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drawings/drawing1.xml" ContentType="application/vnd.openxmlformats-officedocument.drawing+xml"/>
  <Override PartName="/xl/customProperty3.bin" ContentType="application/vnd.openxmlformats-officedocument.spreadsheetml.customProperty"/>
  <Override PartName="/xl/customProperty4.bin" ContentType="application/vnd.openxmlformats-officedocument.spreadsheetml.customProperty"/>
  <Override PartName="/xl/drawings/drawing2.xml" ContentType="application/vnd.openxmlformats-officedocument.drawing+xml"/>
  <Override PartName="/xl/customProperty5.bin" ContentType="application/vnd.openxmlformats-officedocument.spreadsheetml.customProperty"/>
  <Override PartName="/xl/customProperty6.bin" ContentType="application/vnd.openxmlformats-officedocument.spreadsheetml.customProperty"/>
  <Override PartName="/xl/drawings/drawing3.xml" ContentType="application/vnd.openxmlformats-officedocument.drawing+xml"/>
  <Override PartName="/xl/customProperty7.bin" ContentType="application/vnd.openxmlformats-officedocument.spreadsheetml.customProperty"/>
  <Override PartName="/xl/customProperty8.bin" ContentType="application/vnd.openxmlformats-officedocument.spreadsheetml.customProperty"/>
  <Override PartName="/xl/drawings/drawing4.xml" ContentType="application/vnd.openxmlformats-officedocument.drawing+xml"/>
  <Override PartName="/xl/customProperty9.bin" ContentType="application/vnd.openxmlformats-officedocument.spreadsheetml.customProperty"/>
  <Override PartName="/xl/customProperty10.bin" ContentType="application/vnd.openxmlformats-officedocument.spreadsheetml.customProperty"/>
  <Override PartName="/xl/drawings/drawing5.xml" ContentType="application/vnd.openxmlformats-officedocument.drawing+xml"/>
  <Override PartName="/xl/customProperty11.bin" ContentType="application/vnd.openxmlformats-officedocument.spreadsheetml.customProperty"/>
  <Override PartName="/xl/customProperty12.bin" ContentType="application/vnd.openxmlformats-officedocument.spreadsheetml.customProperty"/>
  <Override PartName="/xl/drawings/drawing6.xml" ContentType="application/vnd.openxmlformats-officedocument.drawing+xml"/>
  <Override PartName="/xl/customProperty13.bin" ContentType="application/vnd.openxmlformats-officedocument.spreadsheetml.customProperty"/>
  <Override PartName="/xl/customProperty14.bin" ContentType="application/vnd.openxmlformats-officedocument.spreadsheetml.customProperty"/>
  <Override PartName="/xl/drawings/drawing7.xml" ContentType="application/vnd.openxmlformats-officedocument.drawing+xml"/>
  <Override PartName="/xl/customProperty15.bin" ContentType="application/vnd.openxmlformats-officedocument.spreadsheetml.customProperty"/>
  <Override PartName="/xl/customProperty16.bin" ContentType="application/vnd.openxmlformats-officedocument.spreadsheetml.customProperty"/>
  <Override PartName="/xl/drawings/drawing8.xml" ContentType="application/vnd.openxmlformats-officedocument.drawing+xml"/>
  <Override PartName="/xl/customProperty17.bin" ContentType="application/vnd.openxmlformats-officedocument.spreadsheetml.customProperty"/>
  <Override PartName="/xl/customProperty18.bin" ContentType="application/vnd.openxmlformats-officedocument.spreadsheetml.customProperty"/>
  <Override PartName="/xl/drawings/drawing9.xml" ContentType="application/vnd.openxmlformats-officedocument.drawing+xml"/>
  <Override PartName="/xl/customProperty19.bin" ContentType="application/vnd.openxmlformats-officedocument.spreadsheetml.customProperty"/>
  <Override PartName="/xl/customProperty20.bin" ContentType="application/vnd.openxmlformats-officedocument.spreadsheetml.customProperty"/>
  <Override PartName="/xl/drawings/drawing10.xml" ContentType="application/vnd.openxmlformats-officedocument.drawing+xml"/>
  <Override PartName="/xl/customProperty21.bin" ContentType="application/vnd.openxmlformats-officedocument.spreadsheetml.customProperty"/>
  <Override PartName="/xl/customProperty22.bin" ContentType="application/vnd.openxmlformats-officedocument.spreadsheetml.customProperty"/>
  <Override PartName="/xl/drawings/drawing11.xml" ContentType="application/vnd.openxmlformats-officedocument.drawing+xml"/>
  <Override PartName="/xl/customProperty23.bin" ContentType="application/vnd.openxmlformats-officedocument.spreadsheetml.customProperty"/>
  <Override PartName="/xl/customProperty24.bin" ContentType="application/vnd.openxmlformats-officedocument.spreadsheetml.customProperty"/>
  <Override PartName="/xl/drawings/drawing12.xml" ContentType="application/vnd.openxmlformats-officedocument.drawing+xml"/>
  <Override PartName="/xl/customProperty25.bin" ContentType="application/vnd.openxmlformats-officedocument.spreadsheetml.customProperty"/>
  <Override PartName="/xl/customProperty26.bin" ContentType="application/vnd.openxmlformats-officedocument.spreadsheetml.customProperty"/>
  <Override PartName="/xl/drawings/drawing13.xml" ContentType="application/vnd.openxmlformats-officedocument.drawing+xml"/>
  <Override PartName="/xl/customProperty27.bin" ContentType="application/vnd.openxmlformats-officedocument.spreadsheetml.customProperty"/>
  <Override PartName="/xl/customProperty28.bin" ContentType="application/vnd.openxmlformats-officedocument.spreadsheetml.customProperty"/>
  <Override PartName="/xl/drawings/drawing14.xml" ContentType="application/vnd.openxmlformats-officedocument.drawing+xml"/>
  <Override PartName="/xl/customProperty29.bin" ContentType="application/vnd.openxmlformats-officedocument.spreadsheetml.customProperty"/>
  <Override PartName="/xl/customProperty30.bin" ContentType="application/vnd.openxmlformats-officedocument.spreadsheetml.customProperty"/>
  <Override PartName="/xl/drawings/drawing15.xml" ContentType="application/vnd.openxmlformats-officedocument.drawing+xml"/>
  <Override PartName="/xl/customProperty31.bin" ContentType="application/vnd.openxmlformats-officedocument.spreadsheetml.customProperty"/>
  <Override PartName="/xl/customProperty32.bin" ContentType="application/vnd.openxmlformats-officedocument.spreadsheetml.customProperty"/>
  <Override PartName="/xl/drawings/drawing16.xml" ContentType="application/vnd.openxmlformats-officedocument.drawing+xml"/>
  <Override PartName="/xl/customProperty33.bin" ContentType="application/vnd.openxmlformats-officedocument.spreadsheetml.customProperty"/>
  <Override PartName="/xl/customProperty34.bin" ContentType="application/vnd.openxmlformats-officedocument.spreadsheetml.customProperty"/>
  <Override PartName="/xl/drawings/drawing17.xml" ContentType="application/vnd.openxmlformats-officedocument.drawing+xml"/>
  <Override PartName="/xl/customProperty35.bin" ContentType="application/vnd.openxmlformats-officedocument.spreadsheetml.customProperty"/>
  <Override PartName="/xl/customProperty36.bin" ContentType="application/vnd.openxmlformats-officedocument.spreadsheetml.customProperty"/>
  <Override PartName="/xl/drawings/drawing18.xml" ContentType="application/vnd.openxmlformats-officedocument.drawing+xml"/>
  <Override PartName="/xl/customProperty37.bin" ContentType="application/vnd.openxmlformats-officedocument.spreadsheetml.customProperty"/>
  <Override PartName="/xl/customProperty38.bin" ContentType="application/vnd.openxmlformats-officedocument.spreadsheetml.customProperty"/>
  <Override PartName="/xl/drawings/drawing19.xml" ContentType="application/vnd.openxmlformats-officedocument.drawing+xml"/>
  <Override PartName="/xl/customProperty39.bin" ContentType="application/vnd.openxmlformats-officedocument.spreadsheetml.customProperty"/>
  <Override PartName="/xl/customProperty40.bin" ContentType="application/vnd.openxmlformats-officedocument.spreadsheetml.customProperty"/>
  <Override PartName="/xl/drawings/drawing20.xml" ContentType="application/vnd.openxmlformats-officedocument.drawing+xml"/>
  <Override PartName="/xl/customProperty41.bin" ContentType="application/vnd.openxmlformats-officedocument.spreadsheetml.customProperty"/>
  <Override PartName="/xl/customProperty42.bin" ContentType="application/vnd.openxmlformats-officedocument.spreadsheetml.customProperty"/>
  <Override PartName="/xl/drawings/drawing21.xml" ContentType="application/vnd.openxmlformats-officedocument.drawing+xml"/>
  <Override PartName="/xl/customProperty43.bin" ContentType="application/vnd.openxmlformats-officedocument.spreadsheetml.customProperty"/>
  <Override PartName="/xl/customProperty44.bin" ContentType="application/vnd.openxmlformats-officedocument.spreadsheetml.customProperty"/>
  <Override PartName="/xl/drawings/drawing22.xml" ContentType="application/vnd.openxmlformats-officedocument.drawing+xml"/>
  <Override PartName="/xl/customProperty45.bin" ContentType="application/vnd.openxmlformats-officedocument.spreadsheetml.customProperty"/>
  <Override PartName="/xl/customProperty46.bin" ContentType="application/vnd.openxmlformats-officedocument.spreadsheetml.customProperty"/>
  <Override PartName="/xl/drawings/drawing23.xml" ContentType="application/vnd.openxmlformats-officedocument.drawing+xml"/>
  <Override PartName="/xl/customProperty47.bin" ContentType="application/vnd.openxmlformats-officedocument.spreadsheetml.customProperty"/>
  <Override PartName="/xl/customProperty48.bin" ContentType="application/vnd.openxmlformats-officedocument.spreadsheetml.customProperty"/>
  <Override PartName="/xl/drawings/drawing24.xml" ContentType="application/vnd.openxmlformats-officedocument.drawing+xml"/>
  <Override PartName="/xl/customProperty49.bin" ContentType="application/vnd.openxmlformats-officedocument.spreadsheetml.customProperty"/>
  <Override PartName="/xl/customProperty50.bin" ContentType="application/vnd.openxmlformats-officedocument.spreadsheetml.customProperty"/>
  <Override PartName="/xl/drawings/drawing25.xml" ContentType="application/vnd.openxmlformats-officedocument.drawing+xml"/>
  <Override PartName="/xl/customProperty51.bin" ContentType="application/vnd.openxmlformats-officedocument.spreadsheetml.customProperty"/>
  <Override PartName="/xl/customProperty52.bin" ContentType="application/vnd.openxmlformats-officedocument.spreadsheetml.customProperty"/>
  <Override PartName="/xl/drawings/drawing26.xml" ContentType="application/vnd.openxmlformats-officedocument.drawing+xml"/>
  <Override PartName="/xl/customProperty53.bin" ContentType="application/vnd.openxmlformats-officedocument.spreadsheetml.customProperty"/>
  <Override PartName="/xl/customProperty54.bin" ContentType="application/vnd.openxmlformats-officedocument.spreadsheetml.customProperty"/>
  <Override PartName="/xl/drawings/drawing27.xml" ContentType="application/vnd.openxmlformats-officedocument.drawing+xml"/>
  <Override PartName="/xl/customProperty55.bin" ContentType="application/vnd.openxmlformats-officedocument.spreadsheetml.customProperty"/>
  <Override PartName="/xl/customProperty56.bin" ContentType="application/vnd.openxmlformats-officedocument.spreadsheetml.customProperty"/>
  <Override PartName="/xl/drawings/drawing28.xml" ContentType="application/vnd.openxmlformats-officedocument.drawing+xml"/>
  <Override PartName="/xl/customProperty57.bin" ContentType="application/vnd.openxmlformats-officedocument.spreadsheetml.customProperty"/>
  <Override PartName="/xl/customProperty58.bin" ContentType="application/vnd.openxmlformats-officedocument.spreadsheetml.customProperty"/>
  <Override PartName="/xl/drawings/drawing29.xml" ContentType="application/vnd.openxmlformats-officedocument.drawing+xml"/>
  <Override PartName="/xl/customProperty59.bin" ContentType="application/vnd.openxmlformats-officedocument.spreadsheetml.customProperty"/>
  <Override PartName="/xl/drawings/drawing3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defaultThemeVersion="124226"/>
  <bookViews>
    <workbookView xWindow="2820" yWindow="375" windowWidth="16050" windowHeight="11460" tabRatio="971" activeTab="2"/>
  </bookViews>
  <sheets>
    <sheet name="Cover" sheetId="1" r:id="rId1"/>
    <sheet name="Contents" sheetId="2" r:id="rId2"/>
    <sheet name="1. Income" sheetId="3" r:id="rId3"/>
    <sheet name="2. Balance" sheetId="4" state="hidden" r:id="rId4"/>
    <sheet name="3. Cashflows" sheetId="5" state="hidden" r:id="rId5"/>
    <sheet name="4. Changes in Equity" sheetId="6" state="hidden" r:id="rId6"/>
    <sheet name="5. Fixed asset" sheetId="7" state="hidden" r:id="rId7"/>
    <sheet name="6a. Capex 1A" sheetId="8" r:id="rId8"/>
    <sheet name="6c. Capex 2A" sheetId="10" r:id="rId9"/>
    <sheet name="6d. Capex 2B " sheetId="11" r:id="rId10"/>
    <sheet name="7. Depreciation " sheetId="12" state="hidden" r:id="rId11"/>
    <sheet name="8. WDV" sheetId="13" state="hidden" r:id="rId12"/>
    <sheet name="9. Capex Tax" sheetId="14" r:id="rId13"/>
    <sheet name="10. AMI" sheetId="15" r:id="rId14"/>
    <sheet name="11a. Maintenance A" sheetId="16" r:id="rId15"/>
    <sheet name="12a. Operating A" sheetId="18" r:id="rId16"/>
    <sheet name="13. Labour &amp; Non-Labour" sheetId="20" r:id="rId17"/>
    <sheet name="15. Total Overheads" sheetId="22" r:id="rId18"/>
    <sheet name="16. Provisions" sheetId="23" r:id="rId19"/>
    <sheet name="17. Shared Cost Allocation" sheetId="24" r:id="rId20"/>
    <sheet name="18. Avoided Cost Payments" sheetId="25" r:id="rId21"/>
    <sheet name="19. Alt Control&amp;Others" sheetId="26" r:id="rId22"/>
    <sheet name="20. Demand and Revenue" sheetId="27" r:id="rId23"/>
    <sheet name="21. EBSS" sheetId="28" r:id="rId24"/>
    <sheet name="22. Juris Scheme" sheetId="29" r:id="rId25"/>
    <sheet name="23. DMIS-DMIA" sheetId="30" r:id="rId26"/>
    <sheet name="24. Self Insurance" sheetId="31" r:id="rId27"/>
    <sheet name="25. CHAP" sheetId="32" r:id="rId28"/>
    <sheet name="26. Related Party" sheetId="33" r:id="rId29"/>
    <sheet name="27. Safety and Bushfire " sheetId="34" r:id="rId30"/>
  </sheets>
  <externalReferences>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s>
  <definedNames>
    <definedName name="________jns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__jns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__l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__l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_jns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_jns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_l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_l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jns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jns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l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_l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jns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jns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l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_l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del2">#REF!</definedName>
    <definedName name="____jns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jns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l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l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_rep1">[1]Publish!$C$10:$K$58</definedName>
    <definedName name="____rep2">[1]Publish!$M$28:$AC$141</definedName>
    <definedName name="____rep3">[1]Publish!$M$152:$AC$241</definedName>
    <definedName name="____zr40">#REF!</definedName>
    <definedName name="____zr41">#REF!</definedName>
    <definedName name="___del2">#REF!</definedName>
    <definedName name="___jns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jns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l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l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_rep1">[1]Publish!$C$10:$K$58</definedName>
    <definedName name="___rep2">[1]Publish!$M$28:$AC$141</definedName>
    <definedName name="___rep3">[1]Publish!$M$152:$AC$241</definedName>
    <definedName name="___zr40">#REF!</definedName>
    <definedName name="___zr41">#REF!</definedName>
    <definedName name="__123Graph_A" hidden="1">[2]SYDNEY!$S$45:$S$98</definedName>
    <definedName name="__123Graph_A5YRAVER" hidden="1">[2]SYDNEY!$T$19:$T$30</definedName>
    <definedName name="__123Graph_AAVDDAYS" hidden="1">[2]SYDNEY!$S$45:$S$98</definedName>
    <definedName name="__123Graph_B" hidden="1">[2]SYDNEY!$T$45:$T$98</definedName>
    <definedName name="__123Graph_B5YRAVER" hidden="1">[2]SYDNEY!$U$19:$U$30</definedName>
    <definedName name="__123Graph_BAVDDAYS" hidden="1">[2]SYDNEY!$T$45:$T$98</definedName>
    <definedName name="__123Graph_C" hidden="1">[2]SYDNEY!$U$45:$U$98</definedName>
    <definedName name="__123Graph_CAVDDAYS" hidden="1">[2]SYDNEY!$U$45:$U$98</definedName>
    <definedName name="__123Graph_D5YRAVER" hidden="1">[2]SYDNEY!$V$19:$V$30</definedName>
    <definedName name="__123Graph_X" hidden="1">[2]SYDNEY!$O$45:$O$98</definedName>
    <definedName name="__123Graph_X5YRAVER" hidden="1">[2]SYDNEY!$O$19:$O$30</definedName>
    <definedName name="__123Graph_XAVDDAYS" hidden="1">[2]SYDNEY!$O$45:$O$98</definedName>
    <definedName name="__DAT1">[3]ProjList1!#REF!</definedName>
    <definedName name="__DAT12">'[4]KBS1 33301 AAM-SLA 2006'!$L$2:$L$510</definedName>
    <definedName name="__DAT16">'[4]KBS1 33301 AAM-SLA 2006'!$P$2:$P$510</definedName>
    <definedName name="__DAT21">#REF!</definedName>
    <definedName name="__DAT22">#REF!</definedName>
    <definedName name="__DAT23">#REF!</definedName>
    <definedName name="__DAT24">#REF!</definedName>
    <definedName name="__DAT5">#REF!</definedName>
    <definedName name="__DAT6">#REF!</definedName>
    <definedName name="__del2">#REF!</definedName>
    <definedName name="__jns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jns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l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l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_rep1">[5]Publish!$C$10:$K$58</definedName>
    <definedName name="__rep2">[5]Publish!$M$28:$AC$141</definedName>
    <definedName name="__rep3">[5]Publish!$M$152:$AC$241</definedName>
    <definedName name="__zr40">#REF!</definedName>
    <definedName name="__zr41">#REF!</definedName>
    <definedName name="_1_">#REF!</definedName>
    <definedName name="_1_0">#REF!</definedName>
    <definedName name="_10gas">'[6]dpdata(bud)'!#REF!</definedName>
    <definedName name="_12_0gas">'[6]dpdata(bud)'!#REF!</definedName>
    <definedName name="_15BusGrowthTa">#REF!</definedName>
    <definedName name="_18gas">'[6]dpdata(bud)'!#REF!</definedName>
    <definedName name="_2_0BusGrowthTa">#REF!</definedName>
    <definedName name="_3_">#REF!</definedName>
    <definedName name="_3_0gas">'[6]dpdata(bud)'!#REF!</definedName>
    <definedName name="_6_0">#REF!</definedName>
    <definedName name="_7_0BusGrowthTa">#REF!</definedName>
    <definedName name="_8_0gas">'[6]dpdata(bud)'!#REF!</definedName>
    <definedName name="_9_0BusGrowthTa">#REF!</definedName>
    <definedName name="_9BusGrowthTa">#REF!</definedName>
    <definedName name="_a72000">#REF!</definedName>
    <definedName name="_a72628">#REF!</definedName>
    <definedName name="_DAT1">[3]ProjList1!#REF!</definedName>
    <definedName name="_DAT12">'[4]KBS1 33301 AAM-SLA 2006'!$L$2:$L$510</definedName>
    <definedName name="_DAT16">'[4]KBS1 33301 AAM-SLA 2006'!$P$2:$P$510</definedName>
    <definedName name="_DAT19">#REF!</definedName>
    <definedName name="_DAT2">#REF!</definedName>
    <definedName name="_DAT20">#REF!</definedName>
    <definedName name="_DAT21">#REF!</definedName>
    <definedName name="_DAT22">#REF!</definedName>
    <definedName name="_DAT23">#REF!</definedName>
    <definedName name="_DAT24">#REF!</definedName>
    <definedName name="_DAT3">#REF!</definedName>
    <definedName name="_DAT4">#REF!</definedName>
    <definedName name="_DAT5">#REF!</definedName>
    <definedName name="_DAT6">#REF!</definedName>
    <definedName name="_del2">#REF!</definedName>
    <definedName name="_xlnm._FilterDatabase" hidden="1">[7]DataAct!#REF!</definedName>
    <definedName name="_jns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jns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Key1" hidden="1">#REF!</definedName>
    <definedName name="_l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l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_Order1" hidden="1">255</definedName>
    <definedName name="_Order2" hidden="1">255</definedName>
    <definedName name="_rep1">[5]Publish!$C$10:$K$58</definedName>
    <definedName name="_rep2">[5]Publish!$M$28:$AC$141</definedName>
    <definedName name="_rep3">[5]Publish!$M$152:$AC$241</definedName>
    <definedName name="_Sort" hidden="1">#REF!</definedName>
    <definedName name="_zr40">#REF!</definedName>
    <definedName name="_zr41">#REF!</definedName>
    <definedName name="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10remlife">[8]Input!$L$16</definedName>
    <definedName name="A10stdlife">[8]Input!$M$16</definedName>
    <definedName name="A10taxremlife">[8]Input!$O$16</definedName>
    <definedName name="A10taxstdlife">[8]Input!$P$16</definedName>
    <definedName name="A10taxvalue">[8]Input!$N$16</definedName>
    <definedName name="A10value">[8]Input!$J$16</definedName>
    <definedName name="A11remlife">[8]Input!$L$17</definedName>
    <definedName name="A11stdlife">[8]Input!$M$17</definedName>
    <definedName name="A11taxremlife">[8]Input!$O$17</definedName>
    <definedName name="A11taxstdlife">[8]Input!$P$17</definedName>
    <definedName name="A11taxvalue">[8]Input!$N$17</definedName>
    <definedName name="A11value">[8]Input!$J$17</definedName>
    <definedName name="A12remlife">[8]Input!$L$18</definedName>
    <definedName name="A12stdlife">[8]Input!$M$18</definedName>
    <definedName name="A12taxremlife">[8]Input!$O$18</definedName>
    <definedName name="A12taxstdlife">[8]Input!$P$18</definedName>
    <definedName name="A12taxvalue">[8]Input!$N$18</definedName>
    <definedName name="A12value">[8]Input!$J$18</definedName>
    <definedName name="A13remlife">[8]Input!$L$19</definedName>
    <definedName name="A13stdlife">[8]Input!$M$19</definedName>
    <definedName name="A13taxremlife">[8]Input!$O$19</definedName>
    <definedName name="A13taxstdlife">[8]Input!$P$19</definedName>
    <definedName name="A13taxvalue">[8]Input!$N$19</definedName>
    <definedName name="A13value">[8]Input!$J$19</definedName>
    <definedName name="A14remlife">[8]Input!$L$20</definedName>
    <definedName name="A14stdlife">[8]Input!$M$20</definedName>
    <definedName name="A14taxremlife">[8]Input!$O$20</definedName>
    <definedName name="A14taxstdlife">[8]Input!$P$20</definedName>
    <definedName name="A14taxvalue">[8]Input!$N$20</definedName>
    <definedName name="A14value">[8]Input!$J$20</definedName>
    <definedName name="A15remlife">[8]Input!$L$21</definedName>
    <definedName name="A15stdlife">[8]Input!$M$21</definedName>
    <definedName name="A15taxremlife">[8]Input!$O$21</definedName>
    <definedName name="A15taxstdlife">[8]Input!$P$21</definedName>
    <definedName name="A15taxvalue">[8]Input!$N$21</definedName>
    <definedName name="A15value">[8]Input!$J$21</definedName>
    <definedName name="A16remlife">[8]Input!$L$22</definedName>
    <definedName name="A16stdlife">[8]Input!$M$22</definedName>
    <definedName name="A16taxremlife">[8]Input!$O$22</definedName>
    <definedName name="A16taxstdlife">[8]Input!$P$22</definedName>
    <definedName name="A16taxvalue">[8]Input!$N$22</definedName>
    <definedName name="A16value">[8]Input!$J$22</definedName>
    <definedName name="A17remlife">[8]Input!$L$23</definedName>
    <definedName name="A17stdlife">[8]Input!$M$23</definedName>
    <definedName name="A17taxremlife">[8]Input!$O$23</definedName>
    <definedName name="A17taxstdlife">[8]Input!$P$23</definedName>
    <definedName name="A17taxvalue">[8]Input!$N$23</definedName>
    <definedName name="A17value">[8]Input!$J$23</definedName>
    <definedName name="A18remlife">[8]Input!$L$24</definedName>
    <definedName name="A18stdlife">[8]Input!$M$24</definedName>
    <definedName name="A18taxremlife">[8]Input!$O$24</definedName>
    <definedName name="A18taxstdlife">[8]Input!$P$24</definedName>
    <definedName name="A18taxvalue">[8]Input!$N$24</definedName>
    <definedName name="A18value">[8]Input!$J$24</definedName>
    <definedName name="A19remlife">[8]Input!$L$25</definedName>
    <definedName name="A19stdlife">[8]Input!$M$25</definedName>
    <definedName name="A19taxremlife">[8]Input!$O$25</definedName>
    <definedName name="A19taxstdlife">[8]Input!$P$25</definedName>
    <definedName name="A19taxvalue">[8]Input!$N$25</definedName>
    <definedName name="A19value">[8]Input!$J$25</definedName>
    <definedName name="A1remlife">[8]Input!$L$7</definedName>
    <definedName name="A1stdlife">[8]Input!$M$7</definedName>
    <definedName name="A1taxremlife">[8]Input!$O$7</definedName>
    <definedName name="A1taxstdlife">[8]Input!$P$7</definedName>
    <definedName name="A1taxvalue">[8]Input!$N$7</definedName>
    <definedName name="A1value">[8]Input!$J$7</definedName>
    <definedName name="A20remlife">[8]Input!$L$26</definedName>
    <definedName name="A20stdlife">[8]Input!$M$26</definedName>
    <definedName name="A20taxremlife">[8]Input!$O$26</definedName>
    <definedName name="A20taxstdlife">[8]Input!$P$26</definedName>
    <definedName name="A20taxvalue">[8]Input!$N$26</definedName>
    <definedName name="A20value">[8]Input!$J$26</definedName>
    <definedName name="A21remlife">[8]Input!$L$27</definedName>
    <definedName name="A21stdlife">[8]Input!$M$27</definedName>
    <definedName name="A21taxremlife">[8]Input!$O$27</definedName>
    <definedName name="A21taxstdlife">[8]Input!$P$27</definedName>
    <definedName name="A21taxvalue">[8]Input!$N$27</definedName>
    <definedName name="A21value">[8]Input!$J$27</definedName>
    <definedName name="A22remlife">[8]Input!$L$28</definedName>
    <definedName name="A22stdlife">[8]Input!$M$28</definedName>
    <definedName name="A22taxremlife">[8]Input!$O$28</definedName>
    <definedName name="A22taxstdlife">[8]Input!$P$28</definedName>
    <definedName name="A22taxvalue">[8]Input!$N$28</definedName>
    <definedName name="A22value">[8]Input!$J$28</definedName>
    <definedName name="A23remlife">[8]Input!$L$29</definedName>
    <definedName name="A23stdlife">[8]Input!$M$29</definedName>
    <definedName name="A23taxremlife">[8]Input!$O$29</definedName>
    <definedName name="A23taxstdlife">[8]Input!$P$29</definedName>
    <definedName name="A23taxvalue">[8]Input!$N$29</definedName>
    <definedName name="A23value">[8]Input!$J$29</definedName>
    <definedName name="A24remlife">[8]Input!$L$30</definedName>
    <definedName name="A24stdlife">[8]Input!$M$30</definedName>
    <definedName name="A24taxremlife">[8]Input!$O$30</definedName>
    <definedName name="A24taxstdlife">[8]Input!$P$30</definedName>
    <definedName name="A24taxvalue">[8]Input!$N$30</definedName>
    <definedName name="A24value">[8]Input!$J$30</definedName>
    <definedName name="A25remlife">[8]Input!$L$31</definedName>
    <definedName name="A25stdlife">[8]Input!$M$31</definedName>
    <definedName name="A25taxremlife">[8]Input!$O$31</definedName>
    <definedName name="A25taxstdlife">[8]Input!$P$31</definedName>
    <definedName name="A25taxvalue">[8]Input!$N$31</definedName>
    <definedName name="A25value">[8]Input!$J$31</definedName>
    <definedName name="A26remlife">[8]Input!$L$32</definedName>
    <definedName name="A26stdlife">[8]Input!$M$32</definedName>
    <definedName name="A26taxremlife">[8]Input!$O$32</definedName>
    <definedName name="A26taxstdlife">[8]Input!$P$32</definedName>
    <definedName name="A26taxvalue">[8]Input!$N$32</definedName>
    <definedName name="A26value">[8]Input!$J$32</definedName>
    <definedName name="A27remlife">[8]Input!$L$33</definedName>
    <definedName name="A27stdlife">[8]Input!$M$33</definedName>
    <definedName name="A27taxremlife">[8]Input!$O$33</definedName>
    <definedName name="A27taxstdlife">[8]Input!$P$33</definedName>
    <definedName name="A27taxvalue">[8]Input!$N$33</definedName>
    <definedName name="A27value">[8]Input!$J$33</definedName>
    <definedName name="A28remlife">[8]Input!$L$34</definedName>
    <definedName name="A28stdlife">[8]Input!$M$34</definedName>
    <definedName name="A28taxremlife">[8]Input!$O$34</definedName>
    <definedName name="A28taxstdlife">[8]Input!$P$34</definedName>
    <definedName name="A28taxvalue">[8]Input!$N$34</definedName>
    <definedName name="A28value">[8]Input!$J$34</definedName>
    <definedName name="A29remlife">[8]Input!$L$35</definedName>
    <definedName name="A29stdlife">[8]Input!$M$35</definedName>
    <definedName name="A29taxremlife">[8]Input!$O$35</definedName>
    <definedName name="A29taxstdlife">[8]Input!$P$35</definedName>
    <definedName name="A29taxvalue">[8]Input!$N$35</definedName>
    <definedName name="A29value">[8]Input!$J$35</definedName>
    <definedName name="A2remlife">[8]Input!$L$8</definedName>
    <definedName name="A2stdlife">[8]Input!$M$8</definedName>
    <definedName name="A2taxremlife">[8]Input!$O$8</definedName>
    <definedName name="A2taxstdlife">[8]Input!$P$8</definedName>
    <definedName name="A2taxvalue">[8]Input!$N$8</definedName>
    <definedName name="A2value">[8]Input!$J$8</definedName>
    <definedName name="A30remlife">[8]Input!$L$36</definedName>
    <definedName name="A30stdlife">[8]Input!$M$36</definedName>
    <definedName name="A30taxremlife">[8]Input!$O$36</definedName>
    <definedName name="A30taxstdlife">[8]Input!$P$36</definedName>
    <definedName name="A30taxvalue">[8]Input!$N$36</definedName>
    <definedName name="A30value">[8]Input!$J$36</definedName>
    <definedName name="A3remlife">[8]Input!$L$9</definedName>
    <definedName name="A3stdlife">[8]Input!$M$9</definedName>
    <definedName name="A3taxremlife">[8]Input!$O$9</definedName>
    <definedName name="A3taxstdlife">[8]Input!$P$9</definedName>
    <definedName name="A3taxvalue">[8]Input!$N$9</definedName>
    <definedName name="A3value">[8]Input!$J$9</definedName>
    <definedName name="A4remlife">[8]Input!$L$10</definedName>
    <definedName name="A4stdlife">[8]Input!$M$10</definedName>
    <definedName name="A4taxremlife">[8]Input!$O$10</definedName>
    <definedName name="A4taxstdlife">[8]Input!$P$10</definedName>
    <definedName name="A4taxvalue">[8]Input!$N$10</definedName>
    <definedName name="A4value">[8]Input!$J$10</definedName>
    <definedName name="A5remlife">[8]Input!$L$11</definedName>
    <definedName name="A5stdlife">[8]Input!$M$11</definedName>
    <definedName name="A5taxremlife">[8]Input!$O$11</definedName>
    <definedName name="A5taxstdlife">[8]Input!$P$11</definedName>
    <definedName name="A5taxvalue">[8]Input!$N$11</definedName>
    <definedName name="A5value">[8]Input!$J$11</definedName>
    <definedName name="A6remlife">[8]Input!$L$12</definedName>
    <definedName name="A6stdlife">[8]Input!$M$12</definedName>
    <definedName name="A6taxremlife">[8]Input!$O$12</definedName>
    <definedName name="A6taxstdlife">[8]Input!$P$12</definedName>
    <definedName name="A6taxvalue">[8]Input!$N$12</definedName>
    <definedName name="A6value">[8]Input!$J$12</definedName>
    <definedName name="A7remlife">[8]Input!$L$13</definedName>
    <definedName name="A7stdlife">[8]Input!$M$13</definedName>
    <definedName name="A7taxremlife">[8]Input!$O$13</definedName>
    <definedName name="A7taxstdlife">[8]Input!$P$13</definedName>
    <definedName name="A7taxvalue">[8]Input!$N$13</definedName>
    <definedName name="A7value">[8]Input!$J$13</definedName>
    <definedName name="A8remlife">[8]Input!$L$14</definedName>
    <definedName name="A8stdlife">[8]Input!$M$14</definedName>
    <definedName name="A8taxremlife">[8]Input!$O$14</definedName>
    <definedName name="A8taxstdlife">[8]Input!$P$14</definedName>
    <definedName name="A8taxvalue">[8]Input!$N$14</definedName>
    <definedName name="A8value">[8]Input!$J$14</definedName>
    <definedName name="A9remlife">[8]Input!$L$15</definedName>
    <definedName name="A9stdlife">[8]Input!$M$15</definedName>
    <definedName name="A9taxremlife">[8]Input!$O$15</definedName>
    <definedName name="A9taxstdlife">[8]Input!$P$15</definedName>
    <definedName name="A9taxvalue">[8]Input!$N$15</definedName>
    <definedName name="A9value">[8]Input!$J$15</definedName>
    <definedName name="aaaaaaa">'[9]Inputs 11'!$C$6</definedName>
    <definedName name="abc" localSheetId="14">#REF!</definedName>
    <definedName name="abc" localSheetId="15">#REF!</definedName>
    <definedName name="abc" localSheetId="3">#REF!</definedName>
    <definedName name="abc" localSheetId="29">#REF!</definedName>
    <definedName name="abc" localSheetId="1">#REF!</definedName>
    <definedName name="abc">#REF!</definedName>
    <definedName name="AcCell">[10]!AcCell</definedName>
    <definedName name="accimp">[11]Results!$A$1:$L$1726</definedName>
    <definedName name="ACCN_01">#REF!</definedName>
    <definedName name="ACCN_02">#REF!</definedName>
    <definedName name="ACCN_03">#REF!</definedName>
    <definedName name="ACCN_04">#REF!</definedName>
    <definedName name="ACCN_05">#REF!</definedName>
    <definedName name="ACCN_08">#REF!</definedName>
    <definedName name="ACCN_09">#REF!</definedName>
    <definedName name="ACCN_10">#REF!</definedName>
    <definedName name="ACCN_11">#REF!</definedName>
    <definedName name="ACCN_12">#REF!</definedName>
    <definedName name="Activities">'[12]4. Management Costs'!#REF!</definedName>
    <definedName name="activity">'[13]2. Activities'!$D$4:$D$68</definedName>
    <definedName name="ActualCodes">[14]Edits!#REF!</definedName>
    <definedName name="Actualcodes2">[15]Edits!#REF!</definedName>
    <definedName name="ActualHeads">[14]Edits!#REF!</definedName>
    <definedName name="Actualheads2">[15]Edits!#REF!</definedName>
    <definedName name="ActualRow">[14]Edits!#REF!</definedName>
    <definedName name="Actualrow2">[15]Edits!#REF!</definedName>
    <definedName name="adasdfa345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dgaergfa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dj">[16]Assumptions!$F$13</definedName>
    <definedName name="AdjustedLabourIncrease">#REF!</definedName>
    <definedName name="Albany_UAFG_Rate">[17]CorporateParameters!$B$13:$IV$13</definedName>
    <definedName name="Allocation">[18]Worksheet!$O$15:$O$115</definedName>
    <definedName name="Alt_Chk_1_Hdg" hidden="1">[19]DebtDraw_FO!$B$1</definedName>
    <definedName name="Alt_Chk_2_Hdg" hidden="1">#REF!</definedName>
    <definedName name="Alt_Chks_Msg">[19]Alt_Chks_BO!$I$14</definedName>
    <definedName name="Alt_Chks_Ttl_Areas">[19]Alt_Chks_BO!$M$68</definedName>
    <definedName name="Amount">[18]Worksheet!$M$15:$M$115</definedName>
    <definedName name="ANNUAL">[17]CorporateParameters!$B$7:$IV$7</definedName>
    <definedName name="Annual_Charge_CROIC">[20]Assumptions!$O$7</definedName>
    <definedName name="Annual_Charge_MGH">[20]Assumptions!$O$8</definedName>
    <definedName name="anscount" hidden="1">1</definedName>
    <definedName name="AOF">[21]Version_Codes!$H$16</definedName>
    <definedName name="Area">#REF!</definedName>
    <definedName name="ari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5"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a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5"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b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c8"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55"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6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d7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5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7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e87"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3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6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rif767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23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55"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56"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656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df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f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asdfgbg"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fg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gfag"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dgfasdg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Asset1" localSheetId="2">'[22]4. RAB'!#REF!</definedName>
    <definedName name="Asset1" localSheetId="14">#REF!</definedName>
    <definedName name="Asset1" localSheetId="15">#REF!</definedName>
    <definedName name="Asset1" localSheetId="3">#REF!</definedName>
    <definedName name="Asset1" localSheetId="29">#REF!</definedName>
    <definedName name="Asset1" localSheetId="6">'5. Fixed asset'!#REF!</definedName>
    <definedName name="Asset1" localSheetId="1">'[23]4. RAB'!#REF!</definedName>
    <definedName name="Asset1" localSheetId="0">#REF!</definedName>
    <definedName name="Asset1">#REF!</definedName>
    <definedName name="Asset10" localSheetId="2">'[22]4. RAB'!#REF!</definedName>
    <definedName name="Asset10" localSheetId="14">#REF!</definedName>
    <definedName name="Asset10" localSheetId="15">#REF!</definedName>
    <definedName name="Asset10" localSheetId="3">#REF!</definedName>
    <definedName name="Asset10" localSheetId="28">#REF!</definedName>
    <definedName name="Asset10" localSheetId="29">#REF!</definedName>
    <definedName name="Asset10" localSheetId="6">'5. Fixed asset'!#REF!</definedName>
    <definedName name="Asset10" localSheetId="1">'[23]4. RAB'!#REF!</definedName>
    <definedName name="Asset10" localSheetId="0">#REF!</definedName>
    <definedName name="Asset10">#REF!</definedName>
    <definedName name="Asset11" localSheetId="2">'[22]4. RAB'!#REF!</definedName>
    <definedName name="Asset11" localSheetId="14">#REF!</definedName>
    <definedName name="Asset11" localSheetId="15">#REF!</definedName>
    <definedName name="Asset11" localSheetId="3">#REF!</definedName>
    <definedName name="Asset11" localSheetId="28">#REF!</definedName>
    <definedName name="Asset11" localSheetId="29">#REF!</definedName>
    <definedName name="Asset11" localSheetId="6">'5. Fixed asset'!#REF!</definedName>
    <definedName name="Asset11" localSheetId="1">'[23]4. RAB'!#REF!</definedName>
    <definedName name="Asset11" localSheetId="0">#REF!</definedName>
    <definedName name="Asset11">#REF!</definedName>
    <definedName name="asset11a" localSheetId="14">#REF!</definedName>
    <definedName name="asset11a" localSheetId="15">#REF!</definedName>
    <definedName name="asset11a" localSheetId="28">#REF!</definedName>
    <definedName name="asset11a" localSheetId="29">#REF!</definedName>
    <definedName name="asset11a" localSheetId="1">#REF!</definedName>
    <definedName name="asset11a" localSheetId="0">#REF!</definedName>
    <definedName name="asset11a">#REF!</definedName>
    <definedName name="Asset12" localSheetId="2">'[22]4. RAB'!#REF!</definedName>
    <definedName name="Asset12" localSheetId="14">#REF!</definedName>
    <definedName name="Asset12" localSheetId="15">#REF!</definedName>
    <definedName name="Asset12" localSheetId="3">#REF!</definedName>
    <definedName name="Asset12" localSheetId="28">#REF!</definedName>
    <definedName name="Asset12" localSheetId="29">#REF!</definedName>
    <definedName name="Asset12" localSheetId="6">'5. Fixed asset'!#REF!</definedName>
    <definedName name="Asset12" localSheetId="1">'[23]4. RAB'!#REF!</definedName>
    <definedName name="Asset12" localSheetId="0">#REF!</definedName>
    <definedName name="Asset12">#REF!</definedName>
    <definedName name="Asset13" localSheetId="2">'[22]4. RAB'!#REF!</definedName>
    <definedName name="Asset13" localSheetId="14">#REF!</definedName>
    <definedName name="Asset13" localSheetId="15">#REF!</definedName>
    <definedName name="Asset13" localSheetId="3">#REF!</definedName>
    <definedName name="Asset13" localSheetId="28">#REF!</definedName>
    <definedName name="Asset13" localSheetId="29">#REF!</definedName>
    <definedName name="Asset13" localSheetId="6">'5. Fixed asset'!#REF!</definedName>
    <definedName name="Asset13" localSheetId="1">'[23]4. RAB'!#REF!</definedName>
    <definedName name="Asset13" localSheetId="0">#REF!</definedName>
    <definedName name="Asset13">#REF!</definedName>
    <definedName name="Asset14" localSheetId="2">'[22]4. RAB'!#REF!</definedName>
    <definedName name="Asset14" localSheetId="14">#REF!</definedName>
    <definedName name="Asset14" localSheetId="15">#REF!</definedName>
    <definedName name="Asset14" localSheetId="3">#REF!</definedName>
    <definedName name="Asset14" localSheetId="28">#REF!</definedName>
    <definedName name="Asset14" localSheetId="29">#REF!</definedName>
    <definedName name="Asset14" localSheetId="6">'5. Fixed asset'!#REF!</definedName>
    <definedName name="Asset14" localSheetId="1">'[23]4. RAB'!#REF!</definedName>
    <definedName name="Asset14" localSheetId="0">#REF!</definedName>
    <definedName name="Asset14">#REF!</definedName>
    <definedName name="Asset15" localSheetId="2">'[22]4. RAB'!#REF!</definedName>
    <definedName name="Asset15" localSheetId="14">#REF!</definedName>
    <definedName name="Asset15" localSheetId="15">#REF!</definedName>
    <definedName name="Asset15" localSheetId="3">#REF!</definedName>
    <definedName name="Asset15" localSheetId="28">#REF!</definedName>
    <definedName name="Asset15" localSheetId="29">#REF!</definedName>
    <definedName name="Asset15" localSheetId="6">'5. Fixed asset'!#REF!</definedName>
    <definedName name="Asset15" localSheetId="1">'[23]4. RAB'!#REF!</definedName>
    <definedName name="Asset15" localSheetId="0">#REF!</definedName>
    <definedName name="Asset15">#REF!</definedName>
    <definedName name="Asset16" localSheetId="2">'[22]4. RAB'!#REF!</definedName>
    <definedName name="Asset16" localSheetId="14">#REF!</definedName>
    <definedName name="Asset16" localSheetId="15">#REF!</definedName>
    <definedName name="Asset16" localSheetId="3">#REF!</definedName>
    <definedName name="Asset16" localSheetId="28">#REF!</definedName>
    <definedName name="Asset16" localSheetId="29">#REF!</definedName>
    <definedName name="Asset16" localSheetId="6">'5. Fixed asset'!#REF!</definedName>
    <definedName name="Asset16" localSheetId="1">'[23]4. RAB'!#REF!</definedName>
    <definedName name="Asset16" localSheetId="0">#REF!</definedName>
    <definedName name="Asset16">#REF!</definedName>
    <definedName name="Asset17" localSheetId="2">'[22]4. RAB'!#REF!</definedName>
    <definedName name="Asset17" localSheetId="14">#REF!</definedName>
    <definedName name="Asset17" localSheetId="15">#REF!</definedName>
    <definedName name="Asset17" localSheetId="3">#REF!</definedName>
    <definedName name="Asset17" localSheetId="28">#REF!</definedName>
    <definedName name="Asset17" localSheetId="29">#REF!</definedName>
    <definedName name="Asset17" localSheetId="6">'5. Fixed asset'!#REF!</definedName>
    <definedName name="Asset17" localSheetId="1">'[23]4. RAB'!#REF!</definedName>
    <definedName name="Asset17" localSheetId="0">#REF!</definedName>
    <definedName name="Asset17">#REF!</definedName>
    <definedName name="Asset18" localSheetId="2">'[22]4. RAB'!#REF!</definedName>
    <definedName name="Asset18" localSheetId="14">#REF!</definedName>
    <definedName name="Asset18" localSheetId="15">#REF!</definedName>
    <definedName name="Asset18" localSheetId="3">#REF!</definedName>
    <definedName name="Asset18" localSheetId="28">#REF!</definedName>
    <definedName name="Asset18" localSheetId="29">#REF!</definedName>
    <definedName name="Asset18" localSheetId="6">'5. Fixed asset'!#REF!</definedName>
    <definedName name="Asset18" localSheetId="1">'[23]4. RAB'!#REF!</definedName>
    <definedName name="Asset18" localSheetId="0">#REF!</definedName>
    <definedName name="Asset18">#REF!</definedName>
    <definedName name="Asset19" localSheetId="2">'[22]4. RAB'!#REF!</definedName>
    <definedName name="Asset19" localSheetId="14">#REF!</definedName>
    <definedName name="Asset19" localSheetId="15">#REF!</definedName>
    <definedName name="Asset19" localSheetId="3">#REF!</definedName>
    <definedName name="Asset19" localSheetId="28">#REF!</definedName>
    <definedName name="Asset19" localSheetId="29">#REF!</definedName>
    <definedName name="Asset19" localSheetId="6">'5. Fixed asset'!#REF!</definedName>
    <definedName name="Asset19" localSheetId="1">'[23]4. RAB'!#REF!</definedName>
    <definedName name="Asset19" localSheetId="0">#REF!</definedName>
    <definedName name="Asset19">#REF!</definedName>
    <definedName name="Asset2" localSheetId="2">'[22]4. RAB'!#REF!</definedName>
    <definedName name="Asset2" localSheetId="14">#REF!</definedName>
    <definedName name="Asset2" localSheetId="15">#REF!</definedName>
    <definedName name="Asset2" localSheetId="3">#REF!</definedName>
    <definedName name="Asset2" localSheetId="29">#REF!</definedName>
    <definedName name="Asset2" localSheetId="6">'5. Fixed asset'!#REF!</definedName>
    <definedName name="Asset2" localSheetId="1">'[23]4. RAB'!#REF!</definedName>
    <definedName name="Asset2" localSheetId="0">#REF!</definedName>
    <definedName name="Asset2">#REF!</definedName>
    <definedName name="Asset20" localSheetId="2">'[22]4. RAB'!#REF!</definedName>
    <definedName name="Asset20" localSheetId="14">#REF!</definedName>
    <definedName name="Asset20" localSheetId="15">#REF!</definedName>
    <definedName name="Asset20" localSheetId="3">#REF!</definedName>
    <definedName name="Asset20" localSheetId="28">#REF!</definedName>
    <definedName name="Asset20" localSheetId="29">#REF!</definedName>
    <definedName name="Asset20" localSheetId="6">'5. Fixed asset'!#REF!</definedName>
    <definedName name="Asset20" localSheetId="1">'[23]4. RAB'!#REF!</definedName>
    <definedName name="Asset20" localSheetId="0">#REF!</definedName>
    <definedName name="Asset20">#REF!</definedName>
    <definedName name="Asset21">[8]Input!$G$27</definedName>
    <definedName name="Asset22">[8]Input!$G$28</definedName>
    <definedName name="Asset23">[8]Input!$G$29</definedName>
    <definedName name="Asset24">[8]Input!$G$30</definedName>
    <definedName name="Asset25">[8]Input!$G$31</definedName>
    <definedName name="Asset26">[8]Input!$G$32</definedName>
    <definedName name="Asset27">[8]Input!$G$33</definedName>
    <definedName name="Asset28">[8]Input!$G$34</definedName>
    <definedName name="Asset29">[8]Input!$G$35</definedName>
    <definedName name="Asset3" localSheetId="2">'[22]4. RAB'!#REF!</definedName>
    <definedName name="Asset3" localSheetId="14">#REF!</definedName>
    <definedName name="Asset3" localSheetId="15">#REF!</definedName>
    <definedName name="Asset3" localSheetId="3">#REF!</definedName>
    <definedName name="Asset3" localSheetId="28">#REF!</definedName>
    <definedName name="Asset3" localSheetId="29">#REF!</definedName>
    <definedName name="Asset3" localSheetId="6">'5. Fixed asset'!#REF!</definedName>
    <definedName name="Asset3" localSheetId="1">'[23]4. RAB'!#REF!</definedName>
    <definedName name="Asset3" localSheetId="0">#REF!</definedName>
    <definedName name="Asset3">#REF!</definedName>
    <definedName name="Asset30">[8]Input!$G$36</definedName>
    <definedName name="Asset4" localSheetId="2">'[22]4. RAB'!#REF!</definedName>
    <definedName name="Asset4" localSheetId="14">#REF!</definedName>
    <definedName name="Asset4" localSheetId="15">#REF!</definedName>
    <definedName name="Asset4" localSheetId="3">#REF!</definedName>
    <definedName name="Asset4" localSheetId="28">#REF!</definedName>
    <definedName name="Asset4" localSheetId="29">#REF!</definedName>
    <definedName name="Asset4" localSheetId="6">'5. Fixed asset'!#REF!</definedName>
    <definedName name="Asset4" localSheetId="1">'[23]4. RAB'!#REF!</definedName>
    <definedName name="Asset4" localSheetId="0">#REF!</definedName>
    <definedName name="Asset4">#REF!</definedName>
    <definedName name="Asset5" localSheetId="2">'[22]4. RAB'!#REF!</definedName>
    <definedName name="Asset5" localSheetId="14">#REF!</definedName>
    <definedName name="Asset5" localSheetId="15">#REF!</definedName>
    <definedName name="Asset5" localSheetId="3">#REF!</definedName>
    <definedName name="Asset5" localSheetId="28">#REF!</definedName>
    <definedName name="Asset5" localSheetId="29">#REF!</definedName>
    <definedName name="Asset5" localSheetId="6">'5. Fixed asset'!#REF!</definedName>
    <definedName name="Asset5" localSheetId="1">'[23]4. RAB'!#REF!</definedName>
    <definedName name="Asset5" localSheetId="0">#REF!</definedName>
    <definedName name="Asset5">#REF!</definedName>
    <definedName name="Asset6" localSheetId="2">'[22]4. RAB'!#REF!</definedName>
    <definedName name="Asset6" localSheetId="14">#REF!</definedName>
    <definedName name="Asset6" localSheetId="15">#REF!</definedName>
    <definedName name="Asset6" localSheetId="3">#REF!</definedName>
    <definedName name="Asset6" localSheetId="28">#REF!</definedName>
    <definedName name="Asset6" localSheetId="29">#REF!</definedName>
    <definedName name="Asset6" localSheetId="6">'5. Fixed asset'!#REF!</definedName>
    <definedName name="Asset6" localSheetId="1">'[23]4. RAB'!#REF!</definedName>
    <definedName name="Asset6" localSheetId="0">#REF!</definedName>
    <definedName name="Asset6">#REF!</definedName>
    <definedName name="Asset7" localSheetId="2">'[22]4. RAB'!#REF!</definedName>
    <definedName name="Asset7" localSheetId="14">#REF!</definedName>
    <definedName name="Asset7" localSheetId="15">#REF!</definedName>
    <definedName name="Asset7" localSheetId="3">#REF!</definedName>
    <definedName name="Asset7" localSheetId="28">#REF!</definedName>
    <definedName name="Asset7" localSheetId="29">#REF!</definedName>
    <definedName name="Asset7" localSheetId="6">'5. Fixed asset'!#REF!</definedName>
    <definedName name="Asset7" localSheetId="1">'[23]4. RAB'!#REF!</definedName>
    <definedName name="Asset7" localSheetId="0">#REF!</definedName>
    <definedName name="Asset7">#REF!</definedName>
    <definedName name="Asset8" localSheetId="2">'[22]4. RAB'!#REF!</definedName>
    <definedName name="Asset8" localSheetId="14">#REF!</definedName>
    <definedName name="Asset8" localSheetId="15">#REF!</definedName>
    <definedName name="Asset8" localSheetId="3">#REF!</definedName>
    <definedName name="Asset8" localSheetId="28">#REF!</definedName>
    <definedName name="Asset8" localSheetId="29">#REF!</definedName>
    <definedName name="Asset8" localSheetId="6">'5. Fixed asset'!#REF!</definedName>
    <definedName name="Asset8" localSheetId="1">'[23]4. RAB'!#REF!</definedName>
    <definedName name="Asset8" localSheetId="0">#REF!</definedName>
    <definedName name="Asset8">#REF!</definedName>
    <definedName name="Asset9" localSheetId="2">'[22]4. RAB'!#REF!</definedName>
    <definedName name="Asset9" localSheetId="14">#REF!</definedName>
    <definedName name="Asset9" localSheetId="15">#REF!</definedName>
    <definedName name="Asset9" localSheetId="3">#REF!</definedName>
    <definedName name="Asset9" localSheetId="28">#REF!</definedName>
    <definedName name="Asset9" localSheetId="29">#REF!</definedName>
    <definedName name="Asset9" localSheetId="6">'5. Fixed asset'!#REF!</definedName>
    <definedName name="Asset9" localSheetId="1">'[23]4. RAB'!#REF!</definedName>
    <definedName name="Asset9" localSheetId="0">#REF!</definedName>
    <definedName name="Asset9">#REF!</definedName>
    <definedName name="assetnumber">'[24]Coy 30 TAR Feb 02'!$A$8:$AC$353</definedName>
    <definedName name="Assets">#REF!</definedName>
    <definedName name="Assets_Bk_2_Cat_1_Name">[19]Depn_BA!$K$147</definedName>
    <definedName name="Assets_Bk_2_Cat_2_Name">[19]Depn_BA!$L$147</definedName>
    <definedName name="Assets_Bk_2_Cat_3_Name">[19]Depn_BA!$M$147</definedName>
    <definedName name="Assets_Bk_2_Cat_4_Name">[19]Depn_BA!$N$147</definedName>
    <definedName name="Assets_Bk_Capex_End">[19]GL!#REF!</definedName>
    <definedName name="Assets_Bk_Capex_Mid">[19]GL!#REF!</definedName>
    <definedName name="Assets_Bk_Capex_Start">[19]GL!#REF!</definedName>
    <definedName name="Assets_Bk_Cat_1_Name">[19]Depn_BA!$K$17</definedName>
    <definedName name="Assets_Bk_Cat_2_Name">[19]Depn_BA!$L$17</definedName>
    <definedName name="Assets_Bk_Cat_3_Name">[19]Depn_BA!$M$17</definedName>
    <definedName name="Assets_Bk_Cat_4_Name">[19]Depn_BA!$N$17</definedName>
    <definedName name="Assets_Bk_SL">[19]GL!$C$113</definedName>
    <definedName name="Assets_Tax_2_Capex_End">[19]GL!#REF!</definedName>
    <definedName name="Assets_Tax_2_Capex_Mid">[19]GL!#REF!</definedName>
    <definedName name="Assets_Tax_2_Capex_Start">[19]GL!#REF!</definedName>
    <definedName name="Assets_Tax_2_Cat_1_Name">[19]Depn_BA!#REF!</definedName>
    <definedName name="Assets_Tax_2_Cat_2_Name">[19]Depn_BA!#REF!</definedName>
    <definedName name="Assets_Tax_2_Cat_3_Name">[19]Depn_BA!#REF!</definedName>
    <definedName name="Assets_Tax_2_Cat_4_Name">[19]Depn_BA!#REF!</definedName>
    <definedName name="Assets_Tax_Capex_End">[19]GL!#REF!</definedName>
    <definedName name="Assets_Tax_Capex_Mid">[19]GL!#REF!</definedName>
    <definedName name="Assets_Tax_Capex_Start">[19]GL!#REF!</definedName>
    <definedName name="Assets_Tax_Cat_1_Name">[19]Depn_BA!$K$83</definedName>
    <definedName name="Assets_Tax_Cat_2_Name">[19]Depn_BA!$L$83</definedName>
    <definedName name="Assets_Tax_Cat_3_Name">[19]Depn_BA!$M$83</definedName>
    <definedName name="Assets_Tax_Cat_4_Name">[19]Depn_BA!$N$83</definedName>
    <definedName name="Assets_Tax_SL">[19]GL!$C$145</definedName>
    <definedName name="assset1">#REF!</definedName>
    <definedName name="assset10">#REF!</definedName>
    <definedName name="AsstMgt_PD">[25]PrjInfo_A!$E$35:$E$44</definedName>
    <definedName name="Aust_Tax">[26]Assumptions!$E$21</definedName>
    <definedName name="AvgWind">#REF!</definedName>
    <definedName name="b"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BA_CostCentres">[27]CostCentre_BA!$F$10:$L$72</definedName>
    <definedName name="BA_CPI_Index_Sept_yrn_1">'[19]CPI&amp;Int_FA'!$J$52:$ET$61</definedName>
    <definedName name="BA_Distn_Rev">[19]RegMisc_FA!$O$21</definedName>
    <definedName name="BA_employee_cost">#REF!</definedName>
    <definedName name="BalSheet">#REF!</definedName>
    <definedName name="Bankdebt_principal">'[28]Assum-Fin'!#REF!</definedName>
    <definedName name="base">[29]Base!$1:$1048576</definedName>
    <definedName name="BC_Actual_Cpi_Date">'[19]CPI&amp;Int_FA'!$H$23</definedName>
    <definedName name="BC_AnnualAD">[27]GenAssum_BA!$V$87</definedName>
    <definedName name="BC_AprAD">[27]GenAssum_BA!$S$87</definedName>
    <definedName name="BC_Assets_Bk_2_Capex_Timing">[19]Depn_BA!#REF!</definedName>
    <definedName name="BC_Assets_Bk_Capex_DB_Mult">[19]Depn_BA!$J$23</definedName>
    <definedName name="BC_Assets_Bk_Capex_Depn_Meth">[19]Depn_BA!$J$22</definedName>
    <definedName name="BC_Assets_Bk_Capex_Sal_Inc">[19]Depn_BA!#REF!</definedName>
    <definedName name="BC_Assets_Bk_Capex_Switch">[19]Depn_BA!#REF!</definedName>
    <definedName name="BC_Assets_Bk_Capex_Term">[19]Depn_BA!$J$21</definedName>
    <definedName name="BC_Assets_Bk_Capex_Timing">[19]Depn_BA!#REF!</definedName>
    <definedName name="BC_Assets_Bk_Cat_Inc">[19]Depn_BA!$J$18</definedName>
    <definedName name="BC_Assets_Bk_Names">[19]Depn_BA!$J$17</definedName>
    <definedName name="BC_Assets_Bk_Open">[19]Depn_BA!#REF!</definedName>
    <definedName name="BC_Assets_Bk_Open_DB_Mult">[19]Depn_BA!#REF!</definedName>
    <definedName name="BC_Assets_Bk_Open_Depn_Meth">[19]Depn_BA!#REF!</definedName>
    <definedName name="BC_Assets_Bk_Open_Sal_Inc">[19]Depn_BA!#REF!</definedName>
    <definedName name="BC_Assets_Bk_Open_Switch">[19]Depn_BA!#REF!</definedName>
    <definedName name="BC_Assets_Bk_Open_Term">[19]Depn_BA!#REF!</definedName>
    <definedName name="BC_Assets_Tax_2_Capex_DB_Mult">[19]Depn_BA!#REF!</definedName>
    <definedName name="BC_Assets_Tax_2_Capex_Depn_Meth">[19]Depn_BA!#REF!</definedName>
    <definedName name="BC_Assets_Tax_2_Capex_Sal_Inc">[19]Depn_BA!#REF!</definedName>
    <definedName name="BC_Assets_Tax_2_Capex_Switch">[19]Depn_BA!#REF!</definedName>
    <definedName name="BC_Assets_Tax_2_Capex_Term">[19]Depn_BA!#REF!</definedName>
    <definedName name="BC_Assets_Tax_2_Capex_Timing">[19]Depn_BA!#REF!</definedName>
    <definedName name="BC_Assets_Tax_2_Cat_Inc">[19]Depn_BA!#REF!</definedName>
    <definedName name="BC_Assets_Tax_2_Names">[19]Depn_BA!#REF!</definedName>
    <definedName name="BC_Assets_Tax_2_Open">[19]Depn_BA!#REF!</definedName>
    <definedName name="BC_Assets_Tax_2_Open_DB_Mult">[19]Depn_BA!#REF!</definedName>
    <definedName name="BC_Assets_Tax_2_Open_Depn_Meth">[19]Depn_BA!#REF!</definedName>
    <definedName name="BC_Assets_Tax_2_Open_Sal_Inc">[19]Depn_BA!#REF!</definedName>
    <definedName name="BC_Assets_Tax_2_Open_Switch">[19]Depn_BA!#REF!</definedName>
    <definedName name="BC_Assets_Tax_2_Open_Term">[19]Depn_BA!#REF!</definedName>
    <definedName name="BC_Assets_Tax_Capex_DB_Mult">[19]Depn_BA!$J$89</definedName>
    <definedName name="BC_Assets_Tax_Capex_Depn_Meth">[19]Depn_BA!$J$88</definedName>
    <definedName name="BC_Assets_Tax_Capex_Sal_Inc">#REF!</definedName>
    <definedName name="BC_Assets_Tax_Capex_Switch">#REF!</definedName>
    <definedName name="BC_Assets_Tax_Capex_Term">[19]Depn_BA!$J$87</definedName>
    <definedName name="BC_Assets_Tax_Capex_Timing">#REF!</definedName>
    <definedName name="BC_Assets_Tax_Cat_Inc">[19]Depn_BA!$J$84</definedName>
    <definedName name="BC_Assets_Tax_Names">[19]Depn_BA!$J$83</definedName>
    <definedName name="BC_Assets_Tax_Open">#REF!</definedName>
    <definedName name="BC_Assets_Tax_Open_DB_Mult">#REF!</definedName>
    <definedName name="BC_Assets_Tax_Open_Depn_Meth">#REF!</definedName>
    <definedName name="BC_Assets_Tax_Open_Sal_Inc">#REF!</definedName>
    <definedName name="BC_Assets_Tax_Open_Switch">#REF!</definedName>
    <definedName name="BC_Assets_Tax_Open_Term">#REF!</definedName>
    <definedName name="BC_AugAD">[27]GenAssum_BA!$K$87</definedName>
    <definedName name="BC_BoardRpts_start_date">[19]GA!$H$25</definedName>
    <definedName name="BC_Bonus_On_Cost">[27]GenAssum_BA!$J$80</definedName>
    <definedName name="BC_Book_DebtC_Open_WDV">[19]Depn_BA!$K$52</definedName>
    <definedName name="BC_Book_Intan_Open_WDV">[19]Depn_BA!$K$31</definedName>
    <definedName name="BC_Book_PPE_Open_WDV">[19]Depn_BA!$K$10</definedName>
    <definedName name="BC_Book_SolaC_Open_WDV">[19]Depn_BA!$K$53</definedName>
    <definedName name="BC_Budget_Base_Year">[19]GA!$H$23</definedName>
    <definedName name="BC_Capex_Subs_Rev_Period">[19]RevMisc_BA!$M$46</definedName>
    <definedName name="BC_conference">[27]GenAssum_BA!$J$93</definedName>
    <definedName name="BC_Creditor_Days">[19]RevMisc_BA!$I$91</definedName>
    <definedName name="BC_Current_Qtr_Capex_Funded">[19]Debt_BA!$J$159</definedName>
    <definedName name="BC_Debtor_Days">[19]RevMisc_BA!$I$86</definedName>
    <definedName name="BC_DecAD">[27]GenAssum_BA!$O$87</definedName>
    <definedName name="BC_Dividend_Dec">[19]GA!$H$45</definedName>
    <definedName name="BC_Dividend_Jun">[19]GA!$H$43</definedName>
    <definedName name="BC_Dividend_Mar">[19]GA!$H$42</definedName>
    <definedName name="BC_Dividend_Sep">[19]GA!$H$44</definedName>
    <definedName name="BC_Ent_Val_TV_Date">[19]Ent_Val_FA!$J$48</definedName>
    <definedName name="BC_Eq_Val_TV_Date">[19]Eq_Val_FA!$J$46</definedName>
    <definedName name="BC_FebAD">[27]GenAssum_BA!$Q$87</definedName>
    <definedName name="BC_gen_costs">[27]GenAssum_BA!$J$95</definedName>
    <definedName name="BC_Grwth_Capex_Funding">[19]Debt_BA!$J$157</definedName>
    <definedName name="BC_Init_Equity_Cont">[19]GA!$H$38</definedName>
    <definedName name="BC_Intan_Bk_2_Capex_Amort_Meth">[19]Depn_BA!$J$65</definedName>
    <definedName name="BC_Intan_Bk_2_Capex_DB_Mult">[19]Depn_BA!$J$66</definedName>
    <definedName name="BC_Intan_Bk_2_Capex_Sal_Inc">#REF!</definedName>
    <definedName name="BC_Intan_Bk_2_Capex_Switch">#REF!</definedName>
    <definedName name="BC_Intan_Bk_2_Capex_Term">[19]Depn_BA!$J$64</definedName>
    <definedName name="BC_Intan_Bk_2_Capex_Timing">#REF!</definedName>
    <definedName name="BC_Intan_Bk_2_Cat_Inc">[19]Depn_BA!$J$61</definedName>
    <definedName name="BC_Intan_Bk_2_Names">[19]Depn_BA!$J$60</definedName>
    <definedName name="BC_Intan_Bk_2_Open">#REF!</definedName>
    <definedName name="BC_Intan_Bk_2_Open_Amort_Meth">#REF!</definedName>
    <definedName name="BC_Intan_Bk_2_Open_DB_Mult">#REF!</definedName>
    <definedName name="BC_Intan_Bk_2_Open_Sal_Inc">#REF!</definedName>
    <definedName name="BC_Intan_Bk_2_Open_Switch">#REF!</definedName>
    <definedName name="BC_Intan_Bk_2_Open_Term">#REF!</definedName>
    <definedName name="BC_Intan_Bk_Capex_Amort_Meth">[19]Depn_BA!$J$43</definedName>
    <definedName name="BC_Intan_Bk_Capex_DB_Mult">[19]Depn_BA!$J$44</definedName>
    <definedName name="BC_Intan_Bk_Capex_Sal_Inc">#REF!</definedName>
    <definedName name="BC_Intan_Bk_Capex_Switch">#REF!</definedName>
    <definedName name="BC_Intan_Bk_Capex_Term">[19]Depn_BA!$J$42</definedName>
    <definedName name="BC_Intan_Bk_Capex_Timing">#REF!</definedName>
    <definedName name="BC_Intan_Bk_Cat_Inc">[19]Depn_BA!$J$39</definedName>
    <definedName name="BC_Intan_Bk_Names">[19]Depn_BA!$J$38</definedName>
    <definedName name="BC_Intan_Bk_Open">#REF!</definedName>
    <definedName name="BC_Intan_Bk_Open_Amort_Meth">#REF!</definedName>
    <definedName name="BC_Intan_Bk_Open_DB_Mult">#REF!</definedName>
    <definedName name="BC_Intan_Bk_Open_Sal_Inc">#REF!</definedName>
    <definedName name="BC_Intan_Bk_Open_Switch">#REF!</definedName>
    <definedName name="BC_Intan_Bk_Open_Term">#REF!</definedName>
    <definedName name="BC_Intan_Tax_2_Capex_Amort_Meth">[19]Depn_BA!$J$131</definedName>
    <definedName name="BC_Intan_Tax_2_Capex_DB_Mult">[19]Depn_BA!$J$132</definedName>
    <definedName name="BC_Intan_Tax_2_Capex_Sal_Inc">#REF!</definedName>
    <definedName name="BC_Intan_Tax_2_Capex_Switch">#REF!</definedName>
    <definedName name="BC_Intan_Tax_2_Capex_Term">[19]Depn_BA!$J$130</definedName>
    <definedName name="BC_Intan_Tax_2_Capex_Timing">#REF!</definedName>
    <definedName name="BC_Intan_Tax_2_Cat_Inc">[19]Depn_BA!$J$127</definedName>
    <definedName name="BC_Intan_Tax_2_Names">[19]Depn_BA!$J$126</definedName>
    <definedName name="BC_Intan_Tax_2_Open">#REF!</definedName>
    <definedName name="BC_Intan_Tax_2_Open_Amort_Meth">#REF!</definedName>
    <definedName name="BC_Intan_Tax_2_Open_DB_Mult">#REF!</definedName>
    <definedName name="BC_Intan_Tax_2_Open_Sal_Inc">#REF!</definedName>
    <definedName name="BC_Intan_Tax_2_Open_Switch">#REF!</definedName>
    <definedName name="BC_Intan_Tax_2_Open_Term">#REF!</definedName>
    <definedName name="BC_Intan_Tax_Capex_Amort_Meth">[19]Depn_BA!$J$109</definedName>
    <definedName name="BC_Intan_Tax_Capex_DB_Mult">[19]Depn_BA!$J$110</definedName>
    <definedName name="BC_Intan_Tax_Capex_Sal_Inc">#REF!</definedName>
    <definedName name="BC_Intan_Tax_Capex_Switch">#REF!</definedName>
    <definedName name="BC_Intan_Tax_Capex_Term">[19]Depn_BA!$J$108</definedName>
    <definedName name="BC_Intan_Tax_Capex_Timing">#REF!</definedName>
    <definedName name="BC_Intan_Tax_Cat_Inc">[19]Depn_BA!$J$105</definedName>
    <definedName name="BC_Intan_Tax_Names">[19]Depn_BA!$J$104</definedName>
    <definedName name="BC_Intan_Tax_Open">#REF!</definedName>
    <definedName name="BC_Intan_Tax_Open_Amort_Meth">#REF!</definedName>
    <definedName name="BC_Intan_Tax_Open_DB_Mult">#REF!</definedName>
    <definedName name="BC_Intan_Tax_Open_Sal_Inc">#REF!</definedName>
    <definedName name="BC_Intan_Tax_Open_Switch">#REF!</definedName>
    <definedName name="BC_Intan_Tax_Open_Term">#REF!</definedName>
    <definedName name="BC_JanAD">[27]GenAssum_BA!$P$87</definedName>
    <definedName name="BC_JulAD">[27]GenAssum_BA!$J$87</definedName>
    <definedName name="BC_JunAD">[27]GenAssum_BA!$U$87</definedName>
    <definedName name="BC_MarAD">[27]GenAssum_BA!$R$87</definedName>
    <definedName name="BC_MayAD">[27]GenAssum_BA!$T$87</definedName>
    <definedName name="BC_mBudget_end_date">[19]GA!$H$24</definedName>
    <definedName name="BC_membership">[27]GenAssum_BA!$J$92</definedName>
    <definedName name="BC_Min_Cash">[19]GA!$H$31</definedName>
    <definedName name="BC_NovAD">[27]GenAssum_BA!$N$87</definedName>
    <definedName name="BC_OctAD">[27]GenAssum_BA!$M$87</definedName>
    <definedName name="BC_Open_ITRAB_2013_Depn_Term">[19]Depn_BA!$K$156</definedName>
    <definedName name="BC_Open_RAB_2013_Depn_Term">[19]Depn_BA!$K$155</definedName>
    <definedName name="BC_Opening_DC_Dec04">[19]GA!$H$35</definedName>
    <definedName name="BC_Opex_Mthly_to">[19]OpexMthly_FA!$H$24</definedName>
    <definedName name="BC_Ord_Shares">[19]Eq_Val_FA!$J$36</definedName>
    <definedName name="BC_Recruitment">[27]GenAssum_BA!$J$100</definedName>
    <definedName name="BC_Reg_Tax_Depn_Group1">[19]Depn_BA!$J$175</definedName>
    <definedName name="BC_Reg_Tax_Depn_Group2">[19]Depn_BA!$J$181</definedName>
    <definedName name="BC_Reg_Tax_Depn_Group3">[19]Depn_BA!$J$187</definedName>
    <definedName name="BC_Reg_Tax_Depn_Group4">[19]Depn_BA!$J$193</definedName>
    <definedName name="BC_Reg_Tax_Depn_Group5">[19]Depn_BA!$J$199</definedName>
    <definedName name="BC_Reg_Tax_Depn_Group6">[19]Depn_BA!$J$205</definedName>
    <definedName name="BC_Reg_Tax_Depn_Group7">[19]Depn_BA!$J$211</definedName>
    <definedName name="BC_Req_Equity_Return">[19]GA!$H$39</definedName>
    <definedName name="BC_Rev_Mthly_to">[19]RevMthly_FA!$H$24</definedName>
    <definedName name="BC_Sal_On_Cost">[27]GenAssum_BA!$J$74</definedName>
    <definedName name="BC_Senior_Hedge_Policy">[19]Debt_BA!$J$113</definedName>
    <definedName name="BC_Senior_Hedging">[19]Debt_BA!$J$114</definedName>
    <definedName name="BC_SepAD">[27]GenAssum_BA!$L$87</definedName>
    <definedName name="BC_SGP_Capex_Funding">[19]Debt_BA!$J$156</definedName>
    <definedName name="BC_Tax_DebtC_Open_WDV">[19]Depn_BA!$K$118</definedName>
    <definedName name="BC_Tax_Intan_Open_NTV">[19]Depn_BA!$K$97</definedName>
    <definedName name="BC_Tax_Loss_Use_date">[19]Eq_Val_FA!$J$68</definedName>
    <definedName name="BC_Tax_PPE_Open_NTV">[19]Depn_BA!$K$76</definedName>
    <definedName name="BC_Tax_SolaC_Open_WDV">[19]Depn_BA!$K$119</definedName>
    <definedName name="BC_training">[27]GenAssum_BA!$J$94</definedName>
    <definedName name="BC_yr_Fcast_End_Date">[19]GA!$H$26</definedName>
    <definedName name="Be">[8]Input!$G$193</definedName>
    <definedName name="beg_date">'[30]Assumptions - Other'!$D$6</definedName>
    <definedName name="Bid_date">#REF!</definedName>
    <definedName name="Book_deprec_table">#REF!</definedName>
    <definedName name="bookdep">#REF!</definedName>
    <definedName name="bookdepreg">[31]Input!$B$73:$V$80</definedName>
    <definedName name="BSMgt_PD">[25]PrjInfo_A!$E$70:$E$79</definedName>
    <definedName name="BUDATA">[32]DETAIL!$E$1:$S$500</definedName>
    <definedName name="Budgetcode2">[15]Edits!#REF!</definedName>
    <definedName name="BudgetCodes">[14]Edits!#REF!</definedName>
    <definedName name="BudgetHeads">[14]Edits!#REF!</definedName>
    <definedName name="Budgetheads2">[15]Edits!#REF!</definedName>
    <definedName name="BudgetRow">[14]Edits!#REF!</definedName>
    <definedName name="Budgetrow2">[15]Edits!#REF!</definedName>
    <definedName name="BudRate">#REF!</definedName>
    <definedName name="BUR">[5]Version_Codes!$H$11</definedName>
    <definedName name="Business_Area">[18]Worksheet!$K$15:$K$115</definedName>
    <definedName name="Business_Category">[33]Controls!#REF!</definedName>
    <definedName name="Bwood">[5]Version_Codes!$H$9</definedName>
    <definedName name="CA_Alt_Chks_Area_Names">[19]Alt_Chks_BO!$D$20:$D$66</definedName>
    <definedName name="CA_Alt_Chks_Flags">[19]Alt_Chks_BO!$M$20:$M$66</definedName>
    <definedName name="CA_Alt_Chks_Inc">[19]Alt_Chks_BO!$L$20:$L$66</definedName>
    <definedName name="CA_Err_Chks_Area_Names">[19]Err_Chks_BO!$D$20:$D$166</definedName>
    <definedName name="CA_Err_Chks_Flags">[19]Err_Chks_BO!$M$20:$M$166</definedName>
    <definedName name="CA_Err_Chks_Inc">[19]Err_Chks_BO!$L$20:$L$166</definedName>
    <definedName name="CA_Multi_CostCentre">[27]CostCentre_BA!$L$10:$L$75</definedName>
    <definedName name="CA_Opex">#REF!</definedName>
    <definedName name="CA_Sens_Chks_Area_Names">[19]Sens_Chks_BO!$D$20:$D$31</definedName>
    <definedName name="CA_Sens_Chks_Flags">[19]Sens_Chks_BO!$M$20:$M$31</definedName>
    <definedName name="CA_Sens_Chks_Inc">[19]Sens_Chks_BO!$L$20:$L$31</definedName>
    <definedName name="CA_UED_Cost_Centre">[27]CostCentre_BA!$I$10:$I$75</definedName>
    <definedName name="Calcarea">#REF!</definedName>
    <definedName name="CalcGates">#REF!</definedName>
    <definedName name="CalcInc">#REF!</definedName>
    <definedName name="CalcSource">#REF!</definedName>
    <definedName name="CalcSurcharge">#REF!</definedName>
    <definedName name="CalcSurchargeCI">#REF!</definedName>
    <definedName name="Capability_Areas">[25]Tbls_A!$B$10:$B$17</definedName>
    <definedName name="CapActualRow">[14]Edits!#REF!</definedName>
    <definedName name="CapActualRow2">[15]Edits!#REF!</definedName>
    <definedName name="caparea">#REF!</definedName>
    <definedName name="CapBudgetRow">[14]Edits!#REF!</definedName>
    <definedName name="CapBudgetRow2">[15]Edits!#REF!</definedName>
    <definedName name="Capex">#REF!</definedName>
    <definedName name="Capex_Categories">[25]Tbls_A!$C$10:$C$12</definedName>
    <definedName name="Capex_CostItem">[25]UnitC_A!$C$10:$C$119</definedName>
    <definedName name="Capex_CostItem_Hardware">[25]UnitC_A!$C$19:$C$75</definedName>
    <definedName name="Capex_CostItem_Software">[25]UnitC_A!$C$76:$C$119</definedName>
    <definedName name="Capex_depn">#REF!</definedName>
    <definedName name="Capex_NSplit">[34]Assumptions!$B$3</definedName>
    <definedName name="Capex_Sens">'[28]DUET S'!$D$18</definedName>
    <definedName name="Capex_SSplit">[34]Assumptions!$B$4</definedName>
    <definedName name="Capex_table">'[28]A-Depn'!$B$4:$AP$16</definedName>
    <definedName name="CapexAdj">#REF!</definedName>
    <definedName name="CapexOption">#REF!</definedName>
    <definedName name="Capexreg">[31]Depn!$A$5:$CS$16</definedName>
    <definedName name="Caplag">#REF!</definedName>
    <definedName name="Caplagreg">[31]Depn!$B$19</definedName>
    <definedName name="CapSht">[14]Edits!#REF!</definedName>
    <definedName name="CapSht2">[15]Edits!#REF!</definedName>
    <definedName name="CapSubsYr1">[35]Assumptions!$E$13</definedName>
    <definedName name="CapSubsYr2">[35]Assumptions!$E$14</definedName>
    <definedName name="CapSubsYr3">[35]Assumptions!$E$15</definedName>
    <definedName name="CapSubsYr4">[35]Assumptions!$E$16</definedName>
    <definedName name="CapSubsYr5">[35]Assumptions!$E$17</definedName>
    <definedName name="case">'[30]Assumptions - Other'!$E$1</definedName>
    <definedName name="CB_Alt_Chks_Show_Msg">[19]Alt_Chks_BO!$C$9</definedName>
    <definedName name="CB_Assets_Bk_2_Mod_Inc">[19]Depn_BA!$C$144</definedName>
    <definedName name="CB_Assets_Bk_Mod_Inc">[19]Depn_BA!$C$14</definedName>
    <definedName name="CB_Assets_Tax_2_Mod_Inc">[19]Depn_BA!$C$172</definedName>
    <definedName name="CB_Assets_Tax_Mod_Inc">[19]Depn_BA!$C$80</definedName>
    <definedName name="CB_BBSW_Scen">[19]GA!$H$49</definedName>
    <definedName name="CB_CPI_Scen">[19]GA!$H$48</definedName>
    <definedName name="CB_Debt_Margin_Scen">[19]GA!$H$50</definedName>
    <definedName name="CB_Dividend_Scenario">[19]GA!$H$71</definedName>
    <definedName name="CB_Ent_Val_Mod_Inc">[19]Ent_Val_FA!$C$24</definedName>
    <definedName name="CB_Eq_Val_Mod_Inc">[19]Eq_Val_FA!$C$24</definedName>
    <definedName name="CB_Err_Chks_Show_Msg">[19]Err_Chks_BO!$C$9</definedName>
    <definedName name="CB_Impair_Test">[19]Ent_Val_FA!$J$32</definedName>
    <definedName name="CB_Incl_Tax_Losses_in_Ent_Valn">[19]Ent_Val_FA!$J$34</definedName>
    <definedName name="CB_Intan_Bk_2_Mod_Inc">[19]Depn_BA!$C$57</definedName>
    <definedName name="CB_Intan_Bk_Mod_Inc">[19]Depn_BA!$C$35</definedName>
    <definedName name="CB_Intan_Tax_2_Mod_Inc">[19]Depn_BA!$C$123</definedName>
    <definedName name="CB_Intan_Tax_Mod_Inc">[19]Depn_BA!$C$101</definedName>
    <definedName name="CB_Sens_Chks_Show_Msg">[19]Sens_Chks_BO!$C$9</definedName>
    <definedName name="CB_Tax_Assets_Inc">[19]Tax_FA!$C$116</definedName>
    <definedName name="CB_Tax_Debt_Fees_Inc">[19]Tax_FA!$C$167</definedName>
    <definedName name="CB_Tax_Debt_Int_Exp_Inc">[19]Tax_FA!$C$184</definedName>
    <definedName name="CB_Tax_Diff_DTA_1_Inc">[19]Tax_FA!$I$63</definedName>
    <definedName name="CB_Tax_Diff_DTA_2_Inc">[19]Tax_FA!$I$64</definedName>
    <definedName name="CB_Tax_Diff_DTA_3_Inc">[19]Tax_FA!$I$65</definedName>
    <definedName name="CB_Tax_Diff_DTA_4_Inc">[19]Tax_FA!$I$66</definedName>
    <definedName name="CB_Tax_Diff_DTA_5_Inc">[19]Tax_FA!$I$67</definedName>
    <definedName name="CB_Tax_Diff_DTL_1_Inc">[19]Tax_FA!$I$74</definedName>
    <definedName name="CB_Tax_Diff_DTL_2_Inc">[19]Tax_FA!$I$75</definedName>
    <definedName name="CB_Tax_Diff_DTL_3_Inc">[19]Tax_FA!$I$76</definedName>
    <definedName name="CB_Tax_Diff_DTL_4_Inc">[19]Tax_FA!$I$77</definedName>
    <definedName name="CB_Tax_Diff_DTL_5_Inc">[19]Tax_FA!$I$78</definedName>
    <definedName name="CB_Tax_Diff_Perm_1_Inc">[19]Tax_FA!$I$52</definedName>
    <definedName name="CB_Tax_Diff_Perm_2_Inc">[19]Tax_FA!$I$53</definedName>
    <definedName name="CB_Tax_Diff_Perm_3_Inc">[19]Tax_FA!$I$54</definedName>
    <definedName name="CB_Tax_Diff_Perm_4_Inc">[19]Tax_FA!$I$55</definedName>
    <definedName name="CB_Tax_Diff_Perm_5_Inc">[19]Tax_FA!$I$56</definedName>
    <definedName name="CB_Tax_DTA_Inc">[19]Tax_FA!$H$39</definedName>
    <definedName name="CB_Tax_DTL_Inc">[19]Tax_FA!$H$41</definedName>
    <definedName name="CB_Tax_Eq_Fees_Inc">[19]Tax_FA!$C$150</definedName>
    <definedName name="CB_Tax_Intan_Inc">[19]Tax_FA!$C$133</definedName>
    <definedName name="CB_Tax_Mod_Inc">[19]Tax_FA!$C$24</definedName>
    <definedName name="CB_Tax_Tax_Loss_Inc">[19]Tax_FA!$H$35</definedName>
    <definedName name="CB_Tax_Tax_Pay_Inc">[19]Tax_FA!$H$40</definedName>
    <definedName name="CB_TS_2_Show_Hist_Fcast_Pers">[27]GenAssum_BA!$L$31</definedName>
    <definedName name="CB_TS_Show_Hist_Fcast_Pers">[36]GenAssum_BA!$J$31</definedName>
    <definedName name="CB_Underspend_Reg_Depn">[19]GA!$H$64</definedName>
    <definedName name="cbal_interest">#REF!</definedName>
    <definedName name="cc">#REF!</definedName>
    <definedName name="CCN_01">#REF!</definedName>
    <definedName name="CF">[5]Version_Codes!$H$17</definedName>
    <definedName name="CI_Capex">#REF!</definedName>
    <definedName name="CI_NetworkServices">#REF!</definedName>
    <definedName name="CI_NS_EME">#REF!</definedName>
    <definedName name="CI_NS_FaultDispatchBH">#REF!</definedName>
    <definedName name="CI_NS_NIM">#REF!</definedName>
    <definedName name="CI_NS_OpsMgmt">#REF!</definedName>
    <definedName name="CI_Project">#REF!</definedName>
    <definedName name="CI_Support">#REF!</definedName>
    <definedName name="CIB1_margin">'[28]Assum-Fin'!#REF!</definedName>
    <definedName name="CIB2_est_fee">'[28]Assum-Fin'!#REF!</definedName>
    <definedName name="CIB2_margin">'[28]Assum-Fin'!#REF!</definedName>
    <definedName name="CIB2_Principal">'[28]Assum-Fin'!#REF!</definedName>
    <definedName name="CIB2_refi_fee">'[28]Assum-Fin'!#REF!</definedName>
    <definedName name="CMS_adhoc_addon">[34]Assumptions!$B$8</definedName>
    <definedName name="CMS_SSPremium">[34]Assumptions!$B$9</definedName>
    <definedName name="Coastal_UAFG_Rate">[17]CorporateParameters!$B$11:$IV$11</definedName>
    <definedName name="CodeData">[14]Edits!#REF!</definedName>
    <definedName name="Codedata2">[15]Edits!#REF!</definedName>
    <definedName name="Comdain_Limb2">[34]Assumptions!$B$7</definedName>
    <definedName name="Comdain_margin">'[37]2. Quant Summary'!$C$17</definedName>
    <definedName name="Commentarea">'[38]FR-1'!#REF!</definedName>
    <definedName name="Commentarea21">'[39]CE-1 M'!$A$26:$P$64</definedName>
    <definedName name="Commitment_Fee">'[40]6. Ass-Fin'!$D$143</definedName>
    <definedName name="Company_Code">[18]Worksheet!$J$15:$J$115</definedName>
    <definedName name="Con">#REF!</definedName>
    <definedName name="Connects20Yr">#REF!</definedName>
    <definedName name="Conneq_margin">'[37]2. Quant Summary'!$D$17</definedName>
    <definedName name="ContGrowthA">#REF!</definedName>
    <definedName name="ContGrowthBC">#REF!</definedName>
    <definedName name="Conventions">#REF!</definedName>
    <definedName name="copy">#REF!</definedName>
    <definedName name="Corp_Tax_Rate">#REF!</definedName>
    <definedName name="Cost_Centre">[18]Worksheet!$E$15:$E$115</definedName>
    <definedName name="Cost_Sh_MGH_Corp_Office">#REF!</definedName>
    <definedName name="Cost_Sh_MGH_Corp_Office_IT">#REF!</definedName>
    <definedName name="Cost_Sh_MGH_DC_Relocation">#REF!</definedName>
    <definedName name="Cost_Sh_MGH_DR_CR">#REF!</definedName>
    <definedName name="Cost_Sh_MGH_DR_CR_IT">#REF!</definedName>
    <definedName name="Cost_Sh_MGH_Drawings">#REF!</definedName>
    <definedName name="Cost_Sh_MGH_OMS">#REF!</definedName>
    <definedName name="Cost_Sh_MGH_Portal">#REF!</definedName>
    <definedName name="Cost_Sh_MGH_RTS_DC">#REF!</definedName>
    <definedName name="Cost_Sh_MGH_SAP_CIS">#REF!</definedName>
    <definedName name="Cost_Sh_MGH_SAP_ERP">#REF!</definedName>
    <definedName name="Cost_Sh_MGH_SCADA">#REF!</definedName>
    <definedName name="Cost_Sh_MGH_Treasury">#REF!</definedName>
    <definedName name="Cost_Sh_UED_Corp_Off">#REF!</definedName>
    <definedName name="Cost_Sh_UED_Corp_Office_IT">#REF!</definedName>
    <definedName name="Cost_Sh_UED_DC_Relocation">#REF!</definedName>
    <definedName name="Cost_Sh_UED_DMS">#REF!</definedName>
    <definedName name="Cost_Sh_UED_DR_CR">#REF!</definedName>
    <definedName name="Cost_Sh_UED_DR_CR_IT">#REF!</definedName>
    <definedName name="Cost_Sh_UED_Drawings">#REF!</definedName>
    <definedName name="Cost_Sh_UED_GIS">#REF!</definedName>
    <definedName name="Cost_Sh_UED_Interval">#REF!</definedName>
    <definedName name="Cost_Sh_UED_Portal">#REF!</definedName>
    <definedName name="Cost_Sh_UED_RTS_DC">#REF!</definedName>
    <definedName name="Cost_Sh_UED_SAP">#REF!</definedName>
    <definedName name="Cost_Sh_UED_SCADA">#REF!</definedName>
    <definedName name="Cost_Sh_UED_Treasury">#REF!</definedName>
    <definedName name="CostGate">[35]Assumptions!$B$2</definedName>
    <definedName name="CostMeter">[35]Assumptions!$B$7</definedName>
    <definedName name="CostMeterCI">[35]Assumptions!$B$8</definedName>
    <definedName name="CostReg">[35]Assumptions!$B$11</definedName>
    <definedName name="CostsBack">[35]Assumptions!$B$10</definedName>
    <definedName name="CostServ">[35]Assumptions!$B$5</definedName>
    <definedName name="CostServCI">[35]Assumptions!$B$6</definedName>
    <definedName name="CostsOp">[35]Assumptions!$B$9</definedName>
    <definedName name="cpi">#REF!</definedName>
    <definedName name="CPI_11_12">[41]Assumptions!$B$11</definedName>
    <definedName name="CPI_12_13">[41]Assumptions!$B$12</definedName>
    <definedName name="CPI_13_14">[41]Assumptions!$B$13</definedName>
    <definedName name="CPI_14_15">[41]Assumptions!$B$14</definedName>
    <definedName name="CPI_Sens">'[42]HUF S'!$D$12</definedName>
    <definedName name="CPI_table">#REF!</definedName>
    <definedName name="CPIb">[21]Version_Codes!$H$15</definedName>
    <definedName name="CPIN_01">#REF!</definedName>
    <definedName name="CPIN_03">#REF!</definedName>
    <definedName name="CPIN_03_LAG">#REF!</definedName>
    <definedName name="CPIN_06">#REF!</definedName>
    <definedName name="CPIN_Worsley">#REF!</definedName>
    <definedName name="CPTLTDEXPECT">[43]CPT!$AS:$AS</definedName>
    <definedName name="CPTTOTEXPECT">[43]CPT!$AQ:$AQ</definedName>
    <definedName name="CRCN_01">#REF!</definedName>
    <definedName name="Creditor_days">#REF!</definedName>
    <definedName name="CritGroup">#REF!</definedName>
    <definedName name="CurrentMonth">[44]Edits!$E$141</definedName>
    <definedName name="CurrPeriod">[45]MonthlyData!$D$4</definedName>
    <definedName name="CustCI">[35]CustCI!$A$1:$AC$1016</definedName>
    <definedName name="CustDom">[35]CustDom!$A$1:$Z$11</definedName>
    <definedName name="d">#REF!,#REF!,#REF!,#REF!,#REF!,#REF!,#REF!,#REF!,#REF!,#REF!</definedName>
    <definedName name="DAILY">#REF!</definedName>
    <definedName name="Dam">[46]INFO!#REF!</definedName>
    <definedName name="data">[47]Data!$A$5:$P$41</definedName>
    <definedName name="data2">#REF!</definedName>
    <definedName name="data3">#REF!</definedName>
    <definedName name="data4">#REF!</definedName>
    <definedName name="DataType">#REF!</definedName>
    <definedName name="DayOfYear">#REF!</definedName>
    <definedName name="DD_Act_Vol_Scen">[19]GA!$H$69</definedName>
    <definedName name="DD_Capex_Scen">[19]GA!$H$52</definedName>
    <definedName name="DD_Cash_LockUp">[19]GA!$H$33</definedName>
    <definedName name="DD_Denom">[19]GA!$H$18</definedName>
    <definedName name="DD_Denom_2">[19]GA!$I$18</definedName>
    <definedName name="DD_Denom_3">[19]GA!$J$18</definedName>
    <definedName name="DD_Denom_4">[19]GA!$K$18</definedName>
    <definedName name="DD_Denom_5">[19]GA!$L$18</definedName>
    <definedName name="DD_Denom_6">[19]GA!$M$18</definedName>
    <definedName name="DD_Denom_7">[19]GA!$N$18</definedName>
    <definedName name="DD_Denom_8">[19]GA!$O$18</definedName>
    <definedName name="DD_Ent_Val_CF_Timing">[19]Ent_Val_FA!$J$49</definedName>
    <definedName name="DD_Ent_Val_TV_Meth">[19]Ent_Val_FA!$J$55</definedName>
    <definedName name="DD_Ent_Val_Val_Date">[19]Ent_Val_FA!$J$44</definedName>
    <definedName name="DD_Ent_Val_Val_Meth">[19]Ent_Val_FA!$J$28</definedName>
    <definedName name="DD_Ent_Val_Val_Type">[19]Ent_Val_FA!$J$30</definedName>
    <definedName name="DD_Eq_Val_CF_Timing">[19]Eq_Val_FA!$J$47</definedName>
    <definedName name="DD_Eq_Val_TV_Meth">[19]Eq_Val_FA!$J$53</definedName>
    <definedName name="DD_Eq_Val_Val_Date">[19]Eq_Val_FA!$J$40</definedName>
    <definedName name="DD_Eq_Val_Val_Meth">[19]Eq_Val_FA!$J$28</definedName>
    <definedName name="DD_Fin_YE_Mth">[19]GA!$H$12</definedName>
    <definedName name="DD_Fin_YE_Mth_2">[19]GA!$I$12</definedName>
    <definedName name="DD_Fin_YE_Mth_3">[19]GA!$J$12</definedName>
    <definedName name="DD_Fin_YE_Mth_4">[19]GA!$K$12</definedName>
    <definedName name="DD_Fin_YE_Mth_5">[19]GA!$L$12</definedName>
    <definedName name="DD_Fin_YE_Mth_6">[19]GA!$M$12</definedName>
    <definedName name="DD_Fin_YE_Mth_7">[19]GA!$N$12</definedName>
    <definedName name="DD_Fin_YE_Mth_8">[19]GA!$O$12</definedName>
    <definedName name="DD_Model_Per_Type">[19]GA!$H$11</definedName>
    <definedName name="DD_Model_Per_Type_2">[19]GA!$I$11</definedName>
    <definedName name="DD_Model_Per_Type_3">[19]GA!$J$11</definedName>
    <definedName name="DD_Model_Per_Type_4">[19]GA!$K$11</definedName>
    <definedName name="DD_Model_Per_Type_5">[19]GA!$L$11</definedName>
    <definedName name="DD_Model_Per_Type_6">[19]GA!$M$11</definedName>
    <definedName name="DD_Model_Per_Type_7">[19]GA!$N$11</definedName>
    <definedName name="DD_Model_Per_Type_8">[19]GA!$O$11</definedName>
    <definedName name="DD_Opex_Scen">[19]GA!$H$56</definedName>
    <definedName name="DD_OpexCapexInputs_Year_Basis">'[19]CPI&amp;Int_FA'!$G$45</definedName>
    <definedName name="DD_Real_Year_Op">[19]GA!$H$29</definedName>
    <definedName name="DD_Reg_Vol_Scen">[19]GA!$H$67</definedName>
    <definedName name="DD_RegCapex_Scen">[19]GA!$H$60</definedName>
    <definedName name="DD_RegDepn_Scen">[19]GA!$H$62</definedName>
    <definedName name="DD_RegOpex_Scen">[19]GA!$H$58</definedName>
    <definedName name="DD_Rev_Cat_1_EFP">[48]Rev_Base_FA!$I$27</definedName>
    <definedName name="DD_Rev_Scen">[19]GA!$H$54</definedName>
    <definedName name="DD_TS_2_Data_Term_Basis">[27]GenAssum_BA!$L$40</definedName>
    <definedName name="DD_TS_2_Denom">[27]GenAssum_BA!$L$26</definedName>
    <definedName name="DD_TS_2_Fin_YE_Day">[27]GenAssum_BA!$L$13</definedName>
    <definedName name="DD_TS_2_Fin_YE_Mth">[27]GenAssum_BA!$M$13</definedName>
    <definedName name="DD_TS_Data_Term_Basis">[27]GenAssum_BA!$J$40</definedName>
    <definedName name="DD_TS_Denom">[27]GenAssum_BA!$J$26</definedName>
    <definedName name="DD_TS_Fin_YE_Day">[27]GenAssum_BA!$J$13</definedName>
    <definedName name="DD_TS_Fin_YE_Mth">[36]GenAssum_BA!$K$13</definedName>
    <definedName name="DD_Year_Basis">[49]GA!$H$21</definedName>
    <definedName name="Debt_mgmt_fee">'[40]6. Ass-Fin'!$D$148</definedName>
    <definedName name="Debt_RAB_Level">'[40]6. Ass-Fin'!$D$184</definedName>
    <definedName name="DEBTASSUM">#REF!</definedName>
    <definedName name="Debtor_days">#REF!</definedName>
    <definedName name="DEBTRABSOURCE">'[50]5. Assum'!#REF!</definedName>
    <definedName name="DEBTRABTARGET">'[50]5. Assum'!#REF!</definedName>
    <definedName name="DegreeDays">#REF!</definedName>
    <definedName name="DemandCookHW">[35]DemandCookHW!$A$1:$Z$11</definedName>
    <definedName name="DemandHeating">[35]DemandHeating!$A$1:$Z$11</definedName>
    <definedName name="dfg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g"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Discount">'[51]Sales Register Montrose 1'!#REF!</definedName>
    <definedName name="Disposal">#REF!</definedName>
    <definedName name="distimparea">#REF!</definedName>
    <definedName name="DME_Dirty" hidden="1">"False"</definedName>
    <definedName name="DME_DocumentFlags" hidden="1">"1"</definedName>
    <definedName name="DME_DocumentID" hidden="1">"::ODMA\DME-MSE\LR-205172"</definedName>
    <definedName name="DME_DocumentOpened" hidden="1">"True"</definedName>
    <definedName name="DME_DocumentTitle" hidden="1">"LR-205172 - Pricing forms 8/4/03"</definedName>
    <definedName name="DME_LocalFile" hidden="1">"False"</definedName>
    <definedName name="DME_NextWindowNumber" hidden="1">"2"</definedName>
    <definedName name="DNSP">[52]Outcomes!$B$2</definedName>
    <definedName name="Dr">[8]Input!$G$194</definedName>
    <definedName name="Dv">[8]Input!$G$192</definedName>
    <definedName name="EBIT">#REF!</definedName>
    <definedName name="EBITDA">#REF!</definedName>
    <definedName name="EDDApr">[45]EDD_Sens!$A$27</definedName>
    <definedName name="EDDAug">[45]EDD_Sens!$A$55</definedName>
    <definedName name="EDDDec">[45]EDD_Sens!$A$83</definedName>
    <definedName name="EDDFeb">[45]EDD_Sens!$A$13</definedName>
    <definedName name="EDDJan">[45]EDD_Sens!$A$6</definedName>
    <definedName name="EDDJul">[45]EDD_Sens!$A$48</definedName>
    <definedName name="EDDJun">[45]EDD_Sens!$A$41</definedName>
    <definedName name="EDDMar">[45]EDD_Sens!$A$20</definedName>
    <definedName name="EDDMay">[45]EDD_Sens!$A$34</definedName>
    <definedName name="EDDNov">[45]EDD_Sens!$A$76</definedName>
    <definedName name="EDDOct">[45]EDD_Sens!$A$69</definedName>
    <definedName name="EDDSep">[45]EDD_Sens!$A$62</definedName>
    <definedName name="Electrix_margin">'[37]2. Quant Summary'!$E$17</definedName>
    <definedName name="Employee_Name">'[53]Employee Allocation'!$O:$P</definedName>
    <definedName name="Energy_Partnership_Gas__Finance_Use_Only">#REF!</definedName>
    <definedName name="Ent_Val_Post_Tax_Disc_Rate">[19]Ent_Val_FA!$J$39</definedName>
    <definedName name="Ent_Val_Pre_Tax_Disc_Rate">[19]Ent_Val_FA!$J$38</definedName>
    <definedName name="Ent_Val_TV_Amt">[19]Ent_Val_FA!$J$57</definedName>
    <definedName name="Ent_Val_TV_CF_Purp_Disc_Rate">[19]Ent_Val_FA!$J$60</definedName>
    <definedName name="Ent_Val_TV_CF_Purp_Growth_Rate">[19]Ent_Val_FA!$J$61</definedName>
    <definedName name="Ent_Val_TV_EBITDA_Mult">[19]Ent_Val_FA!$J$59</definedName>
    <definedName name="Ent_Val_TV_RAB_Mult">[19]Ent_Val_FA!$J$58</definedName>
    <definedName name="Ent_Val_Value">[19]Ent_Val_FA!$J$40</definedName>
    <definedName name="entities">#REF!</definedName>
    <definedName name="epic_01">#REF!</definedName>
    <definedName name="Eq_Val_Post_Tax_Disc_Rate">[19]Eq_Val_FA!$J$34</definedName>
    <definedName name="Eq_Val_TV_Amt">[19]Eq_Val_FA!$J$55</definedName>
    <definedName name="Eq_Val_TV_CF_Purp_Disc_Rate">[19]Eq_Val_FA!$J$58</definedName>
    <definedName name="Eq_Val_TV_CF_Purp_Growth_Rate">[19]Eq_Val_FA!$J$59</definedName>
    <definedName name="Eq_Val_TV_EBITDA_Mult">[19]Eq_Val_FA!$J$57</definedName>
    <definedName name="Eq_Val_TV_RAB_Mult">[19]Eq_Val_FA!$J$56</definedName>
    <definedName name="Eq_Val_Value">[19]Eq_Val_FA!$J$35</definedName>
    <definedName name="Err_Chk_1_Hdg" hidden="1">[19]Board_FO!$B$1</definedName>
    <definedName name="Err_Chk_10_Hdg" hidden="1">#REF!</definedName>
    <definedName name="Err_Chk_11_Hdg" hidden="1">#REF!</definedName>
    <definedName name="Err_Chk_12_Hdg" hidden="1">[27]FTE_Summary_TO!$B$1</definedName>
    <definedName name="Err_Chk_13_Hdg" hidden="1">'[27]UED Capex-Cal Yr'!$B$1</definedName>
    <definedName name="Err_Chk_14_Hdg" hidden="1">'[27]UED Capex-Fin Yr'!$B$1</definedName>
    <definedName name="Err_Chk_15_Hdg" hidden="1">'[27]UED Capex-Qtr'!$B$1</definedName>
    <definedName name="Err_Chk_16_Hdg" hidden="1">'[27]UED Capex-Month'!$B$1</definedName>
    <definedName name="Err_Chk_17_Hdg" hidden="1">'[27]UED Balance Sheet-Month'!$B$1</definedName>
    <definedName name="Err_Chk_18_Hdg" hidden="1">'[27]MGH Capex-Cal Yr'!$B$1</definedName>
    <definedName name="Err_Chk_19_Hdg" hidden="1">'[27]MGH Capex-Fin Yr'!$B$1</definedName>
    <definedName name="Err_Chk_2_Hdg" hidden="1">[19]Board_FO!$B$1</definedName>
    <definedName name="Err_Chk_20_Hdg" hidden="1">'[27]MGH Capex-Qtr'!$B$1</definedName>
    <definedName name="Err_Chk_21_Hdg" hidden="1">'[27]MGH Capex-Month'!$B$1</definedName>
    <definedName name="Err_Chk_22_Hdg" hidden="1">'[27]MGH Balance Sheet-Month'!$B$1</definedName>
    <definedName name="Err_Chk_23_Hdg" hidden="1">'[27]UED Sum by Function'!$B$1</definedName>
    <definedName name="Err_Chk_24_Hdg" hidden="1">'[27]UED Sum by Function'!$B$1</definedName>
    <definedName name="Err_Chk_25_Hdg" hidden="1">'[27]UED Sum by Account'!$B$1</definedName>
    <definedName name="Err_Chk_26_Hdg" hidden="1">'[27]MGH Sum by Function'!$B$1</definedName>
    <definedName name="Err_Chk_27_Hdg" hidden="1">'[27]MGH Sum by Function'!$B$1</definedName>
    <definedName name="Err_Chk_28_Hdg" hidden="1">'[27]MGH Sum by Account'!$B$1</definedName>
    <definedName name="Err_Chk_29_Hdg" hidden="1">'[27]AD Report'!$B$1</definedName>
    <definedName name="Err_Chk_3_Hdg" hidden="1">[19]Board_FO!$B$1</definedName>
    <definedName name="Err_Chk_30_Hdg" hidden="1">'[27]Asset Management Report'!$B$1</definedName>
    <definedName name="Err_Chk_31_Hdg" hidden="1">'[27]CEO Report'!$B$1</definedName>
    <definedName name="Err_Chk_32_Hdg" hidden="1">'[27]CMM Report'!$B$1</definedName>
    <definedName name="Err_Chk_33_Hdg" hidden="1">'[27]COM Report'!$B$1</definedName>
    <definedName name="Err_Chk_34_Hdg" hidden="1">'[27]FIN Report'!$B$1</definedName>
    <definedName name="Err_Chk_35_Hdg" hidden="1">'[27]HR Report'!$B$1</definedName>
    <definedName name="Err_Chk_36_Hdg" hidden="1">'[27]IT Report'!$B$1</definedName>
    <definedName name="Err_Chk_37_Hdg" hidden="1">'[27]NIT Report'!$B$1</definedName>
    <definedName name="Err_Chk_38_Hdg" hidden="1">'[27]OHS Report'!$B$1</definedName>
    <definedName name="Err_Chk_39_Hdg" hidden="1">'[27]REG Report'!$B$1</definedName>
    <definedName name="Err_Chk_4_Hdg" hidden="1">[19]Tax_FO!$B$1</definedName>
    <definedName name="Err_Chk_40_Hdg" hidden="1">'[27]RISK Report'!$B$1</definedName>
    <definedName name="Err_Chk_41_Hdg" hidden="1">'[27]SDN Report'!$B$1</definedName>
    <definedName name="Err_Chk_42_Hdg" hidden="1">'[27]SDS Report'!$B$1</definedName>
    <definedName name="Err_Chk_5_Hdg" hidden="1">[19]Hist_Fin_Stmt_FA!$B$1</definedName>
    <definedName name="Err_Chk_6_Hdg" hidden="1">[19]Tax_FO!$B$1</definedName>
    <definedName name="Err_Chk_7_Hdg" hidden="1">#REF!</definedName>
    <definedName name="Err_Chk_8_Hdg" hidden="1">#REF!</definedName>
    <definedName name="Err_Chk_9_Hdg" hidden="1">#REF!</definedName>
    <definedName name="Err_Chks_Msg">[19]Err_Chks_BO!$I$14</definedName>
    <definedName name="Err_Chks_Ttl_Areas">[19]Err_Chks_BO!$M$168</definedName>
    <definedName name="evaluators">#REF!</definedName>
    <definedName name="EXCH_AUS_US">#REF!</definedName>
    <definedName name="ExclUNZSelldown">#REF!</definedName>
    <definedName name="Execution_Management">#REF!</definedName>
    <definedName name="ExRates">'[46]Exchange Rates'!$A$7:$C$34</definedName>
    <definedName name="f">[8]Input!$G$188</definedName>
    <definedName name="fas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sdasdf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AX"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CFCopy">#REF!</definedName>
    <definedName name="FCFPaste">#REF!</definedName>
    <definedName name="Financial_Management">#REF!</definedName>
    <definedName name="FirstYear">[35]Assumptions!$E$12</definedName>
    <definedName name="FIXEDLTDEXPECT">[43]Fixed!$AS:$AS</definedName>
    <definedName name="FIXEDTOTEXPECT">[43]Fixed!$AQ:$AQ</definedName>
    <definedName name="fpdate">'[54]13. Transition Costs Amort'!$F$18</definedName>
    <definedName name="frequency">{"Annually";"Semi-Annually";"Quarterly";"Bi-Monthly";"Monthly"}</definedName>
    <definedName name="FY"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FY05Real">'[55]FY05 real'!$A$2:$G$41</definedName>
    <definedName name="FYPriceVolum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g">[8]Input!$G$191</definedName>
    <definedName name="Gas">#REF!</definedName>
    <definedName name="gasact">'[6]dpdata(act)'!#REF!</definedName>
    <definedName name="gasbud">'[6]dpdata(bud)'!#REF!</definedName>
    <definedName name="gcapex">#REF!</definedName>
    <definedName name="ge662.">'[56]Actuals 2008'!#REF!</definedName>
    <definedName name="GHD03Capex">#REF!</definedName>
    <definedName name="Gie">[46]INFO!$J$49</definedName>
    <definedName name="gl">#REF!</definedName>
    <definedName name="GL_Account">[18]Worksheet!$C$15:$C$115</definedName>
    <definedName name="goal1">#REF!</definedName>
    <definedName name="goal2">#REF!</definedName>
    <definedName name="goal3">#REF!</definedName>
    <definedName name="goal4">#REF!</definedName>
    <definedName name="goal5">#REF!</definedName>
    <definedName name="goal6">'[57]Reg Rev Calc'!#REF!</definedName>
    <definedName name="GraphRowData">#REF!</definedName>
    <definedName name="GroupID">[14]Edits!$G$157</definedName>
    <definedName name="growth">#REF!</definedName>
    <definedName name="Growth_Management">#REF!</definedName>
    <definedName name="GST_Exempt?_Y_N">[18]Worksheet!$N$15:$N$115</definedName>
    <definedName name="Half_1">[19]GL!$C$39</definedName>
    <definedName name="Half_2">[19]GL!$C$40</definedName>
    <definedName name="Half_Yr_Name">[19]GL!$G$23</definedName>
    <definedName name="Halves_in_a_Year">[20]Assumptions!$D$26</definedName>
    <definedName name="HeaderKeys">#REF!</definedName>
    <definedName name="HeaderLine">#REF!</definedName>
    <definedName name="HeaderSeq">#REF!</definedName>
    <definedName name="HideStart">#REF!</definedName>
    <definedName name="Hil">[46]INFO!#REF!</definedName>
    <definedName name="Historical_Date">[19]GA!$I$27</definedName>
    <definedName name="HL_Alt_Chk_1" hidden="1">[19]DebtDraw_FO!$I$156</definedName>
    <definedName name="HL_Alt_Chk_2" hidden="1">[19]Reg_Capex_FA!$H$83</definedName>
    <definedName name="HL_Assets_Bk_2">#REF!</definedName>
    <definedName name="HL_Assets_Bk_2_LU">#REF!</definedName>
    <definedName name="HL_Assets_Bk_LU">#REF!</definedName>
    <definedName name="HL_Assets_Tax">#REF!</definedName>
    <definedName name="HL_Assets_Tax_2">#REF!</definedName>
    <definedName name="HL_Assets_Tax_2_Base_OP">#REF!</definedName>
    <definedName name="HL_Assets_Tax_2_LU">#REF!</definedName>
    <definedName name="HL_Assets_Tax_LU">#REF!</definedName>
    <definedName name="HL_Dist_Cash">[19]CashFQtrly_FO!$B$262</definedName>
    <definedName name="HL_Ent_Val_Base_Ass">#REF!</definedName>
    <definedName name="HL_Ent_Val_Base_Ass_2">#REF!</definedName>
    <definedName name="HL_Ent_Val_LU">#REF!</definedName>
    <definedName name="HL_Ent_Val_LU_2">#REF!</definedName>
    <definedName name="HL_Err_Chk_1" hidden="1">[19]Board_FO!$I$309</definedName>
    <definedName name="HL_Err_Chk_10" hidden="1">#REF!</definedName>
    <definedName name="HL_Err_Chk_11" hidden="1">#REF!</definedName>
    <definedName name="HL_Err_Chk_12" hidden="1">[27]FTE_Summary_TO!$I$127</definedName>
    <definedName name="HL_Err_Chk_13" hidden="1">'[27]UED Capex-Cal Yr'!$F$87</definedName>
    <definedName name="HL_Err_Chk_14" hidden="1">'[27]UED Capex-Fin Yr'!$F$87</definedName>
    <definedName name="HL_Err_Chk_15" hidden="1">'[27]UED Capex-Qtr'!$F$87</definedName>
    <definedName name="HL_Err_Chk_16" hidden="1">'[27]UED Capex-Month'!$F$96</definedName>
    <definedName name="HL_Err_Chk_17" hidden="1">'[27]UED Balance Sheet-Month'!$F$90</definedName>
    <definedName name="HL_Err_Chk_18" hidden="1">'[27]MGH Capex-Cal Yr'!$F$69</definedName>
    <definedName name="HL_Err_Chk_19" hidden="1">'[27]MGH Capex-Fin Yr'!$F$69</definedName>
    <definedName name="HL_Err_Chk_2" hidden="1">[19]Board_FO!$I$389</definedName>
    <definedName name="HL_Err_Chk_20" hidden="1">'[27]MGH Capex-Qtr'!$F$69</definedName>
    <definedName name="HL_Err_Chk_21" hidden="1">'[27]MGH Capex-Month'!$F$78</definedName>
    <definedName name="HL_Err_Chk_22" hidden="1">'[27]MGH Balance Sheet-Month'!$F$70</definedName>
    <definedName name="HL_Err_Chk_23" hidden="1">'[27]UED Sum by Function'!$F$170</definedName>
    <definedName name="HL_Err_Chk_24" hidden="1">'[27]UED Sum by Function'!$F$171</definedName>
    <definedName name="HL_Err_Chk_25" hidden="1">'[27]UED Sum by Account'!$F$414</definedName>
    <definedName name="HL_Err_Chk_26" hidden="1">'[27]MGH Sum by Function'!$F$166</definedName>
    <definedName name="HL_Err_Chk_27" hidden="1">'[27]MGH Sum by Function'!$F$167</definedName>
    <definedName name="HL_Err_Chk_28" hidden="1">'[27]MGH Sum by Account'!$F$328</definedName>
    <definedName name="HL_Err_Chk_29" hidden="1">'[27]AD Report'!$P$1110</definedName>
    <definedName name="HL_Err_Chk_3" hidden="1">[19]Board_FO!$I$420</definedName>
    <definedName name="HL_Err_Chk_30" hidden="1">'[27]Asset Management Report'!$G$255</definedName>
    <definedName name="HL_Err_Chk_31" hidden="1">'[27]CEO Report'!$G$255</definedName>
    <definedName name="HL_Err_Chk_32" hidden="1">'[27]CMM Report'!$G$255</definedName>
    <definedName name="HL_Err_Chk_33" hidden="1">'[27]COM Report'!$G$255</definedName>
    <definedName name="HL_Err_Chk_34" hidden="1">'[27]FIN Report'!$G$255</definedName>
    <definedName name="HL_Err_Chk_35" hidden="1">'[27]HR Report'!$G$237</definedName>
    <definedName name="HL_Err_Chk_36" hidden="1">'[27]IT Report'!$G$237</definedName>
    <definedName name="HL_Err_Chk_37" hidden="1">'[27]NIT Report'!$G$255</definedName>
    <definedName name="HL_Err_Chk_38" hidden="1">'[27]OHS Report'!$G$255</definedName>
    <definedName name="HL_Err_Chk_39" hidden="1">'[27]REG Report'!$G$255</definedName>
    <definedName name="HL_Err_Chk_4" hidden="1">[19]Tax_FO!$I$208</definedName>
    <definedName name="HL_Err_Chk_40" hidden="1">'[27]RISK Report'!$G$255</definedName>
    <definedName name="HL_Err_Chk_41" hidden="1">'[27]SDN Report'!$G$255</definedName>
    <definedName name="HL_Err_Chk_42" hidden="1">'[27]SDS Report'!$G$255</definedName>
    <definedName name="HL_Err_Chk_5" hidden="1">[19]Hist_Fin_Stmt_FA!$I$310</definedName>
    <definedName name="HL_Err_Chk_6" hidden="1">[19]Tax_FO!$I$191</definedName>
    <definedName name="HL_Err_Chk_7" hidden="1">#REF!</definedName>
    <definedName name="HL_Err_Chk_8" hidden="1">#REF!</definedName>
    <definedName name="HL_Err_Chk_9" hidden="1">#REF!</definedName>
    <definedName name="HL_FFOD">[19]ChartQtrly_FO!$D$100</definedName>
    <definedName name="HL_FFOIC">[19]ChartQtrly_FO!$D$81</definedName>
    <definedName name="HL_ICR">[19]CashFQtrly_FO!$D$206</definedName>
    <definedName name="HL_Intan_Bk">#REF!</definedName>
    <definedName name="HL_Intan_Bk_2">#REF!</definedName>
    <definedName name="HL_Intan_Bk_2_Base_OP">#REF!</definedName>
    <definedName name="HL_Intan_Bk_2_LU">#REF!</definedName>
    <definedName name="HL_Intan_Bk_Base_OP">#REF!</definedName>
    <definedName name="HL_Intan_Bk_LU">#REF!</definedName>
    <definedName name="HL_Intan_Tax">#REF!</definedName>
    <definedName name="HL_Intan_Tax_2">#REF!</definedName>
    <definedName name="HL_Intan_Tax_2_Base_OP">#REF!</definedName>
    <definedName name="HL_Intan_Tax_2_LU">#REF!</definedName>
    <definedName name="HL_Intan_Tax_Base_OP">#REF!</definedName>
    <definedName name="HL_Intan_Tax_LU">#REF!</definedName>
    <definedName name="HL_P_L_AnnN_Op">#REF!</definedName>
    <definedName name="HL_Reg_Bk_Depn_FA">#REF!</definedName>
    <definedName name="HL_Reg_Rev_Schematic">#REF!</definedName>
    <definedName name="HL_Rolling_RAB">#REF!</definedName>
    <definedName name="HL_SC_App">#REF!</definedName>
    <definedName name="HL_SC_BCA">#REF!</definedName>
    <definedName name="HL_SC_BCO">#REF!</definedName>
    <definedName name="HL_SC_GA">#REF!</definedName>
    <definedName name="HL_SC_IO">#REF!</definedName>
    <definedName name="HL_Sheet_Main" hidden="1">#REF!</definedName>
    <definedName name="HL_Sheet_Main_14" hidden="1">'[58]A4. BudgetForecastAssump'!#REF!</definedName>
    <definedName name="HL_Sheet_Main_16" hidden="1">#REF!</definedName>
    <definedName name="HL_Sheet_Main_2" hidden="1">#REF!</definedName>
    <definedName name="HL_Sheet_Main_6" hidden="1">#REF!</definedName>
    <definedName name="HL_Sheet_Main_7" hidden="1">#REF!</definedName>
    <definedName name="HL_SSC_App_Chks">#REF!</definedName>
    <definedName name="HL_SSC_App_LU">#REF!</definedName>
    <definedName name="HL_SSC_BCA_Assets">#REF!</definedName>
    <definedName name="HL_SSC_BCA_CS">#REF!</definedName>
    <definedName name="HL_SSC_BCA_FS">#REF!</definedName>
    <definedName name="HL_SSC_BCA_OO">#REF!</definedName>
    <definedName name="HL_SSC_BCA_Op">#REF!</definedName>
    <definedName name="HL_SSC_BCA_Tax">#REF!</definedName>
    <definedName name="HL_SSC_BCA_WC">#REF!</definedName>
    <definedName name="HL_SSC_BCO_Assets">#REF!</definedName>
    <definedName name="HL_SSC_BCO_CS">#REF!</definedName>
    <definedName name="HL_SSC_BCO_FS">#REF!</definedName>
    <definedName name="HL_SSC_BCO_OO">#REF!</definedName>
    <definedName name="HL_SSC_BCO_Op">#REF!</definedName>
    <definedName name="HL_SSC_BCO_Tax">#REF!</definedName>
    <definedName name="HL_SSC_MD">#REF!</definedName>
    <definedName name="HL_SSC_MK">#REF!</definedName>
    <definedName name="HL_Tax_Comp_Ass">#REF!</definedName>
    <definedName name="HL_Total_Debt_to_RAB">[19]ChartQtrly_FO!$D$124</definedName>
    <definedName name="HL_Total_Debt_to_Total_Assets">[19]ChartQtrly_FO!$D$130</definedName>
    <definedName name="HL_Vol_Chart">#REF!</definedName>
    <definedName name="HSFO_AUS">#REF!</definedName>
    <definedName name="HSFO_US">#REF!</definedName>
    <definedName name="hugh" hidden="1">[59]DataAct!#REF!</definedName>
    <definedName name="HughGleeson">#REF!</definedName>
    <definedName name="IAS_imp">#REF!</definedName>
    <definedName name="IDfix">[60]Masterfile!$F$1:$G$922</definedName>
    <definedName name="IMdata">#REF!</definedName>
    <definedName name="Impacts">#REF!</definedName>
    <definedName name="InfCPT">[61]AMPOLD!#REF!</definedName>
    <definedName name="InfFIXED">'[62]Fixed 0910'!#REF!</definedName>
    <definedName name="Inflation_2006">'[63]ICR Analysis'!$AB$33</definedName>
    <definedName name="Inflation_2007">'[63]ICR Analysis'!$AB$34</definedName>
    <definedName name="InfoMgt_PD">[25]PrjInfo_A!$E$55:$E$69</definedName>
    <definedName name="Information">#REF!</definedName>
    <definedName name="InMOnth">[64]InputForm!$G$11</definedName>
    <definedName name="InputRange">'[65]Scale escalation (2.8)'!$AA$26:$AA$32</definedName>
    <definedName name="INS">#REF!</definedName>
    <definedName name="Int">#REF!</definedName>
    <definedName name="Intan_Bk_2_Capex_End">[19]GL!#REF!</definedName>
    <definedName name="Intan_Bk_2_Capex_Mid">[19]GL!#REF!</definedName>
    <definedName name="Intan_Bk_2_Capex_Start">[19]GL!#REF!</definedName>
    <definedName name="Intan_Bk_2_Cat_1_Name">[19]Depn_BA!$K$60</definedName>
    <definedName name="Intan_Bk_2_Cat_2_Name">[19]Depn_BA!$L$60</definedName>
    <definedName name="Intan_Bk_2_Cat_3_Name">[19]Depn_BA!$M$60</definedName>
    <definedName name="Intan_Bk_2_Cat_4_Name">[19]Depn_BA!$N$60</definedName>
    <definedName name="Intan_Bk_2_Cat_5_Name">[19]Depn_BA!$O$60</definedName>
    <definedName name="Intan_Bk_2_Cat_6_Name">[19]Depn_BA!$P$60</definedName>
    <definedName name="Intan_Bk_2_SL">[19]GL!$C$133</definedName>
    <definedName name="Intan_Bk_Capex_End">[19]GL!#REF!</definedName>
    <definedName name="Intan_Bk_Capex_Mid">[19]GL!#REF!</definedName>
    <definedName name="Intan_Bk_Capex_Start">[19]GL!#REF!</definedName>
    <definedName name="Intan_Bk_Cat_1_Name">[19]Depn_BA!$K$38</definedName>
    <definedName name="Intan_Bk_Cat_2_Name">[19]Depn_BA!$L$38</definedName>
    <definedName name="Intan_Bk_Cat_3_Name">[19]Depn_BA!$M$38</definedName>
    <definedName name="Intan_Bk_Cat_4_Name">[19]Depn_BA!$N$38</definedName>
    <definedName name="Intan_Bk_SL">[19]GL!$C$123</definedName>
    <definedName name="Intan_Tax_2_Capex_End">[19]GL!#REF!</definedName>
    <definedName name="Intan_Tax_2_Capex_Mid">[19]GL!#REF!</definedName>
    <definedName name="Intan_Tax_2_Capex_Start">[19]GL!#REF!</definedName>
    <definedName name="Intan_Tax_2_Cat_1_Name">[19]Depn_BA!$K$126</definedName>
    <definedName name="Intan_Tax_2_Cat_2_Name">[19]Depn_BA!$L$126</definedName>
    <definedName name="Intan_Tax_2_Cat_3_Name">[19]Depn_BA!$M$126</definedName>
    <definedName name="Intan_Tax_2_Cat_4_Name">[19]Depn_BA!$N$126</definedName>
    <definedName name="Intan_Tax_2_Cat_5_Name">[19]Depn_BA!$O$126</definedName>
    <definedName name="Intan_Tax_2_Cat_6_Name">[19]Depn_BA!$P$126</definedName>
    <definedName name="Intan_Tax_2_SL">[19]GL!$C$165</definedName>
    <definedName name="Intan_Tax_Capex_End">[19]GL!#REF!</definedName>
    <definedName name="Intan_Tax_Capex_Mid">[19]GL!#REF!</definedName>
    <definedName name="Intan_Tax_Capex_Start">[19]GL!#REF!</definedName>
    <definedName name="Intan_Tax_Cat_1_Name">[19]Depn_BA!$K$104</definedName>
    <definedName name="Intan_Tax_Cat_2_Name">[19]Depn_BA!$L$104</definedName>
    <definedName name="Intan_Tax_Cat_3_Name">[19]Depn_BA!$M$104</definedName>
    <definedName name="Intan_Tax_Cat_4_Name">[19]Depn_BA!$N$104</definedName>
    <definedName name="Internal_CROIC">[20]Assumptions!$E$6</definedName>
    <definedName name="Internal_EDPR">[20]Assumptions!$D$6</definedName>
    <definedName name="Internal_GAAR">[20]Assumptions!$F$6</definedName>
    <definedName name="Internal_Order">[18]Worksheet!$I$15:$I$115</definedName>
    <definedName name="inv">#REF!</definedName>
    <definedName name="invest">#REF!</definedName>
    <definedName name="Invoice">[60]WMP_Fix!$CI$7:$CK$94</definedName>
    <definedName name="IPPN_01">#REF!</definedName>
    <definedName name="IPPN_08">#REF!</definedName>
    <definedName name="IRRCopy">#REF!</definedName>
    <definedName name="IRRpaste">#REF!</definedName>
    <definedName name="Is_the_Vendor_Intercompany?_Y_N">[66]Worksheet!$L$15:$L$515</definedName>
    <definedName name="ITAM_CROIC_2016">[20]Assumptions!$E$21</definedName>
    <definedName name="ITAM_CROIC_NoMGH">[20]Assumptions!$E$15</definedName>
    <definedName name="ITAM_EDPR_2016">[20]Assumptions!$D$21</definedName>
    <definedName name="ITAM_EDPR_NoMGH">[20]Assumptions!$D$15</definedName>
    <definedName name="ITAM_GAAR_2016">[20]Assumptions!$F$21</definedName>
    <definedName name="ITAM_GAAR_EBS">[20]Assumptions!$J$9</definedName>
    <definedName name="ITIM_CROIC">[20]Assumptions!$E$8</definedName>
    <definedName name="ITIM_EDPR">[20]Assumptions!$D$8</definedName>
    <definedName name="ITIM_GAAR">[20]Assumptions!$F$8</definedName>
    <definedName name="ITMgt_PD">[25]PrjInfo_A!$E$80:$E$109</definedName>
    <definedName name="ITSM_CROIC_EBS">[20]Assumptions!$I$7</definedName>
    <definedName name="ITSM_EDPR_EBS">[20]Assumptions!$H$7</definedName>
    <definedName name="ITSM_GAAR_EBS">[20]Assumptions!$J$7</definedName>
    <definedName name="Jan">'[43]Project Analysis'!#REF!</definedName>
    <definedName name="Jnl01G1">#REF!</definedName>
    <definedName name="jns"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o"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JOSE"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Kalgoorlie_UAFG_Rate">[17]CorporateParameters!$B$15:$IV$15</definedName>
    <definedName name="kj"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Lab">#REF!</definedName>
    <definedName name="Label">#REF!</definedName>
    <definedName name="labor.cost.totals1">#REF!</definedName>
    <definedName name="labour.raw.data1">#REF!</definedName>
    <definedName name="Labour_Rate_Table">#REF!</definedName>
    <definedName name="LbrSubCats">[25]Tbls_A!$I$10:$I$18</definedName>
    <definedName name="limcount" hidden="1">2</definedName>
    <definedName name="Limit">#REF!</definedName>
    <definedName name="LimitWP">#REF!</definedName>
    <definedName name="LL">#REF!</definedName>
    <definedName name="LO_Alt_Chks_Cust_1_Alt_Chk">[19]DebtMthly_FO!$I$305</definedName>
    <definedName name="LO_Alt_Chks_Cust_10_Alt_Chk">[19]DebtMthly_FO!$I$476</definedName>
    <definedName name="LO_Alt_Chks_Cust_11_Alt_Chk">[19]DebtMthly_FO!$I$591</definedName>
    <definedName name="LO_Alt_Chks_Cust_12_Alt_Chk">[19]DebtMthly_FO!$I$651</definedName>
    <definedName name="LO_Alt_Chks_Cust_13_Alt_Chk">[19]DebtMthly_FO!$I$708</definedName>
    <definedName name="LO_Alt_Chks_Cust_14_Alt_Chk">[19]DebtMthly_FO!$I$765</definedName>
    <definedName name="LO_Alt_Chks_Cust_15_Alt_Chk">[19]DebtQtrly_FO!$I$84</definedName>
    <definedName name="LO_Alt_Chks_Cust_16_Alt_Chk">[19]DebtSummQtrly_FO!$I$263</definedName>
    <definedName name="LO_Alt_Chks_Cust_17_Alt_Chk">[19]DebtQtrly_FO!$I$206</definedName>
    <definedName name="LO_Alt_Chks_Cust_18_Alt_Chk">[19]DebtQtrly_FO!$I$267</definedName>
    <definedName name="LO_Alt_Chks_Cust_19_Alt_Chk">[19]DebtQtrly_FO!$I$390</definedName>
    <definedName name="LO_Alt_Chks_Cust_2_Alt_Chk">[19]DebtQtrly_FO!$I$328</definedName>
    <definedName name="LO_Alt_Chks_Cust_20_Alt_Chk">[19]DebtQtrly_FO!$I$451</definedName>
    <definedName name="LO_Alt_Chks_Cust_21_Alt_Chk">[19]DebtQtrly_FO!$I$512</definedName>
    <definedName name="LO_Alt_Chks_Cust_22_Alt_Chk">[19]DebtQtrly_FO!$I$574</definedName>
    <definedName name="LO_Alt_Chks_Cust_23_Alt_Chk">[19]DebtQtrly_FO!$I$635</definedName>
    <definedName name="LO_Alt_Chks_Cust_24_Alt_Chk">[19]DebtQtrly_FO!$I$698</definedName>
    <definedName name="LO_Alt_Chks_Cust_25_Alt_Chk">[19]DebtQtrly_FO!$I$758</definedName>
    <definedName name="LO_Alt_Chks_Cust_26_Alt_Chk">[19]DebtQtrly_FO!$I$818</definedName>
    <definedName name="LO_Alt_Chks_Cust_27_Alt_Chk">[19]DebtDraw_FO!$I$87</definedName>
    <definedName name="LO_Alt_Chks_Cust_29_Alt_Chk">[19]ClassB_Divs_FO!$I$33</definedName>
    <definedName name="LO_Alt_Chks_Cust_3_Alt_Chk">[19]DebtMthly_FO!$I$79</definedName>
    <definedName name="LO_Alt_Chks_Cust_30_Alt_Chk">[19]CashFQtrly_FO!$I$213</definedName>
    <definedName name="LO_Alt_Chks_Cust_31_Alt_Chk">[19]CashFQtrly_FO!$I$249</definedName>
    <definedName name="LO_Alt_Chks_Cust_32_Alt_Chk">[19]Divs_NewEquity_FA!$I$34</definedName>
    <definedName name="LO_Alt_Chks_Cust_33_Alt_Chk">[19]Divs_NewEquity_FA!$I$68</definedName>
    <definedName name="LO_Alt_Chks_Cust_34_Alt_Chk">[19]DebtDraw_FO!$I$139</definedName>
    <definedName name="LO_Alt_Chks_Cust_35_Alt_Chk">[19]CashFQtrly_FO!$I$246</definedName>
    <definedName name="LO_Alt_Chks_Cust_4_Alt_Chk">[19]DebtMthly_FO!$I$135</definedName>
    <definedName name="LO_Alt_Chks_Cust_5_Alt_Chk">[19]DebtMthly_FO!$I$192</definedName>
    <definedName name="LO_Alt_Chks_Cust_6_Alt_Chk">[19]DebtMthly_FO!$I$248</definedName>
    <definedName name="LO_Alt_Chks_Cust_7_Alt_Chk">[19]DebtMthly_FO!$I$362</definedName>
    <definedName name="LO_Alt_Chks_Cust_8_Alt_Chk">[19]DebtMthly_FO!$I$419</definedName>
    <definedName name="LO_Alt_Chks_Cust_9_Alt_Chk">[19]DebtMthly_FO!$I$534</definedName>
    <definedName name="LO_Assets_Bk_2_Base_Ass_Alt_Chk">[19]Depn_BA!$K$162</definedName>
    <definedName name="LO_Assets_Bk_2_Base_Nom_Cat_1_Capex">[19]RAB_Bk_FO!#REF!</definedName>
    <definedName name="LO_Assets_Bk_2_Base_Nom_Cat_1_Close">[19]RAB_Bk_FO!#REF!</definedName>
    <definedName name="LO_Assets_Bk_2_Base_Nom_Cat_1_Depn">[19]RAB_Bk_FO!#REF!</definedName>
    <definedName name="LO_Assets_Bk_2_Base_Nom_Cat_1_Open">[19]RAB_Bk_FO!#REF!</definedName>
    <definedName name="LO_Assets_Bk_2_Base_Nom_Cat_2_Capex">[19]RAB_Bk_FO!#REF!</definedName>
    <definedName name="LO_Assets_Bk_2_Base_Nom_Cat_2_Close">[19]RAB_Bk_FO!#REF!</definedName>
    <definedName name="LO_Assets_Bk_2_Base_Nom_Cat_2_Depn">[19]RAB_Bk_FO!#REF!</definedName>
    <definedName name="LO_Assets_Bk_2_Base_Nom_Cat_2_Open">[19]RAB_Bk_FO!#REF!</definedName>
    <definedName name="LO_Assets_Bk_2_Base_Nom_Cat_3_Capex">[19]RAB_Bk_FO!#REF!</definedName>
    <definedName name="LO_Assets_Bk_2_Base_Nom_Cat_3_Close">[19]RAB_Bk_FO!#REF!</definedName>
    <definedName name="LO_Assets_Bk_2_Base_Nom_Cat_3_Depn">[19]RAB_Bk_FO!#REF!</definedName>
    <definedName name="LO_Assets_Bk_2_Base_Nom_Cat_3_Open">[19]RAB_Bk_FO!#REF!</definedName>
    <definedName name="LO_Assets_Bk_2_Base_Nom_Cat_4_Capex">[19]RAB_Bk_FO!#REF!</definedName>
    <definedName name="LO_Assets_Bk_2_Base_Nom_Cat_4_Close">[19]RAB_Bk_FO!#REF!</definedName>
    <definedName name="LO_Assets_Bk_2_Base_Nom_Cat_4_Depn">[19]RAB_Bk_FO!#REF!</definedName>
    <definedName name="LO_Assets_Bk_2_Base_Nom_Cat_4_Open">[19]RAB_Bk_FO!#REF!</definedName>
    <definedName name="LO_Assets_Bk_2_Comp_Ass_Err_Chk">[19]RAB_Bk_FO!$I$63</definedName>
    <definedName name="LO_Assets_Bk_Base_Ass_Alt_Chk">[19]Depn_BA!$K$25</definedName>
    <definedName name="LO_Assets_Bk_Comp_Ass_Err_Chk">[19]Depn_Bk_FO!$I$93</definedName>
    <definedName name="LO_Assets_Tax_2_Base_Ass_Alt_Chk">[19]Depn_BA!$K$216</definedName>
    <definedName name="LO_Assets_Tax_2_Base_Real_Cat_1_Capex">[19]RAB_Bk_FO!#REF!</definedName>
    <definedName name="LO_Assets_Tax_2_Base_Real_Cat_1_Close">[19]RAB_Bk_FO!#REF!</definedName>
    <definedName name="LO_Assets_Tax_2_Base_Real_Cat_1_Depn">[19]RAB_Bk_FO!#REF!</definedName>
    <definedName name="LO_Assets_Tax_2_Base_Real_Cat_1_Open">[19]RAB_Bk_FO!#REF!</definedName>
    <definedName name="LO_Assets_Tax_2_Base_Real_Cat_2_Capex">[19]RAB_Bk_FO!#REF!</definedName>
    <definedName name="LO_Assets_Tax_2_Base_Real_Cat_2_Close">[19]RAB_Bk_FO!#REF!</definedName>
    <definedName name="LO_Assets_Tax_2_Base_Real_Cat_2_Depn">[19]RAB_Bk_FO!#REF!</definedName>
    <definedName name="LO_Assets_Tax_2_Base_Real_Cat_2_Open">[19]RAB_Bk_FO!#REF!</definedName>
    <definedName name="LO_Assets_Tax_2_Base_Real_Cat_3_Capex">[19]RAB_Bk_FO!#REF!</definedName>
    <definedName name="LO_Assets_Tax_2_Base_Real_Cat_3_Close">[19]RAB_Bk_FO!#REF!</definedName>
    <definedName name="LO_Assets_Tax_2_Base_Real_Cat_3_Depn">[19]RAB_Bk_FO!#REF!</definedName>
    <definedName name="LO_Assets_Tax_2_Base_Real_Cat_3_Open">[19]RAB_Bk_FO!#REF!</definedName>
    <definedName name="LO_Assets_Tax_2_Base_Real_Cat_4_Capex">[19]RAB_Bk_FO!#REF!</definedName>
    <definedName name="LO_Assets_Tax_2_Base_Real_Cat_4_Close">[19]RAB_Bk_FO!#REF!</definedName>
    <definedName name="LO_Assets_Tax_2_Base_Real_Cat_4_Depn">[19]RAB_Bk_FO!#REF!</definedName>
    <definedName name="LO_Assets_Tax_2_Base_Real_Cat_4_Open">[19]RAB_Bk_FO!#REF!</definedName>
    <definedName name="LO_Assets_Tax_2_Comp_Ass_Err_Chk">[19]RAB_Bk_FO!$I$79</definedName>
    <definedName name="LO_Assets_Tax_Base_Ass_Alt_Chk">[19]Depn_BA!$K$91</definedName>
    <definedName name="LO_Assets_Tax_Comp_Ass_Err_Chk">[19]Depn_Tax_FO!$I$91</definedName>
    <definedName name="LO_Ent_Val_Base_Ass_Alt_Chk">[19]Ent_Val_FA!$I$64</definedName>
    <definedName name="LO_Ent_Val_Base_OP_Err_Chk">[19]Ent_Val_FO!$H$68</definedName>
    <definedName name="LO_Eq_Val_Base_Ass_Alt_Chk">[19]Eq_Val_FA!$I$75</definedName>
    <definedName name="LO_Eq_Val_Base_OP_Err_Chk">[19]Eq_Val_FO!$H$66</definedName>
    <definedName name="LO_Err_Chks_Cust_1_Err_Chk">[19]Hist_Fin_Stmt_FA!$J$198</definedName>
    <definedName name="LO_Err_Chks_Cust_10_Err_Chk">[19]RevMisc_BA!$J$66</definedName>
    <definedName name="LO_Err_Chks_Cust_100_Err_Chk">[19]DebtMthly_FO!$I$960</definedName>
    <definedName name="LO_Err_Chks_Cust_101_Err_Chk">[19]DebtMthly_FO!$I$987</definedName>
    <definedName name="LO_Err_Chks_Cust_102_Err_Chk">[19]DebtMthly_FO!$I$1014</definedName>
    <definedName name="LO_Err_Chks_Cust_103_Err_Chk">[19]DebtMthly_FO!$I$1066</definedName>
    <definedName name="LO_Err_Chks_Cust_104_Err_Chk">[19]DebtSummQtrly_FO!$I$373</definedName>
    <definedName name="LO_Err_Chks_Cust_105_Err_Chk">[19]DebtSummQtrly_FO!$I$347</definedName>
    <definedName name="LO_Err_Chks_Cust_106_Err_Chk">[19]DebtSummMthly_FO!$I$234</definedName>
    <definedName name="LO_Err_Chks_Cust_107_Err_Chk">[19]DebtSummMthly_FO!$I$259</definedName>
    <definedName name="LO_Err_Chks_Cust_108_Err_Chk">'[19]P&amp;LMthly_FO'!$I$117</definedName>
    <definedName name="LO_Err_Chks_Cust_109_Err_Chk">'[19]P&amp;LQtrly_FO'!$I$125</definedName>
    <definedName name="LO_Err_Chks_Cust_11_Err_Chk">[19]CapexQtrly_FA!$I$73</definedName>
    <definedName name="LO_Err_Chks_Cust_110_Err_Chk">#REF!</definedName>
    <definedName name="LO_Err_Chks_Cust_111_Err_Chk">[19]CashFMthly_FO!$I$120</definedName>
    <definedName name="LO_Err_Chks_Cust_112_Err_Chk">[19]Capex_Subsidy_FO!$I$31</definedName>
    <definedName name="LO_Err_Chks_Cust_113_Err_Chk">[19]DebtMthly_FO!$I$1127</definedName>
    <definedName name="LO_Err_Chks_Cust_114_Err_Chk">[19]CashFQtrly_FO!$I$152</definedName>
    <definedName name="LO_Err_Chks_Cust_115_Err_Chk">[19]CashFQtrly_FO!$I$243</definedName>
    <definedName name="LO_Err_Chks_Cust_116_Err_Chk">[19]DebtQtrly_FO!$I$1241</definedName>
    <definedName name="LO_Err_Chks_Cust_117_Err_Chk">[19]CashFQtrly_FO!$I$299</definedName>
    <definedName name="LO_Err_Chks_Cust_118_Err_Chk">[19]Divs_NewEquity_FA!$I$72</definedName>
    <definedName name="LO_Err_Chks_Cust_119_Err_Chk">[19]BalShtQtrly_FO!$K$125</definedName>
    <definedName name="LO_Err_Chks_Cust_12_Err_Chk">[19]CapexMthly_FA!$I$110</definedName>
    <definedName name="LO_Err_Chks_Cust_120_Err_Chk">[19]DebtQtrly_FO!$I$204</definedName>
    <definedName name="LO_Err_Chks_Cust_121_Err_Chk">[19]BalShtMthly_FO!$I$124</definedName>
    <definedName name="LO_Err_Chks_Cust_122_Err_Chk">[19]BalShtAnn_FO!$I$95</definedName>
    <definedName name="LO_Err_Chks_Cust_123_Err_Chk">[19]Depn_Bk_FO!$I$183</definedName>
    <definedName name="LO_Err_Chks_Cust_124_Err_Chk">[19]Board_FO!$I$106</definedName>
    <definedName name="LO_Err_Chks_Cust_125_Err_Chk">[19]Board_FO!$I$200</definedName>
    <definedName name="LO_Err_Chks_Cust_126_Err_Chk">[19]Board_FO!$I$200</definedName>
    <definedName name="LO_Err_Chks_Cust_127_Err_Chk">[19]Board_FO!$I$140</definedName>
    <definedName name="LO_Err_Chks_Cust_128_Err_Chk">[19]Board_FO!$I$276</definedName>
    <definedName name="LO_Err_Chks_Cust_129_Err_Chk">[19]Board_FO!$I$296</definedName>
    <definedName name="LO_Err_Chks_Cust_13_Err_Chk">[19]CapexQtrly_FA!$I$117</definedName>
    <definedName name="LO_Err_Chks_Cust_130_Err_Chk">[19]RevQtrly_FA!$I$32</definedName>
    <definedName name="LO_Err_Chks_Cust_14_Err_Chk">[19]CapexMthly_FA!$I$70</definedName>
    <definedName name="LO_Err_Chks_Cust_15_Err_Chk">[19]CapexMthly_FO!$I$55</definedName>
    <definedName name="LO_Err_Chks_Cust_16_Err_Chk">'[19]CPI&amp;Int_FA'!$I$73</definedName>
    <definedName name="LO_Err_Chks_Cust_17_Err_Chk">[19]CapexMthly_FO!$I$97</definedName>
    <definedName name="LO_Err_Chks_Cust_18_Err_Chk">[19]CapexQtrly_FO!$I$68</definedName>
    <definedName name="LO_Err_Chks_Cust_19_Err_Chk">[19]CapexQtrly_FO!$I$110</definedName>
    <definedName name="LO_Err_Chks_Cust_2_Err_Chk">[19]Hist_Fin_Stmt_FA!$I$256</definedName>
    <definedName name="LO_Err_Chks_Cust_20_Err_Chk">[19]CapexAnn_FO!$I$55</definedName>
    <definedName name="LO_Err_Chks_Cust_21_Err_Chk">[19]CapexAnn_FO!$I$97</definedName>
    <definedName name="LO_Err_Chks_Cust_22_Err_Chk">[19]CapexQtrly_FA!$I$156</definedName>
    <definedName name="LO_Err_Chks_Cust_23_Err_Chk">[19]CapexQtrly_FA!$I$195</definedName>
    <definedName name="LO_Err_Chks_Cust_24_Err_Chk">[19]RevMthly_FA!$I$62</definedName>
    <definedName name="LO_Err_Chks_Cust_25_Err_Chk">[19]RevMthly_FA!$I$103</definedName>
    <definedName name="LO_Err_Chks_Cust_26_Err_Chk">[19]RevQtrly_FA!$I$104</definedName>
    <definedName name="LO_Err_Chks_Cust_27_Err_Chk">[19]OpexQtrly_FA!$I$81</definedName>
    <definedName name="LO_Err_Chks_Cust_28_Err_Chk">[19]OpexMthly_FA!$I$55</definedName>
    <definedName name="LO_Err_Chks_Cust_29_Err_Chk">[19]OpexMthly_FA!$I$90</definedName>
    <definedName name="LO_Err_Chks_Cust_3_Err_Chk">[19]Hist_Fin_Stmt_FA!$I$124</definedName>
    <definedName name="LO_Err_Chks_Cust_30_Err_Chk">[19]RegMisc_FA!$I$36</definedName>
    <definedName name="LO_Err_Chks_Cust_31_Err_Chk">[19]Reg_Opex_FA!$L$72</definedName>
    <definedName name="LO_Err_Chks_Cust_32_Err_Chk">[19]Reg_Opex_FA!$L$70</definedName>
    <definedName name="LO_Err_Chks_Cust_33_Err_Chk">[19]Reg_Opex_FA!$L$122</definedName>
    <definedName name="LO_Err_Chks_Cust_34_Err_Chk">[19]RegMisc_FA!$L$132</definedName>
    <definedName name="LO_Err_Chks_Cust_35_Err_Chk">[19]Depn_Bk_FO!$I$41</definedName>
    <definedName name="LO_Err_Chks_Cust_36_Err_Chk">[19]Depn_Bk_FO!$I$116</definedName>
    <definedName name="LO_Err_Chks_Cust_37_Err_Chk">[19]Depn_Tax_FO!$I$40</definedName>
    <definedName name="LO_Err_Chks_Cust_38_Err_Chk">[19]Depn_Tax_FO!$I$113</definedName>
    <definedName name="LO_Err_Chks_Cust_39_Err_Chk">[19]RAB_Bk_FO!$I$52</definedName>
    <definedName name="LO_Err_Chks_Cust_4_Err_Chk">[19]Hist_Fin_Stmt_FA!$I$298</definedName>
    <definedName name="LO_Err_Chks_Cust_40_Err_Chk">[19]Depn_Bk_FO!$I$60</definedName>
    <definedName name="LO_Err_Chks_Cust_41_Err_Chk">[19]Depn_Bk_FO!$I$132</definedName>
    <definedName name="LO_Err_Chks_Cust_42_Err_Chk">[19]Depn_Tax_FO!$I$58</definedName>
    <definedName name="LO_Err_Chks_Cust_43_Err_Chk">[19]Depn_Tax_FO!$I$129</definedName>
    <definedName name="LO_Err_Chks_Cust_44_Err_Chk">[19]Depn_Bk_FO!$I$232</definedName>
    <definedName name="LO_Err_Chks_Cust_45_Err_Chk">[19]Depn_Bk_FO!$I$199</definedName>
    <definedName name="LO_Err_Chks_Cust_46_Err_Chk">[19]Depn_Bk_FO!$I$247</definedName>
    <definedName name="LO_Err_Chks_Cust_47_Err_Chk">[19]Depn_Bk_FO!$I$214</definedName>
    <definedName name="LO_Err_Chks_Cust_48_Err_Chk">[19]Depn_Tax_FO!$I$232</definedName>
    <definedName name="LO_Err_Chks_Cust_49_Err_Chk">[19]Depn_Tax_FO!$I$217</definedName>
    <definedName name="LO_Err_Chks_Cust_5_Err_Chk">[19]CapexQtrly_FA!$I$73</definedName>
    <definedName name="LO_Err_Chks_Cust_50_Err_Chk">[19]Depn_Tax_FO!$I$199</definedName>
    <definedName name="LO_Err_Chks_Cust_51_Err_Chk">[19]Depn_Tax_FO!$I$184</definedName>
    <definedName name="LO_Err_Chks_Cust_52_Err_Chk">[19]Reg_Rev_FO!$I$74</definedName>
    <definedName name="LO_Err_Chks_Cust_53_Err_Chk">[19]ChartQtrly_FO!$I$237</definedName>
    <definedName name="LO_Err_Chks_Cust_54_Err_Chk">'[19]CPI&amp;Int_FA'!$H$210</definedName>
    <definedName name="LO_Err_Chks_Cust_55_Err_Chk">'[19]CPI&amp;Int_FA'!$H$235</definedName>
    <definedName name="LO_Err_Chks_Cust_56_Err_Chk">'[19]CPI&amp;Int_FA'!$H$172</definedName>
    <definedName name="LO_Err_Chks_Cust_57_Err_Chk">[19]DebtMthly_FO!$I$302</definedName>
    <definedName name="LO_Err_Chks_Cust_58_Err_Chk">[19]DebtQtrly_FO!$I$326</definedName>
    <definedName name="LO_Err_Chks_Cust_59_Err_Chk">[19]DebtMthly_FO!$I$77</definedName>
    <definedName name="LO_Err_Chks_Cust_6_Err_Chk">[19]RevQtrly_FA!$I$66</definedName>
    <definedName name="LO_Err_Chks_Cust_60_Err_Chk">[19]DebtMthly_FO!$I$133</definedName>
    <definedName name="LO_Err_Chks_Cust_61_Err_Chk">[19]DebtMthly_FO!$I$190</definedName>
    <definedName name="LO_Err_Chks_Cust_62_Err_Chk">[19]DebtMthly_FO!$I$246</definedName>
    <definedName name="LO_Err_Chks_Cust_63_Err_Chk">[19]DebtMthly_FO!$I$359</definedName>
    <definedName name="LO_Err_Chks_Cust_64_Err_Chk">[19]DebtMthly_FO!$I$416</definedName>
    <definedName name="LO_Err_Chks_Cust_65_Err_Chk">[19]DebtMthly_FO!$I$531</definedName>
    <definedName name="LO_Err_Chks_Cust_66_Err_Chk">[19]DebtMthly_FO!$I$473</definedName>
    <definedName name="LO_Err_Chks_Cust_67_Err_Chk">[19]DebtMthly_FO!$I$588</definedName>
    <definedName name="LO_Err_Chks_Cust_68_Err_Chk">[19]DebtMthly_FO!$I$648</definedName>
    <definedName name="LO_Err_Chks_Cust_69_Err_Chk">[19]DebtMthly_FO!$I$705</definedName>
    <definedName name="LO_Err_Chks_Cust_7_Err_Chk">[19]RevMisc_BA!$J$25</definedName>
    <definedName name="LO_Err_Chks_Cust_70_Err_Chk">[19]DebtMthly_FO!$I$762</definedName>
    <definedName name="LO_Err_Chks_Cust_71_Err_Chk">[19]DebtQtrly_FO!$I$82</definedName>
    <definedName name="LO_Err_Chks_Cust_72_Err_Chk">[19]DebtQtrly_FO!$I$143</definedName>
    <definedName name="LO_Err_Chks_Cust_73_Err_Chk">[19]CashFAnn_FO!$I$76</definedName>
    <definedName name="LO_Err_Chks_Cust_74_Err_Chk">[19]DebtQtrly_FO!$I$265</definedName>
    <definedName name="LO_Err_Chks_Cust_75_Err_Chk">[19]DebtQtrly_FO!$I$388</definedName>
    <definedName name="LO_Err_Chks_Cust_76_Err_Chk">[19]DebtQtrly_FO!$I$449</definedName>
    <definedName name="LO_Err_Chks_Cust_77_Err_Chk">[19]DebtQtrly_FO!$I$510</definedName>
    <definedName name="LO_Err_Chks_Cust_78_Err_Chk">[19]DebtQtrly_FO!$I$572</definedName>
    <definedName name="LO_Err_Chks_Cust_79_Err_Chk">[19]DebtQtrly_FO!$I$633</definedName>
    <definedName name="LO_Err_Chks_Cust_8_Err_Chk">[19]RevMisc_BA!$J$43</definedName>
    <definedName name="LO_Err_Chks_Cust_80_Err_Chk">[19]DebtQtrly_FO!$I$696</definedName>
    <definedName name="LO_Err_Chks_Cust_81_Err_Chk">[19]DebtQtrly_FO!$I$756</definedName>
    <definedName name="LO_Err_Chks_Cust_82_Err_Chk">[19]DebtQtrly_FO!$I$816</definedName>
    <definedName name="LO_Err_Chks_Cust_83_Err_Chk">[19]DebtDraw_FO!$I$83</definedName>
    <definedName name="LO_Err_Chks_Cust_84_Err_Chk">[19]DebtQtrly_FO!$I$853</definedName>
    <definedName name="LO_Err_Chks_Cust_85_Err_Chk">[19]DebtQtrly_FO!$I$885</definedName>
    <definedName name="LO_Err_Chks_Cust_86_Err_Chk">[19]DebtQtrly_FO!$I$917</definedName>
    <definedName name="LO_Err_Chks_Cust_87_Err_Chk">[19]DebtQtrly_FO!$I$949</definedName>
    <definedName name="LO_Err_Chks_Cust_88_Err_Chk">[19]DebtQtrly_FO!$I$981</definedName>
    <definedName name="LO_Err_Chks_Cust_89_Err_Chk">[19]DebtQtrly_FO!$I$1013</definedName>
    <definedName name="LO_Err_Chks_Cust_9_Err_Chk">[19]OpexQtrly_FA!$I$51</definedName>
    <definedName name="LO_Err_Chks_Cust_90_Err_Chk">[19]DebtQtrly_FO!$I$1048</definedName>
    <definedName name="LO_Err_Chks_Cust_91_Err_Chk">[19]DebtQtrly_FO!$I$1080</definedName>
    <definedName name="LO_Err_Chks_Cust_92_Err_Chk">[19]DebtQtrly_FO!$I$1112</definedName>
    <definedName name="LO_Err_Chks_Cust_93_Err_Chk">[19]DebtQtrly_FO!$I$1172</definedName>
    <definedName name="LO_Err_Chks_Cust_94_Err_Chk">[19]DebtMthly_FO!$I$795</definedName>
    <definedName name="LO_Err_Chks_Cust_95_Err_Chk">[19]DebtMthly_FO!$I$822</definedName>
    <definedName name="LO_Err_Chks_Cust_96_Err_Chk">[19]DebtMthly_FO!$I$849</definedName>
    <definedName name="LO_Err_Chks_Cust_97_Err_Chk">[19]DebtMthly_FO!$I$876</definedName>
    <definedName name="LO_Err_Chks_Cust_98_Err_Chk">[19]DebtMthly_FO!$I$903</definedName>
    <definedName name="LO_Err_Chks_Cust_99_Err_Chk">[19]DebtMthly_FO!$I$930</definedName>
    <definedName name="LO_Intan_Bk_2_Base_Ass_Alt_Chk">[19]Depn_BA!$K$68</definedName>
    <definedName name="LO_Intan_Bk_2_Comp_Ass_Err_Chk">[19]Depn_Bk_FO!$I$288</definedName>
    <definedName name="LO_Intan_Bk_Base_Ass_Alt_Chk">[19]Depn_BA!$K$46</definedName>
    <definedName name="LO_Intan_Bk_Comp_Ass_Err_Chk">[19]Depn_Bk_FO!$I$165</definedName>
    <definedName name="LO_Intan_Tax_2_Base_Ass_Alt_Chk">[19]Depn_BA!$K$134</definedName>
    <definedName name="LO_Intan_Tax_2_Comp_Ass_Err_Chk">[19]Depn_Tax_FO!$I$273</definedName>
    <definedName name="LO_Intan_Tax_Base_Ass_Alt_Chk">[19]Depn_BA!$K$112</definedName>
    <definedName name="LO_Intan_Tax_Comp_Ass_Err_Chk">[19]Depn_Tax_FO!$I$162</definedName>
    <definedName name="LO_Sens_Chks_Cust_1_Sens_Chk">'[19]CPI&amp;Int_FA'!$H$237</definedName>
    <definedName name="LO_Sens_Chks_Cust_10_Sens_Chk">'[19]CPI&amp;Int_FA'!$H$27</definedName>
    <definedName name="LO_Sens_Chks_Cust_11_Sens_Chk">'[19]CPI&amp;Int_FA'!$H$81</definedName>
    <definedName name="LO_Sens_Chks_Cust_12_Sens_Chk">[19]Divs_NewEquity_FA!$I$36</definedName>
    <definedName name="LO_Sens_Chks_Cust_2_Sens_Chk">[19]RevQtrly_FA!$I$226</definedName>
    <definedName name="LO_Sens_Chks_Cust_3_Sens_Chk">[19]CapexQtrly_FA!$I$236</definedName>
    <definedName name="LO_Sens_Chks_Cust_4_Sens_Chk">[19]OpexQtrly_FA!$I$179</definedName>
    <definedName name="LO_Sens_Chks_Cust_5_Sens_Chk">[19]Reg_Opex_FA!$K$172</definedName>
    <definedName name="LO_Sens_Chks_Cust_6_Sens_Chk">[19]Reg_Capex_FA!$H$62</definedName>
    <definedName name="LO_Sens_Chks_Cust_7_Sens_Chk">[19]Volume_FA!$I$35</definedName>
    <definedName name="LO_Sens_Chks_Cust_8_Sens_Chk">[19]Reg_Capex_FA!$H$84</definedName>
    <definedName name="LO_Sens_Chks_Cust_9_Sens_Chk">[19]Volume_FA!$I$51</definedName>
    <definedName name="LO_Tax_Base_Ass_Alt_Chk">[19]Tax_FA!$I$98</definedName>
    <definedName name="LO_Tax_Base_OP_Err_Chk">[19]Tax_FO!$I$61</definedName>
    <definedName name="loan_amount">'[54]13. Transition Costs Amort'!$F$15</definedName>
    <definedName name="LU_ActVol_Scen">[19]GL!$G$94:$G$95</definedName>
    <definedName name="LU_Assets_Bk_2_Per_Rem">[19]GL!#REF!</definedName>
    <definedName name="LU_Assets_Bk_Capex_Timing">[19]GL!#REF!</definedName>
    <definedName name="LU_Assets_Bk_Depn_Meth">[19]GL!$C$113:$C$114</definedName>
    <definedName name="LU_Assets_Bk_Per_Rem">[19]GL!#REF!</definedName>
    <definedName name="LU_Assets_Tax_2_Capex_Timing">[19]GL!#REF!</definedName>
    <definedName name="LU_Assets_Tax_2_Depn_Meth">[19]GL!$C$187:$C$188</definedName>
    <definedName name="LU_Assets_Tax_2_Per_Rem">[19]GL!#REF!</definedName>
    <definedName name="LU_Assets_Tax_Capex_Timing">[19]GL!#REF!</definedName>
    <definedName name="LU_Assets_Tax_Depn_Meth">[19]GL!$C$145:$C$146</definedName>
    <definedName name="LU_Assets_Tax_Per_Rem">[19]GL!#REF!</definedName>
    <definedName name="LU_Capex_Scen">[19]GL!$G$57:$G$60</definedName>
    <definedName name="LU_costcentre">'[67]Cost Centres'!$A$8:$H$470</definedName>
    <definedName name="LU_Data_Term_Basis">[27]TS_LU!$D$71:$D$72</definedName>
    <definedName name="LU_Denom">[19]GL!$K$13:$K$16</definedName>
    <definedName name="LU_Depn_MethList">[19]GL!$C$103:$C$105</definedName>
    <definedName name="LU_Dist_Rev_Season">[19]RevMisc_BA!$I$11:$L$22</definedName>
    <definedName name="LU_Ent_Val_CF_Timing">[19]GL!$G$476:$G$478</definedName>
    <definedName name="LU_Ent_Val_Meth">[19]GL!$C$351:$C$352</definedName>
    <definedName name="LU_Ent_Val_Per_Rem">[19]GL!$G$484:$G$486</definedName>
    <definedName name="LU_Ent_Val_TV_Meth">[19]GL!$G$492:$G$496</definedName>
    <definedName name="LU_Ent_Val_Type">[19]GL!$C$358:$C$359</definedName>
    <definedName name="LU_Ent_Val_Val_Date">[19]GL!$C$365:$C$484</definedName>
    <definedName name="LU_Eq_Val_CF_Timing">[19]GL!$G$322:$G$324</definedName>
    <definedName name="LU_Eq_Val_Meth">[19]GL!$C$197:$C$198</definedName>
    <definedName name="LU_Eq_Val_Per_Rem">[19]GL!$G$330:$G$332</definedName>
    <definedName name="LU_Eq_Val_TV_Meth">[19]GL!$G$338:$G$342</definedName>
    <definedName name="LU_Eq_Val_Val_Date">[19]GL!$C$204:$C$323</definedName>
    <definedName name="LU_FTEband">'[67]Alloc Bands'!$B$3:$D$23</definedName>
    <definedName name="LU_genopex">[27]OpexSharedAssum_TA!$A$19:$A$1029</definedName>
    <definedName name="LU_Intan_Bk_2_Capex_Timing">[19]GL!#REF!</definedName>
    <definedName name="LU_Intan_Bk_2_Per_Rem">[19]GL!#REF!</definedName>
    <definedName name="LU_Intan_Bk_Amort_Meth">[19]GL!$C$123:$C$124</definedName>
    <definedName name="LU_Intan_Bk_Capex_Timing">[19]GL!#REF!</definedName>
    <definedName name="LU_Intan_Bk_Per_Rem">[19]GL!#REF!</definedName>
    <definedName name="LU_Intan_Tax_2_Capex_Timing">[19]GL!#REF!</definedName>
    <definedName name="LU_Intan_Tax_2_Per_Rem">[19]GL!#REF!</definedName>
    <definedName name="LU_Intan_Tax_Capex_Timing">[19]GL!#REF!</definedName>
    <definedName name="LU_Intan_Tax_Per_Rem">[19]GL!#REF!</definedName>
    <definedName name="LU_MGDP_Reg_Alloc">[27]AllocAssum_BA!$C$99:$C$119</definedName>
    <definedName name="LU_MNopex">[27]OpexMGHAssum_TA!$A$19:$A$1000</definedName>
    <definedName name="LU_Mth_Days">[27]TS_LU!$D$12:$D$42</definedName>
    <definedName name="LU_Mth_Names">[36]TS_LU!$D$47:$D$58</definedName>
    <definedName name="LU_Mths">[19]GL!$C$13:$C$24</definedName>
    <definedName name="LU_Opex_Scen">[19]GL!$K$57:$K$60</definedName>
    <definedName name="LU_OpexCapex">[27]AllocAssum_BA!$C$42:$C$62</definedName>
    <definedName name="LU_OpexCapexInputs_Year_Basis">[19]GL!$G$71:$G$72</definedName>
    <definedName name="LU_Period_Type_Names">[27]TS_LU!$D$85:$D$88</definedName>
    <definedName name="LU_Periodicity">[27]TS_LU!$D$77:$D$80</definedName>
    <definedName name="LU_Pers">[19]GL!$G$13:$G$16</definedName>
    <definedName name="LU_Pers_In_Yr">[27]TS_LU!$D$93:$D$96</definedName>
    <definedName name="LU_Qtrs">[19]GL!$C$30:$C$33</definedName>
    <definedName name="LU_Real_Budget_Year_Op">[19]GL!$C$71:$C$80</definedName>
    <definedName name="LU_Real_Year_Op">[19]GL!$C$57:$C$66</definedName>
    <definedName name="LU_RegCapex_Scen">[19]GL!$G$85:$G$86</definedName>
    <definedName name="LU_RegDepn_Scen">[19]GL!$K$85:$K$89</definedName>
    <definedName name="LU_RegOpex_Scen">[19]GL!$C$85:$C$86</definedName>
    <definedName name="LU_RegVol_Scen">[19]GL!$C$94:$C$95</definedName>
    <definedName name="LU_ResOpex">#REF!</definedName>
    <definedName name="LU_Rev_EFP">[48]Rev_BL!$C$10:$C$15</definedName>
    <definedName name="LU_Rev_Scen">[19]GL!$K$48:$K$52</definedName>
    <definedName name="LU_shared">'[67] Lookup sheet (shared)'!$A$3:$J$464</definedName>
    <definedName name="LU_UED_Allocation">[27]AllocAssum_BA!$C$13:$C$33</definedName>
    <definedName name="LU_UED_Reg_Alloc">[27]AllocAssum_BA!$C$70:$C$90</definedName>
    <definedName name="LU_UEDopex">[27]OpexUEDAssum_TA!$A$19:$A$1000</definedName>
    <definedName name="LU_Year_Basis">[19]GL!$G$48:$G$49</definedName>
    <definedName name="LU_Yes_No">[19]GL!$G$40:$G$41</definedName>
    <definedName name="LVS1R">#REF!</definedName>
    <definedName name="LVS1R_ONLY">#REF!</definedName>
    <definedName name="LVS1RDED">#REF!</definedName>
    <definedName name="m"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Masterfile">#REF!</definedName>
    <definedName name="Mat">#REF!</definedName>
    <definedName name="May_Ytd">'[68]Jun YTD'!$G$2:$G$65536</definedName>
    <definedName name="MDAMgt_PD">[25]PrjInfo_A!$E$50:$E$54</definedName>
    <definedName name="MdlTtl">[25]Gen_A!$C$10</definedName>
    <definedName name="MiQ">[25]Tbls_A!$C$45</definedName>
    <definedName name="MiY">[25]Tbls_A!$C$44</definedName>
    <definedName name="Model_Name">[19]GC!$C$10</definedName>
    <definedName name="Model_Start_Date">[19]GA!$H$13</definedName>
    <definedName name="Model_Start_Date_2">[19]GA!$I$13</definedName>
    <definedName name="Model_Start_Date_3">[19]GA!$J$13</definedName>
    <definedName name="Model_Start_Date_4">[19]GA!$K$13</definedName>
    <definedName name="Model_Start_Date_5">[19]GA!$L$13</definedName>
    <definedName name="Model_Start_Date_6">[19]GA!$M$13</definedName>
    <definedName name="Model_Start_Date_7">[19]GA!$N$13</definedName>
    <definedName name="Model_Start_Date_8">[19]GA!$O$13</definedName>
    <definedName name="Mon">[46]INFO!#REF!</definedName>
    <definedName name="MonthEndDate">[69]MonthlyData!$D$6</definedName>
    <definedName name="months_per_period">INDEX({12,6,3,2,1},MATCH('[54]13. Transition Costs Amort'!$F$19,frequency,0))</definedName>
    <definedName name="Mrp">[8]Input!$G$190</definedName>
    <definedName name="Mst___Project_Class">#REF!</definedName>
    <definedName name="Mth_Name">[19]GL!$G$25</definedName>
    <definedName name="Mthly">[27]TS_LU!$D$80</definedName>
    <definedName name="Mths_In_Half_Yr">[19]GL!$K$28</definedName>
    <definedName name="Mths_In_Qtr">[19]GL!$K$27</definedName>
    <definedName name="Mths_In_Yr">[19]GL!$G$34</definedName>
    <definedName name="Nel">[46]INFO!#REF!</definedName>
    <definedName name="Network">[18]Worksheet!$G$15:$G$115</definedName>
    <definedName name="Network_Activity">[18]Worksheet!$H$15:$H$115</definedName>
    <definedName name="New_Facility_Inception">'[40]6. Ass-Fin'!$D$179</definedName>
    <definedName name="NewLoadCaptureRate">#REF!</definedName>
    <definedName name="NH3N_01">#REF!</definedName>
    <definedName name="No">[19]GL!$G$41</definedName>
    <definedName name="Nom1Int">'[28]Assum-Fin'!#REF!</definedName>
    <definedName name="Nom7Int">'[28]Assum-Fin'!#REF!</definedName>
    <definedName name="noncashitems">#REF!</definedName>
    <definedName name="NonOp">#REF!</definedName>
    <definedName name="nper">term*periods_per_year</definedName>
    <definedName name="NRAdd">[46]INFO!$F$41</definedName>
    <definedName name="NRAdj">[46]INFO!$D$38</definedName>
    <definedName name="NResT">[46]INFO!$G$33</definedName>
    <definedName name="NRt">[46]INFO!$G$34</definedName>
    <definedName name="NSW_cux_growth_table">'[30]Assumptions - Other'!$C$264:$H$280</definedName>
    <definedName name="NSWEnergyAustralia_cux_acquired_table">'[30]Assumptions - Other'!$C$164:$N$169</definedName>
    <definedName name="NSWEnergyAustralia_cux_base_table">'[30]Assumptions - Other'!$C$74:$N$79</definedName>
    <definedName name="NSWIntegral_cux_acquired_table">'[30]Assumptions - Other'!$C$156:$N$161</definedName>
    <definedName name="NSWIntegral_cux_base_table">'[30]Assumptions - Other'!$C$66:$N$71</definedName>
    <definedName name="NSWRuralNSW_cux_acquired_table">'[30]Assumptions - Other'!$C$172:$N$177</definedName>
    <definedName name="NSWRuralNSW_cux_base_table">'[30]Assumptions - Other'!$C$82:$N$87</definedName>
    <definedName name="NtwrkMgt_PD">[25]PrjInfo_A!$E$25:$E$34</definedName>
    <definedName name="NvsASD">"V1998-01-07"</definedName>
    <definedName name="NvsAutoDrillOk">"VN"</definedName>
    <definedName name="NvsElapsedTime">0.00033344907569699</definedName>
    <definedName name="NvsEndTime">35802.609772338</definedName>
    <definedName name="NvsImportActivity">"Import Journals from nVision"</definedName>
    <definedName name="NvsInstSpec">"%"</definedName>
    <definedName name="NvsLayoutType">"M3"</definedName>
    <definedName name="NvsReqBU">"VUCU"</definedName>
    <definedName name="NvsReqBUOnly">"VN"</definedName>
    <definedName name="NvsTransLed">"VN"</definedName>
    <definedName name="NvsTreeASD">"V1998-01-07"</definedName>
    <definedName name="o"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One">[25]Tbls_A!$C$38</definedName>
    <definedName name="Opening_creditors">#REF!</definedName>
    <definedName name="Opening_debtors">#REF!</definedName>
    <definedName name="Opening_DITL">#REF!</definedName>
    <definedName name="Opening_FITB">#REF!</definedName>
    <definedName name="Opening_inventory">#REF!</definedName>
    <definedName name="Opening_other_assets">#REF!</definedName>
    <definedName name="Opex_Categories">[25]Tbls_A!$D$10:$D$15</definedName>
    <definedName name="Opex_Categories_Input">[25]Tbls_A!$D$10:$D$13</definedName>
    <definedName name="Opex_CostItem">[25]UnitC_A!$C$125:$C$172</definedName>
    <definedName name="Opex_CostItem_Labour">[25]UnitC_A!$C$125:$C$130</definedName>
    <definedName name="Opex_CostItem_Other">[25]UnitC_A!$C$131:$C$172</definedName>
    <definedName name="Opex_NSplit">[34]Assumptions!$B$5</definedName>
    <definedName name="Opex_Sens">'[28]DUET S'!$D$15</definedName>
    <definedName name="Opex_SSplit">[34]Assumptions!$B$6</definedName>
    <definedName name="OpexBdwn">#REF!</definedName>
    <definedName name="OpexOption">#REF!</definedName>
    <definedName name="Organisation_Alignment">#REF!</definedName>
    <definedName name="OverA">[21]Version_Codes!$H$9</definedName>
    <definedName name="p"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P_0">'[8]X factor'!$E$31</definedName>
    <definedName name="payment">'[54]13. Transition Costs Amort'!$F$24</definedName>
    <definedName name="Payout_table">'[28]Assum-Fin'!#REF!</definedName>
    <definedName name="Per">[46]INFO!#REF!</definedName>
    <definedName name="Per_1_End_Date">[19]GA!$H$16</definedName>
    <definedName name="Per_1_End_Date_2">[19]GA!$I$16</definedName>
    <definedName name="Per_1_End_Date_3">[19]GA!$J$16</definedName>
    <definedName name="Per_1_End_Date_4">[19]GA!$K$16</definedName>
    <definedName name="Per_1_End_Date_5">[19]GA!$L$16</definedName>
    <definedName name="Per_1_End_Date_6">[19]GA!$M$16</definedName>
    <definedName name="Per_1_End_Date_7">[19]GA!$N$16</definedName>
    <definedName name="Per_1_End_Date_8">[19]GA!$O$16</definedName>
    <definedName name="Per_1_End_Mth">[19]GA!$H$15</definedName>
    <definedName name="Per_1_End_Mth_2">[19]GA!$I$15</definedName>
    <definedName name="Per_1_End_Mth_3">[19]GA!$J$15</definedName>
    <definedName name="Per_1_End_Mth_4">[19]GA!$K$15</definedName>
    <definedName name="Per_1_End_Mth_5">[19]GA!$L$15</definedName>
    <definedName name="Per_1_End_Mth_6">[19]GA!$M$15</definedName>
    <definedName name="Per_1_End_Mth_7">[19]GA!$N$15</definedName>
    <definedName name="Per_1_End_Mth_8">[19]GA!$O$15</definedName>
    <definedName name="Per_1_Title">[19]GA!$H$17</definedName>
    <definedName name="Per_1_Title_2">[19]GA!$I$17</definedName>
    <definedName name="Per_1_Title_3">[19]GA!$J$17</definedName>
    <definedName name="Per_1_Title_5">[19]GA!$L$17</definedName>
    <definedName name="Per_1_Title_6">[19]GA!$M$17</definedName>
    <definedName name="Per_1_Title_7">[19]GA!$N$17</definedName>
    <definedName name="Per_1_Title_8">[19]GA!$O$17</definedName>
    <definedName name="period">'[30]Assumptions - Other'!$D$7</definedName>
    <definedName name="period_ending">'[30]T4 Res VICUEL'!$A$8:$A$49</definedName>
    <definedName name="periods_per_year">INDEX({1,2,4,6,12},MATCH('[54]13. Transition Costs Amort'!$F$19,frequency,0))</definedName>
    <definedName name="PF_Capex">'[54]11. Productivity Forecast'!$F$38:$AJ$44</definedName>
    <definedName name="PF_NetworkServices">'[54]11. Productivity Forecast'!$F$18:$AJ$24</definedName>
    <definedName name="PF_NSOther">#REF!</definedName>
    <definedName name="PF_Project">'[54]11. Productivity Forecast'!#REF!</definedName>
    <definedName name="PF_Support">'[54]11. Productivity Forecast'!$F$29:$AJ$31</definedName>
    <definedName name="Pivot_Margin_FY_2005_Print">'[55]FY05 real'!$A$2:$G$44</definedName>
    <definedName name="PLSummary">[70]Summary!$A$2:$Q$73</definedName>
    <definedName name="Poe">[46]INFO!#REF!</definedName>
    <definedName name="Posting_Date">[71]Sheet1!$D$5:$D$5</definedName>
    <definedName name="PPE">#REF!</definedName>
    <definedName name="PriA">[21]Version_Codes!$H$6</definedName>
    <definedName name="PriB">[5]Version_Codes!$H$7</definedName>
    <definedName name="_xlnm.Print_Area" localSheetId="2">'1. Income'!$A$1:$O$43</definedName>
    <definedName name="_xlnm.Print_Area" localSheetId="13">'10. AMI'!$A$1:$G$85</definedName>
    <definedName name="_xlnm.Print_Area" localSheetId="14">'11a. Maintenance A'!$A$1:$O$47</definedName>
    <definedName name="_xlnm.Print_Area" localSheetId="15">'12a. Operating A'!$A$1:$O$69</definedName>
    <definedName name="_xlnm.Print_Area" localSheetId="16">'13. Labour &amp; Non-Labour'!$A$1:$F$11</definedName>
    <definedName name="_xlnm.Print_Area" localSheetId="17">'15. Total Overheads'!$A$1:$F$38</definedName>
    <definedName name="_xlnm.Print_Area" localSheetId="18">'16. Provisions'!$A$1:$N$65</definedName>
    <definedName name="_xlnm.Print_Area" localSheetId="19">'17. Shared Cost Allocation'!$A$1:$M$13</definedName>
    <definedName name="_xlnm.Print_Area" localSheetId="20">'18. Avoided Cost Payments'!$A$1:$E$19</definedName>
    <definedName name="_xlnm.Print_Area" localSheetId="21">'19. Alt Control&amp;Others'!$A$1:$H$55</definedName>
    <definedName name="_xlnm.Print_Area" localSheetId="3">'2. Balance'!$A$1:$O$67</definedName>
    <definedName name="_xlnm.Print_Area" localSheetId="22">'20. Demand and Revenue'!$A$1:$E$162</definedName>
    <definedName name="_xlnm.Print_Area" localSheetId="23">'21. EBSS'!$A$1:$E$34</definedName>
    <definedName name="_xlnm.Print_Area" localSheetId="24">'22. Juris Scheme'!$A$1:$F$10</definedName>
    <definedName name="_xlnm.Print_Area" localSheetId="25">'23. DMIS-DMIA'!$A$1:$F$60</definedName>
    <definedName name="_xlnm.Print_Area" localSheetId="26">'24. Self Insurance'!$A$1:$T$22</definedName>
    <definedName name="_xlnm.Print_Area" localSheetId="27">'25. CHAP'!$A$1:$G$16</definedName>
    <definedName name="_xlnm.Print_Area" localSheetId="28">'26. Related Party'!$A$1:$L$27</definedName>
    <definedName name="_xlnm.Print_Area" localSheetId="29">'27. Safety and Bushfire '!$A$1:$H$446</definedName>
    <definedName name="_xlnm.Print_Area" localSheetId="4">'3. Cashflows'!$A$1:$O$36</definedName>
    <definedName name="_xlnm.Print_Area" localSheetId="5">'4. Changes in Equity'!$A$1:$O$29</definedName>
    <definedName name="_xlnm.Print_Area" localSheetId="6">'5. Fixed asset'!$A$1:$N$89</definedName>
    <definedName name="_xlnm.Print_Area" localSheetId="7">'6a. Capex 1A'!$A$1:$G$88</definedName>
    <definedName name="_xlnm.Print_Area" localSheetId="8">'6c. Capex 2A'!$A$1:$Q$97</definedName>
    <definedName name="_xlnm.Print_Area" localSheetId="9">'6d. Capex 2B '!$A$1:$Q$96</definedName>
    <definedName name="_xlnm.Print_Area" localSheetId="10">'7. Depreciation '!$A$1:$N$85</definedName>
    <definedName name="_xlnm.Print_Area" localSheetId="11">'8. WDV'!$A$1:$N$85</definedName>
    <definedName name="_xlnm.Print_Area" localSheetId="12">'9. Capex Tax'!$A$1:$E$32</definedName>
    <definedName name="_xlnm.Print_Area" localSheetId="1">Contents!$A$1:$O$56</definedName>
    <definedName name="_xlnm.Print_Area" localSheetId="0">Cover!$A$1:$I$44</definedName>
    <definedName name="Print_Area_Forecast">#REF!</definedName>
    <definedName name="_xlnm.Print_Titles" localSheetId="2">'1. Income'!$1:$3</definedName>
    <definedName name="_xlnm.Print_Titles" localSheetId="13">'10. AMI'!$1:$3</definedName>
    <definedName name="_xlnm.Print_Titles" localSheetId="15">'12a. Operating A'!$1:$3</definedName>
    <definedName name="_xlnm.Print_Titles" localSheetId="3">'2. Balance'!$1:$3</definedName>
    <definedName name="_xlnm.Print_Titles" localSheetId="29">'27. Safety and Bushfire '!$1:$4</definedName>
    <definedName name="_xlnm.Print_Titles" localSheetId="4">'3. Cashflows'!$1:$3</definedName>
    <definedName name="PrintArea_ActualReport">#REF!</definedName>
    <definedName name="PrintArea_ForecastingTemplate">#REF!</definedName>
    <definedName name="PrintArea_ForecastTemplate">#REF!</definedName>
    <definedName name="Priority">[72]Controls!$A$23:$A$25</definedName>
    <definedName name="Prj_Description">[25]PrjInfo_A!$E$10:$E$109</definedName>
    <definedName name="Prj_EndQuarter">[25]PrjInfo_A!$G$10:$G$109</definedName>
    <definedName name="Prj_OpexQtrE">[25]PrjInfo_A!$J$10:$J$109</definedName>
    <definedName name="Prj_OpexQtrS">[25]PrjInfo_A!$I$10:$I$109</definedName>
    <definedName name="Prj_Share">[25]PrjInfo_A!$L$10:$L$109</definedName>
    <definedName name="Prj_StartQuarter">[25]PrjInfo_A!$F$10:$F$109</definedName>
    <definedName name="Profit_Centre">[18]Worksheet!$D$15:$D$115</definedName>
    <definedName name="Program">#REF!</definedName>
    <definedName name="Program_Descrip">'[68]Jun YTD'!$E$2:$E$65536</definedName>
    <definedName name="project">'[30]Assumptions - Other'!$A$1</definedName>
    <definedName name="PT">[46]INFO!$D$4</definedName>
    <definedName name="PTWHOLE">[46]INFO!$E$4</definedName>
    <definedName name="Purchasers">#REF!</definedName>
    <definedName name="PW">[5]Version_Codes!$H$11</definedName>
    <definedName name="pwq"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Q2F">#REF!,#REF!,#REF!,#REF!,#REF!,#REF!,#REF!,#REF!,#REF!,#REF!</definedName>
    <definedName name="QiY">[25]Tbls_A!$C$46</definedName>
    <definedName name="QLD_cux_growth_table">'[30]Assumptions - Other'!$C$226:$H$242</definedName>
    <definedName name="QLDEnergex_cux_acquired_table">'[30]Assumptions - Other'!$C$188:$N$193</definedName>
    <definedName name="QLDEnergex_cux_base_table">'[30]Assumptions - Other'!$C$98:$N$103</definedName>
    <definedName name="QLDErgon_cux_acquired_table">'[30]Assumptions - Other'!$C$196:$N$201</definedName>
    <definedName name="QLDErgon_cux_base_table">'[30]Assumptions - Other'!$C$106:$N$111</definedName>
    <definedName name="Qtr_1">[19]GL!$C$30</definedName>
    <definedName name="Qtr_2">[19]GL!$C$31</definedName>
    <definedName name="Qtr_3">[19]GL!$C$32</definedName>
    <definedName name="Qtr_4">[19]GL!$C$33</definedName>
    <definedName name="Qtr_Name">[19]GL!$G$24</definedName>
    <definedName name="QtrEnd_Date">[25]Tbls_A!$K$10:$K$33</definedName>
    <definedName name="QtrFlag">[25]Tbls_A!$L$10:$L$33</definedName>
    <definedName name="QtrStart_Date">[25]Tbls_A!$J$10:$J$33</definedName>
    <definedName name="Quarterly_capex_table">#REF!</definedName>
    <definedName name="R_Cont_DC_Reloc">#REF!</definedName>
    <definedName name="R_Cont_UED_SAP_ERP">#REF!</definedName>
    <definedName name="RAB">[8]Input!$J$37</definedName>
    <definedName name="RAdd">[46]INFO!$F$40</definedName>
    <definedName name="RAdj">[46]INFO!$D$26</definedName>
    <definedName name="rate">'[54]13. Transition Costs Amort'!$F$23</definedName>
    <definedName name="Rates">#REF!</definedName>
    <definedName name="reco">#REF!</definedName>
    <definedName name="Reconciliation">#N/A</definedName>
    <definedName name="ReFi_date">#REF!</definedName>
    <definedName name="Refinance_Fee">'[40]6. Ass-Fin'!$D$139</definedName>
    <definedName name="Reg_Dep">#REF!</definedName>
    <definedName name="Register_214_Lygon_2">#REF!</definedName>
    <definedName name="Register_214_Lygon_3">#REF!</definedName>
    <definedName name="Register_214_Lygon_4">#REF!</definedName>
    <definedName name="Register_214_Lygon_5">#REF!</definedName>
    <definedName name="Register_High_St_4">#REF!</definedName>
    <definedName name="Register_High_St_5">#REF!</definedName>
    <definedName name="Resources">[20]Assumptions!$D$32</definedName>
    <definedName name="ResT">[46]INFO!$G$21</definedName>
    <definedName name="Resultcodes2">[73]Edits!#REF!</definedName>
    <definedName name="ResultsCodes">[74]Edits!#REF!</definedName>
    <definedName name="retail">'[30]Assumptions - Other'!$C$1</definedName>
    <definedName name="Retained_long_run_churn_rate">'[30]Assumptions - Retained Churn'!$F$7</definedName>
    <definedName name="ReticYrs">[35]Assumptions!$E$11</definedName>
    <definedName name="Reversal_Date">[18]Worksheet!$E$7:$E$7</definedName>
    <definedName name="Rf">[8]Input!$G$187</definedName>
    <definedName name="RPSSOURCE">#REF!</definedName>
    <definedName name="RPSTARGET">'[50]5. Assum'!#REF!</definedName>
    <definedName name="RptDate">[74]Edits!$E$137</definedName>
    <definedName name="RptType">#REF!</definedName>
    <definedName name="RRR">'[43]Project Analysis'!$M$12</definedName>
    <definedName name="Rt">[46]INFO!$G$22</definedName>
    <definedName name="rvanilla">#REF!</definedName>
    <definedName name="S">{#N/A,#N/A,FALSE,"UEG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_Tax_Pmt_Delay">[19]Tax_FA!$I$88</definedName>
    <definedName name="SA_cux_growth_table">'[30]Assumptions - Other'!$C$245:$H$261</definedName>
    <definedName name="SAETSA_cux_acquired_table">'[30]Assumptions - Other'!$C$180:$N$185</definedName>
    <definedName name="SAETSA_cux_base_table">'[30]Assumptions - Other'!$C$90:$N$95</definedName>
    <definedName name="Sal">#REF!</definedName>
    <definedName name="SAPFuncF4Help">Main.SAPF4Help()</definedName>
    <definedName name="SAPRangePOPER_Sheet1_Sheet1D1">[75]Period_Year!$B$10</definedName>
    <definedName name="SAPRangePOPER_Sheet10_Sheet10D1">#REF!</definedName>
    <definedName name="SAPRangePOPER_Sheet18_Sheet18D1">'[75]WP 1.0T'!#REF!</definedName>
    <definedName name="SAPRangePOPER_Sheet18_Sheet18D2">'[75]WP 1.0T'!#REF!</definedName>
    <definedName name="SAPRangePOPER_Sheet22_Sheet22D1">#REF!</definedName>
    <definedName name="SAPRangePOPER_Sheet37_Sheet37D1">#REF!</definedName>
    <definedName name="SAPRangePOPER_Sheet37_Sheet37D2">#REF!</definedName>
    <definedName name="SAPRangePOPER_Sheet4_Sheet4D1">'[76]WP 20.5'!#REF!</definedName>
    <definedName name="SAPRangePOPER_Sheet4_Sheet4D2">'[76]WP 20.5'!#REF!</definedName>
    <definedName name="SAPRangePOPER_Sheet5_Sheet5D1">#REF!</definedName>
    <definedName name="SAPRangePOPER_Sheet5_Sheet5D2">#REF!</definedName>
    <definedName name="SAPRangePOPER_Sheet8_Sheet8D1">'[76]WP 20.6'!#REF!</definedName>
    <definedName name="SAPRangePOPER_Sheet8_Sheet8D2">'[76]WP 20.6'!#REF!</definedName>
    <definedName name="SAPRangePOPER_Sheet9_Sheet9D1">#REF!</definedName>
    <definedName name="SAPRangeRBUNIT_Sheet10_Sheet10D1">#REF!</definedName>
    <definedName name="SAPRangeRBUNIT_Sheet18_Sheet18D1">'[75]WP 1.0T'!#REF!</definedName>
    <definedName name="SAPRangeRBUNIT_Sheet18_Sheet18D2">'[75]WP 1.0T'!#REF!</definedName>
    <definedName name="SAPRangeRBUNIT_Sheet22_Sheet22D1">#REF!</definedName>
    <definedName name="SAPRangeRBUNIT_Sheet37_Sheet37D1">#REF!</definedName>
    <definedName name="SAPRangeRBUNIT_Sheet37_Sheet37D2">#REF!</definedName>
    <definedName name="SAPRangeRBUNIT_Sheet5_Sheet5D1">#REF!</definedName>
    <definedName name="SAPRangeRBUNIT_Sheet5_Sheet5D2">#REF!</definedName>
    <definedName name="SAPRangeRBUNIT_Sheet9_Sheet9D1">#REF!</definedName>
    <definedName name="SAPRangeRITEM_Sheet10_Sheet10D1">#REF!</definedName>
    <definedName name="SAPRangeRITEM_Sheet18_Sheet18D1">'[75]WP 1.0T'!#REF!</definedName>
    <definedName name="SAPRangeRITEM_Sheet18_Sheet18D2">'[75]WP 1.0T'!#REF!</definedName>
    <definedName name="SAPRangeRITEM_Sheet22_Sheet22D1">#REF!</definedName>
    <definedName name="SAPRangeRITEM_Sheet37_Sheet37D1">#REF!</definedName>
    <definedName name="SAPRangeRITEM_Sheet37_Sheet37D2">#REF!</definedName>
    <definedName name="SAPRangeRITEM_Sheet5_Sheet5D1">#REF!</definedName>
    <definedName name="SAPRangeRITEM_Sheet5_Sheet5D2">#REF!</definedName>
    <definedName name="SAPRangeRITEM_Sheet9_Sheet9D1">#REF!</definedName>
    <definedName name="SAPRangeRITEM_Tabelle3_Tabelle3D2">'[75]WP 20.16'!#REF!</definedName>
    <definedName name="SAPRangeRYEAR_Sheet1_Sheet1D1">[75]Period_Year!$B$9</definedName>
    <definedName name="SAPRangeRYEAR_Sheet10_Sheet10D1">#REF!</definedName>
    <definedName name="SAPRangeRYEAR_Sheet18_Sheet18D1">'[75]WP 1.0T'!#REF!</definedName>
    <definedName name="SAPRangeRYEAR_Sheet18_Sheet18D2">'[75]WP 1.0T'!#REF!</definedName>
    <definedName name="SAPRangeRYEAR_Sheet22_Sheet22D1">#REF!</definedName>
    <definedName name="SAPRangeRYEAR_Sheet37_Sheet37D1">#REF!</definedName>
    <definedName name="SAPRangeRYEAR_Sheet37_Sheet37D2">#REF!</definedName>
    <definedName name="SAPRangeRYEAR_Sheet4_Sheet4D1">'[76]WP 20.5'!#REF!</definedName>
    <definedName name="SAPRangeRYEAR_Sheet4_Sheet4D2">'[76]WP 20.5'!#REF!</definedName>
    <definedName name="SAPRangeRYEAR_Sheet5_Sheet5D1">#REF!</definedName>
    <definedName name="SAPRangeRYEAR_Sheet5_Sheet5D2">#REF!</definedName>
    <definedName name="SAPRangeRYEAR_Sheet8_Sheet8D1">'[76]WP 20.6'!#REF!</definedName>
    <definedName name="SAPRangeRYEAR_Sheet8_Sheet8D2">'[76]WP 20.6'!#REF!</definedName>
    <definedName name="SAPRangeRYEAR_Sheet9_Sheet9D1">#REF!</definedName>
    <definedName name="SAPTrigger_Sheet4_Sheet4D1">[75]sapactivexlhiddensheet!$I$39</definedName>
    <definedName name="SAPTrigger_Sheet4_Sheet4D2">[75]sapactivexlhiddensheet!$J$39</definedName>
    <definedName name="SAPTrigger_Sheet8_Sheet8D1">[75]sapactivexlhiddensheet!$K$39</definedName>
    <definedName name="SAPTrigger_Sheet8_Sheet8D2">[75]sapactivexlhiddensheet!$L$39</definedName>
    <definedName name="Sbsxn">[25]Tbls_A!$C$42</definedName>
    <definedName name="sbvsd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C_byMth_St1_All">'[77]SC Slides'!#REF!</definedName>
    <definedName name="SC_byMth_St1_JEN">'[77]SC Slides'!#REF!</definedName>
    <definedName name="SC_byMth_St1_UED">'[77]SC Slides'!#REF!</definedName>
    <definedName name="SC_byMth_St3_All">'[77]SC Slides'!#REF!</definedName>
    <definedName name="SC_byMth_St3_JEN">'[77]SC Slides'!#REF!</definedName>
    <definedName name="SC_byMth_St3_UED">'[77]SC Slides'!#REF!</definedName>
    <definedName name="SC_byMthRec_All">'[77]SC Slides'!#REF!</definedName>
    <definedName name="SC_byMthRec_JEN">'[77]SC Slides'!#REF!</definedName>
    <definedName name="SC_byMthRec_UED">'[77]SC Slides'!#REF!</definedName>
    <definedName name="SC_byStage_All">'[77]SC Slides'!#REF!</definedName>
    <definedName name="SC_byStage_JEN">'[77]SC Slides'!#REF!</definedName>
    <definedName name="SC_byStage_UED">'[77]SC Slides'!#REF!</definedName>
    <definedName name="SC_Stage1_All">'[77]SC Slides'!#REF!</definedName>
    <definedName name="SC_Stage2_All">'[77]SC Slides'!#REF!</definedName>
    <definedName name="SC_StageStats_JEN">'[77]SC Slides'!#REF!</definedName>
    <definedName name="SC_StageStats_UED">'[77]SC Slides'!#REF!</definedName>
    <definedName name="ScenarioData">'[78]12. SensA'!$A$9:$AF$14</definedName>
    <definedName name="SD3_margin">'[28]Assum-Fin'!#REF!</definedName>
    <definedName name="SD4b_est_fee">'[28]Assum-Fin'!#REF!</definedName>
    <definedName name="SD4b_principal">'[28]Assum-Fin'!#REF!</definedName>
    <definedName name="sdaf4"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agf"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dfgagrdfa"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Seasonality">#REF!</definedName>
    <definedName name="Select">#REF!</definedName>
    <definedName name="Selector_activity">'[63]Budget Analysis'!$B$10</definedName>
    <definedName name="Selector_CostType">'[63]Budget Analysis'!$B$7</definedName>
    <definedName name="sencount" hidden="1">2</definedName>
    <definedName name="Sens_Chks_Msg">[19]Sens_Chks_BO!$I$14</definedName>
    <definedName name="Sens_Chks_Ttl_Areas">[19]Sens_Chks_BO!$M$33</definedName>
    <definedName name="Settlements_208_212Lygon">#REF!</definedName>
    <definedName name="Settlements_214_Lygon">#REF!</definedName>
    <definedName name="Settlements_374Lygon">#REF!</definedName>
    <definedName name="Settlements_408">#REF!</definedName>
    <definedName name="Settlements_Derby">#REF!</definedName>
    <definedName name="Settlements_Doncaster">#REF!</definedName>
    <definedName name="Settlements_Elderslie">#REF!</definedName>
    <definedName name="Settlements_Epping">#REF!</definedName>
    <definedName name="Settlements_Glenroy">#REF!</definedName>
    <definedName name="Settlements_High_St">#REF!</definedName>
    <definedName name="Settlements_Kealba">#REF!</definedName>
    <definedName name="Settlements_Northcote">#REF!</definedName>
    <definedName name="Settlements_Phoenix1">#REF!</definedName>
    <definedName name="Settlements_TravOnPark1">#REF!</definedName>
    <definedName name="Sheet">#REF!</definedName>
    <definedName name="SheetName">[25]Info!$D$17:$D$40</definedName>
    <definedName name="SheetTitle">[25]Info!$D$17:$I$40</definedName>
    <definedName name="ShowCOS">[79]Edits!$B$3</definedName>
    <definedName name="Sht">[25]Tbls_A!$C$40</definedName>
    <definedName name="Solicitors">#REF!</definedName>
    <definedName name="sort">'[80]SAP SLA Cost (Meter) CYDec08'!$W$2:$W$64</definedName>
    <definedName name="sort1">'[80]SAP SLA Cost (Meter) CYDec08'!$C$2:$C$64</definedName>
    <definedName name="spend">'[60]Bernie''s_Query'!$A$1:$G$816</definedName>
    <definedName name="SPPN_01">#REF!</definedName>
    <definedName name="SPPN_02">#REF!</definedName>
    <definedName name="SREG">[5]Version_Codes!$H$11</definedName>
    <definedName name="sss">#REF!,#REF!,#REF!,#REF!,#REF!,#REF!,#REF!,#REF!,#REF!,#REF!</definedName>
    <definedName name="Sta">[46]INFO!#REF!</definedName>
    <definedName name="Stakeholder_Management">#REF!</definedName>
    <definedName name="Stat_Dec_408">'[81]Stat Dec Info 408'!$A$1:$Z$79</definedName>
    <definedName name="StatDec_408">'[81]Stat Dec Info 408'!$A$4:$Z$76</definedName>
    <definedName name="StatDec_Derby">'[82]Stat Dec Info Derby'!$A$4:$Z$13</definedName>
    <definedName name="STBN_01">#REF!</definedName>
    <definedName name="StkhMgt_PD">[25]PrjInfo_A!$E$10:$E$24</definedName>
    <definedName name="StockList2">[83]StockListF!$A$87:$M$126</definedName>
    <definedName name="Sub1_rate">'[28]Assum-Fin'!#REF!</definedName>
    <definedName name="subledger">#REF!</definedName>
    <definedName name="SubReg">[35]Assumptions!$B$12</definedName>
    <definedName name="Subtotal">#REF!,#REF!,#REF!,#REF!,#REF!,#REF!,#REF!,#REF!,#REF!,#REF!</definedName>
    <definedName name="Subtotal2">'[84]1.Budget'!$G$16,'[84]1.Budget'!$G$29,'[84]1.Budget'!$G$38,'[84]1.Budget'!$G$58,'[84]1.Budget'!$G$65,'[84]1.Budget'!$G$92,'[84]1.Budget'!$G$109,'[84]1.Budget'!$G$118,'[84]1.Budget'!$G$131,'[84]1.Budget'!$G$135</definedName>
    <definedName name="SummGM">[70]Summary!$A$10:$P$27</definedName>
    <definedName name="SummStatus">[35]Edits!$B$3</definedName>
    <definedName name="Sunshine">#REF!</definedName>
    <definedName name="SUREG">[5]Version_Codes!$H$6</definedName>
    <definedName name="Swan_Cap_Price">#REF!</definedName>
    <definedName name="Swan_LF">#REF!</definedName>
    <definedName name="Swan_Var_Price">#REF!</definedName>
    <definedName name="Sxn">[25]Tbls_A!$C$41</definedName>
    <definedName name="T1NSWEnergyAustralia_ret_churn_table">'[30]Assumptions - Retained Churn'!$C$95:$N$106</definedName>
    <definedName name="T1NSWEnergyAustralia_won_churn_table">'[30]Assumptions - Won Churn'!$C$95:$N$106</definedName>
    <definedName name="T1NSWEnergyAustraliaAGL_win_table">'[30]Assumptions - Win Rates T1'!$C$674:$N$681</definedName>
    <definedName name="T1NSWEnergyAustraliaCitiPower_win_table">'[30]Assumptions - Win Rates T1'!$C$692:$N$699</definedName>
    <definedName name="T1NSWEnergyAustraliaEnergex_win_table">'[30]Assumptions - Win Rates T1'!$C$737:$N$744</definedName>
    <definedName name="T1NSWEnergyAustraliaEnergyAustralia_win_table">'[30]Assumptions - Win Rates T1'!$C$719:$N$726</definedName>
    <definedName name="T1NSWEnergyAustraliaErgon_win_table">'[30]Assumptions - Win Rates T1'!$C$746:$N$753</definedName>
    <definedName name="T1NSWEnergyAustraliaIntegral_win_table">'[30]Assumptions - Win Rates T1'!$C$710:$N$717</definedName>
    <definedName name="T1NSWEnergyAustraliaNI_win_table">'[30]Assumptions - Win Rates T1'!$C$755:$N$762</definedName>
    <definedName name="T1NSWEnergyAustraliaPowercor_win_table">'[30]Assumptions - Win Rates T1'!$C$701:$N$708</definedName>
    <definedName name="T1NSWEnergyAustraliaPulse_win_table">'[30]Assumptions - Win Rates T1'!$C$665:$N$672</definedName>
    <definedName name="T1NSWEnergyAustraliaRuralNSW_win_table">'[30]Assumptions - Win Rates T1'!$C$728:$N$735</definedName>
    <definedName name="T1NSWEnergyAustraliaTXU_win_table">'[30]Assumptions - Win Rates T1'!$C$683:$N$690</definedName>
    <definedName name="T1NSWIntegral_ret_churn_table">'[30]Assumptions - Retained Churn'!$C$81:$N$92</definedName>
    <definedName name="T1NSWIntegral_won_churn_table">'[30]Assumptions - Won Churn'!$C$81:$N$92</definedName>
    <definedName name="T1NSWIntegralAGL_win_table">'[30]Assumptions - Win Rates T1'!$C$565:$N$572</definedName>
    <definedName name="T1NSWIntegralCitiPower_win_table">'[30]Assumptions - Win Rates T1'!$C$583:$N$590</definedName>
    <definedName name="T1NSWIntegralEnergex_win_table">'[30]Assumptions - Win Rates T1'!$C$628:$N$635</definedName>
    <definedName name="T1NSWIntegralEnergyAustralia_win_table">'[30]Assumptions - Win Rates T1'!$C$610:$N$617</definedName>
    <definedName name="T1NSWIntegralErgon_win_table">'[30]Assumptions - Win Rates T1'!$C$637:$N$644</definedName>
    <definedName name="T1NSWIntegralIntegral_win_table">'[30]Assumptions - Win Rates T1'!$C$601:$N$608</definedName>
    <definedName name="T1NSWIntegralNI_win_table">'[30]Assumptions - Win Rates T1'!$C$646:$N$653</definedName>
    <definedName name="T1NSWIntegralPowercor_win_table">'[30]Assumptions - Win Rates T1'!$C$592:$N$599</definedName>
    <definedName name="T1NSWIntegralPulse_win_table">'[30]Assumptions - Win Rates T1'!$C$556:$N$563</definedName>
    <definedName name="T1NSWIntegralRuralNSW_win_table">'[30]Assumptions - Win Rates T1'!$C$619:$N$626</definedName>
    <definedName name="T1NSWIntegralTXU_win_table">'[30]Assumptions - Win Rates T1'!$C$574:$N$581</definedName>
    <definedName name="T1NSWRuralNSW_ret_churn_table">'[30]Assumptions - Retained Churn'!$C$109:$N$120</definedName>
    <definedName name="T1NSWRuralNSW_won_churn_table">'[30]Assumptions - Won Churn'!$C$109:$N$120</definedName>
    <definedName name="T1NSWRuralNSWAGL_win_table">'[30]Assumptions - Win Rates T1'!$C$783:$N$790</definedName>
    <definedName name="T1NSWRuralNSWCitiPower_win_table">'[30]Assumptions - Win Rates T1'!$C$801:$N$808</definedName>
    <definedName name="T1NSWRuralNSWEnergex_win_table">'[30]Assumptions - Win Rates T1'!$C$846:$N$853</definedName>
    <definedName name="T1NSWRuralNSWEnergyAustralia_win_table">'[30]Assumptions - Win Rates T1'!$C$828:$N$835</definedName>
    <definedName name="T1NSWRuralNSWErgon_win_table">'[30]Assumptions - Win Rates T1'!$C$855:$N$862</definedName>
    <definedName name="T1NSWRuralNSWIntegral_win_table">'[30]Assumptions - Win Rates T1'!$C$819:$N$826</definedName>
    <definedName name="T1NSWRuralNSWNI_win_table">'[30]Assumptions - Win Rates T1'!$C$864:$N$871</definedName>
    <definedName name="T1NSWRuralNSWPowercor_win_table">'[30]Assumptions - Win Rates T1'!$C$810:$N$817</definedName>
    <definedName name="T1NSWRuralNSWPulse_win_table">'[30]Assumptions - Win Rates T1'!$C$774:$N$781</definedName>
    <definedName name="T1NSWRuralNSWRuralNSW_win_table">'[30]Assumptions - Win Rates T1'!$C$837:$N$844</definedName>
    <definedName name="T1NSWRuralNSWTXU_win_table">'[30]Assumptions - Win Rates T1'!$C$792:$N$799</definedName>
    <definedName name="T1QLDEnergex_ret_churn_table">'[30]Assumptions - Retained Churn'!$C$137:$N$148</definedName>
    <definedName name="T1QLDEnergex_won_churn_table">'[30]Assumptions - Won Churn'!$C$137:$N$148</definedName>
    <definedName name="T1QLDEnergexAGL_win_table">'[30]Assumptions - Win Rates T1'!$C$1001:$N$1008</definedName>
    <definedName name="T1QLDEnergexCitiPower_win_table">'[30]Assumptions - Win Rates T1'!$C$1019:$N$1026</definedName>
    <definedName name="T1QLDEnergexEnergex_win_table">'[30]Assumptions - Win Rates T1'!$C$1064:$N$1071</definedName>
    <definedName name="T1QLDEnergexEnergyAustralia_win_table">'[30]Assumptions - Win Rates T1'!$C$1046:$N$1053</definedName>
    <definedName name="T1QLDEnergexErgon_win_table">'[30]Assumptions - Win Rates T1'!$C$1073:$N$1080</definedName>
    <definedName name="T1QLDEnergexIntegral_win_table">'[30]Assumptions - Win Rates T1'!$C$1037:$N$1044</definedName>
    <definedName name="T1QLDEnergexNI_win_table">'[30]Assumptions - Win Rates T1'!$C$1082:$N$1089</definedName>
    <definedName name="T1QLDEnergexPowercor_win_table">'[30]Assumptions - Win Rates T1'!$C$1028:$N$1035</definedName>
    <definedName name="T1QLDEnergexPulse_win_table">'[30]Assumptions - Win Rates T1'!$C$992:$N$999</definedName>
    <definedName name="T1QLDEnergexRuralNSW_win_table">'[30]Assumptions - Win Rates T1'!$C$1055:$N$1062</definedName>
    <definedName name="T1QLDEnergexTXU_win_table">'[30]Assumptions - Win Rates T1'!$C$1010:$N$1017</definedName>
    <definedName name="T1QLDErgon_ret_churn_table">'[30]Assumptions - Retained Churn'!$C$151:$N$162</definedName>
    <definedName name="T1QLDErgon_won_churn_table">'[30]Assumptions - Won Churn'!$C$151:$N$162</definedName>
    <definedName name="T1QLDErgonAGL_win_table">'[30]Assumptions - Win Rates T1'!$C$1110:$N$1117</definedName>
    <definedName name="T1QLDErgonCitiPower_win_table">'[30]Assumptions - Win Rates T1'!$C$1128:$N$1135</definedName>
    <definedName name="T1QLDErgonEnergex_win_table">'[30]Assumptions - Win Rates T1'!$C$1173:$N$1180</definedName>
    <definedName name="T1QLDErgonEnergyAustralia_win_table">'[30]Assumptions - Win Rates T1'!$C$1155:$N$1162</definedName>
    <definedName name="T1QLDErgonErgon_win_table">'[30]Assumptions - Win Rates T1'!$C$1182:$N$1189</definedName>
    <definedName name="T1QLDErgonIntegral_win_table">'[30]Assumptions - Win Rates T1'!$C$1146:$N$1153</definedName>
    <definedName name="T1QLDErgonNI_win_table">'[30]Assumptions - Win Rates T1'!$C$1191:$N$1198</definedName>
    <definedName name="T1QLDErgonPowercor_win_table">'[30]Assumptions - Win Rates T1'!$C$1137:$N$1144</definedName>
    <definedName name="T1QLDErgonPulse_win_table">'[30]Assumptions - Win Rates T1'!$C$1101:$N$1108</definedName>
    <definedName name="T1QLDErgonRuralNSW_win_table">'[30]Assumptions - Win Rates T1'!$C$1164:$N$1171</definedName>
    <definedName name="T1QLDErgonTXU_win_table">'[30]Assumptions - Win Rates T1'!$C$1119:$N$1126</definedName>
    <definedName name="T1SAETSA_ret_churn_table">'[30]Assumptions - Retained Churn'!$C$123:$N$134</definedName>
    <definedName name="T1SAETSA_won_churn_table">'[30]Assumptions - Won Churn'!$C$123:$N$134</definedName>
    <definedName name="T1SAETSAAGL_win_table">'[30]Assumptions - Win Rates T1'!$C$892:$N$899</definedName>
    <definedName name="T1SAETSACitiPower_win_table">'[30]Assumptions - Win Rates T1'!$C$910:$N$917</definedName>
    <definedName name="T1SAETSAEnergex_win_table">'[30]Assumptions - Win Rates T1'!$C$955:$N$962</definedName>
    <definedName name="T1SAETSAEnergyAustralia_win_table">'[30]Assumptions - Win Rates T1'!$C$937:$N$944</definedName>
    <definedName name="T1SAETSAErgon_win_table">'[30]Assumptions - Win Rates T1'!$C$964:$N$971</definedName>
    <definedName name="T1SAETSAIntegral_win_table">'[30]Assumptions - Win Rates T1'!$C$928:$N$935</definedName>
    <definedName name="T1SAETSANI_win_table">'[30]Assumptions - Win Rates T1'!$C$973:$N$980</definedName>
    <definedName name="T1SAETSAPowercor_win_table">'[30]Assumptions - Win Rates T1'!$C$919:$N$926</definedName>
    <definedName name="T1SAETSAPulse_win_table">'[30]Assumptions - Win Rates T1'!$C$883:$N$890</definedName>
    <definedName name="T1SAETSARuralNSW_win_table">'[30]Assumptions - Win Rates T1'!$C$946:$N$953</definedName>
    <definedName name="T1SAETSATXU_win_table">'[30]Assumptions - Win Rates T1'!$C$901:$N$908</definedName>
    <definedName name="T1VICCitiPower_ret_churn_table">'[30]Assumptions - Retained Churn'!$C$53:$N$64</definedName>
    <definedName name="T1VICCitiPower_won_churn_table">'[30]Assumptions - Won Churn'!$C$53:$N$64</definedName>
    <definedName name="T1VICCitiPowerAGL_win_table">'[30]Assumptions - Win Rates T1'!$C$347:$N$354</definedName>
    <definedName name="T1VICCitiPowerCitiPower_win_table">'[30]Assumptions - Win Rates T1'!$C$365:$N$372</definedName>
    <definedName name="T1VICCitiPowerEnergex_win_table">'[30]Assumptions - Win Rates T1'!$C$410:$N$417</definedName>
    <definedName name="T1VICCitiPowerEnergyAustralia_win_table">'[30]Assumptions - Win Rates T1'!$C$392:$N$399</definedName>
    <definedName name="T1VICCitiPowerErgon_win_table">'[30]Assumptions - Win Rates T1'!$C$419:$N$426</definedName>
    <definedName name="T1VICCitiPowerIntegral_win_table">'[30]Assumptions - Win Rates T1'!$C$383:$N$390</definedName>
    <definedName name="T1VICCitiPowerNI_win_table">'[30]Assumptions - Win Rates T1'!$C$428:$N$435</definedName>
    <definedName name="T1VICCitiPowerPowercor_win_table">'[30]Assumptions - Win Rates T1'!$C$374:$N$381</definedName>
    <definedName name="T1VICCitiPowerPulse_win_table">'[30]Assumptions - Win Rates T1'!$C$338:$N$345</definedName>
    <definedName name="T1VICCitiPowerRuralNSW_win_table">'[30]Assumptions - Win Rates T1'!$C$401:$N$408</definedName>
    <definedName name="T1VICCitiPowerTXU_win_table">'[30]Assumptions - Win Rates T1'!$C$356:$N$363</definedName>
    <definedName name="T1VICEastern_ret_churn_table">'[30]Assumptions - Retained Churn'!$C$39:$N$50</definedName>
    <definedName name="T1VICEastern_won_churn_table">'[30]Assumptions - Won Churn'!$C$39:$N$50</definedName>
    <definedName name="T1VICEasternAGL_win_table">'[30]Assumptions - Win Rates T1'!$C$238:$N$245</definedName>
    <definedName name="T1VICEasternCitiPower_win_table">'[30]Assumptions - Win Rates T1'!$C$256:$N$263</definedName>
    <definedName name="T1VICEasternEnergex_win_table">'[30]Assumptions - Win Rates T1'!$C$301:$N$308</definedName>
    <definedName name="T1VICEasternEnergyAustralia_win_table">'[30]Assumptions - Win Rates T1'!$C$283:$N$290</definedName>
    <definedName name="T1VICEasternErgon_win_table">'[30]Assumptions - Win Rates T1'!$C$310:$N$317</definedName>
    <definedName name="T1VICEasternIntegral_win_table">'[30]Assumptions - Win Rates T1'!$C$274:$N$281</definedName>
    <definedName name="T1VICEasternNI_win_table">'[30]Assumptions - Win Rates T1'!$C$319:$N$326</definedName>
    <definedName name="T1VICEasternPowercor_win_table">'[30]Assumptions - Win Rates T1'!$C$265:$N$272</definedName>
    <definedName name="T1VICEasternPulse_win_table">'[30]Assumptions - Win Rates T1'!$C$229:$N$236</definedName>
    <definedName name="T1VICEasternRuralNSW_win_table">'[30]Assumptions - Win Rates T1'!$C$292:$N$299</definedName>
    <definedName name="T1VICEasternTXU_win_table">'[30]Assumptions - Win Rates T1'!$C$247:$N$254</definedName>
    <definedName name="T1VICPowercor_ret_churn_table">'[30]Assumptions - Retained Churn'!$C$67:$N$78</definedName>
    <definedName name="T1VICPowercor_won_churn_table">'[30]Assumptions - Won Churn'!$C$67:$N$78</definedName>
    <definedName name="T1VICPowercorAGL_win_table">'[30]Assumptions - Win Rates T1'!$C$456:$N$463</definedName>
    <definedName name="T1VICPowercorCitiPower_win_table">'[30]Assumptions - Win Rates T1'!$C$474:$N$481</definedName>
    <definedName name="T1VICPowercorEnergex_win_table">'[30]Assumptions - Win Rates T1'!$C$519:$N$526</definedName>
    <definedName name="T1VICPowercorEnergyAustralia_win_table">'[30]Assumptions - Win Rates T1'!$C$501:$N$508</definedName>
    <definedName name="T1VICPowercorErgon_win_table">'[30]Assumptions - Win Rates T1'!$C$528:$N$535</definedName>
    <definedName name="T1VICPowercorIntegral_win_table">'[30]Assumptions - Win Rates T1'!$C$492:$N$499</definedName>
    <definedName name="T1VICPowercorNI_win_table">'[30]Assumptions - Win Rates T1'!$C$537:$N$544</definedName>
    <definedName name="T1VICPowercorPowercor_win_table">'[30]Assumptions - Win Rates T1'!$C$483:$N$490</definedName>
    <definedName name="T1VICPowercorPulse_win_table">'[30]Assumptions - Win Rates T1'!$C$447:$N$454</definedName>
    <definedName name="T1VICPowercorRuralNSW_win_table">'[30]Assumptions - Win Rates T1'!$C$510:$N$517</definedName>
    <definedName name="T1VICPowercorTXU_win_table">'[30]Assumptions - Win Rates T1'!$C$465:$N$472</definedName>
    <definedName name="T1VICSolaris_ret_churn_table">'[30]Assumptions - Retained Churn'!$C$25:$N$36</definedName>
    <definedName name="T1VICSolaris_won_churn_table">'[30]Assumptions - Won Churn'!$C$25:$N$36</definedName>
    <definedName name="T1VICSolarisAGL_win_table">'[30]Assumptions - Win Rates T1'!$C$129:$N$136</definedName>
    <definedName name="T1VICSolarisCitiPower_win_table">'[30]Assumptions - Win Rates T1'!$C$147:$N$154</definedName>
    <definedName name="T1VICSolarisEnergex_win_table">'[30]Assumptions - Win Rates T1'!$C$192:$N$199</definedName>
    <definedName name="T1VICSolarisEnergyAustralia_win_table">'[30]Assumptions - Win Rates T1'!$C$174:$N$181</definedName>
    <definedName name="T1VICSolarisErgon_win_table">'[30]Assumptions - Win Rates T1'!$C$201:$N$208</definedName>
    <definedName name="T1VICSolarisIntegral_win_table">'[30]Assumptions - Win Rates T1'!$C$165:$N$172</definedName>
    <definedName name="T1VICSolarisNI_win_table">'[30]Assumptions - Win Rates T1'!$C$210:$N$217</definedName>
    <definedName name="T1VICSolarisPowercor_win_table">'[30]Assumptions - Win Rates T1'!$C$156:$N$163</definedName>
    <definedName name="T1VICSolarisPulse_win_table">'[30]Assumptions - Win Rates T1'!$C$120:$N$127</definedName>
    <definedName name="T1VICSolarisRuralNSW_win_table">'[30]Assumptions - Win Rates T1'!$C$183:$N$190</definedName>
    <definedName name="T1VICSolarisTXU_win_table">'[30]Assumptions - Win Rates T1'!$C$138:$N$145</definedName>
    <definedName name="T1VICUEL_ret_churn_table">'[30]Assumptions - Retained Churn'!$C$11:$N$22</definedName>
    <definedName name="T1VICUEL_won_churn_table">'[30]Assumptions - Won Churn'!$C$11:$N$22</definedName>
    <definedName name="T1VICUELAGL_win_table">'[30]Assumptions - Win Rates T1'!$C$20:$N$27</definedName>
    <definedName name="T1VICUELCitiPower_win_table">'[30]Assumptions - Win Rates T1'!$C$38:$N$45</definedName>
    <definedName name="T1VICUELEnergex_win_table">'[30]Assumptions - Win Rates T1'!$C$83:$N$90</definedName>
    <definedName name="T1VICUELEnergyAustralia_win_table">'[30]Assumptions - Win Rates T1'!$C$65:$N$72</definedName>
    <definedName name="T1VICUELErgon_win_table">'[30]Assumptions - Win Rates T1'!$C$92:$N$99</definedName>
    <definedName name="T1VICUELIntegral_win_table">'[30]Assumptions - Win Rates T1'!$C$56:$N$63</definedName>
    <definedName name="T1VICUELNI_win_table">'[30]Assumptions - Win Rates T1'!$C$101:$N$108</definedName>
    <definedName name="T1VICUELPowercor_win_table">'[30]Assumptions - Win Rates T1'!$C$47:$N$54</definedName>
    <definedName name="T1VICUELPulse_win_table">'[30]Assumptions - Win Rates T1'!$C$11:$N$18</definedName>
    <definedName name="T1VICUELRuralNSW_win_table">'[30]Assumptions - Win Rates T1'!$C$74:$N$81</definedName>
    <definedName name="T1VICUELTXU_win_table">'[30]Assumptions - Win Rates T1'!$C$29:$N$36</definedName>
    <definedName name="T2NSWEnergyAustralia_ret_churn_table">'[30]Assumptions - Retained Churn'!$C$250:$N$261</definedName>
    <definedName name="T2NSWEnergyAustralia_won_churn_table">'[30]Assumptions - Won Churn'!$C$250:$N$261</definedName>
    <definedName name="T2NSWEnergyAustraliaAGL_win_table">'[30]Assumptions - Win Rates T2'!$C$674:$N$681</definedName>
    <definedName name="T2NSWEnergyAustraliaCitiPower_win_table">'[30]Assumptions - Win Rates T2'!$C$692:$N$699</definedName>
    <definedName name="T2NSWEnergyAustraliaEnergex_win_table">'[30]Assumptions - Win Rates T2'!$C$737:$N$744</definedName>
    <definedName name="T2NSWEnergyAustraliaEnergyAustralia_win_table">'[30]Assumptions - Win Rates T2'!$C$719:$N$726</definedName>
    <definedName name="T2NSWEnergyAustraliaErgon_win_table">'[30]Assumptions - Win Rates T2'!$C$746:$N$753</definedName>
    <definedName name="T2NSWEnergyAustraliaIntegral_win_table">'[30]Assumptions - Win Rates T2'!$C$710:$N$717</definedName>
    <definedName name="T2NSWEnergyAustraliaNI_win_table">'[30]Assumptions - Win Rates T2'!$C$755:$N$762</definedName>
    <definedName name="T2NSWEnergyAustraliaPowercor_win_table">'[30]Assumptions - Win Rates T2'!$C$701:$N$708</definedName>
    <definedName name="T2NSWEnergyAustraliaPulse_win_table">'[30]Assumptions - Win Rates T2'!$C$665:$N$672</definedName>
    <definedName name="T2NSWEnergyAustraliaRuralNSW_win_table">'[30]Assumptions - Win Rates T2'!$C$728:$N$735</definedName>
    <definedName name="T2NSWEnergyAustraliaTXU_win_table">'[30]Assumptions - Win Rates T2'!$C$683:$N$690</definedName>
    <definedName name="T2NSWIntegral_ret_churn_table">'[30]Assumptions - Retained Churn'!$C$236:$N$247</definedName>
    <definedName name="T2NSWIntegral_won_churn_table">'[30]Assumptions - Won Churn'!$C$236:$N$247</definedName>
    <definedName name="T2NSWIntegralAGL_win_table">'[30]Assumptions - Win Rates T2'!$C$565:$N$572</definedName>
    <definedName name="T2NSWIntegralCitiPower_win_table">'[30]Assumptions - Win Rates T2'!$C$583:$N$590</definedName>
    <definedName name="T2NSWIntegralEnergex_win_table">'[30]Assumptions - Win Rates T2'!$C$628:$N$635</definedName>
    <definedName name="T2NSWIntegralEnergyAustralia_win_table">'[30]Assumptions - Win Rates T2'!$C$610:$N$617</definedName>
    <definedName name="T2NSWIntegralErgon_win_table">'[30]Assumptions - Win Rates T2'!$C$637:$N$644</definedName>
    <definedName name="T2NSWIntegralIntegral_win_table">'[30]Assumptions - Win Rates T2'!$C$601:$N$608</definedName>
    <definedName name="T2NSWIntegralNI_win_table">'[30]Assumptions - Win Rates T2'!$C$646:$N$653</definedName>
    <definedName name="T2NSWIntegralPowercor_win_table">'[30]Assumptions - Win Rates T2'!$C$592:$N$599</definedName>
    <definedName name="T2NSWIntegralPulse_win_table">'[30]Assumptions - Win Rates T2'!$C$556:$N$563</definedName>
    <definedName name="T2NSWIntegralRuralNSW_win_table">'[30]Assumptions - Win Rates T2'!$C$619:$N$626</definedName>
    <definedName name="T2NSWIntegralTXU_win_table">'[30]Assumptions - Win Rates T2'!$C$574:$N$581</definedName>
    <definedName name="T2NSWRuralNSW_ret_churn_table">'[30]Assumptions - Retained Churn'!$C$264:$N$275</definedName>
    <definedName name="T2NSWRuralNSW_won_churn_table">'[30]Assumptions - Won Churn'!$C$264:$N$275</definedName>
    <definedName name="T2NSWRuralNSWAGL_win_table">'[30]Assumptions - Win Rates T2'!$C$783:$N$790</definedName>
    <definedName name="T2NSWRuralNSWCitiPower_win_table">'[30]Assumptions - Win Rates T2'!$C$801:$N$808</definedName>
    <definedName name="T2NSWRuralNSWEnergex_win_table">'[30]Assumptions - Win Rates T2'!$C$846:$N$853</definedName>
    <definedName name="T2NSWRuralNSWEnergyAustralia_win_table">'[30]Assumptions - Win Rates T2'!$C$828:$N$835</definedName>
    <definedName name="T2NSWRuralNSWErgon_win_table">'[30]Assumptions - Win Rates T2'!$C$855:$N$862</definedName>
    <definedName name="T2NSWRuralNSWIntegral_win_table">'[30]Assumptions - Win Rates T2'!$C$819:$N$826</definedName>
    <definedName name="T2NSWRuralNSWNI_win_table">'[30]Assumptions - Win Rates T2'!$C$864:$N$871</definedName>
    <definedName name="T2NSWRuralNSWPowercor_win_table">'[30]Assumptions - Win Rates T2'!$C$810:$N$817</definedName>
    <definedName name="T2NSWRuralNSWPulse_win_table">'[30]Assumptions - Win Rates T2'!$C$774:$N$781</definedName>
    <definedName name="T2NSWRuralNSWRuralNSW_win_table">'[30]Assumptions - Win Rates T2'!$C$837:$N$844</definedName>
    <definedName name="T2NSWRuralNSWTXU_win_table">'[30]Assumptions - Win Rates T2'!$C$792:$N$799</definedName>
    <definedName name="T2QLDEnergex_ret_churn_table">'[30]Assumptions - Retained Churn'!$C$292:$N$303</definedName>
    <definedName name="T2QLDEnergex_won_churn_table">'[30]Assumptions - Won Churn'!$C$292:$N$303</definedName>
    <definedName name="T2QLDEnergexAGL_win_table">'[30]Assumptions - Win Rates T2'!$C$1001:$N$1008</definedName>
    <definedName name="T2QLDEnergexCitiPower_win_table">'[30]Assumptions - Win Rates T2'!$C$1019:$N$1026</definedName>
    <definedName name="T2QLDEnergexEnergex_win_table">'[30]Assumptions - Win Rates T2'!$C$1064:$N$1071</definedName>
    <definedName name="T2QLDEnergexEnergyAustralia_win_table">'[30]Assumptions - Win Rates T2'!$C$1046:$N$1053</definedName>
    <definedName name="T2QLDEnergexErgon_win_table">'[30]Assumptions - Win Rates T2'!$C$1073:$N$1080</definedName>
    <definedName name="T2QLDEnergexIntegral_win_table">'[30]Assumptions - Win Rates T2'!$C$1037:$N$1044</definedName>
    <definedName name="T2QLDEnergexNI_win_table">'[30]Assumptions - Win Rates T2'!$C$1082:$N$1089</definedName>
    <definedName name="T2QLDEnergexPowercor_win_table">'[30]Assumptions - Win Rates T2'!$C$1028:$N$1035</definedName>
    <definedName name="T2QLDEnergexPulse_win_table">'[30]Assumptions - Win Rates T2'!$C$992:$N$999</definedName>
    <definedName name="T2QLDEnergexRuralNSW_win_table">'[30]Assumptions - Win Rates T2'!$C$1055:$N$1062</definedName>
    <definedName name="T2QLDEnergexTXU_win_table">'[30]Assumptions - Win Rates T2'!$C$1010:$N$1017</definedName>
    <definedName name="T2QLDErgon_ret_churn_table">'[30]Assumptions - Retained Churn'!$C$306:$N$317</definedName>
    <definedName name="T2QLDErgon_won_churn_table">'[30]Assumptions - Won Churn'!$C$306:$N$317</definedName>
    <definedName name="T2QLDErgonAGL_win_table">'[30]Assumptions - Win Rates T2'!$C$1110:$N$1117</definedName>
    <definedName name="T2QLDErgonCitiPower_win_table">'[30]Assumptions - Win Rates T2'!$C$1128:$N$1135</definedName>
    <definedName name="T2QLDErgonEnergex_win_table">'[30]Assumptions - Win Rates T2'!$C$1173:$N$1180</definedName>
    <definedName name="T2QLDErgonEnergyAustralia_win_table">'[30]Assumptions - Win Rates T2'!$C$1155:$N$1162</definedName>
    <definedName name="T2QLDErgonErgon_win_table">'[30]Assumptions - Win Rates T2'!$C$1182:$N$1189</definedName>
    <definedName name="T2QLDErgonIntegral_win_table">'[30]Assumptions - Win Rates T2'!$C$1146:$N$1153</definedName>
    <definedName name="T2QLDErgonNI_win_table">'[30]Assumptions - Win Rates T2'!$C$1191:$N$1198</definedName>
    <definedName name="T2QLDErgonPowercor_win_table">'[30]Assumptions - Win Rates T2'!$C$1137:$N$1144</definedName>
    <definedName name="T2QLDErgonPulse_win_table">'[30]Assumptions - Win Rates T2'!$C$1101:$N$1108</definedName>
    <definedName name="T2QLDErgonRuralNSW_win_table">'[30]Assumptions - Win Rates T2'!$C$1164:$N$1171</definedName>
    <definedName name="T2QLDErgonTXU_win_table">'[30]Assumptions - Win Rates T2'!$C$1119:$N$1126</definedName>
    <definedName name="T2SAETSA_ret_churn_table">'[30]Assumptions - Retained Churn'!$C$278:$N$289</definedName>
    <definedName name="T2SAETSA_won_churn_table">'[30]Assumptions - Won Churn'!$C$278:$N$289</definedName>
    <definedName name="T2SAETSAAGL_win_table">'[30]Assumptions - Win Rates T2'!$C$892:$N$899</definedName>
    <definedName name="T2SAETSACitiPower_win_table">'[30]Assumptions - Win Rates T2'!$C$910:$N$917</definedName>
    <definedName name="T2SAETSAEnergex_win_table">'[30]Assumptions - Win Rates T2'!$C$955:$N$962</definedName>
    <definedName name="T2SAETSAEnergyAustralia_win_table">'[30]Assumptions - Win Rates T2'!$C$937:$N$944</definedName>
    <definedName name="T2SAETSAErgon_win_table">'[30]Assumptions - Win Rates T2'!$C$964:$N$971</definedName>
    <definedName name="T2SAETSAIntegral_win_table">'[30]Assumptions - Win Rates T2'!$C$928:$N$935</definedName>
    <definedName name="T2SAETSANI_win_table">'[30]Assumptions - Win Rates T2'!$C$973:$N$980</definedName>
    <definedName name="T2SAETSAPowercor_win_table">'[30]Assumptions - Win Rates T2'!$C$919:$N$926</definedName>
    <definedName name="T2SAETSAPulse_win_table">'[30]Assumptions - Win Rates T2'!$C$883:$N$890</definedName>
    <definedName name="T2SAETSARuralNSW_win_table">'[30]Assumptions - Win Rates T2'!$C$946:$N$953</definedName>
    <definedName name="T2SAETSATXU_win_table">'[30]Assumptions - Win Rates T2'!$C$901:$N$908</definedName>
    <definedName name="T2VICCitiPower_ret_churn_table">'[30]Assumptions - Retained Churn'!$C$208:$N$219</definedName>
    <definedName name="T2VICCitiPower_won_churn_table">'[30]Assumptions - Won Churn'!$C$208:$N$219</definedName>
    <definedName name="T2VICCitiPowerAGL_win_table">'[30]Assumptions - Win Rates T2'!$C$347:$N$354</definedName>
    <definedName name="T2VICCitiPowerCitiPower_win_table">'[30]Assumptions - Win Rates T2'!$C$365:$N$372</definedName>
    <definedName name="T2VICCitiPowerEnergex_win_table">'[30]Assumptions - Win Rates T2'!$C$410:$N$417</definedName>
    <definedName name="T2VICCitiPowerEnergyAustralia_win_table">'[30]Assumptions - Win Rates T2'!$C$392:$N$399</definedName>
    <definedName name="T2VICCitiPowerErgon_win_table">'[30]Assumptions - Win Rates T2'!$C$419:$N$426</definedName>
    <definedName name="T2VICCitiPowerIntegral_win_table">'[30]Assumptions - Win Rates T2'!$C$383:$N$390</definedName>
    <definedName name="T2VICCitiPowerNI_win_table">'[30]Assumptions - Win Rates T2'!$C$428:$N$435</definedName>
    <definedName name="T2VICCitiPowerPowercor_win_table">'[30]Assumptions - Win Rates T2'!$C$374:$N$381</definedName>
    <definedName name="T2VICCitiPowerPulse_win_table">'[30]Assumptions - Win Rates T2'!$C$338:$N$345</definedName>
    <definedName name="T2VICCitiPowerRuralNSW_win_table">'[30]Assumptions - Win Rates T2'!$C$401:$N$408</definedName>
    <definedName name="T2VICCitiPowerTXU_win_table">'[30]Assumptions - Win Rates T2'!$C$356:$N$363</definedName>
    <definedName name="T2VICEastern_ret_churn_table">'[30]Assumptions - Retained Churn'!$C$194:$N$205</definedName>
    <definedName name="T2VICEastern_won_churn_table">'[30]Assumptions - Won Churn'!$C$194:$N$205</definedName>
    <definedName name="T2VICEasternAGL_win_table">'[30]Assumptions - Win Rates T2'!$C$238:$N$245</definedName>
    <definedName name="T2VICEasternCitiPower_win_table">'[30]Assumptions - Win Rates T2'!$C$256:$N$263</definedName>
    <definedName name="T2VICEasternEnergex_win_table">'[30]Assumptions - Win Rates T2'!$C$301:$N$308</definedName>
    <definedName name="T2VICEasternEnergyAustralia_win_table">'[30]Assumptions - Win Rates T2'!$C$283:$N$290</definedName>
    <definedName name="T2VICEasternErgon_win_table">'[30]Assumptions - Win Rates T2'!$C$310:$N$317</definedName>
    <definedName name="T2VICEasternIntegral_win_table">'[30]Assumptions - Win Rates T2'!$C$274:$N$281</definedName>
    <definedName name="T2VICEasternNI_win_table">'[30]Assumptions - Win Rates T2'!$C$319:$N$326</definedName>
    <definedName name="T2VICEasternPowercor_win_table">'[30]Assumptions - Win Rates T2'!$C$265:$N$272</definedName>
    <definedName name="T2VICEasternPulse_win_table">'[30]Assumptions - Win Rates T2'!$C$229:$N$236</definedName>
    <definedName name="T2VICEasternRuralNSW_win_table">'[30]Assumptions - Win Rates T2'!$C$292:$N$299</definedName>
    <definedName name="T2VICEasternTXU_win_table">'[30]Assumptions - Win Rates T2'!$C$247:$N$254</definedName>
    <definedName name="T2VICPowercor_ret_churn_table">'[30]Assumptions - Retained Churn'!$C$222:$N$233</definedName>
    <definedName name="T2VICPowercor_won_churn_table">'[30]Assumptions - Won Churn'!$C$222:$N$233</definedName>
    <definedName name="T2VICPowercorAGL_win_table">'[30]Assumptions - Win Rates T2'!$C$456:$N$463</definedName>
    <definedName name="T2VICPowercorCitiPower_win_table">'[30]Assumptions - Win Rates T2'!$C$474:$N$481</definedName>
    <definedName name="T2VICPowercorEnergex_win_table">'[30]Assumptions - Win Rates T2'!$C$519:$N$526</definedName>
    <definedName name="T2VICPowercorEnergyAustralia_win_table">'[30]Assumptions - Win Rates T2'!$C$501:$N$508</definedName>
    <definedName name="T2VICPowercorErgon_win_table">'[30]Assumptions - Win Rates T2'!$C$528:$N$535</definedName>
    <definedName name="T2VICPowercorIntegral_win_table">'[30]Assumptions - Win Rates T2'!$C$492:$N$499</definedName>
    <definedName name="T2VICPowercorNI_win_table">'[30]Assumptions - Win Rates T2'!$C$537:$N$544</definedName>
    <definedName name="T2VICPowercorPowercor_win_table">'[30]Assumptions - Win Rates T2'!$C$483:$N$490</definedName>
    <definedName name="T2VICPowercorPulse_win_table">'[30]Assumptions - Win Rates T2'!$C$447:$N$454</definedName>
    <definedName name="T2VICPowercorRuralNSW_win_table">'[30]Assumptions - Win Rates T2'!$C$510:$N$517</definedName>
    <definedName name="T2VICPowercorTXU_win_table">'[30]Assumptions - Win Rates T2'!$C$465:$N$472</definedName>
    <definedName name="T2VICSolaris_ret_churn_table">'[30]Assumptions - Retained Churn'!$C$180:$N$191</definedName>
    <definedName name="T2VICSolaris_won_churn_table">'[30]Assumptions - Won Churn'!$C$180:$N$191</definedName>
    <definedName name="T2VICSolarisAGL_win_table">'[30]Assumptions - Win Rates T2'!$C$129:$N$136</definedName>
    <definedName name="T2VICSolarisCitiPower_win_table">'[30]Assumptions - Win Rates T2'!$C$147:$N$154</definedName>
    <definedName name="T2VICSolarisEnergex_win_table">'[30]Assumptions - Win Rates T2'!$C$192:$N$199</definedName>
    <definedName name="T2VICSolarisEnergyAustralia_win_table">'[30]Assumptions - Win Rates T2'!$C$174:$N$181</definedName>
    <definedName name="T2VICSolarisErgon_win_table">'[30]Assumptions - Win Rates T2'!$C$201:$N$208</definedName>
    <definedName name="T2VICSolarisIntegral_win_table">'[30]Assumptions - Win Rates T2'!$C$165:$N$172</definedName>
    <definedName name="T2VICSolarisNI_win_table">'[30]Assumptions - Win Rates T2'!$C$210:$N$217</definedName>
    <definedName name="T2VICSolarisPowercor_win_table">'[30]Assumptions - Win Rates T2'!$C$156:$N$163</definedName>
    <definedName name="T2VICSolarisPulse_win_table">'[30]Assumptions - Win Rates T2'!$C$120:$N$127</definedName>
    <definedName name="T2VICSolarisRuralNSW_win_table">'[30]Assumptions - Win Rates T2'!$C$183:$N$190</definedName>
    <definedName name="T2VICSolarisTXU_win_table">'[30]Assumptions - Win Rates T2'!$C$138:$N$145</definedName>
    <definedName name="T2VICUEL_ret_churn_table">'[30]Assumptions - Retained Churn'!$C$166:$N$177</definedName>
    <definedName name="T2VICUEL_won_churn_table">'[30]Assumptions - Won Churn'!$C$166:$N$177</definedName>
    <definedName name="T2VICUELAGL_win_table">'[30]Assumptions - Win Rates T2'!$C$20:$N$27</definedName>
    <definedName name="T2VICUELCitiPower_win_table">'[30]Assumptions - Win Rates T2'!$C$38:$N$45</definedName>
    <definedName name="T2VICUELEnergex_win_table">'[30]Assumptions - Win Rates T2'!$C$83:$N$90</definedName>
    <definedName name="T2VICUELEnergyAustralia_win_table">'[30]Assumptions - Win Rates T2'!$C$65:$N$72</definedName>
    <definedName name="T2VICUELErgon_win_table">'[30]Assumptions - Win Rates T2'!$C$92:$N$99</definedName>
    <definedName name="T2VICUELIntegral_win_table">'[30]Assumptions - Win Rates T2'!$C$56:$N$63</definedName>
    <definedName name="T2VICUELNI_win_table">'[30]Assumptions - Win Rates T2'!$C$101:$N$108</definedName>
    <definedName name="T2VICUELPowercor_win_table">'[30]Assumptions - Win Rates T2'!$C$47:$N$54</definedName>
    <definedName name="T2VICUELPulse_win_table">'[30]Assumptions - Win Rates T2'!$C$11:$N$18</definedName>
    <definedName name="T2VICUELRuralNSW_win_table">'[30]Assumptions - Win Rates T2'!$C$74:$N$81</definedName>
    <definedName name="T2VICUELTXU_win_table">'[30]Assumptions - Win Rates T2'!$C$29:$N$36</definedName>
    <definedName name="T3NSWEnergyAustralia_ret_churn_table">'[30]Assumptions - Retained Churn'!$C$405:$N$416</definedName>
    <definedName name="T3NSWEnergyAustralia_won_churn_table">'[30]Assumptions - Won Churn'!$C$405:$N$416</definedName>
    <definedName name="T3NSWEnergyAustraliaAGL_win_table">'[30]Assumptions - Win Rates T3'!$C$674:$N$681</definedName>
    <definedName name="T3NSWEnergyAustraliaCitiPower_win_table">'[30]Assumptions - Win Rates T3'!$C$692:$N$699</definedName>
    <definedName name="T3NSWEnergyAustraliaEnergex_win_table">'[30]Assumptions - Win Rates T3'!$C$737:$N$744</definedName>
    <definedName name="T3NSWEnergyAustraliaEnergyAustralia_win_table">'[30]Assumptions - Win Rates T3'!$C$719:$N$726</definedName>
    <definedName name="T3NSWEnergyAustraliaErgon_win_table">'[30]Assumptions - Win Rates T3'!$C$746:$N$753</definedName>
    <definedName name="T3NSWEnergyAustraliaIntegral_win_table">'[30]Assumptions - Win Rates T3'!$C$710:$N$717</definedName>
    <definedName name="T3NSWEnergyAustraliaNI_win_table">'[30]Assumptions - Win Rates T3'!$C$755:$N$762</definedName>
    <definedName name="T3NSWEnergyAustraliaPowercor_win_table">'[30]Assumptions - Win Rates T3'!$C$701:$N$708</definedName>
    <definedName name="T3NSWEnergyAustraliaPulse_win_table">'[30]Assumptions - Win Rates T3'!$C$665:$N$672</definedName>
    <definedName name="T3NSWEnergyAustraliaRuralNSW_win_table">'[30]Assumptions - Win Rates T3'!$C$728:$N$735</definedName>
    <definedName name="T3NSWEnergyAustraliaTXU_win_table">'[30]Assumptions - Win Rates T3'!$C$683:$N$690</definedName>
    <definedName name="T3NSWIntegral_ret_churn_table">'[30]Assumptions - Retained Churn'!$C$391:$N$402</definedName>
    <definedName name="T3NSWIntegral_won_churn_table">'[30]Assumptions - Won Churn'!$C$391:$N$402</definedName>
    <definedName name="T3NSWIntegralAGL_win_table">'[30]Assumptions - Win Rates T3'!$C$565:$N$572</definedName>
    <definedName name="T3NSWIntegralCitiPower_win_table">'[30]Assumptions - Win Rates T3'!$C$583:$N$590</definedName>
    <definedName name="T3NSWIntegralEnergex_win_table">'[30]Assumptions - Win Rates T3'!$C$628:$N$635</definedName>
    <definedName name="T3NSWIntegralEnergyAustralia_win_table">'[30]Assumptions - Win Rates T3'!$C$610:$N$617</definedName>
    <definedName name="T3NSWIntegralErgon_win_table">'[30]Assumptions - Win Rates T3'!$C$637:$N$644</definedName>
    <definedName name="T3NSWIntegralIntegral_win_table">'[30]Assumptions - Win Rates T3'!$C$601:$N$608</definedName>
    <definedName name="T3NSWIntegralNI_win_table">'[30]Assumptions - Win Rates T3'!$C$646:$N$653</definedName>
    <definedName name="T3NSWIntegralPowercor_win_table">'[30]Assumptions - Win Rates T3'!$C$592:$N$599</definedName>
    <definedName name="T3NSWIntegralPulse_win_table">'[30]Assumptions - Win Rates T3'!$C$556:$N$563</definedName>
    <definedName name="T3NSWIntegralRuralNSW_win_table">'[30]Assumptions - Win Rates T3'!$C$619:$N$626</definedName>
    <definedName name="T3NSWIntegralTXU_win_table">'[30]Assumptions - Win Rates T3'!$C$574:$N$581</definedName>
    <definedName name="T3NSWRuralNSW_ret_churn_table">'[30]Assumptions - Retained Churn'!$C$419:$N$430</definedName>
    <definedName name="T3NSWRuralNSW_won_churn_table">'[30]Assumptions - Won Churn'!$C$419:$N$430</definedName>
    <definedName name="T3NSWRuralNSWAGL_win_table">'[30]Assumptions - Win Rates T3'!$C$783:$N$790</definedName>
    <definedName name="T3NSWRuralNSWCitiPower_win_table">'[30]Assumptions - Win Rates T3'!$C$801:$N$808</definedName>
    <definedName name="T3NSWRuralNSWEnergex_win_table">'[30]Assumptions - Win Rates T3'!$C$846:$N$853</definedName>
    <definedName name="T3NSWRuralNSWEnergyAustralia_win_table">'[30]Assumptions - Win Rates T3'!$C$828:$N$835</definedName>
    <definedName name="T3NSWRuralNSWErgon_win_table">'[30]Assumptions - Win Rates T3'!$C$855:$N$862</definedName>
    <definedName name="T3NSWRuralNSWIntegral_win_table">'[30]Assumptions - Win Rates T3'!$C$819:$N$826</definedName>
    <definedName name="T3NSWRuralNSWNI_win_table">'[30]Assumptions - Win Rates T3'!$C$864:$N$871</definedName>
    <definedName name="T3NSWRuralNSWPowercor_win_table">'[30]Assumptions - Win Rates T3'!$C$810:$N$817</definedName>
    <definedName name="T3NSWRuralNSWPulse_win_table">'[30]Assumptions - Win Rates T3'!$C$774:$N$781</definedName>
    <definedName name="T3NSWRuralNSWRuralNSW_win_table">'[30]Assumptions - Win Rates T3'!$C$837:$N$844</definedName>
    <definedName name="T3NSWRuralNSWTXU_win_table">'[30]Assumptions - Win Rates T3'!$C$792:$N$799</definedName>
    <definedName name="T3QLDEnergex_ret_churn_table">'[30]Assumptions - Retained Churn'!$C$447:$N$458</definedName>
    <definedName name="T3QLDEnergex_won_churn_table">'[30]Assumptions - Won Churn'!$C$447:$N$458</definedName>
    <definedName name="T3QLDEnergexAGL_win_table">'[30]Assumptions - Win Rates T3'!$C$1001:$N$1008</definedName>
    <definedName name="T3QLDEnergexCitiPower_win_table">'[30]Assumptions - Win Rates T3'!$C$1019:$N$1026</definedName>
    <definedName name="T3QLDEnergexEnergex_win_table">'[30]Assumptions - Win Rates T3'!$C$1064:$N$1071</definedName>
    <definedName name="T3QLDEnergexEnergyAustralia_win_table">'[30]Assumptions - Win Rates T3'!$C$1046:$N$1053</definedName>
    <definedName name="T3QLDEnergexErgon_win_table">'[30]Assumptions - Win Rates T3'!$C$1073:$N$1080</definedName>
    <definedName name="T3QLDEnergexIntegral_win_table">'[30]Assumptions - Win Rates T3'!$C$1037:$N$1044</definedName>
    <definedName name="T3QLDEnergexNI_win_table">'[30]Assumptions - Win Rates T3'!$C$1082:$N$1089</definedName>
    <definedName name="T3QLDEnergexPowercor_win_table">'[30]Assumptions - Win Rates T3'!$C$1028:$N$1035</definedName>
    <definedName name="T3QLDEnergexPulse_win_table">'[30]Assumptions - Win Rates T3'!$C$992:$N$999</definedName>
    <definedName name="T3QLDEnergexRuralNSW_win_table">'[30]Assumptions - Win Rates T3'!$C$1055:$N$1062</definedName>
    <definedName name="T3QLDEnergexTXU_win_table">'[30]Assumptions - Win Rates T3'!$C$1010:$N$1017</definedName>
    <definedName name="T3QLDErgon_ret_churn_table">'[30]Assumptions - Retained Churn'!$C$461:$N$472</definedName>
    <definedName name="T3QLDErgon_won_churn_table">'[30]Assumptions - Won Churn'!$C$461:$N$472</definedName>
    <definedName name="T3QLDErgonAGL_win_table">'[30]Assumptions - Win Rates T3'!$C$1110:$N$1117</definedName>
    <definedName name="T3QLDErgonCitiPower_win_table">'[30]Assumptions - Win Rates T3'!$C$1128:$N$1135</definedName>
    <definedName name="T3QLDErgonEnergex_win_table">'[30]Assumptions - Win Rates T3'!$C$1173:$N$1180</definedName>
    <definedName name="T3QLDErgonEnergyAustralia_win_table">'[30]Assumptions - Win Rates T3'!$C$1155:$N$1162</definedName>
    <definedName name="T3QLDErgonErgon_win_table">'[30]Assumptions - Win Rates T3'!$C$1182:$N$1189</definedName>
    <definedName name="T3QLDErgonIntegral_win_table">'[30]Assumptions - Win Rates T3'!$C$1146:$N$1153</definedName>
    <definedName name="T3QLDErgonNI_win_table">'[30]Assumptions - Win Rates T3'!$C$1191:$N$1198</definedName>
    <definedName name="T3QLDErgonPowercor_win_table">'[30]Assumptions - Win Rates T3'!$C$1137:$N$1144</definedName>
    <definedName name="T3QLDErgonPulse_win_table">'[30]Assumptions - Win Rates T3'!$C$1101:$N$1108</definedName>
    <definedName name="T3QLDErgonRuralNSW_win_table">'[30]Assumptions - Win Rates T3'!$C$1164:$N$1171</definedName>
    <definedName name="T3QLDErgonTXU_win_table">'[30]Assumptions - Win Rates T3'!$C$1119:$N$1126</definedName>
    <definedName name="T3SAETSA_ret_churn_table">'[30]Assumptions - Retained Churn'!$C$433:$N$444</definedName>
    <definedName name="T3SAETSA_won_churn_table">'[30]Assumptions - Won Churn'!$C$433:$N$444</definedName>
    <definedName name="T3SAETSAAGL_win_table">'[30]Assumptions - Win Rates T3'!$C$892:$N$899</definedName>
    <definedName name="T3SAETSACitiPower_win_table">'[30]Assumptions - Win Rates T3'!$C$910:$N$917</definedName>
    <definedName name="T3SAETSAEnergex_win_table">'[30]Assumptions - Win Rates T3'!$C$955:$N$962</definedName>
    <definedName name="T3SAETSAEnergyAustralia_win_table">'[30]Assumptions - Win Rates T3'!$C$937:$N$944</definedName>
    <definedName name="T3SAETSAErgon_win_table">'[30]Assumptions - Win Rates T3'!$C$964:$N$971</definedName>
    <definedName name="T3SAETSAIntegral_win_table">'[30]Assumptions - Win Rates T3'!$C$928:$N$935</definedName>
    <definedName name="T3SAETSANI_win_table">'[30]Assumptions - Win Rates T3'!$C$973:$N$980</definedName>
    <definedName name="T3SAETSAPowercor_win_table">'[30]Assumptions - Win Rates T3'!$C$919:$N$926</definedName>
    <definedName name="T3SAETSAPulse_win_table">'[30]Assumptions - Win Rates T3'!$C$883:$N$890</definedName>
    <definedName name="T3SAETSARuralNSW_win_table">'[30]Assumptions - Win Rates T3'!$C$946:$N$953</definedName>
    <definedName name="T3SAETSATXU_win_table">'[30]Assumptions - Win Rates T3'!$C$901:$N$908</definedName>
    <definedName name="T3VICCitiPower_ret_churn_table">'[30]Assumptions - Retained Churn'!$C$363:$N$374</definedName>
    <definedName name="T3VICCitiPower_won_churn_table">'[30]Assumptions - Won Churn'!$C$363:$N$374</definedName>
    <definedName name="T3VICCitiPowerAGL_win_table">'[30]Assumptions - Win Rates T3'!$C$347:$N$354</definedName>
    <definedName name="T3VICCitiPowerCitiPower_win_table">'[30]Assumptions - Win Rates T3'!$C$365:$N$372</definedName>
    <definedName name="T3VICCitiPowerEnergex_win_table">'[30]Assumptions - Win Rates T3'!$C$410:$N$417</definedName>
    <definedName name="T3VICCitiPowerEnergyAustralia_win_table">'[30]Assumptions - Win Rates T3'!$C$392:$N$399</definedName>
    <definedName name="T3VICCitiPowerErgon_win_table">'[30]Assumptions - Win Rates T3'!$C$419:$N$426</definedName>
    <definedName name="T3VICCitiPowerIntegral_win_table">'[30]Assumptions - Win Rates T3'!$C$383:$N$390</definedName>
    <definedName name="T3VICCitiPowerNI_win_table">'[30]Assumptions - Win Rates T3'!$C$428:$N$435</definedName>
    <definedName name="T3VICCitiPowerPowercor_win_table">'[30]Assumptions - Win Rates T3'!$C$374:$N$381</definedName>
    <definedName name="T3VICCitiPowerPulse_win_table">'[30]Assumptions - Win Rates T3'!$C$338:$N$345</definedName>
    <definedName name="T3VICCitiPowerRuralNSW_win_table">'[30]Assumptions - Win Rates T3'!$C$401:$N$408</definedName>
    <definedName name="T3VICCitiPowerTXU_win_table">'[30]Assumptions - Win Rates T3'!$C$356:$N$363</definedName>
    <definedName name="T3VICEastern_ret_churn_table">'[30]Assumptions - Retained Churn'!$C$349:$N$360</definedName>
    <definedName name="T3VICEastern_won_churn_table">'[30]Assumptions - Won Churn'!$C$349:$N$360</definedName>
    <definedName name="T3VICEasternAGL_win_table">'[30]Assumptions - Win Rates T3'!$C$238:$N$245</definedName>
    <definedName name="T3VICEasternCitiPower_win_table">'[30]Assumptions - Win Rates T3'!$C$256:$N$263</definedName>
    <definedName name="T3VICEasternEnergex_win_table">'[30]Assumptions - Win Rates T3'!$C$301:$N$308</definedName>
    <definedName name="T3VICEasternEnergyAustralia_win_table">'[30]Assumptions - Win Rates T3'!$C$283:$N$290</definedName>
    <definedName name="T3VICEasternErgon_win_table">'[30]Assumptions - Win Rates T3'!$C$310:$N$317</definedName>
    <definedName name="T3VICEasternIntegral_win_table">'[30]Assumptions - Win Rates T3'!$C$274:$N$281</definedName>
    <definedName name="T3VICEasternNI_win_table">'[30]Assumptions - Win Rates T3'!$C$319:$N$326</definedName>
    <definedName name="T3VICEasternPowercor_win_table">'[30]Assumptions - Win Rates T3'!$C$265:$N$272</definedName>
    <definedName name="T3VICEasternPulse_win_table">'[30]Assumptions - Win Rates T3'!$C$229:$N$236</definedName>
    <definedName name="T3VICEasternRuralNSW_win_table">'[30]Assumptions - Win Rates T3'!$C$292:$N$299</definedName>
    <definedName name="T3VICEasternTXU_win_table">'[30]Assumptions - Win Rates T3'!$C$247:$N$254</definedName>
    <definedName name="T3VICPowercor_ret_churn_table">'[30]Assumptions - Retained Churn'!$C$377:$N$388</definedName>
    <definedName name="T3VICPowercor_won_churn_table">'[30]Assumptions - Won Churn'!$C$377:$N$388</definedName>
    <definedName name="T3VICPowercorAGL_win_table">'[30]Assumptions - Win Rates T3'!$C$456:$N$463</definedName>
    <definedName name="T3VICPowercorCitiPower_win_table">'[30]Assumptions - Win Rates T3'!$C$474:$N$481</definedName>
    <definedName name="T3VICPowercorEnergex_win_table">'[30]Assumptions - Win Rates T3'!$C$519:$N$526</definedName>
    <definedName name="T3VICPowercorEnergyAustralia_win_table">'[30]Assumptions - Win Rates T3'!$C$501:$N$508</definedName>
    <definedName name="T3VICPowercorErgon_win_table">'[30]Assumptions - Win Rates T3'!$C$528:$N$535</definedName>
    <definedName name="T3VICPowercorIntegral_win_table">'[30]Assumptions - Win Rates T3'!$C$492:$N$499</definedName>
    <definedName name="T3VICPowercorNI_win_table">'[30]Assumptions - Win Rates T3'!$C$537:$N$544</definedName>
    <definedName name="T3VICPowercorPowercor_win_table">'[30]Assumptions - Win Rates T3'!$C$483:$N$490</definedName>
    <definedName name="T3VICPowercorPulse_win_table">'[30]Assumptions - Win Rates T3'!$C$447:$N$454</definedName>
    <definedName name="T3VICPowercorRuralNSW_win_table">'[30]Assumptions - Win Rates T3'!$C$510:$N$517</definedName>
    <definedName name="T3VICPowercorTXU_win_table">'[30]Assumptions - Win Rates T3'!$C$465:$N$472</definedName>
    <definedName name="T3VICSolaris_ret_churn_table">'[30]Assumptions - Retained Churn'!$C$335:$N$346</definedName>
    <definedName name="T3VICSolaris_won_churn_table">'[30]Assumptions - Won Churn'!$C$335:$N$346</definedName>
    <definedName name="T3VICSolarisAGL_win_table">'[30]Assumptions - Win Rates T3'!$C$129:$N$136</definedName>
    <definedName name="T3VICSolarisCitiPower_win_table">'[30]Assumptions - Win Rates T3'!$C$147:$N$154</definedName>
    <definedName name="T3VICSolarisEnergex_win_table">'[30]Assumptions - Win Rates T3'!$C$192:$N$199</definedName>
    <definedName name="T3VICSolarisEnergyAustralia_win_table">'[30]Assumptions - Win Rates T3'!$C$174:$N$181</definedName>
    <definedName name="T3VICSolarisErgon_win_table">'[30]Assumptions - Win Rates T3'!$C$201:$N$208</definedName>
    <definedName name="T3VICSolarisIntegral_win_table">'[30]Assumptions - Win Rates T3'!$C$165:$N$172</definedName>
    <definedName name="T3VICSolarisNI_win_table">'[30]Assumptions - Win Rates T3'!$C$210:$N$217</definedName>
    <definedName name="T3VICSolarisPowercor_win_table">'[30]Assumptions - Win Rates T3'!$C$156:$N$163</definedName>
    <definedName name="T3VICSolarisPulse_win_table">'[30]Assumptions - Win Rates T3'!$C$120:$N$127</definedName>
    <definedName name="T3VICSolarisRuralNSW_win_table">'[30]Assumptions - Win Rates T3'!$C$183:$N$190</definedName>
    <definedName name="T3VICSolarisTXU_win_table">'[30]Assumptions - Win Rates T3'!$C$138:$N$145</definedName>
    <definedName name="T3VICUEL_ret_churn_table">'[30]Assumptions - Retained Churn'!$C$321:$N$332</definedName>
    <definedName name="T3VICUEL_won_churn_table">'[30]Assumptions - Won Churn'!$C$321:$N$332</definedName>
    <definedName name="T3VICUELAGL_win_table">'[30]Assumptions - Win Rates T3'!$C$20:$N$27</definedName>
    <definedName name="T3VICUELCitiPower_win_table">'[30]Assumptions - Win Rates T3'!$C$38:$N$45</definedName>
    <definedName name="T3VICUELEnergex_win_table">'[30]Assumptions - Win Rates T3'!$C$83:$N$90</definedName>
    <definedName name="T3VICUELEnergyAustralia_win_table">'[30]Assumptions - Win Rates T3'!$C$65:$N$72</definedName>
    <definedName name="T3VICUELErgon_win_table">'[30]Assumptions - Win Rates T3'!$C$92:$N$99</definedName>
    <definedName name="T3VICUELIntegral_win_table">'[30]Assumptions - Win Rates T3'!$C$56:$N$63</definedName>
    <definedName name="T3VICUELNI_win_table">'[30]Assumptions - Win Rates T3'!$C$101:$N$108</definedName>
    <definedName name="T3VICUELPowercor_win_table">'[30]Assumptions - Win Rates T3'!$C$47:$N$54</definedName>
    <definedName name="T3VICUELPulse_win_table">'[30]Assumptions - Win Rates T3'!$C$11:$N$18</definedName>
    <definedName name="T3VICUELRuralNSW_win_table">'[30]Assumptions - Win Rates T3'!$C$74:$N$81</definedName>
    <definedName name="T3VICUELTXU_win_table">'[30]Assumptions - Win Rates T3'!$C$29:$N$36</definedName>
    <definedName name="T4CINSW_start_date">'[30]Assumptions - Other'!$D$19</definedName>
    <definedName name="T4CINSWEnergyAustralia_ret_churn_table">'[30]Assumptions - Retained Churn'!$C$560:$N$571</definedName>
    <definedName name="T4CINSWEnergyAustralia_won_churn_table">'[30]Assumptions - Won Churn'!$C$560:$N$571</definedName>
    <definedName name="T4CINSWEnergyAustraliaAGL_win_table">'[30]Assumptions - Win Rates T4 C&amp;I'!$C$674:$N$681</definedName>
    <definedName name="T4CINSWEnergyAustraliaCitiPower_win_table">'[30]Assumptions - Win Rates T4 C&amp;I'!$C$692:$N$699</definedName>
    <definedName name="T4CINSWEnergyAustraliaEnergex_win_table">'[30]Assumptions - Win Rates T4 C&amp;I'!$C$737:$N$744</definedName>
    <definedName name="T4CINSWEnergyAustraliaEnergyAustralia_win_table">'[30]Assumptions - Win Rates T4 C&amp;I'!$C$719:$N$726</definedName>
    <definedName name="T4CINSWEnergyAustraliaErgon_win_table">'[30]Assumptions - Win Rates T4 C&amp;I'!$C$746:$N$753</definedName>
    <definedName name="T4CINSWEnergyAustraliaIntegral_win_table">'[30]Assumptions - Win Rates T4 C&amp;I'!$C$710:$N$717</definedName>
    <definedName name="T4CINSWEnergyAustraliaNI_win_table">'[30]Assumptions - Win Rates T4 C&amp;I'!$C$755:$N$762</definedName>
    <definedName name="T4CINSWEnergyAustraliaPowercor_win_table">'[30]Assumptions - Win Rates T4 C&amp;I'!$C$701:$N$708</definedName>
    <definedName name="T4CINSWEnergyAustraliaPulse_win_table">'[30]Assumptions - Win Rates T4 C&amp;I'!$C$665:$N$672</definedName>
    <definedName name="T4CINSWEnergyAustraliaRuralNSW_win_table">'[30]Assumptions - Win Rates T4 C&amp;I'!$C$728:$N$735</definedName>
    <definedName name="T4CINSWEnergyAustraliaTXU_win_table">'[30]Assumptions - Win Rates T4 C&amp;I'!$C$683:$N$690</definedName>
    <definedName name="T4CINSWIntegral_ret_churn_table">'[30]Assumptions - Retained Churn'!$C$546:$N$557</definedName>
    <definedName name="T4CINSWIntegral_won_churn_table">'[30]Assumptions - Won Churn'!$C$546:$N$557</definedName>
    <definedName name="T4CINSWIntegralAGL_win_table">'[30]Assumptions - Win Rates T4 C&amp;I'!$C$565:$N$572</definedName>
    <definedName name="T4CINSWIntegralCitiPower_win_table">'[30]Assumptions - Win Rates T4 C&amp;I'!$C$583:$N$590</definedName>
    <definedName name="T4CINSWIntegralEnergex_win_table">'[30]Assumptions - Win Rates T4 C&amp;I'!$C$628:$N$635</definedName>
    <definedName name="T4CINSWIntegralEnergyAustralia_win_table">'[30]Assumptions - Win Rates T4 C&amp;I'!$C$610:$N$617</definedName>
    <definedName name="T4CINSWIntegralErgon_win_table">'[30]Assumptions - Win Rates T4 C&amp;I'!$C$637:$N$644</definedName>
    <definedName name="T4CINSWIntegralIntegral_win_table">'[30]Assumptions - Win Rates T4 C&amp;I'!$C$601:$N$608</definedName>
    <definedName name="T4CINSWIntegralNI_win_table">'[30]Assumptions - Win Rates T4 C&amp;I'!$C$646:$N$653</definedName>
    <definedName name="T4CINSWIntegralPowercor_win_table">'[30]Assumptions - Win Rates T4 C&amp;I'!$C$592:$N$599</definedName>
    <definedName name="T4CINSWIntegralPulse_win_table">'[30]Assumptions - Win Rates T4 C&amp;I'!$C$556:$N$563</definedName>
    <definedName name="T4CINSWIntegralRuralNSW_win_table">'[30]Assumptions - Win Rates T4 C&amp;I'!$C$619:$N$626</definedName>
    <definedName name="T4CINSWIntegralTXU_win_table">'[30]Assumptions - Win Rates T4 C&amp;I'!$C$574:$N$581</definedName>
    <definedName name="T4CINSWRuralNSW_ret_churn_table">'[30]Assumptions - Retained Churn'!$C$574:$N$585</definedName>
    <definedName name="T4CINSWRuralNSW_won_churn_table">'[30]Assumptions - Won Churn'!$C$574:$N$585</definedName>
    <definedName name="T4CINSWRuralNSWAGL_win_table">'[30]Assumptions - Win Rates T4 C&amp;I'!$C$783:$N$790</definedName>
    <definedName name="T4CINSWRuralNSWCitiPower_win_table">'[30]Assumptions - Win Rates T4 C&amp;I'!$C$801:$N$808</definedName>
    <definedName name="T4CINSWRuralNSWEnergex_win_table">'[30]Assumptions - Win Rates T4 C&amp;I'!$C$846:$N$853</definedName>
    <definedName name="T4CINSWRuralNSWEnergyAustralia_win_table">'[30]Assumptions - Win Rates T4 C&amp;I'!$C$828:$N$835</definedName>
    <definedName name="T4CINSWRuralNSWErgon_win_table">'[30]Assumptions - Win Rates T4 C&amp;I'!$C$855:$N$862</definedName>
    <definedName name="T4CINSWRuralNSWIntegral_win_table">'[30]Assumptions - Win Rates T4 C&amp;I'!$C$819:$N$826</definedName>
    <definedName name="T4CINSWRuralNSWNI_win_table">'[30]Assumptions - Win Rates T4 C&amp;I'!$C$864:$N$871</definedName>
    <definedName name="T4CINSWRuralNSWPowercor_win_table">'[30]Assumptions - Win Rates T4 C&amp;I'!$C$810:$N$817</definedName>
    <definedName name="T4CINSWRuralNSWPulse_win_table">'[30]Assumptions - Win Rates T4 C&amp;I'!$C$774:$N$781</definedName>
    <definedName name="T4CINSWRuralNSWRuralNSW_win_table">'[30]Assumptions - Win Rates T4 C&amp;I'!$C$837:$N$844</definedName>
    <definedName name="T4CINSWRuralNSWTXU_win_table">'[30]Assumptions - Win Rates T4 C&amp;I'!$C$792:$N$799</definedName>
    <definedName name="T4CIQLD_start_date">'[30]Assumptions - Other'!$D$21</definedName>
    <definedName name="T4CIQLDEnergex_ret_churn_table">'[30]Assumptions - Retained Churn'!$C$602:$N$613</definedName>
    <definedName name="T4CIQLDEnergex_won_churn_table">'[30]Assumptions - Won Churn'!$C$602:$N$613</definedName>
    <definedName name="T4CIQLDEnergexAGL_win_table">'[30]Assumptions - Win Rates T4 C&amp;I'!$C$1001:$N$1008</definedName>
    <definedName name="T4CIQLDEnergexCitiPower_win_table">'[30]Assumptions - Win Rates T4 C&amp;I'!$C$1019:$N$1026</definedName>
    <definedName name="T4CIQLDEnergexEnergex_win_table">'[30]Assumptions - Win Rates T4 C&amp;I'!$C$1064:$N$1071</definedName>
    <definedName name="T4CIQLDEnergexEnergyAustralia_win_table">'[30]Assumptions - Win Rates T4 C&amp;I'!$C$1046:$N$1053</definedName>
    <definedName name="T4CIQLDEnergexErgon_win_table">'[30]Assumptions - Win Rates T4 C&amp;I'!$C$1073:$N$1080</definedName>
    <definedName name="T4CIQLDEnergexIntegral_win_table">'[30]Assumptions - Win Rates T4 C&amp;I'!$C$1037:$N$1044</definedName>
    <definedName name="T4CIQLDEnergexNI_win_table">'[30]Assumptions - Win Rates T4 C&amp;I'!$C$1082:$N$1089</definedName>
    <definedName name="T4CIQLDEnergexPowercor_win_table">'[30]Assumptions - Win Rates T4 C&amp;I'!$C$1028:$N$1035</definedName>
    <definedName name="T4CIQLDEnergexPulse_win_table">'[30]Assumptions - Win Rates T4 C&amp;I'!$C$992:$N$999</definedName>
    <definedName name="T4CIQLDEnergexRuralNSW_win_table">'[30]Assumptions - Win Rates T4 C&amp;I'!$C$1055:$N$1062</definedName>
    <definedName name="T4CIQLDEnergexTXU_win_table">'[30]Assumptions - Win Rates T4 C&amp;I'!$C$1010:$N$1017</definedName>
    <definedName name="T4CIQLDErgon_ret_churn_table">'[30]Assumptions - Retained Churn'!$C$616:$N$627</definedName>
    <definedName name="T4CIQLDErgon_won_churn_table">'[30]Assumptions - Won Churn'!$C$616:$N$627</definedName>
    <definedName name="T4CIQLDErgonAGL_win_table">'[30]Assumptions - Win Rates T4 C&amp;I'!$C$1110:$N$1117</definedName>
    <definedName name="T4CIQLDErgonCitiPower_win_table">'[30]Assumptions - Win Rates T4 C&amp;I'!$C$1128:$N$1135</definedName>
    <definedName name="T4CIQLDErgonEnergex_win_table">'[30]Assumptions - Win Rates T4 C&amp;I'!$C$1173:$N$1180</definedName>
    <definedName name="T4CIQLDErgonEnergyAustralia_win_table">'[30]Assumptions - Win Rates T4 C&amp;I'!$C$1155:$N$1162</definedName>
    <definedName name="T4CIQLDErgonErgon_win_table">'[30]Assumptions - Win Rates T4 C&amp;I'!$C$1182:$N$1189</definedName>
    <definedName name="T4CIQLDErgonIntegral_win_table">'[30]Assumptions - Win Rates T4 C&amp;I'!$C$1146:$N$1153</definedName>
    <definedName name="T4CIQLDErgonNI_win_table">'[30]Assumptions - Win Rates T4 C&amp;I'!$C$1191:$N$1198</definedName>
    <definedName name="T4CIQLDErgonPowercor_win_table">'[30]Assumptions - Win Rates T4 C&amp;I'!$C$1137:$N$1144</definedName>
    <definedName name="T4CIQLDErgonPulse_win_table">'[30]Assumptions - Win Rates T4 C&amp;I'!$C$1101:$N$1108</definedName>
    <definedName name="T4CIQLDErgonRuralNSW_win_table">'[30]Assumptions - Win Rates T4 C&amp;I'!$C$1164:$N$1171</definedName>
    <definedName name="T4CIQLDErgonTXU_win_table">'[30]Assumptions - Win Rates T4 C&amp;I'!$C$1119:$N$1126</definedName>
    <definedName name="T4CISA_start_date">'[30]Assumptions - Other'!$D$20</definedName>
    <definedName name="T4CISAETSA_ret_churn_table">'[30]Assumptions - Retained Churn'!$C$588:$N$599</definedName>
    <definedName name="T4CISAETSA_won_churn_table">'[30]Assumptions - Won Churn'!$C$588:$N$599</definedName>
    <definedName name="T4CISAETSAAGL_win_table">'[30]Assumptions - Win Rates T4 C&amp;I'!$C$892:$N$899</definedName>
    <definedName name="T4CISAETSACitiPower_win_table">'[30]Assumptions - Win Rates T4 C&amp;I'!$C$910:$N$917</definedName>
    <definedName name="T4CISAETSAEnergex_win_table">'[30]Assumptions - Win Rates T4 C&amp;I'!$C$955:$N$962</definedName>
    <definedName name="T4CISAETSAEnergyAustralia_win_table">'[30]Assumptions - Win Rates T4 C&amp;I'!$C$937:$N$944</definedName>
    <definedName name="T4CISAETSAErgon_win_table">'[30]Assumptions - Win Rates T4 C&amp;I'!$C$964:$N$971</definedName>
    <definedName name="T4CISAETSAIntegral_win_table">'[30]Assumptions - Win Rates T4 C&amp;I'!$C$928:$N$935</definedName>
    <definedName name="T4CISAETSANI_win_table">'[30]Assumptions - Win Rates T4 C&amp;I'!$C$973:$N$980</definedName>
    <definedName name="T4CISAETSAPowercor_win_table">'[30]Assumptions - Win Rates T4 C&amp;I'!$C$919:$N$926</definedName>
    <definedName name="T4CISAETSAPulse_win_table">'[30]Assumptions - Win Rates T4 C&amp;I'!$C$883:$N$890</definedName>
    <definedName name="T4CISAETSARuralNSW_win_table">'[30]Assumptions - Win Rates T4 C&amp;I'!$C$946:$N$953</definedName>
    <definedName name="T4CISAETSATXU_win_table">'[30]Assumptions - Win Rates T4 C&amp;I'!$C$901:$N$908</definedName>
    <definedName name="T4CIVIC_start_date">'[30]Assumptions - Other'!$D$18</definedName>
    <definedName name="T4CIVICCitiPower_ret_churn_table">'[30]Assumptions - Retained Churn'!$C$518:$N$529</definedName>
    <definedName name="T4CIVICCitiPower_won_churn_table">'[30]Assumptions - Won Churn'!$C$518:$N$529</definedName>
    <definedName name="T4CIVICCitiPowerAGL_win_table">'[30]Assumptions - Win Rates T4 C&amp;I'!$C$347:$N$354</definedName>
    <definedName name="T4CIVICCitiPowerCitiPower_win_table">'[30]Assumptions - Win Rates T4 C&amp;I'!$C$365:$N$372</definedName>
    <definedName name="T4CIVICCitiPowerEnergex_win_table">'[30]Assumptions - Win Rates T4 C&amp;I'!$C$410:$N$417</definedName>
    <definedName name="T4CIVICCitiPowerEnergyAustralia_win_table">'[30]Assumptions - Win Rates T4 C&amp;I'!$C$392:$N$399</definedName>
    <definedName name="T4CIVICCitiPowerErgon_win_table">'[30]Assumptions - Win Rates T4 C&amp;I'!$C$419:$N$426</definedName>
    <definedName name="T4CIVICCitiPowerIntegral_win_table">'[30]Assumptions - Win Rates T4 C&amp;I'!$C$383:$N$390</definedName>
    <definedName name="T4CIVICCitiPowerNI_win_table">'[30]Assumptions - Win Rates T4 C&amp;I'!$C$428:$N$435</definedName>
    <definedName name="T4CIVICCitiPowerPowercor_win_table">'[30]Assumptions - Win Rates T4 C&amp;I'!$C$374:$N$381</definedName>
    <definedName name="T4CIVICCitiPowerPulse_win_table">'[30]Assumptions - Win Rates T4 C&amp;I'!$C$338:$N$345</definedName>
    <definedName name="T4CIVICCitiPowerRuralNSW_win_table">'[30]Assumptions - Win Rates T4 C&amp;I'!$C$401:$N$408</definedName>
    <definedName name="T4CIVICCitiPowerTXU_win_table">'[30]Assumptions - Win Rates T4 C&amp;I'!$C$356:$N$363</definedName>
    <definedName name="T4CIVICEastern_ret_churn_table">'[30]Assumptions - Retained Churn'!$C$504:$N$515</definedName>
    <definedName name="T4CIVICEastern_won_churn_table">'[30]Assumptions - Won Churn'!$C$504:$N$515</definedName>
    <definedName name="T4CIVICEasternAGL_win_table">'[30]Assumptions - Win Rates T4 C&amp;I'!$C$238:$N$245</definedName>
    <definedName name="T4CIVICEasternCitiPower_win_table">'[30]Assumptions - Win Rates T4 C&amp;I'!$C$256:$N$263</definedName>
    <definedName name="T4CIVICEasternEnergex_win_table">'[30]Assumptions - Win Rates T4 C&amp;I'!$C$301:$N$308</definedName>
    <definedName name="T4CIVICEasternEnergyAustralia_win_table">'[30]Assumptions - Win Rates T4 C&amp;I'!$C$283:$N$290</definedName>
    <definedName name="T4CIVICEasternErgon_win_table">'[30]Assumptions - Win Rates T4 C&amp;I'!$C$310:$N$317</definedName>
    <definedName name="T4CIVICEasternIntegral_win_table">'[30]Assumptions - Win Rates T4 C&amp;I'!$C$274:$N$281</definedName>
    <definedName name="T4CIVICEasternNI_win_table">'[30]Assumptions - Win Rates T4 C&amp;I'!$C$319:$N$326</definedName>
    <definedName name="T4CIVICEasternPowercor_win_table">'[30]Assumptions - Win Rates T4 C&amp;I'!$C$265:$N$272</definedName>
    <definedName name="T4CIVICEasternPulse_win_table">'[30]Assumptions - Win Rates T4 C&amp;I'!$C$229:$N$236</definedName>
    <definedName name="T4CIVICEasternRuralNSW_win_table">'[30]Assumptions - Win Rates T4 C&amp;I'!$C$292:$N$299</definedName>
    <definedName name="T4CIVICEasternTXU_win_table">'[30]Assumptions - Win Rates T4 C&amp;I'!$C$247:$N$254</definedName>
    <definedName name="T4CIVICIkon_ret_churn_table">'[30]Assumptions - Retained Churn'!$C$308:$I$319</definedName>
    <definedName name="T4CIVICPowercor_ret_churn_table">'[30]Assumptions - Retained Churn'!$C$532:$N$543</definedName>
    <definedName name="T4CIVICPowercor_won_churn_table">'[30]Assumptions - Won Churn'!$C$532:$N$543</definedName>
    <definedName name="T4CIVICPowercorAGL_win_table">'[30]Assumptions - Win Rates T4 C&amp;I'!$C$456:$N$463</definedName>
    <definedName name="T4CIVICPowercorCitiPower_win_table">'[30]Assumptions - Win Rates T4 C&amp;I'!$C$474:$N$481</definedName>
    <definedName name="T4CIVICPowercorEnergex_win_table">'[30]Assumptions - Win Rates T4 C&amp;I'!$C$519:$N$526</definedName>
    <definedName name="T4CIVICPowercorEnergyAustralia_win_table">'[30]Assumptions - Win Rates T4 C&amp;I'!$C$501:$N$508</definedName>
    <definedName name="T4CIVICPowercorErgon_win_table">'[30]Assumptions - Win Rates T4 C&amp;I'!$C$528:$N$535</definedName>
    <definedName name="T4CIVICPowercorIntegral_win_table">'[30]Assumptions - Win Rates T4 C&amp;I'!$C$492:$N$499</definedName>
    <definedName name="T4CIVICPowercorNI_win_table">'[30]Assumptions - Win Rates T4 C&amp;I'!$C$537:$N$544</definedName>
    <definedName name="T4CIVICPowercorPowercor_win_table">'[30]Assumptions - Win Rates T4 C&amp;I'!$C$483:$N$490</definedName>
    <definedName name="T4CIVICPowercorPulse_win_table">'[30]Assumptions - Win Rates T4 C&amp;I'!$C$447:$N$454</definedName>
    <definedName name="T4CIVICPowercorRuralNSW_win_table">'[30]Assumptions - Win Rates T4 C&amp;I'!$C$510:$N$517</definedName>
    <definedName name="T4CIVICPowercorTXU_win_table">'[30]Assumptions - Win Rates T4 C&amp;I'!$C$465:$N$472</definedName>
    <definedName name="T4CIVICSolaris_ret_churn_table">'[30]Assumptions - Retained Churn'!$C$490:$N$501</definedName>
    <definedName name="T4CIVICSolaris_won_churn_table">'[30]Assumptions - Won Churn'!$C$490:$N$501</definedName>
    <definedName name="T4CIVICSolarisAGL_win_table">'[30]Assumptions - Win Rates T4 C&amp;I'!$C$129:$N$136</definedName>
    <definedName name="T4CIVICSolarisCitiPower_win_table">'[30]Assumptions - Win Rates T4 C&amp;I'!$C$147:$N$154</definedName>
    <definedName name="T4CIVICSolarisEnergex_win_table">'[30]Assumptions - Win Rates T4 C&amp;I'!$C$192:$N$199</definedName>
    <definedName name="T4CIVICSolarisEnergyAustralia_win_table">'[30]Assumptions - Win Rates T4 C&amp;I'!$C$174:$N$181</definedName>
    <definedName name="T4CIVICSolarisErgon_win_table">'[30]Assumptions - Win Rates T4 C&amp;I'!$C$201:$N$208</definedName>
    <definedName name="T4CIVICSolarisIntegral_win_table">'[30]Assumptions - Win Rates T4 C&amp;I'!$C$165:$N$172</definedName>
    <definedName name="T4CIVICSolarisNI_win_table">'[30]Assumptions - Win Rates T4 C&amp;I'!$C$210:$N$217</definedName>
    <definedName name="T4CIVICSolarisPowercor_win_table">'[30]Assumptions - Win Rates T4 C&amp;I'!$C$156:$N$163</definedName>
    <definedName name="T4CIVICSolarisPulse_win_table">'[30]Assumptions - Win Rates T4 C&amp;I'!$C$120:$N$127</definedName>
    <definedName name="T4CIVICSolarisRuralNSW_win_table">'[30]Assumptions - Win Rates T4 C&amp;I'!$C$183:$N$190</definedName>
    <definedName name="T4CIVICSolaristxu_win_table">'[30]Assumptions - Win Rates T4 C&amp;I'!$C$138:$N$145</definedName>
    <definedName name="T4CIVICUEL_ret_churn_table">'[30]Assumptions - Retained Churn'!$C$476:$N$487</definedName>
    <definedName name="T4CIVICUEL_won_churn_table">'[30]Assumptions - Won Churn'!$C$476:$N$487</definedName>
    <definedName name="T4CIVICUELAGL_win_table">'[30]Assumptions - Win Rates T4 C&amp;I'!$C$20:$N$27</definedName>
    <definedName name="T4CIVICUELCitiPower_win_table">'[30]Assumptions - Win Rates T4 C&amp;I'!$C$38:$N$45</definedName>
    <definedName name="T4CIVICUELEnergex_win_table">'[30]Assumptions - Win Rates T4 C&amp;I'!$C$83:$N$90</definedName>
    <definedName name="T4CIVICUELEnergyAustralia_win_table">'[30]Assumptions - Win Rates T4 C&amp;I'!$C$65:$N$72</definedName>
    <definedName name="T4CIVICUELErgon_win_table">'[30]Assumptions - Win Rates T4 C&amp;I'!$C$92:$N$99</definedName>
    <definedName name="T4CIVICUELIntegral_win_table">'[30]Assumptions - Win Rates T4 C&amp;I'!$C$56:$N$63</definedName>
    <definedName name="T4CIVICUELNI_win_table">'[30]Assumptions - Win Rates T4 C&amp;I'!$C$101:$N$108</definedName>
    <definedName name="T4CIVICUELPowercor_win_table">'[30]Assumptions - Win Rates T4 C&amp;I'!$C$47:$N$54</definedName>
    <definedName name="T4CIVICUELPulse_win_table">'[30]Assumptions - Win Rates T4 C&amp;I'!$C$11:$N$18</definedName>
    <definedName name="T4CIVICUELRuralNSW_win_table">'[30]Assumptions - Win Rates T4 C&amp;I'!$C$74:$N$81</definedName>
    <definedName name="T4CIVICUELTXU_win_table">'[30]Assumptions - Win Rates T4 C&amp;I'!$C$29:$N$36</definedName>
    <definedName name="T4ResNSW_start_date">'[30]Assumptions - Other'!$D$12</definedName>
    <definedName name="T4ResNSWEnergyAustralia_ret_churn_table">'[30]Assumptions - Retained Churn'!$C$715:$N$726</definedName>
    <definedName name="T4ResNSWEnergyAustralia_won_churn_table">'[30]Assumptions - Won Churn'!$C$715:$N$726</definedName>
    <definedName name="T4ResNSWEnergyAustraliaAGL_win_table">'[30]Assumptions - Win Rates T4 Res'!$C$674:$N$681</definedName>
    <definedName name="T4ResNSWEnergyAustraliaCitiPower_win_table">'[30]Assumptions - Win Rates T4 Res'!$C$692:$N$699</definedName>
    <definedName name="T4ResNSWEnergyAustraliaEnergex_win_table">'[30]Assumptions - Win Rates T4 Res'!$C$737:$N$744</definedName>
    <definedName name="T4ResNSWEnergyAustraliaEnergyAustralia_win_table">'[30]Assumptions - Win Rates T4 Res'!$C$719:$N$726</definedName>
    <definedName name="T4ResNSWEnergyAustraliaErgon_win_table">'[30]Assumptions - Win Rates T4 Res'!$C$746:$N$753</definedName>
    <definedName name="T4ResNSWEnergyAustraliaIntegral_win_table">'[30]Assumptions - Win Rates T4 Res'!$C$710:$N$717</definedName>
    <definedName name="T4ResNSWEnergyAustraliaNI_win_table">'[30]Assumptions - Win Rates T4 Res'!$C$755:$N$762</definedName>
    <definedName name="T4ResNSWEnergyAustraliaPowercor_win_table">'[30]Assumptions - Win Rates T4 Res'!$C$701:$N$708</definedName>
    <definedName name="T4ResNSWEnergyAustraliaPulse_win_table">'[30]Assumptions - Win Rates T4 Res'!$C$665:$N$672</definedName>
    <definedName name="T4ResNSWEnergyAustraliaRuralNSW_win_table">'[30]Assumptions - Win Rates T4 Res'!$C$728:$N$735</definedName>
    <definedName name="T4ResNSWEnergyAustraliaTXU_win_table">'[30]Assumptions - Win Rates T4 Res'!$C$683:$N$690</definedName>
    <definedName name="T4ResNSWIntegral_ret_churn_table">'[30]Assumptions - Retained Churn'!$C$701:$N$712</definedName>
    <definedName name="T4ResNSWIntegral_won_churn_table">'[30]Assumptions - Won Churn'!$C$701:$N$712</definedName>
    <definedName name="T4ResNSWIntegralAGL_win_table">'[30]Assumptions - Win Rates T4 Res'!$C$565:$N$572</definedName>
    <definedName name="T4ResNSWIntegralCitiPower_win_table">'[30]Assumptions - Win Rates T4 Res'!$C$583:$N$590</definedName>
    <definedName name="T4ResNSWIntegralEnergex_win_table">'[30]Assumptions - Win Rates T4 Res'!$C$628:$N$635</definedName>
    <definedName name="T4ResNSWIntegralEnergyAustralia_win_table">'[30]Assumptions - Win Rates T4 Res'!$C$610:$N$617</definedName>
    <definedName name="T4ResNSWIntegralErgon_win_table">'[30]Assumptions - Win Rates T4 Res'!$C$637:$N$644</definedName>
    <definedName name="T4ResNSWIntegralIntegral_win_table">'[30]Assumptions - Win Rates T4 Res'!$C$601:$N$608</definedName>
    <definedName name="T4ResNSWIntegralNI_win_table">'[30]Assumptions - Win Rates T4 Res'!$C$646:$N$653</definedName>
    <definedName name="T4ResNSWIntegralPowercor_win_table">'[30]Assumptions - Win Rates T4 Res'!$C$592:$N$599</definedName>
    <definedName name="T4ResNSWIntegralPulse_win_table">'[30]Assumptions - Win Rates T4 Res'!$C$556:$N$563</definedName>
    <definedName name="T4ResNSWIntegralRuralNSW_win_table">'[30]Assumptions - Win Rates T4 Res'!$C$619:$N$626</definedName>
    <definedName name="T4ResNSWIntegralTXU_win_table">'[30]Assumptions - Win Rates T4 Res'!$C$574:$N$581</definedName>
    <definedName name="T4ResNSWRuralNSW_ret_churn_table">'[30]Assumptions - Retained Churn'!$C$729:$N$740</definedName>
    <definedName name="T4ResNSWRuralNSW_won_churn_table">'[30]Assumptions - Won Churn'!$C$729:$N$740</definedName>
    <definedName name="T4ResNSWRuralNSWAGL_win_table">'[30]Assumptions - Win Rates T4 Res'!$C$783:$N$790</definedName>
    <definedName name="T4ResNSWRuralNSWCitiPower_win_table">'[30]Assumptions - Win Rates T4 Res'!$C$801:$N$808</definedName>
    <definedName name="T4ResNSWRuralNSWEnergex_win_table">'[30]Assumptions - Win Rates T4 Res'!$C$846:$N$853</definedName>
    <definedName name="T4ResNSWRuralNSWEnergyAustralia_win_table">'[30]Assumptions - Win Rates T4 Res'!$C$828:$N$835</definedName>
    <definedName name="T4ResNSWRuralNSWErgon_win_table">'[30]Assumptions - Win Rates T4 Res'!$C$855:$N$862</definedName>
    <definedName name="T4ResNSWRuralNSWIntegral_win_table">'[30]Assumptions - Win Rates T4 Res'!$C$819:$N$826</definedName>
    <definedName name="T4ResNSWRuralNSWNI_win_table">'[30]Assumptions - Win Rates T4 Res'!$C$864:$N$871</definedName>
    <definedName name="T4ResNSWRuralNSWPowercor_win_table">'[30]Assumptions - Win Rates T4 Res'!$C$810:$N$817</definedName>
    <definedName name="T4ResNSWRuralNSWPulse_win_table">'[30]Assumptions - Win Rates T4 Res'!$C$774:$N$781</definedName>
    <definedName name="T4ResNSWRuralNSWRuralNSW_win_table">'[30]Assumptions - Win Rates T4 Res'!$C$837:$N$844</definedName>
    <definedName name="T4ResNSWRuralNSWTXU_win_table">'[30]Assumptions - Win Rates T4 Res'!$C$792:$N$799</definedName>
    <definedName name="T4ResQLD_start_date">'[30]Assumptions - Other'!$D$14</definedName>
    <definedName name="T4ResQLDEnergex_ret_churn_table">'[30]Assumptions - Retained Churn'!$C$757:$N$768</definedName>
    <definedName name="T4ResQLDEnergex_won_churn_table">'[30]Assumptions - Won Churn'!$C$757:$N$768</definedName>
    <definedName name="T4ResQLDEnergexAGL_win_table">'[30]Assumptions - Win Rates T4 Res'!$C$1001:$N$1008</definedName>
    <definedName name="T4ResQLDEnergexCitiPower_win_table">'[30]Assumptions - Win Rates T4 Res'!$C$1019:$N$1026</definedName>
    <definedName name="T4ResQLDEnergexEnergex_win_table">'[30]Assumptions - Win Rates T4 Res'!$C$1064:$N$1071</definedName>
    <definedName name="T4ResQLDEnergexEnergyAustralia_win_table">'[30]Assumptions - Win Rates T4 Res'!$C$1046:$N$1053</definedName>
    <definedName name="T4ResQLDEnergexErgon_win_table">'[30]Assumptions - Win Rates T4 Res'!$C$1073:$N$1080</definedName>
    <definedName name="T4ResQLDEnergexIntegral_win_table">'[30]Assumptions - Win Rates T4 Res'!$C$1037:$N$1044</definedName>
    <definedName name="T4ResQLDEnergexNI_win_table">'[30]Assumptions - Win Rates T4 Res'!$C$1082:$N$1089</definedName>
    <definedName name="T4ResQLDEnergexPowercor_win_table">'[30]Assumptions - Win Rates T4 Res'!$C$1028:$N$1035</definedName>
    <definedName name="T4ResQLDEnergexPulse_win_table">'[30]Assumptions - Win Rates T4 Res'!$C$992:$N$999</definedName>
    <definedName name="T4ResQLDEnergexRuralNSW_win_table">'[30]Assumptions - Win Rates T4 Res'!$C$1055:$N$1062</definedName>
    <definedName name="T4ResQLDEnergexTXU_win_table">'[30]Assumptions - Win Rates T4 Res'!$C$1010:$N$1017</definedName>
    <definedName name="T4ResQLDErgon_ret_churn_table">'[30]Assumptions - Retained Churn'!$C$771:$N$782</definedName>
    <definedName name="T4ResQLDErgon_won_churn_table">'[30]Assumptions - Won Churn'!$C$771:$N$782</definedName>
    <definedName name="T4ResQLDErgonAGL_win_table">'[30]Assumptions - Win Rates T4 Res'!$C$1110:$N$1117</definedName>
    <definedName name="T4ResQLDErgonCitiPower_win_table">'[30]Assumptions - Win Rates T4 Res'!$C$1128:$N$1135</definedName>
    <definedName name="T4ResQLDErgonEnergex_win_table">'[30]Assumptions - Win Rates T4 Res'!$C$1173:$N$1180</definedName>
    <definedName name="T4ResQLDErgonEnergyAustralia_win_table">'[30]Assumptions - Win Rates T4 Res'!$C$1155:$N$1162</definedName>
    <definedName name="T4ResQLDErgonErgon_win_table">'[30]Assumptions - Win Rates T4 Res'!$C$1182:$N$1189</definedName>
    <definedName name="T4ResQLDErgonIntegral_win_table">'[30]Assumptions - Win Rates T4 Res'!$C$1146:$N$1153</definedName>
    <definedName name="T4ResQLDErgonNI_win_table">'[30]Assumptions - Win Rates T4 Res'!$C$1191:$N$1198</definedName>
    <definedName name="T4ResQLDErgonPowercor_win_table">'[30]Assumptions - Win Rates T4 Res'!$C$1137:$N$1144</definedName>
    <definedName name="T4ResQLDErgonPulse_win_table">'[30]Assumptions - Win Rates T4 Res'!$C$1101:$N$1108</definedName>
    <definedName name="T4ResQLDErgonRuralNSW_win_table">'[30]Assumptions - Win Rates T4 Res'!$C$1164:$N$1171</definedName>
    <definedName name="T4ResQLDErgonTXU_win_table">'[30]Assumptions - Win Rates T4 Res'!$C$1119:$N$1126</definedName>
    <definedName name="T4ResSA_start_date">'[30]Assumptions - Other'!$D$13</definedName>
    <definedName name="T4ResSAETSA_ret_churn_table">'[30]Assumptions - Retained Churn'!$C$743:$N$754</definedName>
    <definedName name="T4ResSAETSA_won_churn_table">'[30]Assumptions - Won Churn'!$C$743:$N$754</definedName>
    <definedName name="T4ResSAETSAAGL_win_table">'[30]Assumptions - Win Rates T4 Res'!$C$892:$N$899</definedName>
    <definedName name="T4ResSAETSACitiPower_win_table">'[30]Assumptions - Win Rates T4 Res'!$C$910:$N$917</definedName>
    <definedName name="T4ResSAETSAEnergex_win_table">'[30]Assumptions - Win Rates T4 Res'!$C$955:$N$962</definedName>
    <definedName name="T4ResSAETSAEnergyAustralia_win_table">'[30]Assumptions - Win Rates T4 Res'!$C$937:$N$944</definedName>
    <definedName name="T4ResSAETSAErgon_win_table">'[30]Assumptions - Win Rates T4 Res'!$C$964:$N$971</definedName>
    <definedName name="T4ResSAETSAIntegral_win_table">'[30]Assumptions - Win Rates T4 Res'!$C$928:$N$935</definedName>
    <definedName name="T4ResSAETSANI_win_table">'[30]Assumptions - Win Rates T4 Res'!$C$973:$N$980</definedName>
    <definedName name="T4ResSAETSAPowercor_win_table">'[30]Assumptions - Win Rates T4 Res'!$C$919:$N$926</definedName>
    <definedName name="T4ResSAETSAPulse_win_table">'[30]Assumptions - Win Rates T4 Res'!$C$883:$N$890</definedName>
    <definedName name="T4ResSAETSARuralNSW_win_table">'[30]Assumptions - Win Rates T4 Res'!$C$946:$N$953</definedName>
    <definedName name="T4ResSAETSATXU_win_table">'[30]Assumptions - Win Rates T4 Res'!$C$901:$N$908</definedName>
    <definedName name="T4ResVIC_start_date">'[30]Assumptions - Other'!$D$11</definedName>
    <definedName name="T4ResVICCitiPower_ret_churn_table">'[30]Assumptions - Retained Churn'!$C$673:$N$684</definedName>
    <definedName name="T4ResVICCitiPower_won_churn_table">'[30]Assumptions - Won Churn'!$C$673:$N$684</definedName>
    <definedName name="T4ResVICCitiPowerAGL_win_table">'[30]Assumptions - Win Rates T4 Res'!$C$347:$N$354</definedName>
    <definedName name="T4ResVICCitiPowerCitiPower_win_table">'[30]Assumptions - Win Rates T4 Res'!$C$365:$N$372</definedName>
    <definedName name="T4ResVICCitiPowerEnergex_win_table">'[30]Assumptions - Win Rates T4 Res'!$C$410:$N$417</definedName>
    <definedName name="T4ResVICCitiPowerEnergyAustralia_win_table">'[30]Assumptions - Win Rates T4 Res'!$C$392:$N$399</definedName>
    <definedName name="T4ResVICCitiPowerErgon_win_table">'[30]Assumptions - Win Rates T4 Res'!$C$419:$N$426</definedName>
    <definedName name="T4ResVICCitiPowerIntegral_win_table">'[30]Assumptions - Win Rates T4 Res'!$C$383:$N$390</definedName>
    <definedName name="T4ResVICCitiPowerNI_win_table">'[30]Assumptions - Win Rates T4 Res'!$C$428:$N$435</definedName>
    <definedName name="T4ResVICCitiPowerPowercor_win_table">'[30]Assumptions - Win Rates T4 Res'!$C$374:$N$381</definedName>
    <definedName name="T4ResVICCitiPowerPulse_win_table">'[30]Assumptions - Win Rates T4 Res'!$C$338:$N$345</definedName>
    <definedName name="T4ResVICCitiPowerRuralNSW_win_table">'[30]Assumptions - Win Rates T4 Res'!$C$401:$N$408</definedName>
    <definedName name="T4ResVICCitiPowerTXU_win_table">'[30]Assumptions - Win Rates T4 Res'!$C$356:$N$363</definedName>
    <definedName name="T4ResVICEastern_ret_churn_table">'[30]Assumptions - Retained Churn'!$C$659:$N$670</definedName>
    <definedName name="T4ResVICEastern_won_churn_table">'[30]Assumptions - Won Churn'!$C$659:$N$670</definedName>
    <definedName name="T4ResVICEasternAGL_win_table">'[30]Assumptions - Win Rates T4 Res'!$C$238:$N$245</definedName>
    <definedName name="T4ResVICEasternCitiPower_win_table">'[30]Assumptions - Win Rates T4 Res'!$C$256:$N$263</definedName>
    <definedName name="T4ResVICEasternEnergex_win_table">'[30]Assumptions - Win Rates T4 Res'!$C$301:$N$308</definedName>
    <definedName name="T4ResVICEasternEnergyAustralia_win_table">'[30]Assumptions - Win Rates T4 Res'!$C$283:$N$290</definedName>
    <definedName name="T4ResVICEasternErgon_win_table">'[30]Assumptions - Win Rates T4 Res'!$C$310:$N$317</definedName>
    <definedName name="T4ResVICEasternIntegral_win_table">'[30]Assumptions - Win Rates T4 Res'!$C$274:$N$281</definedName>
    <definedName name="T4ResVICEasternNI_win_table">'[30]Assumptions - Win Rates T4 Res'!$C$319:$N$326</definedName>
    <definedName name="T4ResVICEasternPowercor_win_table">'[30]Assumptions - Win Rates T4 Res'!$C$265:$N$272</definedName>
    <definedName name="T4ResVICEasternPulse_win_table">'[30]Assumptions - Win Rates T4 Res'!$C$229:$N$236</definedName>
    <definedName name="T4ResVICEasternRuralNSW_win_table">'[30]Assumptions - Win Rates T4 Res'!$C$292:$N$299</definedName>
    <definedName name="T4ResVICEasternTXU_win_table">'[30]Assumptions - Win Rates T4 Res'!$C$247:$N$254</definedName>
    <definedName name="T4ResVICPowercor_ret_churn_table">'[30]Assumptions - Retained Churn'!$C$687:$N$698</definedName>
    <definedName name="T4ResVICPowercor_won_churn_table">'[30]Assumptions - Won Churn'!$C$687:$N$698</definedName>
    <definedName name="T4ResVICPowercorAGL_win_table">'[30]Assumptions - Win Rates T4 Res'!$C$456:$N$463</definedName>
    <definedName name="T4ResVICPowercorCitiPower_win_table">'[30]Assumptions - Win Rates T4 Res'!$C$474:$N$481</definedName>
    <definedName name="T4ResVICPowercorEnergex_win_table">'[30]Assumptions - Win Rates T4 Res'!$C$519:$N$526</definedName>
    <definedName name="T4ResVICPowercorEnergyAustralia_win_table">'[30]Assumptions - Win Rates T4 Res'!$C$501:$N$508</definedName>
    <definedName name="T4ResVICPowercorErgon_win_table">'[30]Assumptions - Win Rates T4 Res'!$C$528:$N$535</definedName>
    <definedName name="T4ResVICPowercorIntegral_win_table">'[30]Assumptions - Win Rates T4 Res'!$C$492:$N$499</definedName>
    <definedName name="T4ResVICPowercorNI_win_table">'[30]Assumptions - Win Rates T4 Res'!$C$537:$N$544</definedName>
    <definedName name="T4ResVICPowercorPowercor_win_table">'[30]Assumptions - Win Rates T4 Res'!$C$483:$N$490</definedName>
    <definedName name="T4ResVICPowercorPulse_win_table">'[30]Assumptions - Win Rates T4 Res'!$C$447:$N$454</definedName>
    <definedName name="T4ResVICPowercorRuralNSW_win_table">'[30]Assumptions - Win Rates T4 Res'!$C$510:$N$517</definedName>
    <definedName name="T4ResVICPowercorTXU_win_table">'[30]Assumptions - Win Rates T4 Res'!$C$465:$N$472</definedName>
    <definedName name="T4ResVICSolaris_ret_churn_table">'[30]Assumptions - Retained Churn'!$C$645:$N$656</definedName>
    <definedName name="T4ResVICSolaris_won_churn_table">'[30]Assumptions - Won Churn'!$C$645:$N$656</definedName>
    <definedName name="T4ResVICSolarisAGL_win_table">'[30]Assumptions - Win Rates T4 Res'!$C$129:$N$136</definedName>
    <definedName name="T4ResVICSolarisCitiPower_win_table">'[30]Assumptions - Win Rates T4 Res'!$C$147:$N$154</definedName>
    <definedName name="T4ResVICSolarisEnergex_win_table">'[30]Assumptions - Win Rates T4 Res'!$C$192:$N$199</definedName>
    <definedName name="T4ResVICSolarisEnergyAustralia_win_table">'[30]Assumptions - Win Rates T4 Res'!$C$174:$N$181</definedName>
    <definedName name="T4ResVICSolarisErgon_win_table">'[30]Assumptions - Win Rates T4 Res'!$C$201:$N$208</definedName>
    <definedName name="T4ResVICSolarisIntegral_win_table">'[30]Assumptions - Win Rates T4 Res'!$C$165:$N$172</definedName>
    <definedName name="T4ResVICSolarisNI_win_table">'[30]Assumptions - Win Rates T4 Res'!$C$210:$N$217</definedName>
    <definedName name="T4ResVICSolarisPowercor_win_table">'[30]Assumptions - Win Rates T4 Res'!$C$156:$N$163</definedName>
    <definedName name="T4ResVICSolarisPulse_win_table">'[30]Assumptions - Win Rates T4 Res'!$C$120:$N$127</definedName>
    <definedName name="T4ResVICSolarisRuralNSW_win_table">'[30]Assumptions - Win Rates T4 Res'!$C$183:$N$190</definedName>
    <definedName name="T4ResVICSolarisTXU_win_table">'[30]Assumptions - Win Rates T4 Res'!$C$138:$N$145</definedName>
    <definedName name="T4ResVICUEL_ret_churn_table">'[30]Assumptions - Retained Churn'!$C$631:$N$642</definedName>
    <definedName name="T4ResVICUEL_won_churn_table">'[30]Assumptions - Won Churn'!$C$631:$N$642</definedName>
    <definedName name="T4ResVICUELAGL_win_table">'[30]Assumptions - Win Rates T4 Res'!$C$20:$N$27</definedName>
    <definedName name="T4ResVICUELCitiPower_win_table">'[30]Assumptions - Win Rates T4 Res'!$C$38:$N$45</definedName>
    <definedName name="T4ResVICUELEnergex_win_table">'[30]Assumptions - Win Rates T4 Res'!$C$83:$N$90</definedName>
    <definedName name="T4ResVICUELEnergyAustralia_win_table">'[30]Assumptions - Win Rates T4 Res'!$C$65:$N$72</definedName>
    <definedName name="T4ResVICUELErgon_win_table">'[30]Assumptions - Win Rates T4 Res'!$C$92:$N$99</definedName>
    <definedName name="T4ResVICUELIntegral_win_table">'[30]Assumptions - Win Rates T4 Res'!$C$56:$N$63</definedName>
    <definedName name="T4ResVICUELNI_win_table">'[30]Assumptions - Win Rates T4 Res'!$C$101:$N$108</definedName>
    <definedName name="T4ResVICUELPowercor_win_table">'[30]Assumptions - Win Rates T4 Res'!$C$47:$N$54</definedName>
    <definedName name="T4ResVICUELPulse_win_table">'[30]Assumptions - Win Rates T4 Res'!$C$11:$N$18</definedName>
    <definedName name="T4ResVICUELRuralNSW_win_table">'[30]Assumptions - Win Rates T4 Res'!$C$74:$N$81</definedName>
    <definedName name="T4ResVICUELTXU_win_table">'[30]Assumptions - Win Rates T4 Res'!$C$29:$N$36</definedName>
    <definedName name="table">[85]Table!$1:$1048576</definedName>
    <definedName name="TAE_principal_end">'[28]Assum-Fin'!#REF!</definedName>
    <definedName name="tax">[86]Assumptions!$E$8</definedName>
    <definedName name="Tax_Deprec_table">#REF!</definedName>
    <definedName name="Tax_Diff_DTA_1_Name">[19]Tax_FA!$D$63</definedName>
    <definedName name="Tax_Diff_DTA_2_Name">[19]Tax_FA!$D$64</definedName>
    <definedName name="Tax_Diff_DTA_3_Name">[19]Tax_FA!$D$65</definedName>
    <definedName name="Tax_Diff_DTA_4_Name">[19]Tax_FA!$D$66</definedName>
    <definedName name="Tax_Diff_DTA_5_Name">[19]Tax_FA!$D$67</definedName>
    <definedName name="Tax_Diff_DTL_1_Name">[19]Tax_FA!$D$74</definedName>
    <definedName name="Tax_Diff_DTL_2_Name">[19]Tax_FA!$D$75</definedName>
    <definedName name="Tax_Diff_DTL_3_Name">[19]Tax_FA!$D$76</definedName>
    <definedName name="Tax_Diff_DTL_4_Name">[19]Tax_FA!$D$77</definedName>
    <definedName name="Tax_Diff_DTL_5_Name">[19]Tax_FA!$D$78</definedName>
    <definedName name="Tax_Diff_Perm_1_Name">[19]Tax_FA!$D$52</definedName>
    <definedName name="Tax_Diff_Perm_2_Name">[19]Tax_FA!$D$53</definedName>
    <definedName name="Tax_Diff_Perm_3_Name">[19]Tax_FA!$D$54</definedName>
    <definedName name="Tax_Diff_Perm_4_Name">[19]Tax_FA!$D$55</definedName>
    <definedName name="Tax_Diff_Perm_5_Name">[19]Tax_FA!$D$56</definedName>
    <definedName name="Tax_DTA_Open">[19]Tax_FA!$I$39</definedName>
    <definedName name="Tax_DTL_Open">[19]Tax_FA!$I$41</definedName>
    <definedName name="Tax_Mod_Tax_Rate_Open">[19]Tax_FA!$I$31</definedName>
    <definedName name="Tax_Tax_Loss_Open">[19]Tax_FA!$I$35</definedName>
    <definedName name="Tax_Tax_Pay_Open">[19]Tax_FA!$I$40</definedName>
    <definedName name="taxdata">[70]Summary!$A$70:$Q$70</definedName>
    <definedName name="taxdep">#REF!</definedName>
    <definedName name="TaxDep2">[31]Input!$B$86:$V$93</definedName>
    <definedName name="TaxDepReg">#REF!</definedName>
    <definedName name="tbl_Actual">#REF!</definedName>
    <definedName name="Td">[8]Analysis!$D$73</definedName>
    <definedName name="Tenix_margin">'[37]2. Quant Summary'!$F$17</definedName>
    <definedName name="term">'[54]13. Transition Costs Amort'!$F$17</definedName>
    <definedName name="Terminal_date">#REF!</definedName>
    <definedName name="TEST0">#REF!</definedName>
    <definedName name="TEST1">'[87]FP Costs_1.2.2'!#REF!</definedName>
    <definedName name="TEST10">#REF!</definedName>
    <definedName name="TEST11">#REF!</definedName>
    <definedName name="TEST12">#REF!</definedName>
    <definedName name="TEST13">#REF!</definedName>
    <definedName name="TEST14">#REF!</definedName>
    <definedName name="TEST15">#REF!</definedName>
    <definedName name="TEST16">#REF!</definedName>
    <definedName name="TEST17">#REF!</definedName>
    <definedName name="TEST18">#REF!</definedName>
    <definedName name="TEST19">#REF!</definedName>
    <definedName name="TEST2">'[87]FP Costs_1.2.2'!#REF!</definedName>
    <definedName name="TEST20">#REF!</definedName>
    <definedName name="TEST21">#REF!</definedName>
    <definedName name="TEST22">#REF!</definedName>
    <definedName name="TEST23">#REF!</definedName>
    <definedName name="TEST24">#REF!</definedName>
    <definedName name="TEST25">#REF!</definedName>
    <definedName name="TEST26">#REF!</definedName>
    <definedName name="TEST27">#REF!</definedName>
    <definedName name="TEST28">#REF!</definedName>
    <definedName name="TEST29">#REF!</definedName>
    <definedName name="TEST3">#REF!</definedName>
    <definedName name="TEST30">#REF!</definedName>
    <definedName name="TEST31">#REF!</definedName>
    <definedName name="TEST32">#REF!</definedName>
    <definedName name="TEST33">#REF!</definedName>
    <definedName name="TEST34">#REF!</definedName>
    <definedName name="TEST35">#REF!</definedName>
    <definedName name="TEST36">#REF!</definedName>
    <definedName name="TEST4">#REF!</definedName>
    <definedName name="TEST5">#REF!</definedName>
    <definedName name="TEST6">#REF!</definedName>
    <definedName name="TEST62">[88]Maint_Cost_Download_1.5.1!#REF!</definedName>
    <definedName name="TEST63">[88]Maint_Cost_Download_1.5.1!#REF!</definedName>
    <definedName name="TEST64">[88]Maint_Cost_Download_1.5.1!#REF!</definedName>
    <definedName name="TEST7">#REF!</definedName>
    <definedName name="TEST8">#REF!</definedName>
    <definedName name="TEST9">#REF!</definedName>
    <definedName name="testc"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d"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TESTHKEY">#REF!</definedName>
    <definedName name="TESTKEYS">#REF!</definedName>
    <definedName name="TESTVKEY">#REF!</definedName>
    <definedName name="Text">[18]Worksheet!$P$15:$P$115</definedName>
    <definedName name="tgr">#REF!</definedName>
    <definedName name="TH_DC">[20]Assumptions!$O$3</definedName>
    <definedName name="TH_IHM">[20]Assumptions!$O$5</definedName>
    <definedName name="TH_ISM">[20]Assumptions!$O$6</definedName>
    <definedName name="TH_MS">[20]Assumptions!$O$4</definedName>
    <definedName name="ThisAc">[74]Edits!#REF!</definedName>
    <definedName name="ThisAC2">[73]Edits!#REF!</definedName>
    <definedName name="ThisCC">[74]Edits!#REF!</definedName>
    <definedName name="ThisCC2">[73]Edits!#REF!</definedName>
    <definedName name="THisGroupName">#REF!</definedName>
    <definedName name="ThisGroupNo">#REF!</definedName>
    <definedName name="tier">[85]Table!$A$2:$M$18</definedName>
    <definedName name="TOC_Hdg_3" hidden="1">[27]Checks_BO!$B$7</definedName>
    <definedName name="TOC_Hdg_4" hidden="1">[27]Checks_BO!$B$66</definedName>
    <definedName name="TOC_Hdg_5" hidden="1">[27]Checks_BO!$B$82</definedName>
    <definedName name="Today">#REF!</definedName>
    <definedName name="Townships">[35]Townships!$A$1:$AN$11</definedName>
    <definedName name="Trading_Partner">[89]Worksheet!$L$15:$L$115</definedName>
    <definedName name="Tran">#REF!</definedName>
    <definedName name="TS_2_Actual_Per_Title">[27]GenAssum_BA!$L$34</definedName>
    <definedName name="TS_2_Actual_Pers">[27]GenAssum_BA!$L$32</definedName>
    <definedName name="TS_2_Budget_Per_Title">[27]GenAssum_BA!$L$35</definedName>
    <definedName name="TS_2_Budget_Pers">[27]GenAssum_BA!$L$33</definedName>
    <definedName name="TS_2_Data_End_Date">[27]GenAssum_BA!$L$46</definedName>
    <definedName name="TS_2_Data_Pers_Ass">[27]GenAssum_BA!$L$41</definedName>
    <definedName name="TS_2_Data_Total_Pers">[27]GenAssum_BA!$L$47</definedName>
    <definedName name="TS_2_Fcast_Per_Title">[27]GenAssum_BA!$L$36</definedName>
    <definedName name="TS_2_Mth_End">[27]GenAssum_BA!$L$18</definedName>
    <definedName name="TS_2_Mths_In_Per">[27]GenAssum_BA!$L$22</definedName>
    <definedName name="TS_2_Per_1_End_Date">[27]GenAssum_BA!$L$25</definedName>
    <definedName name="TS_2_Per_1_FY_End_Date">[27]GenAssum_BA!$L$20</definedName>
    <definedName name="TS_2_Per_1_FY_Start_Date">[27]GenAssum_BA!$L$19</definedName>
    <definedName name="TS_2_Per_1_Number">[27]GenAssum_BA!$L$23</definedName>
    <definedName name="TS_2_Per_1_Start_Date">[27]GenAssum_BA!$L$24</definedName>
    <definedName name="TS_2_Per_Type_Name">[27]GenAssum_BA!$L$16</definedName>
    <definedName name="TS_2_Per_Type_Prefix">[27]GenAssum_BA!$L$17</definedName>
    <definedName name="TS_2_Periodicity">[27]GenAssum_BA!$L$12</definedName>
    <definedName name="TS_2_Pers_In_Yr">[27]GenAssum_BA!$L$21</definedName>
    <definedName name="TS_2_Proj_Per_1_FY_End_Date">[27]GenAssum_BA!$L$55</definedName>
    <definedName name="TS_2_Proj_Per_1_FY_Start_Date">[27]GenAssum_BA!$L$54</definedName>
    <definedName name="TS_2_Proj_Per_1_Number">[27]GenAssum_BA!$L$56</definedName>
    <definedName name="TS_2_Proj_Start_Date">[27]GenAssum_BA!$L$53</definedName>
    <definedName name="TS_2_Proj_Start_Date_Ass">[27]GenAssum_BA!$L$42</definedName>
    <definedName name="TS_2_Start_Date">[27]GenAssum_BA!$L$14</definedName>
    <definedName name="TS_Actual_Per_Title">[36]GenAssum_BA!$J$34</definedName>
    <definedName name="TS_Actual_Pers">[36]GenAssum_BA!$J$32</definedName>
    <definedName name="TS_Budget_Per_Title">[36]GenAssum_BA!$J$35</definedName>
    <definedName name="TS_Budget_Pers">[36]GenAssum_BA!$J$33</definedName>
    <definedName name="TS_Data_End_Date">[27]GenAssum_BA!$J$46</definedName>
    <definedName name="TS_Data_Pers_Ass">[27]GenAssum_BA!$J$41</definedName>
    <definedName name="TS_Data_Total_Pers">[27]GenAssum_BA!$J$47</definedName>
    <definedName name="TS_Fcast_Per_Title">[36]GenAssum_BA!$J$36</definedName>
    <definedName name="TS_Mth_End">[27]GenAssum_BA!$J$18</definedName>
    <definedName name="TS_Mths_In_Per">[27]GenAssum_BA!$J$22</definedName>
    <definedName name="TS_Per_1_End_Date">[36]GenAssum_BA!$J$25</definedName>
    <definedName name="TS_Per_1_FY_End_Date">[27]GenAssum_BA!$J$20</definedName>
    <definedName name="TS_Per_1_FY_Start_Date">[27]GenAssum_BA!$J$19</definedName>
    <definedName name="TS_Per_1_Number">[27]GenAssum_BA!$J$23</definedName>
    <definedName name="TS_Per_1_Start_Date">[27]GenAssum_BA!$J$24</definedName>
    <definedName name="TS_Per_Type_Name">[36]GenAssum_BA!$J$16</definedName>
    <definedName name="TS_Per_Type_Prefix">[27]GenAssum_BA!$J$17</definedName>
    <definedName name="TS_Periodicity">[27]GenAssum_BA!$J$12</definedName>
    <definedName name="TS_Pers_In_Yr">[36]GenAssum_BA!$J$21</definedName>
    <definedName name="TS_Proj_Per_1_FY_End_Date">[27]GenAssum_BA!$J$55</definedName>
    <definedName name="TS_Proj_Per_1_FY_Start_Date">[27]GenAssum_BA!$J$54</definedName>
    <definedName name="TS_Proj_Per_1_Number">[27]GenAssum_BA!$J$56</definedName>
    <definedName name="TS_Proj_Start_Date">[27]GenAssum_BA!$J$53</definedName>
    <definedName name="TS_Proj_Start_Date_Ass">[27]GenAssum_BA!$J$42</definedName>
    <definedName name="TS_Start_Date">[27]GenAssum_BA!$J$14</definedName>
    <definedName name="TV_equity">#REF!</definedName>
    <definedName name="TV_gearing">#REF!</definedName>
    <definedName name="TV_growth">#REF!</definedName>
    <definedName name="TypeOfBenefit">[72]Controls!$A$17:$A$20</definedName>
    <definedName name="Uecomm_or_NPS?">[18]Worksheet!$L$15:$L$115</definedName>
    <definedName name="UEMx03Capex">#REF!</definedName>
    <definedName name="UnitRates">#REF!</definedName>
    <definedName name="Units">#REF!</definedName>
    <definedName name="unknown">#REF!</definedName>
    <definedName name="Untitled">#REF!</definedName>
    <definedName name="Upto">#REF!</definedName>
    <definedName name="UserGroupNo">[35]GroupReport!$E$2</definedName>
    <definedName name="USNotes_interest">'[28]Assum-Fin'!#REF!</definedName>
    <definedName name="v"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vanilla">#REF!</definedName>
    <definedName name="VIC_cux_growth_table">'[30]Assumptions - Other'!$C$207:$H$223</definedName>
    <definedName name="VICCitiPower_cux_acquired_table">'[30]Assumptions - Other'!$C$140:$N$145</definedName>
    <definedName name="VICCitiPower_cux_base_table">'[30]Assumptions - Other'!$C$50:$N$55</definedName>
    <definedName name="VICEastern_cux_acquired_table">'[30]Assumptions - Other'!$C$132:$N$137</definedName>
    <definedName name="VICEastern_cux_base_table">'[30]Assumptions - Other'!$C$42:$N$47</definedName>
    <definedName name="VICPowercor_cux_acquired_table">'[30]Assumptions - Other'!$C$148:$N$153</definedName>
    <definedName name="VICPowercor_cux_base_table">'[30]Assumptions - Other'!$C$58:$N$63</definedName>
    <definedName name="VICSolaris_cux_acquired_table">'[30]Assumptions - Other'!$C$124:$N$129</definedName>
    <definedName name="VICSolaris_cux_base_table">'[30]Assumptions - Other'!$C$34:$N$39</definedName>
    <definedName name="VICUEL_cux_acquired_table">'[30]Assumptions - Other'!$C$116:$N$121</definedName>
    <definedName name="VICUEL_cux_base_table">'[30]Assumptions - Other'!$C$26:$N$31</definedName>
    <definedName name="vMonth">'[90]Summary Project Analysis'!$G$1</definedName>
    <definedName name="Volume_Scenario">'[42]HUF S'!$D$27</definedName>
    <definedName name="Volume2004_Sens">'[16]Ip HUF'!$D$39</definedName>
    <definedName name="Volume2005_Sens">'[16]Ip HUF'!$D$40</definedName>
    <definedName name="Volume2006_Sens">'[16]Ip HUF'!$D$41</definedName>
    <definedName name="Volume2007_Sens">'[16]Ip HUF'!$D$42</definedName>
    <definedName name="VolYr1">[35]Assumptions!$E$18</definedName>
    <definedName name="wacc">#REF!</definedName>
    <definedName name="WACCReal">[35]Assumptions!$E$2</definedName>
    <definedName name="WBS_Element">[18]Worksheet!$F$15:$F$115</definedName>
    <definedName name="wipecomment">#REF!</definedName>
    <definedName name="WKINTPSOURCE">#REF!</definedName>
    <definedName name="WKINTPTARGET">'[50]15. Debt'!#REF!</definedName>
    <definedName name="WKINTSOURCE">#REF!</definedName>
    <definedName name="WKINTTARGET">#REF!</definedName>
    <definedName name="won_long_run_churn_rate">'[30]Assumptions - Won Churn'!$F$7</definedName>
    <definedName name="WrksMgt_PD">[25]PrjInfo_A!$E$45:$E$49</definedName>
    <definedName name="wrn.Print._.Summary." hidden="1">{#N/A,#N/A,FALSE,"Credit Ratios";#N/A,#N/A,FALSE,"UEL Consolidated";#N/A,#N/A,FALSE,"Distribution";#N/A,#N/A,FALSE,"IS";#N/A,#N/A,FALSE,"UEComm";#N/A,#N/A,FALSE,"Utilimode";#N/A,#N/A,FALSE,"NPS";#N/A,#N/A,FALSE,"Corporate";#N/A,#N/A,FALSE,"Consolidations";#N/A,#N/A,FALSE,"Amort'n Book";#N/A,#N/A,FALSE,"Dep'n Book";#N/A,#N/A,FALSE,"Dep'n Tax";#N/A,#N/A,FALSE,"InterCo Loans";#N/A,#N/A,FALSE,"Debt"}</definedName>
    <definedName name="wrn.Summary." hidden="1">{#N/A,#N/A,FALSE,"Credit Ratios";#N/A,#N/A,FALSE,"Debt";#N/A,#N/A,FALSE,"UEL Consolidated";#N/A,#N/A,FALSE,"UEComm";#N/A,#N/A,FALSE,"NPS";#N/A,#N/A,FALSE,"UED Total";#N/A,#N/A,FALSE,"Distribution";#N/A,#N/A,FALSE,"Utilimode";#N/A,#N/A,FALSE,"UEHL";#N/A,#N/A,FALSE,"IS";#N/A,#N/A,FALSE,"Corporate";#N/A,#N/A,FALSE,"Consolidations - UED";#N/A,#N/A,FALSE,"Consolidations - UEL"}</definedName>
    <definedName name="wrn.TEST." hidden="1">{#N/A,#N/A,FALSE,"MGH income-Support";#N/A,#N/A,FALSE,"MGN balance sheet-Support"}</definedName>
    <definedName name="wrn.UEG._.Operating._.Report."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3"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wrn.ueg._.operating._report.2"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x"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X_1">#REF!</definedName>
    <definedName name="X_2">#REF!</definedName>
    <definedName name="X_3">#REF!</definedName>
    <definedName name="X_4">#REF!</definedName>
    <definedName name="X_5">#REF!</definedName>
    <definedName name="X_6">#REF!</definedName>
    <definedName name="xfactor2">'[42]Reg-Rev'!$P$282</definedName>
    <definedName name="xfactor3">'[28]Reg-Rev'!$U$282</definedName>
    <definedName name="xx">#REF!</definedName>
    <definedName name="y">#REF!</definedName>
    <definedName name="YEAR">[52]Outcomes!$B$3</definedName>
    <definedName name="year_of_acquisition">'[30]Assumptions - Other'!$D$203</definedName>
    <definedName name="Yes">[19]GL!$G$40</definedName>
    <definedName name="Yr_Name">[19]GL!$G$22</definedName>
    <definedName name="YrA">[21]Version_Codes!$H$11</definedName>
    <definedName name="YrB">[21]Version_Codes!$H$12</definedName>
    <definedName name="YrC">[5]Version_Codes!$H$13</definedName>
    <definedName name="yy">#REF!</definedName>
    <definedName name="z" hidden="1">{#N/A,#N/A,FALSE,"UEG Cover";#N/A,#N/A,FALSE,"UEG Summary";#N/A,#N/A,FALSE,"UPS Cover";#N/A,#N/A,FALSE,"REGULATED_POWER";#N/A,#N/A,FALSE,"REG_VAR_YTD";#N/A,#N/A,FALSE,"UCG";#N/A,#N/A,FALSE,"UCG_VAR_YTD";#N/A,#N/A,FALSE,"O&amp;M_DETAIL";#N/A,#N/A,FALSE,"UPS HEADCOUNT";#N/A,#N/A,FALSE,"UPS CAPITAL";#N/A,#N/A,FALSE,"UPS FLEX PLAN";#N/A,#N/A,FALSE,"UER Cover";#N/A,#N/A,FALSE,"AEC EBIT-EVA Month";#N/A,#N/A,FALSE,"AEC EBIT-EVA Y-T-D";#N/A,#N/A,FALSE,"AEM-TG EBIT-EVA Month";#N/A,#N/A,FALSE,"APC-PT EBIT-EVA Month ";#N/A,#N/A,FALSE,"AEM-Term EBIT-EVA Month ";#N/A,#N/A,FALSE,"APC-Term EBIT-EVA Month";#N/A,#N/A,FALSE,"AEM O&amp;M Detail";#N/A,#N/A,FALSE,"AQP Cover";#N/A,#N/A,FALSE,"AQP EBIT-EVA Month";#N/A,#N/A,FALSE,"AQP EBIT-EVA Y-T-D";#N/A,#N/A,FALSE,"AQP O&amp;M Detail";#N/A,#N/A,FALSE,"Operating Stats-UER";#N/A,#N/A,FALSE,"Headcount";#N/A,#N/A,FALSE,"GSS Cover";#N/A,#N/A,FALSE,"GSS EBIT-EVA Month";#N/A,#N/A,FALSE,"GSS EBIT-EVA Variance";#N/A,#N/A,FALSE,"GSS O&amp;M Detail - P&amp;L";#N/A,#N/A,FALSE,"GSS O&amp;M Variance";#N/A,#N/A,FALSE,"UES Cover";#N/A,#N/A,FALSE,"UES Total";#N/A,#N/A,FALSE,"Monthly UES by SBU";#N/A,#N/A,FALSE,"YTD UES by SBU";#N/A,#N/A,FALSE,"IndustEBIT";#N/A,#N/A,FALSE,"Com'l EBIT ";#N/A,#N/A,FALSE,"UEM EBIT"}</definedName>
    <definedName name="Z_194E5B9A_53B1_414D_85B4_862268EA3FD8_.wvu.Cols" hidden="1">#REF!,#REF!</definedName>
    <definedName name="Z_194E5B9A_53B1_414D_85B4_862268EA3FD8_.wvu.Rows">#REF!</definedName>
    <definedName name="Z_457C99E0_B489_11D4_9586_D18A69491E44_.wvu.FilterData" hidden="1">[7]DataAct!#REF!</definedName>
    <definedName name="Z_4A79B72B_DC22_4363_885C_85183B73F539_.wvu.Cols" hidden="1">'[91]Inputs II'!$D$1:$F$65536,'[91]Inputs II'!$G$1:$I$65536</definedName>
    <definedName name="Z_6664BF98_58A8_4AA7_B274_16B63D099514_.wvu.PrintTitles" hidden="1">#REF!</definedName>
    <definedName name="Z_6664BF98_58A8_4AA7_B274_16B63D099514_.wvu.Rows" hidden="1">#REF!</definedName>
    <definedName name="Z_7BA556F5_54D8_11D5_A01A_F3F642D11487_.wvu.PrintTitles" hidden="1">#REF!</definedName>
    <definedName name="Z_82A713E0_6943_11D4_BE9F_0010A4B0D9C7_.wvu.Cols" hidden="1">#REF!</definedName>
    <definedName name="Z_82A713E0_6943_11D4_BE9F_0010A4B0D9C7_.wvu.Rows" hidden="1">#REF!,#REF!</definedName>
    <definedName name="Z_86D17A40_67AF_11D4_BE9F_0010A4C47286_.wvu.FilterData" hidden="1">[7]DataAct!#REF!</definedName>
    <definedName name="Z_86D17A4F_67AF_11D4_BE9F_0010A4C47286_.wvu.FilterData" hidden="1">[7]DataAct!#REF!</definedName>
    <definedName name="Z_954171C1_B0CF_11D4_9586_C4C4470EA652_.wvu.FilterData" hidden="1">[7]DataAct!#REF!</definedName>
    <definedName name="Z_954171C6_B0CF_11D4_9586_C4C4470EA652_.wvu.FilterData" hidden="1">[7]DataAct!#REF!</definedName>
    <definedName name="Z_B353C461_E47E_11D3_9F17_9F7735ADF445_.wvu.PrintArea" hidden="1">#REF!</definedName>
    <definedName name="Z_B6615E22_B0C4_11D4_9586_D4E81DC95A44_.wvu.FilterData" hidden="1">[7]DataAct!#REF!</definedName>
    <definedName name="Z_C249224D_B75B_4167_BD5A_6F91763A6929_.wvu.PrintArea" localSheetId="15" hidden="1">'12a. Operating A'!$A$1:$O$66</definedName>
    <definedName name="Z_C249224D_B75B_4167_BD5A_6F91763A6929_.wvu.PrintArea" localSheetId="28" hidden="1">'26. Related Party'!$A$1:$L$26</definedName>
    <definedName name="Z_C249224D_B75B_4167_BD5A_6F91763A6929_.wvu.PrintArea" localSheetId="6" hidden="1">'5. Fixed asset'!$B$1:$M$89</definedName>
    <definedName name="Z_C249224D_B75B_4167_BD5A_6F91763A6929_.wvu.PrintArea" localSheetId="7" hidden="1">'6a. Capex 1A'!$A$1:$G$89</definedName>
    <definedName name="Z_C249224D_B75B_4167_BD5A_6F91763A6929_.wvu.PrintArea" localSheetId="8" hidden="1">'6c. Capex 2A'!$A$1:$G$98</definedName>
    <definedName name="Z_C249224D_B75B_4167_BD5A_6F91763A6929_.wvu.PrintArea" localSheetId="9" hidden="1">'6d. Capex 2B '!$A$1:$G$97</definedName>
    <definedName name="Z_C249224D_B75B_4167_BD5A_6F91763A6929_.wvu.PrintArea" localSheetId="10" hidden="1">'7. Depreciation '!$A$1:$M$85</definedName>
    <definedName name="Z_C249224D_B75B_4167_BD5A_6F91763A6929_.wvu.PrintArea" localSheetId="11" hidden="1">'8. WDV'!$A$1:$M$86</definedName>
    <definedName name="Z_CFB7B7F4_1D0A_11D5_9586_DD7024B77949_.wvu.FilterData" hidden="1">[7]DataAct!#REF!</definedName>
  </definedNames>
  <calcPr calcId="145621" iterate="1"/>
</workbook>
</file>

<file path=xl/calcChain.xml><?xml version="1.0" encoding="utf-8"?>
<calcChain xmlns="http://schemas.openxmlformats.org/spreadsheetml/2006/main">
  <c r="C18" i="28" l="1"/>
  <c r="C11" i="28"/>
  <c r="C33" i="28"/>
  <c r="C12" i="28"/>
  <c r="D30" i="14" l="1"/>
  <c r="E30" i="14"/>
  <c r="F131" i="34" l="1"/>
  <c r="F132" i="34"/>
  <c r="F133" i="34"/>
  <c r="F134" i="34"/>
  <c r="F135" i="34"/>
  <c r="F136" i="34"/>
  <c r="F137" i="34"/>
  <c r="F138" i="34"/>
  <c r="F139" i="34"/>
  <c r="F140" i="34"/>
  <c r="F141" i="34"/>
  <c r="F142" i="34"/>
  <c r="F143" i="34"/>
  <c r="F144" i="34"/>
  <c r="F145" i="34"/>
  <c r="F146" i="34"/>
  <c r="F147" i="34"/>
  <c r="F148" i="34"/>
  <c r="F149" i="34"/>
  <c r="F150" i="34"/>
  <c r="F151" i="34"/>
  <c r="F152" i="34"/>
  <c r="F153" i="34"/>
  <c r="F154" i="34"/>
  <c r="F155" i="34"/>
  <c r="F156" i="34"/>
  <c r="F157" i="34"/>
  <c r="F158" i="34"/>
  <c r="F159" i="34"/>
  <c r="F160" i="34"/>
  <c r="F161" i="34"/>
  <c r="F94" i="34"/>
  <c r="F95" i="34"/>
  <c r="F96" i="34"/>
  <c r="F97" i="34"/>
  <c r="F98" i="34"/>
  <c r="F99" i="34"/>
  <c r="F100" i="34"/>
  <c r="F101" i="34"/>
  <c r="F102" i="34"/>
  <c r="F103" i="34"/>
  <c r="F104" i="34"/>
  <c r="F105" i="34"/>
  <c r="F106" i="34"/>
  <c r="F107" i="34"/>
  <c r="F108" i="34"/>
  <c r="F109" i="34"/>
  <c r="F110" i="34"/>
  <c r="F111" i="34"/>
  <c r="F112" i="34"/>
  <c r="F113" i="34"/>
  <c r="F114" i="34"/>
  <c r="F115" i="34"/>
  <c r="F116" i="34"/>
  <c r="F117" i="34"/>
  <c r="F118" i="34"/>
  <c r="F119" i="34"/>
  <c r="F120" i="34"/>
  <c r="F121" i="34"/>
  <c r="F122" i="34"/>
  <c r="F123" i="34"/>
  <c r="F58" i="34"/>
  <c r="F59" i="34"/>
  <c r="F60" i="34"/>
  <c r="F61" i="34"/>
  <c r="F62" i="34"/>
  <c r="F63" i="34"/>
  <c r="F64" i="34"/>
  <c r="F65" i="34"/>
  <c r="F66" i="34"/>
  <c r="F67" i="34"/>
  <c r="F68" i="34"/>
  <c r="F69" i="34"/>
  <c r="F70" i="34"/>
  <c r="F71" i="34"/>
  <c r="F72" i="34"/>
  <c r="F73" i="34"/>
  <c r="F74" i="34"/>
  <c r="F75" i="34"/>
  <c r="F76" i="34"/>
  <c r="F77" i="34"/>
  <c r="F78" i="34"/>
  <c r="F79" i="34"/>
  <c r="F80" i="34"/>
  <c r="F81" i="34"/>
  <c r="F82" i="34"/>
  <c r="F83" i="34"/>
  <c r="F84" i="34"/>
  <c r="F85" i="34"/>
  <c r="F86" i="34"/>
  <c r="F87" i="34"/>
  <c r="F57" i="34"/>
  <c r="F93" i="34"/>
  <c r="F130" i="34"/>
  <c r="F170" i="34"/>
  <c r="F171" i="34"/>
  <c r="F172" i="34"/>
  <c r="F173" i="34"/>
  <c r="F174" i="34"/>
  <c r="F175" i="34"/>
  <c r="F176" i="34"/>
  <c r="F177" i="34"/>
  <c r="F178" i="34"/>
  <c r="F179" i="34"/>
  <c r="F180" i="34"/>
  <c r="F181" i="34"/>
  <c r="F182" i="34"/>
  <c r="F183" i="34"/>
  <c r="F184" i="34"/>
  <c r="F185" i="34"/>
  <c r="F186" i="34"/>
  <c r="F187" i="34"/>
  <c r="F188" i="34"/>
  <c r="F189" i="34"/>
  <c r="F190" i="34"/>
  <c r="F191" i="34"/>
  <c r="F192" i="34"/>
  <c r="F193" i="34"/>
  <c r="F194" i="34"/>
  <c r="F195" i="34"/>
  <c r="F196" i="34"/>
  <c r="F197" i="34"/>
  <c r="F198" i="34"/>
  <c r="F199" i="34"/>
  <c r="F169" i="34"/>
  <c r="F388" i="34" l="1"/>
  <c r="D114" i="34"/>
  <c r="D107" i="34"/>
  <c r="D106" i="34"/>
  <c r="D101" i="34"/>
  <c r="D100" i="34"/>
  <c r="D99" i="34"/>
  <c r="D77" i="34"/>
  <c r="F278" i="34"/>
  <c r="F277" i="34"/>
  <c r="F276" i="34"/>
  <c r="F275" i="34"/>
  <c r="F274" i="34"/>
  <c r="E21" i="11"/>
  <c r="D47" i="30"/>
  <c r="C47" i="30"/>
  <c r="C16" i="28" s="1"/>
  <c r="C19" i="28" s="1"/>
  <c r="C20" i="28" s="1"/>
  <c r="E46" i="30"/>
  <c r="E45" i="30"/>
  <c r="E44" i="30"/>
  <c r="D37" i="30"/>
  <c r="C37" i="30"/>
  <c r="E36" i="30"/>
  <c r="E35" i="30"/>
  <c r="E34" i="30"/>
  <c r="E33" i="30"/>
  <c r="E37" i="30"/>
  <c r="E47" i="30"/>
  <c r="C47" i="16"/>
  <c r="C46" i="16"/>
  <c r="C45" i="16"/>
  <c r="C44" i="16"/>
  <c r="C43" i="16"/>
  <c r="C42" i="16"/>
  <c r="C41" i="16"/>
  <c r="C40" i="16"/>
  <c r="C39" i="16"/>
  <c r="C38" i="16"/>
  <c r="C37" i="16"/>
  <c r="C36" i="16"/>
  <c r="C35" i="16"/>
  <c r="C34" i="16"/>
  <c r="C33" i="16"/>
  <c r="C32" i="16"/>
  <c r="C31" i="16"/>
  <c r="C30" i="16"/>
  <c r="N80" i="12"/>
  <c r="M80" i="12"/>
  <c r="L80" i="12"/>
  <c r="K80" i="12"/>
  <c r="J80" i="12"/>
  <c r="I80" i="12"/>
  <c r="H80" i="12"/>
  <c r="G80" i="12"/>
  <c r="F80" i="12"/>
  <c r="N79" i="12"/>
  <c r="M79" i="12"/>
  <c r="L79" i="12"/>
  <c r="J79" i="12"/>
  <c r="I79" i="12"/>
  <c r="H79" i="12"/>
  <c r="G79" i="12"/>
  <c r="N78" i="12"/>
  <c r="M78" i="12"/>
  <c r="L78" i="12"/>
  <c r="K78" i="12"/>
  <c r="H78" i="12"/>
  <c r="G78" i="12"/>
  <c r="N77" i="12"/>
  <c r="M77" i="12"/>
  <c r="L77" i="12"/>
  <c r="K77" i="12"/>
  <c r="J77" i="12"/>
  <c r="I77" i="12"/>
  <c r="H77" i="12"/>
  <c r="N76" i="12"/>
  <c r="M76" i="12"/>
  <c r="L76" i="12"/>
  <c r="K76" i="12"/>
  <c r="J76" i="12"/>
  <c r="I76" i="12"/>
  <c r="G76" i="12"/>
  <c r="N75" i="12"/>
  <c r="M75" i="12"/>
  <c r="L75" i="12"/>
  <c r="K75" i="12"/>
  <c r="J75" i="12"/>
  <c r="I75" i="12"/>
  <c r="H75" i="12"/>
  <c r="N74" i="12"/>
  <c r="M74" i="12"/>
  <c r="L74" i="12"/>
  <c r="K74" i="12"/>
  <c r="J74" i="12"/>
  <c r="I74" i="12"/>
  <c r="H74" i="12"/>
  <c r="N73" i="12"/>
  <c r="M73" i="12"/>
  <c r="L73" i="12"/>
  <c r="K73" i="12"/>
  <c r="J73" i="12"/>
  <c r="I73" i="12"/>
  <c r="H73" i="12"/>
  <c r="N72" i="12"/>
  <c r="M72" i="12"/>
  <c r="L72" i="12"/>
  <c r="K72" i="12"/>
  <c r="J72" i="12"/>
  <c r="I72" i="12"/>
  <c r="H72" i="12"/>
  <c r="N71" i="12"/>
  <c r="M71" i="12"/>
  <c r="L71" i="12"/>
  <c r="K71" i="12"/>
  <c r="J71" i="12"/>
  <c r="I71" i="12"/>
  <c r="H71" i="12"/>
  <c r="N40" i="12"/>
  <c r="M40" i="12"/>
  <c r="L40" i="12"/>
  <c r="K40" i="12"/>
  <c r="J40" i="12"/>
  <c r="I40" i="12"/>
  <c r="H40" i="12"/>
  <c r="G40" i="12"/>
  <c r="F40" i="12"/>
  <c r="E40" i="12" s="1"/>
  <c r="E40" i="13" s="1"/>
  <c r="N39" i="12"/>
  <c r="M39" i="12"/>
  <c r="L39" i="12"/>
  <c r="J39" i="12"/>
  <c r="I39" i="12"/>
  <c r="H39" i="12"/>
  <c r="G39" i="12"/>
  <c r="N38" i="12"/>
  <c r="M38" i="12"/>
  <c r="L38" i="12"/>
  <c r="K38" i="12"/>
  <c r="H38" i="12"/>
  <c r="G38" i="12"/>
  <c r="N37" i="12"/>
  <c r="M37" i="12"/>
  <c r="L37" i="12"/>
  <c r="K37" i="12"/>
  <c r="J37" i="12"/>
  <c r="I37" i="12"/>
  <c r="H37" i="12"/>
  <c r="N36" i="12"/>
  <c r="M36" i="12"/>
  <c r="L36" i="12"/>
  <c r="K36" i="12"/>
  <c r="J36" i="12"/>
  <c r="I36" i="12"/>
  <c r="G36" i="12"/>
  <c r="N35" i="12"/>
  <c r="M35" i="12"/>
  <c r="L35" i="12"/>
  <c r="K35" i="12"/>
  <c r="J35" i="12"/>
  <c r="I35" i="12"/>
  <c r="H35" i="12"/>
  <c r="N34" i="12"/>
  <c r="M34" i="12"/>
  <c r="L34" i="12"/>
  <c r="K34" i="12"/>
  <c r="J34" i="12"/>
  <c r="I34" i="12"/>
  <c r="H34" i="12"/>
  <c r="N33" i="12"/>
  <c r="M33" i="12"/>
  <c r="L33" i="12"/>
  <c r="K33" i="12"/>
  <c r="J33" i="12"/>
  <c r="I33" i="12"/>
  <c r="H33" i="12"/>
  <c r="N32" i="12"/>
  <c r="M32" i="12"/>
  <c r="L32" i="12"/>
  <c r="K32" i="12"/>
  <c r="J32" i="12"/>
  <c r="I32" i="12"/>
  <c r="H32" i="12"/>
  <c r="N31" i="12"/>
  <c r="M31" i="12"/>
  <c r="L31" i="12"/>
  <c r="K31" i="12"/>
  <c r="J31" i="12"/>
  <c r="I31" i="12"/>
  <c r="H31" i="12"/>
  <c r="N22" i="12"/>
  <c r="N82" i="12" s="1"/>
  <c r="M22" i="12"/>
  <c r="M82" i="12" s="1"/>
  <c r="L22" i="12"/>
  <c r="L82" i="12" s="1"/>
  <c r="K22" i="12"/>
  <c r="K82" i="12" s="1"/>
  <c r="J22" i="12"/>
  <c r="J82" i="12" s="1"/>
  <c r="I22" i="12"/>
  <c r="I82" i="12" s="1"/>
  <c r="H22" i="12"/>
  <c r="H82" i="12" s="1"/>
  <c r="G22" i="12"/>
  <c r="G82" i="12" s="1"/>
  <c r="F22" i="12"/>
  <c r="F82" i="12" s="1"/>
  <c r="F12" i="12"/>
  <c r="G12" i="12"/>
  <c r="H12" i="12"/>
  <c r="I12" i="12"/>
  <c r="J12" i="12"/>
  <c r="K12" i="12"/>
  <c r="L12" i="12"/>
  <c r="M12" i="12"/>
  <c r="N12" i="12"/>
  <c r="F13" i="12"/>
  <c r="G13" i="12"/>
  <c r="H13" i="12"/>
  <c r="I13" i="12"/>
  <c r="J13" i="12"/>
  <c r="K13" i="12"/>
  <c r="L13" i="12"/>
  <c r="M13" i="12"/>
  <c r="N13" i="12"/>
  <c r="F14" i="12"/>
  <c r="G14" i="12"/>
  <c r="H14" i="12"/>
  <c r="I14" i="12"/>
  <c r="J14" i="12"/>
  <c r="K14" i="12"/>
  <c r="L14" i="12"/>
  <c r="M14" i="12"/>
  <c r="N14" i="12"/>
  <c r="F15" i="12"/>
  <c r="G15" i="12"/>
  <c r="H15" i="12"/>
  <c r="I15" i="12"/>
  <c r="J15" i="12"/>
  <c r="K15" i="12"/>
  <c r="L15" i="12"/>
  <c r="M15" i="12"/>
  <c r="N15" i="12"/>
  <c r="F16" i="12"/>
  <c r="G16" i="12"/>
  <c r="H16" i="12"/>
  <c r="I16" i="12"/>
  <c r="J16" i="12"/>
  <c r="K16" i="12"/>
  <c r="L16" i="12"/>
  <c r="M16" i="12"/>
  <c r="N16" i="12"/>
  <c r="F17" i="12"/>
  <c r="G17" i="12"/>
  <c r="H17" i="12"/>
  <c r="I17" i="12"/>
  <c r="J17" i="12"/>
  <c r="K17" i="12"/>
  <c r="L17" i="12"/>
  <c r="M17" i="12"/>
  <c r="N17" i="12"/>
  <c r="F18" i="12"/>
  <c r="G18" i="12"/>
  <c r="H18" i="12"/>
  <c r="I18" i="12"/>
  <c r="J18" i="12"/>
  <c r="K18" i="12"/>
  <c r="L18" i="12"/>
  <c r="M18" i="12"/>
  <c r="N18" i="12"/>
  <c r="F19" i="12"/>
  <c r="G19" i="12"/>
  <c r="H19" i="12"/>
  <c r="I19" i="12"/>
  <c r="J19" i="12"/>
  <c r="K19" i="12"/>
  <c r="L19" i="12"/>
  <c r="M19" i="12"/>
  <c r="N19" i="12"/>
  <c r="F20" i="12"/>
  <c r="G20" i="12"/>
  <c r="H20" i="12"/>
  <c r="I20" i="12"/>
  <c r="J20" i="12"/>
  <c r="K20" i="12"/>
  <c r="L20" i="12"/>
  <c r="M20" i="12"/>
  <c r="N20" i="12"/>
  <c r="G11" i="12"/>
  <c r="H11" i="12"/>
  <c r="I11" i="12"/>
  <c r="J11" i="12"/>
  <c r="K11" i="12"/>
  <c r="L11" i="12"/>
  <c r="M11" i="12"/>
  <c r="N11" i="12"/>
  <c r="F11" i="12"/>
  <c r="E97" i="27"/>
  <c r="E98" i="27"/>
  <c r="E99" i="27"/>
  <c r="E100" i="27"/>
  <c r="E101" i="27"/>
  <c r="E102" i="27"/>
  <c r="E103" i="27"/>
  <c r="E104" i="27"/>
  <c r="E105" i="27"/>
  <c r="E106" i="27"/>
  <c r="E107" i="27"/>
  <c r="E108" i="27"/>
  <c r="E109" i="27"/>
  <c r="E110" i="27"/>
  <c r="E111" i="27"/>
  <c r="E112" i="27"/>
  <c r="E113" i="27"/>
  <c r="E114" i="27"/>
  <c r="E115" i="27"/>
  <c r="E116" i="27"/>
  <c r="E96" i="27"/>
  <c r="N62" i="7"/>
  <c r="N60" i="13" s="1"/>
  <c r="M62" i="7"/>
  <c r="M60" i="13" s="1"/>
  <c r="L62" i="7"/>
  <c r="L60" i="13" s="1"/>
  <c r="K62" i="7"/>
  <c r="J62" i="7"/>
  <c r="J60" i="13" s="1"/>
  <c r="I62" i="7"/>
  <c r="I60" i="13" s="1"/>
  <c r="H62" i="7"/>
  <c r="H60" i="13" s="1"/>
  <c r="G62" i="7"/>
  <c r="G60" i="13" s="1"/>
  <c r="F62" i="7"/>
  <c r="F60" i="13" s="1"/>
  <c r="N61" i="7"/>
  <c r="M61" i="7"/>
  <c r="M59" i="13" s="1"/>
  <c r="L61" i="7"/>
  <c r="K61" i="7"/>
  <c r="K59" i="13" s="1"/>
  <c r="J61" i="7"/>
  <c r="J59" i="13" s="1"/>
  <c r="I61" i="7"/>
  <c r="I59" i="13" s="1"/>
  <c r="H61" i="7"/>
  <c r="H59" i="13" s="1"/>
  <c r="G61" i="7"/>
  <c r="G59" i="13" s="1"/>
  <c r="F61" i="7"/>
  <c r="F59" i="13" s="1"/>
  <c r="N60" i="7"/>
  <c r="N58" i="13" s="1"/>
  <c r="M60" i="7"/>
  <c r="L60" i="7"/>
  <c r="L58" i="13" s="1"/>
  <c r="K60" i="7"/>
  <c r="K58" i="13" s="1"/>
  <c r="J60" i="7"/>
  <c r="J58" i="13" s="1"/>
  <c r="I60" i="7"/>
  <c r="I58" i="13" s="1"/>
  <c r="H60" i="7"/>
  <c r="H58" i="13" s="1"/>
  <c r="G60" i="7"/>
  <c r="G58" i="13" s="1"/>
  <c r="F60" i="7"/>
  <c r="F58" i="13" s="1"/>
  <c r="N59" i="7"/>
  <c r="N57" i="13" s="1"/>
  <c r="M59" i="7"/>
  <c r="M57" i="13" s="1"/>
  <c r="L59" i="7"/>
  <c r="L57" i="13" s="1"/>
  <c r="K59" i="7"/>
  <c r="J59" i="7"/>
  <c r="I59" i="7"/>
  <c r="I57" i="13" s="1"/>
  <c r="H59" i="7"/>
  <c r="H57" i="13" s="1"/>
  <c r="G59" i="7"/>
  <c r="G57" i="13" s="1"/>
  <c r="F59" i="7"/>
  <c r="F57" i="13" s="1"/>
  <c r="N58" i="7"/>
  <c r="N56" i="13" s="1"/>
  <c r="M58" i="7"/>
  <c r="M56" i="13" s="1"/>
  <c r="L58" i="7"/>
  <c r="L56" i="13" s="1"/>
  <c r="K58" i="7"/>
  <c r="J58" i="7"/>
  <c r="J56" i="13" s="1"/>
  <c r="I58" i="7"/>
  <c r="I56" i="13" s="1"/>
  <c r="H58" i="7"/>
  <c r="H56" i="13" s="1"/>
  <c r="G58" i="7"/>
  <c r="F58" i="7"/>
  <c r="F56" i="13" s="1"/>
  <c r="N57" i="7"/>
  <c r="N55" i="13" s="1"/>
  <c r="M57" i="7"/>
  <c r="M55" i="13" s="1"/>
  <c r="L57" i="7"/>
  <c r="K57" i="7"/>
  <c r="K55" i="13" s="1"/>
  <c r="J57" i="7"/>
  <c r="J55" i="13" s="1"/>
  <c r="I57" i="7"/>
  <c r="I55" i="13" s="1"/>
  <c r="H57" i="7"/>
  <c r="G57" i="7"/>
  <c r="G55" i="13" s="1"/>
  <c r="F57" i="7"/>
  <c r="F55" i="13" s="1"/>
  <c r="N56" i="7"/>
  <c r="N54" i="13" s="1"/>
  <c r="M56" i="7"/>
  <c r="M54" i="13" s="1"/>
  <c r="L56" i="7"/>
  <c r="K56" i="7"/>
  <c r="K54" i="13" s="1"/>
  <c r="J56" i="7"/>
  <c r="J54" i="13" s="1"/>
  <c r="I56" i="7"/>
  <c r="H56" i="7"/>
  <c r="H54" i="13" s="1"/>
  <c r="G56" i="7"/>
  <c r="G54" i="13" s="1"/>
  <c r="F56" i="7"/>
  <c r="F54" i="13" s="1"/>
  <c r="N55" i="7"/>
  <c r="M55" i="7"/>
  <c r="M53" i="13" s="1"/>
  <c r="L55" i="7"/>
  <c r="L53" i="13" s="1"/>
  <c r="K55" i="7"/>
  <c r="K53" i="13" s="1"/>
  <c r="J55" i="7"/>
  <c r="J53" i="13" s="1"/>
  <c r="I55" i="7"/>
  <c r="I53" i="13" s="1"/>
  <c r="H55" i="7"/>
  <c r="H53" i="13" s="1"/>
  <c r="F55" i="7"/>
  <c r="F53" i="13" s="1"/>
  <c r="N54" i="7"/>
  <c r="M54" i="7"/>
  <c r="M52" i="13" s="1"/>
  <c r="L54" i="7"/>
  <c r="L52" i="13" s="1"/>
  <c r="K54" i="7"/>
  <c r="K52" i="13" s="1"/>
  <c r="J54" i="7"/>
  <c r="J52" i="13" s="1"/>
  <c r="I54" i="7"/>
  <c r="I52" i="13" s="1"/>
  <c r="H54" i="7"/>
  <c r="H52" i="13" s="1"/>
  <c r="G54" i="7"/>
  <c r="G52" i="13" s="1"/>
  <c r="F54" i="7"/>
  <c r="N53" i="7"/>
  <c r="M53" i="7"/>
  <c r="M51" i="13" s="1"/>
  <c r="L53" i="7"/>
  <c r="L51" i="13" s="1"/>
  <c r="K53" i="7"/>
  <c r="J53" i="7"/>
  <c r="I53" i="7"/>
  <c r="H53" i="7"/>
  <c r="F53" i="7"/>
  <c r="D43" i="7"/>
  <c r="N40" i="7"/>
  <c r="M40" i="7"/>
  <c r="L40" i="7"/>
  <c r="K40" i="7"/>
  <c r="J40" i="7"/>
  <c r="I40" i="7"/>
  <c r="H40" i="7"/>
  <c r="G40" i="7"/>
  <c r="F40" i="7"/>
  <c r="N39" i="7"/>
  <c r="M39" i="7"/>
  <c r="L39" i="7"/>
  <c r="J39" i="7"/>
  <c r="I39" i="7"/>
  <c r="H39" i="7"/>
  <c r="G39" i="7"/>
  <c r="N38" i="7"/>
  <c r="M38" i="7"/>
  <c r="L38" i="7"/>
  <c r="K38" i="7"/>
  <c r="J38" i="7"/>
  <c r="I38" i="7"/>
  <c r="H38" i="7"/>
  <c r="G38" i="7"/>
  <c r="F38" i="7"/>
  <c r="N37" i="7"/>
  <c r="M37" i="7"/>
  <c r="L37" i="7"/>
  <c r="K37" i="7"/>
  <c r="J37" i="7"/>
  <c r="I37" i="7"/>
  <c r="H37" i="7"/>
  <c r="F37" i="7"/>
  <c r="N36" i="7"/>
  <c r="M36" i="7"/>
  <c r="L36" i="7"/>
  <c r="K36" i="7"/>
  <c r="J36" i="7"/>
  <c r="I36" i="7"/>
  <c r="H36" i="7"/>
  <c r="F36" i="7"/>
  <c r="N35" i="7"/>
  <c r="M35" i="7"/>
  <c r="L35" i="7"/>
  <c r="K35" i="7"/>
  <c r="J35" i="7"/>
  <c r="I35" i="7"/>
  <c r="H35" i="7"/>
  <c r="F35" i="7"/>
  <c r="N34" i="7"/>
  <c r="M34" i="7"/>
  <c r="L34" i="7"/>
  <c r="K34" i="7"/>
  <c r="J34" i="7"/>
  <c r="I34" i="7"/>
  <c r="H34" i="7"/>
  <c r="F34" i="7"/>
  <c r="N33" i="7"/>
  <c r="M33" i="7"/>
  <c r="L33" i="7"/>
  <c r="K33" i="7"/>
  <c r="J33" i="7"/>
  <c r="I33" i="7"/>
  <c r="H33" i="7"/>
  <c r="F33" i="7"/>
  <c r="N32" i="7"/>
  <c r="M32" i="7"/>
  <c r="L32" i="7"/>
  <c r="K32" i="7"/>
  <c r="J32" i="7"/>
  <c r="I32" i="7"/>
  <c r="H32" i="7"/>
  <c r="F32" i="7"/>
  <c r="N31" i="7"/>
  <c r="M31" i="7"/>
  <c r="L31" i="7"/>
  <c r="K31" i="7"/>
  <c r="J31" i="7"/>
  <c r="I31" i="7"/>
  <c r="H31" i="7"/>
  <c r="F31" i="7"/>
  <c r="F41" i="7" s="1"/>
  <c r="F43" i="7" s="1"/>
  <c r="N20" i="7"/>
  <c r="M20" i="7"/>
  <c r="L20" i="7"/>
  <c r="K20" i="7"/>
  <c r="J20" i="7"/>
  <c r="I20" i="7"/>
  <c r="H20" i="7"/>
  <c r="G20" i="7"/>
  <c r="N19" i="7"/>
  <c r="M19" i="7"/>
  <c r="L19" i="7"/>
  <c r="K19" i="7"/>
  <c r="J19" i="7"/>
  <c r="I19" i="7"/>
  <c r="H19" i="7"/>
  <c r="G19" i="7"/>
  <c r="N18" i="7"/>
  <c r="M18" i="7"/>
  <c r="L18" i="7"/>
  <c r="K18" i="7"/>
  <c r="J18" i="7"/>
  <c r="I18" i="7"/>
  <c r="H18" i="7"/>
  <c r="G18" i="7"/>
  <c r="N17" i="7"/>
  <c r="M17" i="7"/>
  <c r="L17" i="7"/>
  <c r="K17" i="7"/>
  <c r="J17" i="7"/>
  <c r="I17" i="7"/>
  <c r="H17" i="7"/>
  <c r="G17" i="7"/>
  <c r="F17" i="7"/>
  <c r="N16" i="7"/>
  <c r="M16" i="7"/>
  <c r="L16" i="7"/>
  <c r="K16" i="7"/>
  <c r="J16" i="7"/>
  <c r="I16" i="7"/>
  <c r="H16" i="7"/>
  <c r="G16" i="7"/>
  <c r="N15" i="7"/>
  <c r="M15" i="7"/>
  <c r="L15" i="7"/>
  <c r="K15" i="7"/>
  <c r="J15" i="7"/>
  <c r="I15" i="7"/>
  <c r="H15" i="7"/>
  <c r="G15" i="7"/>
  <c r="N14" i="7"/>
  <c r="M14" i="7"/>
  <c r="L14" i="7"/>
  <c r="K14" i="7"/>
  <c r="J14" i="7"/>
  <c r="I14" i="7"/>
  <c r="H14" i="7"/>
  <c r="G14" i="7"/>
  <c r="F14" i="7"/>
  <c r="N13" i="7"/>
  <c r="M13" i="7"/>
  <c r="L13" i="7"/>
  <c r="K13" i="7"/>
  <c r="J13" i="7"/>
  <c r="I13" i="7"/>
  <c r="H13" i="7"/>
  <c r="G13" i="7"/>
  <c r="F13" i="7"/>
  <c r="N12" i="7"/>
  <c r="M12" i="7"/>
  <c r="L12" i="7"/>
  <c r="K12" i="7"/>
  <c r="J12" i="7"/>
  <c r="I12" i="7"/>
  <c r="H12" i="7"/>
  <c r="G12" i="7"/>
  <c r="F12" i="7"/>
  <c r="N11" i="7"/>
  <c r="M11" i="7"/>
  <c r="L11" i="7"/>
  <c r="K11" i="7"/>
  <c r="J11" i="7"/>
  <c r="I11" i="7"/>
  <c r="H11" i="7"/>
  <c r="G11" i="7"/>
  <c r="F11" i="7"/>
  <c r="E32" i="27"/>
  <c r="E31" i="27"/>
  <c r="E30" i="27"/>
  <c r="D113" i="27"/>
  <c r="D114" i="27"/>
  <c r="D115" i="27"/>
  <c r="D116" i="27"/>
  <c r="D97" i="27"/>
  <c r="D98" i="27"/>
  <c r="D99" i="27"/>
  <c r="D100" i="27"/>
  <c r="D101" i="27"/>
  <c r="D102" i="27"/>
  <c r="D103" i="27"/>
  <c r="D104" i="27"/>
  <c r="D105" i="27"/>
  <c r="D106" i="27"/>
  <c r="D107" i="27"/>
  <c r="D108" i="27"/>
  <c r="D109" i="27"/>
  <c r="D110" i="27"/>
  <c r="D111" i="27"/>
  <c r="D112" i="27"/>
  <c r="D96" i="27"/>
  <c r="D70" i="27"/>
  <c r="D69" i="27"/>
  <c r="D20" i="6"/>
  <c r="D19" i="6"/>
  <c r="D15" i="6"/>
  <c r="D14" i="6"/>
  <c r="D9" i="6"/>
  <c r="D12" i="6" s="1"/>
  <c r="D26" i="5"/>
  <c r="D20" i="5"/>
  <c r="D15" i="5"/>
  <c r="D14" i="5"/>
  <c r="E48" i="4"/>
  <c r="D57" i="4"/>
  <c r="D56" i="4"/>
  <c r="D55" i="4"/>
  <c r="D47" i="4"/>
  <c r="D46" i="4"/>
  <c r="D44" i="4"/>
  <c r="D43" i="4"/>
  <c r="D40" i="4"/>
  <c r="D39" i="4"/>
  <c r="D35" i="4"/>
  <c r="D27" i="4"/>
  <c r="D25" i="4"/>
  <c r="D24" i="4"/>
  <c r="D22" i="4"/>
  <c r="D17" i="4"/>
  <c r="D13" i="4"/>
  <c r="D11" i="4"/>
  <c r="D10" i="4"/>
  <c r="E161" i="27"/>
  <c r="D161" i="27"/>
  <c r="E160" i="27"/>
  <c r="D160" i="27"/>
  <c r="E159" i="27"/>
  <c r="D159" i="27"/>
  <c r="E158" i="27"/>
  <c r="D158" i="27"/>
  <c r="E157" i="27"/>
  <c r="D157" i="27"/>
  <c r="E156" i="27"/>
  <c r="D156" i="27"/>
  <c r="E155" i="27"/>
  <c r="D155" i="27"/>
  <c r="E154" i="27"/>
  <c r="D154" i="27"/>
  <c r="E153" i="27"/>
  <c r="D153" i="27"/>
  <c r="E152" i="27"/>
  <c r="D152" i="27"/>
  <c r="E151" i="27"/>
  <c r="D151" i="27"/>
  <c r="E150" i="27"/>
  <c r="D150" i="27"/>
  <c r="E149" i="27"/>
  <c r="D149" i="27"/>
  <c r="E148" i="27"/>
  <c r="D148" i="27"/>
  <c r="E147" i="27"/>
  <c r="D147" i="27"/>
  <c r="E146" i="27"/>
  <c r="D146" i="27"/>
  <c r="E145" i="27"/>
  <c r="D145" i="27"/>
  <c r="E144" i="27"/>
  <c r="E143" i="27"/>
  <c r="D143" i="27"/>
  <c r="E142" i="27"/>
  <c r="D142" i="27"/>
  <c r="E141" i="27"/>
  <c r="D141" i="27"/>
  <c r="E140" i="27"/>
  <c r="D140" i="27"/>
  <c r="E139" i="27"/>
  <c r="D139" i="27"/>
  <c r="E138" i="27"/>
  <c r="D138" i="27"/>
  <c r="E137" i="27"/>
  <c r="D137" i="27"/>
  <c r="E136" i="27"/>
  <c r="D136" i="27"/>
  <c r="E135" i="27"/>
  <c r="D135" i="27"/>
  <c r="E134" i="27"/>
  <c r="D134" i="27"/>
  <c r="E133" i="27"/>
  <c r="D133" i="27"/>
  <c r="E132" i="27"/>
  <c r="D132" i="27"/>
  <c r="E131" i="27"/>
  <c r="D131" i="27"/>
  <c r="E130" i="27"/>
  <c r="D130" i="27"/>
  <c r="E129" i="27"/>
  <c r="D129" i="27"/>
  <c r="E128" i="27"/>
  <c r="D128" i="27"/>
  <c r="E127" i="27"/>
  <c r="D127" i="27"/>
  <c r="E126" i="27"/>
  <c r="D126" i="27"/>
  <c r="E125" i="27"/>
  <c r="D125" i="27"/>
  <c r="E124" i="27"/>
  <c r="D124" i="27"/>
  <c r="E89" i="27"/>
  <c r="D89" i="27"/>
  <c r="O23" i="6"/>
  <c r="O22" i="6"/>
  <c r="O21" i="6"/>
  <c r="O20" i="6"/>
  <c r="O19" i="6"/>
  <c r="O16" i="6"/>
  <c r="O15" i="6"/>
  <c r="O14" i="6"/>
  <c r="O10" i="6"/>
  <c r="O11" i="6"/>
  <c r="O9" i="6"/>
  <c r="G19" i="4"/>
  <c r="G12" i="6"/>
  <c r="E84" i="7"/>
  <c r="F446" i="34"/>
  <c r="F445" i="34"/>
  <c r="F444" i="34"/>
  <c r="F443" i="34"/>
  <c r="F438" i="34"/>
  <c r="F437" i="34"/>
  <c r="F436" i="34"/>
  <c r="F435" i="34"/>
  <c r="F429" i="34"/>
  <c r="F428" i="34"/>
  <c r="B3" i="34"/>
  <c r="B1" i="34"/>
  <c r="B3" i="33"/>
  <c r="B1" i="33"/>
  <c r="B3" i="32"/>
  <c r="B1" i="32"/>
  <c r="Q9" i="31"/>
  <c r="O9" i="31"/>
  <c r="K9" i="31"/>
  <c r="I9" i="31"/>
  <c r="B3" i="31"/>
  <c r="B1" i="31"/>
  <c r="B3" i="30"/>
  <c r="B1" i="30"/>
  <c r="B3" i="29"/>
  <c r="B1" i="29"/>
  <c r="B3" i="28"/>
  <c r="B1" i="28"/>
  <c r="D63" i="27"/>
  <c r="D33" i="27"/>
  <c r="B3" i="27"/>
  <c r="B1" i="27"/>
  <c r="B3" i="26"/>
  <c r="B1" i="26"/>
  <c r="E17" i="25"/>
  <c r="D17" i="25"/>
  <c r="E12" i="25"/>
  <c r="B3" i="25"/>
  <c r="B1" i="25"/>
  <c r="E13" i="24"/>
  <c r="B3" i="24"/>
  <c r="B1" i="24"/>
  <c r="B3" i="23"/>
  <c r="B1" i="23"/>
  <c r="E34" i="22"/>
  <c r="D34" i="22"/>
  <c r="E33" i="22"/>
  <c r="D33" i="22"/>
  <c r="E32" i="22"/>
  <c r="D32" i="22"/>
  <c r="E31" i="22"/>
  <c r="D31" i="22"/>
  <c r="E30" i="22"/>
  <c r="D30" i="22"/>
  <c r="E29" i="22"/>
  <c r="D29" i="22"/>
  <c r="E28" i="22"/>
  <c r="D28" i="22"/>
  <c r="E27" i="22"/>
  <c r="D27" i="22"/>
  <c r="E25" i="22"/>
  <c r="D25" i="22"/>
  <c r="F24" i="22"/>
  <c r="F23" i="22"/>
  <c r="F22" i="22"/>
  <c r="F21" i="22"/>
  <c r="F20" i="22"/>
  <c r="F19" i="22"/>
  <c r="F18" i="22"/>
  <c r="F17" i="22"/>
  <c r="E15" i="22"/>
  <c r="D15" i="22"/>
  <c r="F14" i="22"/>
  <c r="F13" i="22"/>
  <c r="F12" i="22"/>
  <c r="F11" i="22"/>
  <c r="F10" i="22"/>
  <c r="F9" i="22"/>
  <c r="F8" i="22"/>
  <c r="F7" i="22"/>
  <c r="B3" i="22"/>
  <c r="B1" i="22"/>
  <c r="B3" i="20"/>
  <c r="B1" i="20"/>
  <c r="B3" i="18"/>
  <c r="B1" i="18"/>
  <c r="B3" i="16"/>
  <c r="B1" i="16"/>
  <c r="B3" i="15"/>
  <c r="B1" i="15"/>
  <c r="B3" i="14"/>
  <c r="B1" i="14"/>
  <c r="E60" i="13"/>
  <c r="D60" i="13"/>
  <c r="E59" i="13"/>
  <c r="D59" i="13"/>
  <c r="E58" i="13"/>
  <c r="D58" i="13"/>
  <c r="E57" i="13"/>
  <c r="D57" i="13"/>
  <c r="E56" i="13"/>
  <c r="D56" i="13"/>
  <c r="E55" i="13"/>
  <c r="D55" i="13"/>
  <c r="E54" i="13"/>
  <c r="D54" i="13"/>
  <c r="E53" i="13"/>
  <c r="D53" i="13"/>
  <c r="E52" i="13"/>
  <c r="D52" i="13"/>
  <c r="E51" i="13"/>
  <c r="D51" i="13"/>
  <c r="D40" i="13"/>
  <c r="D39" i="13"/>
  <c r="D38" i="13"/>
  <c r="D37" i="13"/>
  <c r="D36" i="13"/>
  <c r="D35" i="13"/>
  <c r="D34" i="13"/>
  <c r="D33" i="13"/>
  <c r="D32" i="13"/>
  <c r="D31" i="13"/>
  <c r="E20" i="13"/>
  <c r="D20" i="13"/>
  <c r="E19" i="13"/>
  <c r="D19" i="13"/>
  <c r="E18" i="13"/>
  <c r="D18" i="13"/>
  <c r="E17" i="13"/>
  <c r="D17" i="13"/>
  <c r="E16" i="13"/>
  <c r="D16" i="13"/>
  <c r="E15" i="13"/>
  <c r="D15" i="13"/>
  <c r="E14" i="13"/>
  <c r="D14" i="13"/>
  <c r="E13" i="13"/>
  <c r="D13" i="13"/>
  <c r="E12" i="13"/>
  <c r="D12" i="13"/>
  <c r="E11" i="13"/>
  <c r="D11" i="13"/>
  <c r="B3" i="13"/>
  <c r="B1" i="13"/>
  <c r="E82" i="12"/>
  <c r="D82" i="12"/>
  <c r="D80" i="12"/>
  <c r="D79" i="12"/>
  <c r="D78" i="12"/>
  <c r="D77" i="12"/>
  <c r="D76" i="12"/>
  <c r="D75" i="12"/>
  <c r="D74" i="12"/>
  <c r="D73" i="12"/>
  <c r="D72" i="12"/>
  <c r="D71" i="12"/>
  <c r="N61" i="12"/>
  <c r="N63" i="12"/>
  <c r="M61" i="12"/>
  <c r="M63" i="12"/>
  <c r="L61" i="12"/>
  <c r="L63" i="12"/>
  <c r="K61" i="12"/>
  <c r="K63" i="12"/>
  <c r="J61" i="12"/>
  <c r="J63" i="12"/>
  <c r="I61" i="12"/>
  <c r="I63" i="12"/>
  <c r="H61" i="12"/>
  <c r="H63" i="12"/>
  <c r="G61" i="12"/>
  <c r="G63" i="12"/>
  <c r="F61" i="12"/>
  <c r="F63" i="12"/>
  <c r="E61" i="12"/>
  <c r="D61" i="12"/>
  <c r="D41" i="12"/>
  <c r="Q38" i="12"/>
  <c r="R37" i="12"/>
  <c r="R36" i="12"/>
  <c r="R35" i="12"/>
  <c r="T34" i="12"/>
  <c r="R34" i="12"/>
  <c r="R33" i="12"/>
  <c r="R32" i="12"/>
  <c r="R31" i="12"/>
  <c r="E21" i="12"/>
  <c r="D21" i="12"/>
  <c r="B3" i="12"/>
  <c r="B1" i="12"/>
  <c r="C96" i="11"/>
  <c r="K78" i="11"/>
  <c r="J78" i="11"/>
  <c r="I78" i="11"/>
  <c r="H78" i="11"/>
  <c r="F78" i="11"/>
  <c r="E78" i="11"/>
  <c r="D78" i="11"/>
  <c r="C78" i="11"/>
  <c r="P76" i="11"/>
  <c r="P78" i="11"/>
  <c r="O76" i="11"/>
  <c r="O78" i="11"/>
  <c r="N76" i="11"/>
  <c r="N78" i="11"/>
  <c r="M76" i="11"/>
  <c r="L76" i="11"/>
  <c r="K69" i="11"/>
  <c r="J69" i="11"/>
  <c r="I69" i="11"/>
  <c r="H69" i="11"/>
  <c r="F69" i="11"/>
  <c r="E69" i="11"/>
  <c r="D69" i="11"/>
  <c r="C69" i="11"/>
  <c r="P67" i="11"/>
  <c r="P69" i="11"/>
  <c r="O67" i="11"/>
  <c r="O69" i="11"/>
  <c r="N67" i="11"/>
  <c r="N69" i="11"/>
  <c r="M67" i="11"/>
  <c r="M69" i="11"/>
  <c r="L67" i="11"/>
  <c r="K60" i="11"/>
  <c r="J60" i="11"/>
  <c r="I60" i="11"/>
  <c r="H60" i="11"/>
  <c r="F60" i="11"/>
  <c r="E60" i="11"/>
  <c r="D60" i="11"/>
  <c r="C60" i="11"/>
  <c r="P58" i="11"/>
  <c r="O58" i="11"/>
  <c r="N58" i="11"/>
  <c r="M58" i="11"/>
  <c r="L58" i="11"/>
  <c r="G58" i="11"/>
  <c r="P57" i="11"/>
  <c r="O57" i="11"/>
  <c r="N57" i="11"/>
  <c r="M57" i="11"/>
  <c r="L57" i="11"/>
  <c r="G57" i="11"/>
  <c r="K50" i="11"/>
  <c r="J50" i="11"/>
  <c r="I50" i="11"/>
  <c r="H50" i="11"/>
  <c r="F50" i="11"/>
  <c r="E50" i="11"/>
  <c r="D50" i="11"/>
  <c r="C50" i="11"/>
  <c r="P48" i="11"/>
  <c r="O48" i="11"/>
  <c r="N48" i="11"/>
  <c r="M48" i="11"/>
  <c r="L48" i="11"/>
  <c r="G48" i="11"/>
  <c r="P47" i="11"/>
  <c r="O47" i="11"/>
  <c r="N47" i="11"/>
  <c r="M47" i="11"/>
  <c r="L47" i="11"/>
  <c r="G47" i="11"/>
  <c r="K40" i="11"/>
  <c r="J40" i="11"/>
  <c r="I40" i="11"/>
  <c r="H40" i="11"/>
  <c r="F40" i="11"/>
  <c r="E40" i="11"/>
  <c r="D40" i="11"/>
  <c r="C40" i="11"/>
  <c r="P38" i="11"/>
  <c r="O38" i="11"/>
  <c r="N38" i="11"/>
  <c r="M38" i="11"/>
  <c r="L38" i="11"/>
  <c r="G38" i="11"/>
  <c r="P37" i="11"/>
  <c r="O37" i="11"/>
  <c r="N37" i="11"/>
  <c r="M37" i="11"/>
  <c r="L37" i="11"/>
  <c r="G37" i="11"/>
  <c r="P36" i="11"/>
  <c r="O36" i="11"/>
  <c r="N36" i="11"/>
  <c r="M36" i="11"/>
  <c r="L36" i="11"/>
  <c r="G36" i="11"/>
  <c r="P35" i="11"/>
  <c r="O35" i="11"/>
  <c r="N35" i="11"/>
  <c r="M35" i="11"/>
  <c r="L35" i="11"/>
  <c r="G35" i="11"/>
  <c r="P34" i="11"/>
  <c r="O34" i="11"/>
  <c r="N34" i="11"/>
  <c r="M34" i="11"/>
  <c r="L34" i="11"/>
  <c r="G34" i="11"/>
  <c r="P33" i="11"/>
  <c r="O33" i="11"/>
  <c r="N33" i="11"/>
  <c r="M33" i="11"/>
  <c r="L33" i="11"/>
  <c r="G33" i="11"/>
  <c r="P25" i="11"/>
  <c r="O25" i="11"/>
  <c r="M25" i="11"/>
  <c r="L25" i="11"/>
  <c r="G25" i="11"/>
  <c r="M24" i="11"/>
  <c r="L24" i="11"/>
  <c r="G24" i="11"/>
  <c r="P23" i="11"/>
  <c r="O23" i="11"/>
  <c r="N23" i="11"/>
  <c r="M23" i="11"/>
  <c r="L23" i="11"/>
  <c r="G23" i="11"/>
  <c r="P22" i="11"/>
  <c r="O22" i="11"/>
  <c r="N22" i="11"/>
  <c r="M22" i="11"/>
  <c r="L22" i="11"/>
  <c r="G22" i="11"/>
  <c r="K21" i="11"/>
  <c r="K26" i="11"/>
  <c r="J21" i="11"/>
  <c r="J26" i="11"/>
  <c r="I21" i="11"/>
  <c r="I26" i="11"/>
  <c r="H21" i="11"/>
  <c r="F21" i="11"/>
  <c r="F26" i="11"/>
  <c r="E26" i="11"/>
  <c r="D21" i="11"/>
  <c r="D26" i="11"/>
  <c r="C21" i="11"/>
  <c r="C26" i="11"/>
  <c r="P20" i="11"/>
  <c r="O20" i="11"/>
  <c r="N20" i="11"/>
  <c r="M20" i="11"/>
  <c r="L20" i="11"/>
  <c r="G20" i="11"/>
  <c r="P19" i="11"/>
  <c r="O19" i="11"/>
  <c r="N19" i="11"/>
  <c r="M19" i="11"/>
  <c r="L19" i="11"/>
  <c r="G19" i="11"/>
  <c r="P17" i="11"/>
  <c r="O17" i="11"/>
  <c r="N17" i="11"/>
  <c r="M17" i="11"/>
  <c r="L17" i="11"/>
  <c r="G17" i="11"/>
  <c r="P16" i="11"/>
  <c r="O16" i="11"/>
  <c r="N16" i="11"/>
  <c r="M16" i="11"/>
  <c r="L16" i="11"/>
  <c r="G16" i="11"/>
  <c r="B3" i="11"/>
  <c r="B1" i="11"/>
  <c r="C97" i="10"/>
  <c r="K79" i="10"/>
  <c r="J79" i="10"/>
  <c r="I79" i="10"/>
  <c r="H79" i="10"/>
  <c r="F79" i="10"/>
  <c r="E79" i="10"/>
  <c r="D79" i="10"/>
  <c r="C79" i="10"/>
  <c r="P77" i="10"/>
  <c r="P79" i="10"/>
  <c r="O77" i="10"/>
  <c r="O79" i="10"/>
  <c r="N77" i="10"/>
  <c r="N79" i="10"/>
  <c r="M77" i="10"/>
  <c r="L77" i="10"/>
  <c r="G77" i="10"/>
  <c r="K70" i="10"/>
  <c r="J70" i="10"/>
  <c r="I70" i="10"/>
  <c r="H70" i="10"/>
  <c r="F70" i="10"/>
  <c r="E70" i="10"/>
  <c r="D70" i="10"/>
  <c r="C70" i="10"/>
  <c r="P68" i="10"/>
  <c r="P70" i="10"/>
  <c r="O68" i="10"/>
  <c r="O70" i="10"/>
  <c r="N68" i="10"/>
  <c r="N70" i="10"/>
  <c r="M68" i="10"/>
  <c r="M70" i="10"/>
  <c r="L68" i="10"/>
  <c r="G68" i="10"/>
  <c r="K61" i="10"/>
  <c r="J61" i="10"/>
  <c r="I61" i="10"/>
  <c r="H61" i="10"/>
  <c r="F61" i="10"/>
  <c r="E61" i="10"/>
  <c r="D61" i="10"/>
  <c r="C61" i="10"/>
  <c r="P59" i="10"/>
  <c r="O59" i="10"/>
  <c r="N59" i="10"/>
  <c r="M59" i="10"/>
  <c r="L59" i="10"/>
  <c r="G59" i="10"/>
  <c r="P58" i="10"/>
  <c r="O58" i="10"/>
  <c r="N58" i="10"/>
  <c r="M58" i="10"/>
  <c r="L58" i="10"/>
  <c r="G58" i="10"/>
  <c r="K51" i="10"/>
  <c r="J51" i="10"/>
  <c r="I51" i="10"/>
  <c r="H51" i="10"/>
  <c r="F51" i="10"/>
  <c r="E51" i="10"/>
  <c r="D51" i="10"/>
  <c r="C51" i="10"/>
  <c r="P49" i="10"/>
  <c r="O49" i="10"/>
  <c r="N49" i="10"/>
  <c r="M49" i="10"/>
  <c r="L49" i="10"/>
  <c r="G49" i="10"/>
  <c r="P48" i="10"/>
  <c r="O48" i="10"/>
  <c r="N48" i="10"/>
  <c r="M48" i="10"/>
  <c r="L48" i="10"/>
  <c r="G48" i="10"/>
  <c r="K41" i="10"/>
  <c r="J41" i="10"/>
  <c r="I41" i="10"/>
  <c r="H41" i="10"/>
  <c r="F41" i="10"/>
  <c r="E41" i="10"/>
  <c r="D41" i="10"/>
  <c r="C41" i="10"/>
  <c r="P39" i="10"/>
  <c r="O39" i="10"/>
  <c r="N39" i="10"/>
  <c r="M39" i="10"/>
  <c r="L39" i="10"/>
  <c r="G39" i="10"/>
  <c r="P38" i="10"/>
  <c r="O38" i="10"/>
  <c r="N38" i="10"/>
  <c r="M38" i="10"/>
  <c r="L38" i="10"/>
  <c r="G38" i="10"/>
  <c r="P37" i="10"/>
  <c r="O37" i="10"/>
  <c r="N37" i="10"/>
  <c r="M37" i="10"/>
  <c r="L37" i="10"/>
  <c r="G37" i="10"/>
  <c r="P36" i="10"/>
  <c r="O36" i="10"/>
  <c r="N36" i="10"/>
  <c r="M36" i="10"/>
  <c r="L36" i="10"/>
  <c r="G36" i="10"/>
  <c r="P35" i="10"/>
  <c r="O35" i="10"/>
  <c r="N35" i="10"/>
  <c r="M35" i="10"/>
  <c r="L35" i="10"/>
  <c r="G35" i="10"/>
  <c r="P34" i="10"/>
  <c r="O34" i="10"/>
  <c r="N34" i="10"/>
  <c r="M34" i="10"/>
  <c r="L34" i="10"/>
  <c r="G34" i="10"/>
  <c r="P26" i="10"/>
  <c r="O26" i="10"/>
  <c r="N26" i="10"/>
  <c r="M26" i="10"/>
  <c r="L26" i="10"/>
  <c r="G26" i="10"/>
  <c r="P25" i="10"/>
  <c r="O25" i="10"/>
  <c r="N25" i="10"/>
  <c r="M25" i="10"/>
  <c r="L25" i="10"/>
  <c r="G25" i="10"/>
  <c r="P24" i="10"/>
  <c r="O24" i="10"/>
  <c r="N24" i="10"/>
  <c r="M24" i="10"/>
  <c r="L24" i="10"/>
  <c r="G24" i="10"/>
  <c r="P23" i="10"/>
  <c r="O23" i="10"/>
  <c r="N23" i="10"/>
  <c r="M23" i="10"/>
  <c r="L23" i="10"/>
  <c r="G23" i="10"/>
  <c r="K22" i="10"/>
  <c r="K27" i="10"/>
  <c r="J22" i="10"/>
  <c r="J27" i="10"/>
  <c r="I22" i="10"/>
  <c r="I27" i="10"/>
  <c r="H22" i="10"/>
  <c r="H27" i="10"/>
  <c r="F22" i="10"/>
  <c r="F27" i="10"/>
  <c r="E22" i="10"/>
  <c r="E27" i="10"/>
  <c r="D22" i="10"/>
  <c r="D27" i="10"/>
  <c r="C22" i="10"/>
  <c r="C27" i="10"/>
  <c r="P21" i="10"/>
  <c r="O21" i="10"/>
  <c r="N21" i="10"/>
  <c r="M21" i="10"/>
  <c r="L21" i="10"/>
  <c r="G21" i="10"/>
  <c r="P20" i="10"/>
  <c r="O20" i="10"/>
  <c r="N20" i="10"/>
  <c r="M20" i="10"/>
  <c r="L20" i="10"/>
  <c r="G20" i="10"/>
  <c r="P18" i="10"/>
  <c r="O18" i="10"/>
  <c r="N18" i="10"/>
  <c r="M18" i="10"/>
  <c r="L18" i="10"/>
  <c r="G18" i="10"/>
  <c r="P17" i="10"/>
  <c r="O17" i="10"/>
  <c r="N17" i="10"/>
  <c r="M17" i="10"/>
  <c r="L17" i="10"/>
  <c r="G17" i="10"/>
  <c r="B3" i="10"/>
  <c r="B1" i="10"/>
  <c r="B3" i="8"/>
  <c r="B1" i="8"/>
  <c r="D83" i="7"/>
  <c r="E82" i="7"/>
  <c r="E81" i="7"/>
  <c r="E80" i="7"/>
  <c r="E79" i="7"/>
  <c r="E78" i="7"/>
  <c r="E77" i="7"/>
  <c r="E76" i="7"/>
  <c r="E75" i="7"/>
  <c r="E74" i="7"/>
  <c r="E73" i="7"/>
  <c r="E63" i="7"/>
  <c r="D63" i="7"/>
  <c r="E41" i="7"/>
  <c r="E43" i="7"/>
  <c r="D41" i="7"/>
  <c r="E21" i="7"/>
  <c r="D21" i="7"/>
  <c r="B3" i="7"/>
  <c r="I1" i="7"/>
  <c r="B1" i="7"/>
  <c r="N24" i="6"/>
  <c r="M24" i="6"/>
  <c r="L24" i="6"/>
  <c r="K24" i="6"/>
  <c r="J24" i="6"/>
  <c r="I24" i="6"/>
  <c r="H24" i="6"/>
  <c r="N17" i="6"/>
  <c r="M17" i="6"/>
  <c r="L17" i="6"/>
  <c r="K17" i="6"/>
  <c r="J17" i="6"/>
  <c r="I17" i="6"/>
  <c r="H17" i="6"/>
  <c r="F17" i="6"/>
  <c r="E17" i="6"/>
  <c r="N12" i="6"/>
  <c r="M12" i="6"/>
  <c r="L12" i="6"/>
  <c r="K12" i="6"/>
  <c r="J12" i="6"/>
  <c r="I12" i="6"/>
  <c r="H12" i="6"/>
  <c r="F12" i="6"/>
  <c r="E12" i="6"/>
  <c r="B3" i="6"/>
  <c r="B1" i="6"/>
  <c r="B3" i="5"/>
  <c r="B1" i="5"/>
  <c r="N48" i="4"/>
  <c r="M48" i="4"/>
  <c r="L48" i="4"/>
  <c r="K48" i="4"/>
  <c r="J48" i="4"/>
  <c r="I48" i="4"/>
  <c r="H48" i="4"/>
  <c r="G48" i="4"/>
  <c r="N41" i="4"/>
  <c r="M41" i="4"/>
  <c r="L41" i="4"/>
  <c r="K41" i="4"/>
  <c r="J41" i="4"/>
  <c r="I41" i="4"/>
  <c r="H41" i="4"/>
  <c r="G41" i="4"/>
  <c r="N19" i="4"/>
  <c r="M19" i="4"/>
  <c r="L19" i="4"/>
  <c r="K19" i="4"/>
  <c r="J19" i="4"/>
  <c r="I19" i="4"/>
  <c r="H19" i="4"/>
  <c r="B3" i="4"/>
  <c r="B1" i="4"/>
  <c r="B3" i="3"/>
  <c r="B1" i="3"/>
  <c r="B3" i="1"/>
  <c r="F32" i="22"/>
  <c r="H86" i="10"/>
  <c r="O41" i="10"/>
  <c r="O51" i="10"/>
  <c r="O61" i="10"/>
  <c r="P21" i="11"/>
  <c r="P26" i="11"/>
  <c r="P40" i="11"/>
  <c r="P60" i="11"/>
  <c r="Q18" i="10"/>
  <c r="G51" i="10"/>
  <c r="G61" i="10"/>
  <c r="G79" i="10"/>
  <c r="P22" i="10"/>
  <c r="P27" i="10"/>
  <c r="D86" i="10"/>
  <c r="P41" i="10"/>
  <c r="P51" i="10"/>
  <c r="M40" i="11"/>
  <c r="M60" i="11"/>
  <c r="Q24" i="10"/>
  <c r="Q37" i="10"/>
  <c r="G41" i="10"/>
  <c r="Q49" i="10"/>
  <c r="L51" i="10"/>
  <c r="L61" i="10"/>
  <c r="Q77" i="10"/>
  <c r="F27" i="22"/>
  <c r="F31" i="22"/>
  <c r="E19" i="25"/>
  <c r="Q35" i="11"/>
  <c r="Q37" i="11"/>
  <c r="M22" i="10"/>
  <c r="M27" i="10"/>
  <c r="E86" i="10"/>
  <c r="Q23" i="10"/>
  <c r="M41" i="10"/>
  <c r="Q36" i="10"/>
  <c r="Q38" i="10"/>
  <c r="M61" i="10"/>
  <c r="Q70" i="10"/>
  <c r="G70" i="10"/>
  <c r="N21" i="11"/>
  <c r="N26" i="11"/>
  <c r="N50" i="11"/>
  <c r="I50" i="4"/>
  <c r="E83" i="7"/>
  <c r="F86" i="10"/>
  <c r="N41" i="10"/>
  <c r="N51" i="10"/>
  <c r="Q17" i="11"/>
  <c r="Q20" i="11"/>
  <c r="L21" i="11"/>
  <c r="O40" i="11"/>
  <c r="Q34" i="11"/>
  <c r="Q38" i="11"/>
  <c r="G40" i="11"/>
  <c r="Q58" i="11"/>
  <c r="G60" i="11"/>
  <c r="L60" i="11"/>
  <c r="F30" i="22"/>
  <c r="F34" i="22"/>
  <c r="D71" i="13"/>
  <c r="F19" i="4"/>
  <c r="Q25" i="11"/>
  <c r="J50" i="4"/>
  <c r="N50" i="4"/>
  <c r="E33" i="13"/>
  <c r="E73" i="13"/>
  <c r="Q34" i="12"/>
  <c r="Q40" i="12"/>
  <c r="E38" i="13"/>
  <c r="E78" i="13"/>
  <c r="E41" i="4"/>
  <c r="E50" i="4"/>
  <c r="G26" i="11"/>
  <c r="C85" i="11"/>
  <c r="E19" i="4"/>
  <c r="G50" i="4"/>
  <c r="K50" i="4"/>
  <c r="O22" i="10"/>
  <c r="O27" i="10"/>
  <c r="Q21" i="10"/>
  <c r="J86" i="10"/>
  <c r="Q58" i="10"/>
  <c r="N61" i="10"/>
  <c r="L70" i="10"/>
  <c r="P50" i="11"/>
  <c r="O60" i="11"/>
  <c r="Q69" i="11"/>
  <c r="F25" i="22"/>
  <c r="E35" i="22"/>
  <c r="H50" i="4"/>
  <c r="L50" i="4"/>
  <c r="M79" i="10"/>
  <c r="Q79" i="10"/>
  <c r="Q22" i="11"/>
  <c r="H26" i="11"/>
  <c r="L26" i="11"/>
  <c r="N40" i="11"/>
  <c r="Q47" i="11"/>
  <c r="M50" i="11"/>
  <c r="K85" i="11"/>
  <c r="F85" i="11"/>
  <c r="Q76" i="11"/>
  <c r="G78" i="11"/>
  <c r="L78" i="11"/>
  <c r="M78" i="11"/>
  <c r="Q78" i="11"/>
  <c r="D21" i="13"/>
  <c r="F15" i="22"/>
  <c r="D78" i="13"/>
  <c r="E78" i="12"/>
  <c r="E21" i="13"/>
  <c r="D75" i="13"/>
  <c r="D79" i="13"/>
  <c r="E73" i="12"/>
  <c r="D81" i="12"/>
  <c r="D41" i="13"/>
  <c r="D73" i="13"/>
  <c r="K86" i="10"/>
  <c r="L27" i="10"/>
  <c r="O19" i="4"/>
  <c r="M50" i="4"/>
  <c r="O48" i="4"/>
  <c r="Q26" i="10"/>
  <c r="G27" i="10"/>
  <c r="C86" i="10"/>
  <c r="G22" i="10"/>
  <c r="O41" i="4"/>
  <c r="F48" i="4"/>
  <c r="D61" i="13"/>
  <c r="Q17" i="10"/>
  <c r="L22" i="10"/>
  <c r="Q67" i="11"/>
  <c r="E36" i="13"/>
  <c r="E76" i="13"/>
  <c r="E76" i="12"/>
  <c r="F41" i="4"/>
  <c r="L41" i="10"/>
  <c r="M51" i="10"/>
  <c r="Q48" i="10"/>
  <c r="Q59" i="10"/>
  <c r="M21" i="11"/>
  <c r="Q16" i="11"/>
  <c r="Q23" i="11"/>
  <c r="N22" i="10"/>
  <c r="N27" i="10"/>
  <c r="Q20" i="10"/>
  <c r="Q39" i="10"/>
  <c r="L79" i="10"/>
  <c r="E85" i="11"/>
  <c r="J85" i="11"/>
  <c r="Q48" i="11"/>
  <c r="L50" i="11"/>
  <c r="Q57" i="11"/>
  <c r="G69" i="11"/>
  <c r="E31" i="13"/>
  <c r="E71" i="12"/>
  <c r="I86" i="10"/>
  <c r="Q35" i="10"/>
  <c r="G21" i="11"/>
  <c r="D85" i="11"/>
  <c r="Q33" i="11"/>
  <c r="L40" i="11"/>
  <c r="O50" i="11"/>
  <c r="N60" i="11"/>
  <c r="D35" i="22"/>
  <c r="F28" i="22"/>
  <c r="Q25" i="10"/>
  <c r="Q34" i="10"/>
  <c r="P61" i="10"/>
  <c r="Q68" i="10"/>
  <c r="O21" i="11"/>
  <c r="O26" i="11"/>
  <c r="Q19" i="11"/>
  <c r="I85" i="11"/>
  <c r="Q36" i="11"/>
  <c r="G50" i="11"/>
  <c r="L69" i="11"/>
  <c r="D77" i="13"/>
  <c r="D72" i="13"/>
  <c r="D74" i="13"/>
  <c r="D80" i="13"/>
  <c r="E61" i="13"/>
  <c r="D76" i="13"/>
  <c r="F29" i="22"/>
  <c r="F33" i="22"/>
  <c r="O86" i="10"/>
  <c r="Q60" i="11"/>
  <c r="P85" i="11"/>
  <c r="H85" i="11"/>
  <c r="L85" i="11"/>
  <c r="G86" i="10"/>
  <c r="L86" i="10"/>
  <c r="N86" i="10"/>
  <c r="Q51" i="10"/>
  <c r="Q41" i="10"/>
  <c r="Q50" i="11"/>
  <c r="Q40" i="11"/>
  <c r="Q61" i="10"/>
  <c r="O85" i="11"/>
  <c r="F35" i="22"/>
  <c r="O50" i="4"/>
  <c r="D81" i="13"/>
  <c r="G85" i="11"/>
  <c r="L29" i="4"/>
  <c r="L31" i="4"/>
  <c r="L52" i="4"/>
  <c r="E71" i="13"/>
  <c r="E39" i="13"/>
  <c r="E79" i="13"/>
  <c r="E79" i="12"/>
  <c r="M86" i="10"/>
  <c r="Q27" i="10"/>
  <c r="E34" i="13"/>
  <c r="E74" i="13"/>
  <c r="E74" i="12"/>
  <c r="Q22" i="10"/>
  <c r="N85" i="11"/>
  <c r="N29" i="4"/>
  <c r="N31" i="4"/>
  <c r="N52" i="4"/>
  <c r="P86" i="10"/>
  <c r="M29" i="4"/>
  <c r="M31" i="4"/>
  <c r="M52" i="4"/>
  <c r="M26" i="11"/>
  <c r="Q21" i="11"/>
  <c r="F50" i="4"/>
  <c r="E75" i="12"/>
  <c r="E35" i="13"/>
  <c r="E75" i="13"/>
  <c r="E72" i="12"/>
  <c r="E32" i="13"/>
  <c r="E72" i="13"/>
  <c r="E37" i="13"/>
  <c r="E77" i="13"/>
  <c r="E77" i="12"/>
  <c r="M85" i="11"/>
  <c r="Q85" i="11"/>
  <c r="Q26" i="11"/>
  <c r="Q86" i="10"/>
  <c r="G29" i="4"/>
  <c r="G31" i="4"/>
  <c r="G52" i="4"/>
  <c r="E29" i="4"/>
  <c r="E31" i="4"/>
  <c r="E52" i="4"/>
  <c r="F29" i="4"/>
  <c r="F31" i="4"/>
  <c r="F52" i="4"/>
  <c r="O29" i="4"/>
  <c r="O31" i="4"/>
  <c r="O52" i="4"/>
  <c r="O58" i="4"/>
  <c r="F24" i="6"/>
  <c r="E24" i="6"/>
  <c r="E58" i="4"/>
  <c r="F58" i="4"/>
  <c r="D15" i="4"/>
  <c r="D36" i="4"/>
  <c r="D34" i="4" s="1"/>
  <c r="D17" i="5"/>
  <c r="D12" i="5"/>
  <c r="E63" i="27"/>
  <c r="D11" i="5"/>
  <c r="D9" i="5"/>
  <c r="D10" i="5"/>
  <c r="D8" i="25"/>
  <c r="D12" i="25" s="1"/>
  <c r="D19" i="25" s="1"/>
  <c r="F8" i="29"/>
  <c r="F7" i="29"/>
  <c r="H36" i="12"/>
  <c r="H29" i="4"/>
  <c r="H31" i="4"/>
  <c r="H52" i="4"/>
  <c r="D23" i="7"/>
  <c r="F15" i="7"/>
  <c r="F19" i="7"/>
  <c r="F16" i="7"/>
  <c r="G53" i="7"/>
  <c r="F18" i="7"/>
  <c r="D43" i="12"/>
  <c r="K39" i="12"/>
  <c r="K39" i="13" s="1"/>
  <c r="K29" i="4"/>
  <c r="K31" i="4"/>
  <c r="K52" i="4"/>
  <c r="G34" i="12"/>
  <c r="G33" i="12"/>
  <c r="D63" i="12"/>
  <c r="G33" i="7"/>
  <c r="G34" i="7"/>
  <c r="G35" i="7"/>
  <c r="G32" i="7"/>
  <c r="G36" i="7"/>
  <c r="G31" i="7"/>
  <c r="D23" i="12"/>
  <c r="K79" i="12"/>
  <c r="H76" i="12"/>
  <c r="G74" i="12"/>
  <c r="G73" i="12"/>
  <c r="E23" i="12"/>
  <c r="G55" i="7"/>
  <c r="F74" i="12"/>
  <c r="F34" i="12"/>
  <c r="F73" i="12"/>
  <c r="F33" i="12"/>
  <c r="F76" i="12"/>
  <c r="F36" i="12"/>
  <c r="F79" i="12"/>
  <c r="F39" i="12"/>
  <c r="G37" i="12"/>
  <c r="G37" i="7"/>
  <c r="E63" i="12"/>
  <c r="G72" i="12"/>
  <c r="G32" i="12"/>
  <c r="F20" i="7"/>
  <c r="G77" i="12"/>
  <c r="J38" i="12"/>
  <c r="G75" i="12"/>
  <c r="I38" i="12"/>
  <c r="F77" i="12"/>
  <c r="F37" i="12"/>
  <c r="F72" i="12"/>
  <c r="F32" i="12"/>
  <c r="G35" i="12"/>
  <c r="G71" i="12"/>
  <c r="G31" i="12"/>
  <c r="F75" i="12"/>
  <c r="F35" i="12"/>
  <c r="J29" i="4"/>
  <c r="J31" i="4"/>
  <c r="J52" i="4"/>
  <c r="I78" i="12"/>
  <c r="F38" i="12"/>
  <c r="F71" i="12"/>
  <c r="F31" i="12"/>
  <c r="J78" i="12"/>
  <c r="I29" i="4"/>
  <c r="I31" i="4"/>
  <c r="I52" i="4"/>
  <c r="E43" i="12"/>
  <c r="F78" i="12"/>
  <c r="G14" i="13" l="1"/>
  <c r="F81" i="7"/>
  <c r="I16" i="13"/>
  <c r="M16" i="13"/>
  <c r="H17" i="13"/>
  <c r="L17" i="13"/>
  <c r="L41" i="7"/>
  <c r="L43" i="7" s="1"/>
  <c r="H32" i="13"/>
  <c r="L32" i="13"/>
  <c r="L36" i="13"/>
  <c r="G39" i="13"/>
  <c r="L39" i="13"/>
  <c r="G40" i="13"/>
  <c r="K40" i="13"/>
  <c r="D75" i="27"/>
  <c r="G13" i="13"/>
  <c r="M19" i="13"/>
  <c r="L38" i="13"/>
  <c r="H39" i="13"/>
  <c r="L40" i="13"/>
  <c r="H41" i="7"/>
  <c r="H43" i="7" s="1"/>
  <c r="G81" i="7"/>
  <c r="F12" i="13"/>
  <c r="J12" i="13"/>
  <c r="N12" i="13"/>
  <c r="I13" i="13"/>
  <c r="M13" i="13"/>
  <c r="H14" i="13"/>
  <c r="L14" i="13"/>
  <c r="G19" i="13"/>
  <c r="G79" i="13" s="1"/>
  <c r="K19" i="13"/>
  <c r="K79" i="13" s="1"/>
  <c r="K41" i="7"/>
  <c r="K43" i="7" s="1"/>
  <c r="K32" i="13"/>
  <c r="K36" i="13"/>
  <c r="N38" i="13"/>
  <c r="J39" i="13"/>
  <c r="J40" i="13"/>
  <c r="N40" i="13"/>
  <c r="J36" i="13"/>
  <c r="F80" i="7"/>
  <c r="F77" i="7"/>
  <c r="F20" i="13"/>
  <c r="H21" i="7"/>
  <c r="H23" i="7" s="1"/>
  <c r="G15" i="13"/>
  <c r="G16" i="13"/>
  <c r="K16" i="13"/>
  <c r="F17" i="13"/>
  <c r="J17" i="13"/>
  <c r="N17" i="13"/>
  <c r="J32" i="13"/>
  <c r="N32" i="13"/>
  <c r="N36" i="13"/>
  <c r="I38" i="13"/>
  <c r="M38" i="13"/>
  <c r="I39" i="13"/>
  <c r="N39" i="13"/>
  <c r="I40" i="13"/>
  <c r="M40" i="13"/>
  <c r="F9" i="29"/>
  <c r="G11" i="13"/>
  <c r="K21" i="7"/>
  <c r="K23" i="7" s="1"/>
  <c r="L15" i="13"/>
  <c r="G20" i="13"/>
  <c r="G80" i="13" s="1"/>
  <c r="J41" i="7"/>
  <c r="J43" i="7" s="1"/>
  <c r="M63" i="7"/>
  <c r="M65" i="7" s="1"/>
  <c r="L63" i="7"/>
  <c r="L65" i="7" s="1"/>
  <c r="G21" i="7"/>
  <c r="G23" i="7" s="1"/>
  <c r="F21" i="7"/>
  <c r="F23" i="7" s="1"/>
  <c r="E23" i="7" s="1"/>
  <c r="E23" i="13" s="1"/>
  <c r="K15" i="13"/>
  <c r="H51" i="13"/>
  <c r="H63" i="7"/>
  <c r="H65" i="7" s="1"/>
  <c r="K57" i="13"/>
  <c r="K79" i="7"/>
  <c r="I51" i="13"/>
  <c r="I63" i="7"/>
  <c r="I65" i="7" s="1"/>
  <c r="N59" i="13"/>
  <c r="N81" i="7"/>
  <c r="N80" i="7"/>
  <c r="N63" i="7"/>
  <c r="N65" i="7" s="1"/>
  <c r="G76" i="7"/>
  <c r="F16" i="13"/>
  <c r="E41" i="12"/>
  <c r="F11" i="13"/>
  <c r="D17" i="6"/>
  <c r="L21" i="7"/>
  <c r="L23" i="7" s="1"/>
  <c r="M14" i="13"/>
  <c r="H18" i="13"/>
  <c r="L18" i="13"/>
  <c r="H33" i="13"/>
  <c r="L33" i="13"/>
  <c r="H36" i="13"/>
  <c r="L37" i="13"/>
  <c r="G80" i="7"/>
  <c r="G18" i="13"/>
  <c r="K35" i="13"/>
  <c r="G36" i="13"/>
  <c r="D24" i="6"/>
  <c r="F76" i="7"/>
  <c r="J77" i="7"/>
  <c r="J16" i="13"/>
  <c r="N16" i="13"/>
  <c r="I17" i="13"/>
  <c r="M17" i="13"/>
  <c r="I18" i="13"/>
  <c r="M18" i="13"/>
  <c r="I81" i="7"/>
  <c r="M82" i="7"/>
  <c r="M31" i="13"/>
  <c r="I34" i="13"/>
  <c r="M34" i="13"/>
  <c r="H38" i="13"/>
  <c r="H78" i="13" s="1"/>
  <c r="F73" i="7"/>
  <c r="F74" i="7"/>
  <c r="G78" i="7"/>
  <c r="K78" i="7"/>
  <c r="N18" i="13"/>
  <c r="N78" i="13" s="1"/>
  <c r="J18" i="13"/>
  <c r="K17" i="13"/>
  <c r="G17" i="13"/>
  <c r="L16" i="13"/>
  <c r="H16" i="13"/>
  <c r="J37" i="13"/>
  <c r="N37" i="13"/>
  <c r="J11" i="13"/>
  <c r="K76" i="7"/>
  <c r="J19" i="13"/>
  <c r="J20" i="13"/>
  <c r="N20" i="13"/>
  <c r="J31" i="13"/>
  <c r="N31" i="13"/>
  <c r="J35" i="13"/>
  <c r="N35" i="13"/>
  <c r="K74" i="7"/>
  <c r="K11" i="13"/>
  <c r="K20" i="13"/>
  <c r="H15" i="13"/>
  <c r="I21" i="12"/>
  <c r="I23" i="12" s="1"/>
  <c r="F13" i="13"/>
  <c r="K33" i="13"/>
  <c r="K81" i="12"/>
  <c r="K83" i="12" s="1"/>
  <c r="G34" i="13"/>
  <c r="G74" i="13" s="1"/>
  <c r="F15" i="13"/>
  <c r="D85" i="7"/>
  <c r="H76" i="7"/>
  <c r="L79" i="7"/>
  <c r="K81" i="7"/>
  <c r="E80" i="13"/>
  <c r="E81" i="13" s="1"/>
  <c r="E41" i="13"/>
  <c r="G75" i="7"/>
  <c r="J38" i="13"/>
  <c r="G77" i="7"/>
  <c r="G33" i="13"/>
  <c r="F78" i="7"/>
  <c r="E80" i="12"/>
  <c r="E81" i="12" s="1"/>
  <c r="N78" i="7"/>
  <c r="N82" i="7"/>
  <c r="D58" i="4"/>
  <c r="G12" i="13"/>
  <c r="K12" i="13"/>
  <c r="F75" i="7"/>
  <c r="J13" i="13"/>
  <c r="N13" i="13"/>
  <c r="I14" i="13"/>
  <c r="H19" i="13"/>
  <c r="L19" i="13"/>
  <c r="H34" i="13"/>
  <c r="L34" i="13"/>
  <c r="H78" i="7"/>
  <c r="G38" i="13"/>
  <c r="D43" i="13"/>
  <c r="I75" i="7"/>
  <c r="K77" i="7"/>
  <c r="F82" i="7"/>
  <c r="N19" i="13"/>
  <c r="K18" i="13"/>
  <c r="K31" i="13"/>
  <c r="G53" i="13"/>
  <c r="F19" i="13"/>
  <c r="I80" i="7"/>
  <c r="G41" i="12"/>
  <c r="G43" i="12" s="1"/>
  <c r="G37" i="13"/>
  <c r="G74" i="7"/>
  <c r="D25" i="5"/>
  <c r="D27" i="5" s="1"/>
  <c r="D41" i="4"/>
  <c r="J80" i="7"/>
  <c r="J21" i="7"/>
  <c r="J23" i="7" s="1"/>
  <c r="N41" i="7"/>
  <c r="N43" i="7" s="1"/>
  <c r="L78" i="7"/>
  <c r="J81" i="7"/>
  <c r="J82" i="7"/>
  <c r="H37" i="13"/>
  <c r="H77" i="13" s="1"/>
  <c r="H79" i="7"/>
  <c r="K38" i="13"/>
  <c r="K80" i="7"/>
  <c r="J51" i="13"/>
  <c r="J73" i="7"/>
  <c r="J63" i="7"/>
  <c r="J65" i="7" s="1"/>
  <c r="N73" i="7"/>
  <c r="N51" i="13"/>
  <c r="L54" i="13"/>
  <c r="L76" i="7"/>
  <c r="G81" i="12"/>
  <c r="G83" i="12" s="1"/>
  <c r="G41" i="7"/>
  <c r="G43" i="7" s="1"/>
  <c r="G31" i="13"/>
  <c r="F81" i="12"/>
  <c r="F83" i="12" s="1"/>
  <c r="L80" i="7"/>
  <c r="K72" i="13"/>
  <c r="D162" i="27"/>
  <c r="D29" i="4"/>
  <c r="I33" i="13"/>
  <c r="M75" i="7"/>
  <c r="M78" i="7"/>
  <c r="L81" i="7"/>
  <c r="L21" i="12"/>
  <c r="L23" i="12" s="1"/>
  <c r="H20" i="13"/>
  <c r="F18" i="13"/>
  <c r="M41" i="12"/>
  <c r="M43" i="12" s="1"/>
  <c r="H35" i="13"/>
  <c r="M81" i="12"/>
  <c r="M83" i="12" s="1"/>
  <c r="J81" i="12"/>
  <c r="J83" i="12" s="1"/>
  <c r="L81" i="12"/>
  <c r="L83" i="12" s="1"/>
  <c r="F41" i="12"/>
  <c r="F43" i="12" s="1"/>
  <c r="F52" i="13"/>
  <c r="M33" i="13"/>
  <c r="I12" i="13"/>
  <c r="M12" i="13"/>
  <c r="K14" i="13"/>
  <c r="J34" i="13"/>
  <c r="N34" i="13"/>
  <c r="H73" i="7"/>
  <c r="L73" i="7"/>
  <c r="K37" i="13"/>
  <c r="O12" i="6"/>
  <c r="E162" i="27"/>
  <c r="D48" i="4"/>
  <c r="E33" i="27"/>
  <c r="H74" i="7"/>
  <c r="J15" i="13"/>
  <c r="I77" i="7"/>
  <c r="I78" i="7"/>
  <c r="H80" i="7"/>
  <c r="H77" i="7"/>
  <c r="G82" i="7"/>
  <c r="L20" i="13"/>
  <c r="I15" i="13"/>
  <c r="I41" i="12"/>
  <c r="I43" i="12" s="1"/>
  <c r="L35" i="13"/>
  <c r="N81" i="12"/>
  <c r="N83" i="12" s="1"/>
  <c r="H81" i="12"/>
  <c r="H83" i="12" s="1"/>
  <c r="E83" i="12"/>
  <c r="H81" i="7"/>
  <c r="M20" i="13"/>
  <c r="L59" i="13"/>
  <c r="G35" i="13"/>
  <c r="D63" i="13"/>
  <c r="D83" i="12"/>
  <c r="D117" i="27"/>
  <c r="I21" i="7"/>
  <c r="I23" i="7" s="1"/>
  <c r="I11" i="13"/>
  <c r="M11" i="13"/>
  <c r="M21" i="7"/>
  <c r="M23" i="7" s="1"/>
  <c r="L74" i="7"/>
  <c r="L12" i="13"/>
  <c r="L72" i="13" s="1"/>
  <c r="K13" i="13"/>
  <c r="K75" i="7"/>
  <c r="J14" i="13"/>
  <c r="J76" i="7"/>
  <c r="N76" i="7"/>
  <c r="N14" i="13"/>
  <c r="N15" i="13"/>
  <c r="N77" i="7"/>
  <c r="I20" i="13"/>
  <c r="I82" i="7"/>
  <c r="I31" i="13"/>
  <c r="I73" i="7"/>
  <c r="I41" i="7"/>
  <c r="I43" i="7" s="1"/>
  <c r="I32" i="13"/>
  <c r="I74" i="7"/>
  <c r="M32" i="13"/>
  <c r="M74" i="7"/>
  <c r="M77" i="7"/>
  <c r="M35" i="13"/>
  <c r="I79" i="7"/>
  <c r="M79" i="7"/>
  <c r="M37" i="13"/>
  <c r="M81" i="7"/>
  <c r="H40" i="13"/>
  <c r="H82" i="7"/>
  <c r="F63" i="7"/>
  <c r="F65" i="7" s="1"/>
  <c r="E65" i="7" s="1"/>
  <c r="F51" i="13"/>
  <c r="K63" i="7"/>
  <c r="K65" i="7" s="1"/>
  <c r="K73" i="7"/>
  <c r="K51" i="13"/>
  <c r="N74" i="7"/>
  <c r="N52" i="13"/>
  <c r="N75" i="7"/>
  <c r="N53" i="13"/>
  <c r="I54" i="13"/>
  <c r="I74" i="13" s="1"/>
  <c r="I76" i="7"/>
  <c r="M76" i="7"/>
  <c r="L77" i="7"/>
  <c r="L55" i="13"/>
  <c r="J79" i="7"/>
  <c r="J57" i="13"/>
  <c r="M80" i="7"/>
  <c r="M58" i="13"/>
  <c r="K82" i="7"/>
  <c r="K60" i="13"/>
  <c r="H21" i="12"/>
  <c r="H23" i="12" s="1"/>
  <c r="H11" i="13"/>
  <c r="M21" i="12"/>
  <c r="M23" i="12" s="1"/>
  <c r="K21" i="12"/>
  <c r="K23" i="12" s="1"/>
  <c r="G21" i="12"/>
  <c r="G23" i="12" s="1"/>
  <c r="H31" i="13"/>
  <c r="H41" i="12"/>
  <c r="H43" i="12" s="1"/>
  <c r="L41" i="12"/>
  <c r="L43" i="12" s="1"/>
  <c r="L31" i="13"/>
  <c r="J41" i="12"/>
  <c r="J43" i="12" s="1"/>
  <c r="K34" i="13"/>
  <c r="K41" i="12"/>
  <c r="K43" i="12" s="1"/>
  <c r="I81" i="12"/>
  <c r="I83" i="12" s="1"/>
  <c r="G73" i="7"/>
  <c r="G51" i="13"/>
  <c r="D16" i="4"/>
  <c r="D19" i="4" s="1"/>
  <c r="F14" i="13"/>
  <c r="M41" i="7"/>
  <c r="M43" i="7" s="1"/>
  <c r="G56" i="13"/>
  <c r="J74" i="7"/>
  <c r="J75" i="7"/>
  <c r="N79" i="7"/>
  <c r="L82" i="7"/>
  <c r="H12" i="13"/>
  <c r="I19" i="13"/>
  <c r="I36" i="13"/>
  <c r="M36" i="13"/>
  <c r="I37" i="13"/>
  <c r="O24" i="6"/>
  <c r="D23" i="13"/>
  <c r="G63" i="7"/>
  <c r="G65" i="7" s="1"/>
  <c r="G32" i="13"/>
  <c r="F79" i="7"/>
  <c r="M73" i="7"/>
  <c r="J78" i="7"/>
  <c r="L11" i="13"/>
  <c r="M15" i="13"/>
  <c r="I35" i="13"/>
  <c r="M39" i="13"/>
  <c r="H55" i="13"/>
  <c r="K56" i="13"/>
  <c r="O17" i="6"/>
  <c r="N11" i="13"/>
  <c r="N21" i="7"/>
  <c r="N23" i="7" s="1"/>
  <c r="H13" i="13"/>
  <c r="H75" i="7"/>
  <c r="L13" i="13"/>
  <c r="L75" i="7"/>
  <c r="J33" i="13"/>
  <c r="N33" i="13"/>
  <c r="E117" i="27"/>
  <c r="F21" i="12"/>
  <c r="F23" i="12" s="1"/>
  <c r="N21" i="12"/>
  <c r="N23" i="12" s="1"/>
  <c r="J21" i="12"/>
  <c r="J23" i="12" s="1"/>
  <c r="N41" i="12"/>
  <c r="N43" i="12" s="1"/>
  <c r="N77" i="13" l="1"/>
  <c r="M76" i="13"/>
  <c r="G78" i="13"/>
  <c r="J80" i="13"/>
  <c r="L76" i="13"/>
  <c r="L77" i="13"/>
  <c r="I76" i="13"/>
  <c r="M79" i="13"/>
  <c r="H79" i="13"/>
  <c r="I77" i="13"/>
  <c r="H72" i="13"/>
  <c r="M78" i="13"/>
  <c r="N75" i="13"/>
  <c r="M73" i="13"/>
  <c r="N76" i="13"/>
  <c r="K76" i="13"/>
  <c r="I80" i="13"/>
  <c r="N79" i="13"/>
  <c r="N80" i="13"/>
  <c r="G21" i="13"/>
  <c r="G23" i="13" s="1"/>
  <c r="L80" i="13"/>
  <c r="I73" i="13"/>
  <c r="I78" i="13"/>
  <c r="J76" i="13"/>
  <c r="L78" i="13"/>
  <c r="J72" i="13"/>
  <c r="K74" i="13"/>
  <c r="M77" i="13"/>
  <c r="L21" i="13"/>
  <c r="L23" i="13" s="1"/>
  <c r="J79" i="13"/>
  <c r="F40" i="13"/>
  <c r="F80" i="13" s="1"/>
  <c r="H74" i="13"/>
  <c r="K78" i="13"/>
  <c r="H73" i="13"/>
  <c r="K80" i="13"/>
  <c r="K73" i="13"/>
  <c r="H75" i="13"/>
  <c r="I79" i="13"/>
  <c r="N72" i="13"/>
  <c r="M80" i="13"/>
  <c r="J75" i="13"/>
  <c r="M41" i="13"/>
  <c r="M43" i="13" s="1"/>
  <c r="F33" i="13"/>
  <c r="F73" i="13" s="1"/>
  <c r="J41" i="13"/>
  <c r="J43" i="13" s="1"/>
  <c r="H76" i="13"/>
  <c r="L61" i="13"/>
  <c r="L63" i="13" s="1"/>
  <c r="G83" i="7"/>
  <c r="G85" i="7" s="1"/>
  <c r="K75" i="13"/>
  <c r="F39" i="13"/>
  <c r="F79" i="13" s="1"/>
  <c r="M74" i="13"/>
  <c r="F21" i="13"/>
  <c r="F23" i="13" s="1"/>
  <c r="F36" i="13"/>
  <c r="F76" i="13" s="1"/>
  <c r="I72" i="13"/>
  <c r="N74" i="13"/>
  <c r="J21" i="13"/>
  <c r="J23" i="13" s="1"/>
  <c r="L73" i="13"/>
  <c r="N21" i="13"/>
  <c r="N23" i="13" s="1"/>
  <c r="M83" i="7"/>
  <c r="M85" i="7" s="1"/>
  <c r="I83" i="7"/>
  <c r="I85" i="7" s="1"/>
  <c r="I21" i="13"/>
  <c r="I23" i="13" s="1"/>
  <c r="H83" i="7"/>
  <c r="H85" i="7" s="1"/>
  <c r="N61" i="13"/>
  <c r="N63" i="13" s="1"/>
  <c r="J71" i="13"/>
  <c r="G73" i="13"/>
  <c r="F38" i="13"/>
  <c r="F78" i="13" s="1"/>
  <c r="L79" i="13"/>
  <c r="K21" i="13"/>
  <c r="K23" i="13" s="1"/>
  <c r="N41" i="13"/>
  <c r="N43" i="13" s="1"/>
  <c r="I61" i="13"/>
  <c r="I63" i="13" s="1"/>
  <c r="N83" i="7"/>
  <c r="N85" i="7" s="1"/>
  <c r="F83" i="7"/>
  <c r="F85" i="7" s="1"/>
  <c r="M61" i="13"/>
  <c r="M63" i="13" s="1"/>
  <c r="H21" i="13"/>
  <c r="H23" i="13" s="1"/>
  <c r="K77" i="13"/>
  <c r="H61" i="13"/>
  <c r="H63" i="13" s="1"/>
  <c r="G76" i="13"/>
  <c r="J77" i="13"/>
  <c r="K83" i="7"/>
  <c r="K85" i="7" s="1"/>
  <c r="M21" i="13"/>
  <c r="M23" i="13" s="1"/>
  <c r="L83" i="7"/>
  <c r="L85" i="7" s="1"/>
  <c r="L74" i="13"/>
  <c r="J83" i="7"/>
  <c r="J85" i="7" s="1"/>
  <c r="K41" i="13"/>
  <c r="K43" i="13" s="1"/>
  <c r="J78" i="13"/>
  <c r="F37" i="13"/>
  <c r="F77" i="13" s="1"/>
  <c r="N73" i="13"/>
  <c r="G77" i="13"/>
  <c r="F34" i="13"/>
  <c r="F74" i="13" s="1"/>
  <c r="M72" i="13"/>
  <c r="J73" i="13"/>
  <c r="J61" i="13"/>
  <c r="J63" i="13" s="1"/>
  <c r="F31" i="13"/>
  <c r="L75" i="13"/>
  <c r="D50" i="4"/>
  <c r="H80" i="13"/>
  <c r="I75" i="13"/>
  <c r="D31" i="4"/>
  <c r="J74" i="13"/>
  <c r="G72" i="13"/>
  <c r="F32" i="13"/>
  <c r="F72" i="13" s="1"/>
  <c r="G75" i="13"/>
  <c r="F35" i="13"/>
  <c r="F75" i="13" s="1"/>
  <c r="G41" i="13"/>
  <c r="G43" i="13" s="1"/>
  <c r="K71" i="13"/>
  <c r="K61" i="13"/>
  <c r="K63" i="13" s="1"/>
  <c r="E63" i="13"/>
  <c r="E85" i="7"/>
  <c r="L41" i="13"/>
  <c r="L43" i="13" s="1"/>
  <c r="L71" i="13"/>
  <c r="F61" i="13"/>
  <c r="F63" i="13" s="1"/>
  <c r="M75" i="13"/>
  <c r="I71" i="13"/>
  <c r="I41" i="13"/>
  <c r="I43" i="13" s="1"/>
  <c r="N71" i="13"/>
  <c r="G71" i="13"/>
  <c r="G61" i="13"/>
  <c r="G63" i="13" s="1"/>
  <c r="H41" i="13"/>
  <c r="H43" i="13" s="1"/>
  <c r="H71" i="13"/>
  <c r="D83" i="13"/>
  <c r="M71" i="13"/>
  <c r="I81" i="13" l="1"/>
  <c r="I83" i="13" s="1"/>
  <c r="K81" i="13"/>
  <c r="K83" i="13" s="1"/>
  <c r="N81" i="13"/>
  <c r="N83" i="13" s="1"/>
  <c r="M81" i="13"/>
  <c r="M83" i="13" s="1"/>
  <c r="H81" i="13"/>
  <c r="H83" i="13" s="1"/>
  <c r="L81" i="13"/>
  <c r="L83" i="13" s="1"/>
  <c r="G81" i="13"/>
  <c r="G83" i="13" s="1"/>
  <c r="F41" i="13"/>
  <c r="F43" i="13" s="1"/>
  <c r="E43" i="13" s="1"/>
  <c r="E83" i="13" s="1"/>
  <c r="J81" i="13"/>
  <c r="J83" i="13" s="1"/>
  <c r="F71" i="13"/>
  <c r="F81" i="13" s="1"/>
  <c r="F83" i="13" s="1"/>
  <c r="D52" i="4"/>
  <c r="D60" i="4" s="1"/>
</calcChain>
</file>

<file path=xl/sharedStrings.xml><?xml version="1.0" encoding="utf-8"?>
<sst xmlns="http://schemas.openxmlformats.org/spreadsheetml/2006/main" count="3468" uniqueCount="885">
  <si>
    <t>Distribution Network Service Provider</t>
  </si>
  <si>
    <t xml:space="preserve">This template is to be used by a DNSP to fulfil its annual reporting obligations to the AER. </t>
  </si>
  <si>
    <t>Colour coding of input sheets:</t>
  </si>
  <si>
    <t>Dark blue = AER instructions/headings</t>
  </si>
  <si>
    <t>Yellow = Input cells</t>
  </si>
  <si>
    <t>Grey - Not applicable/No inputs required</t>
  </si>
  <si>
    <t>Leave coloured cells blank if no information exists - PLEASE DO NOT ENTER TEXT unless specifically requested to do so.</t>
  </si>
  <si>
    <t>All dollar amounts are to be unrounded, and in nominal terms.</t>
  </si>
  <si>
    <t>DNSP - trading name:</t>
  </si>
  <si>
    <t>United Energy Distribution Pty Limited</t>
  </si>
  <si>
    <t xml:space="preserve">DNSP - Australian business number: </t>
  </si>
  <si>
    <t>70 064 651 029</t>
  </si>
  <si>
    <t>Reporting year:</t>
  </si>
  <si>
    <t>Business address</t>
  </si>
  <si>
    <t>Address</t>
  </si>
  <si>
    <t>Suburb</t>
  </si>
  <si>
    <t>Mount Waverley</t>
  </si>
  <si>
    <t>State</t>
  </si>
  <si>
    <t>VIC</t>
  </si>
  <si>
    <t>Postcode</t>
  </si>
  <si>
    <t>Postal address</t>
  </si>
  <si>
    <t>PO BOX 449</t>
  </si>
  <si>
    <t>Contact name/s</t>
  </si>
  <si>
    <t>Contact phone/s</t>
  </si>
  <si>
    <t>Contact email address/s</t>
  </si>
  <si>
    <t xml:space="preserve"> </t>
  </si>
  <si>
    <t>Electricity Distribution Network Service Provider Annual Reporting Template</t>
  </si>
  <si>
    <t>Table of contents</t>
  </si>
  <si>
    <t>Cover sheet</t>
  </si>
  <si>
    <t xml:space="preserve">9. Additions by Tax   </t>
  </si>
  <si>
    <t>19. Alternative Control and Other Services</t>
  </si>
  <si>
    <t>1. Income Statement</t>
  </si>
  <si>
    <t>10. Advanced Metering Infrastructure</t>
  </si>
  <si>
    <t>20. Demand and Revenue</t>
  </si>
  <si>
    <t>2. Balance Sheet</t>
  </si>
  <si>
    <t>11. Maintenance</t>
  </si>
  <si>
    <t>21. EBSS</t>
  </si>
  <si>
    <t>3. Cashflows Statement</t>
  </si>
  <si>
    <t>22. Jurisdictional Scheme</t>
  </si>
  <si>
    <t>12. Activities</t>
  </si>
  <si>
    <t>4. Changes in Equity</t>
  </si>
  <si>
    <t>23. DMIS-DMIA</t>
  </si>
  <si>
    <t>5. Fixed Assets</t>
  </si>
  <si>
    <t>24. Self Insurance</t>
  </si>
  <si>
    <t>13. Labour</t>
  </si>
  <si>
    <t>6. Additions by Reason</t>
  </si>
  <si>
    <t>25. Change of Accounting Policy</t>
  </si>
  <si>
    <t>14. Opex Step Change</t>
  </si>
  <si>
    <t>26. Related Party Transactions</t>
  </si>
  <si>
    <t>15. Total Overheads</t>
  </si>
  <si>
    <t>27. Safety and Bushfire</t>
  </si>
  <si>
    <t>16. Provisions</t>
  </si>
  <si>
    <t>28. Cost of Debt</t>
  </si>
  <si>
    <t>17. Shared Cost Allocation</t>
  </si>
  <si>
    <t>7. Depreciation</t>
  </si>
  <si>
    <t>18. Avoided Cost Payments</t>
  </si>
  <si>
    <t xml:space="preserve">8. Written Down Value </t>
  </si>
  <si>
    <t>Statutory Account code or reference to account code</t>
  </si>
  <si>
    <t>Description</t>
  </si>
  <si>
    <t>Audited Statutory Financial Statements</t>
  </si>
  <si>
    <t>Adjustments</t>
  </si>
  <si>
    <t>United Energy</t>
  </si>
  <si>
    <t>Standard Control Services</t>
  </si>
  <si>
    <t>AMI</t>
  </si>
  <si>
    <t>Public Lighting - Alternative Control</t>
  </si>
  <si>
    <t>Other Alternative Control Services</t>
  </si>
  <si>
    <t>Negotiated Services</t>
  </si>
  <si>
    <t>Unregulated Services</t>
  </si>
  <si>
    <t>Standard Control Services Prior Year</t>
  </si>
  <si>
    <t>Energy efficient</t>
  </si>
  <si>
    <t>Non energy efficient</t>
  </si>
  <si>
    <t>Fee based service</t>
  </si>
  <si>
    <t>Quoted service</t>
  </si>
  <si>
    <t>$'000 nominal</t>
  </si>
  <si>
    <t>Distribution Revenue</t>
  </si>
  <si>
    <t>Designated Pricing Proposal Charges</t>
  </si>
  <si>
    <t>Jurisdictional Scheme Amounts</t>
  </si>
  <si>
    <t>Profit from sale of Fixed Assets</t>
  </si>
  <si>
    <t>Customer Contributions</t>
  </si>
  <si>
    <t xml:space="preserve">Other Revenue </t>
  </si>
  <si>
    <t>Total revenue</t>
  </si>
  <si>
    <t>Designated Pricing Approval Charges</t>
  </si>
  <si>
    <t>Maintenance</t>
  </si>
  <si>
    <t>Operating Expenses</t>
  </si>
  <si>
    <t xml:space="preserve">Depreciation </t>
  </si>
  <si>
    <t>Finance Charges</t>
  </si>
  <si>
    <t>Loss from sale of Fixed Assets</t>
  </si>
  <si>
    <t xml:space="preserve">Other </t>
  </si>
  <si>
    <t>Profit before Tax (PBT)</t>
  </si>
  <si>
    <t>Income Tax Expenses /(Benefit)</t>
  </si>
  <si>
    <t>Profit after tax</t>
  </si>
  <si>
    <t>Note:</t>
  </si>
  <si>
    <t>Balancing is required at United Energy distribution business level</t>
  </si>
  <si>
    <t xml:space="preserve">In addition it is mandatory to produce for each cost or revenue item that has been allocated to the distribution services/AMI a supporting </t>
  </si>
  <si>
    <t>workpaper that includes the following:</t>
  </si>
  <si>
    <t>a) the amounts that have been directly attributed to each distribution service - Please Refer to Appendix H</t>
  </si>
  <si>
    <t>b) the amounts that have been allocated to each distribution service - Please Refer to Appendix H</t>
  </si>
  <si>
    <t>c) a description of the allocation basis  - Please Refer to Appendix H</t>
  </si>
  <si>
    <t>d) the numeric quantity of each allocator. - Please Refer to Appendix H</t>
  </si>
  <si>
    <t>Designated pricing approval charges include SPI connection fees, AEMO shared transmission charges, net cross boundary charges, avoided TUoS/avoided transmission costs.</t>
  </si>
  <si>
    <t>Audited Statutory Amount</t>
  </si>
  <si>
    <t>UED</t>
  </si>
  <si>
    <t>Public Lighting</t>
  </si>
  <si>
    <t>Non efficient</t>
  </si>
  <si>
    <t>Fee based services</t>
  </si>
  <si>
    <t>Quoted services</t>
  </si>
  <si>
    <t>CURRENT ASSETS</t>
  </si>
  <si>
    <t>Cash and cash equivalents</t>
  </si>
  <si>
    <t>Trade and other receivables</t>
  </si>
  <si>
    <t>Financial Assets</t>
  </si>
  <si>
    <t>Derivatives</t>
  </si>
  <si>
    <t>Current tax assets</t>
  </si>
  <si>
    <t>Prepayments</t>
  </si>
  <si>
    <t>Accrued Revenue</t>
  </si>
  <si>
    <t>Inventories</t>
  </si>
  <si>
    <t>Other</t>
  </si>
  <si>
    <t>Total Current Assets</t>
  </si>
  <si>
    <t>NON-CURRENT ASSETS</t>
  </si>
  <si>
    <t>Receivables</t>
  </si>
  <si>
    <t>Financial assets</t>
  </si>
  <si>
    <t>Deferred tax asset</t>
  </si>
  <si>
    <t>Property, Plant and Equipment</t>
  </si>
  <si>
    <t>Total Non-Current Assets</t>
  </si>
  <si>
    <t>TOTAL ASSETS</t>
  </si>
  <si>
    <t>CURRENT LIABILITIES</t>
  </si>
  <si>
    <t>Trade and other creditors</t>
  </si>
  <si>
    <t>Interest bearing borrowings</t>
  </si>
  <si>
    <t>Customer deposits</t>
  </si>
  <si>
    <t>Bank overdraft</t>
  </si>
  <si>
    <t>Current tax liability</t>
  </si>
  <si>
    <t>Provisions</t>
  </si>
  <si>
    <t>Total Current Liabilities</t>
  </si>
  <si>
    <t>NON-CURRENT LIABILITIES</t>
  </si>
  <si>
    <t>Retirement benefit obligations</t>
  </si>
  <si>
    <t>Deferred tax liability</t>
  </si>
  <si>
    <t>Total Non-Current Liabilities</t>
  </si>
  <si>
    <t>TOTAL LIABILITIES</t>
  </si>
  <si>
    <t>NET ASSETS /(LIABILITIES)</t>
  </si>
  <si>
    <t>EQUITY</t>
  </si>
  <si>
    <t>Contributed Equity</t>
  </si>
  <si>
    <t>Reserves</t>
  </si>
  <si>
    <t>Retained Profits</t>
  </si>
  <si>
    <t>TOTAL EQUITY</t>
  </si>
  <si>
    <t>Note: Balancing is required at the Distribution Business level</t>
  </si>
  <si>
    <t>It is mandatory to produce for each asset or liability that has been allocated to the distribution services a supporting workpaper</t>
  </si>
  <si>
    <t>that includes the following</t>
  </si>
  <si>
    <t>a) the amounts that have been directly attributed to each distribution service  - All Amounts are Directly Attributed</t>
  </si>
  <si>
    <t>b) the amounts that have been allocated to each distribution service - All Amounts are Directly Attributed</t>
  </si>
  <si>
    <t>c) a description of the allocation basis  - All Amounts are Directly Attributed</t>
  </si>
  <si>
    <t>d) the numeric quantity of each allocator. - All Amounts are Directly Attributed</t>
  </si>
  <si>
    <t>CASH FLOW FROM OPERATING ACTIVITIES</t>
  </si>
  <si>
    <t>Receipts from Customers</t>
  </si>
  <si>
    <t>Payments to Suppliers and Employees</t>
  </si>
  <si>
    <t>Interest paid</t>
  </si>
  <si>
    <t>Income tax paid</t>
  </si>
  <si>
    <t>CASH FLOW FROM INVESTING ACTIVITIES</t>
  </si>
  <si>
    <t>Proceeds from sale of assets</t>
  </si>
  <si>
    <t>Payments for purchase of assets</t>
  </si>
  <si>
    <t>Proceeds on sale of investments</t>
  </si>
  <si>
    <t>Purchase of investments</t>
  </si>
  <si>
    <t>CASH FLOW FROM FINANCING ACTIVITIES</t>
  </si>
  <si>
    <t>Proceeds from borrowings</t>
  </si>
  <si>
    <t>Repayment of borrowings</t>
  </si>
  <si>
    <t>Proceeds from equity issue</t>
  </si>
  <si>
    <t>Dividends paid</t>
  </si>
  <si>
    <t>Net Cash Flow for the Year</t>
  </si>
  <si>
    <t>Cash balance at the beginning of the Year</t>
  </si>
  <si>
    <t>Cash balance at the end of the Year</t>
  </si>
  <si>
    <t>Note: Balancing is required at United Energy distribution business level</t>
  </si>
  <si>
    <t xml:space="preserve">In addition it is mandatory to produce for each cashflow item that has been allocated to the distribution services/AMI a supporting </t>
  </si>
  <si>
    <t>a) the amounts that have been directly attributed to each distribution service  - All amounts are Directly Attributed</t>
  </si>
  <si>
    <t>b) the amounts that have been allocated to each distribution service - All amounts are Directly Attributed</t>
  </si>
  <si>
    <t>c) a description of the allocation basis  - All amounts are Directly Attributed</t>
  </si>
  <si>
    <t>d) the numeric quantity of each allocator - All amounts are Directly Attributed</t>
  </si>
  <si>
    <t>CONTRIBUTED EQUITY</t>
  </si>
  <si>
    <t>Opening Balance</t>
  </si>
  <si>
    <t>Shares Issued</t>
  </si>
  <si>
    <t>Shares bought back</t>
  </si>
  <si>
    <t>Closing Balance</t>
  </si>
  <si>
    <t>RESERVES</t>
  </si>
  <si>
    <t xml:space="preserve">Fair value adjustments </t>
  </si>
  <si>
    <t>RETAINED PROFITS</t>
  </si>
  <si>
    <t>Profit/(Loss) for period</t>
  </si>
  <si>
    <t>Actuarial gains/(losses) on retirement obligations</t>
  </si>
  <si>
    <t>Dividends Paid</t>
  </si>
  <si>
    <t>The opening balances should agree to the prior year's regulatory accounting statement.</t>
  </si>
  <si>
    <t>5. Fixed Assets at Cost</t>
  </si>
  <si>
    <t>Table 1 Fixed Assets at Cost - OPENING</t>
  </si>
  <si>
    <t>Statutory Accounts</t>
  </si>
  <si>
    <t>Other alternative Control Services</t>
  </si>
  <si>
    <t>Energy Efficient</t>
  </si>
  <si>
    <t>Non-energy efficient</t>
  </si>
  <si>
    <t>Subtransmission</t>
  </si>
  <si>
    <t>Distribution system assets</t>
  </si>
  <si>
    <t>SCADA/Network control</t>
  </si>
  <si>
    <t>Non network - IT</t>
  </si>
  <si>
    <t>Non network - other</t>
  </si>
  <si>
    <t>Metering - Non AMI</t>
  </si>
  <si>
    <t>Public lighting</t>
  </si>
  <si>
    <t>Alternative control -other</t>
  </si>
  <si>
    <t>Negotiated services</t>
  </si>
  <si>
    <t>Sub Total</t>
  </si>
  <si>
    <t>Unregulated services</t>
  </si>
  <si>
    <t>Total</t>
  </si>
  <si>
    <t>Table 2 Fixed Assets at Cost - ADDITIONS</t>
  </si>
  <si>
    <t xml:space="preserve">Public Lighting - Alternative Control </t>
  </si>
  <si>
    <t>Negotiated service</t>
  </si>
  <si>
    <t>Note: identify any asset transfers between asset categories for fixed assets at cost - additions</t>
  </si>
  <si>
    <t>Table 3 Fixed Assets at Cost - DISPOSALS</t>
  </si>
  <si>
    <t>Table 4 Fixed Assets at Cost - CLOSING</t>
  </si>
  <si>
    <t xml:space="preserve">Description </t>
  </si>
  <si>
    <r>
      <t>Note:</t>
    </r>
    <r>
      <rPr>
        <b/>
        <sz val="10"/>
        <rFont val="Arial"/>
        <family val="2"/>
      </rPr>
      <t xml:space="preserve"> </t>
    </r>
    <r>
      <rPr>
        <sz val="10"/>
        <color indexed="8"/>
        <rFont val="Arial"/>
        <family val="2"/>
      </rPr>
      <t>Asset classes (excluding non AMI metering, public lighting and other alternative control services) are those used in the 2011-15 Distribution Determination RFM &amp; PTRM</t>
    </r>
  </si>
  <si>
    <t>Opening balance for public lighting attributed to SCS as these were vested assets</t>
  </si>
  <si>
    <t>6a. Additions by Reason Inclusive of Margin</t>
  </si>
  <si>
    <t>Instructions:</t>
  </si>
  <si>
    <r>
      <t>Reported expenditure is to be entered</t>
    </r>
    <r>
      <rPr>
        <b/>
        <sz val="10"/>
        <rFont val="Arial"/>
        <family val="2"/>
      </rPr>
      <t xml:space="preserve"> INCLUSIVE</t>
    </r>
    <r>
      <rPr>
        <sz val="10"/>
        <rFont val="Arial"/>
        <family val="2"/>
      </rPr>
      <t xml:space="preserve"> of any profit margins or management fees paid directly or indirectly to related party contractors (which is not an actual incurred cost of the related party contractor) for the regulatory reporting period.  </t>
    </r>
  </si>
  <si>
    <t xml:space="preserve">If allocating based on assumptions then provide method.  </t>
  </si>
  <si>
    <t xml:space="preserve">Table 1 Standard Control Service </t>
  </si>
  <si>
    <t>VOLTAGE</t>
  </si>
  <si>
    <t>HV</t>
  </si>
  <si>
    <t>LV</t>
  </si>
  <si>
    <t>Demand Related</t>
  </si>
  <si>
    <t>Reinforcement</t>
  </si>
  <si>
    <t>New customer connection</t>
  </si>
  <si>
    <t>Non Demand Related</t>
  </si>
  <si>
    <t>Reliability &amp; quality maintained</t>
  </si>
  <si>
    <t>Environmental, safety &amp; legal</t>
  </si>
  <si>
    <t>Total Across Voltage Levels</t>
  </si>
  <si>
    <t>Non network general - IT</t>
  </si>
  <si>
    <t>Non network general - other</t>
  </si>
  <si>
    <t>Standard Control -  Total Additions</t>
  </si>
  <si>
    <t>Table 2 AMI</t>
  </si>
  <si>
    <t>Accumulation Meters</t>
  </si>
  <si>
    <t>Manually read interval meters</t>
  </si>
  <si>
    <t>Remotely read interval meters &amp; transformers</t>
  </si>
  <si>
    <t>AMI communication</t>
  </si>
  <si>
    <t>Metering data services (IT)</t>
  </si>
  <si>
    <t>Metering data services (other)</t>
  </si>
  <si>
    <t>AMI - Total Additions</t>
  </si>
  <si>
    <t xml:space="preserve">Table 3 Public lighting - Alternative Control </t>
  </si>
  <si>
    <t xml:space="preserve">Public lighting - energy efficient </t>
  </si>
  <si>
    <t xml:space="preserve">Public lighting - non energy efficient </t>
  </si>
  <si>
    <t>Public Lighting - Total Additions</t>
  </si>
  <si>
    <t>Table 4 Alternative control - fee, quoted services</t>
  </si>
  <si>
    <t>Other - fee based services</t>
  </si>
  <si>
    <t>Other - quoted services</t>
  </si>
  <si>
    <t>Other Alternative Control - Total Additions</t>
  </si>
  <si>
    <t>Table 5  Negotiated</t>
  </si>
  <si>
    <t>Negotiated - Total Additions</t>
  </si>
  <si>
    <t>Table 6  Unregulated</t>
  </si>
  <si>
    <t xml:space="preserve">Unregulated </t>
  </si>
  <si>
    <t>Unregulated - Total Additions</t>
  </si>
  <si>
    <t>Table 7 Total all additions</t>
  </si>
  <si>
    <t>Table 8 Customer Contributions</t>
  </si>
  <si>
    <t>Standard control services</t>
  </si>
  <si>
    <t>Alternative control fee and quoted services</t>
  </si>
  <si>
    <t>Negotiated</t>
  </si>
  <si>
    <t>Unregulated</t>
  </si>
  <si>
    <t>Total Customer Contributions</t>
  </si>
  <si>
    <r>
      <t xml:space="preserve">Reported expenditure is to be entered </t>
    </r>
    <r>
      <rPr>
        <b/>
        <sz val="10"/>
        <rFont val="Arial"/>
        <family val="2"/>
      </rPr>
      <t>EXCLUSIVE</t>
    </r>
    <r>
      <rPr>
        <sz val="10"/>
        <rFont val="Arial"/>
        <family val="2"/>
      </rPr>
      <t xml:space="preserve"> of any profit margins or management fees paid directly or indirectly to related party contractors (which is not an actual incurred cost of the related party contractor) for the regulatory reporting period.</t>
    </r>
  </si>
  <si>
    <t>Total Additions (Net of Customer Contributions) $'000 nominal</t>
  </si>
  <si>
    <t>6c. Additions by Reason - Overheads Inclusive of Margin</t>
  </si>
  <si>
    <r>
      <t xml:space="preserve">Reported expenditure is to be entered </t>
    </r>
    <r>
      <rPr>
        <b/>
        <sz val="10"/>
        <rFont val="Arial"/>
        <family val="2"/>
      </rPr>
      <t>INCLUSIVE</t>
    </r>
    <r>
      <rPr>
        <sz val="10"/>
        <rFont val="Arial"/>
        <family val="2"/>
      </rPr>
      <t xml:space="preserve"> of any profit margins or management fees paid directly or indirectly to related party contractors (which is not an actual incurred cost of the related party contractor) for the regulatory reporting period.</t>
    </r>
  </si>
  <si>
    <t>DIRECT</t>
  </si>
  <si>
    <t>INDIRECT</t>
  </si>
  <si>
    <t>TOTAL OVERHEADS</t>
  </si>
  <si>
    <t>Voltage</t>
  </si>
  <si>
    <t>Subtotal</t>
  </si>
  <si>
    <t>TOTAL</t>
  </si>
  <si>
    <t>6d. Additions by Reason - Overheads Exclusive of Margin</t>
  </si>
  <si>
    <t>Alternative Control - Total Additions</t>
  </si>
  <si>
    <t>Table 1 Fixed Assets Depreciation - OPENING</t>
  </si>
  <si>
    <t>Table 2 Fixed Assets Depreciation - ADDITIONS</t>
  </si>
  <si>
    <t>Metering</t>
  </si>
  <si>
    <t>Neutral Screen Services</t>
  </si>
  <si>
    <t>Distribution Transformers upgrades</t>
  </si>
  <si>
    <t>Table 3 Fixed Assets Depreciation- DISPOSALS</t>
  </si>
  <si>
    <t>Table 4 Fixed Assets Depreciation - CLOSING</t>
  </si>
  <si>
    <t>SCAD/Network control</t>
  </si>
  <si>
    <t>Note: Asset classes (excluding non AMI metering, public lighting and other alternative control services) are those used in the 2011-15 Distribution Determination RFM &amp; PTRM</t>
  </si>
  <si>
    <t>8. Written Down Value</t>
  </si>
  <si>
    <t>Table 1 Fixed Assets WDV- OPENING</t>
  </si>
  <si>
    <t>Table 3 Fixed Assets WDV- DISPOSALS</t>
  </si>
  <si>
    <r>
      <t>Note:</t>
    </r>
    <r>
      <rPr>
        <sz val="10"/>
        <rFont val="Arial"/>
        <family val="2"/>
      </rPr>
      <t xml:space="preserve"> </t>
    </r>
    <r>
      <rPr>
        <sz val="10"/>
        <color indexed="8"/>
        <rFont val="Arial"/>
        <family val="2"/>
      </rPr>
      <t>Asset classes (excluding non AMI metering, public lighting and other alternative control services) are those used in the 2011-15 Distribution Determination RFM &amp; PTRM</t>
    </r>
  </si>
  <si>
    <t>9. Additions By Tax</t>
  </si>
  <si>
    <t>Table 1 Standard Control Services - Excl.Metering</t>
  </si>
  <si>
    <t>Asset Class</t>
  </si>
  <si>
    <t>Tax Depreciation - Rate (Post Ralph 10 May 2006 onwards)</t>
  </si>
  <si>
    <t>Additions per Taxation Category Exclusive of Related Party Margin</t>
  </si>
  <si>
    <t>Additions per Taxation Category Inclusive of Related Party Margin</t>
  </si>
  <si>
    <t>Demand related capital expenditure</t>
  </si>
  <si>
    <t>Replacement expenditure (Group 1)</t>
  </si>
  <si>
    <t>Replacement expenditure (Group 2)</t>
  </si>
  <si>
    <t>Replacement expenditure (Group 3)</t>
  </si>
  <si>
    <t>Environment, safety &amp; legal</t>
  </si>
  <si>
    <t>Non-network general assets - IT</t>
  </si>
  <si>
    <t>Non-network general assets - Other</t>
  </si>
  <si>
    <t>RBPC - Excl Metering - TOTAL ADDITIONS</t>
  </si>
  <si>
    <t>Capitalised Finance Charges Included in above Total</t>
  </si>
  <si>
    <t>Table 2 Metering</t>
  </si>
  <si>
    <t>Tax Depreciation - Rate (Post Ralph 10 May 2006)</t>
  </si>
  <si>
    <t>Meters and transformers (Group 1) (Unit cost &lt; $1,000)</t>
  </si>
  <si>
    <t>Meters and transformers (Group 2) (Unit cost =&gt; $1,000)</t>
  </si>
  <si>
    <t>IT</t>
  </si>
  <si>
    <t>Communications</t>
  </si>
  <si>
    <t>Metering - TOTAL ADDITIONS</t>
  </si>
  <si>
    <t>Table 1 Standard control asset base - metering</t>
  </si>
  <si>
    <t xml:space="preserve">Opening value
</t>
  </si>
  <si>
    <t xml:space="preserve">Actual capital expenditure –
as incurred 
</t>
  </si>
  <si>
    <t xml:space="preserve">Actual asset disposals –
as incurred
</t>
  </si>
  <si>
    <t xml:space="preserve">Actual capital contributions – 
as incurred 
</t>
  </si>
  <si>
    <t xml:space="preserve">Actual net capital expenditure – 
as incurred 
</t>
  </si>
  <si>
    <t xml:space="preserve">Accumulation meters </t>
  </si>
  <si>
    <t>Remotely read interval meters and transformers</t>
  </si>
  <si>
    <t>Table 2a Number of meters installed</t>
  </si>
  <si>
    <t>Current Year</t>
  </si>
  <si>
    <t>Prior Year</t>
  </si>
  <si>
    <t>Accumulation meters</t>
  </si>
  <si>
    <t>Single phase non off peak</t>
  </si>
  <si>
    <t>Single phase off peak</t>
  </si>
  <si>
    <t>Multi phase direct connect</t>
  </si>
  <si>
    <t>Multi phase current transformers</t>
  </si>
  <si>
    <t>Total accumulation meters installed</t>
  </si>
  <si>
    <t>MRIM meters</t>
  </si>
  <si>
    <t>Total MRIM meters installed</t>
  </si>
  <si>
    <t>AMI meters</t>
  </si>
  <si>
    <t>Single phase single element</t>
  </si>
  <si>
    <t>Single phase single element with contactor</t>
  </si>
  <si>
    <t>Single phase two element with contactor</t>
  </si>
  <si>
    <t>Three phase</t>
  </si>
  <si>
    <t>Three phase direct connected meter</t>
  </si>
  <si>
    <t>Three phase direct connected meter with contactor</t>
  </si>
  <si>
    <t>Three phase Current transformer connected meter</t>
  </si>
  <si>
    <t>Total AMI meters installed</t>
  </si>
  <si>
    <t>Total meters installed</t>
  </si>
  <si>
    <t>Table 2b Cumulative number of meters</t>
  </si>
  <si>
    <t>Total accumulation meters</t>
  </si>
  <si>
    <t>Total MRIM meters</t>
  </si>
  <si>
    <t>Total AMI meters</t>
  </si>
  <si>
    <t>Total meters</t>
  </si>
  <si>
    <t>Table 3 AMI meter reconciliation</t>
  </si>
  <si>
    <t>Opening number of meters</t>
  </si>
  <si>
    <t>Installs</t>
  </si>
  <si>
    <t>Abolishment</t>
  </si>
  <si>
    <t>AMI meter for AMI meter replacements</t>
  </si>
  <si>
    <t>Closing number of meters</t>
  </si>
  <si>
    <t>Table 4 Number of  meter read quantity - end of year</t>
  </si>
  <si>
    <t>Number of meters read monthly - accumulation</t>
  </si>
  <si>
    <t>Number of meters read quarterly - accumulation</t>
  </si>
  <si>
    <t>Number of meters read monthly - interval</t>
  </si>
  <si>
    <t>Number of meters read quarterly - interval</t>
  </si>
  <si>
    <t>Number of meters read remotely</t>
  </si>
  <si>
    <t>11a. Maintenance Costs Inclusive of Margin</t>
  </si>
  <si>
    <r>
      <t xml:space="preserve">Reported expenditure is to be entered </t>
    </r>
    <r>
      <rPr>
        <b/>
        <sz val="10"/>
        <rFont val="Arial"/>
        <family val="2"/>
      </rPr>
      <t>INCLUSIVE</t>
    </r>
    <r>
      <rPr>
        <sz val="10"/>
        <rFont val="Arial"/>
        <family val="2"/>
      </rPr>
      <t xml:space="preserve"> of any profit margins or management fees paid directly or indirectly to related party contractors (which is not an actual incurred cost of the related party contractor) for the reporting period.</t>
    </r>
  </si>
  <si>
    <t>Routine</t>
  </si>
  <si>
    <t>Condition based</t>
  </si>
  <si>
    <t>Emergency</t>
  </si>
  <si>
    <t>SCADA/Network Control</t>
  </si>
  <si>
    <t>Other - Standard Control Services (a)</t>
  </si>
  <si>
    <t>a. Please list any cost item which is more than 5% of the total standard control maintenance cost in the table below:</t>
  </si>
  <si>
    <t>Audited statutory financial statements</t>
  </si>
  <si>
    <t>Standard Control Servcies</t>
  </si>
  <si>
    <t>N/A</t>
  </si>
  <si>
    <t>12a. Operating Expenditures Inclusive of Margin</t>
  </si>
  <si>
    <t>Table 1 Operating Expenditure</t>
  </si>
  <si>
    <t>Account code or reference to account code</t>
  </si>
  <si>
    <t>Designated Pricing Proposal Charges:</t>
  </si>
  <si>
    <t>Transmission Connection Fee</t>
  </si>
  <si>
    <t>Avoided TUoS charges/transmission costs</t>
  </si>
  <si>
    <t>AEMO shared TUOS Charges</t>
  </si>
  <si>
    <t>Net Cross Boundary Network Charges</t>
  </si>
  <si>
    <t>Jurisdictional Scheme Amounts:</t>
  </si>
  <si>
    <t>Premium Feed In Tariff</t>
  </si>
  <si>
    <t xml:space="preserve">Transitional Feed In Tariff </t>
  </si>
  <si>
    <t>&lt;insert future jurisdictional scheme payment&gt;</t>
  </si>
  <si>
    <t xml:space="preserve">Sub Total </t>
  </si>
  <si>
    <t>Operating Costs</t>
  </si>
  <si>
    <t>Network Operating Costs</t>
  </si>
  <si>
    <t>Billing &amp; Revenue Collection</t>
  </si>
  <si>
    <t>Advertising/Marketing</t>
  </si>
  <si>
    <t>Customer Service</t>
  </si>
  <si>
    <t>Regulatory</t>
  </si>
  <si>
    <t>Regulatory Reset</t>
  </si>
  <si>
    <t>Licence fee</t>
  </si>
  <si>
    <t>GSL payments</t>
  </si>
  <si>
    <t>Non-network alternatives costs</t>
  </si>
  <si>
    <t>Debt raising costs</t>
  </si>
  <si>
    <t>Other - Standard Control Services (a,b)</t>
  </si>
  <si>
    <t>Adjusting from Network into Other SCS</t>
  </si>
  <si>
    <t>a. Please list any cost item which is more than 5% of standard control operating costs in the Table 2:</t>
  </si>
  <si>
    <t>Table 2 Operating Expenditure - Other Costs</t>
  </si>
  <si>
    <t>Table 3 Operating Expenditure - Non-Recurrent Network Operating Costs</t>
  </si>
  <si>
    <t>b. Please identify any non recurrent cost which is more than 5% of the total standard control operating costs in the Table 3:</t>
  </si>
  <si>
    <t>13. Labour and Non-Labour Costs</t>
  </si>
  <si>
    <t>Labour Costs</t>
  </si>
  <si>
    <t>Non-Labour Costs</t>
  </si>
  <si>
    <t>Operating Expenditure</t>
  </si>
  <si>
    <t>Maintenance Expenditure</t>
  </si>
  <si>
    <t>Capital Expenditure</t>
  </si>
  <si>
    <t xml:space="preserve">Total </t>
  </si>
  <si>
    <t>Gross Capex</t>
  </si>
  <si>
    <t>Opex</t>
  </si>
  <si>
    <t>Direct overheads</t>
  </si>
  <si>
    <t xml:space="preserve">Standard Control </t>
  </si>
  <si>
    <t xml:space="preserve">AMI </t>
  </si>
  <si>
    <t>Public lighting - energy efficient</t>
  </si>
  <si>
    <t>Public lighting - energy non efficient</t>
  </si>
  <si>
    <t>Alternative control - fee based</t>
  </si>
  <si>
    <t>Alternative control - quoted</t>
  </si>
  <si>
    <t>Indirect overheads</t>
  </si>
  <si>
    <t>Total overheads</t>
  </si>
  <si>
    <t>Total Overheads</t>
  </si>
  <si>
    <t xml:space="preserve">Note: (a) Provide direct overheads where applicable - There is no direct </t>
  </si>
  <si>
    <t xml:space="preserve">         (b) The allocation of overheads is to be consistent with the approved Cost Allocation Method</t>
  </si>
  <si>
    <t>Instructions</t>
  </si>
  <si>
    <t>Fill out separate tables for each provision
In addition it is mandatory to produce for each provision that has been allocated to United Energy a supporting 
- written explanation of the need for the provision - Please refer to Appendix H
- written explanation of the movements in the provision - Please refer to Appendix H</t>
  </si>
  <si>
    <t>Provision Name</t>
  </si>
  <si>
    <t>Non-energy  efficient</t>
  </si>
  <si>
    <t>Liabilities paid from provision charged to opex</t>
  </si>
  <si>
    <t>Liabilities paid from provision charged to capex</t>
  </si>
  <si>
    <t>Increase /decrease in provision charged to opex</t>
  </si>
  <si>
    <t>Increase/decrease in provision charged to capex</t>
  </si>
  <si>
    <t>Other adjustments (a)</t>
  </si>
  <si>
    <t>a: Please explain other adjustments in the table below:</t>
  </si>
  <si>
    <t>17. Shared Cost Allocations</t>
  </si>
  <si>
    <t>1. For shared cost allocation within distribution services, please state that all items have been allocated in accordance with the approved Cost Allocation Method (CAM)</t>
  </si>
  <si>
    <t xml:space="preserve">2. For cost allocation between distribution and non-distribution business, please provide work paper to demonstrate costs have been allocated from statutory accounts to distribution business in accordance with the cost allocations principles set out in Appendix A of the RIN. </t>
  </si>
  <si>
    <t xml:space="preserve">Avoided Cost Payment </t>
  </si>
  <si>
    <t xml:space="preserve">Number of Projects </t>
  </si>
  <si>
    <t>Deferral of Augmentation to Transmission Networks</t>
  </si>
  <si>
    <t>Embedded generators</t>
  </si>
  <si>
    <t>Related party embedded generators</t>
  </si>
  <si>
    <t>Customers</t>
  </si>
  <si>
    <t>Avoided TUOS</t>
  </si>
  <si>
    <t>Deferral of Augmentation to Distribution Networks</t>
  </si>
  <si>
    <t>19. Alternative Control Services and Other Services</t>
  </si>
  <si>
    <t xml:space="preserve">Direct O&amp;M Costs </t>
  </si>
  <si>
    <t>Indirect O&amp;M costs</t>
  </si>
  <si>
    <t>Direct Capex</t>
  </si>
  <si>
    <t>Indirect Capex</t>
  </si>
  <si>
    <t>Revenue</t>
  </si>
  <si>
    <t>Alternative Control Services - Fee Based</t>
  </si>
  <si>
    <t>Meter investigation</t>
  </si>
  <si>
    <t>De-energisation of existing connections</t>
  </si>
  <si>
    <t>Energisation of existing connections</t>
  </si>
  <si>
    <t>Special meter reading</t>
  </si>
  <si>
    <t>Re-test of type 5 and 6 metering installations for first tier customers with annual consumption greater than 160 MWh</t>
  </si>
  <si>
    <t>Operation, repair, replacement and maintenance of DNSP public lighting assets</t>
  </si>
  <si>
    <t>Fault response - not DNSP fault</t>
  </si>
  <si>
    <t>Temporary disconnect/reconnect services</t>
  </si>
  <si>
    <t>Wasted attendance - not DNSP fault</t>
  </si>
  <si>
    <t>Service truck visits</t>
  </si>
  <si>
    <t>Reserve feeder</t>
  </si>
  <si>
    <t>PV installation</t>
  </si>
  <si>
    <t>Routine connections - customers below 100 amps</t>
  </si>
  <si>
    <t>Temporary supply services</t>
  </si>
  <si>
    <t>Remote meter re-configuration</t>
  </si>
  <si>
    <t>Remote de-energisation</t>
  </si>
  <si>
    <t>Remote re-energisation</t>
  </si>
  <si>
    <t>Total fee based alternative control services</t>
  </si>
  <si>
    <t>Alternative Control Services - Quoted</t>
  </si>
  <si>
    <t>Rearrangement of network assets at customer request, excluding alteration and relocation of existing public lighting assets</t>
  </si>
  <si>
    <t>Supply enhancement at customer request</t>
  </si>
  <si>
    <t>Supply abolishment</t>
  </si>
  <si>
    <t>Emergency recoverable works (that is, emergency works where customer is at fault and immediate action needs to be taken by the DNSP)</t>
  </si>
  <si>
    <t>Auditing of design and construction</t>
  </si>
  <si>
    <t>Specification and design enquiry fees</t>
  </si>
  <si>
    <t>Elective underground service where an existing overhead service exists</t>
  </si>
  <si>
    <t>Damage to overhead service cables pulled down by high load vehicles</t>
  </si>
  <si>
    <t>High load escorts—lifting overhead lines</t>
  </si>
  <si>
    <t>Covering of low voltage mains for safety reasons</t>
  </si>
  <si>
    <t>Routine connections, for customers &gt; 100amps</t>
  </si>
  <si>
    <t>After hours truck by appointment</t>
  </si>
  <si>
    <t>Total quoted alternative control services</t>
  </si>
  <si>
    <t xml:space="preserve">Public Lighting  </t>
  </si>
  <si>
    <t>Efficient</t>
  </si>
  <si>
    <t>Total public lighting</t>
  </si>
  <si>
    <t>Other Activities - Non Regulated</t>
  </si>
  <si>
    <t>[other activities to be listed and aggregate total reported]</t>
  </si>
  <si>
    <t>Total non - regulated</t>
  </si>
  <si>
    <t xml:space="preserve">Note: Services classes are those used in the 2010 Distribution Determination Other alternative control services. </t>
  </si>
  <si>
    <t>Table 1 Standard Control Services Revenue - Current Year</t>
  </si>
  <si>
    <t>Distribution Category</t>
  </si>
  <si>
    <t>Amount of Electricity Distributed</t>
  </si>
  <si>
    <t>Tariff categories</t>
  </si>
  <si>
    <t>GWh</t>
  </si>
  <si>
    <t>DED</t>
  </si>
  <si>
    <t>HV-KVA</t>
  </si>
  <si>
    <t>HV-KVA-H</t>
  </si>
  <si>
    <t>KW-TOU</t>
  </si>
  <si>
    <t>KW-TOU-H</t>
  </si>
  <si>
    <t>L1</t>
  </si>
  <si>
    <t>L2</t>
  </si>
  <si>
    <t>L2-KVA</t>
  </si>
  <si>
    <t>L2-KVA-H</t>
  </si>
  <si>
    <t>M1</t>
  </si>
  <si>
    <t>M25</t>
  </si>
  <si>
    <t>M27</t>
  </si>
  <si>
    <t>S1</t>
  </si>
  <si>
    <t>S1WET</t>
  </si>
  <si>
    <t>S2</t>
  </si>
  <si>
    <t>ST22-KVA</t>
  </si>
  <si>
    <t>TOD</t>
  </si>
  <si>
    <t>TOU</t>
  </si>
  <si>
    <t>UNM</t>
  </si>
  <si>
    <t>Grid fees</t>
  </si>
  <si>
    <t>Table 2 Standard Control Revenue - Prior Year</t>
  </si>
  <si>
    <t>Table 3 AMI - Current Year</t>
  </si>
  <si>
    <t>Number of Meters</t>
  </si>
  <si>
    <t>Metering Revenue</t>
  </si>
  <si>
    <t>Meter data quarterly</t>
  </si>
  <si>
    <t>Meter data monthly</t>
  </si>
  <si>
    <t>Single phase non off-peak meter (single element)</t>
  </si>
  <si>
    <t>Single phase off-peak meter (two element)</t>
  </si>
  <si>
    <t>Three phase CT connected meter</t>
  </si>
  <si>
    <t>Table 4 AMI - Prior Year</t>
  </si>
  <si>
    <t>Table 5 Public lighting- Current Year</t>
  </si>
  <si>
    <t>Number of Lights</t>
  </si>
  <si>
    <t>32W Compact Fluorescent</t>
  </si>
  <si>
    <t>42w Compact Fluorescent</t>
  </si>
  <si>
    <t>2X20W FLUORO P/L STAN</t>
  </si>
  <si>
    <t>3X20W FLUORO P/L STAN</t>
  </si>
  <si>
    <t>80W MERC P/L STAN CS</t>
  </si>
  <si>
    <t>80W MERC P/L STAN</t>
  </si>
  <si>
    <t>80W MERC P/L STAN VR</t>
  </si>
  <si>
    <t>50W MERC P/L STAN</t>
  </si>
  <si>
    <t>125W MERC P/L STAN CS</t>
  </si>
  <si>
    <t>125W MERC P/L STAN</t>
  </si>
  <si>
    <t>125W MERC P/L STAN VR</t>
  </si>
  <si>
    <t>250W MERC P/L STAN</t>
  </si>
  <si>
    <t>400W MERC P/L STAN</t>
  </si>
  <si>
    <t>700W MERC P/L STAN POLE EXC VR</t>
  </si>
  <si>
    <t>700W MERC P/L STAN POLE INC CS</t>
  </si>
  <si>
    <t>700W MERC P/L STAN POLE INC</t>
  </si>
  <si>
    <t>250W METAL HALIDE</t>
  </si>
  <si>
    <t>70W Metal Halide</t>
  </si>
  <si>
    <t>150W Metal Halide</t>
  </si>
  <si>
    <t>100W METAL HALIDE</t>
  </si>
  <si>
    <t>400W METAL HALIDE</t>
  </si>
  <si>
    <t>SL400W Metal Halide</t>
  </si>
  <si>
    <t>70W SOD P/L STAN CS</t>
  </si>
  <si>
    <t>70W SOD P/L STAN</t>
  </si>
  <si>
    <t>70W SOD P/L STAN VR</t>
  </si>
  <si>
    <t>150W SOD P/L STAN CS</t>
  </si>
  <si>
    <t>150W SOD P/L STAN</t>
  </si>
  <si>
    <t>150W SOD P/L STAN VR</t>
  </si>
  <si>
    <t>250W SOD P/L STAN CS</t>
  </si>
  <si>
    <t>250W SOD P/L STAN</t>
  </si>
  <si>
    <t>250W SOD P/L STAN VR</t>
  </si>
  <si>
    <t>400W SOD P/L STAN CS</t>
  </si>
  <si>
    <t>400W SOD P/L STAN</t>
  </si>
  <si>
    <t>400W SOD P/L STAN VR</t>
  </si>
  <si>
    <t>100W SOD P/L STANDARD</t>
  </si>
  <si>
    <t>Twin 14w Fluorescent</t>
  </si>
  <si>
    <t>Twin 24w Fluorescent</t>
  </si>
  <si>
    <t>Table 6 Public lighting - Prior Year</t>
  </si>
  <si>
    <t>21. Efficiency Benefits Sharing Schemes</t>
  </si>
  <si>
    <t>Table 1 Opex for EBSS Purposes</t>
  </si>
  <si>
    <t>Note: a) Only superannuation costs related to defined benefit schemes are to be reported</t>
  </si>
  <si>
    <t xml:space="preserve">          b) Only self insurance cost categories approved in the AER's determination are to be reported</t>
  </si>
  <si>
    <t>Total Actual Opex</t>
  </si>
  <si>
    <t>Self insurance</t>
  </si>
  <si>
    <t>Superannuation defined benefit schemes</t>
  </si>
  <si>
    <t>Non network alternatives costs</t>
  </si>
  <si>
    <t>DMIA costs</t>
  </si>
  <si>
    <t>Pass through event costs</t>
  </si>
  <si>
    <t>Total opex adjustment for EBSS purposes</t>
  </si>
  <si>
    <t>Total opex for EBSS purposes</t>
  </si>
  <si>
    <t>Note: Total opex for EBSS purposes has not been adjusted for movement in provisions</t>
  </si>
  <si>
    <t>Table 2 Explanation of Capitalisation Policy Changes</t>
  </si>
  <si>
    <t>Capitalisation Policy Change</t>
  </si>
  <si>
    <t xml:space="preserve">  Impact on forecast opex
 ($'000 nominal)</t>
  </si>
  <si>
    <t>No Changes</t>
  </si>
  <si>
    <t xml:space="preserve">22. Jurisdictional Scheme Payments </t>
  </si>
  <si>
    <t>Scheme Payment Name</t>
  </si>
  <si>
    <t>Date DNSP Became Subject to Scheme</t>
  </si>
  <si>
    <t>Description of Cost Recovery Method</t>
  </si>
  <si>
    <t>Total Scheme Payments
 ($'000 nominal)</t>
  </si>
  <si>
    <t>PFIT</t>
  </si>
  <si>
    <t>Solar Rebate</t>
  </si>
  <si>
    <t>Full recovery via tariff submission</t>
  </si>
  <si>
    <t>Total jurisdictional scheme payments</t>
  </si>
  <si>
    <t>23. Demand management incentive scheme</t>
  </si>
  <si>
    <t>Table 1 provide the following for each demand management incentive allowance project undertaken:</t>
  </si>
  <si>
    <t xml:space="preserve">   a) the name of each project</t>
  </si>
  <si>
    <t xml:space="preserve">   b) operating expenditure ($ nominal)</t>
  </si>
  <si>
    <t xml:space="preserve">   c) capital expenditure ($ nominal)</t>
  </si>
  <si>
    <t>Table 2 provide information on the total amount of DMIA spent in the previous regulatory year</t>
  </si>
  <si>
    <t>Table 3 provide the following for each demand management program or project for which forgone revenue is claimed:</t>
  </si>
  <si>
    <t>a)  the name of the project</t>
  </si>
  <si>
    <t>b)  forecast demand (MW) without the implementation of the non-tariff demand management program</t>
  </si>
  <si>
    <t xml:space="preserve">c)  actual demand (MW) with the implementation of the non-tariff demand management program </t>
  </si>
  <si>
    <t xml:space="preserve">d)  price applicable to forgone quantities  </t>
  </si>
  <si>
    <t>Table 1  DMIA undertaken</t>
  </si>
  <si>
    <t>Name of project</t>
  </si>
  <si>
    <t>Operating expenditure
($ nominal)</t>
  </si>
  <si>
    <t>Capital expenditure
($ nominal)</t>
  </si>
  <si>
    <t>Total expenditure ($ nominal)</t>
  </si>
  <si>
    <t>No Projects</t>
  </si>
  <si>
    <t>Table 2  DMIA expenditure in the regulatory reporting year</t>
  </si>
  <si>
    <t>Total amount of the DMIA spent in previous regulatory year</t>
  </si>
  <si>
    <t>Table 3  Foregone revenue in the regulatory reporting year</t>
  </si>
  <si>
    <t xml:space="preserve">Forecast quantity </t>
  </si>
  <si>
    <t>Actual quantity</t>
  </si>
  <si>
    <t>Forgone quantity</t>
  </si>
  <si>
    <t xml:space="preserve">Price </t>
  </si>
  <si>
    <t xml:space="preserve">Table 1 Self Insurance Events with an Incurred Cost of Greater than $100 000 per Event. </t>
  </si>
  <si>
    <t>Type of Self Insurance Event</t>
  </si>
  <si>
    <t>Date of Event</t>
  </si>
  <si>
    <t>Description of Event</t>
  </si>
  <si>
    <t>Cost of the Event that Relates to Regulated Assets ($'000 nominal)</t>
  </si>
  <si>
    <t>Other Costs (eg Costs Related to Non-regulated Assets) ($'000 nominal)</t>
  </si>
  <si>
    <t xml:space="preserve">Total Cost of Self Insurance Event ($'000 nominal) </t>
  </si>
  <si>
    <t xml:space="preserve">Costs Covered by External Funding ($'000 nominal) </t>
  </si>
  <si>
    <t xml:space="preserve">Costs to be passed through ($'000 nominal) </t>
  </si>
  <si>
    <t>Independently verifiable information attached?</t>
  </si>
  <si>
    <t>n/a</t>
  </si>
  <si>
    <t>No</t>
  </si>
  <si>
    <t>Total actual cost of self insurance</t>
  </si>
  <si>
    <t xml:space="preserve">Table 2 Self insurance events with an incurred cost of less than $100 000 per event </t>
  </si>
  <si>
    <t>Number of events</t>
  </si>
  <si>
    <t>Costs of the events that relate to regulated assets</t>
  </si>
  <si>
    <t>Costs covered by external funding</t>
  </si>
  <si>
    <t>Costs that do not relate to regulated assets</t>
  </si>
  <si>
    <t>Table 3 Total self insurance that relate to regulated assets</t>
  </si>
  <si>
    <t>Total self insurance</t>
  </si>
  <si>
    <t xml:space="preserve">Note: This section is not intended to reconcile with EBSS data </t>
  </si>
  <si>
    <t>Please state the nature and reason for the change:</t>
  </si>
  <si>
    <t>No Change</t>
  </si>
  <si>
    <t>United Energy Category</t>
  </si>
  <si>
    <t>Previously Stated</t>
  </si>
  <si>
    <t>Adjustment</t>
  </si>
  <si>
    <t>Restated</t>
  </si>
  <si>
    <t>Balance Sheet</t>
  </si>
  <si>
    <t>Income Statement</t>
  </si>
  <si>
    <t>Table 1. Payments made by United Energy to Related Party under CONTROL or INFLUENCING Ownership</t>
  </si>
  <si>
    <t xml:space="preserve">Note: for transactions with a Related Party that is related to the provision of standard control services, alternative control services, Advanced Metering Infrastructure or negotiated distribution services and greater than $500,000 </t>
  </si>
  <si>
    <t>Name of related party</t>
  </si>
  <si>
    <t>Services Provided</t>
  </si>
  <si>
    <t>Contract Charge ($'000 nominal)</t>
  </si>
  <si>
    <t>Actual Cost ($'000 nominal)</t>
  </si>
  <si>
    <t>Margin ($'000 nominal)</t>
  </si>
  <si>
    <t>Description of how this transaction amount was determined</t>
  </si>
  <si>
    <t>Description of how this amount is reflected in the Regulatory Accounting Statements, including the asset class or cost category</t>
  </si>
  <si>
    <t>Where the related party costs have been allocated to different asset classes or cost categories, the description of the basis of allocation and the quantum of the allocator</t>
  </si>
  <si>
    <t>Capex</t>
  </si>
  <si>
    <t>Table 2. Composition of margins in relation to table 1.</t>
  </si>
  <si>
    <t>Margins ($'000 nominal)</t>
  </si>
  <si>
    <t>Total 
($'000 nominal)</t>
  </si>
  <si>
    <t>Overhead</t>
  </si>
  <si>
    <t>Residual</t>
  </si>
  <si>
    <t xml:space="preserve">Note: Provide, if separately identifiable the proportion of margins related to overhead costs and the proportion if any, that is related to assets used but not in the Distribution Businesses regulatory asset base.  </t>
  </si>
  <si>
    <t>27. Safety and Bushfire Related Expenditure</t>
  </si>
  <si>
    <t xml:space="preserve">Please populate table 1 where the asset categories definitions differ from the "Asset Installation"' worksheet. </t>
  </si>
  <si>
    <t>The definitions in table 1 are not limited or restricted. Please include additional definitions where necessary.</t>
  </si>
  <si>
    <t xml:space="preserve">Median unit costs should be used. Where unit costs are not recorded at the asset category level - provide the best estimates of the unit cost using the cost allocation method outlined in table 1. 
As a transitional measure, the unit cost may be based on a statistically significant annual sample of actual work orders at a 5% or better confidence interval.  </t>
  </si>
  <si>
    <t xml:space="preserve">Provide basis of allocation where applicable </t>
  </si>
  <si>
    <t xml:space="preserve">AER expected expenditure ($2010) means bushfire related expenditure as approved under the AER Determination for 2011-15 </t>
  </si>
  <si>
    <t>AER expected expenditure ($2010) means ESL and non ESL, ESMS related expenditure as approved under the AER Determination for 2011-15</t>
  </si>
  <si>
    <t xml:space="preserve">AER expected volumes means the bushfire related expenditure in volumes as submitted under the AER Determination for 2011-15 as well as approved by ESV. </t>
  </si>
  <si>
    <t>AER expected volumes means the ESL and non ESL and ESMS related volumes as approved under the AER Determination for 2011-15</t>
  </si>
  <si>
    <t>CPI applied to convert expenditure in real $2010 to nominal based on lagged September CPI index</t>
  </si>
  <si>
    <t>Table 1   Asset groups: Definitions, cost-allocation basis and methodology</t>
  </si>
  <si>
    <t xml:space="preserve">Asset group </t>
  </si>
  <si>
    <t>Definitions</t>
  </si>
  <si>
    <t>Basis for allocation of cost to asset group</t>
  </si>
  <si>
    <t>Planned non-preferred service replacement</t>
  </si>
  <si>
    <t>ESL</t>
  </si>
  <si>
    <t>End-of-life replacement of services, mostly these will be neutral screened services</t>
  </si>
  <si>
    <t>Defintion witihn EDPR</t>
  </si>
  <si>
    <t>Height replacement - non-preferred service replacement</t>
  </si>
  <si>
    <t>Repositioning of servicees that do not have sufficient ground clearance. May involve work at the customer POA, or the UE pole/crossarm</t>
  </si>
  <si>
    <t>Identification and removal of public lighting switch wire</t>
  </si>
  <si>
    <t>Bushfire</t>
  </si>
  <si>
    <t>This is an opportunistic program, coordinated with other maintenance, typically crossarm replacement.</t>
  </si>
  <si>
    <t xml:space="preserve">Replacement of existing SWER lines with 22kV overhead bare conductor </t>
  </si>
  <si>
    <t>Replacement of SWER lines with single or three phase 22kV. Program is long lead time and will not be completed until latein the current regulatory period due to the protracted nature of the necessary customer consultaion regarding easements.</t>
  </si>
  <si>
    <t xml:space="preserve">Installation of GFN and associated equipment at zone substations </t>
  </si>
  <si>
    <t>Planning is in progress. Installations are not expected until later in the regulatory period</t>
  </si>
  <si>
    <t xml:space="preserve">Replacement of crossarms - pole top fire mitigation </t>
  </si>
  <si>
    <t xml:space="preserve">Identification of candidate locations is underway. </t>
  </si>
  <si>
    <t xml:space="preserve">Replacement of sets of insulators - pole top fire mitigation </t>
  </si>
  <si>
    <t xml:space="preserve">Inspections, cleaning, tightening, life extension - pole top fire mitigation </t>
  </si>
  <si>
    <t xml:space="preserve">Replacement of crossarms - based on age and condition </t>
  </si>
  <si>
    <t>End-of -life replacement based on condition. It appears unlikely that the forecast volumes will be required.</t>
  </si>
  <si>
    <t>Pole top structure - HV fuse replacement</t>
  </si>
  <si>
    <t>Pole top structure - surge diverter replacement</t>
  </si>
  <si>
    <t>Installation of HV ABC in HBRA</t>
  </si>
  <si>
    <t>Investigation and prioritisation of projects is in progress</t>
  </si>
  <si>
    <t>Installation of LV ABC in HBRA</t>
  </si>
  <si>
    <t xml:space="preserve">Replacement of poles - based on age and condition </t>
  </si>
  <si>
    <t>End-of-life replacement program.</t>
  </si>
  <si>
    <t xml:space="preserve">Stake poles - based on age and condition </t>
  </si>
  <si>
    <t>Life extension program based on condition and suitability.</t>
  </si>
  <si>
    <t xml:space="preserve">Replacement of overhead steel conductors - HBRA </t>
  </si>
  <si>
    <t xml:space="preserve">Highest priority conductors have been replaced, additonal metallurgical testing is in progress to assess additional requiirements </t>
  </si>
  <si>
    <t xml:space="preserve">Replacement of other conductors - HBRA </t>
  </si>
  <si>
    <t>Installation of backup protection schemes</t>
  </si>
  <si>
    <t>Design is in progress</t>
  </si>
  <si>
    <t>Service line clearance - overhead services requiring relocation</t>
  </si>
  <si>
    <t>Relocation of services for vegatation clearance</t>
  </si>
  <si>
    <t>Service line clearance - overhead services requiring undergrounding</t>
  </si>
  <si>
    <t>Undergrounding of services for vegatation clearance</t>
  </si>
  <si>
    <t xml:space="preserve">Overhanging trees (underground, line relocation, ABC etc) - HBRA </t>
  </si>
  <si>
    <t>UE's preference is to prune trees rather than relocate services. It is unlikely that forecaast volumes will be achieved</t>
  </si>
  <si>
    <t xml:space="preserve">Overhanging trees (underground, line relocation, ABC etc) - LBRA </t>
  </si>
  <si>
    <t>Replacement of SWER with ABC/underground cabling</t>
  </si>
  <si>
    <t>Replacement of SWER lines with single or three phase 22kV. Program is long lead time and will not be completed until latein the current regulatory period due to the protracted nature of the necessary customer consultaion regarding easements. Some lines may be replaced with ABC</t>
  </si>
  <si>
    <t>Replacement of 22kV distribution feeders with ABC/underground cabling</t>
  </si>
  <si>
    <t>Distribution Transformer Mounting Height</t>
  </si>
  <si>
    <t>Non - ESL</t>
  </si>
  <si>
    <t>Upgrade of Distribution Transformer Mounting Hieght</t>
  </si>
  <si>
    <t>Zone substation minor building works</t>
  </si>
  <si>
    <t>Minor building work in and around Zone Substations</t>
  </si>
  <si>
    <t xml:space="preserve">Zone substation security </t>
  </si>
  <si>
    <t>Upgrade Fencing and access arrangements</t>
  </si>
  <si>
    <t>Zone Substation oil containment</t>
  </si>
  <si>
    <t>Mitigate Environmental impact of oil leakage</t>
  </si>
  <si>
    <t>Earthing Works</t>
  </si>
  <si>
    <t>Work done on Earthing Infrastrauction</t>
  </si>
  <si>
    <t>Table 2   Bushfire related expenditure (volumes)</t>
  </si>
  <si>
    <t>Asset group</t>
  </si>
  <si>
    <t>Units</t>
  </si>
  <si>
    <t>AER expected volumes</t>
  </si>
  <si>
    <t xml:space="preserve">Actual Units </t>
  </si>
  <si>
    <t>Variance</t>
  </si>
  <si>
    <t>Reasons for variance</t>
  </si>
  <si>
    <t>no. of services</t>
  </si>
  <si>
    <t>no. of spans removed</t>
  </si>
  <si>
    <t>no. of kms of SWER</t>
  </si>
  <si>
    <t>no. of zone substations</t>
  </si>
  <si>
    <t>no. of crossarms</t>
  </si>
  <si>
    <t>no. of sets</t>
  </si>
  <si>
    <t>no. of pole structures</t>
  </si>
  <si>
    <t>no. of fuses</t>
  </si>
  <si>
    <t>no. of diverters</t>
  </si>
  <si>
    <t>no. of metres</t>
  </si>
  <si>
    <t>Additional requirements are being assessed</t>
  </si>
  <si>
    <t>no. of poles</t>
  </si>
  <si>
    <t xml:space="preserve">no. of kms </t>
  </si>
  <si>
    <t xml:space="preserve">no. of spans </t>
  </si>
  <si>
    <t>Preference is to cut or remove trees. Volumes may not reach forecast.</t>
  </si>
  <si>
    <t>no. of km</t>
  </si>
  <si>
    <t>no. of feeders</t>
  </si>
  <si>
    <t>Table 3   Safety related other - ESL, non ESL and ESMS (volumes)</t>
  </si>
  <si>
    <t xml:space="preserve">Table 4    Bushfire related expenditure ($ nominal - excluding margins and overheads) </t>
  </si>
  <si>
    <t>Category</t>
  </si>
  <si>
    <t>AER expected expenditure ($'000 2010)</t>
  </si>
  <si>
    <t>Actual ($'000 nominal)</t>
  </si>
  <si>
    <t>Variance
 ($'000 nominal)</t>
  </si>
  <si>
    <t xml:space="preserve">Table 5   Safety related other - ESL, non ESL and ESMS ($ nominal - excluding margins and overheads) </t>
  </si>
  <si>
    <t>AER expected expenditure ($2010)</t>
  </si>
  <si>
    <t>Actual
 ($ nominal)</t>
  </si>
  <si>
    <t>Table 6    Bush fire related expenditure ($ nominal - margins and overheads)</t>
  </si>
  <si>
    <t>Actual
 ($'000 nominal)</t>
  </si>
  <si>
    <t>UE planning to complete program over 5 years</t>
  </si>
  <si>
    <t>Table 7   Safety related other - ESL, non ESL and ESMS ($ nominal - margins and overheads)</t>
  </si>
  <si>
    <t xml:space="preserve">Table 8   Bush fire related expenditure ($ unit cost) </t>
  </si>
  <si>
    <t>Not Applicable</t>
  </si>
  <si>
    <t>Table 9   Safety related other - ESL, non ESL and ESMS ($ unit cost)</t>
  </si>
  <si>
    <t>Table 10   Safety improvement outcomes reported to ESV (volumes)</t>
  </si>
  <si>
    <t>Safety Improvement Programme - outcomes</t>
  </si>
  <si>
    <t>Safety Improvement Target</t>
  </si>
  <si>
    <t>Table 11   Reconciliation of safety improvement outcomes reported to ESV and AER (volumes)</t>
  </si>
  <si>
    <t>No Variance</t>
  </si>
  <si>
    <t>Table 12   Bushfire-related expenditure - approved under pass-through applications (volumes)</t>
  </si>
  <si>
    <t xml:space="preserve">As approved under pass through applications </t>
  </si>
  <si>
    <t>&lt;DNSP to input as appropriate&gt;</t>
  </si>
  <si>
    <t>0</t>
  </si>
  <si>
    <t xml:space="preserve">Table 13   Bushfire-related expenditure pass-through applications ($ nominal - excluding margins and overheads) </t>
  </si>
  <si>
    <t>As approved pass through  ($'000 nominal)</t>
  </si>
  <si>
    <t>Table 14    Bushfire-related expenditure pass-through applications ($ nominal - margins and overheads)</t>
  </si>
  <si>
    <t>As approved under pass through ($'000 nominal)</t>
  </si>
  <si>
    <t>Enter all demand management innovation allowance information for the relevant regulatory year in the tables below. 
The information should be provided in accordance with the AER's Final demand management incentive scheme for Victorian DNSPs, April 2009.</t>
  </si>
  <si>
    <t>Annual Reporting template</t>
  </si>
  <si>
    <t>Amortisation Expenses</t>
  </si>
  <si>
    <t>Interest Recieved</t>
  </si>
  <si>
    <t xml:space="preserve">Total Additions (Gross) $'000 </t>
  </si>
  <si>
    <t>Table 2 Fixed Assets WDV - ADDITIONS NET OF DEPRECIATION CHARGE (Net of Customer Contributions)</t>
  </si>
  <si>
    <t>Table 4 Fixed Assets WDV - CLOSING (Net of Customer Contributions)</t>
  </si>
  <si>
    <t>Licence</t>
  </si>
  <si>
    <t>TOD9</t>
  </si>
  <si>
    <t>TFIT</t>
  </si>
  <si>
    <t>NUOS Revenue</t>
  </si>
  <si>
    <t>PFIT Solar Recovery</t>
  </si>
  <si>
    <t>Rebates</t>
  </si>
  <si>
    <t>CY 2013</t>
  </si>
  <si>
    <t>2X20W FLUORO</t>
  </si>
  <si>
    <t>3X20W FLUORO</t>
  </si>
  <si>
    <t>50W MERC</t>
  </si>
  <si>
    <t>80W MERC</t>
  </si>
  <si>
    <t>125W MERC</t>
  </si>
  <si>
    <t>250W MERC</t>
  </si>
  <si>
    <t>400W MERC</t>
  </si>
  <si>
    <t>70W SOD</t>
  </si>
  <si>
    <t>100W SOD</t>
  </si>
  <si>
    <t>150W SOD</t>
  </si>
  <si>
    <t>250W SOD</t>
  </si>
  <si>
    <t>400W SOD</t>
  </si>
  <si>
    <t>70W METAL HALIDE</t>
  </si>
  <si>
    <t>150W METAL HALIDE</t>
  </si>
  <si>
    <t>.</t>
  </si>
  <si>
    <t>District Energy Services Study - Project Monitoring &amp; Evaluation Plan (DESS)</t>
  </si>
  <si>
    <t>District Energy Services Study (DESS)</t>
  </si>
  <si>
    <t>District Energy Services Study Verification (DESS)</t>
  </si>
  <si>
    <t>Virtual Power Plant (VPP)</t>
  </si>
  <si>
    <t>Level 3, 6 Nexus Court</t>
  </si>
  <si>
    <t>Mulgrave</t>
  </si>
  <si>
    <t>(cummulative in the regulaotry period 2011 to 2013)</t>
  </si>
  <si>
    <t>Tramways</t>
  </si>
  <si>
    <t>Replace air break switch with GIS</t>
  </si>
  <si>
    <t>no. of pillars</t>
  </si>
  <si>
    <t>no. of sites</t>
  </si>
  <si>
    <t>Service replacement is coordinated with asset inspection and services are replaced as identified.</t>
  </si>
  <si>
    <t>This  is an opportunistic program, coordinated with other maintenance, typically crossarm replacement. Volume determined by condition assessment</t>
  </si>
  <si>
    <t>Condition based program. Program on track</t>
  </si>
  <si>
    <t>N/A - information not captured</t>
  </si>
  <si>
    <t>Condition based program. Current condition is better than forecast leading to lower volumes however, we are being to see an increase in condemnation rates. Proposed volumes may not be achieved</t>
  </si>
  <si>
    <t>Preference is to cut or remove trees. Volumes may not reach forecast</t>
  </si>
  <si>
    <t>Risk assessment to be reviewed.</t>
  </si>
  <si>
    <t>Condition based replacement.</t>
  </si>
  <si>
    <t>Project completed.</t>
  </si>
  <si>
    <t>Project planning in progress</t>
  </si>
  <si>
    <t>Planning commenced but progress is slow due to easement issues</t>
  </si>
  <si>
    <t>Project under review due to technical issues</t>
  </si>
  <si>
    <t>Few cost/risk justified projects have been identified</t>
  </si>
  <si>
    <t>Replacement based on condition as determined during scheduled inspection. Program on track.</t>
  </si>
  <si>
    <t>Cost not captured specifically for this item</t>
  </si>
  <si>
    <t>Based on condition.</t>
  </si>
  <si>
    <t>NA - information not captured</t>
  </si>
  <si>
    <t>Condition based program.</t>
  </si>
  <si>
    <t>Project completed. Not in original program</t>
  </si>
  <si>
    <t>Provision Reconciliation</t>
  </si>
  <si>
    <t>Work Cover</t>
  </si>
  <si>
    <t>The carrying amount at the beginning of the period</t>
  </si>
  <si>
    <t>Increases to the provision</t>
  </si>
  <si>
    <t>Amounts used (that is, incurred and charged against the provision) during the period</t>
  </si>
  <si>
    <t>Unused amounts reversed during the period</t>
  </si>
  <si>
    <t>The increase during the period in the discounted amount arising from the passage of time and the effect of any change in the discount rate.</t>
  </si>
  <si>
    <t>The carrying amount at the end of the period</t>
  </si>
  <si>
    <t>Environmental</t>
  </si>
  <si>
    <t>Transition</t>
  </si>
  <si>
    <t>Employee Separation Cost</t>
  </si>
  <si>
    <t>Service replacement is coordinated with asset inspection and services are replaced on condition.</t>
  </si>
  <si>
    <t>No Target indicated</t>
  </si>
  <si>
    <t>Cost data included in overall cost rate</t>
  </si>
  <si>
    <t>Prevailing market difference to allowance</t>
  </si>
  <si>
    <t>Preference is to cut or remove trees. Volumes may not reach forecast; no work performed</t>
  </si>
  <si>
    <t>Not in original plan</t>
  </si>
  <si>
    <t>Tracking to Target</t>
  </si>
  <si>
    <t>Risk assessment under review.</t>
  </si>
  <si>
    <t>Project completed</t>
  </si>
  <si>
    <t>Security Upgrades</t>
  </si>
  <si>
    <t>Pillar Replacement</t>
  </si>
  <si>
    <t>Clashing Mitigation</t>
  </si>
  <si>
    <t>Earthing Receptacle</t>
  </si>
  <si>
    <t>Oil Containment at ZSS</t>
  </si>
  <si>
    <t>Other - Standard Control Services - taxes</t>
  </si>
  <si>
    <t>Other - Standard Control Services - management fee</t>
  </si>
  <si>
    <t>Other - Standard Control Services - Payroll</t>
  </si>
  <si>
    <t>Other - Standard Control Services - Insurance</t>
  </si>
  <si>
    <t>Other - Standard Control Services - Consulting &amp; Audit fee</t>
  </si>
  <si>
    <t>Earthing</t>
  </si>
  <si>
    <t>Installation of measures to reduce/eliminate/mitigate oil leakage</t>
  </si>
  <si>
    <t>Replace low conductors crossing tramway infrastructure</t>
  </si>
  <si>
    <t>Replace air break switches with gas enclosed switches</t>
  </si>
  <si>
    <t>no. of Switches</t>
  </si>
  <si>
    <t>This  is an opportunistic program, coordinated with other maintenance, typically crossarm replacement.</t>
  </si>
  <si>
    <t>Additional requirements are being assessed. Program on track</t>
  </si>
  <si>
    <t>Based on condition. Program on track</t>
  </si>
  <si>
    <t>Preference is to cut or remove trees.</t>
  </si>
  <si>
    <t>-</t>
  </si>
  <si>
    <t>Project scope change to allow for easement issues</t>
  </si>
  <si>
    <t>No work performed</t>
  </si>
  <si>
    <t>Mathew Abraham</t>
  </si>
  <si>
    <t>03 8846 9758</t>
  </si>
  <si>
    <t>Mathew.Abraham@ue.com.au</t>
  </si>
  <si>
    <t>Note: this should include a description of any items that have previously been considered as opex items, but are now being considered capex items.</t>
  </si>
  <si>
    <r>
      <t xml:space="preserve">Category                          </t>
    </r>
    <r>
      <rPr>
        <b/>
        <i/>
        <sz val="12"/>
        <color indexed="9"/>
        <rFont val="Arial"/>
        <family val="2"/>
      </rPr>
      <t>i.e., bushfire, ESMS, ESL or non-ESL</t>
    </r>
  </si>
  <si>
    <r>
      <t>Note</t>
    </r>
    <r>
      <rPr>
        <sz val="12"/>
        <rFont val="Arial"/>
        <family val="2"/>
      </rPr>
      <t xml:space="preserve"> - Reported expenditure is to be entered EXCLUSIVE of any overheads, profit margins or management fees paid directly or indirectly to related party contractors for the report period.                                                                     </t>
    </r>
  </si>
  <si>
    <r>
      <t>Note</t>
    </r>
    <r>
      <rPr>
        <sz val="12"/>
        <rFont val="Arial"/>
        <family val="2"/>
      </rPr>
      <t xml:space="preserve"> -Reported expenditure to be entered is the sum of overheads, profit margins or management fees paid directly or indirectly to related party contractors for the report period.                                                                 </t>
    </r>
  </si>
  <si>
    <r>
      <t xml:space="preserve">Category                          </t>
    </r>
    <r>
      <rPr>
        <b/>
        <i/>
        <sz val="12"/>
        <color indexed="9"/>
        <rFont val="Arial"/>
        <family val="2"/>
      </rPr>
      <t>i.e., bushfire</t>
    </r>
  </si>
  <si>
    <t>See Below</t>
  </si>
  <si>
    <t>Table 1 The aggregate effect of the change in accounting policy on the balance sheet and income</t>
  </si>
  <si>
    <t>Statements</t>
  </si>
</sst>
</file>

<file path=xl/styles.xml><?xml version="1.0" encoding="utf-8"?>
<styleSheet xmlns="http://schemas.openxmlformats.org/spreadsheetml/2006/main" xmlns:mc="http://schemas.openxmlformats.org/markup-compatibility/2006" xmlns:x14ac="http://schemas.microsoft.com/office/spreadsheetml/2009/9/ac" mc:Ignorable="x14ac">
  <numFmts count="111">
    <numFmt numFmtId="42" formatCode="_-&quot;$&quot;* #,##0_-;\-&quot;$&quot;* #,##0_-;_-&quot;$&quot;* &quot;-&quot;_-;_-@_-"/>
    <numFmt numFmtId="41" formatCode="_-* #,##0_-;\-* #,##0_-;_-* &quot;-&quot;_-;_-@_-"/>
    <numFmt numFmtId="44" formatCode="_-&quot;$&quot;* #,##0.00_-;\-&quot;$&quot;* #,##0.00_-;_-&quot;$&quot;* &quot;-&quot;??_-;_-@_-"/>
    <numFmt numFmtId="43" formatCode="_-* #,##0.00_-;\-* #,##0.00_-;_-* &quot;-&quot;??_-;_-@_-"/>
    <numFmt numFmtId="164" formatCode="_(* #,##0_);_(* \(#,##0\);_(* &quot;-&quot;_);_(@_)"/>
    <numFmt numFmtId="165" formatCode="0.0"/>
    <numFmt numFmtId="166" formatCode="0.0000"/>
    <numFmt numFmtId="167" formatCode="_(* #,##0.00_);_(* \(#,##0.00\);_(* &quot;-&quot;??_);_(@_)"/>
    <numFmt numFmtId="168" formatCode="#,##0.0;\(#,##0.0\)"/>
    <numFmt numFmtId="169" formatCode="0.0000%"/>
    <numFmt numFmtId="170" formatCode="#,##0.0;[Red]\(#,##0.0\)"/>
    <numFmt numFmtId="171" formatCode="#,##0.00000000;[Red]#,##0.00000000"/>
    <numFmt numFmtId="172" formatCode="#,##0.000000000"/>
    <numFmt numFmtId="173" formatCode="_(* #,##0.0_);_(* \(#,##0.0\);_(* &quot;-&quot;??_);_(@_)"/>
    <numFmt numFmtId="174" formatCode="#,##0.0"/>
    <numFmt numFmtId="175" formatCode="_(* #,##0_);_(* \(#,##0\);_(* &quot;-&quot;??_);_(@_)"/>
    <numFmt numFmtId="176" formatCode="_-* #,##0.0_-;\-* #,##0.0_-;_-* &quot;-&quot;??_-;_-@_-"/>
    <numFmt numFmtId="177" formatCode="#,##0.00000;[Red]\(#,##0.00000\)"/>
    <numFmt numFmtId="178" formatCode="#,##0.0;\-#,##0.0"/>
    <numFmt numFmtId="179" formatCode="#,##0.0000;[Red]#,##0.0000"/>
    <numFmt numFmtId="180" formatCode="#,##0,;\(#,##0,\)"/>
    <numFmt numFmtId="181" formatCode="#,##0;\(#,##0\)"/>
    <numFmt numFmtId="182" formatCode="#,##0.00000000000"/>
    <numFmt numFmtId="183" formatCode="_-[$€-2]* #,##0.00_-;\-[$€-2]* #,##0.00_-;_-[$€-2]* &quot;-&quot;??_-"/>
    <numFmt numFmtId="184" formatCode="_-* #,##0.00_-;[Red]\(#,##0.00\)_-;_-* &quot;-&quot;??_-;_-@_-"/>
    <numFmt numFmtId="185" formatCode="#,##0.00;\(#,##0.00\)"/>
    <numFmt numFmtId="186" formatCode="\£\ #,##0_);[Red]\(\£\ #,##0\)"/>
    <numFmt numFmtId="187" formatCode="\¥\ #,##0_);[Red]\(\¥\ #,##0\)"/>
    <numFmt numFmtId="188" formatCode="_(&quot;$&quot;#,##0.0_);\(&quot;$&quot;#,##0.0\);_(&quot;-&quot;_)"/>
    <numFmt numFmtId="189" formatCode="_)d\-mmm\-yy_);_)d\-mmm\-yy_);_)&quot;-&quot;_)"/>
    <numFmt numFmtId="190" formatCode="_(#,##0.0\x_);\(#,##0.0\x\);_(&quot;-&quot;_)"/>
    <numFmt numFmtId="191" formatCode="_(#,##0.0_);\(#,##0.0\);_(&quot;-&quot;_)"/>
    <numFmt numFmtId="192" formatCode="_(#,##0.0%_);\(#,##0.0%\);_(&quot;-&quot;_)"/>
    <numFmt numFmtId="193" formatCode="_(###0_);\(###0\);_(&quot;-&quot;_)"/>
    <numFmt numFmtId="194" formatCode="d/m/yy"/>
    <numFmt numFmtId="195" formatCode="_(###0_);\(###0\);_(###0_)"/>
    <numFmt numFmtId="196" formatCode="_)d/m/yy_)"/>
    <numFmt numFmtId="197" formatCode="_)d\-mmm\-yy_)"/>
    <numFmt numFmtId="198" formatCode="dd/mm/yy"/>
    <numFmt numFmtId="199" formatCode="&quot;$&quot;#,##0_);\(&quot;$&quot;#,##0\)"/>
    <numFmt numFmtId="200" formatCode="_(* #,##0.0_);_(* \(#,##0.0\);_(* &quot;-&quot;?_);@_)"/>
    <numFmt numFmtId="201" formatCode="\•\ \ @"/>
    <numFmt numFmtId="202" formatCode="#,##0;\-#,##0;&quot;-&quot;"/>
    <numFmt numFmtId="203" formatCode="[=0]&quot;OK&quot;;&quot;Error&quot;"/>
    <numFmt numFmtId="204" formatCode="0.0%_);\(0.0%\);0.0%_);@_%_)"/>
    <numFmt numFmtId="205" formatCode="_-* #,##0_)_-;* \(#,##0\)_-;_-* &quot;-&quot;??_-;_-@_-"/>
    <numFmt numFmtId="206" formatCode="&quot;error&quot;;&quot;error&quot;;&quot;ok&quot;"/>
    <numFmt numFmtId="207" formatCode="&quot;$&quot;#,\);\(&quot;$&quot;#,##0\)"/>
    <numFmt numFmtId="208" formatCode="_(* #,###_);_(* \(#,###\);_(* &quot;-&quot;??_);_(@_)"/>
    <numFmt numFmtId="209" formatCode="_(* #,###,_);_(* \(#,###,\);_(* \-??_);_(@_)"/>
    <numFmt numFmtId="210" formatCode="#,##0.0_);[Red]\(#,##0.0\)"/>
    <numFmt numFmtId="211" formatCode="#,##0.0_);\(#,##0.0\)"/>
    <numFmt numFmtId="212" formatCode="_(* &quot;$&quot;#,###_);_(* &quot;$&quot;\(#,###\);_(* &quot;-&quot;??_);_(@_)"/>
    <numFmt numFmtId="213" formatCode="00000"/>
    <numFmt numFmtId="214" formatCode="#,##0.00_%_);\(#,##0.00\)_%;#,##0.00_%_);@_%_)"/>
    <numFmt numFmtId="215" formatCode="&quot;$&quot;#,##0.00_);[Red]\(&quot;$&quot;#,##0.00\)"/>
    <numFmt numFmtId="216" formatCode="&quot;$&quot;#,##0_%_);\(&quot;$&quot;#,##0\)_%;&quot;$&quot;#,##0_%_);@_%_)"/>
    <numFmt numFmtId="217" formatCode="_(&quot;$&quot;* #,##0.00_);_(&quot;$&quot;* \(#,##0.00\);_(&quot;$&quot;* &quot;-&quot;??_);_(@_)"/>
    <numFmt numFmtId="218" formatCode="&quot;C$&quot;_-0.00"/>
    <numFmt numFmtId="219" formatCode="&quot;€&quot;_-0.00"/>
    <numFmt numFmtId="220" formatCode="&quot;P&quot;_-0.0"/>
    <numFmt numFmtId="221" formatCode="&quot;£&quot;_-0.00"/>
    <numFmt numFmtId="222" formatCode="&quot;US&quot;&quot;$&quot;_-0.00"/>
    <numFmt numFmtId="223" formatCode="#,##0.00000;[Red]\-#,##0.00000"/>
    <numFmt numFmtId="224" formatCode="\ \ _•\–\ \ \ \ @"/>
    <numFmt numFmtId="225" formatCode="mm/dd/yy"/>
    <numFmt numFmtId="226" formatCode="m/d/yy_%_)"/>
    <numFmt numFmtId="227" formatCode="_-* #,##0\ _D_M_-;\-* #,##0\ _D_M_-;_-* &quot;-&quot;\ _D_M_-;_-@_-"/>
    <numFmt numFmtId="228" formatCode="_-* #,##0.00\ _D_M_-;\-* #,##0.00\ _D_M_-;_-* &quot;-&quot;??\ _D_M_-;_-@_-"/>
    <numFmt numFmtId="229" formatCode="&quot;$&quot;#,##0\ ;\(&quot;$&quot;#,##0\)"/>
    <numFmt numFmtId="230" formatCode="0_%_);\(0\)_%;0_%_);@_%_)"/>
    <numFmt numFmtId="231" formatCode="0_);[Red]\(0\)"/>
    <numFmt numFmtId="232" formatCode="0.00_);[Red]\(0.00\)"/>
    <numFmt numFmtId="233" formatCode="0.0000_);[Red]\(0.0000\)"/>
    <numFmt numFmtId="234" formatCode="_(\ #,##0.0_);_(\ \(#,##0.0\);_(* &quot;-&quot;??_);_(@_)"/>
    <numFmt numFmtId="235" formatCode="0.0\%_);\(0.0\%\);0.0\%_);@_%_)"/>
    <numFmt numFmtId="236" formatCode="_-* #,##0.0_-;* \-#,##0.0_-;_-\ * &quot;-&quot;??_-;_-@_-"/>
    <numFmt numFmtId="237" formatCode="0.0%"/>
    <numFmt numFmtId="238" formatCode="\ ;\ ;"/>
    <numFmt numFmtId="239" formatCode="0.00%;_*\(0.00\)%"/>
    <numFmt numFmtId="240" formatCode="_(* #,##0_);_(* \(#,##0\);_(* &quot;-&quot;?_);_(@_)"/>
    <numFmt numFmtId="241" formatCode="_(#,##0_);\(#,##0\);_(&quot;-&quot;_)"/>
    <numFmt numFmtId="242" formatCode="_(#,##0_);\(#,##0\);_(#,##0_)"/>
    <numFmt numFmtId="243" formatCode="?.?,,_);[Red]\(?.?,,\)"/>
    <numFmt numFmtId="244" formatCode="_(&quot;R$&quot;* #,##0_);_(&quot;R$&quot;* \(#,##0\);_(&quot;R$&quot;* &quot;-&quot;_);_(@_)"/>
    <numFmt numFmtId="245" formatCode="_(&quot;R$&quot;* #,##0.00_);_(&quot;R$&quot;* \(#,##0.00\);_(&quot;R$&quot;* &quot;-&quot;??_);_(@_)"/>
    <numFmt numFmtId="246" formatCode="_*\ #,##0.00_x"/>
    <numFmt numFmtId="247" formatCode="_-* #,##0.0_-;\(\ #,##0.0\)"/>
    <numFmt numFmtId="248" formatCode="#,##0_ ;\-#,##0\ "/>
    <numFmt numFmtId="249" formatCode="_(* #,##0.00000_);_(* \(#,##0.00000\);_(* &quot;-&quot;??_);_(@_)"/>
    <numFmt numFmtId="250" formatCode="#,##0_%_);\(#,##0\)_%;#,##0_%_);@_%_)"/>
    <numFmt numFmtId="251" formatCode="#,##0_ ;[Red]\(#,##0\)\ "/>
    <numFmt numFmtId="252" formatCode="0.00\ \ \x"/>
    <numFmt numFmtId="253" formatCode="0.00_)"/>
    <numFmt numFmtId="254" formatCode="[&lt;1000]\ 0_);[&gt;1000]\ dd\-mmm\-yy;General"/>
    <numFmt numFmtId="255" formatCode="#,##0_*;\(#,##0\);0_*;@_)"/>
    <numFmt numFmtId="256" formatCode="#,##0_ ;\(#,##0\)_-;&quot;-&quot;"/>
    <numFmt numFmtId="257" formatCode="#,##0;[Red]\ \ \(#,##0\)"/>
    <numFmt numFmtId="258" formatCode=";;;&quot;[&quot;@&quot;]&quot;"/>
    <numFmt numFmtId="259" formatCode="_-* #,##0\ &quot;DM&quot;_-;\-* #,##0\ &quot;DM&quot;_-;_-* &quot;-&quot;\ &quot;DM&quot;_-;_-@_-"/>
    <numFmt numFmtId="260" formatCode="_-* #,##0.00\ &quot;DM&quot;_-;\-* #,##0.00\ &quot;DM&quot;_-;_-* &quot;-&quot;??\ &quot;DM&quot;_-;_-@_-"/>
    <numFmt numFmtId="261" formatCode="0\ \ ;\(0\)\ \ \ "/>
    <numFmt numFmtId="262" formatCode="_(* #,##0.000_);_(* \(#,##0.000\);_(* &quot;-&quot;_);_(@_)"/>
    <numFmt numFmtId="263" formatCode="#&quot; Yr &quot;##&quot; Mth&quot;"/>
    <numFmt numFmtId="264" formatCode="#,##0.0000000;[Red]\(#,##0.0000000\)"/>
    <numFmt numFmtId="265" formatCode="#,##0.0000000;\(#,##0.0000000\)"/>
    <numFmt numFmtId="266" formatCode="#,##0.00000000;\(#,##0.00000000\)"/>
    <numFmt numFmtId="267" formatCode="#,##0.0000000000"/>
    <numFmt numFmtId="268" formatCode="&quot;$&quot;#,##0.0"/>
    <numFmt numFmtId="269" formatCode="#,##0.00;[Red]\(#,##0.00\)"/>
    <numFmt numFmtId="270" formatCode="_-&quot;$&quot;* #,##0_-;\-&quot;$&quot;* #,##0_-;_-&quot;$&quot;* &quot;-&quot;??_-;_-@_-"/>
  </numFmts>
  <fonts count="207">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6"/>
      <name val="Arial"/>
      <family val="2"/>
    </font>
    <font>
      <b/>
      <sz val="10"/>
      <name val="Arial"/>
      <family val="2"/>
    </font>
    <font>
      <b/>
      <sz val="12"/>
      <name val="Arial"/>
      <family val="2"/>
    </font>
    <font>
      <b/>
      <sz val="10"/>
      <color indexed="51"/>
      <name val="Arial"/>
      <family val="2"/>
    </font>
    <font>
      <sz val="10"/>
      <color indexed="51"/>
      <name val="Arial"/>
      <family val="2"/>
    </font>
    <font>
      <b/>
      <sz val="8"/>
      <name val="Arial"/>
      <family val="2"/>
    </font>
    <font>
      <sz val="8"/>
      <name val="Arial"/>
      <family val="2"/>
    </font>
    <font>
      <b/>
      <sz val="14"/>
      <color indexed="51"/>
      <name val="Arial"/>
      <family val="2"/>
    </font>
    <font>
      <b/>
      <sz val="14"/>
      <name val="Arial"/>
      <family val="2"/>
    </font>
    <font>
      <sz val="10"/>
      <color indexed="9"/>
      <name val="Arial"/>
      <family val="2"/>
    </font>
    <font>
      <u/>
      <sz val="10"/>
      <color indexed="12"/>
      <name val="Arial"/>
      <family val="2"/>
    </font>
    <font>
      <sz val="18"/>
      <name val="Arial"/>
      <family val="2"/>
    </font>
    <font>
      <b/>
      <sz val="18"/>
      <color indexed="62"/>
      <name val="Arial Black"/>
      <family val="2"/>
    </font>
    <font>
      <b/>
      <sz val="18"/>
      <color indexed="62"/>
      <name val="Arial"/>
      <family val="2"/>
    </font>
    <font>
      <sz val="18"/>
      <color indexed="62"/>
      <name val="Arial"/>
      <family val="2"/>
    </font>
    <font>
      <b/>
      <sz val="18"/>
      <color indexed="10"/>
      <name val="Arial"/>
      <family val="2"/>
    </font>
    <font>
      <u/>
      <sz val="18"/>
      <color indexed="12"/>
      <name val="Arial"/>
      <family val="2"/>
    </font>
    <font>
      <b/>
      <sz val="10"/>
      <color indexed="62"/>
      <name val="Arial"/>
      <family val="2"/>
    </font>
    <font>
      <b/>
      <sz val="10"/>
      <color indexed="18"/>
      <name val="Arial"/>
      <family val="2"/>
    </font>
    <font>
      <b/>
      <i/>
      <sz val="10"/>
      <color indexed="62"/>
      <name val="Arial"/>
      <family val="2"/>
    </font>
    <font>
      <b/>
      <sz val="16"/>
      <color indexed="8"/>
      <name val="Arial"/>
      <family val="2"/>
    </font>
    <font>
      <b/>
      <sz val="10"/>
      <color indexed="9"/>
      <name val="Arial"/>
      <family val="2"/>
    </font>
    <font>
      <sz val="10"/>
      <color theme="0"/>
      <name val="Arial"/>
      <family val="2"/>
    </font>
    <font>
      <b/>
      <sz val="10"/>
      <color indexed="8"/>
      <name val="Arial"/>
      <family val="2"/>
    </font>
    <font>
      <i/>
      <sz val="10"/>
      <color indexed="51"/>
      <name val="Arial"/>
      <family val="2"/>
    </font>
    <font>
      <sz val="10"/>
      <color indexed="8"/>
      <name val="Arial"/>
      <family val="2"/>
    </font>
    <font>
      <sz val="10"/>
      <color indexed="10"/>
      <name val="Arial"/>
      <family val="2"/>
    </font>
    <font>
      <sz val="12"/>
      <name val="Arial"/>
      <family val="2"/>
    </font>
    <font>
      <b/>
      <sz val="16"/>
      <color theme="0"/>
      <name val="Arial"/>
      <family val="2"/>
    </font>
    <font>
      <b/>
      <sz val="10"/>
      <color indexed="14"/>
      <name val="Arial"/>
      <family val="2"/>
    </font>
    <font>
      <b/>
      <sz val="9"/>
      <name val="Arial"/>
      <family val="2"/>
    </font>
    <font>
      <sz val="9"/>
      <name val="Arial"/>
      <family val="2"/>
    </font>
    <font>
      <b/>
      <sz val="14"/>
      <color indexed="10"/>
      <name val="Arial"/>
      <family val="2"/>
    </font>
    <font>
      <b/>
      <sz val="12"/>
      <color indexed="8"/>
      <name val="Arial"/>
      <family val="2"/>
    </font>
    <font>
      <b/>
      <sz val="12"/>
      <color indexed="10"/>
      <name val="Arial"/>
      <family val="2"/>
    </font>
    <font>
      <b/>
      <sz val="12"/>
      <color rgb="FFFF0000"/>
      <name val="Arial"/>
      <family val="2"/>
    </font>
    <font>
      <b/>
      <sz val="16"/>
      <color indexed="10"/>
      <name val="Arial"/>
      <family val="2"/>
    </font>
    <font>
      <b/>
      <sz val="16"/>
      <color indexed="51"/>
      <name val="Arial"/>
      <family val="2"/>
    </font>
    <font>
      <b/>
      <sz val="10"/>
      <color theme="0"/>
      <name val="Arial"/>
      <family val="2"/>
    </font>
    <font>
      <b/>
      <sz val="11"/>
      <name val="Arial"/>
      <family val="2"/>
    </font>
    <font>
      <sz val="12"/>
      <name val="Arial Black"/>
      <family val="2"/>
    </font>
    <font>
      <sz val="10"/>
      <color theme="1"/>
      <name val="Arial"/>
      <family val="2"/>
    </font>
    <font>
      <sz val="10"/>
      <color rgb="FF00B050"/>
      <name val="Arial"/>
      <family val="2"/>
    </font>
    <font>
      <b/>
      <sz val="22"/>
      <name val="Arial"/>
      <family val="2"/>
    </font>
    <font>
      <sz val="12"/>
      <color indexed="8"/>
      <name val="Arial"/>
      <family val="2"/>
    </font>
    <font>
      <sz val="12"/>
      <color indexed="9"/>
      <name val="Arial"/>
      <family val="2"/>
    </font>
    <font>
      <b/>
      <sz val="11"/>
      <color rgb="FF000000"/>
      <name val="Calibri"/>
      <family val="2"/>
    </font>
    <font>
      <sz val="11"/>
      <color rgb="FF000000"/>
      <name val="Calibri"/>
      <family val="2"/>
    </font>
    <font>
      <sz val="10"/>
      <name val="Times New Roman"/>
      <family val="1"/>
    </font>
    <font>
      <sz val="12"/>
      <color indexed="10"/>
      <name val="Arial"/>
      <family val="2"/>
    </font>
    <font>
      <sz val="10"/>
      <color rgb="FFFF0000"/>
      <name val="Arial"/>
      <family val="2"/>
    </font>
    <font>
      <sz val="10"/>
      <name val="Helv"/>
    </font>
    <font>
      <sz val="12"/>
      <name val="Times New Roman"/>
      <family val="1"/>
    </font>
    <font>
      <sz val="11"/>
      <name val="‚l‚r ‚oƒSƒVƒbƒN"/>
      <family val="3"/>
      <charset val="128"/>
    </font>
    <font>
      <sz val="11"/>
      <color indexed="8"/>
      <name val="Calibri"/>
      <family val="2"/>
    </font>
    <font>
      <sz val="13"/>
      <name val="Times New Roman"/>
      <family val="1"/>
    </font>
    <font>
      <sz val="11"/>
      <color indexed="9"/>
      <name val="Calibri"/>
      <family val="2"/>
    </font>
    <font>
      <sz val="11"/>
      <color theme="0"/>
      <name val="Calibri"/>
      <family val="2"/>
      <charset val="238"/>
      <scheme val="minor"/>
    </font>
    <font>
      <sz val="9"/>
      <name val="AGaramond"/>
    </font>
    <font>
      <sz val="10"/>
      <color indexed="12"/>
      <name val="Arial Narrow"/>
      <family val="2"/>
    </font>
    <font>
      <sz val="8"/>
      <name val="Calibri"/>
      <family val="2"/>
      <scheme val="minor"/>
    </font>
    <font>
      <sz val="10"/>
      <name val="Arial Narrow"/>
      <family val="2"/>
    </font>
    <font>
      <sz val="11"/>
      <color indexed="20"/>
      <name val="Calibri"/>
      <family val="2"/>
    </font>
    <font>
      <b/>
      <sz val="12"/>
      <color indexed="32"/>
      <name val="Tahoma"/>
      <family val="2"/>
    </font>
    <font>
      <sz val="10"/>
      <name val="Helvetica"/>
    </font>
    <font>
      <sz val="10"/>
      <color indexed="12"/>
      <name val="Helvetica"/>
    </font>
    <font>
      <b/>
      <sz val="12"/>
      <name val="Times New Roman"/>
      <family val="1"/>
    </font>
    <font>
      <b/>
      <sz val="10"/>
      <name val="MS Sans Serif"/>
      <family val="2"/>
    </font>
    <font>
      <sz val="8"/>
      <name val="Times New Roman"/>
      <family val="1"/>
    </font>
    <font>
      <b/>
      <sz val="9"/>
      <color indexed="24"/>
      <name val="Arial"/>
      <family val="2"/>
    </font>
    <font>
      <b/>
      <sz val="11"/>
      <color indexed="24"/>
      <name val="Arial"/>
      <family val="2"/>
    </font>
    <font>
      <sz val="8"/>
      <color indexed="8"/>
      <name val="Arial Narrow"/>
      <family val="2"/>
    </font>
    <font>
      <b/>
      <sz val="9"/>
      <color indexed="12"/>
      <name val="Tahoma"/>
      <family val="2"/>
    </font>
    <font>
      <b/>
      <sz val="11"/>
      <color indexed="52"/>
      <name val="Calibri"/>
      <family val="2"/>
    </font>
    <font>
      <sz val="8"/>
      <name val="Palatino"/>
      <family val="1"/>
    </font>
    <font>
      <sz val="8"/>
      <name val="Tahoma"/>
      <family val="2"/>
    </font>
    <font>
      <b/>
      <sz val="10"/>
      <color indexed="17"/>
      <name val="Arial Narrow"/>
      <family val="2"/>
    </font>
    <font>
      <b/>
      <sz val="11"/>
      <color indexed="9"/>
      <name val="Calibri"/>
      <family val="2"/>
    </font>
    <font>
      <sz val="12"/>
      <color indexed="8"/>
      <name val="Times New Roman"/>
      <family val="1"/>
    </font>
    <font>
      <sz val="10"/>
      <name val="Palatino"/>
      <family val="1"/>
    </font>
    <font>
      <sz val="10"/>
      <name val="MS Sans Serif"/>
      <family val="2"/>
    </font>
    <font>
      <sz val="10"/>
      <name val="Verdana"/>
      <family val="2"/>
    </font>
    <font>
      <sz val="8"/>
      <color indexed="8"/>
      <name val="Arial"/>
      <family val="2"/>
    </font>
    <font>
      <sz val="8"/>
      <color indexed="8"/>
      <name val="Tahoma"/>
      <family val="2"/>
    </font>
    <font>
      <sz val="10"/>
      <color indexed="24"/>
      <name val="Arial"/>
      <family val="2"/>
    </font>
    <font>
      <sz val="10"/>
      <name val="MS Serif"/>
      <family val="1"/>
    </font>
    <font>
      <sz val="14"/>
      <name val="Palatino"/>
      <family val="1"/>
    </font>
    <font>
      <sz val="16"/>
      <name val="Palatino"/>
      <family val="1"/>
    </font>
    <font>
      <sz val="32"/>
      <name val="Helvetica-Black"/>
    </font>
    <font>
      <sz val="11"/>
      <name val="Book Antiqua"/>
      <family val="1"/>
    </font>
    <font>
      <sz val="11"/>
      <color indexed="12"/>
      <name val="Book Antiqua"/>
      <family val="1"/>
    </font>
    <font>
      <sz val="10"/>
      <color indexed="12"/>
      <name val="Arial"/>
      <family val="2"/>
    </font>
    <font>
      <sz val="10"/>
      <color indexed="50"/>
      <name val="Arial"/>
      <family val="2"/>
    </font>
    <font>
      <b/>
      <sz val="11"/>
      <color indexed="8"/>
      <name val="Calibri"/>
      <family val="2"/>
    </font>
    <font>
      <sz val="10"/>
      <color indexed="16"/>
      <name val="MS Serif"/>
      <family val="1"/>
    </font>
    <font>
      <i/>
      <sz val="11"/>
      <color indexed="23"/>
      <name val="Calibri"/>
      <family val="2"/>
    </font>
    <font>
      <sz val="6"/>
      <color indexed="23"/>
      <name val="Helvetica-Black"/>
    </font>
    <font>
      <sz val="9.5"/>
      <color indexed="23"/>
      <name val="Helvetica-Black"/>
    </font>
    <font>
      <sz val="7"/>
      <name val="Palatino"/>
      <family val="1"/>
    </font>
    <font>
      <sz val="8"/>
      <color indexed="12"/>
      <name val="Arial Narrow"/>
      <family val="2"/>
    </font>
    <font>
      <sz val="9"/>
      <name val="GillSans"/>
    </font>
    <font>
      <sz val="9"/>
      <name val="GillSans Light"/>
    </font>
    <font>
      <sz val="11"/>
      <color indexed="17"/>
      <name val="Calibri"/>
      <family val="2"/>
    </font>
    <font>
      <sz val="6"/>
      <color indexed="16"/>
      <name val="Palatino"/>
      <family val="1"/>
    </font>
    <font>
      <b/>
      <sz val="20"/>
      <name val="Tahoma"/>
      <family val="2"/>
    </font>
    <font>
      <b/>
      <sz val="10"/>
      <name val="Tahoma"/>
      <family val="2"/>
    </font>
    <font>
      <sz val="6"/>
      <name val="Palatino"/>
      <family val="1"/>
    </font>
    <font>
      <b/>
      <sz val="15"/>
      <color indexed="31"/>
      <name val="Calibri"/>
      <family val="2"/>
    </font>
    <font>
      <b/>
      <sz val="10"/>
      <color indexed="60"/>
      <name val="Arial"/>
      <family val="2"/>
    </font>
    <font>
      <b/>
      <sz val="15"/>
      <color indexed="56"/>
      <name val="Calibri"/>
      <family val="2"/>
    </font>
    <font>
      <sz val="10"/>
      <name val="Helvetica-Black"/>
    </font>
    <font>
      <b/>
      <sz val="10"/>
      <name val="Cambria"/>
      <family val="2"/>
      <scheme val="major"/>
    </font>
    <font>
      <sz val="28"/>
      <name val="Helvetica-Black"/>
    </font>
    <font>
      <b/>
      <sz val="13"/>
      <color indexed="31"/>
      <name val="Calibri"/>
      <family val="2"/>
    </font>
    <font>
      <b/>
      <sz val="9"/>
      <name val="Cambria"/>
      <family val="2"/>
      <scheme val="major"/>
    </font>
    <font>
      <sz val="18"/>
      <name val="Palatino"/>
      <family val="1"/>
    </font>
    <font>
      <b/>
      <sz val="11"/>
      <color indexed="31"/>
      <name val="Calibri"/>
      <family val="2"/>
    </font>
    <font>
      <b/>
      <sz val="11"/>
      <color indexed="56"/>
      <name val="Calibri"/>
      <family val="2"/>
    </font>
    <font>
      <b/>
      <sz val="8"/>
      <name val="Cambria"/>
      <family val="2"/>
      <scheme val="major"/>
    </font>
    <font>
      <i/>
      <sz val="14"/>
      <name val="Palatino"/>
      <family val="1"/>
    </font>
    <font>
      <sz val="8"/>
      <name val="Cambria"/>
      <family val="2"/>
      <scheme val="major"/>
    </font>
    <font>
      <b/>
      <sz val="8.5"/>
      <name val="Univers 65"/>
      <family val="2"/>
    </font>
    <font>
      <b/>
      <sz val="10"/>
      <color indexed="56"/>
      <name val="Wingdings"/>
      <charset val="2"/>
    </font>
    <font>
      <b/>
      <u/>
      <sz val="8"/>
      <color indexed="56"/>
      <name val="Arial"/>
      <family val="2"/>
    </font>
    <font>
      <b/>
      <u/>
      <sz val="8"/>
      <color indexed="56"/>
      <name val="Calibri"/>
      <family val="2"/>
      <scheme val="minor"/>
    </font>
    <font>
      <b/>
      <u/>
      <sz val="10"/>
      <color indexed="56"/>
      <name val="Calibri"/>
      <family val="2"/>
      <scheme val="minor"/>
    </font>
    <font>
      <b/>
      <u/>
      <sz val="9"/>
      <color indexed="56"/>
      <name val="Calibri"/>
      <family val="2"/>
      <scheme val="minor"/>
    </font>
    <font>
      <sz val="8"/>
      <color indexed="56"/>
      <name val="Calibri"/>
      <family val="2"/>
      <scheme val="minor"/>
    </font>
    <font>
      <sz val="9"/>
      <color indexed="10"/>
      <name val="Times New Roman"/>
      <family val="1"/>
    </font>
    <font>
      <sz val="11"/>
      <color indexed="62"/>
      <name val="Calibri"/>
      <family val="2"/>
    </font>
    <font>
      <sz val="18"/>
      <name val="Times New Roman"/>
      <family val="1"/>
    </font>
    <font>
      <b/>
      <sz val="13"/>
      <name val="Times New Roman"/>
      <family val="1"/>
    </font>
    <font>
      <b/>
      <i/>
      <sz val="12"/>
      <name val="Times New Roman"/>
      <family val="1"/>
    </font>
    <font>
      <i/>
      <sz val="12"/>
      <name val="Times New Roman"/>
      <family val="1"/>
    </font>
    <font>
      <sz val="11"/>
      <name val="Times New Roman"/>
      <family val="1"/>
    </font>
    <font>
      <b/>
      <sz val="9"/>
      <color indexed="63"/>
      <name val="Tahoma"/>
      <family val="2"/>
    </font>
    <font>
      <sz val="11"/>
      <color indexed="52"/>
      <name val="Calibri"/>
      <family val="2"/>
    </font>
    <font>
      <b/>
      <sz val="8"/>
      <name val="Calibri"/>
      <family val="2"/>
      <scheme val="minor"/>
    </font>
    <font>
      <sz val="8"/>
      <name val="Helv"/>
    </font>
    <font>
      <sz val="11"/>
      <name val="굴림체"/>
      <family val="3"/>
      <charset val="129"/>
    </font>
    <font>
      <sz val="12"/>
      <color indexed="14"/>
      <name val="Arial"/>
      <family val="2"/>
    </font>
    <font>
      <b/>
      <sz val="12"/>
      <name val="Cambria"/>
      <family val="2"/>
      <scheme val="major"/>
    </font>
    <font>
      <sz val="10"/>
      <name val="Frutiger 45 Light"/>
    </font>
    <font>
      <sz val="11"/>
      <color indexed="60"/>
      <name val="Calibri"/>
      <family val="2"/>
    </font>
    <font>
      <sz val="9"/>
      <color indexed="12"/>
      <name val="Times New Roman"/>
      <family val="1"/>
    </font>
    <font>
      <sz val="12"/>
      <name val="Helv"/>
    </font>
    <font>
      <sz val="11"/>
      <color indexed="8"/>
      <name val="Calibri"/>
      <family val="2"/>
      <charset val="238"/>
    </font>
    <font>
      <sz val="8"/>
      <color theme="1"/>
      <name val="Tahoma"/>
      <family val="2"/>
    </font>
    <font>
      <sz val="8"/>
      <color theme="1"/>
      <name val="Arial"/>
      <family val="2"/>
    </font>
    <font>
      <sz val="10"/>
      <color indexed="57"/>
      <name val="Arial"/>
      <family val="2"/>
    </font>
    <font>
      <sz val="11"/>
      <name val="Arial"/>
      <family val="2"/>
    </font>
    <font>
      <sz val="10"/>
      <color indexed="14"/>
      <name val="Arial"/>
      <family val="2"/>
    </font>
    <font>
      <b/>
      <sz val="11"/>
      <color indexed="63"/>
      <name val="Calibri"/>
      <family val="2"/>
    </font>
    <font>
      <sz val="10"/>
      <color indexed="16"/>
      <name val="Helvetica-Black"/>
    </font>
    <font>
      <sz val="8.5"/>
      <name val="Univers 55"/>
      <family val="2"/>
    </font>
    <font>
      <b/>
      <sz val="8"/>
      <name val="Calibri"/>
      <family val="2"/>
    </font>
    <font>
      <b/>
      <sz val="10"/>
      <color indexed="8"/>
      <name val="Tahoma"/>
      <family val="2"/>
    </font>
    <font>
      <b/>
      <sz val="9"/>
      <color indexed="8"/>
      <name val="Tahoma"/>
      <family val="2"/>
    </font>
    <font>
      <b/>
      <sz val="9"/>
      <name val="Tahoma"/>
      <family val="2"/>
    </font>
    <font>
      <b/>
      <sz val="8"/>
      <color indexed="8"/>
      <name val="Tahoma"/>
      <family val="2"/>
    </font>
    <font>
      <b/>
      <sz val="8"/>
      <name val="Tahoma"/>
      <family val="2"/>
    </font>
    <font>
      <b/>
      <u/>
      <sz val="8"/>
      <color indexed="56"/>
      <name val="Tahoma"/>
      <family val="2"/>
    </font>
    <font>
      <b/>
      <sz val="12"/>
      <color indexed="8"/>
      <name val="Tahoma"/>
      <family val="2"/>
    </font>
    <font>
      <b/>
      <sz val="12"/>
      <name val="Tahoma"/>
      <family val="2"/>
    </font>
    <font>
      <b/>
      <sz val="13"/>
      <color indexed="8"/>
      <name val="Tahoma"/>
      <family val="2"/>
    </font>
    <font>
      <b/>
      <sz val="13"/>
      <name val="Cambria"/>
      <family val="2"/>
      <scheme val="major"/>
    </font>
    <font>
      <b/>
      <sz val="13"/>
      <name val="Tahoma"/>
      <family val="2"/>
    </font>
    <font>
      <b/>
      <sz val="14"/>
      <color indexed="8"/>
      <name val="Tahoma"/>
      <family val="2"/>
    </font>
    <font>
      <b/>
      <sz val="14"/>
      <name val="Cambria"/>
      <family val="2"/>
      <scheme val="major"/>
    </font>
    <font>
      <b/>
      <sz val="14"/>
      <name val="Tahoma"/>
      <family val="2"/>
    </font>
    <font>
      <b/>
      <u/>
      <sz val="10"/>
      <color indexed="56"/>
      <name val="Tahoma"/>
      <family val="2"/>
    </font>
    <font>
      <b/>
      <u/>
      <sz val="9"/>
      <color indexed="56"/>
      <name val="Tahoma"/>
      <family val="2"/>
    </font>
    <font>
      <sz val="8"/>
      <color indexed="56"/>
      <name val="Tahoma"/>
      <family val="2"/>
    </font>
    <font>
      <sz val="10"/>
      <color indexed="18"/>
      <name val="Times New Roman"/>
      <family val="1"/>
    </font>
    <font>
      <b/>
      <u/>
      <sz val="12"/>
      <name val="Helv"/>
    </font>
    <font>
      <b/>
      <sz val="13"/>
      <name val="Arial"/>
      <family val="2"/>
    </font>
    <font>
      <sz val="9"/>
      <color indexed="48"/>
      <name val="Arial"/>
      <family val="2"/>
    </font>
    <font>
      <b/>
      <sz val="9"/>
      <color indexed="8"/>
      <name val="Arial"/>
      <family val="2"/>
    </font>
    <font>
      <sz val="9"/>
      <color indexed="10"/>
      <name val="Arial"/>
      <family val="2"/>
    </font>
    <font>
      <sz val="9"/>
      <color indexed="20"/>
      <name val="Arial"/>
      <family val="2"/>
    </font>
    <font>
      <b/>
      <sz val="9"/>
      <color indexed="20"/>
      <name val="Arial"/>
      <family val="2"/>
    </font>
    <font>
      <b/>
      <sz val="11"/>
      <color indexed="9"/>
      <name val="Arial"/>
      <family val="2"/>
    </font>
    <font>
      <b/>
      <sz val="8"/>
      <color indexed="8"/>
      <name val="Helv"/>
    </font>
    <font>
      <b/>
      <sz val="9"/>
      <name val="Palatino"/>
      <family val="1"/>
    </font>
    <font>
      <sz val="9"/>
      <color indexed="21"/>
      <name val="Helvetica-Black"/>
    </font>
    <font>
      <u/>
      <sz val="10"/>
      <name val="Arial"/>
      <family val="2"/>
    </font>
    <font>
      <sz val="9"/>
      <name val="Helvetica-Black"/>
    </font>
    <font>
      <sz val="12"/>
      <name val="Palatino"/>
      <family val="1"/>
    </font>
    <font>
      <sz val="11"/>
      <name val="Helvetica-Black"/>
    </font>
    <font>
      <sz val="12"/>
      <color indexed="12"/>
      <name val="Arial MT"/>
    </font>
    <font>
      <b/>
      <sz val="18"/>
      <color indexed="31"/>
      <name val="Cambria"/>
      <family val="2"/>
    </font>
    <font>
      <b/>
      <sz val="18"/>
      <color indexed="56"/>
      <name val="Cambria"/>
      <family val="2"/>
    </font>
    <font>
      <b/>
      <u/>
      <sz val="9.5"/>
      <color indexed="56"/>
      <name val="Arial"/>
      <family val="2"/>
    </font>
    <font>
      <u/>
      <sz val="8"/>
      <color indexed="56"/>
      <name val="Arial"/>
      <family val="2"/>
    </font>
    <font>
      <u/>
      <sz val="7.5"/>
      <color indexed="56"/>
      <name val="Arial"/>
      <family val="2"/>
    </font>
    <font>
      <sz val="11"/>
      <color indexed="10"/>
      <name val="Calibri"/>
      <family val="2"/>
    </font>
    <font>
      <b/>
      <i/>
      <sz val="8"/>
      <name val="Helv"/>
    </font>
    <font>
      <b/>
      <sz val="14"/>
      <color theme="0"/>
      <name val="Arial"/>
      <family val="2"/>
    </font>
    <font>
      <b/>
      <sz val="11"/>
      <color theme="1"/>
      <name val="Calibri"/>
      <family val="2"/>
      <scheme val="minor"/>
    </font>
    <font>
      <b/>
      <sz val="14"/>
      <color theme="1"/>
      <name val="Calibri"/>
      <family val="2"/>
      <scheme val="minor"/>
    </font>
    <font>
      <b/>
      <sz val="12"/>
      <color indexed="9"/>
      <name val="Arial"/>
      <family val="2"/>
    </font>
    <font>
      <b/>
      <i/>
      <sz val="12"/>
      <color indexed="9"/>
      <name val="Arial"/>
      <family val="2"/>
    </font>
  </fonts>
  <fills count="55">
    <fill>
      <patternFill patternType="none"/>
    </fill>
    <fill>
      <patternFill patternType="gray125"/>
    </fill>
    <fill>
      <patternFill patternType="solid">
        <fgColor rgb="FFFFFFCC"/>
      </patternFill>
    </fill>
    <fill>
      <patternFill patternType="solid">
        <fgColor theme="4" tint="0.39997558519241921"/>
        <bgColor indexed="65"/>
      </patternFill>
    </fill>
    <fill>
      <patternFill patternType="solid">
        <fgColor theme="9"/>
      </patternFill>
    </fill>
    <fill>
      <patternFill patternType="solid">
        <fgColor indexed="9"/>
        <bgColor indexed="64"/>
      </patternFill>
    </fill>
    <fill>
      <patternFill patternType="solid">
        <fgColor indexed="62"/>
        <bgColor indexed="64"/>
      </patternFill>
    </fill>
    <fill>
      <patternFill patternType="solid">
        <fgColor indexed="27"/>
        <bgColor indexed="64"/>
      </patternFill>
    </fill>
    <fill>
      <patternFill patternType="solid">
        <fgColor indexed="26"/>
        <bgColor indexed="64"/>
      </patternFill>
    </fill>
    <fill>
      <patternFill patternType="solid">
        <fgColor indexed="22"/>
        <bgColor indexed="64"/>
      </patternFill>
    </fill>
    <fill>
      <patternFill patternType="solid">
        <fgColor indexed="29"/>
        <bgColor indexed="64"/>
      </patternFill>
    </fill>
    <fill>
      <patternFill patternType="solid">
        <fgColor indexed="8"/>
        <bgColor indexed="64"/>
      </patternFill>
    </fill>
    <fill>
      <patternFill patternType="solid">
        <fgColor theme="0" tint="-0.14999847407452621"/>
        <bgColor indexed="64"/>
      </patternFill>
    </fill>
    <fill>
      <patternFill patternType="solid">
        <fgColor indexed="43"/>
        <bgColor indexed="64"/>
      </patternFill>
    </fill>
    <fill>
      <patternFill patternType="solid">
        <fgColor indexed="55"/>
        <bgColor indexed="64"/>
      </patternFill>
    </fill>
    <fill>
      <patternFill patternType="solid">
        <fgColor theme="0" tint="-4.9989318521683403E-2"/>
        <bgColor indexed="64"/>
      </patternFill>
    </fill>
    <fill>
      <patternFill patternType="solid">
        <fgColor theme="0"/>
        <bgColor indexed="64"/>
      </patternFill>
    </fill>
    <fill>
      <patternFill patternType="solid">
        <fgColor indexed="63"/>
        <bgColor indexed="64"/>
      </patternFill>
    </fill>
    <fill>
      <patternFill patternType="solid">
        <fgColor theme="0" tint="-0.249977111117893"/>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22"/>
      </patternFill>
    </fill>
    <fill>
      <patternFill patternType="solid">
        <fgColor indexed="43"/>
      </patternFill>
    </fill>
    <fill>
      <patternFill patternType="solid">
        <fgColor indexed="44"/>
      </patternFill>
    </fill>
    <fill>
      <patternFill patternType="solid">
        <fgColor indexed="49"/>
      </patternFill>
    </fill>
    <fill>
      <patternFill patternType="solid">
        <fgColor indexed="31"/>
        <bgColor indexed="31"/>
      </patternFill>
    </fill>
    <fill>
      <patternFill patternType="solid">
        <fgColor indexed="44"/>
        <bgColor indexed="44"/>
      </patternFill>
    </fill>
    <fill>
      <patternFill patternType="solid">
        <fgColor indexed="26"/>
        <bgColor indexed="26"/>
      </patternFill>
    </fill>
    <fill>
      <patternFill patternType="solid">
        <fgColor indexed="22"/>
        <bgColor indexed="22"/>
      </patternFill>
    </fill>
    <fill>
      <patternFill patternType="solid">
        <fgColor indexed="55"/>
        <bgColor indexed="55"/>
      </patternFill>
    </fill>
    <fill>
      <patternFill patternType="solid">
        <fgColor indexed="10"/>
      </patternFill>
    </fill>
    <fill>
      <patternFill patternType="solid">
        <fgColor indexed="42"/>
        <bgColor indexed="42"/>
      </patternFill>
    </fill>
    <fill>
      <patternFill patternType="solid">
        <fgColor indexed="57"/>
      </patternFill>
    </fill>
    <fill>
      <patternFill patternType="solid">
        <fgColor indexed="54"/>
      </patternFill>
    </fill>
    <fill>
      <patternFill patternType="solid">
        <fgColor indexed="27"/>
        <bgColor indexed="27"/>
      </patternFill>
    </fill>
    <fill>
      <patternFill patternType="solid">
        <fgColor indexed="47"/>
        <bgColor indexed="47"/>
      </patternFill>
    </fill>
    <fill>
      <patternFill patternType="solid">
        <fgColor indexed="53"/>
      </patternFill>
    </fill>
    <fill>
      <patternFill patternType="solid">
        <fgColor indexed="45"/>
      </patternFill>
    </fill>
    <fill>
      <patternFill patternType="solid">
        <fgColor indexed="24"/>
        <bgColor indexed="64"/>
      </patternFill>
    </fill>
    <fill>
      <patternFill patternType="solid">
        <fgColor indexed="46"/>
        <bgColor indexed="64"/>
      </patternFill>
    </fill>
    <fill>
      <patternFill patternType="solid">
        <fgColor indexed="55"/>
      </patternFill>
    </fill>
    <fill>
      <patternFill patternType="lightUp">
        <fgColor indexed="9"/>
        <bgColor indexed="55"/>
      </patternFill>
    </fill>
    <fill>
      <patternFill patternType="lightUp">
        <fgColor indexed="9"/>
        <bgColor indexed="29"/>
      </patternFill>
    </fill>
    <fill>
      <patternFill patternType="lightUp">
        <fgColor indexed="9"/>
        <bgColor indexed="22"/>
      </patternFill>
    </fill>
    <fill>
      <patternFill patternType="solid">
        <fgColor indexed="42"/>
      </patternFill>
    </fill>
    <fill>
      <patternFill patternType="solid">
        <fgColor indexed="42"/>
        <bgColor indexed="64"/>
      </patternFill>
    </fill>
    <fill>
      <patternFill patternType="mediumGray">
        <fgColor indexed="17"/>
      </patternFill>
    </fill>
    <fill>
      <patternFill patternType="mediumGray">
        <fgColor indexed="22"/>
      </patternFill>
    </fill>
    <fill>
      <patternFill patternType="solid">
        <fgColor indexed="57"/>
        <bgColor indexed="64"/>
      </patternFill>
    </fill>
    <fill>
      <patternFill patternType="solid">
        <fgColor indexed="50"/>
        <bgColor indexed="64"/>
      </patternFill>
    </fill>
    <fill>
      <patternFill patternType="solid">
        <fgColor indexed="16"/>
        <bgColor indexed="64"/>
      </patternFill>
    </fill>
    <fill>
      <patternFill patternType="solid">
        <fgColor rgb="FFFFFF00"/>
        <bgColor indexed="64"/>
      </patternFill>
    </fill>
    <fill>
      <patternFill patternType="solid">
        <fgColor theme="2" tint="-0.249977111117893"/>
        <bgColor indexed="64"/>
      </patternFill>
    </fill>
  </fills>
  <borders count="86">
    <border>
      <left/>
      <right/>
      <top/>
      <bottom/>
      <diagonal/>
    </border>
    <border>
      <left style="thin">
        <color rgb="FFB2B2B2"/>
      </left>
      <right style="thin">
        <color rgb="FFB2B2B2"/>
      </right>
      <top style="thin">
        <color rgb="FFB2B2B2"/>
      </top>
      <bottom style="thin">
        <color rgb="FFB2B2B2"/>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medium">
        <color indexed="62"/>
      </left>
      <right/>
      <top style="medium">
        <color indexed="62"/>
      </top>
      <bottom/>
      <diagonal/>
    </border>
    <border>
      <left/>
      <right/>
      <top style="medium">
        <color indexed="62"/>
      </top>
      <bottom/>
      <diagonal/>
    </border>
    <border>
      <left/>
      <right style="medium">
        <color indexed="62"/>
      </right>
      <top style="medium">
        <color indexed="62"/>
      </top>
      <bottom/>
      <diagonal/>
    </border>
    <border>
      <left style="medium">
        <color indexed="62"/>
      </left>
      <right/>
      <top/>
      <bottom/>
      <diagonal/>
    </border>
    <border>
      <left/>
      <right style="medium">
        <color indexed="62"/>
      </right>
      <top/>
      <bottom/>
      <diagonal/>
    </border>
    <border>
      <left style="thin">
        <color indexed="64"/>
      </left>
      <right style="thin">
        <color indexed="64"/>
      </right>
      <top style="thin">
        <color indexed="64"/>
      </top>
      <bottom/>
      <diagonal/>
    </border>
    <border>
      <left/>
      <right/>
      <top/>
      <bottom style="thin">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style="thin">
        <color indexed="64"/>
      </left>
      <right style="thin">
        <color indexed="64"/>
      </right>
      <top/>
      <bottom/>
      <diagonal/>
    </border>
    <border>
      <left/>
      <right/>
      <top style="thin">
        <color indexed="64"/>
      </top>
      <bottom style="double">
        <color indexed="64"/>
      </bottom>
      <diagonal/>
    </border>
    <border>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ck">
        <color indexed="22"/>
      </left>
      <right style="thick">
        <color indexed="22"/>
      </right>
      <top style="thick">
        <color indexed="22"/>
      </top>
      <bottom style="thick">
        <color indexed="22"/>
      </bottom>
      <diagonal/>
    </border>
    <border>
      <left style="thin">
        <color indexed="18"/>
      </left>
      <right style="thin">
        <color indexed="18"/>
      </right>
      <top style="thin">
        <color indexed="18"/>
      </top>
      <bottom style="thin">
        <color indexed="18"/>
      </bottom>
      <diagonal/>
    </border>
    <border>
      <left style="medium">
        <color indexed="18"/>
      </left>
      <right style="medium">
        <color indexed="18"/>
      </right>
      <top style="medium">
        <color indexed="18"/>
      </top>
      <bottom style="medium">
        <color indexed="18"/>
      </bottom>
      <diagonal/>
    </border>
    <border>
      <left style="dotted">
        <color indexed="64"/>
      </left>
      <right style="dotted">
        <color indexed="64"/>
      </right>
      <top style="dotted">
        <color indexed="64"/>
      </top>
      <bottom style="dotted">
        <color indexed="64"/>
      </bottom>
      <diagonal/>
    </border>
    <border>
      <left/>
      <right/>
      <top/>
      <bottom style="thin">
        <color indexed="44"/>
      </bottom>
      <diagonal/>
    </border>
    <border>
      <left/>
      <right/>
      <top/>
      <bottom style="medium">
        <color indexed="24"/>
      </bottom>
      <diagonal/>
    </border>
    <border>
      <left style="thin">
        <color indexed="23"/>
      </left>
      <right style="thin">
        <color indexed="23"/>
      </right>
      <top style="thin">
        <color indexed="23"/>
      </top>
      <bottom style="thin">
        <color indexed="23"/>
      </bottom>
      <diagonal/>
    </border>
    <border>
      <left style="thin">
        <color indexed="17"/>
      </left>
      <right style="thin">
        <color indexed="17"/>
      </right>
      <top style="thin">
        <color indexed="17"/>
      </top>
      <bottom style="thin">
        <color indexed="17"/>
      </bottom>
      <diagonal/>
    </border>
    <border>
      <left style="double">
        <color indexed="63"/>
      </left>
      <right style="double">
        <color indexed="63"/>
      </right>
      <top style="double">
        <color indexed="63"/>
      </top>
      <bottom style="double">
        <color indexed="63"/>
      </bottom>
      <diagonal/>
    </border>
    <border>
      <left/>
      <right/>
      <top style="thin">
        <color indexed="8"/>
      </top>
      <bottom style="thin">
        <color indexed="8"/>
      </bottom>
      <diagonal/>
    </border>
    <border>
      <left/>
      <right style="thin">
        <color indexed="8"/>
      </right>
      <top style="thin">
        <color indexed="8"/>
      </top>
      <bottom/>
      <diagonal/>
    </border>
    <border>
      <left style="medium">
        <color indexed="64"/>
      </left>
      <right style="medium">
        <color indexed="64"/>
      </right>
      <top style="medium">
        <color indexed="64"/>
      </top>
      <bottom style="medium">
        <color indexed="64"/>
      </bottom>
      <diagonal/>
    </border>
    <border>
      <left/>
      <right/>
      <top/>
      <bottom style="dotted">
        <color indexed="64"/>
      </bottom>
      <diagonal/>
    </border>
    <border>
      <left style="thin">
        <color indexed="55"/>
      </left>
      <right style="thin">
        <color indexed="55"/>
      </right>
      <top style="thin">
        <color indexed="55"/>
      </top>
      <bottom style="thin">
        <color indexed="55"/>
      </bottom>
      <diagonal/>
    </border>
    <border>
      <left/>
      <right/>
      <top style="medium">
        <color indexed="64"/>
      </top>
      <bottom style="medium">
        <color indexed="64"/>
      </bottom>
      <diagonal/>
    </border>
    <border>
      <left/>
      <right/>
      <top/>
      <bottom style="thick">
        <color indexed="49"/>
      </bottom>
      <diagonal/>
    </border>
    <border>
      <left/>
      <right/>
      <top/>
      <bottom style="thick">
        <color indexed="62"/>
      </bottom>
      <diagonal/>
    </border>
    <border>
      <left/>
      <right/>
      <top/>
      <bottom style="thick">
        <color indexed="22"/>
      </bottom>
      <diagonal/>
    </border>
    <border>
      <left/>
      <right/>
      <top/>
      <bottom style="medium">
        <color indexed="49"/>
      </bottom>
      <diagonal/>
    </border>
    <border>
      <left/>
      <right/>
      <top/>
      <bottom style="medium">
        <color indexed="30"/>
      </bottom>
      <diagonal/>
    </border>
    <border>
      <left style="medium">
        <color indexed="22"/>
      </left>
      <right style="medium">
        <color indexed="22"/>
      </right>
      <top style="medium">
        <color indexed="22"/>
      </top>
      <bottom style="medium">
        <color indexed="22"/>
      </bottom>
      <diagonal/>
    </border>
    <border>
      <left/>
      <right/>
      <top/>
      <bottom style="hair">
        <color indexed="64"/>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medium">
        <color indexed="23"/>
      </top>
      <bottom style="medium">
        <color indexed="23"/>
      </bottom>
      <diagonal/>
    </border>
    <border>
      <left style="thin">
        <color indexed="52"/>
      </left>
      <right style="thin">
        <color indexed="52"/>
      </right>
      <top/>
      <bottom/>
      <diagonal/>
    </border>
    <border>
      <left style="thin">
        <color indexed="50"/>
      </left>
      <right style="thin">
        <color indexed="50"/>
      </right>
      <top/>
      <bottom/>
      <diagonal/>
    </border>
    <border>
      <left/>
      <right/>
      <top style="thin">
        <color indexed="49"/>
      </top>
      <bottom style="double">
        <color indexed="49"/>
      </bottom>
      <diagonal/>
    </border>
    <border>
      <left/>
      <right/>
      <top style="thin">
        <color indexed="62"/>
      </top>
      <bottom style="double">
        <color indexed="62"/>
      </bottom>
      <diagonal/>
    </border>
    <border>
      <left/>
      <right/>
      <top/>
      <bottom style="thin">
        <color indexed="64"/>
      </bottom>
      <diagonal/>
    </border>
  </borders>
  <cellStyleXfs count="1888">
    <xf numFmtId="0" fontId="0" fillId="5" borderId="0"/>
    <xf numFmtId="167" fontId="4" fillId="0" borderId="0" applyFont="0" applyFill="0" applyBorder="0" applyAlignment="0" applyProtection="0"/>
    <xf numFmtId="9" fontId="4" fillId="0" borderId="0" applyFont="0" applyFill="0" applyBorder="0" applyAlignment="0" applyProtection="0"/>
    <xf numFmtId="0" fontId="4" fillId="5" borderId="0"/>
    <xf numFmtId="164" fontId="4" fillId="7" borderId="0" applyFont="0" applyBorder="0" applyAlignment="0">
      <alignment horizontal="right"/>
      <protection locked="0"/>
    </xf>
    <xf numFmtId="164" fontId="4" fillId="9" borderId="0" applyNumberFormat="0" applyFont="0" applyBorder="0" applyAlignment="0">
      <alignment horizontal="right"/>
    </xf>
    <xf numFmtId="0" fontId="4" fillId="5" borderId="0"/>
    <xf numFmtId="0" fontId="15" fillId="0" borderId="0" applyNumberFormat="0" applyFill="0" applyBorder="0" applyAlignment="0" applyProtection="0">
      <alignment vertical="top"/>
      <protection locked="0"/>
    </xf>
    <xf numFmtId="0" fontId="4" fillId="5" borderId="0"/>
    <xf numFmtId="0" fontId="4" fillId="0" borderId="0"/>
    <xf numFmtId="0" fontId="4" fillId="5" borderId="0"/>
    <xf numFmtId="0" fontId="4" fillId="5" borderId="0"/>
    <xf numFmtId="0" fontId="4" fillId="0" borderId="0"/>
    <xf numFmtId="9" fontId="3" fillId="0" borderId="0" applyFont="0" applyFill="0" applyBorder="0" applyAlignment="0" applyProtection="0"/>
    <xf numFmtId="43" fontId="4" fillId="0" borderId="0" applyFont="0" applyFill="0" applyBorder="0" applyAlignment="0" applyProtection="0"/>
    <xf numFmtId="0" fontId="4" fillId="5" borderId="0"/>
    <xf numFmtId="0" fontId="4" fillId="0" borderId="0"/>
    <xf numFmtId="0" fontId="4" fillId="5" borderId="0"/>
    <xf numFmtId="0" fontId="4" fillId="0" borderId="0"/>
    <xf numFmtId="167" fontId="4" fillId="0" borderId="0" applyFont="0" applyFill="0" applyBorder="0" applyAlignment="0" applyProtection="0"/>
    <xf numFmtId="0" fontId="4" fillId="0" borderId="0" applyFill="0"/>
    <xf numFmtId="43" fontId="4" fillId="0" borderId="0" applyFont="0" applyFill="0" applyBorder="0" applyAlignment="0" applyProtection="0"/>
    <xf numFmtId="43" fontId="4"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0" fontId="4" fillId="0" borderId="0"/>
    <xf numFmtId="0" fontId="4" fillId="5" borderId="0"/>
    <xf numFmtId="0" fontId="4" fillId="0" borderId="0"/>
    <xf numFmtId="0" fontId="4" fillId="5" borderId="0"/>
    <xf numFmtId="0" fontId="4" fillId="0" borderId="0" applyFill="0"/>
    <xf numFmtId="0" fontId="4" fillId="0" borderId="0"/>
    <xf numFmtId="44" fontId="4" fillId="0" borderId="0" applyFont="0" applyFill="0" applyBorder="0" applyAlignment="0" applyProtection="0"/>
    <xf numFmtId="0" fontId="4" fillId="5" borderId="0"/>
    <xf numFmtId="183" fontId="4" fillId="0" borderId="0"/>
    <xf numFmtId="184" fontId="11" fillId="0" borderId="0"/>
    <xf numFmtId="0" fontId="4" fillId="0" borderId="0"/>
    <xf numFmtId="38" fontId="56" fillId="0" borderId="0" applyFont="0" applyFill="0" applyBorder="0" applyAlignment="0" applyProtection="0">
      <alignment horizontal="right"/>
      <protection locked="0"/>
    </xf>
    <xf numFmtId="0" fontId="4" fillId="0" borderId="0"/>
    <xf numFmtId="183" fontId="4" fillId="0" borderId="0"/>
    <xf numFmtId="183" fontId="4" fillId="0" borderId="0"/>
    <xf numFmtId="183" fontId="4" fillId="0" borderId="0"/>
    <xf numFmtId="0" fontId="4" fillId="0" borderId="0"/>
    <xf numFmtId="0" fontId="4" fillId="0" borderId="0"/>
    <xf numFmtId="0" fontId="4" fillId="0" borderId="0"/>
    <xf numFmtId="0" fontId="4" fillId="0" borderId="0"/>
    <xf numFmtId="0" fontId="4" fillId="0" borderId="0"/>
    <xf numFmtId="184" fontId="11" fillId="0" borderId="0"/>
    <xf numFmtId="183" fontId="4" fillId="0" borderId="0" applyFont="0" applyFill="0" applyBorder="0" applyAlignment="0" applyProtection="0"/>
    <xf numFmtId="183"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83" fontId="4" fillId="0" borderId="0"/>
    <xf numFmtId="183" fontId="4" fillId="0" borderId="0"/>
    <xf numFmtId="183" fontId="4" fillId="0" borderId="0"/>
    <xf numFmtId="0" fontId="4" fillId="0" borderId="0"/>
    <xf numFmtId="0" fontId="4" fillId="0" borderId="0"/>
    <xf numFmtId="0" fontId="4" fillId="0" borderId="0"/>
    <xf numFmtId="0" fontId="4" fillId="0" borderId="0"/>
    <xf numFmtId="0" fontId="4" fillId="0" borderId="0"/>
    <xf numFmtId="184" fontId="11" fillId="0" borderId="0"/>
    <xf numFmtId="184" fontId="11" fillId="0" borderId="0"/>
    <xf numFmtId="184" fontId="11" fillId="0" borderId="0"/>
    <xf numFmtId="184" fontId="11" fillId="0" borderId="0"/>
    <xf numFmtId="184" fontId="11" fillId="0" borderId="0"/>
    <xf numFmtId="0" fontId="4" fillId="0" borderId="0"/>
    <xf numFmtId="183"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11" fillId="0" borderId="0"/>
    <xf numFmtId="0" fontId="4" fillId="0" borderId="0"/>
    <xf numFmtId="0" fontId="4" fillId="0" borderId="0"/>
    <xf numFmtId="184" fontId="11" fillId="0" borderId="0"/>
    <xf numFmtId="184" fontId="11" fillId="0" borderId="0"/>
    <xf numFmtId="185" fontId="4" fillId="0" borderId="0"/>
    <xf numFmtId="186" fontId="57" fillId="0" borderId="0" applyFont="0" applyFill="0" applyBorder="0" applyAlignment="0" applyProtection="0"/>
    <xf numFmtId="187" fontId="57" fillId="0" borderId="0" applyFont="0" applyFill="0" applyBorder="0" applyAlignment="0" applyProtection="0"/>
    <xf numFmtId="183" fontId="4" fillId="0" borderId="0"/>
    <xf numFmtId="183" fontId="4" fillId="0" borderId="0"/>
    <xf numFmtId="183" fontId="4" fillId="0" borderId="0"/>
    <xf numFmtId="183" fontId="58" fillId="0" borderId="0"/>
    <xf numFmtId="0" fontId="59" fillId="19" borderId="0" applyNumberFormat="0" applyBorder="0" applyAlignment="0" applyProtection="0"/>
    <xf numFmtId="0" fontId="59" fillId="20" borderId="0" applyNumberFormat="0" applyBorder="0" applyAlignment="0" applyProtection="0"/>
    <xf numFmtId="0" fontId="59" fillId="21" borderId="0" applyNumberFormat="0" applyBorder="0" applyAlignment="0" applyProtection="0"/>
    <xf numFmtId="0" fontId="59" fillId="19" borderId="0" applyNumberFormat="0" applyBorder="0" applyAlignment="0" applyProtection="0"/>
    <xf numFmtId="0" fontId="59" fillId="22" borderId="0" applyNumberFormat="0" applyBorder="0" applyAlignment="0" applyProtection="0"/>
    <xf numFmtId="0" fontId="59" fillId="20" borderId="0" applyNumberFormat="0" applyBorder="0" applyAlignment="0" applyProtection="0"/>
    <xf numFmtId="0" fontId="60" fillId="0" borderId="0">
      <alignment horizontal="center" vertical="center"/>
    </xf>
    <xf numFmtId="0" fontId="59" fillId="23" borderId="0" applyNumberFormat="0" applyBorder="0" applyAlignment="0" applyProtection="0"/>
    <xf numFmtId="0" fontId="59" fillId="20" borderId="0" applyNumberFormat="0" applyBorder="0" applyAlignment="0" applyProtection="0"/>
    <xf numFmtId="0" fontId="59" fillId="24" borderId="0" applyNumberFormat="0" applyBorder="0" applyAlignment="0" applyProtection="0"/>
    <xf numFmtId="0" fontId="59" fillId="23" borderId="0" applyNumberFormat="0" applyBorder="0" applyAlignment="0" applyProtection="0"/>
    <xf numFmtId="0" fontId="59" fillId="25" borderId="0" applyNumberFormat="0" applyBorder="0" applyAlignment="0" applyProtection="0"/>
    <xf numFmtId="0" fontId="59" fillId="20" borderId="0" applyNumberFormat="0" applyBorder="0" applyAlignment="0" applyProtection="0"/>
    <xf numFmtId="0" fontId="61" fillId="26" borderId="0" applyNumberFormat="0" applyBorder="0" applyAlignment="0" applyProtection="0"/>
    <xf numFmtId="0" fontId="62" fillId="3" borderId="0" applyNumberFormat="0" applyBorder="0" applyAlignment="0" applyProtection="0"/>
    <xf numFmtId="0" fontId="61" fillId="20" borderId="0" applyNumberFormat="0" applyBorder="0" applyAlignment="0" applyProtection="0"/>
    <xf numFmtId="0" fontId="61" fillId="24" borderId="0" applyNumberFormat="0" applyBorder="0" applyAlignment="0" applyProtection="0"/>
    <xf numFmtId="0" fontId="61" fillId="23" borderId="0" applyNumberFormat="0" applyBorder="0" applyAlignment="0" applyProtection="0"/>
    <xf numFmtId="0" fontId="61" fillId="26" borderId="0" applyNumberFormat="0" applyBorder="0" applyAlignment="0" applyProtection="0"/>
    <xf numFmtId="0" fontId="61" fillId="20" borderId="0" applyNumberFormat="0" applyBorder="0" applyAlignment="0" applyProtection="0"/>
    <xf numFmtId="0" fontId="59" fillId="27" borderId="0" applyNumberFormat="0" applyBorder="0" applyAlignment="0" applyProtection="0"/>
    <xf numFmtId="0" fontId="59" fillId="27" borderId="0" applyNumberFormat="0" applyBorder="0" applyAlignment="0" applyProtection="0"/>
    <xf numFmtId="0" fontId="61" fillId="28" borderId="0" applyNumberFormat="0" applyBorder="0" applyAlignment="0" applyProtection="0"/>
    <xf numFmtId="0" fontId="61" fillId="26" borderId="0" applyNumberFormat="0" applyBorder="0" applyAlignment="0" applyProtection="0"/>
    <xf numFmtId="0" fontId="59" fillId="29" borderId="0" applyNumberFormat="0" applyBorder="0" applyAlignment="0" applyProtection="0"/>
    <xf numFmtId="0" fontId="59" fillId="30" borderId="0" applyNumberFormat="0" applyBorder="0" applyAlignment="0" applyProtection="0"/>
    <xf numFmtId="0" fontId="61" fillId="31" borderId="0" applyNumberFormat="0" applyBorder="0" applyAlignment="0" applyProtection="0"/>
    <xf numFmtId="0" fontId="61" fillId="32" borderId="0" applyNumberFormat="0" applyBorder="0" applyAlignment="0" applyProtection="0"/>
    <xf numFmtId="0" fontId="59" fillId="29" borderId="0" applyNumberFormat="0" applyBorder="0" applyAlignment="0" applyProtection="0"/>
    <xf numFmtId="0" fontId="59" fillId="33" borderId="0" applyNumberFormat="0" applyBorder="0" applyAlignment="0" applyProtection="0"/>
    <xf numFmtId="0" fontId="61" fillId="30" borderId="0" applyNumberFormat="0" applyBorder="0" applyAlignment="0" applyProtection="0"/>
    <xf numFmtId="0" fontId="61" fillId="34" borderId="0" applyNumberFormat="0" applyBorder="0" applyAlignment="0" applyProtection="0"/>
    <xf numFmtId="0" fontId="59" fillId="27" borderId="0" applyNumberFormat="0" applyBorder="0" applyAlignment="0" applyProtection="0"/>
    <xf numFmtId="0" fontId="59" fillId="30" borderId="0" applyNumberFormat="0" applyBorder="0" applyAlignment="0" applyProtection="0"/>
    <xf numFmtId="0" fontId="61" fillId="30" borderId="0" applyNumberFormat="0" applyBorder="0" applyAlignment="0" applyProtection="0"/>
    <xf numFmtId="0" fontId="61" fillId="35" borderId="0" applyNumberFormat="0" applyBorder="0" applyAlignment="0" applyProtection="0"/>
    <xf numFmtId="0" fontId="59" fillId="36" borderId="0" applyNumberFormat="0" applyBorder="0" applyAlignment="0" applyProtection="0"/>
    <xf numFmtId="0" fontId="59" fillId="27" borderId="0" applyNumberFormat="0" applyBorder="0" applyAlignment="0" applyProtection="0"/>
    <xf numFmtId="0" fontId="61" fillId="28" borderId="0" applyNumberFormat="0" applyBorder="0" applyAlignment="0" applyProtection="0"/>
    <xf numFmtId="0" fontId="61" fillId="26" borderId="0" applyNumberFormat="0" applyBorder="0" applyAlignment="0" applyProtection="0"/>
    <xf numFmtId="0" fontId="59" fillId="29" borderId="0" applyNumberFormat="0" applyBorder="0" applyAlignment="0" applyProtection="0"/>
    <xf numFmtId="0" fontId="59" fillId="37" borderId="0" applyNumberFormat="0" applyBorder="0" applyAlignment="0" applyProtection="0"/>
    <xf numFmtId="0" fontId="61" fillId="37" borderId="0" applyNumberFormat="0" applyBorder="0" applyAlignment="0" applyProtection="0"/>
    <xf numFmtId="0" fontId="61" fillId="38" borderId="0" applyNumberFormat="0" applyBorder="0" applyAlignment="0" applyProtection="0"/>
    <xf numFmtId="0" fontId="62" fillId="4" borderId="0" applyNumberFormat="0" applyBorder="0" applyAlignment="0" applyProtection="0"/>
    <xf numFmtId="49" fontId="44" fillId="9" borderId="0"/>
    <xf numFmtId="0" fontId="63" fillId="0" borderId="0"/>
    <xf numFmtId="15" fontId="64" fillId="0" borderId="55" applyNumberFormat="0" applyFont="0" applyAlignment="0" applyProtection="0">
      <alignment horizontal="center"/>
    </xf>
    <xf numFmtId="188" fontId="65" fillId="0" borderId="56">
      <alignment vertical="center"/>
      <protection locked="0"/>
    </xf>
    <xf numFmtId="188" fontId="65" fillId="0" borderId="56">
      <alignment vertical="center"/>
      <protection locked="0"/>
    </xf>
    <xf numFmtId="188" fontId="65" fillId="0" borderId="56">
      <alignment vertical="center"/>
      <protection locked="0"/>
    </xf>
    <xf numFmtId="189" fontId="65" fillId="0" borderId="56">
      <alignment vertical="center"/>
      <protection locked="0"/>
    </xf>
    <xf numFmtId="189" fontId="65" fillId="0" borderId="56">
      <alignment vertical="center"/>
      <protection locked="0"/>
    </xf>
    <xf numFmtId="189" fontId="65" fillId="0" borderId="56">
      <alignment vertical="center"/>
      <protection locked="0"/>
    </xf>
    <xf numFmtId="189" fontId="65" fillId="0" borderId="56">
      <alignment vertical="center"/>
      <protection locked="0"/>
    </xf>
    <xf numFmtId="0" fontId="65" fillId="0" borderId="56">
      <alignment vertical="center"/>
      <protection locked="0"/>
    </xf>
    <xf numFmtId="0" fontId="65" fillId="0" borderId="56">
      <alignment vertical="center"/>
      <protection locked="0"/>
    </xf>
    <xf numFmtId="0" fontId="65" fillId="0" borderId="56">
      <alignment vertical="center"/>
      <protection locked="0"/>
    </xf>
    <xf numFmtId="0" fontId="65" fillId="0" borderId="56">
      <alignment vertical="center"/>
      <protection locked="0"/>
    </xf>
    <xf numFmtId="190" fontId="65" fillId="0" borderId="56">
      <alignment vertical="center"/>
      <protection locked="0"/>
    </xf>
    <xf numFmtId="190" fontId="65" fillId="0" borderId="56">
      <alignment vertical="center"/>
      <protection locked="0"/>
    </xf>
    <xf numFmtId="190" fontId="65" fillId="0" borderId="56">
      <alignment vertical="center"/>
      <protection locked="0"/>
    </xf>
    <xf numFmtId="191" fontId="65" fillId="0" borderId="56">
      <alignment vertical="center"/>
      <protection locked="0"/>
    </xf>
    <xf numFmtId="191" fontId="65" fillId="0" borderId="56">
      <alignment vertical="center"/>
      <protection locked="0"/>
    </xf>
    <xf numFmtId="191" fontId="65" fillId="0" borderId="56">
      <alignment vertical="center"/>
      <protection locked="0"/>
    </xf>
    <xf numFmtId="191" fontId="65" fillId="0" borderId="56">
      <alignment vertical="center"/>
      <protection locked="0"/>
    </xf>
    <xf numFmtId="192" fontId="65" fillId="0" borderId="56">
      <alignment vertical="center"/>
      <protection locked="0"/>
    </xf>
    <xf numFmtId="192" fontId="65" fillId="0" borderId="56">
      <alignment vertical="center"/>
      <protection locked="0"/>
    </xf>
    <xf numFmtId="192" fontId="65" fillId="0" borderId="56">
      <alignment vertical="center"/>
      <protection locked="0"/>
    </xf>
    <xf numFmtId="192" fontId="65" fillId="0" borderId="56">
      <alignment vertical="center"/>
      <protection locked="0"/>
    </xf>
    <xf numFmtId="193" fontId="65" fillId="0" borderId="56">
      <alignment vertical="center"/>
      <protection locked="0"/>
    </xf>
    <xf numFmtId="193" fontId="65" fillId="0" borderId="56">
      <alignment vertical="center"/>
      <protection locked="0"/>
    </xf>
    <xf numFmtId="193" fontId="65" fillId="0" borderId="56">
      <alignment vertical="center"/>
      <protection locked="0"/>
    </xf>
    <xf numFmtId="188" fontId="11" fillId="0" borderId="57">
      <alignment horizontal="center" vertical="center"/>
      <protection locked="0"/>
    </xf>
    <xf numFmtId="188" fontId="11" fillId="0" borderId="57">
      <alignment horizontal="center" vertical="center"/>
      <protection locked="0"/>
    </xf>
    <xf numFmtId="188" fontId="11" fillId="0" borderId="57">
      <alignment horizontal="center" vertical="center"/>
      <protection locked="0"/>
    </xf>
    <xf numFmtId="194" fontId="11" fillId="0" borderId="57">
      <alignment horizontal="center" vertical="center"/>
      <protection locked="0"/>
    </xf>
    <xf numFmtId="15" fontId="11" fillId="0" borderId="57">
      <alignment horizontal="center" vertical="center"/>
      <protection locked="0"/>
    </xf>
    <xf numFmtId="15" fontId="11" fillId="0" borderId="57">
      <alignment horizontal="center" vertical="center"/>
      <protection locked="0"/>
    </xf>
    <xf numFmtId="190" fontId="11" fillId="0" borderId="57">
      <alignment horizontal="center" vertical="center"/>
      <protection locked="0"/>
    </xf>
    <xf numFmtId="190" fontId="11" fillId="0" borderId="57">
      <alignment horizontal="center" vertical="center"/>
      <protection locked="0"/>
    </xf>
    <xf numFmtId="190" fontId="11" fillId="0" borderId="57">
      <alignment horizontal="center" vertical="center"/>
      <protection locked="0"/>
    </xf>
    <xf numFmtId="191" fontId="11" fillId="0" borderId="57">
      <alignment horizontal="center" vertical="center"/>
      <protection locked="0"/>
    </xf>
    <xf numFmtId="191" fontId="11" fillId="0" borderId="57">
      <alignment horizontal="center" vertical="center"/>
      <protection locked="0"/>
    </xf>
    <xf numFmtId="191" fontId="11" fillId="0" borderId="57">
      <alignment horizontal="center" vertical="center"/>
      <protection locked="0"/>
    </xf>
    <xf numFmtId="192" fontId="11" fillId="0" borderId="57">
      <alignment horizontal="center" vertical="center"/>
      <protection locked="0"/>
    </xf>
    <xf numFmtId="192" fontId="11" fillId="0" borderId="57">
      <alignment horizontal="center" vertical="center"/>
      <protection locked="0"/>
    </xf>
    <xf numFmtId="192" fontId="11" fillId="0" borderId="57">
      <alignment horizontal="center" vertical="center"/>
      <protection locked="0"/>
    </xf>
    <xf numFmtId="195" fontId="11" fillId="0" borderId="57">
      <alignment horizontal="center" vertical="center"/>
      <protection locked="0"/>
    </xf>
    <xf numFmtId="195" fontId="11" fillId="0" borderId="57">
      <alignment horizontal="center" vertical="center"/>
      <protection locked="0"/>
    </xf>
    <xf numFmtId="195" fontId="11" fillId="0" borderId="57">
      <alignment horizontal="center" vertical="center"/>
      <protection locked="0"/>
    </xf>
    <xf numFmtId="183" fontId="11" fillId="0" borderId="57">
      <alignment vertical="center"/>
      <protection locked="0"/>
    </xf>
    <xf numFmtId="0" fontId="11" fillId="0" borderId="57">
      <alignment vertical="center"/>
      <protection locked="0"/>
    </xf>
    <xf numFmtId="0" fontId="11" fillId="0" borderId="57">
      <alignment vertical="center"/>
      <protection locked="0"/>
    </xf>
    <xf numFmtId="0" fontId="11" fillId="0" borderId="57">
      <alignment vertical="center"/>
      <protection locked="0"/>
    </xf>
    <xf numFmtId="0" fontId="11" fillId="0" borderId="57">
      <alignment vertical="center"/>
      <protection locked="0"/>
    </xf>
    <xf numFmtId="188" fontId="11" fillId="0" borderId="57">
      <alignment horizontal="right" vertical="center"/>
      <protection locked="0"/>
    </xf>
    <xf numFmtId="188" fontId="11" fillId="0" borderId="57">
      <alignment horizontal="right" vertical="center"/>
      <protection locked="0"/>
    </xf>
    <xf numFmtId="188" fontId="11" fillId="0" borderId="57">
      <alignment horizontal="right" vertical="center"/>
      <protection locked="0"/>
    </xf>
    <xf numFmtId="196" fontId="11" fillId="0" borderId="57">
      <alignment horizontal="right" vertical="center"/>
      <protection locked="0"/>
    </xf>
    <xf numFmtId="197" fontId="11" fillId="0" borderId="57">
      <alignment horizontal="right" vertical="center"/>
      <protection locked="0"/>
    </xf>
    <xf numFmtId="197" fontId="11" fillId="0" borderId="57">
      <alignment horizontal="right" vertical="center"/>
      <protection locked="0"/>
    </xf>
    <xf numFmtId="190" fontId="11" fillId="0" borderId="57">
      <alignment horizontal="right" vertical="center"/>
      <protection locked="0"/>
    </xf>
    <xf numFmtId="190" fontId="11" fillId="0" borderId="57">
      <alignment horizontal="right" vertical="center"/>
      <protection locked="0"/>
    </xf>
    <xf numFmtId="190" fontId="11" fillId="0" borderId="57">
      <alignment horizontal="right" vertical="center"/>
      <protection locked="0"/>
    </xf>
    <xf numFmtId="191" fontId="11" fillId="0" borderId="57">
      <alignment horizontal="right" vertical="center"/>
      <protection locked="0"/>
    </xf>
    <xf numFmtId="191" fontId="11" fillId="0" borderId="57">
      <alignment horizontal="right" vertical="center"/>
      <protection locked="0"/>
    </xf>
    <xf numFmtId="191" fontId="11" fillId="0" borderId="57">
      <alignment horizontal="right" vertical="center"/>
      <protection locked="0"/>
    </xf>
    <xf numFmtId="192" fontId="11" fillId="0" borderId="57">
      <alignment horizontal="right" vertical="center"/>
      <protection locked="0"/>
    </xf>
    <xf numFmtId="192" fontId="11" fillId="0" borderId="57">
      <alignment horizontal="right" vertical="center"/>
      <protection locked="0"/>
    </xf>
    <xf numFmtId="192" fontId="11" fillId="0" borderId="57">
      <alignment horizontal="right" vertical="center"/>
      <protection locked="0"/>
    </xf>
    <xf numFmtId="195" fontId="11" fillId="0" borderId="57">
      <alignment horizontal="right" vertical="center"/>
      <protection locked="0"/>
    </xf>
    <xf numFmtId="195" fontId="11" fillId="0" borderId="57">
      <alignment horizontal="right" vertical="center"/>
      <protection locked="0"/>
    </xf>
    <xf numFmtId="195" fontId="11" fillId="0" borderId="57">
      <alignment horizontal="right" vertical="center"/>
      <protection locked="0"/>
    </xf>
    <xf numFmtId="198" fontId="66" fillId="0" borderId="0" applyFont="0" applyFill="0" applyBorder="0" applyAlignment="0" applyProtection="0"/>
    <xf numFmtId="42" fontId="53" fillId="0" borderId="0" applyFont="0" applyFill="0" applyBorder="0" applyAlignment="0" applyProtection="0"/>
    <xf numFmtId="0" fontId="67" fillId="39" borderId="0" applyNumberFormat="0" applyBorder="0" applyAlignment="0" applyProtection="0"/>
    <xf numFmtId="183" fontId="68" fillId="40" borderId="0">
      <alignment vertical="center"/>
    </xf>
    <xf numFmtId="0" fontId="69" fillId="0" borderId="0" applyNumberFormat="0" applyFill="0" applyBorder="0" applyAlignment="0"/>
    <xf numFmtId="0" fontId="66" fillId="14" borderId="58"/>
    <xf numFmtId="164" fontId="4" fillId="9" borderId="0" applyNumberFormat="0" applyFont="0" applyBorder="0" applyAlignment="0">
      <alignment horizontal="right"/>
    </xf>
    <xf numFmtId="0" fontId="70" fillId="0" borderId="0" applyNumberFormat="0" applyFill="0" applyBorder="0" applyAlignment="0">
      <protection locked="0"/>
    </xf>
    <xf numFmtId="183"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0" fontId="71" fillId="0" borderId="22" applyNumberFormat="0" applyFill="0" applyAlignment="0" applyProtection="0"/>
    <xf numFmtId="199" fontId="72" fillId="0" borderId="29" applyAlignment="0" applyProtection="0"/>
    <xf numFmtId="199" fontId="72" fillId="0" borderId="29" applyAlignment="0" applyProtection="0"/>
    <xf numFmtId="199" fontId="72" fillId="0" borderId="29" applyAlignment="0" applyProtection="0"/>
    <xf numFmtId="183" fontId="73" fillId="0" borderId="8" applyNumberFormat="0" applyFont="0" applyFill="0" applyAlignment="0" applyProtection="0"/>
    <xf numFmtId="183" fontId="73" fillId="0" borderId="59" applyNumberFormat="0" applyFont="0" applyFill="0" applyAlignment="0" applyProtection="0"/>
    <xf numFmtId="0" fontId="73" fillId="0" borderId="59" applyNumberFormat="0" applyFont="0" applyFill="0" applyAlignment="0" applyProtection="0"/>
    <xf numFmtId="0" fontId="73" fillId="0" borderId="59" applyNumberFormat="0" applyFont="0" applyFill="0" applyAlignment="0" applyProtection="0"/>
    <xf numFmtId="0" fontId="73" fillId="0" borderId="59" applyNumberFormat="0" applyFont="0" applyFill="0" applyAlignment="0" applyProtection="0"/>
    <xf numFmtId="199" fontId="72" fillId="0" borderId="29" applyAlignment="0" applyProtection="0"/>
    <xf numFmtId="200" fontId="36" fillId="0" borderId="0" applyAlignment="0" applyProtection="0"/>
    <xf numFmtId="49" fontId="74" fillId="0" borderId="60" applyNumberFormat="0" applyAlignment="0" applyProtection="0">
      <alignment horizontal="left" wrapText="1"/>
    </xf>
    <xf numFmtId="49" fontId="75" fillId="0" borderId="0" applyAlignment="0" applyProtection="0">
      <alignment horizontal="left"/>
    </xf>
    <xf numFmtId="201" fontId="57" fillId="0" borderId="0" applyFont="0" applyFill="0" applyBorder="0" applyAlignment="0" applyProtection="0"/>
    <xf numFmtId="202" fontId="30" fillId="0" borderId="0" applyFill="0" applyBorder="0" applyAlignment="0"/>
    <xf numFmtId="203" fontId="76" fillId="0" borderId="0" applyBorder="0" applyProtection="0">
      <alignment horizontal="right" vertical="center"/>
    </xf>
    <xf numFmtId="183" fontId="77" fillId="41" borderId="0"/>
    <xf numFmtId="0" fontId="78" fillId="19" borderId="61" applyNumberFormat="0" applyAlignment="0" applyProtection="0"/>
    <xf numFmtId="204" fontId="79" fillId="0" borderId="0" applyFill="0" applyBorder="0" applyAlignment="0"/>
    <xf numFmtId="205" fontId="4" fillId="0" borderId="0" applyFill="0" applyBorder="0" applyProtection="0"/>
    <xf numFmtId="205" fontId="4" fillId="0" borderId="0" applyFill="0" applyBorder="0" applyProtection="0"/>
    <xf numFmtId="183" fontId="11" fillId="0" borderId="0" applyNumberFormat="0" applyFont="0" applyFill="0" applyBorder="0">
      <alignment horizontal="center" vertical="center"/>
      <protection locked="0"/>
    </xf>
    <xf numFmtId="0" fontId="11" fillId="0" borderId="0" applyNumberFormat="0" applyFont="0" applyFill="0" applyBorder="0">
      <alignment horizontal="center" vertical="center"/>
      <protection locked="0"/>
    </xf>
    <xf numFmtId="0" fontId="80" fillId="0" borderId="0" applyNumberFormat="0" applyFont="0" applyFill="0" applyBorder="0">
      <alignment horizontal="center" vertical="center"/>
      <protection locked="0"/>
    </xf>
    <xf numFmtId="188" fontId="11" fillId="0" borderId="0" applyFill="0" applyBorder="0">
      <alignment horizontal="center" vertical="center"/>
    </xf>
    <xf numFmtId="188" fontId="11" fillId="0" borderId="0" applyFill="0" applyBorder="0">
      <alignment horizontal="center" vertical="center"/>
    </xf>
    <xf numFmtId="188" fontId="11" fillId="0" borderId="0" applyFill="0" applyBorder="0">
      <alignment horizontal="center" vertical="center"/>
    </xf>
    <xf numFmtId="194" fontId="11" fillId="0" borderId="0" applyFill="0" applyBorder="0">
      <alignment horizontal="center" vertical="center"/>
    </xf>
    <xf numFmtId="15" fontId="11" fillId="0" borderId="0" applyFill="0" applyBorder="0">
      <alignment horizontal="center" vertical="center"/>
    </xf>
    <xf numFmtId="15" fontId="11" fillId="0" borderId="0" applyFill="0" applyBorder="0">
      <alignment horizontal="center" vertical="center"/>
    </xf>
    <xf numFmtId="190" fontId="11" fillId="0" borderId="0" applyFill="0" applyBorder="0">
      <alignment horizontal="center" vertical="center"/>
    </xf>
    <xf numFmtId="190" fontId="11" fillId="0" borderId="0" applyFill="0" applyBorder="0">
      <alignment horizontal="center" vertical="center"/>
    </xf>
    <xf numFmtId="190" fontId="11" fillId="0" borderId="0" applyFill="0" applyBorder="0">
      <alignment horizontal="center" vertical="center"/>
    </xf>
    <xf numFmtId="191" fontId="11" fillId="0" borderId="0" applyFill="0" applyBorder="0">
      <alignment horizontal="center" vertical="center"/>
    </xf>
    <xf numFmtId="191" fontId="11" fillId="0" borderId="0" applyFill="0" applyBorder="0">
      <alignment horizontal="center" vertical="center"/>
    </xf>
    <xf numFmtId="191" fontId="11" fillId="0" borderId="0" applyFill="0" applyBorder="0">
      <alignment horizontal="center" vertical="center"/>
    </xf>
    <xf numFmtId="192" fontId="11" fillId="0" borderId="0" applyFill="0" applyBorder="0">
      <alignment horizontal="center" vertical="center"/>
    </xf>
    <xf numFmtId="192" fontId="11" fillId="0" borderId="0" applyFill="0" applyBorder="0">
      <alignment horizontal="center" vertical="center"/>
    </xf>
    <xf numFmtId="192" fontId="11" fillId="0" borderId="0" applyFill="0" applyBorder="0">
      <alignment horizontal="center" vertical="center"/>
    </xf>
    <xf numFmtId="195" fontId="11" fillId="0" borderId="0" applyFill="0" applyBorder="0">
      <alignment horizontal="center" vertical="center"/>
    </xf>
    <xf numFmtId="195" fontId="11" fillId="0" borderId="0" applyFill="0" applyBorder="0">
      <alignment horizontal="center" vertical="center"/>
    </xf>
    <xf numFmtId="195" fontId="11" fillId="0" borderId="0" applyFill="0" applyBorder="0">
      <alignment horizontal="center" vertical="center"/>
    </xf>
    <xf numFmtId="206" fontId="81" fillId="0" borderId="62" applyProtection="0">
      <alignment horizontal="center"/>
    </xf>
    <xf numFmtId="0" fontId="82" fillId="42" borderId="63" applyNumberFormat="0" applyAlignment="0" applyProtection="0"/>
    <xf numFmtId="0" fontId="4" fillId="0" borderId="0"/>
    <xf numFmtId="0" fontId="83" fillId="0" borderId="64">
      <protection locked="0"/>
    </xf>
    <xf numFmtId="207" fontId="4" fillId="0" borderId="0"/>
    <xf numFmtId="207" fontId="4" fillId="0" borderId="0"/>
    <xf numFmtId="207" fontId="4" fillId="0" borderId="0"/>
    <xf numFmtId="207" fontId="4" fillId="0" borderId="0"/>
    <xf numFmtId="207" fontId="4" fillId="0" borderId="0"/>
    <xf numFmtId="207" fontId="4" fillId="0" borderId="0"/>
    <xf numFmtId="207" fontId="4" fillId="0" borderId="0"/>
    <xf numFmtId="207" fontId="4" fillId="0" borderId="0"/>
    <xf numFmtId="208" fontId="4" fillId="0" borderId="0" applyFont="0" applyFill="0" applyBorder="0" applyAlignment="0" applyProtection="0">
      <alignment horizontal="center"/>
    </xf>
    <xf numFmtId="209" fontId="4" fillId="0" borderId="0" applyFont="0" applyFill="0" applyBorder="0" applyAlignment="0" applyProtection="0">
      <alignment horizontal="center"/>
    </xf>
    <xf numFmtId="210" fontId="4" fillId="0" borderId="0" applyFont="0" applyFill="0" applyBorder="0" applyAlignment="0" applyProtection="0">
      <alignment horizontal="center"/>
    </xf>
    <xf numFmtId="41" fontId="4" fillId="0" borderId="0" applyFont="0" applyFill="0" applyBorder="0" applyAlignment="0" applyProtection="0"/>
    <xf numFmtId="211" fontId="84" fillId="0" borderId="0" applyFill="0" applyBorder="0" applyAlignment="0" applyProtection="0">
      <alignment horizontal="right"/>
    </xf>
    <xf numFmtId="0" fontId="85" fillId="0" borderId="0" applyFont="0" applyFill="0" applyBorder="0" applyAlignment="0" applyProtection="0"/>
    <xf numFmtId="0" fontId="85" fillId="0" borderId="0" applyFont="0" applyFill="0" applyBorder="0" applyAlignment="0" applyProtection="0"/>
    <xf numFmtId="0" fontId="4" fillId="0" borderId="0" applyFont="0" applyFill="0" applyBorder="0" applyAlignment="0" applyProtection="0"/>
    <xf numFmtId="167"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86"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8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4" fillId="0" borderId="0" applyFont="0" applyFill="0" applyBorder="0" applyAlignment="0" applyProtection="0"/>
    <xf numFmtId="43" fontId="66" fillId="0" borderId="0" applyFont="0" applyFill="0" applyBorder="0" applyAlignment="0" applyProtection="0"/>
    <xf numFmtId="43" fontId="59" fillId="0" borderId="0" applyFont="0" applyFill="0" applyBorder="0" applyAlignment="0" applyProtection="0"/>
    <xf numFmtId="167" fontId="87"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8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167" fontId="4" fillId="0" borderId="0" applyFont="0" applyFill="0" applyBorder="0" applyAlignment="0" applyProtection="0"/>
    <xf numFmtId="0" fontId="4" fillId="0" borderId="0" applyFont="0" applyFill="0" applyBorder="0" applyAlignment="0" applyProtection="0"/>
    <xf numFmtId="43" fontId="59" fillId="0" borderId="0" applyFont="0" applyFill="0" applyBorder="0" applyAlignment="0" applyProtection="0"/>
    <xf numFmtId="0" fontId="4" fillId="0" borderId="0" applyFont="0" applyFill="0" applyBorder="0" applyAlignment="0" applyProtection="0"/>
    <xf numFmtId="0" fontId="4" fillId="0" borderId="0" applyFont="0" applyFill="0" applyBorder="0" applyAlignment="0" applyProtection="0"/>
    <xf numFmtId="167" fontId="86"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0" fontId="4" fillId="0" borderId="0" applyFont="0" applyFill="0" applyBorder="0" applyAlignment="0" applyProtection="0"/>
    <xf numFmtId="167" fontId="3" fillId="0" borderId="0" applyFont="0" applyFill="0" applyBorder="0" applyAlignment="0" applyProtection="0"/>
    <xf numFmtId="43" fontId="3"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8"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11" fillId="0" borderId="0" applyFont="0" applyFill="0" applyBorder="0" applyAlignment="0" applyProtection="0"/>
    <xf numFmtId="43" fontId="4" fillId="0" borderId="0" applyFont="0" applyFill="0" applyBorder="0" applyAlignment="0" applyProtection="0"/>
    <xf numFmtId="43" fontId="59"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3"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59" fillId="0" borderId="0" applyFont="0" applyFill="0" applyBorder="0" applyAlignment="0" applyProtection="0"/>
    <xf numFmtId="43" fontId="11" fillId="0" borderId="0" applyFont="0" applyFill="0" applyBorder="0" applyAlignment="0" applyProtection="0"/>
    <xf numFmtId="3" fontId="89" fillId="0" borderId="0" applyFont="0" applyFill="0" applyBorder="0" applyAlignment="0" applyProtection="0"/>
    <xf numFmtId="183" fontId="90" fillId="0" borderId="0" applyNumberFormat="0" applyAlignment="0">
      <alignment horizontal="left"/>
    </xf>
    <xf numFmtId="183" fontId="91" fillId="0" borderId="0">
      <alignment horizontal="left"/>
    </xf>
    <xf numFmtId="183" fontId="92" fillId="0" borderId="0"/>
    <xf numFmtId="183" fontId="93" fillId="0" borderId="0">
      <alignment horizontal="left"/>
    </xf>
    <xf numFmtId="212" fontId="4" fillId="0" borderId="0" applyFill="0" applyBorder="0" applyAlignment="0" applyProtection="0">
      <alignment horizontal="center"/>
    </xf>
    <xf numFmtId="20" fontId="4" fillId="0" borderId="0" applyFont="0" applyFill="0" applyBorder="0" applyAlignment="0" applyProtection="0"/>
    <xf numFmtId="213" fontId="94" fillId="0" borderId="0" applyFont="0" applyFill="0" applyBorder="0" applyAlignment="0" applyProtection="0"/>
    <xf numFmtId="204" fontId="79" fillId="0" borderId="0" applyFill="0" applyBorder="0">
      <protection locked="0"/>
    </xf>
    <xf numFmtId="214" fontId="79" fillId="0" borderId="0" applyFill="0" applyBorder="0"/>
    <xf numFmtId="214" fontId="79" fillId="0" borderId="0" applyFill="0" applyBorder="0">
      <protection locked="0"/>
    </xf>
    <xf numFmtId="215" fontId="95" fillId="0" borderId="65">
      <protection locked="0"/>
    </xf>
    <xf numFmtId="216" fontId="79" fillId="0" borderId="0" applyFont="0" applyFill="0" applyBorder="0" applyAlignment="0" applyProtection="0">
      <alignment horizontal="right"/>
    </xf>
    <xf numFmtId="44" fontId="11" fillId="0" borderId="0" applyFont="0" applyFill="0" applyBorder="0" applyAlignment="0" applyProtection="0"/>
    <xf numFmtId="44" fontId="11" fillId="0" borderId="0" applyFont="0" applyFill="0" applyBorder="0" applyAlignment="0" applyProtection="0"/>
    <xf numFmtId="217"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217" fontId="4" fillId="0" borderId="0" applyFont="0" applyFill="0" applyBorder="0" applyAlignment="0" applyProtection="0"/>
    <xf numFmtId="44" fontId="4"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217"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4" fillId="0" borderId="0" applyFont="0" applyFill="0" applyBorder="0" applyAlignment="0" applyProtection="0"/>
    <xf numFmtId="44" fontId="59" fillId="0" borderId="0" applyFont="0" applyFill="0" applyBorder="0" applyAlignment="0" applyProtection="0"/>
    <xf numFmtId="44" fontId="59" fillId="0" borderId="0" applyFont="0" applyFill="0" applyBorder="0" applyAlignment="0" applyProtection="0"/>
    <xf numFmtId="217" fontId="3" fillId="0" borderId="0" applyFont="0" applyFill="0" applyBorder="0" applyAlignment="0" applyProtection="0"/>
    <xf numFmtId="44" fontId="11" fillId="0" borderId="0" applyFont="0" applyFill="0" applyBorder="0" applyAlignment="0" applyProtection="0"/>
    <xf numFmtId="218" fontId="96" fillId="0" borderId="0" applyFont="0" applyFill="0" applyBorder="0" applyAlignment="0" applyProtection="0">
      <protection locked="0"/>
    </xf>
    <xf numFmtId="218" fontId="96" fillId="0" borderId="0" applyFont="0" applyFill="0" applyBorder="0" applyAlignment="0" applyProtection="0">
      <protection locked="0"/>
    </xf>
    <xf numFmtId="219" fontId="4" fillId="0" borderId="0" applyFont="0" applyFill="0" applyBorder="0" applyAlignment="0" applyProtection="0"/>
    <xf numFmtId="220" fontId="4" fillId="0" borderId="0" applyFont="0" applyFill="0" applyBorder="0" applyAlignment="0" applyProtection="0">
      <protection locked="0"/>
    </xf>
    <xf numFmtId="220" fontId="4" fillId="0" borderId="0" applyFont="0" applyFill="0" applyBorder="0" applyAlignment="0" applyProtection="0">
      <protection locked="0"/>
    </xf>
    <xf numFmtId="221" fontId="4" fillId="0" borderId="0" applyFont="0" applyFill="0" applyBorder="0" applyAlignment="0" applyProtection="0"/>
    <xf numFmtId="222" fontId="4" fillId="0" borderId="0" applyFont="0" applyFill="0" applyBorder="0" applyAlignment="0" applyProtection="0"/>
    <xf numFmtId="215" fontId="56" fillId="0" borderId="0" applyFill="0" applyBorder="0">
      <alignment horizontal="right"/>
    </xf>
    <xf numFmtId="188" fontId="65" fillId="0" borderId="0" applyFill="0" applyBorder="0">
      <alignment vertical="center"/>
    </xf>
    <xf numFmtId="223" fontId="4" fillId="0" borderId="0" applyFont="0" applyFill="0" applyBorder="0" applyAlignment="0" applyProtection="0"/>
    <xf numFmtId="42" fontId="4" fillId="0" borderId="0" applyFont="0" applyFill="0" applyBorder="0" applyAlignment="0" applyProtection="0"/>
    <xf numFmtId="224" fontId="57" fillId="0" borderId="0" applyFont="0" applyFill="0" applyBorder="0" applyAlignment="0" applyProtection="0"/>
    <xf numFmtId="38" fontId="97" fillId="13" borderId="66"/>
    <xf numFmtId="38" fontId="97" fillId="13" borderId="66"/>
    <xf numFmtId="38" fontId="97" fillId="13" borderId="66"/>
    <xf numFmtId="225" fontId="4" fillId="0" borderId="0" applyFont="0" applyFill="0" applyBorder="0" applyAlignment="0" applyProtection="0"/>
    <xf numFmtId="225" fontId="4" fillId="0" borderId="0" applyFont="0" applyFill="0" applyBorder="0" applyAlignment="0" applyProtection="0"/>
    <xf numFmtId="226" fontId="79" fillId="0" borderId="0" applyFont="0" applyFill="0" applyBorder="0" applyAlignment="0" applyProtection="0"/>
    <xf numFmtId="15" fontId="96" fillId="0" borderId="0" applyFill="0" applyBorder="0">
      <protection locked="0"/>
    </xf>
    <xf numFmtId="15" fontId="96" fillId="0" borderId="0" applyFill="0" applyBorder="0">
      <protection locked="0"/>
    </xf>
    <xf numFmtId="189" fontId="65" fillId="0" borderId="0" applyFill="0" applyBorder="0">
      <alignment vertical="center"/>
    </xf>
    <xf numFmtId="15" fontId="96" fillId="0" borderId="0" applyFont="0" applyFill="0" applyBorder="0" applyAlignment="0" applyProtection="0">
      <protection locked="0"/>
    </xf>
    <xf numFmtId="1" fontId="4" fillId="0" borderId="0" applyFill="0" applyBorder="0">
      <alignment horizontal="right"/>
    </xf>
    <xf numFmtId="2" fontId="4" fillId="0" borderId="0" applyFill="0" applyBorder="0">
      <alignment horizontal="right"/>
    </xf>
    <xf numFmtId="2" fontId="96" fillId="0" borderId="0" applyFill="0" applyBorder="0">
      <protection locked="0"/>
    </xf>
    <xf numFmtId="2" fontId="96" fillId="0" borderId="0" applyFill="0" applyBorder="0">
      <protection locked="0"/>
    </xf>
    <xf numFmtId="2" fontId="4" fillId="0" borderId="0" applyFill="0" applyBorder="0">
      <alignment horizontal="right"/>
    </xf>
    <xf numFmtId="166" fontId="4" fillId="0" borderId="0" applyFill="0" applyBorder="0">
      <alignment horizontal="right"/>
    </xf>
    <xf numFmtId="166" fontId="96" fillId="0" borderId="0" applyFill="0" applyBorder="0">
      <protection locked="0"/>
    </xf>
    <xf numFmtId="166" fontId="96" fillId="0" borderId="0" applyFill="0" applyBorder="0">
      <protection locked="0"/>
    </xf>
    <xf numFmtId="166" fontId="4" fillId="0" borderId="0" applyFill="0" applyBorder="0">
      <alignment horizontal="right"/>
    </xf>
    <xf numFmtId="227" fontId="4" fillId="0" borderId="0" applyFont="0" applyFill="0" applyBorder="0" applyAlignment="0" applyProtection="0"/>
    <xf numFmtId="228" fontId="4" fillId="0" borderId="0" applyFont="0" applyFill="0" applyBorder="0" applyAlignment="0" applyProtection="0"/>
    <xf numFmtId="229" fontId="66" fillId="0" borderId="0" applyFont="0" applyFill="0" applyBorder="0" applyAlignment="0" applyProtection="0"/>
    <xf numFmtId="230" fontId="79" fillId="0" borderId="67" applyNumberFormat="0" applyFont="0" applyFill="0" applyAlignment="0" applyProtection="0"/>
    <xf numFmtId="0" fontId="98" fillId="43" borderId="0" applyNumberFormat="0" applyBorder="0" applyAlignment="0" applyProtection="0"/>
    <xf numFmtId="0" fontId="98" fillId="44" borderId="0" applyNumberFormat="0" applyBorder="0" applyAlignment="0" applyProtection="0"/>
    <xf numFmtId="0" fontId="98" fillId="45" borderId="0" applyNumberFormat="0" applyBorder="0" applyAlignment="0" applyProtection="0"/>
    <xf numFmtId="183" fontId="99" fillId="0" borderId="0" applyNumberFormat="0" applyAlignment="0">
      <alignment horizontal="left"/>
    </xf>
    <xf numFmtId="0" fontId="4" fillId="0" borderId="0" applyFont="0" applyFill="0" applyBorder="0" applyAlignment="0" applyProtection="0"/>
    <xf numFmtId="0" fontId="4" fillId="0" borderId="0" applyFont="0" applyFill="0" applyBorder="0" applyAlignment="0" applyProtection="0"/>
    <xf numFmtId="0" fontId="100" fillId="0" borderId="0" applyNumberFormat="0" applyFill="0" applyBorder="0" applyAlignment="0" applyProtection="0"/>
    <xf numFmtId="183" fontId="57" fillId="0" borderId="0" applyNumberFormat="0" applyFill="0" applyBorder="0" applyAlignment="0" applyProtection="0"/>
    <xf numFmtId="183" fontId="57" fillId="0" borderId="0" applyNumberFormat="0" applyFill="0" applyBorder="0" applyAlignment="0" applyProtection="0"/>
    <xf numFmtId="231" fontId="56" fillId="0" borderId="0" applyFill="0" applyBorder="0">
      <alignment horizontal="right"/>
    </xf>
    <xf numFmtId="232" fontId="56" fillId="0" borderId="0" applyFill="0" applyBorder="0">
      <alignment horizontal="right"/>
    </xf>
    <xf numFmtId="233" fontId="56" fillId="0" borderId="0" applyFill="0" applyBorder="0">
      <alignment horizontal="right"/>
    </xf>
    <xf numFmtId="231" fontId="4" fillId="0" borderId="0" applyFont="0" applyFill="0" applyBorder="0" applyAlignment="0" applyProtection="0"/>
    <xf numFmtId="231" fontId="4" fillId="0" borderId="0" applyFont="0" applyFill="0" applyBorder="0" applyAlignment="0" applyProtection="0"/>
    <xf numFmtId="183" fontId="101" fillId="0" borderId="0">
      <alignment horizontal="left"/>
    </xf>
    <xf numFmtId="183" fontId="102" fillId="0" borderId="0">
      <alignment horizontal="left"/>
    </xf>
    <xf numFmtId="183" fontId="103" fillId="0" borderId="0" applyFill="0" applyBorder="0" applyProtection="0">
      <alignment horizontal="left"/>
    </xf>
    <xf numFmtId="183" fontId="103" fillId="0" borderId="0">
      <alignment horizontal="left"/>
    </xf>
    <xf numFmtId="183" fontId="103" fillId="0" borderId="0" applyFill="0" applyBorder="0" applyProtection="0">
      <alignment horizontal="left"/>
    </xf>
    <xf numFmtId="175" fontId="94" fillId="0" borderId="0" applyFont="0" applyFill="0" applyBorder="0" applyAlignment="0" applyProtection="0"/>
    <xf numFmtId="183" fontId="4" fillId="0" borderId="0" applyFont="0" applyFill="0" applyBorder="0" applyAlignment="0" applyProtection="0">
      <alignment horizontal="center"/>
    </xf>
    <xf numFmtId="234" fontId="104" fillId="0" borderId="68" applyNumberFormat="0">
      <alignment horizontal="right" vertical="center"/>
      <protection locked="0"/>
    </xf>
    <xf numFmtId="183" fontId="11" fillId="0" borderId="0"/>
    <xf numFmtId="0" fontId="105" fillId="0" borderId="0"/>
    <xf numFmtId="0" fontId="106" fillId="0" borderId="0"/>
    <xf numFmtId="0" fontId="107" fillId="46" borderId="0" applyNumberFormat="0" applyBorder="0" applyAlignment="0" applyProtection="0"/>
    <xf numFmtId="38" fontId="11" fillId="9" borderId="0" applyNumberFormat="0" applyBorder="0" applyAlignment="0" applyProtection="0"/>
    <xf numFmtId="38" fontId="11" fillId="9" borderId="0" applyNumberFormat="0" applyBorder="0" applyAlignment="0" applyProtection="0"/>
    <xf numFmtId="235" fontId="79" fillId="0" borderId="0" applyFont="0" applyFill="0" applyBorder="0" applyAlignment="0" applyProtection="0">
      <alignment horizontal="right"/>
    </xf>
    <xf numFmtId="3" fontId="96" fillId="26" borderId="0" applyFill="0" applyBorder="0" applyAlignment="0" applyProtection="0"/>
    <xf numFmtId="183" fontId="108" fillId="0" borderId="0" applyProtection="0">
      <alignment horizontal="right"/>
    </xf>
    <xf numFmtId="236" fontId="109" fillId="0" borderId="0"/>
    <xf numFmtId="236" fontId="110" fillId="0" borderId="0"/>
    <xf numFmtId="183" fontId="110" fillId="0" borderId="0">
      <alignment horizontal="right"/>
    </xf>
    <xf numFmtId="183" fontId="111" fillId="0" borderId="0">
      <alignment horizontal="left"/>
    </xf>
    <xf numFmtId="183" fontId="108" fillId="0" borderId="0" applyProtection="0">
      <alignment horizontal="right"/>
    </xf>
    <xf numFmtId="183" fontId="7" fillId="0" borderId="69" applyNumberFormat="0" applyAlignment="0" applyProtection="0">
      <alignment horizontal="left" vertical="center"/>
    </xf>
    <xf numFmtId="183" fontId="7" fillId="0" borderId="69" applyNumberFormat="0" applyAlignment="0" applyProtection="0">
      <alignment horizontal="left" vertical="center"/>
    </xf>
    <xf numFmtId="0" fontId="7" fillId="0" borderId="69" applyNumberFormat="0" applyAlignment="0" applyProtection="0">
      <alignment horizontal="left" vertical="center"/>
    </xf>
    <xf numFmtId="183" fontId="7" fillId="0" borderId="12">
      <alignment horizontal="left" vertical="center"/>
    </xf>
    <xf numFmtId="183" fontId="7" fillId="0" borderId="12">
      <alignment horizontal="left" vertical="center"/>
    </xf>
    <xf numFmtId="0" fontId="7" fillId="0" borderId="12">
      <alignment horizontal="left" vertical="center"/>
    </xf>
    <xf numFmtId="183" fontId="6" fillId="0" borderId="22" applyNumberFormat="0"/>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112" fillId="0" borderId="70" applyNumberFormat="0" applyFill="0" applyAlignment="0" applyProtection="0"/>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183" fontId="113" fillId="0" borderId="0" applyBorder="0">
      <alignment vertical="center"/>
    </xf>
    <xf numFmtId="0" fontId="6" fillId="0" borderId="0" applyFill="0" applyBorder="0">
      <alignment vertical="center"/>
    </xf>
    <xf numFmtId="0" fontId="114" fillId="0" borderId="71" applyNumberFormat="0" applyFill="0" applyAlignment="0" applyProtection="0"/>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0" fontId="6" fillId="0" borderId="0" applyFill="0" applyBorder="0">
      <alignment vertical="center"/>
    </xf>
    <xf numFmtId="183" fontId="115" fillId="0" borderId="0">
      <alignment horizontal="left"/>
    </xf>
    <xf numFmtId="0" fontId="116" fillId="0" borderId="0" applyFill="0" applyBorder="0">
      <alignment vertical="center"/>
    </xf>
    <xf numFmtId="183" fontId="117" fillId="0" borderId="25">
      <alignment horizontal="left" vertical="top"/>
    </xf>
    <xf numFmtId="0" fontId="6" fillId="0" borderId="22" applyNumberFormat="0"/>
    <xf numFmtId="0" fontId="6" fillId="0" borderId="22" applyNumberFormat="0"/>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118" fillId="0" borderId="72" applyNumberFormat="0" applyFill="0" applyAlignment="0" applyProtection="0"/>
    <xf numFmtId="0" fontId="35" fillId="0" borderId="0" applyFill="0" applyBorder="0">
      <alignment vertical="center"/>
    </xf>
    <xf numFmtId="183"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0" fontId="35" fillId="0" borderId="0" applyFill="0" applyBorder="0">
      <alignment vertical="center"/>
    </xf>
    <xf numFmtId="183" fontId="84" fillId="0" borderId="0">
      <alignment horizontal="left"/>
    </xf>
    <xf numFmtId="0" fontId="119" fillId="0" borderId="0" applyFill="0" applyBorder="0">
      <alignment vertical="center"/>
    </xf>
    <xf numFmtId="183" fontId="120" fillId="0" borderId="25">
      <alignment horizontal="left" vertical="top"/>
    </xf>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21" fillId="0" borderId="73" applyNumberFormat="0" applyFill="0" applyAlignment="0" applyProtection="0"/>
    <xf numFmtId="0" fontId="10" fillId="0" borderId="0" applyFill="0" applyBorder="0">
      <alignment vertical="center"/>
    </xf>
    <xf numFmtId="183" fontId="10" fillId="0" borderId="0" applyFill="0" applyBorder="0">
      <alignment vertical="center"/>
    </xf>
    <xf numFmtId="0" fontId="10" fillId="0" borderId="0" applyFill="0" applyBorder="0">
      <alignment vertical="center"/>
    </xf>
    <xf numFmtId="0" fontId="122" fillId="0" borderId="74" applyNumberFormat="0" applyFill="0" applyAlignment="0" applyProtection="0"/>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0" fillId="0" borderId="0" applyFill="0" applyBorder="0">
      <alignment vertical="center"/>
    </xf>
    <xf numFmtId="0" fontId="123" fillId="0" borderId="0" applyFill="0" applyBorder="0">
      <alignment vertical="center"/>
    </xf>
    <xf numFmtId="183" fontId="124" fillId="0" borderId="0">
      <alignment horizontal="left"/>
    </xf>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21" fillId="0" borderId="0" applyNumberFormat="0" applyFill="0" applyBorder="0" applyAlignment="0" applyProtection="0"/>
    <xf numFmtId="0" fontId="11" fillId="0" borderId="0" applyFill="0" applyBorder="0">
      <alignment vertical="center"/>
    </xf>
    <xf numFmtId="183" fontId="11" fillId="0" borderId="0" applyFill="0" applyBorder="0">
      <alignment vertical="center"/>
    </xf>
    <xf numFmtId="0" fontId="11" fillId="0" borderId="0" applyFill="0" applyBorder="0">
      <alignment vertical="center"/>
    </xf>
    <xf numFmtId="0" fontId="122" fillId="0" borderId="0" applyNumberFormat="0" applyFill="0" applyBorder="0" applyAlignment="0" applyProtection="0"/>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1" fillId="0" borderId="0" applyFill="0" applyBorder="0">
      <alignment vertical="center"/>
    </xf>
    <xf numFmtId="0" fontId="125" fillId="0" borderId="0" applyFill="0" applyBorder="0">
      <alignment vertical="center"/>
    </xf>
    <xf numFmtId="183" fontId="6" fillId="0" borderId="22" applyNumberFormat="0"/>
    <xf numFmtId="0" fontId="6" fillId="0" borderId="22" applyNumberFormat="0"/>
    <xf numFmtId="0" fontId="6" fillId="0" borderId="22" applyNumberFormat="0"/>
    <xf numFmtId="0" fontId="6" fillId="0" borderId="22" applyNumberFormat="0"/>
    <xf numFmtId="0" fontId="6" fillId="0" borderId="22" applyNumberFormat="0"/>
    <xf numFmtId="0" fontId="6" fillId="0" borderId="22" applyNumberFormat="0"/>
    <xf numFmtId="0" fontId="6" fillId="0" borderId="22" applyNumberFormat="0"/>
    <xf numFmtId="0" fontId="6" fillId="0" borderId="22" applyNumberFormat="0"/>
    <xf numFmtId="0" fontId="6" fillId="0" borderId="22" applyNumberFormat="0"/>
    <xf numFmtId="237" fontId="126" fillId="0" borderId="0"/>
    <xf numFmtId="38" fontId="13" fillId="0" borderId="0"/>
    <xf numFmtId="38" fontId="13" fillId="0" borderId="0"/>
    <xf numFmtId="183" fontId="28" fillId="0" borderId="0"/>
    <xf numFmtId="183" fontId="38" fillId="0" borderId="0"/>
    <xf numFmtId="183" fontId="13" fillId="0" borderId="0">
      <alignment horizontal="left"/>
    </xf>
    <xf numFmtId="183" fontId="13" fillId="0" borderId="0">
      <alignment horizontal="left"/>
    </xf>
    <xf numFmtId="183" fontId="13" fillId="0" borderId="0">
      <alignment horizontal="left"/>
    </xf>
    <xf numFmtId="211" fontId="6" fillId="0" borderId="0" applyProtection="0"/>
    <xf numFmtId="238" fontId="14" fillId="0" borderId="0" applyAlignment="0">
      <alignment horizontal="right"/>
      <protection hidden="1"/>
    </xf>
    <xf numFmtId="0" fontId="15" fillId="0" borderId="0" applyNumberFormat="0" applyFill="0" applyBorder="0" applyAlignment="0" applyProtection="0">
      <alignment vertical="top"/>
      <protection locked="0"/>
    </xf>
    <xf numFmtId="0" fontId="15" fillId="0" borderId="0" applyNumberFormat="0" applyFill="0" applyBorder="0" applyAlignment="0" applyProtection="0">
      <alignment vertical="top"/>
      <protection locked="0"/>
    </xf>
    <xf numFmtId="183" fontId="127" fillId="0" borderId="0" applyFill="0" applyBorder="0">
      <alignment horizontal="center" vertical="center"/>
      <protection locked="0"/>
    </xf>
    <xf numFmtId="0" fontId="127" fillId="0" borderId="0" applyFill="0" applyBorder="0">
      <alignment horizontal="center" vertical="center"/>
    </xf>
    <xf numFmtId="183" fontId="127" fillId="0" borderId="0" applyFill="0" applyBorder="0">
      <alignment horizontal="center" vertical="center"/>
      <protection locked="0"/>
    </xf>
    <xf numFmtId="0" fontId="127" fillId="0" borderId="0" applyFill="0" applyBorder="0">
      <alignment horizontal="center" vertical="center"/>
    </xf>
    <xf numFmtId="183" fontId="128" fillId="0" borderId="0" applyFill="0" applyBorder="0">
      <alignment horizontal="left" vertical="center"/>
      <protection locked="0"/>
    </xf>
    <xf numFmtId="0" fontId="129" fillId="0" borderId="0" applyFill="0" applyBorder="0">
      <alignment vertical="center"/>
    </xf>
    <xf numFmtId="0" fontId="130" fillId="0" borderId="0" applyFill="0" applyBorder="0">
      <alignment vertical="center"/>
    </xf>
    <xf numFmtId="0" fontId="131" fillId="0" borderId="0" applyFill="0" applyBorder="0">
      <alignment vertical="center"/>
    </xf>
    <xf numFmtId="0" fontId="132" fillId="0" borderId="0" applyFill="0" applyBorder="0">
      <alignment vertical="center"/>
    </xf>
    <xf numFmtId="0" fontId="132" fillId="0" borderId="0" applyFill="0" applyBorder="0">
      <alignment vertical="center"/>
    </xf>
    <xf numFmtId="0" fontId="4" fillId="0" borderId="0" applyFill="0"/>
    <xf numFmtId="234" fontId="104" fillId="30" borderId="75" applyBorder="0">
      <alignment horizontal="left" vertical="center" wrapText="1" indent="1"/>
    </xf>
    <xf numFmtId="211" fontId="31" fillId="0" borderId="76" applyProtection="0"/>
    <xf numFmtId="211" fontId="31" fillId="0" borderId="76" applyProtection="0"/>
    <xf numFmtId="211" fontId="31" fillId="0" borderId="76" applyProtection="0"/>
    <xf numFmtId="239" fontId="133" fillId="0" borderId="76">
      <alignment horizontal="right"/>
      <protection locked="0"/>
    </xf>
    <xf numFmtId="10" fontId="11" fillId="8" borderId="10" applyNumberFormat="0" applyBorder="0" applyAlignment="0" applyProtection="0"/>
    <xf numFmtId="10" fontId="11" fillId="8" borderId="10" applyNumberFormat="0" applyBorder="0" applyAlignment="0" applyProtection="0"/>
    <xf numFmtId="9" fontId="96" fillId="0" borderId="0" applyNumberFormat="0" applyBorder="0">
      <protection locked="0"/>
    </xf>
    <xf numFmtId="9" fontId="96" fillId="0" borderId="0" applyNumberFormat="0" applyBorder="0">
      <protection locked="0"/>
    </xf>
    <xf numFmtId="0" fontId="134" fillId="20" borderId="61" applyNumberFormat="0" applyAlignment="0" applyProtection="0"/>
    <xf numFmtId="0" fontId="134" fillId="20" borderId="61" applyNumberFormat="0" applyAlignment="0" applyProtection="0"/>
    <xf numFmtId="0" fontId="134" fillId="20" borderId="61" applyNumberFormat="0" applyAlignment="0" applyProtection="0"/>
    <xf numFmtId="9" fontId="96" fillId="0" borderId="0" applyNumberFormat="0" applyBorder="0">
      <protection locked="0"/>
    </xf>
    <xf numFmtId="9" fontId="96" fillId="0" borderId="0" applyNumberFormat="0" applyBorder="0">
      <protection locked="0"/>
    </xf>
    <xf numFmtId="9" fontId="96" fillId="0" borderId="0" applyNumberFormat="0" applyBorder="0">
      <protection locked="0"/>
    </xf>
    <xf numFmtId="9" fontId="96" fillId="0" borderId="0" applyNumberFormat="0" applyBorder="0">
      <protection locked="0"/>
    </xf>
    <xf numFmtId="9" fontId="96" fillId="0" borderId="0" applyNumberFormat="0" applyBorder="0">
      <protection locked="0"/>
    </xf>
    <xf numFmtId="9" fontId="96" fillId="0" borderId="0" applyNumberFormat="0" applyBorder="0">
      <protection locked="0"/>
    </xf>
    <xf numFmtId="9" fontId="96" fillId="0" borderId="0" applyNumberFormat="0" applyBorder="0">
      <protection locked="0"/>
    </xf>
    <xf numFmtId="0" fontId="31" fillId="0" borderId="76">
      <protection locked="0"/>
    </xf>
    <xf numFmtId="0" fontId="31" fillId="0" borderId="76">
      <protection locked="0"/>
    </xf>
    <xf numFmtId="0" fontId="31" fillId="0" borderId="76">
      <protection locked="0"/>
    </xf>
    <xf numFmtId="164" fontId="4" fillId="7" borderId="0" applyFont="0" applyBorder="0" applyAlignment="0">
      <alignment horizontal="right"/>
      <protection locked="0"/>
    </xf>
    <xf numFmtId="164" fontId="4" fillId="7" borderId="0" applyFont="0" applyBorder="0" applyAlignment="0">
      <alignment horizontal="right"/>
      <protection locked="0"/>
    </xf>
    <xf numFmtId="240" fontId="4" fillId="47" borderId="0" applyFont="0" applyBorder="0">
      <alignment horizontal="right"/>
      <protection locked="0"/>
    </xf>
    <xf numFmtId="240" fontId="4" fillId="47" borderId="0" applyFont="0" applyBorder="0">
      <alignment horizontal="right"/>
      <protection locked="0"/>
    </xf>
    <xf numFmtId="164" fontId="4" fillId="8" borderId="0" applyFont="0" applyBorder="0">
      <alignment horizontal="right"/>
      <protection locked="0"/>
    </xf>
    <xf numFmtId="164" fontId="4" fillId="8" borderId="0" applyFont="0" applyBorder="0">
      <alignment horizontal="right"/>
      <protection locked="0"/>
    </xf>
    <xf numFmtId="1" fontId="11" fillId="0" borderId="0"/>
    <xf numFmtId="38" fontId="135" fillId="0" borderId="0"/>
    <xf numFmtId="38" fontId="136" fillId="0" borderId="0"/>
    <xf numFmtId="38" fontId="137" fillId="0" borderId="0"/>
    <xf numFmtId="38" fontId="138" fillId="0" borderId="0"/>
    <xf numFmtId="183" fontId="139" fillId="0" borderId="0"/>
    <xf numFmtId="183" fontId="139" fillId="0" borderId="0"/>
    <xf numFmtId="183" fontId="139" fillId="0" borderId="0"/>
    <xf numFmtId="183" fontId="140" fillId="9" borderId="0"/>
    <xf numFmtId="0" fontId="11" fillId="9" borderId="0"/>
    <xf numFmtId="183" fontId="11" fillId="9" borderId="0"/>
    <xf numFmtId="183" fontId="11" fillId="9" borderId="0"/>
    <xf numFmtId="0" fontId="141" fillId="0" borderId="77" applyNumberFormat="0" applyFill="0" applyAlignment="0" applyProtection="0"/>
    <xf numFmtId="15" fontId="56" fillId="0" borderId="0" applyFill="0" applyBorder="0">
      <alignment horizontal="right"/>
    </xf>
    <xf numFmtId="183" fontId="10" fillId="0" borderId="10" applyFill="0">
      <alignment horizontal="center" vertical="center"/>
    </xf>
    <xf numFmtId="0" fontId="10" fillId="0" borderId="10" applyFill="0">
      <alignment horizontal="center" vertical="center"/>
    </xf>
    <xf numFmtId="0" fontId="142" fillId="0" borderId="10" applyFill="0">
      <alignment horizontal="center" vertical="center"/>
    </xf>
    <xf numFmtId="0" fontId="10" fillId="0" borderId="10" applyFill="0">
      <alignment horizontal="center" vertical="center"/>
    </xf>
    <xf numFmtId="183" fontId="11" fillId="0" borderId="10" applyFill="0">
      <alignment horizontal="center" vertical="center"/>
    </xf>
    <xf numFmtId="0" fontId="11" fillId="0" borderId="10" applyFill="0">
      <alignment horizontal="center" vertical="center"/>
    </xf>
    <xf numFmtId="0" fontId="65" fillId="0" borderId="10" applyFill="0">
      <alignment horizontal="center" vertical="center"/>
    </xf>
    <xf numFmtId="0" fontId="11" fillId="0" borderId="10" applyFill="0">
      <alignment horizontal="center" vertical="center"/>
    </xf>
    <xf numFmtId="241" fontId="11" fillId="0" borderId="10" applyFill="0">
      <alignment horizontal="center" vertical="center"/>
    </xf>
    <xf numFmtId="241" fontId="11" fillId="0" borderId="10" applyFill="0">
      <alignment horizontal="center" vertical="center"/>
    </xf>
    <xf numFmtId="242" fontId="65" fillId="0" borderId="10" applyFill="0">
      <alignment horizontal="center" vertical="center"/>
    </xf>
    <xf numFmtId="241" fontId="11" fillId="0" borderId="10" applyFill="0">
      <alignment horizontal="center" vertical="center"/>
    </xf>
    <xf numFmtId="183" fontId="143" fillId="0" borderId="0" applyNumberFormat="0" applyFill="0" applyBorder="0" applyAlignment="0" applyProtection="0">
      <alignment horizontal="right"/>
    </xf>
    <xf numFmtId="41" fontId="144" fillId="0" borderId="0" applyFont="0" applyFill="0" applyBorder="0" applyAlignment="0" applyProtection="0"/>
    <xf numFmtId="243" fontId="56" fillId="0" borderId="0" applyFill="0" applyBorder="0">
      <alignment horizontal="right"/>
    </xf>
    <xf numFmtId="211" fontId="145" fillId="0" borderId="0"/>
    <xf numFmtId="183" fontId="7" fillId="0" borderId="0" applyFill="0" applyBorder="0">
      <alignment horizontal="left" vertical="center"/>
    </xf>
    <xf numFmtId="0" fontId="146" fillId="0" borderId="0" applyFill="0" applyBorder="0">
      <alignment vertical="center"/>
    </xf>
    <xf numFmtId="244" fontId="4" fillId="0" borderId="0" applyFont="0" applyFill="0" applyBorder="0" applyAlignment="0" applyProtection="0"/>
    <xf numFmtId="245" fontId="4" fillId="0" borderId="0" applyFont="0" applyFill="0" applyBorder="0" applyAlignment="0" applyProtection="0"/>
    <xf numFmtId="246" fontId="147" fillId="0" borderId="0" applyFont="0" applyFill="0" applyBorder="0" applyAlignment="0" applyProtection="0"/>
    <xf numFmtId="190" fontId="65" fillId="0" borderId="0" applyFill="0" applyBorder="0">
      <alignment vertical="center"/>
    </xf>
    <xf numFmtId="0" fontId="148" fillId="24" borderId="0" applyNumberFormat="0" applyBorder="0" applyAlignment="0" applyProtection="0"/>
    <xf numFmtId="247" fontId="149" fillId="0" borderId="76">
      <alignment horizontal="right"/>
      <protection locked="0"/>
    </xf>
    <xf numFmtId="248" fontId="79" fillId="0" borderId="0"/>
    <xf numFmtId="0" fontId="150" fillId="0" borderId="0"/>
    <xf numFmtId="0" fontId="150" fillId="0" borderId="0"/>
    <xf numFmtId="0" fontId="150" fillId="0" borderId="0"/>
    <xf numFmtId="0" fontId="150"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76" fillId="0" borderId="0">
      <alignment horizontal="left" vertical="center" indent="1"/>
    </xf>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59"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1" fillId="0" borderId="0"/>
    <xf numFmtId="0" fontId="4" fillId="5" borderId="0"/>
    <xf numFmtId="0" fontId="4" fillId="5" borderId="0"/>
    <xf numFmtId="184" fontId="4" fillId="0" borderId="0"/>
    <xf numFmtId="184" fontId="4" fillId="0" borderId="0"/>
    <xf numFmtId="184" fontId="4" fillId="0" borderId="0"/>
    <xf numFmtId="184" fontId="4" fillId="0" borderId="0"/>
    <xf numFmtId="0" fontId="11" fillId="0" borderId="0"/>
    <xf numFmtId="0" fontId="4" fillId="5" borderId="0"/>
    <xf numFmtId="0" fontId="59" fillId="0" borderId="0"/>
    <xf numFmtId="0" fontId="4" fillId="0" borderId="0"/>
    <xf numFmtId="0" fontId="59" fillId="0" borderId="0"/>
    <xf numFmtId="0" fontId="59" fillId="0" borderId="0"/>
    <xf numFmtId="0" fontId="59" fillId="0" borderId="0"/>
    <xf numFmtId="0" fontId="59" fillId="0" borderId="0"/>
    <xf numFmtId="0" fontId="59" fillId="0" borderId="0"/>
    <xf numFmtId="0" fontId="4" fillId="0" borderId="0"/>
    <xf numFmtId="0" fontId="4" fillId="0" borderId="0"/>
    <xf numFmtId="0" fontId="4" fillId="0" borderId="0"/>
    <xf numFmtId="0" fontId="11" fillId="0" borderId="0"/>
    <xf numFmtId="0" fontId="4" fillId="5" borderId="0"/>
    <xf numFmtId="184" fontId="4" fillId="0" borderId="0"/>
    <xf numFmtId="184" fontId="4" fillId="0" borderId="0"/>
    <xf numFmtId="184" fontId="4" fillId="0" borderId="0"/>
    <xf numFmtId="184" fontId="4" fillId="0" borderId="0"/>
    <xf numFmtId="0" fontId="11" fillId="0" borderId="0"/>
    <xf numFmtId="0" fontId="11" fillId="0" borderId="0"/>
    <xf numFmtId="0" fontId="4" fillId="0" borderId="0"/>
    <xf numFmtId="0" fontId="59" fillId="0" borderId="0"/>
    <xf numFmtId="0" fontId="3" fillId="0" borderId="0"/>
    <xf numFmtId="184" fontId="4" fillId="0" borderId="0"/>
    <xf numFmtId="184" fontId="4" fillId="0" borderId="0"/>
    <xf numFmtId="0" fontId="4" fillId="0" borderId="0"/>
    <xf numFmtId="0" fontId="4" fillId="0" borderId="0"/>
    <xf numFmtId="0" fontId="4" fillId="0" borderId="0"/>
    <xf numFmtId="184" fontId="4" fillId="0" borderId="0"/>
    <xf numFmtId="0" fontId="86" fillId="0" borderId="0"/>
    <xf numFmtId="184" fontId="4" fillId="0" borderId="0"/>
    <xf numFmtId="184" fontId="4" fillId="0" borderId="0"/>
    <xf numFmtId="0" fontId="59" fillId="0" borderId="0"/>
    <xf numFmtId="0" fontId="59" fillId="0" borderId="0"/>
    <xf numFmtId="184" fontId="4" fillId="0" borderId="0"/>
    <xf numFmtId="184" fontId="4" fillId="0" borderId="0"/>
    <xf numFmtId="0" fontId="59" fillId="0" borderId="0"/>
    <xf numFmtId="0" fontId="59" fillId="0" borderId="0"/>
    <xf numFmtId="0" fontId="4" fillId="0" borderId="0"/>
    <xf numFmtId="0"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xf numFmtId="0"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59"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xf numFmtId="0" fontId="4" fillId="0" borderId="0"/>
    <xf numFmtId="0"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59" fillId="0" borderId="0"/>
    <xf numFmtId="0" fontId="59" fillId="0" borderId="0"/>
    <xf numFmtId="0" fontId="59" fillId="0" borderId="0"/>
    <xf numFmtId="0" fontId="4" fillId="0" borderId="0"/>
    <xf numFmtId="0" fontId="59" fillId="0" borderId="0"/>
    <xf numFmtId="0" fontId="59" fillId="0" borderId="0"/>
    <xf numFmtId="0" fontId="4" fillId="0" borderId="0"/>
    <xf numFmtId="0" fontId="4" fillId="0" borderId="0"/>
    <xf numFmtId="0" fontId="59" fillId="0" borderId="0"/>
    <xf numFmtId="0" fontId="4" fillId="0" borderId="0"/>
    <xf numFmtId="0" fontId="59" fillId="0" borderId="0"/>
    <xf numFmtId="0" fontId="4" fillId="0" borderId="0"/>
    <xf numFmtId="0" fontId="59" fillId="0" borderId="0"/>
    <xf numFmtId="0" fontId="59"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xf numFmtId="0" fontId="59" fillId="0" borderId="0"/>
    <xf numFmtId="0" fontId="59" fillId="0" borderId="0"/>
    <xf numFmtId="0"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4" fillId="0" borderId="0"/>
    <xf numFmtId="0" fontId="4" fillId="0" borderId="0"/>
    <xf numFmtId="0" fontId="59" fillId="0" borderId="0"/>
    <xf numFmtId="0" fontId="59"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xf numFmtId="0" fontId="59" fillId="0" borderId="0"/>
    <xf numFmtId="0" fontId="59" fillId="0" borderId="0"/>
    <xf numFmtId="0" fontId="4" fillId="0" borderId="0"/>
    <xf numFmtId="0" fontId="4" fillId="0" borderId="0"/>
    <xf numFmtId="0" fontId="59"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4" fillId="0" borderId="0"/>
    <xf numFmtId="0" fontId="4" fillId="0" borderId="0"/>
    <xf numFmtId="0" fontId="4" fillId="0" borderId="0"/>
    <xf numFmtId="0" fontId="59" fillId="0" borderId="0"/>
    <xf numFmtId="0" fontId="59" fillId="0" borderId="0"/>
    <xf numFmtId="0" fontId="59" fillId="0" borderId="0"/>
    <xf numFmtId="0" fontId="4"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4" fillId="0" borderId="0"/>
    <xf numFmtId="0" fontId="59" fillId="0" borderId="0"/>
    <xf numFmtId="0" fontId="59" fillId="0" borderId="0"/>
    <xf numFmtId="0" fontId="59" fillId="0" borderId="0"/>
    <xf numFmtId="0" fontId="59" fillId="0" borderId="0"/>
    <xf numFmtId="0" fontId="4" fillId="0" borderId="0"/>
    <xf numFmtId="0" fontId="59" fillId="0" borderId="0"/>
    <xf numFmtId="0" fontId="59" fillId="0" borderId="0"/>
    <xf numFmtId="0" fontId="59" fillId="0" borderId="0"/>
    <xf numFmtId="0" fontId="59" fillId="0" borderId="0"/>
    <xf numFmtId="0" fontId="59" fillId="0" borderId="0"/>
    <xf numFmtId="184" fontId="4"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xf numFmtId="0" fontId="4" fillId="0" borderId="0"/>
    <xf numFmtId="0" fontId="4" fillId="0" borderId="0"/>
    <xf numFmtId="0" fontId="4" fillId="0" borderId="0"/>
    <xf numFmtId="0" fontId="4" fillId="0" borderId="0"/>
    <xf numFmtId="0" fontId="4" fillId="0" borderId="0"/>
    <xf numFmtId="0" fontId="59"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84"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1" fillId="0" borderId="0"/>
    <xf numFmtId="0" fontId="59" fillId="0" borderId="0"/>
    <xf numFmtId="0" fontId="59" fillId="0" borderId="0"/>
    <xf numFmtId="0" fontId="59" fillId="0" borderId="0"/>
    <xf numFmtId="0" fontId="59" fillId="0" borderId="0"/>
    <xf numFmtId="0" fontId="59" fillId="0" borderId="0"/>
    <xf numFmtId="0" fontId="11" fillId="0" borderId="0"/>
    <xf numFmtId="0" fontId="11" fillId="0" borderId="0"/>
    <xf numFmtId="0" fontId="152" fillId="0" borderId="0"/>
    <xf numFmtId="0" fontId="151" fillId="0" borderId="0"/>
    <xf numFmtId="184" fontId="4" fillId="0" borderId="0"/>
    <xf numFmtId="184" fontId="4" fillId="0" borderId="0"/>
    <xf numFmtId="184" fontId="11" fillId="0" borderId="0"/>
    <xf numFmtId="0" fontId="4" fillId="0" borderId="0"/>
    <xf numFmtId="0" fontId="4" fillId="0" borderId="0"/>
    <xf numFmtId="0" fontId="4" fillId="0" borderId="0"/>
    <xf numFmtId="0" fontId="59" fillId="0" borderId="0"/>
    <xf numFmtId="0" fontId="59" fillId="0" borderId="0"/>
    <xf numFmtId="0" fontId="59" fillId="0" borderId="0"/>
    <xf numFmtId="0" fontId="4" fillId="0" borderId="0"/>
    <xf numFmtId="0" fontId="59"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59" fillId="0" borderId="0"/>
    <xf numFmtId="0" fontId="59" fillId="0" borderId="0"/>
    <xf numFmtId="0" fontId="4" fillId="0" borderId="0"/>
    <xf numFmtId="0" fontId="4" fillId="0" borderId="0"/>
    <xf numFmtId="0" fontId="4" fillId="0" borderId="0"/>
    <xf numFmtId="0" fontId="4" fillId="0" borderId="0"/>
    <xf numFmtId="0"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84" fontId="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184" fontId="80" fillId="0" borderId="0"/>
    <xf numFmtId="184" fontId="4" fillId="0" borderId="0"/>
    <xf numFmtId="184" fontId="4" fillId="0" borderId="0"/>
    <xf numFmtId="0" fontId="151" fillId="0" borderId="0"/>
    <xf numFmtId="0" fontId="151" fillId="0" borderId="0"/>
    <xf numFmtId="0" fontId="4" fillId="0" borderId="0"/>
    <xf numFmtId="0" fontId="4" fillId="0" borderId="0"/>
    <xf numFmtId="0" fontId="4" fillId="0" borderId="0"/>
    <xf numFmtId="184" fontId="4" fillId="0" borderId="0"/>
    <xf numFmtId="184" fontId="4" fillId="0" borderId="0"/>
    <xf numFmtId="184" fontId="4" fillId="0" borderId="0"/>
    <xf numFmtId="0" fontId="4" fillId="0" borderId="0"/>
    <xf numFmtId="0" fontId="4" fillId="0" borderId="0"/>
    <xf numFmtId="184" fontId="4" fillId="0" borderId="0"/>
    <xf numFmtId="184" fontId="4" fillId="0" borderId="0"/>
    <xf numFmtId="0" fontId="4" fillId="0" borderId="0"/>
    <xf numFmtId="184" fontId="4" fillId="0" borderId="0"/>
    <xf numFmtId="0" fontId="4" fillId="0" borderId="0"/>
    <xf numFmtId="184"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151" fillId="0" borderId="0"/>
    <xf numFmtId="184" fontId="4" fillId="0" borderId="0"/>
    <xf numFmtId="184" fontId="4" fillId="0" borderId="0"/>
    <xf numFmtId="184" fontId="4" fillId="0" borderId="0"/>
    <xf numFmtId="0" fontId="151" fillId="0" borderId="0"/>
    <xf numFmtId="184" fontId="4" fillId="0" borderId="0"/>
    <xf numFmtId="184" fontId="4" fillId="0" borderId="0"/>
    <xf numFmtId="184" fontId="4" fillId="0" borderId="0"/>
    <xf numFmtId="184" fontId="4" fillId="0" borderId="0"/>
    <xf numFmtId="0" fontId="59" fillId="0" borderId="0"/>
    <xf numFmtId="0" fontId="59" fillId="0" borderId="0"/>
    <xf numFmtId="0" fontId="59" fillId="0" borderId="0"/>
    <xf numFmtId="0" fontId="59" fillId="0" borderId="0"/>
    <xf numFmtId="0" fontId="59" fillId="0" borderId="0"/>
    <xf numFmtId="0" fontId="3" fillId="0" borderId="0"/>
    <xf numFmtId="0" fontId="3" fillId="0" borderId="0"/>
    <xf numFmtId="184" fontId="4" fillId="0" borderId="0"/>
    <xf numFmtId="0" fontId="65" fillId="0" borderId="0" applyFill="0" applyBorder="0">
      <alignment vertical="center"/>
    </xf>
    <xf numFmtId="184" fontId="4" fillId="0" borderId="0"/>
    <xf numFmtId="184" fontId="4" fillId="0" borderId="0"/>
    <xf numFmtId="0" fontId="59" fillId="0" borderId="0"/>
    <xf numFmtId="0" fontId="59" fillId="0" borderId="0"/>
    <xf numFmtId="184" fontId="4" fillId="0" borderId="0"/>
    <xf numFmtId="184"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4" fillId="0" borderId="0"/>
    <xf numFmtId="0" fontId="59" fillId="0" borderId="0"/>
    <xf numFmtId="0" fontId="59" fillId="0" borderId="0"/>
    <xf numFmtId="0" fontId="4" fillId="0" borderId="0"/>
    <xf numFmtId="0" fontId="4" fillId="0" borderId="0"/>
    <xf numFmtId="0" fontId="4"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151" fillId="0" borderId="0"/>
    <xf numFmtId="0" fontId="151" fillId="0" borderId="0"/>
    <xf numFmtId="0" fontId="151" fillId="0" borderId="0"/>
    <xf numFmtId="0" fontId="59" fillId="0" borderId="0"/>
    <xf numFmtId="0" fontId="11" fillId="0" borderId="0"/>
    <xf numFmtId="184" fontId="4" fillId="0" borderId="0"/>
    <xf numFmtId="0" fontId="151"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11" fillId="0" borderId="0"/>
    <xf numFmtId="0" fontId="3" fillId="0" borderId="0"/>
    <xf numFmtId="0" fontId="66" fillId="0" borderId="0" applyFont="0" applyFill="0" applyBorder="0" applyAlignment="0" applyProtection="0"/>
    <xf numFmtId="0" fontId="153" fillId="0" borderId="0"/>
    <xf numFmtId="184" fontId="3" fillId="0" borderId="0"/>
    <xf numFmtId="0" fontId="4" fillId="0" borderId="0"/>
    <xf numFmtId="0" fontId="3" fillId="0" borderId="0"/>
    <xf numFmtId="0" fontId="3" fillId="0" borderId="0"/>
    <xf numFmtId="0" fontId="3" fillId="0" borderId="0"/>
    <xf numFmtId="0" fontId="4" fillId="0" borderId="0"/>
    <xf numFmtId="0" fontId="3" fillId="0" borderId="0"/>
    <xf numFmtId="184" fontId="4"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151"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0" fontId="59"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184" fontId="4" fillId="0" borderId="0"/>
    <xf numFmtId="0" fontId="4" fillId="0" borderId="0"/>
    <xf numFmtId="0" fontId="4" fillId="0" borderId="0"/>
    <xf numFmtId="0" fontId="4" fillId="0" borderId="0"/>
    <xf numFmtId="184" fontId="4" fillId="0" borderId="0"/>
    <xf numFmtId="0" fontId="4" fillId="0" borderId="0"/>
    <xf numFmtId="0" fontId="4" fillId="0" borderId="0"/>
    <xf numFmtId="0" fontId="4" fillId="0" borderId="0"/>
    <xf numFmtId="0" fontId="4" fillId="0" borderId="0"/>
    <xf numFmtId="0" fontId="59" fillId="0" borderId="0"/>
    <xf numFmtId="184" fontId="4" fillId="0" borderId="0"/>
    <xf numFmtId="184" fontId="4" fillId="0" borderId="0"/>
    <xf numFmtId="184" fontId="4" fillId="0" borderId="0"/>
    <xf numFmtId="0" fontId="59" fillId="0" borderId="0"/>
    <xf numFmtId="184" fontId="4" fillId="0" borderId="0"/>
    <xf numFmtId="184" fontId="4" fillId="0" borderId="0"/>
    <xf numFmtId="184" fontId="4" fillId="0" borderId="0"/>
    <xf numFmtId="184" fontId="4" fillId="0" borderId="0"/>
    <xf numFmtId="0" fontId="151" fillId="0" borderId="0"/>
    <xf numFmtId="0" fontId="59" fillId="0" borderId="0"/>
    <xf numFmtId="0" fontId="59" fillId="0" borderId="0"/>
    <xf numFmtId="0" fontId="59" fillId="0" borderId="0"/>
    <xf numFmtId="0" fontId="151" fillId="0" borderId="0"/>
    <xf numFmtId="0" fontId="59" fillId="0" borderId="0"/>
    <xf numFmtId="0" fontId="59" fillId="0" borderId="0"/>
    <xf numFmtId="0" fontId="59" fillId="0" borderId="0"/>
    <xf numFmtId="0" fontId="59" fillId="0" borderId="0"/>
    <xf numFmtId="0" fontId="151" fillId="0" borderId="0"/>
    <xf numFmtId="0" fontId="151" fillId="0" borderId="0"/>
    <xf numFmtId="184" fontId="4" fillId="0" borderId="0"/>
    <xf numFmtId="184" fontId="4" fillId="0" borderId="0"/>
    <xf numFmtId="0" fontId="151" fillId="0" borderId="0"/>
    <xf numFmtId="0" fontId="151" fillId="0" borderId="0"/>
    <xf numFmtId="0" fontId="151" fillId="0" borderId="0"/>
    <xf numFmtId="0" fontId="151" fillId="0" borderId="0"/>
    <xf numFmtId="0" fontId="151" fillId="0" borderId="0"/>
    <xf numFmtId="0" fontId="11" fillId="0" borderId="0"/>
    <xf numFmtId="0" fontId="3"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5" borderId="0"/>
    <xf numFmtId="184" fontId="4" fillId="0" borderId="0"/>
    <xf numFmtId="0" fontId="11" fillId="0" borderId="0"/>
    <xf numFmtId="184" fontId="4" fillId="0" borderId="0"/>
    <xf numFmtId="184" fontId="4" fillId="0" borderId="0"/>
    <xf numFmtId="184" fontId="4" fillId="0" borderId="0"/>
    <xf numFmtId="184" fontId="4" fillId="0" borderId="0"/>
    <xf numFmtId="184" fontId="4" fillId="0" borderId="0"/>
    <xf numFmtId="0" fontId="59" fillId="0" borderId="0"/>
    <xf numFmtId="0" fontId="59" fillId="0" borderId="0"/>
    <xf numFmtId="184" fontId="4" fillId="0" borderId="0"/>
    <xf numFmtId="0" fontId="11" fillId="0" borderId="0"/>
    <xf numFmtId="0" fontId="3" fillId="0" borderId="0"/>
    <xf numFmtId="0" fontId="3" fillId="0" borderId="0"/>
    <xf numFmtId="0" fontId="4" fillId="0" borderId="0"/>
    <xf numFmtId="0" fontId="3" fillId="0" borderId="0"/>
    <xf numFmtId="0" fontId="80" fillId="0" borderId="0"/>
    <xf numFmtId="0" fontId="152"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4" fillId="5" borderId="0"/>
    <xf numFmtId="0" fontId="3" fillId="0" borderId="0"/>
    <xf numFmtId="184" fontId="4" fillId="0" borderId="0"/>
    <xf numFmtId="184" fontId="4" fillId="0" borderId="0"/>
    <xf numFmtId="184" fontId="4" fillId="0" borderId="0"/>
    <xf numFmtId="0" fontId="3" fillId="0" borderId="0"/>
    <xf numFmtId="0" fontId="3" fillId="0" borderId="0"/>
    <xf numFmtId="0" fontId="4" fillId="5" borderId="0"/>
    <xf numFmtId="0" fontId="4" fillId="5" borderId="0"/>
    <xf numFmtId="184" fontId="4" fillId="0" borderId="0"/>
    <xf numFmtId="184" fontId="4" fillId="0" borderId="0"/>
    <xf numFmtId="0" fontId="4" fillId="0" borderId="0"/>
    <xf numFmtId="0" fontId="11" fillId="0" borderId="0"/>
    <xf numFmtId="0" fontId="4" fillId="5" borderId="0"/>
    <xf numFmtId="0" fontId="59" fillId="0" borderId="0"/>
    <xf numFmtId="0" fontId="59" fillId="0" borderId="0"/>
    <xf numFmtId="0" fontId="11" fillId="0" borderId="0"/>
    <xf numFmtId="183" fontId="96" fillId="0" borderId="0" applyFill="0" applyBorder="0">
      <protection locked="0"/>
    </xf>
    <xf numFmtId="0" fontId="96" fillId="0" borderId="0" applyFill="0" applyBorder="0">
      <protection locked="0"/>
    </xf>
    <xf numFmtId="183" fontId="84" fillId="0" borderId="0"/>
    <xf numFmtId="183" fontId="84" fillId="0" borderId="0"/>
    <xf numFmtId="0" fontId="84" fillId="0" borderId="0"/>
    <xf numFmtId="0" fontId="4" fillId="21" borderId="78" applyNumberFormat="0" applyFont="0" applyAlignment="0" applyProtection="0"/>
    <xf numFmtId="0" fontId="85" fillId="21" borderId="78" applyNumberFormat="0" applyFont="0" applyAlignment="0" applyProtection="0"/>
    <xf numFmtId="0" fontId="30" fillId="21" borderId="78" applyNumberFormat="0" applyFont="0" applyAlignment="0" applyProtection="0"/>
    <xf numFmtId="0" fontId="3" fillId="2" borderId="1" applyNumberFormat="0" applyFont="0" applyAlignment="0" applyProtection="0"/>
    <xf numFmtId="3" fontId="154" fillId="1" borderId="0" applyBorder="0" applyAlignment="0" applyProtection="0"/>
    <xf numFmtId="3" fontId="155" fillId="0" borderId="0"/>
    <xf numFmtId="191" fontId="65" fillId="0" borderId="0" applyFill="0" applyBorder="0">
      <alignment vertical="center"/>
    </xf>
    <xf numFmtId="3" fontId="155" fillId="0" borderId="0"/>
    <xf numFmtId="40" fontId="58" fillId="0" borderId="0" applyFont="0" applyFill="0" applyBorder="0" applyAlignment="0" applyProtection="0"/>
    <xf numFmtId="38" fontId="58" fillId="0" borderId="0" applyFont="0" applyFill="0" applyBorder="0" applyAlignment="0" applyProtection="0"/>
    <xf numFmtId="183" fontId="156" fillId="0" borderId="0" applyNumberFormat="0" applyBorder="0">
      <protection hidden="1"/>
    </xf>
    <xf numFmtId="0" fontId="157" fillId="19" borderId="79" applyNumberFormat="0" applyAlignment="0" applyProtection="0"/>
    <xf numFmtId="249" fontId="4" fillId="0" borderId="0" applyFill="0" applyBorder="0">
      <alignment horizontal="center"/>
    </xf>
    <xf numFmtId="1" fontId="158" fillId="0" borderId="0" applyProtection="0">
      <alignment horizontal="right" vertical="center"/>
    </xf>
    <xf numFmtId="183" fontId="4" fillId="48" borderId="0" applyNumberFormat="0" applyFont="0" applyBorder="0" applyAlignment="0" applyProtection="0">
      <protection hidden="1"/>
    </xf>
    <xf numFmtId="9" fontId="53" fillId="0" borderId="0" applyFont="0" applyFill="0" applyBorder="0" applyAlignment="0" applyProtection="0"/>
    <xf numFmtId="9" fontId="53" fillId="0" borderId="0" applyFont="0" applyFill="0" applyBorder="0" applyAlignment="0" applyProtection="0"/>
    <xf numFmtId="10" fontId="53" fillId="0" borderId="0" applyFont="0" applyFill="0" applyBorder="0" applyAlignment="0" applyProtection="0"/>
    <xf numFmtId="10" fontId="53" fillId="0" borderId="0" applyFont="0" applyFill="0" applyBorder="0" applyAlignment="0" applyProtection="0"/>
    <xf numFmtId="9" fontId="4" fillId="0" borderId="0" applyFont="0" applyFill="0" applyBorder="0" applyAlignment="0" applyProtection="0"/>
    <xf numFmtId="250" fontId="79" fillId="0" borderId="0" applyFill="0" applyBorder="0"/>
    <xf numFmtId="250" fontId="79" fillId="0" borderId="0" applyFill="0" applyBorder="0">
      <protection locked="0"/>
    </xf>
    <xf numFmtId="10" fontId="4"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59"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152" fillId="0" borderId="0" applyFont="0" applyFill="0" applyBorder="0" applyAlignment="0" applyProtection="0"/>
    <xf numFmtId="9" fontId="4"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4" fillId="0" borderId="0" applyFont="0" applyFill="0" applyBorder="0" applyAlignment="0" applyProtection="0"/>
    <xf numFmtId="9" fontId="3"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11"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9" fontId="59" fillId="0" borderId="0" applyFont="0" applyFill="0" applyBorder="0" applyAlignment="0" applyProtection="0"/>
    <xf numFmtId="237" fontId="159" fillId="0" borderId="0"/>
    <xf numFmtId="192" fontId="65" fillId="0" borderId="0" applyFill="0" applyBorder="0">
      <alignment vertical="center"/>
    </xf>
    <xf numFmtId="183" fontId="10" fillId="0" borderId="0" applyFill="0" applyBorder="0">
      <alignment vertical="center"/>
    </xf>
    <xf numFmtId="0" fontId="10" fillId="0" borderId="0" applyFill="0" applyBorder="0">
      <alignment vertical="center"/>
    </xf>
    <xf numFmtId="0" fontId="160" fillId="0" borderId="0" applyFill="0" applyBorder="0">
      <alignment vertical="center"/>
    </xf>
    <xf numFmtId="0" fontId="10" fillId="0" borderId="0" applyFill="0" applyBorder="0">
      <alignment vertical="center"/>
    </xf>
    <xf numFmtId="9" fontId="4" fillId="0" borderId="0" applyFont="0" applyFill="0" applyBorder="0" applyAlignment="0" applyProtection="0"/>
    <xf numFmtId="188" fontId="88" fillId="0" borderId="0" applyFill="0" applyBorder="0">
      <alignment horizontal="right" vertical="center"/>
    </xf>
    <xf numFmtId="188" fontId="65" fillId="0" borderId="0" applyFill="0" applyBorder="0">
      <alignment vertical="center"/>
    </xf>
    <xf numFmtId="188" fontId="80" fillId="0" borderId="0" applyFill="0" applyBorder="0">
      <alignment vertical="center"/>
    </xf>
    <xf numFmtId="196" fontId="88" fillId="0" borderId="0" applyFill="0" applyBorder="0">
      <alignment horizontal="right" vertical="center"/>
    </xf>
    <xf numFmtId="189" fontId="65" fillId="0" borderId="0" applyFill="0" applyBorder="0">
      <alignment vertical="center"/>
    </xf>
    <xf numFmtId="189" fontId="80" fillId="0" borderId="0" applyFill="0" applyBorder="0">
      <alignment vertical="center"/>
    </xf>
    <xf numFmtId="183" fontId="161" fillId="0" borderId="0" applyFill="0" applyBorder="0">
      <alignment vertical="center"/>
    </xf>
    <xf numFmtId="0" fontId="116" fillId="0" borderId="0" applyFill="0" applyBorder="0">
      <alignment vertical="center"/>
    </xf>
    <xf numFmtId="0" fontId="110" fillId="0" borderId="0" applyFill="0" applyBorder="0">
      <alignment vertical="center"/>
    </xf>
    <xf numFmtId="183" fontId="162" fillId="0" borderId="0" applyFill="0" applyBorder="0">
      <alignment vertical="center"/>
    </xf>
    <xf numFmtId="0" fontId="119" fillId="0" borderId="0" applyFill="0" applyBorder="0">
      <alignment vertical="center"/>
    </xf>
    <xf numFmtId="0" fontId="163" fillId="0" borderId="0" applyFill="0" applyBorder="0">
      <alignment vertical="center"/>
    </xf>
    <xf numFmtId="183" fontId="164" fillId="0" borderId="0" applyFill="0" applyBorder="0">
      <alignment vertical="center"/>
    </xf>
    <xf numFmtId="0" fontId="123" fillId="0" borderId="0" applyFill="0" applyBorder="0">
      <alignment vertical="center"/>
    </xf>
    <xf numFmtId="0" fontId="165" fillId="0" borderId="0" applyFill="0" applyBorder="0">
      <alignment vertical="center"/>
    </xf>
    <xf numFmtId="183" fontId="88" fillId="0" borderId="0" applyFill="0" applyBorder="0">
      <alignment vertical="center"/>
    </xf>
    <xf numFmtId="0" fontId="125" fillId="0" borderId="0" applyFill="0" applyBorder="0">
      <alignment vertical="center"/>
    </xf>
    <xf numFmtId="0" fontId="80" fillId="0" borderId="0" applyFill="0" applyBorder="0">
      <alignment vertical="center"/>
    </xf>
    <xf numFmtId="183" fontId="127" fillId="0" borderId="0" applyFill="0" applyBorder="0">
      <alignment horizontal="center" vertical="center"/>
      <protection locked="0"/>
    </xf>
    <xf numFmtId="0" fontId="127" fillId="0" borderId="0" applyFill="0" applyBorder="0">
      <alignment horizontal="center" vertical="center"/>
    </xf>
    <xf numFmtId="183" fontId="127" fillId="0" borderId="0" applyFill="0" applyBorder="0">
      <alignment horizontal="center" vertical="center"/>
      <protection locked="0"/>
    </xf>
    <xf numFmtId="0" fontId="127" fillId="0" borderId="0" applyFill="0" applyBorder="0">
      <alignment horizontal="center" vertical="center"/>
    </xf>
    <xf numFmtId="183" fontId="166" fillId="0" borderId="0" applyFill="0" applyBorder="0">
      <alignment horizontal="left" vertical="center"/>
      <protection locked="0"/>
    </xf>
    <xf numFmtId="0" fontId="129" fillId="0" borderId="0" applyFill="0" applyBorder="0">
      <alignment vertical="center"/>
    </xf>
    <xf numFmtId="0" fontId="166" fillId="0" borderId="0" applyFill="0" applyBorder="0">
      <alignment vertical="center"/>
    </xf>
    <xf numFmtId="183" fontId="167" fillId="0" borderId="0" applyFill="0" applyBorder="0">
      <alignment horizontal="left" vertical="center"/>
    </xf>
    <xf numFmtId="0" fontId="146" fillId="0" borderId="0" applyFill="0" applyBorder="0">
      <alignment vertical="center"/>
    </xf>
    <xf numFmtId="0" fontId="168" fillId="0" borderId="0" applyFill="0" applyBorder="0">
      <alignment vertical="center"/>
    </xf>
    <xf numFmtId="190" fontId="88" fillId="0" borderId="0" applyFill="0" applyBorder="0">
      <alignment horizontal="right" vertical="center"/>
    </xf>
    <xf numFmtId="190" fontId="65" fillId="0" borderId="0" applyFill="0" applyBorder="0">
      <alignment vertical="center"/>
    </xf>
    <xf numFmtId="190" fontId="80" fillId="0" borderId="0" applyFill="0" applyBorder="0">
      <alignment vertical="center"/>
    </xf>
    <xf numFmtId="183" fontId="88" fillId="0" borderId="0" applyFill="0" applyBorder="0">
      <alignment vertical="center"/>
    </xf>
    <xf numFmtId="0" fontId="65" fillId="0" borderId="0" applyFill="0" applyBorder="0">
      <alignment vertical="center"/>
    </xf>
    <xf numFmtId="0" fontId="80" fillId="0" borderId="0" applyFill="0" applyBorder="0">
      <alignment vertical="center"/>
    </xf>
    <xf numFmtId="191" fontId="88" fillId="0" borderId="0" applyFill="0" applyBorder="0">
      <alignment horizontal="right" vertical="center"/>
    </xf>
    <xf numFmtId="191" fontId="65" fillId="0" borderId="0" applyFill="0" applyBorder="0">
      <alignment vertical="center"/>
    </xf>
    <xf numFmtId="191" fontId="80" fillId="0" borderId="0" applyFill="0" applyBorder="0">
      <alignment vertical="center"/>
    </xf>
    <xf numFmtId="192" fontId="88" fillId="0" borderId="0" applyFill="0" applyBorder="0">
      <alignment horizontal="right" vertical="center"/>
    </xf>
    <xf numFmtId="192" fontId="65" fillId="0" borderId="0" applyFill="0" applyBorder="0">
      <alignment vertical="center"/>
    </xf>
    <xf numFmtId="192" fontId="80" fillId="0" borderId="0" applyFill="0" applyBorder="0">
      <alignment vertical="center"/>
    </xf>
    <xf numFmtId="183" fontId="164" fillId="0" borderId="0" applyFill="0" applyBorder="0">
      <alignment vertical="center"/>
    </xf>
    <xf numFmtId="0" fontId="142" fillId="0" borderId="0" applyFill="0" applyBorder="0">
      <alignment vertical="center"/>
    </xf>
    <xf numFmtId="0" fontId="165" fillId="0" borderId="0" applyFill="0" applyBorder="0">
      <alignment vertical="center"/>
    </xf>
    <xf numFmtId="191" fontId="169" fillId="0" borderId="0" applyFill="0" applyBorder="0">
      <alignment horizontal="left" vertical="center"/>
    </xf>
    <xf numFmtId="0" fontId="170" fillId="0" borderId="0" applyFill="0" applyBorder="0">
      <alignment vertical="center"/>
    </xf>
    <xf numFmtId="0" fontId="171" fillId="0" borderId="0" applyFill="0" applyBorder="0">
      <alignment vertical="center"/>
    </xf>
    <xf numFmtId="183" fontId="172" fillId="0" borderId="0" applyFill="0" applyBorder="0">
      <alignment horizontal="left" vertical="center"/>
    </xf>
    <xf numFmtId="0" fontId="173" fillId="0" borderId="0" applyFill="0" applyBorder="0">
      <alignment vertical="center"/>
    </xf>
    <xf numFmtId="0" fontId="174" fillId="0" borderId="0" applyFill="0" applyBorder="0">
      <alignment vertical="center"/>
    </xf>
    <xf numFmtId="0" fontId="125" fillId="0" borderId="0" applyFill="0" applyBorder="0">
      <alignment vertical="center"/>
      <protection locked="0"/>
    </xf>
    <xf numFmtId="0" fontId="80" fillId="0" borderId="0" applyFill="0" applyBorder="0">
      <alignment vertical="center"/>
      <protection locked="0"/>
    </xf>
    <xf numFmtId="0" fontId="130" fillId="0" borderId="0" applyFill="0" applyBorder="0">
      <alignment vertical="center"/>
    </xf>
    <xf numFmtId="0" fontId="175" fillId="0" borderId="0" applyFill="0" applyBorder="0">
      <alignment vertical="center"/>
    </xf>
    <xf numFmtId="0" fontId="131" fillId="0" borderId="0" applyFill="0" applyBorder="0">
      <alignment vertical="center"/>
    </xf>
    <xf numFmtId="0" fontId="176" fillId="0" borderId="0" applyFill="0" applyBorder="0">
      <alignment vertical="center"/>
    </xf>
    <xf numFmtId="0" fontId="132" fillId="0" borderId="0" applyFill="0" applyBorder="0">
      <alignment vertical="center"/>
    </xf>
    <xf numFmtId="0" fontId="177" fillId="0" borderId="0" applyFill="0" applyBorder="0">
      <alignment vertical="center"/>
    </xf>
    <xf numFmtId="0" fontId="132" fillId="0" borderId="0" applyFill="0" applyBorder="0">
      <alignment vertical="center"/>
    </xf>
    <xf numFmtId="0" fontId="177" fillId="0" borderId="0" applyFill="0" applyBorder="0">
      <alignment vertical="center"/>
    </xf>
    <xf numFmtId="195" fontId="88" fillId="0" borderId="0" applyFill="0" applyBorder="0">
      <alignment horizontal="right" vertical="center"/>
    </xf>
    <xf numFmtId="193" fontId="65" fillId="0" borderId="0" applyFill="0" applyBorder="0">
      <alignment vertical="center"/>
    </xf>
    <xf numFmtId="193" fontId="80" fillId="0" borderId="0" applyFill="0" applyBorder="0">
      <alignment vertical="center"/>
    </xf>
    <xf numFmtId="9" fontId="155" fillId="0" borderId="0"/>
    <xf numFmtId="0" fontId="85" fillId="0" borderId="0" applyNumberFormat="0" applyFont="0" applyFill="0" applyBorder="0" applyAlignment="0" applyProtection="0">
      <alignment horizontal="left"/>
    </xf>
    <xf numFmtId="15" fontId="85" fillId="0" borderId="0" applyFont="0" applyFill="0" applyBorder="0" applyAlignment="0" applyProtection="0"/>
    <xf numFmtId="4" fontId="85" fillId="0" borderId="0" applyFont="0" applyFill="0" applyBorder="0" applyAlignment="0" applyProtection="0"/>
    <xf numFmtId="251" fontId="178" fillId="0" borderId="26"/>
    <xf numFmtId="251" fontId="178" fillId="0" borderId="26"/>
    <xf numFmtId="0" fontId="72" fillId="0" borderId="8">
      <alignment horizontal="center"/>
    </xf>
    <xf numFmtId="3" fontId="85" fillId="0" borderId="0" applyFont="0" applyFill="0" applyBorder="0" applyAlignment="0" applyProtection="0"/>
    <xf numFmtId="0" fontId="85" fillId="49" borderId="0" applyNumberFormat="0" applyFont="0" applyBorder="0" applyAlignment="0" applyProtection="0"/>
    <xf numFmtId="17" fontId="6" fillId="0" borderId="0">
      <alignment horizontal="center" vertical="center"/>
    </xf>
    <xf numFmtId="252" fontId="4" fillId="0" borderId="0"/>
    <xf numFmtId="253" fontId="179" fillId="0" borderId="0"/>
    <xf numFmtId="252" fontId="4" fillId="0" borderId="0"/>
    <xf numFmtId="14" fontId="143" fillId="0" borderId="0" applyNumberFormat="0" applyFill="0" applyBorder="0" applyAlignment="0" applyProtection="0">
      <alignment horizontal="left"/>
    </xf>
    <xf numFmtId="188" fontId="11" fillId="0" borderId="0" applyFill="0" applyBorder="0">
      <alignment horizontal="right" vertical="center"/>
    </xf>
    <xf numFmtId="188" fontId="11" fillId="0" borderId="0" applyFill="0" applyBorder="0">
      <alignment horizontal="right" vertical="center"/>
    </xf>
    <xf numFmtId="188" fontId="11" fillId="0" borderId="0" applyFill="0" applyBorder="0">
      <alignment horizontal="right" vertical="center"/>
    </xf>
    <xf numFmtId="196" fontId="11" fillId="0" borderId="0" applyFill="0" applyBorder="0">
      <alignment horizontal="right" vertical="center"/>
    </xf>
    <xf numFmtId="197" fontId="11" fillId="0" borderId="0" applyFill="0" applyBorder="0">
      <alignment horizontal="right" vertical="center"/>
    </xf>
    <xf numFmtId="196" fontId="11" fillId="0" borderId="0" applyFill="0" applyBorder="0">
      <alignment horizontal="right" vertical="center"/>
    </xf>
    <xf numFmtId="190" fontId="11" fillId="0" borderId="0" applyFill="0" applyBorder="0">
      <alignment horizontal="right" vertical="center"/>
    </xf>
    <xf numFmtId="190" fontId="11" fillId="0" borderId="0" applyFill="0" applyBorder="0">
      <alignment horizontal="right" vertical="center"/>
    </xf>
    <xf numFmtId="190" fontId="11" fillId="0" borderId="0" applyFill="0" applyBorder="0">
      <alignment horizontal="right" vertical="center"/>
    </xf>
    <xf numFmtId="191" fontId="11" fillId="0" borderId="0" applyFill="0" applyBorder="0">
      <alignment horizontal="right" vertical="center"/>
    </xf>
    <xf numFmtId="191" fontId="11" fillId="0" borderId="0" applyFill="0" applyBorder="0">
      <alignment horizontal="right" vertical="center"/>
    </xf>
    <xf numFmtId="191" fontId="11" fillId="0" borderId="0" applyFill="0" applyBorder="0">
      <alignment horizontal="right" vertical="center"/>
    </xf>
    <xf numFmtId="192" fontId="11" fillId="0" borderId="0" applyFill="0" applyBorder="0">
      <alignment horizontal="right" vertical="center"/>
    </xf>
    <xf numFmtId="192" fontId="11" fillId="0" borderId="0" applyFill="0" applyBorder="0">
      <alignment horizontal="right" vertical="center"/>
    </xf>
    <xf numFmtId="192" fontId="11" fillId="0" borderId="0" applyFill="0" applyBorder="0">
      <alignment horizontal="right" vertical="center"/>
    </xf>
    <xf numFmtId="195" fontId="11" fillId="0" borderId="0" applyFill="0" applyBorder="0">
      <alignment horizontal="right" vertical="center"/>
    </xf>
    <xf numFmtId="195" fontId="11" fillId="0" borderId="0" applyFill="0" applyBorder="0">
      <alignment horizontal="right" vertical="center"/>
    </xf>
    <xf numFmtId="195" fontId="11" fillId="0" borderId="0" applyFill="0" applyBorder="0">
      <alignment horizontal="right" vertical="center"/>
    </xf>
    <xf numFmtId="183" fontId="163" fillId="41" borderId="0"/>
    <xf numFmtId="183" fontId="102" fillId="0" borderId="80">
      <alignment vertical="center"/>
    </xf>
    <xf numFmtId="0" fontId="102" fillId="0" borderId="80">
      <alignment vertical="center"/>
    </xf>
    <xf numFmtId="0" fontId="102" fillId="0" borderId="80">
      <alignment vertical="center"/>
    </xf>
    <xf numFmtId="0" fontId="102" fillId="0" borderId="80">
      <alignment vertical="center"/>
    </xf>
    <xf numFmtId="0" fontId="102" fillId="0" borderId="80">
      <alignment vertical="center"/>
    </xf>
    <xf numFmtId="0" fontId="4" fillId="21" borderId="0" applyNumberFormat="0" applyFont="0" applyBorder="0" applyAlignment="0" applyProtection="0"/>
    <xf numFmtId="0" fontId="4" fillId="19" borderId="0" applyNumberFormat="0" applyFont="0" applyBorder="0" applyAlignment="0" applyProtection="0"/>
    <xf numFmtId="0" fontId="4" fillId="23" borderId="0" applyNumberFormat="0" applyFont="0" applyBorder="0" applyAlignment="0" applyProtection="0"/>
    <xf numFmtId="0" fontId="4" fillId="0" borderId="0" applyNumberFormat="0" applyFont="0" applyFill="0" applyBorder="0" applyAlignment="0" applyProtection="0"/>
    <xf numFmtId="0" fontId="4" fillId="23" borderId="0" applyNumberFormat="0" applyFont="0" applyBorder="0" applyAlignment="0" applyProtection="0"/>
    <xf numFmtId="0" fontId="4" fillId="0" borderId="0" applyNumberFormat="0" applyFont="0" applyFill="0" applyBorder="0" applyAlignment="0" applyProtection="0"/>
    <xf numFmtId="0" fontId="4" fillId="0" borderId="0" applyNumberFormat="0" applyFont="0" applyBorder="0" applyAlignment="0" applyProtection="0"/>
    <xf numFmtId="254" fontId="56" fillId="0" borderId="0" applyFont="0" applyFill="0" applyBorder="0" applyAlignment="0" applyProtection="0">
      <alignment horizontal="right"/>
    </xf>
    <xf numFmtId="0" fontId="36" fillId="0" borderId="0"/>
    <xf numFmtId="0" fontId="35" fillId="0" borderId="0"/>
    <xf numFmtId="183" fontId="180" fillId="0" borderId="0" applyFill="0" applyBorder="0">
      <alignment horizontal="left" vertical="center"/>
    </xf>
    <xf numFmtId="0" fontId="170" fillId="0" borderId="0" applyFill="0" applyBorder="0">
      <alignment vertical="center"/>
    </xf>
    <xf numFmtId="0" fontId="180" fillId="0" borderId="0" applyFill="0" applyBorder="0" applyAlignment="0"/>
    <xf numFmtId="37" fontId="181" fillId="0" borderId="0">
      <protection locked="0"/>
    </xf>
    <xf numFmtId="0" fontId="182" fillId="0" borderId="29"/>
    <xf numFmtId="0" fontId="35" fillId="0" borderId="0"/>
    <xf numFmtId="0" fontId="183" fillId="0" borderId="0"/>
    <xf numFmtId="0" fontId="184" fillId="50" borderId="0"/>
    <xf numFmtId="49" fontId="185" fillId="51" borderId="81"/>
    <xf numFmtId="49" fontId="185" fillId="51" borderId="0">
      <alignment wrapText="1"/>
    </xf>
    <xf numFmtId="0" fontId="184" fillId="5" borderId="82">
      <protection locked="0"/>
    </xf>
    <xf numFmtId="0" fontId="184" fillId="50" borderId="0"/>
    <xf numFmtId="183" fontId="13" fillId="0" borderId="0" applyFill="0" applyBorder="0">
      <alignment horizontal="left" vertical="center"/>
    </xf>
    <xf numFmtId="0" fontId="173" fillId="0" borderId="0" applyFill="0" applyBorder="0">
      <alignment vertical="center"/>
    </xf>
    <xf numFmtId="17" fontId="56" fillId="0" borderId="0" applyFill="0" applyBorder="0">
      <alignment horizontal="right"/>
    </xf>
    <xf numFmtId="168" fontId="11" fillId="0" borderId="0" applyAlignment="0" applyProtection="0"/>
    <xf numFmtId="168" fontId="11" fillId="0" borderId="0" applyAlignment="0" applyProtection="0"/>
    <xf numFmtId="255" fontId="36" fillId="0" borderId="0" applyFill="0" applyBorder="0" applyProtection="0"/>
    <xf numFmtId="0" fontId="4" fillId="0" borderId="0"/>
    <xf numFmtId="0" fontId="4" fillId="0" borderId="0"/>
    <xf numFmtId="0" fontId="4" fillId="0" borderId="0"/>
    <xf numFmtId="184" fontId="11" fillId="0" borderId="0"/>
    <xf numFmtId="184" fontId="11" fillId="0" borderId="0"/>
    <xf numFmtId="256" fontId="4" fillId="0" borderId="0"/>
    <xf numFmtId="0" fontId="96" fillId="0" borderId="0"/>
    <xf numFmtId="0" fontId="7" fillId="0" borderId="0"/>
    <xf numFmtId="183" fontId="7" fillId="0" borderId="0"/>
    <xf numFmtId="183" fontId="7" fillId="0" borderId="0"/>
    <xf numFmtId="0" fontId="13" fillId="0" borderId="0"/>
    <xf numFmtId="183" fontId="13" fillId="0" borderId="0"/>
    <xf numFmtId="183" fontId="13" fillId="0" borderId="0"/>
    <xf numFmtId="15" fontId="4" fillId="0" borderId="0"/>
    <xf numFmtId="10" fontId="4" fillId="0" borderId="0"/>
    <xf numFmtId="256" fontId="6" fillId="9" borderId="13"/>
    <xf numFmtId="256" fontId="6" fillId="9" borderId="13"/>
    <xf numFmtId="256" fontId="6" fillId="9" borderId="13"/>
    <xf numFmtId="0" fontId="125" fillId="0" borderId="0" applyFill="0" applyBorder="0">
      <alignment vertical="center"/>
      <protection locked="0"/>
    </xf>
    <xf numFmtId="257" fontId="57" fillId="0" borderId="29" applyFont="0" applyFill="0" applyAlignment="0" applyProtection="0"/>
    <xf numFmtId="257" fontId="57" fillId="0" borderId="29" applyFont="0" applyFill="0" applyAlignment="0" applyProtection="0"/>
    <xf numFmtId="257" fontId="57" fillId="0" borderId="29" applyFont="0" applyFill="0" applyAlignment="0" applyProtection="0"/>
    <xf numFmtId="257" fontId="57" fillId="0" borderId="29" applyFont="0" applyFill="0" applyAlignment="0" applyProtection="0"/>
    <xf numFmtId="183" fontId="186" fillId="14" borderId="0"/>
    <xf numFmtId="40" fontId="187" fillId="0" borderId="0" applyBorder="0">
      <alignment horizontal="right"/>
    </xf>
    <xf numFmtId="183" fontId="188" fillId="0" borderId="0" applyBorder="0" applyProtection="0">
      <alignment vertical="center"/>
    </xf>
    <xf numFmtId="230" fontId="188" fillId="0" borderId="22" applyBorder="0" applyProtection="0">
      <alignment horizontal="right" vertical="center"/>
    </xf>
    <xf numFmtId="230" fontId="188" fillId="0" borderId="22" applyBorder="0" applyProtection="0">
      <alignment horizontal="right" vertical="center"/>
    </xf>
    <xf numFmtId="230" fontId="188" fillId="0" borderId="22" applyBorder="0" applyProtection="0">
      <alignment horizontal="right" vertical="center"/>
    </xf>
    <xf numFmtId="230" fontId="188" fillId="0" borderId="22" applyBorder="0" applyProtection="0">
      <alignment horizontal="right" vertical="center"/>
    </xf>
    <xf numFmtId="183" fontId="189" fillId="52" borderId="0" applyBorder="0" applyProtection="0">
      <alignment horizontal="centerContinuous" vertical="center"/>
    </xf>
    <xf numFmtId="0" fontId="189" fillId="11" borderId="22" applyBorder="0" applyProtection="0">
      <alignment horizontal="centerContinuous" vertical="center"/>
    </xf>
    <xf numFmtId="0" fontId="189" fillId="11" borderId="22" applyBorder="0" applyProtection="0">
      <alignment horizontal="centerContinuous" vertical="center"/>
    </xf>
    <xf numFmtId="0" fontId="189" fillId="11" borderId="22" applyBorder="0" applyProtection="0">
      <alignment horizontal="centerContinuous" vertical="center"/>
    </xf>
    <xf numFmtId="0" fontId="189" fillId="11" borderId="22" applyBorder="0" applyProtection="0">
      <alignment horizontal="centerContinuous" vertical="center"/>
    </xf>
    <xf numFmtId="183" fontId="188" fillId="0" borderId="0" applyBorder="0" applyProtection="0">
      <alignment vertical="center"/>
    </xf>
    <xf numFmtId="183" fontId="190" fillId="0" borderId="0" applyFill="0" applyBorder="0" applyAlignment="0"/>
    <xf numFmtId="0" fontId="103" fillId="0" borderId="0">
      <alignment horizontal="left"/>
    </xf>
    <xf numFmtId="183" fontId="84" fillId="0" borderId="0"/>
    <xf numFmtId="183" fontId="191" fillId="0" borderId="0" applyFill="0" applyBorder="0" applyProtection="0">
      <alignment horizontal="left"/>
    </xf>
    <xf numFmtId="0" fontId="103" fillId="0" borderId="25" applyFill="0" applyBorder="0" applyProtection="0">
      <alignment horizontal="left" vertical="top"/>
    </xf>
    <xf numFmtId="49" fontId="4" fillId="0" borderId="0" applyFont="0" applyFill="0" applyBorder="0" applyAlignment="0" applyProtection="0"/>
    <xf numFmtId="183" fontId="192" fillId="0" borderId="0"/>
    <xf numFmtId="0" fontId="192" fillId="0" borderId="0"/>
    <xf numFmtId="49" fontId="4" fillId="0" borderId="0" applyFont="0" applyFill="0" applyBorder="0" applyAlignment="0" applyProtection="0"/>
    <xf numFmtId="0" fontId="193" fillId="0" borderId="0"/>
    <xf numFmtId="0" fontId="193" fillId="0" borderId="0"/>
    <xf numFmtId="183" fontId="192" fillId="0" borderId="0"/>
    <xf numFmtId="0" fontId="192" fillId="0" borderId="0"/>
    <xf numFmtId="211" fontId="194" fillId="0" borderId="0"/>
    <xf numFmtId="257" fontId="57" fillId="0" borderId="0" applyFont="0" applyFill="0" applyBorder="0" applyAlignment="0" applyProtection="0"/>
    <xf numFmtId="257" fontId="57" fillId="0" borderId="0" applyFont="0" applyFill="0" applyBorder="0" applyAlignment="0" applyProtection="0"/>
    <xf numFmtId="0" fontId="195" fillId="0" borderId="0" applyNumberFormat="0" applyFill="0" applyBorder="0" applyAlignment="0" applyProtection="0"/>
    <xf numFmtId="0" fontId="196" fillId="0" borderId="0" applyNumberFormat="0" applyFill="0" applyBorder="0" applyAlignment="0" applyProtection="0"/>
    <xf numFmtId="183" fontId="197" fillId="0" borderId="0" applyFill="0" applyBorder="0">
      <alignment horizontal="left" vertical="center"/>
      <protection locked="0"/>
    </xf>
    <xf numFmtId="0" fontId="192" fillId="0" borderId="0"/>
    <xf numFmtId="0" fontId="192" fillId="0" borderId="0"/>
    <xf numFmtId="183" fontId="198" fillId="0" borderId="0" applyFill="0" applyBorder="0">
      <alignment horizontal="left" vertical="center"/>
      <protection locked="0"/>
    </xf>
    <xf numFmtId="183" fontId="199" fillId="0" borderId="0" applyFill="0" applyBorder="0">
      <alignment horizontal="left" vertical="center"/>
      <protection locked="0"/>
    </xf>
    <xf numFmtId="204" fontId="79" fillId="0" borderId="12" applyFill="0"/>
    <xf numFmtId="204" fontId="79" fillId="0" borderId="12" applyFill="0"/>
    <xf numFmtId="0" fontId="98" fillId="0" borderId="83" applyNumberFormat="0" applyFill="0" applyAlignment="0" applyProtection="0"/>
    <xf numFmtId="204" fontId="79" fillId="0" borderId="29" applyFill="0"/>
    <xf numFmtId="204" fontId="79" fillId="0" borderId="29" applyFill="0"/>
    <xf numFmtId="204" fontId="79" fillId="0" borderId="12" applyFill="0"/>
    <xf numFmtId="204" fontId="79" fillId="0" borderId="12" applyFill="0"/>
    <xf numFmtId="204" fontId="79" fillId="0" borderId="29" applyFill="0"/>
    <xf numFmtId="204" fontId="79" fillId="0" borderId="29" applyFill="0"/>
    <xf numFmtId="204" fontId="79" fillId="0" borderId="29" applyFill="0"/>
    <xf numFmtId="0" fontId="98" fillId="0" borderId="84" applyNumberFormat="0" applyFill="0" applyAlignment="0" applyProtection="0"/>
    <xf numFmtId="257" fontId="57" fillId="0" borderId="27" applyFont="0" applyFill="0" applyAlignment="0" applyProtection="0"/>
    <xf numFmtId="257" fontId="57" fillId="0" borderId="27" applyFont="0" applyFill="0" applyAlignment="0" applyProtection="0"/>
    <xf numFmtId="257" fontId="57" fillId="0" borderId="27" applyFont="0" applyFill="0" applyAlignment="0" applyProtection="0"/>
    <xf numFmtId="258" fontId="11" fillId="0" borderId="0">
      <alignment horizontal="center"/>
    </xf>
    <xf numFmtId="259" fontId="4" fillId="0" borderId="0" applyFont="0" applyFill="0" applyBorder="0" applyAlignment="0" applyProtection="0"/>
    <xf numFmtId="260" fontId="4" fillId="0" borderId="0" applyFont="0" applyFill="0" applyBorder="0" applyAlignment="0" applyProtection="0"/>
    <xf numFmtId="183" fontId="31" fillId="0" borderId="0" applyNumberFormat="0" applyFill="0" applyBorder="0"/>
    <xf numFmtId="0" fontId="31" fillId="0" borderId="0" applyNumberFormat="0" applyFill="0" applyBorder="0"/>
    <xf numFmtId="0" fontId="200" fillId="0" borderId="0" applyNumberFormat="0" applyFill="0" applyBorder="0" applyAlignment="0" applyProtection="0"/>
    <xf numFmtId="183" fontId="156" fillId="0" borderId="0" applyNumberFormat="0" applyFill="0" applyBorder="0" applyAlignment="0"/>
    <xf numFmtId="261" fontId="201" fillId="0" borderId="22" applyBorder="0" applyProtection="0">
      <alignment horizontal="right"/>
    </xf>
    <xf numFmtId="261" fontId="201" fillId="0" borderId="22" applyBorder="0" applyProtection="0">
      <alignment horizontal="right"/>
    </xf>
    <xf numFmtId="261" fontId="201" fillId="0" borderId="22" applyBorder="0" applyProtection="0">
      <alignment horizontal="right"/>
    </xf>
    <xf numFmtId="261" fontId="201" fillId="0" borderId="22" applyBorder="0" applyProtection="0">
      <alignment horizontal="right"/>
    </xf>
    <xf numFmtId="193" fontId="65" fillId="0" borderId="0" applyFill="0" applyBorder="0">
      <alignment vertical="center"/>
    </xf>
    <xf numFmtId="262" fontId="4" fillId="0" borderId="22" applyBorder="0" applyProtection="0">
      <alignment horizontal="right"/>
    </xf>
    <xf numFmtId="263" fontId="56" fillId="0" borderId="0" applyFill="0" applyBorder="0">
      <alignment horizontal="right"/>
    </xf>
    <xf numFmtId="9" fontId="2" fillId="0" borderId="0" applyFont="0" applyFill="0" applyBorder="0" applyAlignment="0" applyProtection="0"/>
    <xf numFmtId="183" fontId="71" fillId="0" borderId="85" applyNumberFormat="0" applyFill="0" applyAlignment="0" applyProtection="0"/>
    <xf numFmtId="0" fontId="71" fillId="0" borderId="85" applyNumberFormat="0" applyFill="0" applyAlignment="0" applyProtection="0"/>
    <xf numFmtId="0" fontId="71" fillId="0" borderId="85" applyNumberFormat="0" applyFill="0" applyAlignment="0" applyProtection="0"/>
    <xf numFmtId="0" fontId="71" fillId="0" borderId="85" applyNumberFormat="0" applyFill="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167"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217" fontId="2" fillId="0" borderId="0" applyFont="0" applyFill="0" applyBorder="0" applyAlignment="0" applyProtection="0"/>
    <xf numFmtId="183" fontId="6" fillId="0" borderId="85" applyNumberFormat="0"/>
    <xf numFmtId="183" fontId="6" fillId="0" borderId="85" applyNumberFormat="0"/>
    <xf numFmtId="183" fontId="6" fillId="0" borderId="85" applyNumberFormat="0"/>
    <xf numFmtId="0" fontId="6" fillId="0" borderId="85" applyNumberFormat="0"/>
    <xf numFmtId="0" fontId="6" fillId="0" borderId="85" applyNumberFormat="0"/>
    <xf numFmtId="183" fontId="6" fillId="0" borderId="85" applyNumberFormat="0"/>
    <xf numFmtId="0" fontId="6" fillId="0" borderId="85" applyNumberFormat="0"/>
    <xf numFmtId="0" fontId="6" fillId="0" borderId="85" applyNumberFormat="0"/>
    <xf numFmtId="0" fontId="6" fillId="0" borderId="85" applyNumberFormat="0"/>
    <xf numFmtId="0" fontId="6" fillId="0" borderId="85" applyNumberFormat="0"/>
    <xf numFmtId="0" fontId="6" fillId="0" borderId="85" applyNumberFormat="0"/>
    <xf numFmtId="0" fontId="6" fillId="0" borderId="85" applyNumberFormat="0"/>
    <xf numFmtId="0" fontId="6" fillId="0" borderId="85" applyNumberFormat="0"/>
    <xf numFmtId="0" fontId="6" fillId="0" borderId="85" applyNumberFormat="0"/>
    <xf numFmtId="0" fontId="2" fillId="0" borderId="0"/>
    <xf numFmtId="183" fontId="6" fillId="0" borderId="85" applyNumberFormat="0"/>
    <xf numFmtId="183" fontId="6" fillId="0" borderId="85" applyNumberFormat="0"/>
    <xf numFmtId="0" fontId="2" fillId="0" borderId="0"/>
    <xf numFmtId="0" fontId="2" fillId="0" borderId="0"/>
    <xf numFmtId="0" fontId="2" fillId="0" borderId="0"/>
    <xf numFmtId="184"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2" borderId="1" applyNumberFormat="0" applyFont="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230" fontId="188" fillId="0" borderId="85" applyBorder="0" applyProtection="0">
      <alignment horizontal="right" vertical="center"/>
    </xf>
    <xf numFmtId="230" fontId="188" fillId="0" borderId="85" applyBorder="0" applyProtection="0">
      <alignment horizontal="right" vertical="center"/>
    </xf>
    <xf numFmtId="230" fontId="188" fillId="0" borderId="85" applyBorder="0" applyProtection="0">
      <alignment horizontal="right" vertical="center"/>
    </xf>
    <xf numFmtId="230" fontId="188" fillId="0" borderId="85" applyBorder="0" applyProtection="0">
      <alignment horizontal="right" vertical="center"/>
    </xf>
    <xf numFmtId="0" fontId="189" fillId="11" borderId="85" applyBorder="0" applyProtection="0">
      <alignment horizontal="centerContinuous" vertical="center"/>
    </xf>
    <xf numFmtId="0" fontId="189" fillId="11" borderId="85" applyBorder="0" applyProtection="0">
      <alignment horizontal="centerContinuous" vertical="center"/>
    </xf>
    <xf numFmtId="0" fontId="189" fillId="11" borderId="85" applyBorder="0" applyProtection="0">
      <alignment horizontal="centerContinuous" vertical="center"/>
    </xf>
    <xf numFmtId="0" fontId="189" fillId="11" borderId="85" applyBorder="0" applyProtection="0">
      <alignment horizontal="centerContinuous" vertical="center"/>
    </xf>
    <xf numFmtId="261" fontId="201" fillId="0" borderId="85" applyBorder="0" applyProtection="0">
      <alignment horizontal="right"/>
    </xf>
    <xf numFmtId="261" fontId="201" fillId="0" borderId="85" applyBorder="0" applyProtection="0">
      <alignment horizontal="right"/>
    </xf>
    <xf numFmtId="261" fontId="201" fillId="0" borderId="85" applyBorder="0" applyProtection="0">
      <alignment horizontal="right"/>
    </xf>
    <xf numFmtId="261" fontId="201" fillId="0" borderId="85" applyBorder="0" applyProtection="0">
      <alignment horizontal="right"/>
    </xf>
    <xf numFmtId="44" fontId="4" fillId="0" borderId="0" applyFont="0" applyFill="0" applyBorder="0" applyAlignment="0" applyProtection="0"/>
    <xf numFmtId="0" fontId="4" fillId="5" borderId="0"/>
    <xf numFmtId="0" fontId="4" fillId="5" borderId="0"/>
    <xf numFmtId="0" fontId="4" fillId="5" borderId="0"/>
    <xf numFmtId="0" fontId="4" fillId="5" borderId="0"/>
    <xf numFmtId="0" fontId="4" fillId="5" borderId="0"/>
    <xf numFmtId="0" fontId="4" fillId="5" borderId="0"/>
    <xf numFmtId="9"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183" fontId="6" fillId="0" borderId="85" applyNumberFormat="0"/>
    <xf numFmtId="0" fontId="1" fillId="0" borderId="0"/>
    <xf numFmtId="183" fontId="6" fillId="0" borderId="85" applyNumberFormat="0"/>
    <xf numFmtId="0" fontId="1" fillId="0" borderId="0"/>
    <xf numFmtId="0" fontId="1" fillId="0" borderId="0"/>
    <xf numFmtId="0"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217" fontId="1" fillId="0" borderId="0" applyFont="0" applyFill="0" applyBorder="0" applyAlignment="0" applyProtection="0"/>
    <xf numFmtId="0" fontId="1" fillId="0" borderId="0"/>
    <xf numFmtId="0" fontId="1" fillId="0" borderId="0"/>
    <xf numFmtId="0" fontId="1" fillId="0" borderId="0"/>
    <xf numFmtId="0" fontId="1" fillId="0" borderId="0"/>
    <xf numFmtId="184"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2" borderId="1" applyNumberFormat="0" applyFont="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cellStyleXfs>
  <cellXfs count="1295">
    <xf numFmtId="0" fontId="0" fillId="5" borderId="0" xfId="0"/>
    <xf numFmtId="0" fontId="4" fillId="5" borderId="0" xfId="3"/>
    <xf numFmtId="0" fontId="4" fillId="5" borderId="0" xfId="3" applyAlignment="1">
      <alignment horizontal="left"/>
    </xf>
    <xf numFmtId="0" fontId="5" fillId="5" borderId="0" xfId="3" applyFont="1"/>
    <xf numFmtId="0" fontId="6" fillId="5" borderId="0" xfId="3" applyFont="1"/>
    <xf numFmtId="0" fontId="8" fillId="6" borderId="5" xfId="3" applyFont="1" applyFill="1" applyBorder="1" applyAlignment="1" applyProtection="1">
      <protection locked="0"/>
    </xf>
    <xf numFmtId="0" fontId="9" fillId="6" borderId="0" xfId="3" applyFont="1" applyFill="1" applyBorder="1" applyAlignment="1"/>
    <xf numFmtId="0" fontId="9" fillId="6" borderId="6" xfId="3" applyFont="1" applyFill="1" applyBorder="1" applyAlignment="1"/>
    <xf numFmtId="2" fontId="10" fillId="5" borderId="0" xfId="3" applyNumberFormat="1" applyFont="1" applyBorder="1" applyAlignment="1" applyProtection="1">
      <alignment horizontal="left"/>
    </xf>
    <xf numFmtId="0" fontId="11" fillId="5" borderId="0" xfId="3" applyFont="1" applyAlignment="1" applyProtection="1">
      <protection locked="0"/>
    </xf>
    <xf numFmtId="0" fontId="11" fillId="5" borderId="0" xfId="3" applyFont="1" applyProtection="1">
      <protection locked="0"/>
    </xf>
    <xf numFmtId="0" fontId="10" fillId="5" borderId="0" xfId="3" applyFont="1"/>
    <xf numFmtId="0" fontId="4" fillId="5" borderId="0" xfId="3" applyAlignment="1"/>
    <xf numFmtId="0" fontId="12" fillId="6" borderId="10" xfId="3" applyFont="1" applyFill="1" applyBorder="1"/>
    <xf numFmtId="0" fontId="13" fillId="6" borderId="10" xfId="3" applyFont="1" applyFill="1" applyBorder="1"/>
    <xf numFmtId="0" fontId="13" fillId="5" borderId="0" xfId="3" applyFont="1"/>
    <xf numFmtId="0" fontId="12" fillId="6" borderId="11" xfId="3" applyFont="1" applyFill="1" applyBorder="1"/>
    <xf numFmtId="0" fontId="13" fillId="6" borderId="12" xfId="3" applyFont="1" applyFill="1" applyBorder="1"/>
    <xf numFmtId="0" fontId="9" fillId="6" borderId="2" xfId="0" applyFont="1" applyFill="1" applyBorder="1" applyAlignment="1">
      <alignment horizontal="left" indent="1"/>
    </xf>
    <xf numFmtId="0" fontId="4" fillId="6" borderId="3" xfId="0" applyFont="1" applyFill="1" applyBorder="1" applyAlignment="1"/>
    <xf numFmtId="0" fontId="4" fillId="6" borderId="3" xfId="0" applyFont="1" applyFill="1" applyBorder="1"/>
    <xf numFmtId="0" fontId="4" fillId="6" borderId="4" xfId="0" applyFont="1" applyFill="1" applyBorder="1"/>
    <xf numFmtId="0" fontId="8" fillId="6" borderId="5" xfId="0" applyFont="1" applyFill="1" applyBorder="1" applyAlignment="1">
      <alignment horizontal="left" indent="1"/>
    </xf>
    <xf numFmtId="0" fontId="14" fillId="6" borderId="6" xfId="0" applyFont="1" applyFill="1" applyBorder="1" applyAlignment="1" applyProtection="1">
      <protection locked="0"/>
    </xf>
    <xf numFmtId="0" fontId="14" fillId="6" borderId="0" xfId="0" applyFont="1" applyFill="1" applyBorder="1"/>
    <xf numFmtId="0" fontId="14" fillId="6" borderId="0" xfId="0" applyFont="1" applyFill="1" applyBorder="1" applyAlignment="1">
      <alignment horizontal="right" indent="1"/>
    </xf>
    <xf numFmtId="0" fontId="4" fillId="8" borderId="15" xfId="0" applyFont="1" applyFill="1" applyBorder="1" applyAlignment="1" applyProtection="1">
      <alignment horizontal="left"/>
      <protection locked="0"/>
    </xf>
    <xf numFmtId="0" fontId="4" fillId="6" borderId="0" xfId="0" applyFont="1" applyFill="1" applyBorder="1"/>
    <xf numFmtId="0" fontId="4" fillId="6" borderId="6" xfId="0" applyFont="1" applyFill="1" applyBorder="1" applyProtection="1">
      <protection locked="0"/>
    </xf>
    <xf numFmtId="0" fontId="4" fillId="6" borderId="6" xfId="0" applyFont="1" applyFill="1" applyBorder="1"/>
    <xf numFmtId="0" fontId="4" fillId="6" borderId="6" xfId="0" applyFont="1" applyFill="1" applyBorder="1" applyAlignment="1" applyProtection="1">
      <protection locked="0"/>
    </xf>
    <xf numFmtId="0" fontId="9" fillId="6" borderId="5" xfId="0" applyFont="1" applyFill="1" applyBorder="1" applyAlignment="1">
      <alignment horizontal="left" indent="1"/>
    </xf>
    <xf numFmtId="0" fontId="9" fillId="6" borderId="7" xfId="0" applyFont="1" applyFill="1" applyBorder="1" applyAlignment="1">
      <alignment horizontal="left" indent="1"/>
    </xf>
    <xf numFmtId="0" fontId="4" fillId="6" borderId="8" xfId="0" applyFont="1" applyFill="1" applyBorder="1" applyAlignment="1"/>
    <xf numFmtId="0" fontId="4" fillId="6" borderId="8" xfId="0" applyFont="1" applyFill="1" applyBorder="1"/>
    <xf numFmtId="0" fontId="4" fillId="6" borderId="9" xfId="0" applyFont="1" applyFill="1" applyBorder="1"/>
    <xf numFmtId="0" fontId="4" fillId="5" borderId="0" xfId="3" applyFont="1"/>
    <xf numFmtId="0" fontId="16" fillId="5" borderId="0" xfId="8" applyFont="1"/>
    <xf numFmtId="0" fontId="16" fillId="8" borderId="16" xfId="8" applyFont="1" applyFill="1" applyBorder="1"/>
    <xf numFmtId="0" fontId="16" fillId="8" borderId="17" xfId="8" applyFont="1" applyFill="1" applyBorder="1"/>
    <xf numFmtId="0" fontId="16" fillId="8" borderId="18" xfId="8" applyFont="1" applyFill="1" applyBorder="1"/>
    <xf numFmtId="0" fontId="16" fillId="5" borderId="0" xfId="8" applyFont="1" applyFill="1" applyBorder="1"/>
    <xf numFmtId="0" fontId="16" fillId="5" borderId="0" xfId="8" applyFont="1" applyFill="1"/>
    <xf numFmtId="0" fontId="16" fillId="8" borderId="19" xfId="8" applyFont="1" applyFill="1" applyBorder="1" applyAlignment="1">
      <alignment horizontal="left"/>
    </xf>
    <xf numFmtId="0" fontId="17" fillId="8" borderId="0" xfId="8" applyFont="1" applyFill="1" applyBorder="1" applyAlignment="1">
      <alignment horizontal="center" vertical="center"/>
    </xf>
    <xf numFmtId="0" fontId="18" fillId="8" borderId="0" xfId="8" applyFont="1" applyFill="1" applyBorder="1" applyAlignment="1">
      <alignment vertical="center"/>
    </xf>
    <xf numFmtId="0" fontId="18" fillId="8" borderId="20" xfId="8" applyFont="1" applyFill="1" applyBorder="1" applyAlignment="1">
      <alignment vertical="center"/>
    </xf>
    <xf numFmtId="0" fontId="18" fillId="5" borderId="0" xfId="8" applyFont="1" applyFill="1" applyBorder="1" applyAlignment="1">
      <alignment vertical="center"/>
    </xf>
    <xf numFmtId="0" fontId="18" fillId="5" borderId="0" xfId="8" applyFont="1" applyFill="1" applyBorder="1" applyAlignment="1"/>
    <xf numFmtId="0" fontId="16" fillId="8" borderId="19" xfId="8" applyFont="1" applyFill="1" applyBorder="1"/>
    <xf numFmtId="0" fontId="19" fillId="8" borderId="0" xfId="8" applyFont="1" applyFill="1" applyBorder="1" applyAlignment="1">
      <alignment horizontal="center" vertical="center"/>
    </xf>
    <xf numFmtId="0" fontId="19" fillId="8" borderId="0" xfId="8" applyFont="1" applyFill="1" applyBorder="1" applyAlignment="1">
      <alignment vertical="center"/>
    </xf>
    <xf numFmtId="0" fontId="19" fillId="8" borderId="20" xfId="8" applyFont="1" applyFill="1" applyBorder="1" applyAlignment="1">
      <alignment vertical="center"/>
    </xf>
    <xf numFmtId="0" fontId="19" fillId="5" borderId="0" xfId="8" applyFont="1" applyFill="1" applyBorder="1" applyAlignment="1">
      <alignment vertical="center"/>
    </xf>
    <xf numFmtId="0" fontId="19" fillId="5" borderId="0" xfId="8" applyFont="1" applyFill="1" applyBorder="1" applyAlignment="1"/>
    <xf numFmtId="0" fontId="16" fillId="8" borderId="0" xfId="8" applyFont="1" applyFill="1" applyBorder="1"/>
    <xf numFmtId="0" fontId="20" fillId="8" borderId="0" xfId="8" applyFont="1" applyFill="1" applyBorder="1"/>
    <xf numFmtId="0" fontId="21" fillId="8" borderId="0" xfId="7" applyFont="1" applyFill="1" applyBorder="1" applyAlignment="1" applyProtection="1"/>
    <xf numFmtId="0" fontId="16" fillId="8" borderId="0" xfId="8" applyFont="1" applyFill="1" applyBorder="1" applyAlignment="1">
      <alignment vertical="center"/>
    </xf>
    <xf numFmtId="0" fontId="16" fillId="8" borderId="20" xfId="8" applyFont="1" applyFill="1" applyBorder="1" applyAlignment="1">
      <alignment vertical="center"/>
    </xf>
    <xf numFmtId="0" fontId="16" fillId="5" borderId="0" xfId="8" applyFont="1" applyFill="1" applyBorder="1" applyAlignment="1">
      <alignment vertical="center"/>
    </xf>
    <xf numFmtId="0" fontId="16" fillId="5" borderId="0" xfId="8" applyFont="1" applyAlignment="1">
      <alignment vertical="center"/>
    </xf>
    <xf numFmtId="0" fontId="22" fillId="10" borderId="16" xfId="8" applyFont="1" applyFill="1" applyBorder="1" applyAlignment="1">
      <alignment vertical="center"/>
    </xf>
    <xf numFmtId="0" fontId="6" fillId="10" borderId="17" xfId="8" applyFont="1" applyFill="1" applyBorder="1" applyAlignment="1">
      <alignment vertical="center"/>
    </xf>
    <xf numFmtId="0" fontId="6" fillId="10" borderId="18" xfId="8" applyFont="1" applyFill="1" applyBorder="1" applyAlignment="1">
      <alignment vertical="center"/>
    </xf>
    <xf numFmtId="0" fontId="16" fillId="5" borderId="0" xfId="8" applyFont="1" applyFill="1" applyAlignment="1">
      <alignment vertical="center"/>
    </xf>
    <xf numFmtId="0" fontId="22" fillId="10" borderId="19" xfId="8" applyFont="1" applyFill="1" applyBorder="1" applyAlignment="1">
      <alignment vertical="center"/>
    </xf>
    <xf numFmtId="0" fontId="6" fillId="10" borderId="0" xfId="8" applyFont="1" applyFill="1" applyBorder="1" applyAlignment="1">
      <alignment vertical="center"/>
    </xf>
    <xf numFmtId="0" fontId="6" fillId="10" borderId="20" xfId="8" applyFont="1" applyFill="1" applyBorder="1" applyAlignment="1">
      <alignment vertical="center"/>
    </xf>
    <xf numFmtId="0" fontId="16" fillId="10" borderId="0" xfId="8" applyFont="1" applyFill="1" applyAlignment="1">
      <alignment vertical="center"/>
    </xf>
    <xf numFmtId="0" fontId="16" fillId="10" borderId="0" xfId="8" applyFont="1" applyFill="1" applyBorder="1" applyAlignment="1">
      <alignment vertical="center"/>
    </xf>
    <xf numFmtId="0" fontId="23" fillId="10" borderId="0" xfId="8" applyFont="1" applyFill="1" applyBorder="1" applyAlignment="1">
      <alignment horizontal="left" vertical="center"/>
    </xf>
    <xf numFmtId="0" fontId="24" fillId="10" borderId="19" xfId="7" applyFont="1" applyFill="1" applyBorder="1" applyAlignment="1" applyProtection="1">
      <alignment horizontal="center" vertical="center" wrapText="1"/>
    </xf>
    <xf numFmtId="0" fontId="22" fillId="10" borderId="19" xfId="8" applyFont="1" applyFill="1" applyBorder="1" applyAlignment="1">
      <alignment horizontal="center" vertical="center" wrapText="1"/>
    </xf>
    <xf numFmtId="0" fontId="22" fillId="10" borderId="0" xfId="8" applyFont="1" applyFill="1" applyBorder="1" applyAlignment="1">
      <alignment vertical="center"/>
    </xf>
    <xf numFmtId="0" fontId="22" fillId="10" borderId="20" xfId="8" applyFont="1" applyFill="1" applyBorder="1" applyAlignment="1">
      <alignment vertical="center"/>
    </xf>
    <xf numFmtId="0" fontId="22" fillId="10" borderId="5" xfId="8" applyFont="1" applyFill="1" applyBorder="1" applyAlignment="1">
      <alignment vertical="center"/>
    </xf>
    <xf numFmtId="0" fontId="22" fillId="10" borderId="6" xfId="8" applyFont="1" applyFill="1" applyBorder="1" applyAlignment="1">
      <alignment vertical="center"/>
    </xf>
    <xf numFmtId="0" fontId="16" fillId="10" borderId="7" xfId="8" applyFont="1" applyFill="1" applyBorder="1"/>
    <xf numFmtId="0" fontId="6" fillId="10" borderId="8" xfId="8" applyFont="1" applyFill="1" applyBorder="1" applyAlignment="1">
      <alignment vertical="center"/>
    </xf>
    <xf numFmtId="0" fontId="16" fillId="10" borderId="8" xfId="8" applyFont="1" applyFill="1" applyBorder="1"/>
    <xf numFmtId="0" fontId="16" fillId="10" borderId="9" xfId="8" applyFont="1" applyFill="1" applyBorder="1"/>
    <xf numFmtId="0" fontId="16" fillId="0" borderId="0" xfId="8" applyFont="1" applyFill="1" applyBorder="1"/>
    <xf numFmtId="0" fontId="5" fillId="5" borderId="0" xfId="0" applyFont="1"/>
    <xf numFmtId="0" fontId="25" fillId="5" borderId="0" xfId="9" applyFont="1" applyFill="1" applyBorder="1" applyAlignment="1"/>
    <xf numFmtId="0" fontId="5" fillId="5" borderId="0" xfId="0" applyFont="1" applyAlignment="1">
      <alignment horizontal="left"/>
    </xf>
    <xf numFmtId="165" fontId="6" fillId="5" borderId="0" xfId="0" applyNumberFormat="1" applyFont="1" applyBorder="1" applyAlignment="1">
      <alignment horizontal="left"/>
    </xf>
    <xf numFmtId="49" fontId="4" fillId="5" borderId="0" xfId="0" applyNumberFormat="1" applyFont="1"/>
    <xf numFmtId="2" fontId="4" fillId="5" borderId="0" xfId="0" applyNumberFormat="1" applyFont="1" applyBorder="1"/>
    <xf numFmtId="164" fontId="4" fillId="5" borderId="0" xfId="0" applyNumberFormat="1" applyFont="1" applyBorder="1" applyAlignment="1">
      <alignment horizontal="center"/>
    </xf>
    <xf numFmtId="164" fontId="4" fillId="5" borderId="0" xfId="0" applyNumberFormat="1" applyFont="1" applyBorder="1"/>
    <xf numFmtId="39" fontId="4" fillId="5" borderId="0" xfId="0" applyNumberFormat="1" applyFont="1"/>
    <xf numFmtId="0" fontId="4" fillId="5" borderId="0" xfId="0" applyFont="1"/>
    <xf numFmtId="166" fontId="26" fillId="6" borderId="10" xfId="0" quotePrefix="1" applyNumberFormat="1" applyFont="1" applyFill="1" applyBorder="1" applyAlignment="1">
      <alignment horizontal="center" vertical="center" wrapText="1"/>
    </xf>
    <xf numFmtId="49" fontId="26" fillId="6" borderId="10" xfId="0" applyNumberFormat="1" applyFont="1" applyFill="1" applyBorder="1" applyAlignment="1">
      <alignment horizontal="center" vertical="center" wrapText="1"/>
    </xf>
    <xf numFmtId="2" fontId="26" fillId="6" borderId="10" xfId="0" applyNumberFormat="1" applyFont="1" applyFill="1" applyBorder="1" applyAlignment="1">
      <alignment horizontal="center" vertical="center" wrapText="1"/>
    </xf>
    <xf numFmtId="164" fontId="26" fillId="6" borderId="10" xfId="0" applyNumberFormat="1" applyFont="1" applyFill="1" applyBorder="1" applyAlignment="1">
      <alignment horizontal="center" vertical="center" wrapText="1"/>
    </xf>
    <xf numFmtId="39" fontId="26" fillId="6" borderId="10" xfId="0" applyNumberFormat="1" applyFont="1" applyFill="1" applyBorder="1" applyAlignment="1">
      <alignment horizontal="center" vertical="center" wrapText="1"/>
    </xf>
    <xf numFmtId="165" fontId="14" fillId="6" borderId="10" xfId="0" applyNumberFormat="1" applyFont="1" applyFill="1" applyBorder="1" applyAlignment="1">
      <alignment horizontal="left"/>
    </xf>
    <xf numFmtId="0" fontId="14" fillId="6" borderId="10" xfId="0" applyFont="1" applyFill="1" applyBorder="1"/>
    <xf numFmtId="165" fontId="9" fillId="8" borderId="10" xfId="0" applyNumberFormat="1" applyFont="1" applyFill="1" applyBorder="1" applyAlignment="1">
      <alignment horizontal="left"/>
    </xf>
    <xf numFmtId="49" fontId="14" fillId="6" borderId="10" xfId="0" applyNumberFormat="1" applyFont="1" applyFill="1" applyBorder="1"/>
    <xf numFmtId="168" fontId="4" fillId="8" borderId="10" xfId="10" applyNumberFormat="1" applyFont="1" applyFill="1" applyBorder="1" applyAlignment="1">
      <alignment horizontal="right"/>
    </xf>
    <xf numFmtId="49" fontId="27" fillId="6" borderId="10" xfId="0" applyNumberFormat="1" applyFont="1" applyFill="1" applyBorder="1" applyAlignment="1">
      <alignment horizontal="left"/>
    </xf>
    <xf numFmtId="165" fontId="9" fillId="6" borderId="10" xfId="0" applyNumberFormat="1" applyFont="1" applyFill="1" applyBorder="1" applyAlignment="1">
      <alignment horizontal="left"/>
    </xf>
    <xf numFmtId="49" fontId="9" fillId="6" borderId="10" xfId="0" applyNumberFormat="1" applyFont="1" applyFill="1" applyBorder="1"/>
    <xf numFmtId="168" fontId="9" fillId="6" borderId="10" xfId="0" applyNumberFormat="1" applyFont="1" applyFill="1" applyBorder="1" applyAlignment="1">
      <alignment horizontal="right"/>
    </xf>
    <xf numFmtId="49" fontId="14" fillId="11" borderId="10" xfId="0" applyNumberFormat="1" applyFont="1" applyFill="1" applyBorder="1"/>
    <xf numFmtId="168" fontId="28" fillId="9" borderId="10" xfId="0" applyNumberFormat="1" applyFont="1" applyFill="1" applyBorder="1" applyAlignment="1">
      <alignment horizontal="right"/>
    </xf>
    <xf numFmtId="168" fontId="4" fillId="8" borderId="10" xfId="0" applyNumberFormat="1" applyFont="1" applyFill="1" applyBorder="1" applyAlignment="1">
      <alignment horizontal="right"/>
    </xf>
    <xf numFmtId="49" fontId="14" fillId="6" borderId="10" xfId="0" applyNumberFormat="1" applyFont="1" applyFill="1" applyBorder="1" applyAlignment="1">
      <alignment horizontal="left"/>
    </xf>
    <xf numFmtId="49" fontId="14" fillId="6" borderId="10" xfId="0" applyNumberFormat="1" applyFont="1" applyFill="1" applyBorder="1" applyAlignment="1">
      <alignment horizontal="left" wrapText="1"/>
    </xf>
    <xf numFmtId="168" fontId="4" fillId="9" borderId="10" xfId="0" applyNumberFormat="1" applyFont="1" applyFill="1" applyBorder="1" applyAlignment="1">
      <alignment horizontal="right"/>
    </xf>
    <xf numFmtId="49" fontId="26" fillId="6" borderId="10" xfId="0" applyNumberFormat="1" applyFont="1" applyFill="1" applyBorder="1"/>
    <xf numFmtId="0" fontId="9" fillId="6" borderId="10" xfId="0" applyFont="1" applyFill="1" applyBorder="1"/>
    <xf numFmtId="168" fontId="9" fillId="6" borderId="10" xfId="0" applyNumberFormat="1" applyFont="1" applyFill="1" applyBorder="1"/>
    <xf numFmtId="0" fontId="9" fillId="6" borderId="21" xfId="0" applyFont="1" applyFill="1" applyBorder="1"/>
    <xf numFmtId="2" fontId="9" fillId="6" borderId="21" xfId="0" applyNumberFormat="1" applyFont="1" applyFill="1" applyBorder="1"/>
    <xf numFmtId="168" fontId="0" fillId="5" borderId="0" xfId="0" applyNumberFormat="1"/>
    <xf numFmtId="0" fontId="5" fillId="5" borderId="0" xfId="11" applyFont="1"/>
    <xf numFmtId="0" fontId="25" fillId="5" borderId="0" xfId="12" applyFont="1" applyFill="1" applyBorder="1" applyAlignment="1"/>
    <xf numFmtId="0" fontId="4" fillId="5" borderId="0" xfId="11"/>
    <xf numFmtId="0" fontId="4" fillId="0" borderId="0" xfId="11" applyFill="1"/>
    <xf numFmtId="169" fontId="27" fillId="0" borderId="0" xfId="13" applyNumberFormat="1" applyFont="1" applyFill="1"/>
    <xf numFmtId="0" fontId="5" fillId="5" borderId="0" xfId="11" applyFont="1" applyAlignment="1">
      <alignment horizontal="left"/>
    </xf>
    <xf numFmtId="0" fontId="5" fillId="0" borderId="0" xfId="11" applyFont="1" applyFill="1" applyBorder="1" applyAlignment="1"/>
    <xf numFmtId="0" fontId="4" fillId="0" borderId="0" xfId="11" applyFill="1" applyBorder="1" applyAlignment="1"/>
    <xf numFmtId="0" fontId="4" fillId="0" borderId="0" xfId="11" applyFont="1" applyFill="1" applyBorder="1" applyAlignment="1"/>
    <xf numFmtId="0" fontId="4" fillId="0" borderId="22" xfId="11" applyFill="1" applyBorder="1" applyAlignment="1"/>
    <xf numFmtId="164" fontId="6" fillId="0" borderId="22" xfId="11" applyNumberFormat="1" applyFont="1" applyFill="1" applyBorder="1" applyAlignment="1">
      <alignment horizontal="center"/>
    </xf>
    <xf numFmtId="164" fontId="6" fillId="0" borderId="22" xfId="11" applyNumberFormat="1" applyFont="1" applyFill="1" applyBorder="1" applyAlignment="1"/>
    <xf numFmtId="166" fontId="26" fillId="6" borderId="15" xfId="11" quotePrefix="1" applyNumberFormat="1" applyFont="1" applyFill="1" applyBorder="1" applyAlignment="1">
      <alignment horizontal="center" vertical="center" wrapText="1"/>
    </xf>
    <xf numFmtId="49" fontId="26" fillId="6" borderId="23" xfId="11" applyNumberFormat="1" applyFont="1" applyFill="1" applyBorder="1" applyAlignment="1">
      <alignment horizontal="center" vertical="center" wrapText="1"/>
    </xf>
    <xf numFmtId="2" fontId="26" fillId="6" borderId="23" xfId="11" applyNumberFormat="1" applyFont="1" applyFill="1" applyBorder="1" applyAlignment="1">
      <alignment horizontal="center" vertical="center" wrapText="1"/>
    </xf>
    <xf numFmtId="164" fontId="26" fillId="6" borderId="15" xfId="11" applyNumberFormat="1" applyFont="1" applyFill="1" applyBorder="1" applyAlignment="1">
      <alignment horizontal="center" vertical="center" wrapText="1"/>
    </xf>
    <xf numFmtId="164" fontId="26" fillId="6" borderId="24" xfId="11" applyNumberFormat="1" applyFont="1" applyFill="1" applyBorder="1" applyAlignment="1">
      <alignment horizontal="center" vertical="center" wrapText="1"/>
    </xf>
    <xf numFmtId="0" fontId="26" fillId="6" borderId="23" xfId="11" applyFont="1" applyFill="1" applyBorder="1" applyAlignment="1">
      <alignment horizontal="center" vertical="center" wrapText="1" shrinkToFit="1"/>
    </xf>
    <xf numFmtId="164" fontId="26" fillId="6" borderId="10" xfId="11" applyNumberFormat="1" applyFont="1" applyFill="1" applyBorder="1" applyAlignment="1">
      <alignment horizontal="center" vertical="center" wrapText="1"/>
    </xf>
    <xf numFmtId="164" fontId="26" fillId="6" borderId="22" xfId="11" applyNumberFormat="1" applyFont="1" applyFill="1" applyBorder="1" applyAlignment="1">
      <alignment horizontal="center" vertical="center" wrapText="1"/>
    </xf>
    <xf numFmtId="166" fontId="26" fillId="6" borderId="10" xfId="11" quotePrefix="1" applyNumberFormat="1" applyFont="1" applyFill="1" applyBorder="1" applyAlignment="1">
      <alignment horizontal="center" vertical="center" wrapText="1"/>
    </xf>
    <xf numFmtId="49" fontId="26" fillId="6" borderId="11" xfId="11" applyNumberFormat="1" applyFont="1" applyFill="1" applyBorder="1" applyAlignment="1">
      <alignment horizontal="center" vertical="center" wrapText="1"/>
    </xf>
    <xf numFmtId="2" fontId="26" fillId="6" borderId="25" xfId="11" applyNumberFormat="1" applyFont="1" applyFill="1" applyBorder="1" applyAlignment="1">
      <alignment horizontal="center" vertical="center" wrapText="1"/>
    </xf>
    <xf numFmtId="164" fontId="26" fillId="6" borderId="26" xfId="11" applyNumberFormat="1" applyFont="1" applyFill="1" applyBorder="1" applyAlignment="1">
      <alignment horizontal="center" vertical="center" wrapText="1"/>
    </xf>
    <xf numFmtId="164" fontId="26" fillId="6" borderId="14" xfId="11" applyNumberFormat="1" applyFont="1" applyFill="1" applyBorder="1" applyAlignment="1">
      <alignment horizontal="center" vertical="center" wrapText="1"/>
    </xf>
    <xf numFmtId="0" fontId="26" fillId="6" borderId="25" xfId="11" applyFont="1" applyFill="1" applyBorder="1" applyAlignment="1">
      <alignment horizontal="center" vertical="center" wrapText="1" shrinkToFit="1"/>
    </xf>
    <xf numFmtId="49" fontId="26" fillId="6" borderId="10" xfId="11" applyNumberFormat="1" applyFont="1" applyFill="1" applyBorder="1" applyAlignment="1">
      <alignment horizontal="center" vertical="center" wrapText="1"/>
    </xf>
    <xf numFmtId="39" fontId="26" fillId="6" borderId="10" xfId="11" applyNumberFormat="1" applyFont="1" applyFill="1" applyBorder="1" applyAlignment="1">
      <alignment horizontal="center" vertical="center" wrapText="1"/>
    </xf>
    <xf numFmtId="164" fontId="26" fillId="6" borderId="25" xfId="11" applyNumberFormat="1" applyFont="1" applyFill="1" applyBorder="1" applyAlignment="1">
      <alignment horizontal="center" vertical="center" wrapText="1"/>
    </xf>
    <xf numFmtId="165" fontId="9" fillId="6" borderId="10" xfId="11" applyNumberFormat="1" applyFont="1" applyFill="1" applyBorder="1" applyAlignment="1">
      <alignment horizontal="left"/>
    </xf>
    <xf numFmtId="49" fontId="29" fillId="6" borderId="11" xfId="11" applyNumberFormat="1" applyFont="1" applyFill="1" applyBorder="1"/>
    <xf numFmtId="165" fontId="14" fillId="6" borderId="21" xfId="14" applyNumberFormat="1" applyFont="1" applyFill="1" applyBorder="1" applyAlignment="1">
      <alignment vertical="center"/>
    </xf>
    <xf numFmtId="164" fontId="8" fillId="6" borderId="10" xfId="11" applyNumberFormat="1" applyFont="1" applyFill="1" applyBorder="1"/>
    <xf numFmtId="165" fontId="14" fillId="6" borderId="21" xfId="14" applyNumberFormat="1" applyFont="1" applyFill="1" applyBorder="1" applyAlignment="1">
      <alignment horizontal="center" vertical="center"/>
    </xf>
    <xf numFmtId="165" fontId="4" fillId="8" borderId="10" xfId="11" applyNumberFormat="1" applyFont="1" applyFill="1" applyBorder="1" applyAlignment="1">
      <alignment horizontal="left"/>
    </xf>
    <xf numFmtId="164" fontId="14" fillId="6" borderId="11" xfId="11" applyNumberFormat="1" applyFont="1" applyFill="1" applyBorder="1" applyAlignment="1"/>
    <xf numFmtId="168" fontId="4" fillId="8" borderId="10" xfId="11" applyNumberFormat="1" applyFont="1" applyFill="1" applyBorder="1" applyAlignment="1"/>
    <xf numFmtId="168" fontId="4" fillId="8" borderId="10" xfId="15" applyNumberFormat="1" applyFont="1" applyFill="1" applyBorder="1" applyAlignment="1"/>
    <xf numFmtId="170" fontId="4" fillId="8" borderId="10" xfId="15" applyNumberFormat="1" applyFont="1" applyFill="1" applyBorder="1" applyAlignment="1"/>
    <xf numFmtId="170" fontId="4" fillId="8" borderId="10" xfId="11" applyNumberFormat="1" applyFont="1" applyFill="1" applyBorder="1" applyAlignment="1"/>
    <xf numFmtId="164" fontId="14" fillId="6" borderId="11" xfId="11" applyNumberFormat="1" applyFont="1" applyFill="1" applyBorder="1"/>
    <xf numFmtId="165" fontId="14" fillId="6" borderId="10" xfId="11" applyNumberFormat="1" applyFont="1" applyFill="1" applyBorder="1" applyAlignment="1">
      <alignment horizontal="left"/>
    </xf>
    <xf numFmtId="164" fontId="14" fillId="11" borderId="10" xfId="11" applyNumberFormat="1" applyFont="1" applyFill="1" applyBorder="1"/>
    <xf numFmtId="168" fontId="30" fillId="9" borderId="10" xfId="11" applyNumberFormat="1" applyFont="1" applyFill="1" applyBorder="1" applyAlignment="1"/>
    <xf numFmtId="170" fontId="30" fillId="9" borderId="10" xfId="11" applyNumberFormat="1" applyFont="1" applyFill="1" applyBorder="1" applyAlignment="1"/>
    <xf numFmtId="168" fontId="14" fillId="6" borderId="10" xfId="11" applyNumberFormat="1" applyFont="1" applyFill="1" applyBorder="1" applyAlignment="1">
      <alignment horizontal="left"/>
    </xf>
    <xf numFmtId="170" fontId="14" fillId="6" borderId="10" xfId="11" applyNumberFormat="1" applyFont="1" applyFill="1" applyBorder="1" applyAlignment="1">
      <alignment horizontal="left"/>
    </xf>
    <xf numFmtId="165" fontId="4" fillId="6" borderId="10" xfId="11" applyNumberFormat="1" applyFont="1" applyFill="1" applyBorder="1" applyAlignment="1">
      <alignment horizontal="left"/>
    </xf>
    <xf numFmtId="164" fontId="8" fillId="6" borderId="11" xfId="11" applyNumberFormat="1" applyFont="1" applyFill="1" applyBorder="1" applyAlignment="1"/>
    <xf numFmtId="168" fontId="4" fillId="6" borderId="10" xfId="11" applyNumberFormat="1" applyFont="1" applyFill="1" applyBorder="1" applyAlignment="1"/>
    <xf numFmtId="168" fontId="4" fillId="6" borderId="10" xfId="11" applyNumberFormat="1" applyFont="1" applyFill="1" applyBorder="1" applyAlignment="1">
      <alignment horizontal="center"/>
    </xf>
    <xf numFmtId="168" fontId="4" fillId="6" borderId="11" xfId="11" applyNumberFormat="1" applyFont="1" applyFill="1" applyBorder="1" applyAlignment="1"/>
    <xf numFmtId="168" fontId="9" fillId="6" borderId="10" xfId="11" applyNumberFormat="1" applyFont="1" applyFill="1" applyBorder="1" applyAlignment="1"/>
    <xf numFmtId="170" fontId="4" fillId="6" borderId="10" xfId="11" applyNumberFormat="1" applyFont="1" applyFill="1" applyBorder="1" applyAlignment="1"/>
    <xf numFmtId="170" fontId="4" fillId="6" borderId="11" xfId="11" applyNumberFormat="1" applyFont="1" applyFill="1" applyBorder="1" applyAlignment="1"/>
    <xf numFmtId="168" fontId="4" fillId="8" borderId="11" xfId="11" applyNumberFormat="1" applyFont="1" applyFill="1" applyBorder="1" applyAlignment="1"/>
    <xf numFmtId="164" fontId="4" fillId="6" borderId="10" xfId="11" applyNumberFormat="1" applyFont="1" applyFill="1" applyBorder="1"/>
    <xf numFmtId="168" fontId="28" fillId="9" borderId="10" xfId="11" applyNumberFormat="1" applyFont="1" applyFill="1" applyBorder="1" applyAlignment="1"/>
    <xf numFmtId="170" fontId="28" fillId="9" borderId="10" xfId="11" applyNumberFormat="1" applyFont="1" applyFill="1" applyBorder="1" applyAlignment="1"/>
    <xf numFmtId="0" fontId="14" fillId="6" borderId="10" xfId="11" quotePrefix="1" applyFont="1" applyFill="1" applyBorder="1" applyAlignment="1">
      <alignment horizontal="left"/>
    </xf>
    <xf numFmtId="168" fontId="6" fillId="12" borderId="10" xfId="11" applyNumberFormat="1" applyFont="1" applyFill="1" applyBorder="1" applyAlignment="1"/>
    <xf numFmtId="168" fontId="30" fillId="12" borderId="10" xfId="11" applyNumberFormat="1" applyFont="1" applyFill="1" applyBorder="1" applyAlignment="1"/>
    <xf numFmtId="165" fontId="4" fillId="6" borderId="10" xfId="11" quotePrefix="1" applyNumberFormat="1" applyFont="1" applyFill="1" applyBorder="1" applyAlignment="1">
      <alignment horizontal="left"/>
    </xf>
    <xf numFmtId="165" fontId="4" fillId="8" borderId="10" xfId="11" quotePrefix="1" applyNumberFormat="1" applyFont="1" applyFill="1" applyBorder="1" applyAlignment="1">
      <alignment horizontal="left"/>
    </xf>
    <xf numFmtId="165" fontId="14" fillId="6" borderId="10" xfId="11" quotePrefix="1" applyNumberFormat="1" applyFont="1" applyFill="1" applyBorder="1" applyAlignment="1">
      <alignment horizontal="left"/>
    </xf>
    <xf numFmtId="170" fontId="30" fillId="12" borderId="10" xfId="11" applyNumberFormat="1" applyFont="1" applyFill="1" applyBorder="1" applyAlignment="1"/>
    <xf numFmtId="164" fontId="6" fillId="6" borderId="11" xfId="11" applyNumberFormat="1" applyFont="1" applyFill="1" applyBorder="1"/>
    <xf numFmtId="168" fontId="30" fillId="6" borderId="10" xfId="11" applyNumberFormat="1" applyFont="1" applyFill="1" applyBorder="1" applyAlignment="1"/>
    <xf numFmtId="168" fontId="28" fillId="12" borderId="10" xfId="11" applyNumberFormat="1" applyFont="1" applyFill="1" applyBorder="1" applyAlignment="1"/>
    <xf numFmtId="170" fontId="28" fillId="12" borderId="10" xfId="11" applyNumberFormat="1" applyFont="1" applyFill="1" applyBorder="1" applyAlignment="1"/>
    <xf numFmtId="164" fontId="9" fillId="6" borderId="11" xfId="11" applyNumberFormat="1" applyFont="1" applyFill="1" applyBorder="1"/>
    <xf numFmtId="0" fontId="14" fillId="11" borderId="10" xfId="11" applyFont="1" applyFill="1" applyBorder="1"/>
    <xf numFmtId="168" fontId="14" fillId="6" borderId="10" xfId="11" quotePrefix="1" applyNumberFormat="1" applyFont="1" applyFill="1" applyBorder="1" applyAlignment="1">
      <alignment horizontal="left"/>
    </xf>
    <xf numFmtId="170" fontId="14" fillId="6" borderId="10" xfId="11" quotePrefix="1" applyNumberFormat="1" applyFont="1" applyFill="1" applyBorder="1" applyAlignment="1">
      <alignment horizontal="left"/>
    </xf>
    <xf numFmtId="168" fontId="4" fillId="6" borderId="11" xfId="11" applyNumberFormat="1" applyFont="1" applyFill="1" applyBorder="1" applyAlignment="1">
      <alignment horizontal="right"/>
    </xf>
    <xf numFmtId="170" fontId="4" fillId="6" borderId="11" xfId="11" applyNumberFormat="1" applyFont="1" applyFill="1" applyBorder="1" applyAlignment="1">
      <alignment horizontal="right"/>
    </xf>
    <xf numFmtId="164" fontId="14" fillId="6" borderId="11" xfId="11" quotePrefix="1" applyNumberFormat="1" applyFont="1" applyFill="1" applyBorder="1" applyAlignment="1"/>
    <xf numFmtId="168" fontId="6" fillId="12" borderId="27" xfId="16" applyNumberFormat="1" applyFont="1" applyFill="1" applyBorder="1" applyAlignment="1">
      <alignment horizontal="right"/>
    </xf>
    <xf numFmtId="170" fontId="6" fillId="12" borderId="27" xfId="16" applyNumberFormat="1" applyFont="1" applyFill="1" applyBorder="1" applyAlignment="1">
      <alignment horizontal="right"/>
    </xf>
    <xf numFmtId="49" fontId="9" fillId="6" borderId="11" xfId="11" applyNumberFormat="1" applyFont="1" applyFill="1" applyBorder="1"/>
    <xf numFmtId="170" fontId="4" fillId="6" borderId="10" xfId="11" applyNumberFormat="1" applyFont="1" applyFill="1" applyBorder="1" applyAlignment="1">
      <alignment horizontal="center"/>
    </xf>
    <xf numFmtId="170" fontId="9" fillId="6" borderId="10" xfId="11" applyNumberFormat="1" applyFont="1" applyFill="1" applyBorder="1" applyAlignment="1"/>
    <xf numFmtId="165" fontId="4" fillId="5" borderId="0" xfId="11" applyNumberFormat="1" applyFont="1" applyAlignment="1">
      <alignment horizontal="left"/>
    </xf>
    <xf numFmtId="49" fontId="4" fillId="5" borderId="0" xfId="11" applyNumberFormat="1" applyFont="1"/>
    <xf numFmtId="170" fontId="4" fillId="5" borderId="0" xfId="11" applyNumberFormat="1"/>
    <xf numFmtId="0" fontId="31" fillId="5" borderId="0" xfId="11" applyFont="1"/>
    <xf numFmtId="165" fontId="31" fillId="5" borderId="0" xfId="11" applyNumberFormat="1" applyFont="1"/>
    <xf numFmtId="0" fontId="31" fillId="5" borderId="0" xfId="11" applyFont="1" applyAlignment="1">
      <alignment horizontal="center"/>
    </xf>
    <xf numFmtId="168" fontId="31" fillId="5" borderId="0" xfId="11" applyNumberFormat="1" applyFont="1"/>
    <xf numFmtId="171" fontId="31" fillId="5" borderId="0" xfId="11" applyNumberFormat="1" applyFont="1"/>
    <xf numFmtId="165" fontId="4" fillId="5" borderId="0" xfId="11" applyNumberFormat="1" applyFont="1"/>
    <xf numFmtId="0" fontId="4" fillId="5" borderId="0" xfId="11" applyFont="1" applyAlignment="1">
      <alignment horizontal="center"/>
    </xf>
    <xf numFmtId="0" fontId="4" fillId="5" borderId="0" xfId="11" applyFont="1"/>
    <xf numFmtId="172" fontId="4" fillId="5" borderId="0" xfId="11" applyNumberFormat="1"/>
    <xf numFmtId="0" fontId="5" fillId="5" borderId="0" xfId="0" applyFont="1" applyAlignment="1"/>
    <xf numFmtId="0" fontId="6" fillId="5" borderId="0" xfId="0" applyFont="1"/>
    <xf numFmtId="166" fontId="26" fillId="6" borderId="10" xfId="0" applyNumberFormat="1" applyFont="1" applyFill="1" applyBorder="1" applyAlignment="1">
      <alignment horizontal="center" vertical="center" wrapText="1"/>
    </xf>
    <xf numFmtId="164" fontId="26" fillId="6" borderId="11" xfId="0" applyNumberFormat="1" applyFont="1" applyFill="1" applyBorder="1" applyAlignment="1">
      <alignment horizontal="center" vertical="center" wrapText="1"/>
    </xf>
    <xf numFmtId="164" fontId="26" fillId="6" borderId="12" xfId="0" applyNumberFormat="1" applyFont="1" applyFill="1" applyBorder="1" applyAlignment="1">
      <alignment horizontal="center" vertical="center" wrapText="1"/>
    </xf>
    <xf numFmtId="49" fontId="29" fillId="6" borderId="10" xfId="0" applyNumberFormat="1" applyFont="1" applyFill="1" applyBorder="1"/>
    <xf numFmtId="164" fontId="9" fillId="6" borderId="21" xfId="1" applyNumberFormat="1" applyFont="1" applyFill="1" applyBorder="1" applyAlignment="1">
      <alignment horizontal="center"/>
    </xf>
    <xf numFmtId="164" fontId="9" fillId="6" borderId="21" xfId="1" applyNumberFormat="1" applyFont="1" applyFill="1" applyBorder="1" applyAlignment="1">
      <alignment horizontal="center" wrapText="1"/>
    </xf>
    <xf numFmtId="164" fontId="26" fillId="6" borderId="28" xfId="0" applyNumberFormat="1" applyFont="1" applyFill="1" applyBorder="1" applyAlignment="1">
      <alignment horizontal="center" vertical="center" wrapText="1"/>
    </xf>
    <xf numFmtId="165" fontId="28" fillId="9" borderId="10" xfId="0" applyNumberFormat="1" applyFont="1" applyFill="1" applyBorder="1" applyAlignment="1">
      <alignment horizontal="center"/>
    </xf>
    <xf numFmtId="49" fontId="26" fillId="11" borderId="10" xfId="0" quotePrefix="1" applyNumberFormat="1" applyFont="1" applyFill="1" applyBorder="1" applyAlignment="1">
      <alignment horizontal="left"/>
    </xf>
    <xf numFmtId="165" fontId="14" fillId="6" borderId="21" xfId="1" applyNumberFormat="1" applyFont="1" applyFill="1" applyBorder="1" applyAlignment="1">
      <alignment horizontal="center" vertical="center"/>
    </xf>
    <xf numFmtId="165" fontId="4" fillId="8" borderId="10" xfId="0" applyNumberFormat="1" applyFont="1" applyFill="1" applyBorder="1" applyAlignment="1">
      <alignment horizontal="left"/>
    </xf>
    <xf numFmtId="164" fontId="14" fillId="6" borderId="10" xfId="0" applyNumberFormat="1" applyFont="1" applyFill="1" applyBorder="1" applyAlignment="1"/>
    <xf numFmtId="168" fontId="4" fillId="8" borderId="10" xfId="11" applyNumberFormat="1" applyFont="1" applyFill="1" applyBorder="1" applyAlignment="1">
      <alignment horizontal="right"/>
    </xf>
    <xf numFmtId="168" fontId="4" fillId="8" borderId="11" xfId="11" applyNumberFormat="1" applyFont="1" applyFill="1" applyBorder="1" applyAlignment="1">
      <alignment horizontal="right"/>
    </xf>
    <xf numFmtId="164" fontId="14" fillId="6" borderId="10" xfId="0" applyNumberFormat="1" applyFont="1" applyFill="1" applyBorder="1" applyAlignment="1">
      <alignment horizontal="left"/>
    </xf>
    <xf numFmtId="168" fontId="14" fillId="6" borderId="10" xfId="0" applyNumberFormat="1" applyFont="1" applyFill="1" applyBorder="1"/>
    <xf numFmtId="164" fontId="14" fillId="6" borderId="10" xfId="0" applyNumberFormat="1" applyFont="1" applyFill="1" applyBorder="1"/>
    <xf numFmtId="164" fontId="26" fillId="11" borderId="10" xfId="0" applyNumberFormat="1" applyFont="1" applyFill="1" applyBorder="1"/>
    <xf numFmtId="165" fontId="6" fillId="8" borderId="10" xfId="0" applyNumberFormat="1" applyFont="1" applyFill="1" applyBorder="1" applyAlignment="1">
      <alignment horizontal="center"/>
    </xf>
    <xf numFmtId="168" fontId="14" fillId="6" borderId="10" xfId="0" applyNumberFormat="1" applyFont="1" applyFill="1" applyBorder="1" applyAlignment="1">
      <alignment horizontal="left"/>
    </xf>
    <xf numFmtId="168" fontId="30" fillId="9" borderId="10" xfId="0" applyNumberFormat="1" applyFont="1" applyFill="1" applyBorder="1" applyAlignment="1"/>
    <xf numFmtId="165" fontId="6" fillId="6" borderId="10" xfId="0" applyNumberFormat="1" applyFont="1" applyFill="1" applyBorder="1" applyAlignment="1">
      <alignment horizontal="center"/>
    </xf>
    <xf numFmtId="164" fontId="4" fillId="6" borderId="10" xfId="0" applyNumberFormat="1" applyFont="1" applyFill="1" applyBorder="1" applyAlignment="1">
      <alignment horizontal="left"/>
    </xf>
    <xf numFmtId="168" fontId="4" fillId="6" borderId="10" xfId="0" applyNumberFormat="1" applyFont="1" applyFill="1" applyBorder="1" applyAlignment="1">
      <alignment horizontal="right"/>
    </xf>
    <xf numFmtId="168" fontId="4" fillId="6" borderId="10" xfId="0" applyNumberFormat="1" applyFont="1" applyFill="1" applyBorder="1"/>
    <xf numFmtId="168" fontId="4" fillId="6" borderId="11" xfId="0" applyNumberFormat="1" applyFont="1" applyFill="1" applyBorder="1" applyAlignment="1">
      <alignment horizontal="right"/>
    </xf>
    <xf numFmtId="0" fontId="32" fillId="5" borderId="0" xfId="0" applyFont="1"/>
    <xf numFmtId="0" fontId="0" fillId="5" borderId="0" xfId="0" applyAlignment="1"/>
    <xf numFmtId="164" fontId="26" fillId="6" borderId="13" xfId="0" applyNumberFormat="1" applyFont="1" applyFill="1" applyBorder="1" applyAlignment="1">
      <alignment horizontal="center" vertical="center" wrapText="1"/>
    </xf>
    <xf numFmtId="164" fontId="26" fillId="6" borderId="21" xfId="0" applyNumberFormat="1" applyFont="1" applyFill="1" applyBorder="1" applyAlignment="1">
      <alignment horizontal="center" vertical="center" wrapText="1"/>
    </xf>
    <xf numFmtId="173" fontId="4" fillId="8" borderId="10" xfId="11" applyNumberFormat="1" applyFont="1" applyFill="1" applyBorder="1" applyAlignment="1">
      <alignment horizontal="right"/>
    </xf>
    <xf numFmtId="174" fontId="4" fillId="8" borderId="10" xfId="11" applyNumberFormat="1" applyFont="1" applyFill="1" applyBorder="1" applyAlignment="1">
      <alignment horizontal="right"/>
    </xf>
    <xf numFmtId="174" fontId="30" fillId="9" borderId="10" xfId="11" applyNumberFormat="1" applyFont="1" applyFill="1" applyBorder="1" applyAlignment="1"/>
    <xf numFmtId="0" fontId="14" fillId="6" borderId="10" xfId="11" applyFont="1" applyFill="1" applyBorder="1"/>
    <xf numFmtId="174" fontId="14" fillId="6" borderId="10" xfId="11" applyNumberFormat="1" applyFont="1" applyFill="1" applyBorder="1"/>
    <xf numFmtId="173" fontId="4" fillId="6" borderId="10" xfId="0" applyNumberFormat="1" applyFont="1" applyFill="1" applyBorder="1" applyAlignment="1">
      <alignment horizontal="right"/>
    </xf>
    <xf numFmtId="164" fontId="4" fillId="6" borderId="10" xfId="0" applyNumberFormat="1" applyFont="1" applyFill="1" applyBorder="1"/>
    <xf numFmtId="175" fontId="4" fillId="6" borderId="10" xfId="0" applyNumberFormat="1" applyFont="1" applyFill="1" applyBorder="1" applyAlignment="1">
      <alignment horizontal="right"/>
    </xf>
    <xf numFmtId="175" fontId="4" fillId="6" borderId="11" xfId="0" applyNumberFormat="1" applyFont="1" applyFill="1" applyBorder="1" applyAlignment="1">
      <alignment horizontal="right"/>
    </xf>
    <xf numFmtId="0" fontId="4" fillId="5" borderId="0" xfId="17"/>
    <xf numFmtId="0" fontId="5" fillId="5" borderId="0" xfId="11" applyFont="1" applyAlignment="1">
      <alignment horizontal="left" vertical="center"/>
    </xf>
    <xf numFmtId="0" fontId="5" fillId="5" borderId="0" xfId="11" applyFont="1" applyAlignment="1">
      <alignment horizontal="right" vertical="center"/>
    </xf>
    <xf numFmtId="0" fontId="33" fillId="5" borderId="0" xfId="11" applyNumberFormat="1" applyFont="1" applyFill="1" applyAlignment="1">
      <alignment horizontal="right" vertical="top"/>
    </xf>
    <xf numFmtId="0" fontId="4" fillId="5" borderId="0" xfId="17" applyAlignment="1">
      <alignment horizontal="right"/>
    </xf>
    <xf numFmtId="0" fontId="5" fillId="5" borderId="0" xfId="17" applyFont="1"/>
    <xf numFmtId="0" fontId="5" fillId="5" borderId="0" xfId="17" applyFont="1" applyAlignment="1">
      <alignment horizontal="right"/>
    </xf>
    <xf numFmtId="0" fontId="25" fillId="5" borderId="0" xfId="11" applyNumberFormat="1" applyFont="1" applyFill="1" applyAlignment="1">
      <alignment horizontal="right" vertical="top"/>
    </xf>
    <xf numFmtId="0" fontId="4" fillId="5" borderId="0" xfId="17" applyBorder="1" applyAlignment="1">
      <alignment horizontal="right"/>
    </xf>
    <xf numFmtId="0" fontId="4" fillId="5" borderId="0" xfId="17" applyBorder="1"/>
    <xf numFmtId="0" fontId="5" fillId="5" borderId="0" xfId="17" applyFont="1" applyAlignment="1">
      <alignment horizontal="left"/>
    </xf>
    <xf numFmtId="0" fontId="25" fillId="5" borderId="0" xfId="11" applyNumberFormat="1" applyFont="1" applyFill="1" applyAlignment="1">
      <alignment horizontal="left" vertical="top"/>
    </xf>
    <xf numFmtId="0" fontId="7" fillId="5" borderId="0" xfId="17" applyFont="1"/>
    <xf numFmtId="0" fontId="7" fillId="5" borderId="0" xfId="18" applyFont="1" applyFill="1" applyBorder="1" applyAlignment="1" applyProtection="1"/>
    <xf numFmtId="0" fontId="7" fillId="5" borderId="0" xfId="18" applyFont="1" applyFill="1" applyBorder="1" applyAlignment="1" applyProtection="1">
      <alignment horizontal="right"/>
    </xf>
    <xf numFmtId="0" fontId="8" fillId="5" borderId="0" xfId="18" applyFont="1" applyFill="1" applyBorder="1" applyAlignment="1" applyProtection="1"/>
    <xf numFmtId="0" fontId="34" fillId="5" borderId="0" xfId="18" applyFont="1" applyFill="1" applyBorder="1" applyAlignment="1" applyProtection="1">
      <alignment horizontal="right"/>
    </xf>
    <xf numFmtId="0" fontId="8" fillId="5" borderId="0" xfId="18" applyFont="1" applyFill="1" applyBorder="1" applyAlignment="1" applyProtection="1">
      <alignment horizontal="right"/>
    </xf>
    <xf numFmtId="166" fontId="26" fillId="6" borderId="10" xfId="11" applyNumberFormat="1" applyFont="1" applyFill="1" applyBorder="1" applyAlignment="1">
      <alignment horizontal="center" vertical="center" wrapText="1"/>
    </xf>
    <xf numFmtId="49" fontId="26" fillId="6" borderId="10" xfId="11" applyNumberFormat="1" applyFont="1" applyFill="1" applyBorder="1" applyAlignment="1">
      <alignment horizontal="right" vertical="center" wrapText="1"/>
    </xf>
    <xf numFmtId="164" fontId="26" fillId="6" borderId="10" xfId="11" applyNumberFormat="1" applyFont="1" applyFill="1" applyBorder="1" applyAlignment="1">
      <alignment horizontal="right" vertical="center" wrapText="1"/>
    </xf>
    <xf numFmtId="49" fontId="26" fillId="6" borderId="11" xfId="11" applyNumberFormat="1" applyFont="1" applyFill="1" applyBorder="1" applyAlignment="1">
      <alignment horizontal="right" vertical="center" wrapText="1"/>
    </xf>
    <xf numFmtId="166" fontId="26" fillId="6" borderId="11" xfId="11" applyNumberFormat="1" applyFont="1" applyFill="1" applyBorder="1" applyAlignment="1">
      <alignment horizontal="right" vertical="center" wrapText="1"/>
    </xf>
    <xf numFmtId="164" fontId="26" fillId="6" borderId="11" xfId="11" applyNumberFormat="1" applyFont="1" applyFill="1" applyBorder="1" applyAlignment="1">
      <alignment horizontal="right" vertical="center" wrapText="1"/>
    </xf>
    <xf numFmtId="39" fontId="26" fillId="6" borderId="10" xfId="11" applyNumberFormat="1" applyFont="1" applyFill="1" applyBorder="1" applyAlignment="1">
      <alignment horizontal="right" vertical="center" wrapText="1"/>
    </xf>
    <xf numFmtId="0" fontId="26" fillId="6" borderId="11" xfId="17" applyFont="1" applyFill="1" applyBorder="1" applyAlignment="1">
      <alignment horizontal="right" vertical="center" wrapText="1"/>
    </xf>
    <xf numFmtId="165" fontId="14" fillId="6" borderId="21" xfId="1" applyNumberFormat="1" applyFont="1" applyFill="1" applyBorder="1" applyAlignment="1">
      <alignment horizontal="right" vertical="center"/>
    </xf>
    <xf numFmtId="165" fontId="14" fillId="6" borderId="11" xfId="1" applyNumberFormat="1" applyFont="1" applyFill="1" applyBorder="1" applyAlignment="1">
      <alignment horizontal="right" vertical="center"/>
    </xf>
    <xf numFmtId="165" fontId="9" fillId="6" borderId="10" xfId="11" applyNumberFormat="1" applyFont="1" applyFill="1" applyBorder="1" applyAlignment="1">
      <alignment horizontal="right"/>
    </xf>
    <xf numFmtId="165" fontId="9" fillId="6" borderId="11" xfId="11" applyNumberFormat="1" applyFont="1" applyFill="1" applyBorder="1" applyAlignment="1">
      <alignment horizontal="right"/>
    </xf>
    <xf numFmtId="165" fontId="9" fillId="6" borderId="0" xfId="11" applyNumberFormat="1" applyFont="1" applyFill="1" applyBorder="1" applyAlignment="1">
      <alignment horizontal="right"/>
    </xf>
    <xf numFmtId="165" fontId="9" fillId="13" borderId="10" xfId="11" applyNumberFormat="1" applyFont="1" applyFill="1" applyBorder="1" applyAlignment="1">
      <alignment horizontal="left"/>
    </xf>
    <xf numFmtId="166" fontId="14" fillId="6" borderId="10" xfId="11" applyNumberFormat="1" applyFont="1" applyFill="1" applyBorder="1" applyAlignment="1">
      <alignment horizontal="left" vertical="center" wrapText="1"/>
    </xf>
    <xf numFmtId="174" fontId="4" fillId="8" borderId="10" xfId="1" applyNumberFormat="1" applyFont="1" applyFill="1" applyBorder="1" applyAlignment="1">
      <alignment horizontal="right"/>
    </xf>
    <xf numFmtId="166" fontId="27" fillId="6" borderId="10" xfId="11" applyNumberFormat="1" applyFont="1" applyFill="1" applyBorder="1" applyAlignment="1">
      <alignment horizontal="left" vertical="center" wrapText="1"/>
    </xf>
    <xf numFmtId="165" fontId="9" fillId="14" borderId="10" xfId="11" applyNumberFormat="1" applyFont="1" applyFill="1" applyBorder="1" applyAlignment="1">
      <alignment horizontal="left"/>
    </xf>
    <xf numFmtId="166" fontId="14" fillId="11" borderId="10" xfId="11" applyNumberFormat="1" applyFont="1" applyFill="1" applyBorder="1" applyAlignment="1">
      <alignment horizontal="left" vertical="center" wrapText="1"/>
    </xf>
    <xf numFmtId="174" fontId="30" fillId="9" borderId="10" xfId="1" applyNumberFormat="1" applyFont="1" applyFill="1" applyBorder="1" applyAlignment="1">
      <alignment horizontal="right"/>
    </xf>
    <xf numFmtId="174" fontId="30" fillId="9" borderId="11" xfId="1" applyNumberFormat="1" applyFont="1" applyFill="1" applyBorder="1" applyAlignment="1">
      <alignment horizontal="right"/>
    </xf>
    <xf numFmtId="166" fontId="26" fillId="6" borderId="10" xfId="11" applyNumberFormat="1" applyFont="1" applyFill="1" applyBorder="1" applyAlignment="1">
      <alignment horizontal="right" vertical="center" wrapText="1"/>
    </xf>
    <xf numFmtId="49" fontId="26" fillId="6" borderId="23" xfId="11" applyNumberFormat="1" applyFont="1" applyFill="1" applyBorder="1" applyAlignment="1">
      <alignment horizontal="right" vertical="center" wrapText="1"/>
    </xf>
    <xf numFmtId="173" fontId="9" fillId="6" borderId="10" xfId="1" applyNumberFormat="1" applyFont="1" applyFill="1" applyBorder="1" applyAlignment="1">
      <alignment horizontal="right"/>
    </xf>
    <xf numFmtId="173" fontId="9" fillId="6" borderId="11" xfId="1" applyNumberFormat="1" applyFont="1" applyFill="1" applyBorder="1" applyAlignment="1">
      <alignment horizontal="right"/>
    </xf>
    <xf numFmtId="173" fontId="9" fillId="6" borderId="0" xfId="1" applyNumberFormat="1" applyFont="1" applyFill="1" applyBorder="1" applyAlignment="1">
      <alignment horizontal="right"/>
    </xf>
    <xf numFmtId="168" fontId="4" fillId="8" borderId="10" xfId="1" applyNumberFormat="1" applyFont="1" applyFill="1" applyBorder="1" applyAlignment="1">
      <alignment horizontal="right"/>
    </xf>
    <xf numFmtId="168" fontId="30" fillId="9" borderId="10" xfId="19" applyNumberFormat="1" applyFont="1" applyFill="1" applyBorder="1" applyAlignment="1">
      <alignment horizontal="right"/>
    </xf>
    <xf numFmtId="168" fontId="30" fillId="9" borderId="10" xfId="1" applyNumberFormat="1" applyFont="1" applyFill="1" applyBorder="1" applyAlignment="1">
      <alignment horizontal="right"/>
    </xf>
    <xf numFmtId="168" fontId="30" fillId="9" borderId="11" xfId="1" applyNumberFormat="1" applyFont="1" applyFill="1" applyBorder="1" applyAlignment="1">
      <alignment horizontal="right"/>
    </xf>
    <xf numFmtId="168" fontId="4" fillId="8" borderId="11" xfId="1" applyNumberFormat="1" applyFont="1" applyFill="1" applyBorder="1" applyAlignment="1">
      <alignment horizontal="right"/>
    </xf>
    <xf numFmtId="0" fontId="4" fillId="5" borderId="0" xfId="18" applyFont="1" applyFill="1" applyBorder="1"/>
    <xf numFmtId="0" fontId="4" fillId="5" borderId="0" xfId="18" applyFont="1" applyFill="1" applyBorder="1" applyAlignment="1">
      <alignment horizontal="right"/>
    </xf>
    <xf numFmtId="164" fontId="26" fillId="6" borderId="13" xfId="11" applyNumberFormat="1" applyFont="1" applyFill="1" applyBorder="1" applyAlignment="1">
      <alignment horizontal="right" vertical="center" wrapText="1"/>
    </xf>
    <xf numFmtId="165" fontId="14" fillId="6" borderId="10" xfId="1" applyNumberFormat="1" applyFont="1" applyFill="1" applyBorder="1" applyAlignment="1">
      <alignment horizontal="right" vertical="center"/>
    </xf>
    <xf numFmtId="165" fontId="14" fillId="6" borderId="28" xfId="1" applyNumberFormat="1" applyFont="1" applyFill="1" applyBorder="1" applyAlignment="1">
      <alignment horizontal="right" vertical="center"/>
    </xf>
    <xf numFmtId="165" fontId="9" fillId="6" borderId="15" xfId="11" applyNumberFormat="1" applyFont="1" applyFill="1" applyBorder="1" applyAlignment="1">
      <alignment horizontal="right"/>
    </xf>
    <xf numFmtId="173" fontId="9" fillId="6" borderId="15" xfId="1" applyNumberFormat="1" applyFont="1" applyFill="1" applyBorder="1" applyAlignment="1">
      <alignment horizontal="right"/>
    </xf>
    <xf numFmtId="0" fontId="35" fillId="5" borderId="0" xfId="18" applyFont="1" applyFill="1" applyBorder="1"/>
    <xf numFmtId="0" fontId="35" fillId="5" borderId="0" xfId="18" applyFont="1" applyFill="1" applyBorder="1" applyAlignment="1">
      <alignment horizontal="right"/>
    </xf>
    <xf numFmtId="0" fontId="35" fillId="5" borderId="29" xfId="18" applyFont="1" applyFill="1" applyBorder="1" applyAlignment="1">
      <alignment horizontal="right"/>
    </xf>
    <xf numFmtId="0" fontId="4" fillId="5" borderId="0" xfId="18" applyFont="1" applyFill="1" applyBorder="1" applyAlignment="1">
      <alignment horizontal="left"/>
    </xf>
    <xf numFmtId="173" fontId="35" fillId="5" borderId="0" xfId="18" applyNumberFormat="1" applyFont="1" applyFill="1" applyBorder="1" applyAlignment="1">
      <alignment horizontal="right"/>
    </xf>
    <xf numFmtId="0" fontId="36" fillId="5" borderId="0" xfId="18" applyFont="1" applyFill="1" applyBorder="1"/>
    <xf numFmtId="0" fontId="36" fillId="5" borderId="0" xfId="18" applyFont="1" applyFill="1" applyBorder="1" applyAlignment="1">
      <alignment horizontal="right"/>
    </xf>
    <xf numFmtId="0" fontId="4" fillId="5" borderId="0" xfId="17" applyFont="1"/>
    <xf numFmtId="0" fontId="4" fillId="5" borderId="0" xfId="17" applyFont="1" applyAlignment="1">
      <alignment horizontal="right"/>
    </xf>
    <xf numFmtId="3" fontId="35" fillId="5" borderId="0" xfId="18" applyNumberFormat="1" applyFont="1" applyFill="1" applyBorder="1"/>
    <xf numFmtId="3" fontId="35" fillId="5" borderId="0" xfId="18" applyNumberFormat="1" applyFont="1" applyFill="1" applyBorder="1" applyAlignment="1">
      <alignment horizontal="right"/>
    </xf>
    <xf numFmtId="3" fontId="36" fillId="5" borderId="0" xfId="18" applyNumberFormat="1" applyFont="1" applyFill="1" applyBorder="1"/>
    <xf numFmtId="3" fontId="36" fillId="5" borderId="0" xfId="18" applyNumberFormat="1" applyFont="1" applyFill="1" applyBorder="1" applyAlignment="1">
      <alignment horizontal="right"/>
    </xf>
    <xf numFmtId="0" fontId="4" fillId="5" borderId="0" xfId="18" applyFont="1" applyFill="1" applyBorder="1" applyAlignment="1" applyProtection="1"/>
    <xf numFmtId="0" fontId="4" fillId="5" borderId="0" xfId="18" applyFont="1" applyFill="1" applyBorder="1" applyAlignment="1" applyProtection="1">
      <alignment horizontal="right"/>
    </xf>
    <xf numFmtId="3" fontId="35" fillId="5" borderId="0" xfId="18" applyNumberFormat="1" applyFont="1" applyFill="1" applyBorder="1" applyAlignment="1" applyProtection="1"/>
    <xf numFmtId="3" fontId="35" fillId="5" borderId="0" xfId="18" applyNumberFormat="1" applyFont="1" applyFill="1" applyBorder="1" applyAlignment="1" applyProtection="1">
      <alignment horizontal="right"/>
    </xf>
    <xf numFmtId="0" fontId="4" fillId="5" borderId="0" xfId="18" quotePrefix="1" applyFont="1" applyFill="1" applyBorder="1" applyAlignment="1" applyProtection="1"/>
    <xf numFmtId="0" fontId="4" fillId="5" borderId="0" xfId="18" quotePrefix="1" applyFont="1" applyFill="1" applyBorder="1" applyAlignment="1" applyProtection="1">
      <alignment horizontal="right"/>
    </xf>
    <xf numFmtId="0" fontId="6" fillId="5" borderId="0" xfId="18" applyFont="1" applyFill="1" applyBorder="1" applyAlignment="1" applyProtection="1"/>
    <xf numFmtId="0" fontId="6" fillId="5" borderId="0" xfId="18" applyFont="1" applyFill="1" applyBorder="1" applyAlignment="1" applyProtection="1">
      <alignment horizontal="right"/>
    </xf>
    <xf numFmtId="0" fontId="4" fillId="5" borderId="0" xfId="17" applyFill="1" applyBorder="1"/>
    <xf numFmtId="0" fontId="4" fillId="5" borderId="0" xfId="17" applyFill="1" applyBorder="1" applyAlignment="1">
      <alignment horizontal="right"/>
    </xf>
    <xf numFmtId="0" fontId="4" fillId="5" borderId="0" xfId="17" applyFill="1"/>
    <xf numFmtId="0" fontId="4" fillId="5" borderId="0" xfId="17" applyFill="1" applyAlignment="1">
      <alignment horizontal="right"/>
    </xf>
    <xf numFmtId="0" fontId="5" fillId="5" borderId="0" xfId="0" applyFont="1" applyAlignment="1">
      <alignment horizontal="left" vertical="center"/>
    </xf>
    <xf numFmtId="0" fontId="37" fillId="5" borderId="0" xfId="17" applyFont="1" applyFill="1" applyAlignment="1" applyProtection="1">
      <alignment horizontal="right"/>
      <protection locked="0"/>
    </xf>
    <xf numFmtId="0" fontId="28" fillId="9" borderId="30" xfId="11" applyNumberFormat="1" applyFont="1" applyFill="1" applyBorder="1" applyAlignment="1">
      <alignment horizontal="left" vertical="top"/>
    </xf>
    <xf numFmtId="0" fontId="38" fillId="9" borderId="29" xfId="11" applyNumberFormat="1" applyFont="1" applyFill="1" applyBorder="1" applyAlignment="1">
      <alignment horizontal="right" vertical="top"/>
    </xf>
    <xf numFmtId="0" fontId="39" fillId="9" borderId="29" xfId="17" applyFont="1" applyFill="1" applyBorder="1" applyAlignment="1" applyProtection="1">
      <alignment horizontal="right"/>
      <protection locked="0"/>
    </xf>
    <xf numFmtId="0" fontId="32" fillId="9" borderId="29" xfId="17" applyFont="1" applyFill="1" applyBorder="1" applyAlignment="1">
      <alignment horizontal="right"/>
    </xf>
    <xf numFmtId="0" fontId="32" fillId="9" borderId="28" xfId="17" applyFont="1" applyFill="1" applyBorder="1" applyAlignment="1">
      <alignment horizontal="right"/>
    </xf>
    <xf numFmtId="0" fontId="4" fillId="9" borderId="23" xfId="11" applyNumberFormat="1" applyFont="1" applyFill="1" applyBorder="1" applyAlignment="1">
      <alignment horizontal="left" vertical="top" wrapText="1"/>
    </xf>
    <xf numFmtId="0" fontId="4" fillId="9" borderId="22" xfId="11" applyNumberFormat="1" applyFont="1" applyFill="1" applyBorder="1" applyAlignment="1">
      <alignment horizontal="right" vertical="top" wrapText="1"/>
    </xf>
    <xf numFmtId="0" fontId="4" fillId="9" borderId="24" xfId="11" applyNumberFormat="1" applyFont="1" applyFill="1" applyBorder="1" applyAlignment="1">
      <alignment horizontal="right" vertical="top" wrapText="1"/>
    </xf>
    <xf numFmtId="0" fontId="7" fillId="0" borderId="0" xfId="20" applyFont="1"/>
    <xf numFmtId="0" fontId="26" fillId="6" borderId="10" xfId="17" applyFont="1" applyFill="1" applyBorder="1" applyAlignment="1">
      <alignment horizontal="left" vertical="center" wrapText="1"/>
    </xf>
    <xf numFmtId="0" fontId="14" fillId="6" borderId="10" xfId="17" applyFont="1" applyFill="1" applyBorder="1" applyAlignment="1">
      <alignment horizontal="left" vertical="center" wrapText="1" indent="1"/>
    </xf>
    <xf numFmtId="168" fontId="30" fillId="8" borderId="10" xfId="1" applyNumberFormat="1" applyFont="1" applyFill="1" applyBorder="1" applyAlignment="1">
      <alignment horizontal="right"/>
    </xf>
    <xf numFmtId="168" fontId="14" fillId="6" borderId="10" xfId="17" applyNumberFormat="1" applyFont="1" applyFill="1" applyBorder="1" applyAlignment="1">
      <alignment horizontal="right" vertical="center" wrapText="1" indent="1"/>
    </xf>
    <xf numFmtId="168" fontId="14" fillId="6" borderId="10" xfId="1" applyNumberFormat="1" applyFont="1" applyFill="1" applyBorder="1" applyAlignment="1">
      <alignment horizontal="right" vertical="center" wrapText="1" indent="1"/>
    </xf>
    <xf numFmtId="0" fontId="26" fillId="11" borderId="10" xfId="17" applyFont="1" applyFill="1" applyBorder="1" applyAlignment="1">
      <alignment horizontal="left" vertical="center" wrapText="1"/>
    </xf>
    <xf numFmtId="0" fontId="27" fillId="6" borderId="10" xfId="17" applyFont="1" applyFill="1" applyBorder="1" applyAlignment="1">
      <alignment horizontal="left" vertical="center" wrapText="1" indent="1"/>
    </xf>
    <xf numFmtId="168" fontId="4" fillId="5" borderId="0" xfId="18" applyNumberFormat="1" applyFont="1" applyFill="1" applyBorder="1" applyAlignment="1">
      <alignment horizontal="right"/>
    </xf>
    <xf numFmtId="168" fontId="4" fillId="5" borderId="0" xfId="17" applyNumberFormat="1" applyAlignment="1">
      <alignment horizontal="right"/>
    </xf>
    <xf numFmtId="168" fontId="7" fillId="5" borderId="0" xfId="18" applyNumberFormat="1" applyFont="1" applyFill="1" applyBorder="1" applyAlignment="1" applyProtection="1">
      <alignment horizontal="right"/>
    </xf>
    <xf numFmtId="168" fontId="4" fillId="5" borderId="0" xfId="19" applyNumberFormat="1" applyFont="1" applyFill="1" applyBorder="1" applyAlignment="1">
      <alignment horizontal="right"/>
    </xf>
    <xf numFmtId="168" fontId="8" fillId="5" borderId="0" xfId="18" applyNumberFormat="1" applyFont="1" applyFill="1" applyBorder="1" applyAlignment="1" applyProtection="1">
      <alignment horizontal="right"/>
    </xf>
    <xf numFmtId="168" fontId="4" fillId="5" borderId="0" xfId="3" applyNumberFormat="1" applyFill="1" applyBorder="1" applyAlignment="1">
      <alignment horizontal="right"/>
    </xf>
    <xf numFmtId="168" fontId="4" fillId="5" borderId="0" xfId="17" applyNumberFormat="1" applyFill="1" applyAlignment="1">
      <alignment horizontal="right"/>
    </xf>
    <xf numFmtId="168" fontId="26" fillId="6" borderId="10" xfId="11" applyNumberFormat="1" applyFont="1" applyFill="1" applyBorder="1" applyAlignment="1">
      <alignment horizontal="right" vertical="center" wrapText="1"/>
    </xf>
    <xf numFmtId="0" fontId="14" fillId="6" borderId="10" xfId="17" applyFont="1" applyFill="1" applyBorder="1" applyAlignment="1">
      <alignment horizontal="left" vertical="center" wrapText="1"/>
    </xf>
    <xf numFmtId="168" fontId="30" fillId="8" borderId="10" xfId="19" applyNumberFormat="1" applyFont="1" applyFill="1" applyBorder="1" applyAlignment="1">
      <alignment horizontal="right"/>
    </xf>
    <xf numFmtId="0" fontId="14" fillId="11" borderId="10" xfId="17" applyFont="1" applyFill="1" applyBorder="1" applyAlignment="1">
      <alignment horizontal="left" vertical="center" wrapText="1"/>
    </xf>
    <xf numFmtId="168" fontId="9" fillId="6" borderId="10" xfId="11" applyNumberFormat="1" applyFont="1" applyFill="1" applyBorder="1" applyAlignment="1">
      <alignment horizontal="right"/>
    </xf>
    <xf numFmtId="166" fontId="4" fillId="6" borderId="10" xfId="11" applyNumberFormat="1" applyFont="1" applyFill="1" applyBorder="1" applyAlignment="1">
      <alignment horizontal="center" vertical="center" wrapText="1"/>
    </xf>
    <xf numFmtId="0" fontId="6" fillId="5" borderId="0" xfId="17" applyFont="1"/>
    <xf numFmtId="168" fontId="36" fillId="5" borderId="0" xfId="18" applyNumberFormat="1" applyFont="1" applyFill="1" applyBorder="1" applyAlignment="1">
      <alignment horizontal="right"/>
    </xf>
    <xf numFmtId="176" fontId="4" fillId="5" borderId="0" xfId="19" applyNumberFormat="1" applyFont="1" applyFill="1" applyBorder="1" applyAlignment="1">
      <alignment horizontal="right"/>
    </xf>
    <xf numFmtId="167" fontId="4" fillId="5" borderId="0" xfId="19" applyFont="1" applyFill="1" applyBorder="1" applyAlignment="1">
      <alignment horizontal="right"/>
    </xf>
    <xf numFmtId="0" fontId="25" fillId="5" borderId="0" xfId="0" applyNumberFormat="1" applyFont="1" applyFill="1" applyAlignment="1">
      <alignment horizontal="left" vertical="top"/>
    </xf>
    <xf numFmtId="0" fontId="37" fillId="5" borderId="0" xfId="17" applyFont="1" applyFill="1" applyProtection="1">
      <protection locked="0"/>
    </xf>
    <xf numFmtId="0" fontId="28" fillId="9" borderId="30" xfId="0" applyNumberFormat="1" applyFont="1" applyFill="1" applyBorder="1" applyAlignment="1">
      <alignment horizontal="left" vertical="top"/>
    </xf>
    <xf numFmtId="0" fontId="38" fillId="9" borderId="29" xfId="0" applyNumberFormat="1" applyFont="1" applyFill="1" applyBorder="1" applyAlignment="1">
      <alignment horizontal="left" vertical="top"/>
    </xf>
    <xf numFmtId="0" fontId="39" fillId="9" borderId="29" xfId="17" applyFont="1" applyFill="1" applyBorder="1" applyAlignment="1" applyProtection="1">
      <protection locked="0"/>
    </xf>
    <xf numFmtId="0" fontId="32" fillId="9" borderId="29" xfId="17" applyFont="1" applyFill="1" applyBorder="1"/>
    <xf numFmtId="0" fontId="32" fillId="9" borderId="28" xfId="17" applyFont="1" applyFill="1" applyBorder="1"/>
    <xf numFmtId="0" fontId="4" fillId="9" borderId="23" xfId="0" applyNumberFormat="1" applyFont="1" applyFill="1" applyBorder="1" applyAlignment="1">
      <alignment horizontal="left" vertical="top" wrapText="1"/>
    </xf>
    <xf numFmtId="0" fontId="4" fillId="9" borderId="22" xfId="0" applyNumberFormat="1" applyFont="1" applyFill="1" applyBorder="1" applyAlignment="1">
      <alignment horizontal="left" vertical="top" wrapText="1"/>
    </xf>
    <xf numFmtId="0" fontId="4" fillId="9" borderId="24" xfId="0" applyNumberFormat="1" applyFont="1" applyFill="1" applyBorder="1" applyAlignment="1">
      <alignment horizontal="left" vertical="top" wrapText="1"/>
    </xf>
    <xf numFmtId="166" fontId="14" fillId="6" borderId="10" xfId="0" applyNumberFormat="1" applyFont="1" applyFill="1" applyBorder="1" applyAlignment="1">
      <alignment horizontal="center" vertical="center" wrapText="1"/>
    </xf>
    <xf numFmtId="0" fontId="26" fillId="6" borderId="10" xfId="17" applyFont="1" applyFill="1" applyBorder="1" applyAlignment="1">
      <alignment horizontal="center" vertical="center" wrapText="1"/>
    </xf>
    <xf numFmtId="167" fontId="26" fillId="6" borderId="10" xfId="19" applyFont="1" applyFill="1" applyBorder="1" applyAlignment="1">
      <alignment horizontal="center" vertical="center" wrapText="1"/>
    </xf>
    <xf numFmtId="168" fontId="30" fillId="9" borderId="10" xfId="19" applyNumberFormat="1" applyFont="1" applyFill="1" applyBorder="1" applyAlignment="1"/>
    <xf numFmtId="168" fontId="30" fillId="8" borderId="10" xfId="19" applyNumberFormat="1" applyFont="1" applyFill="1" applyBorder="1" applyAlignment="1"/>
    <xf numFmtId="168" fontId="4" fillId="5" borderId="0" xfId="18" applyNumberFormat="1" applyFont="1" applyFill="1" applyBorder="1"/>
    <xf numFmtId="168" fontId="4" fillId="5" borderId="0" xfId="17" applyNumberFormat="1"/>
    <xf numFmtId="168" fontId="7" fillId="5" borderId="0" xfId="18" applyNumberFormat="1" applyFont="1" applyFill="1" applyBorder="1" applyAlignment="1" applyProtection="1"/>
    <xf numFmtId="168" fontId="4" fillId="5" borderId="0" xfId="19" applyNumberFormat="1" applyFont="1" applyFill="1" applyBorder="1" applyAlignment="1"/>
    <xf numFmtId="168" fontId="8" fillId="5" borderId="0" xfId="18" applyNumberFormat="1" applyFont="1" applyFill="1" applyBorder="1" applyAlignment="1" applyProtection="1"/>
    <xf numFmtId="168" fontId="4" fillId="5" borderId="0" xfId="3" applyNumberFormat="1" applyFill="1" applyBorder="1" applyAlignment="1"/>
    <xf numFmtId="168" fontId="4" fillId="5" borderId="0" xfId="17" applyNumberFormat="1" applyFill="1"/>
    <xf numFmtId="168" fontId="26" fillId="6" borderId="10" xfId="0" applyNumberFormat="1" applyFont="1" applyFill="1" applyBorder="1" applyAlignment="1">
      <alignment horizontal="center" vertical="center" wrapText="1"/>
    </xf>
    <xf numFmtId="168" fontId="26" fillId="6" borderId="10" xfId="17" applyNumberFormat="1" applyFont="1" applyFill="1" applyBorder="1" applyAlignment="1">
      <alignment horizontal="center" vertical="center" wrapText="1"/>
    </xf>
    <xf numFmtId="168" fontId="26" fillId="6" borderId="10" xfId="19" applyNumberFormat="1" applyFont="1" applyFill="1" applyBorder="1" applyAlignment="1">
      <alignment horizontal="center" vertical="center" wrapText="1"/>
    </xf>
    <xf numFmtId="168" fontId="9" fillId="6" borderId="10" xfId="0" applyNumberFormat="1" applyFont="1" applyFill="1" applyBorder="1" applyAlignment="1">
      <alignment horizontal="left"/>
    </xf>
    <xf numFmtId="168" fontId="36" fillId="5" borderId="0" xfId="18" applyNumberFormat="1" applyFont="1" applyFill="1" applyBorder="1"/>
    <xf numFmtId="167" fontId="4" fillId="5" borderId="0" xfId="19" applyFont="1" applyFill="1" applyBorder="1" applyAlignment="1"/>
    <xf numFmtId="176" fontId="4" fillId="5" borderId="0" xfId="19" applyNumberFormat="1" applyFont="1" applyFill="1" applyBorder="1" applyAlignment="1"/>
    <xf numFmtId="49" fontId="26" fillId="5" borderId="0" xfId="0" applyNumberFormat="1" applyFont="1" applyFill="1" applyBorder="1" applyAlignment="1">
      <alignment horizontal="center" vertical="center" wrapText="1"/>
    </xf>
    <xf numFmtId="0" fontId="8" fillId="5" borderId="8" xfId="18" applyFont="1" applyFill="1" applyBorder="1" applyAlignment="1" applyProtection="1"/>
    <xf numFmtId="0" fontId="4" fillId="5" borderId="8" xfId="17" applyBorder="1"/>
    <xf numFmtId="166" fontId="26" fillId="6" borderId="23" xfId="0" applyNumberFormat="1" applyFont="1" applyFill="1" applyBorder="1" applyAlignment="1">
      <alignment horizontal="center" vertical="center" wrapText="1"/>
    </xf>
    <xf numFmtId="166" fontId="14" fillId="6" borderId="11" xfId="0" applyNumberFormat="1" applyFont="1" applyFill="1" applyBorder="1" applyAlignment="1">
      <alignment horizontal="center" vertical="center" wrapText="1"/>
    </xf>
    <xf numFmtId="0" fontId="26" fillId="6" borderId="13" xfId="17" applyFont="1" applyFill="1" applyBorder="1" applyAlignment="1">
      <alignment horizontal="center" vertical="center" wrapText="1"/>
    </xf>
    <xf numFmtId="49" fontId="26" fillId="6" borderId="11" xfId="0" applyNumberFormat="1" applyFont="1" applyFill="1" applyBorder="1" applyAlignment="1">
      <alignment horizontal="center" vertical="center" wrapText="1"/>
    </xf>
    <xf numFmtId="0" fontId="26" fillId="6" borderId="33" xfId="17" applyFont="1" applyFill="1" applyBorder="1" applyAlignment="1">
      <alignment horizontal="center" vertical="center" wrapText="1"/>
    </xf>
    <xf numFmtId="167" fontId="26" fillId="6" borderId="34" xfId="19" applyFont="1" applyFill="1" applyBorder="1" applyAlignment="1">
      <alignment horizontal="center" vertical="center" wrapText="1"/>
    </xf>
    <xf numFmtId="49" fontId="26" fillId="6" borderId="35" xfId="0" applyNumberFormat="1" applyFont="1" applyFill="1" applyBorder="1" applyAlignment="1">
      <alignment horizontal="center" vertical="center" wrapText="1"/>
    </xf>
    <xf numFmtId="166" fontId="26" fillId="6" borderId="11" xfId="0" applyNumberFormat="1" applyFont="1" applyFill="1" applyBorder="1" applyAlignment="1">
      <alignment horizontal="center" vertical="center" wrapText="1"/>
    </xf>
    <xf numFmtId="0" fontId="26" fillId="6" borderId="36" xfId="17" applyFont="1" applyFill="1" applyBorder="1" applyAlignment="1">
      <alignment horizontal="center" vertical="center" wrapText="1"/>
    </xf>
    <xf numFmtId="49" fontId="26" fillId="6" borderId="37" xfId="0" applyNumberFormat="1" applyFont="1" applyFill="1" applyBorder="1" applyAlignment="1">
      <alignment horizontal="center" vertical="center" wrapText="1"/>
    </xf>
    <xf numFmtId="0" fontId="26" fillId="6" borderId="11" xfId="17" applyFont="1" applyFill="1" applyBorder="1" applyAlignment="1">
      <alignment horizontal="left" vertical="center" wrapText="1"/>
    </xf>
    <xf numFmtId="164" fontId="9" fillId="6" borderId="10" xfId="1" applyNumberFormat="1" applyFont="1" applyFill="1" applyBorder="1" applyAlignment="1">
      <alignment horizontal="center"/>
    </xf>
    <xf numFmtId="164" fontId="9" fillId="6" borderId="13" xfId="1" applyNumberFormat="1" applyFont="1" applyFill="1" applyBorder="1" applyAlignment="1">
      <alignment horizontal="center"/>
    </xf>
    <xf numFmtId="0" fontId="14" fillId="6" borderId="11" xfId="17" applyFont="1" applyFill="1" applyBorder="1" applyAlignment="1">
      <alignment horizontal="left" vertical="center" wrapText="1" indent="1"/>
    </xf>
    <xf numFmtId="49" fontId="26" fillId="6" borderId="36" xfId="0" applyNumberFormat="1" applyFont="1" applyFill="1" applyBorder="1" applyAlignment="1">
      <alignment vertical="center" wrapText="1"/>
    </xf>
    <xf numFmtId="0" fontId="4" fillId="6" borderId="10" xfId="17" applyFill="1" applyBorder="1"/>
    <xf numFmtId="0" fontId="4" fillId="6" borderId="37" xfId="17" applyFill="1" applyBorder="1"/>
    <xf numFmtId="168" fontId="30" fillId="9" borderId="11" xfId="19" applyNumberFormat="1" applyFont="1" applyFill="1" applyBorder="1" applyAlignment="1"/>
    <xf numFmtId="168" fontId="30" fillId="9" borderId="36" xfId="19" applyNumberFormat="1" applyFont="1" applyFill="1" applyBorder="1" applyAlignment="1"/>
    <xf numFmtId="168" fontId="30" fillId="9" borderId="37" xfId="19" applyNumberFormat="1" applyFont="1" applyFill="1" applyBorder="1" applyAlignment="1"/>
    <xf numFmtId="168" fontId="9" fillId="6" borderId="10" xfId="1" applyNumberFormat="1" applyFont="1" applyFill="1" applyBorder="1" applyAlignment="1">
      <alignment horizontal="center"/>
    </xf>
    <xf numFmtId="168" fontId="9" fillId="6" borderId="13" xfId="1" applyNumberFormat="1" applyFont="1" applyFill="1" applyBorder="1" applyAlignment="1">
      <alignment horizontal="center"/>
    </xf>
    <xf numFmtId="168" fontId="9" fillId="6" borderId="11" xfId="1" applyNumberFormat="1" applyFont="1" applyFill="1" applyBorder="1" applyAlignment="1">
      <alignment horizontal="center"/>
    </xf>
    <xf numFmtId="168" fontId="9" fillId="6" borderId="36" xfId="1" applyNumberFormat="1" applyFont="1" applyFill="1" applyBorder="1" applyAlignment="1">
      <alignment horizontal="center"/>
    </xf>
    <xf numFmtId="168" fontId="9" fillId="6" borderId="37" xfId="1" applyNumberFormat="1" applyFont="1" applyFill="1" applyBorder="1" applyAlignment="1">
      <alignment horizontal="center"/>
    </xf>
    <xf numFmtId="168" fontId="30" fillId="8" borderId="21" xfId="19" applyNumberFormat="1" applyFont="1" applyFill="1" applyBorder="1" applyAlignment="1"/>
    <xf numFmtId="168" fontId="30" fillId="9" borderId="21" xfId="19" applyNumberFormat="1" applyFont="1" applyFill="1" applyBorder="1" applyAlignment="1"/>
    <xf numFmtId="168" fontId="30" fillId="9" borderId="30" xfId="19" applyNumberFormat="1" applyFont="1" applyFill="1" applyBorder="1" applyAlignment="1"/>
    <xf numFmtId="168" fontId="30" fillId="9" borderId="38" xfId="19" applyNumberFormat="1" applyFont="1" applyFill="1" applyBorder="1" applyAlignment="1"/>
    <xf numFmtId="168" fontId="30" fillId="9" borderId="39" xfId="19" applyNumberFormat="1" applyFont="1" applyFill="1" applyBorder="1" applyAlignment="1"/>
    <xf numFmtId="0" fontId="26" fillId="11" borderId="11" xfId="17" applyFont="1" applyFill="1" applyBorder="1" applyAlignment="1">
      <alignment horizontal="left" vertical="center" wrapText="1"/>
    </xf>
    <xf numFmtId="168" fontId="30" fillId="9" borderId="40" xfId="19" applyNumberFormat="1" applyFont="1" applyFill="1" applyBorder="1" applyAlignment="1"/>
    <xf numFmtId="168" fontId="30" fillId="9" borderId="41" xfId="19" applyNumberFormat="1" applyFont="1" applyFill="1" applyBorder="1" applyAlignment="1"/>
    <xf numFmtId="168" fontId="30" fillId="9" borderId="42" xfId="19" applyNumberFormat="1" applyFont="1" applyFill="1" applyBorder="1" applyAlignment="1"/>
    <xf numFmtId="168" fontId="30" fillId="9" borderId="43" xfId="19" applyNumberFormat="1" applyFont="1" applyFill="1" applyBorder="1" applyAlignment="1"/>
    <xf numFmtId="168" fontId="30" fillId="8" borderId="15" xfId="19" applyNumberFormat="1" applyFont="1" applyFill="1" applyBorder="1" applyAlignment="1"/>
    <xf numFmtId="168" fontId="30" fillId="9" borderId="15" xfId="19" applyNumberFormat="1" applyFont="1" applyFill="1" applyBorder="1" applyAlignment="1"/>
    <xf numFmtId="168" fontId="30" fillId="9" borderId="23" xfId="19" applyNumberFormat="1" applyFont="1" applyFill="1" applyBorder="1" applyAlignment="1"/>
    <xf numFmtId="168" fontId="30" fillId="9" borderId="44" xfId="19" applyNumberFormat="1" applyFont="1" applyFill="1" applyBorder="1" applyAlignment="1"/>
    <xf numFmtId="168" fontId="30" fillId="9" borderId="45" xfId="19" applyNumberFormat="1" applyFont="1" applyFill="1" applyBorder="1" applyAlignment="1"/>
    <xf numFmtId="168" fontId="30" fillId="9" borderId="46" xfId="19" applyNumberFormat="1" applyFont="1" applyFill="1" applyBorder="1" applyAlignment="1"/>
    <xf numFmtId="168" fontId="26" fillId="6" borderId="11" xfId="0" applyNumberFormat="1" applyFont="1" applyFill="1" applyBorder="1" applyAlignment="1">
      <alignment horizontal="center" vertical="center" wrapText="1"/>
    </xf>
    <xf numFmtId="168" fontId="26" fillId="6" borderId="36" xfId="17" applyNumberFormat="1" applyFont="1" applyFill="1" applyBorder="1" applyAlignment="1">
      <alignment horizontal="center" vertical="center" wrapText="1"/>
    </xf>
    <xf numFmtId="168" fontId="26" fillId="6" borderId="37" xfId="0" applyNumberFormat="1" applyFont="1" applyFill="1" applyBorder="1" applyAlignment="1">
      <alignment horizontal="center" vertical="center" wrapText="1"/>
    </xf>
    <xf numFmtId="168" fontId="9" fillId="6" borderId="21" xfId="0" applyNumberFormat="1" applyFont="1" applyFill="1" applyBorder="1" applyAlignment="1">
      <alignment horizontal="left"/>
    </xf>
    <xf numFmtId="168" fontId="9" fillId="6" borderId="30" xfId="0" applyNumberFormat="1" applyFont="1" applyFill="1" applyBorder="1" applyAlignment="1">
      <alignment horizontal="left"/>
    </xf>
    <xf numFmtId="168" fontId="9" fillId="6" borderId="38" xfId="0" applyNumberFormat="1" applyFont="1" applyFill="1" applyBorder="1" applyAlignment="1">
      <alignment horizontal="left"/>
    </xf>
    <xf numFmtId="168" fontId="9" fillId="6" borderId="39" xfId="0" applyNumberFormat="1" applyFont="1" applyFill="1" applyBorder="1" applyAlignment="1">
      <alignment horizontal="left"/>
    </xf>
    <xf numFmtId="0" fontId="14" fillId="11" borderId="11" xfId="17" applyFont="1" applyFill="1" applyBorder="1" applyAlignment="1">
      <alignment horizontal="left" vertical="center" wrapText="1"/>
    </xf>
    <xf numFmtId="166" fontId="26" fillId="6" borderId="48" xfId="0" applyNumberFormat="1" applyFont="1" applyFill="1" applyBorder="1" applyAlignment="1">
      <alignment horizontal="center" vertical="center" wrapText="1"/>
    </xf>
    <xf numFmtId="166" fontId="14" fillId="6" borderId="50" xfId="0" applyNumberFormat="1" applyFont="1" applyFill="1" applyBorder="1" applyAlignment="1">
      <alignment horizontal="center" vertical="center" wrapText="1"/>
    </xf>
    <xf numFmtId="166" fontId="26" fillId="6" borderId="50" xfId="0" applyNumberFormat="1" applyFont="1" applyFill="1" applyBorder="1" applyAlignment="1">
      <alignment horizontal="center" vertical="center" wrapText="1"/>
    </xf>
    <xf numFmtId="0" fontId="14" fillId="6" borderId="36" xfId="17" applyFont="1" applyFill="1" applyBorder="1" applyAlignment="1">
      <alignment horizontal="left" vertical="center" wrapText="1"/>
    </xf>
    <xf numFmtId="168" fontId="9" fillId="6" borderId="11" xfId="0" applyNumberFormat="1" applyFont="1" applyFill="1" applyBorder="1" applyAlignment="1">
      <alignment horizontal="left"/>
    </xf>
    <xf numFmtId="168" fontId="9" fillId="6" borderId="36" xfId="0" applyNumberFormat="1" applyFont="1" applyFill="1" applyBorder="1" applyAlignment="1">
      <alignment horizontal="left"/>
    </xf>
    <xf numFmtId="168" fontId="9" fillId="6" borderId="37" xfId="0" applyNumberFormat="1" applyFont="1" applyFill="1" applyBorder="1" applyAlignment="1">
      <alignment horizontal="left"/>
    </xf>
    <xf numFmtId="0" fontId="14" fillId="11" borderId="51" xfId="17" applyFont="1" applyFill="1" applyBorder="1" applyAlignment="1">
      <alignment horizontal="left" vertical="center" wrapText="1"/>
    </xf>
    <xf numFmtId="168" fontId="30" fillId="9" borderId="52" xfId="19" applyNumberFormat="1" applyFont="1" applyFill="1" applyBorder="1" applyAlignment="1"/>
    <xf numFmtId="168" fontId="30" fillId="9" borderId="53" xfId="19" applyNumberFormat="1" applyFont="1" applyFill="1" applyBorder="1" applyAlignment="1"/>
    <xf numFmtId="168" fontId="30" fillId="9" borderId="51" xfId="19" applyNumberFormat="1" applyFont="1" applyFill="1" applyBorder="1" applyAlignment="1"/>
    <xf numFmtId="168" fontId="30" fillId="9" borderId="54" xfId="19" applyNumberFormat="1" applyFont="1" applyFill="1" applyBorder="1" applyAlignment="1"/>
    <xf numFmtId="166" fontId="14" fillId="6" borderId="33" xfId="0" applyNumberFormat="1" applyFont="1" applyFill="1" applyBorder="1" applyAlignment="1">
      <alignment horizontal="center" vertical="center" wrapText="1"/>
    </xf>
    <xf numFmtId="166" fontId="14" fillId="6" borderId="36" xfId="0" applyNumberFormat="1" applyFont="1" applyFill="1" applyBorder="1" applyAlignment="1">
      <alignment horizontal="center" vertical="center" wrapText="1"/>
    </xf>
    <xf numFmtId="166" fontId="26" fillId="6" borderId="36" xfId="0" applyNumberFormat="1" applyFont="1" applyFill="1" applyBorder="1" applyAlignment="1">
      <alignment horizontal="center" vertical="center" wrapText="1"/>
    </xf>
    <xf numFmtId="0" fontId="4" fillId="6" borderId="36" xfId="17" applyFont="1" applyFill="1" applyBorder="1" applyAlignment="1">
      <alignment horizontal="left" vertical="center" wrapText="1"/>
    </xf>
    <xf numFmtId="0" fontId="26" fillId="6" borderId="36" xfId="17" applyFont="1" applyFill="1" applyBorder="1" applyAlignment="1">
      <alignment horizontal="left" vertical="center" wrapText="1"/>
    </xf>
    <xf numFmtId="0" fontId="14" fillId="6" borderId="37" xfId="17" applyFont="1" applyFill="1" applyBorder="1" applyAlignment="1">
      <alignment horizontal="left" vertical="center" wrapText="1" indent="1"/>
    </xf>
    <xf numFmtId="174" fontId="30" fillId="8" borderId="10" xfId="19" applyNumberFormat="1" applyFont="1" applyFill="1" applyBorder="1" applyAlignment="1"/>
    <xf numFmtId="174" fontId="30" fillId="9" borderId="10" xfId="19" applyNumberFormat="1" applyFont="1" applyFill="1" applyBorder="1" applyAlignment="1"/>
    <xf numFmtId="174" fontId="30" fillId="9" borderId="11" xfId="19" applyNumberFormat="1" applyFont="1" applyFill="1" applyBorder="1" applyAlignment="1"/>
    <xf numFmtId="174" fontId="30" fillId="9" borderId="36" xfId="19" applyNumberFormat="1" applyFont="1" applyFill="1" applyBorder="1" applyAlignment="1"/>
    <xf numFmtId="174" fontId="30" fillId="9" borderId="37" xfId="19" applyNumberFormat="1" applyFont="1" applyFill="1" applyBorder="1" applyAlignment="1"/>
    <xf numFmtId="174" fontId="9" fillId="6" borderId="21" xfId="1" applyNumberFormat="1" applyFont="1" applyFill="1" applyBorder="1" applyAlignment="1">
      <alignment horizontal="center"/>
    </xf>
    <xf numFmtId="174" fontId="9" fillId="6" borderId="30" xfId="1" applyNumberFormat="1" applyFont="1" applyFill="1" applyBorder="1" applyAlignment="1">
      <alignment horizontal="center"/>
    </xf>
    <xf numFmtId="174" fontId="9" fillId="6" borderId="38" xfId="1" applyNumberFormat="1" applyFont="1" applyFill="1" applyBorder="1" applyAlignment="1">
      <alignment horizontal="center"/>
    </xf>
    <xf numFmtId="174" fontId="9" fillId="6" borderId="39" xfId="1" applyNumberFormat="1" applyFont="1" applyFill="1" applyBorder="1" applyAlignment="1">
      <alignment horizontal="center"/>
    </xf>
    <xf numFmtId="174" fontId="30" fillId="8" borderId="21" xfId="19" applyNumberFormat="1" applyFont="1" applyFill="1" applyBorder="1" applyAlignment="1"/>
    <xf numFmtId="174" fontId="30" fillId="9" borderId="21" xfId="19" applyNumberFormat="1" applyFont="1" applyFill="1" applyBorder="1" applyAlignment="1"/>
    <xf numFmtId="174" fontId="30" fillId="9" borderId="30" xfId="19" applyNumberFormat="1" applyFont="1" applyFill="1" applyBorder="1" applyAlignment="1"/>
    <xf numFmtId="174" fontId="30" fillId="9" borderId="38" xfId="19" applyNumberFormat="1" applyFont="1" applyFill="1" applyBorder="1" applyAlignment="1"/>
    <xf numFmtId="174" fontId="30" fillId="9" borderId="39" xfId="19" applyNumberFormat="1" applyFont="1" applyFill="1" applyBorder="1" applyAlignment="1"/>
    <xf numFmtId="174" fontId="30" fillId="9" borderId="40" xfId="19" applyNumberFormat="1" applyFont="1" applyFill="1" applyBorder="1" applyAlignment="1"/>
    <xf numFmtId="174" fontId="30" fillId="9" borderId="41" xfId="19" applyNumberFormat="1" applyFont="1" applyFill="1" applyBorder="1" applyAlignment="1"/>
    <xf numFmtId="174" fontId="30" fillId="9" borderId="46" xfId="19" applyNumberFormat="1" applyFont="1" applyFill="1" applyBorder="1" applyAlignment="1"/>
    <xf numFmtId="174" fontId="30" fillId="9" borderId="43" xfId="19" applyNumberFormat="1" applyFont="1" applyFill="1" applyBorder="1" applyAlignment="1"/>
    <xf numFmtId="174" fontId="30" fillId="8" borderId="15" xfId="19" applyNumberFormat="1" applyFont="1" applyFill="1" applyBorder="1" applyAlignment="1"/>
    <xf numFmtId="174" fontId="30" fillId="9" borderId="15" xfId="19" applyNumberFormat="1" applyFont="1" applyFill="1" applyBorder="1" applyAlignment="1"/>
    <xf numFmtId="174" fontId="30" fillId="9" borderId="23" xfId="19" applyNumberFormat="1" applyFont="1" applyFill="1" applyBorder="1" applyAlignment="1"/>
    <xf numFmtId="174" fontId="30" fillId="9" borderId="44" xfId="19" applyNumberFormat="1" applyFont="1" applyFill="1" applyBorder="1" applyAlignment="1"/>
    <xf numFmtId="174" fontId="30" fillId="9" borderId="45" xfId="19" applyNumberFormat="1" applyFont="1" applyFill="1" applyBorder="1" applyAlignment="1"/>
    <xf numFmtId="174" fontId="4" fillId="5" borderId="0" xfId="18" applyNumberFormat="1" applyFont="1" applyFill="1" applyBorder="1"/>
    <xf numFmtId="174" fontId="4" fillId="5" borderId="0" xfId="17" applyNumberFormat="1"/>
    <xf numFmtId="174" fontId="7" fillId="5" borderId="0" xfId="18" applyNumberFormat="1" applyFont="1" applyFill="1" applyBorder="1" applyAlignment="1" applyProtection="1"/>
    <xf numFmtId="174" fontId="4" fillId="5" borderId="0" xfId="19" applyNumberFormat="1" applyFont="1" applyFill="1" applyBorder="1" applyAlignment="1"/>
    <xf numFmtId="174" fontId="8" fillId="5" borderId="0" xfId="18" applyNumberFormat="1" applyFont="1" applyFill="1" applyBorder="1" applyAlignment="1" applyProtection="1"/>
    <xf numFmtId="174" fontId="4" fillId="5" borderId="0" xfId="3" applyNumberFormat="1" applyFill="1" applyBorder="1" applyAlignment="1"/>
    <xf numFmtId="174" fontId="4" fillId="5" borderId="0" xfId="17" applyNumberFormat="1" applyFill="1"/>
    <xf numFmtId="174" fontId="26" fillId="6" borderId="10" xfId="17" applyNumberFormat="1" applyFont="1" applyFill="1" applyBorder="1" applyAlignment="1">
      <alignment horizontal="center" vertical="center" wrapText="1"/>
    </xf>
    <xf numFmtId="174" fontId="26" fillId="6" borderId="10" xfId="19" applyNumberFormat="1" applyFont="1" applyFill="1" applyBorder="1" applyAlignment="1">
      <alignment horizontal="center" vertical="center" wrapText="1"/>
    </xf>
    <xf numFmtId="174" fontId="26" fillId="6" borderId="10" xfId="0" applyNumberFormat="1" applyFont="1" applyFill="1" applyBorder="1" applyAlignment="1">
      <alignment horizontal="center" vertical="center" wrapText="1"/>
    </xf>
    <xf numFmtId="174" fontId="26" fillId="6" borderId="11" xfId="0" applyNumberFormat="1" applyFont="1" applyFill="1" applyBorder="1" applyAlignment="1">
      <alignment horizontal="center" vertical="center" wrapText="1"/>
    </xf>
    <xf numFmtId="174" fontId="26" fillId="6" borderId="33" xfId="17" applyNumberFormat="1" applyFont="1" applyFill="1" applyBorder="1" applyAlignment="1">
      <alignment horizontal="center" vertical="center" wrapText="1"/>
    </xf>
    <xf numFmtId="174" fontId="26" fillId="6" borderId="34" xfId="19" applyNumberFormat="1" applyFont="1" applyFill="1" applyBorder="1" applyAlignment="1">
      <alignment horizontal="center" vertical="center" wrapText="1"/>
    </xf>
    <xf numFmtId="174" fontId="26" fillId="6" borderId="35" xfId="0" applyNumberFormat="1" applyFont="1" applyFill="1" applyBorder="1" applyAlignment="1">
      <alignment horizontal="center" vertical="center" wrapText="1"/>
    </xf>
    <xf numFmtId="174" fontId="26" fillId="6" borderId="36" xfId="17" applyNumberFormat="1" applyFont="1" applyFill="1" applyBorder="1" applyAlignment="1">
      <alignment horizontal="center" vertical="center" wrapText="1"/>
    </xf>
    <xf numFmtId="174" fontId="26" fillId="6" borderId="37" xfId="0" applyNumberFormat="1" applyFont="1" applyFill="1" applyBorder="1" applyAlignment="1">
      <alignment horizontal="center" vertical="center" wrapText="1"/>
    </xf>
    <xf numFmtId="174" fontId="9" fillId="6" borderId="10" xfId="0" applyNumberFormat="1" applyFont="1" applyFill="1" applyBorder="1" applyAlignment="1">
      <alignment horizontal="left"/>
    </xf>
    <xf numFmtId="174" fontId="9" fillId="6" borderId="11" xfId="0" applyNumberFormat="1" applyFont="1" applyFill="1" applyBorder="1" applyAlignment="1">
      <alignment horizontal="left"/>
    </xf>
    <xf numFmtId="174" fontId="9" fillId="6" borderId="36" xfId="0" applyNumberFormat="1" applyFont="1" applyFill="1" applyBorder="1" applyAlignment="1">
      <alignment horizontal="left"/>
    </xf>
    <xf numFmtId="174" fontId="9" fillId="6" borderId="37" xfId="0" applyNumberFormat="1" applyFont="1" applyFill="1" applyBorder="1" applyAlignment="1">
      <alignment horizontal="left"/>
    </xf>
    <xf numFmtId="174" fontId="30" fillId="9" borderId="51" xfId="19" applyNumberFormat="1" applyFont="1" applyFill="1" applyBorder="1" applyAlignment="1"/>
    <xf numFmtId="174" fontId="30" fillId="9" borderId="52" xfId="19" applyNumberFormat="1" applyFont="1" applyFill="1" applyBorder="1" applyAlignment="1"/>
    <xf numFmtId="174" fontId="30" fillId="9" borderId="54" xfId="19" applyNumberFormat="1" applyFont="1" applyFill="1" applyBorder="1" applyAlignment="1"/>
    <xf numFmtId="174" fontId="26" fillId="6" borderId="38" xfId="17" applyNumberFormat="1" applyFont="1" applyFill="1" applyBorder="1" applyAlignment="1">
      <alignment horizontal="center" vertical="center" wrapText="1"/>
    </xf>
    <xf numFmtId="174" fontId="26" fillId="6" borderId="21" xfId="19" applyNumberFormat="1" applyFont="1" applyFill="1" applyBorder="1" applyAlignment="1">
      <alignment horizontal="center" vertical="center" wrapText="1"/>
    </xf>
    <xf numFmtId="174" fontId="26" fillId="6" borderId="39" xfId="0" applyNumberFormat="1" applyFont="1" applyFill="1" applyBorder="1" applyAlignment="1">
      <alignment horizontal="center" vertical="center" wrapText="1"/>
    </xf>
    <xf numFmtId="174" fontId="9" fillId="6" borderId="44" xfId="0" applyNumberFormat="1" applyFont="1" applyFill="1" applyBorder="1" applyAlignment="1">
      <alignment horizontal="left"/>
    </xf>
    <xf numFmtId="174" fontId="9" fillId="6" borderId="15" xfId="0" applyNumberFormat="1" applyFont="1" applyFill="1" applyBorder="1" applyAlignment="1">
      <alignment horizontal="left"/>
    </xf>
    <xf numFmtId="174" fontId="9" fillId="6" borderId="45" xfId="0" applyNumberFormat="1" applyFont="1" applyFill="1" applyBorder="1" applyAlignment="1">
      <alignment horizontal="left"/>
    </xf>
    <xf numFmtId="174" fontId="30" fillId="9" borderId="35" xfId="19" applyNumberFormat="1" applyFont="1" applyFill="1" applyBorder="1" applyAlignment="1"/>
    <xf numFmtId="177" fontId="7" fillId="5" borderId="0" xfId="18" applyNumberFormat="1" applyFont="1" applyFill="1" applyBorder="1" applyAlignment="1" applyProtection="1">
      <alignment horizontal="right"/>
    </xf>
    <xf numFmtId="0" fontId="33" fillId="5" borderId="0" xfId="11" applyFont="1" applyAlignment="1">
      <alignment horizontal="right" vertical="center"/>
    </xf>
    <xf numFmtId="0" fontId="7" fillId="0" borderId="0" xfId="18" applyFont="1" applyFill="1" applyBorder="1" applyAlignment="1" applyProtection="1"/>
    <xf numFmtId="0" fontId="4" fillId="5" borderId="0" xfId="3" applyFill="1" applyBorder="1" applyAlignment="1">
      <alignment horizontal="right"/>
    </xf>
    <xf numFmtId="166" fontId="26" fillId="6" borderId="11" xfId="11" applyNumberFormat="1" applyFont="1" applyFill="1" applyBorder="1" applyAlignment="1">
      <alignment horizontal="center" vertical="center" wrapText="1"/>
    </xf>
    <xf numFmtId="39" fontId="26" fillId="6" borderId="13" xfId="11" applyNumberFormat="1" applyFont="1" applyFill="1" applyBorder="1" applyAlignment="1">
      <alignment horizontal="center" vertical="center" wrapText="1"/>
    </xf>
    <xf numFmtId="173" fontId="9" fillId="6" borderId="10" xfId="1" applyNumberFormat="1" applyFont="1" applyFill="1" applyBorder="1" applyAlignment="1">
      <alignment horizontal="left"/>
    </xf>
    <xf numFmtId="178" fontId="14" fillId="6" borderId="10" xfId="11" applyNumberFormat="1" applyFont="1" applyFill="1" applyBorder="1" applyAlignment="1">
      <alignment horizontal="left" vertical="center" wrapText="1"/>
    </xf>
    <xf numFmtId="178" fontId="4" fillId="5" borderId="0" xfId="17" applyNumberFormat="1" applyAlignment="1">
      <alignment horizontal="right"/>
    </xf>
    <xf numFmtId="178" fontId="27" fillId="6" borderId="10" xfId="17" applyNumberFormat="1" applyFont="1" applyFill="1" applyBorder="1" applyAlignment="1">
      <alignment horizontal="left" vertical="center" wrapText="1"/>
    </xf>
    <xf numFmtId="178" fontId="4" fillId="14" borderId="10" xfId="17" applyNumberFormat="1" applyFill="1" applyBorder="1" applyAlignment="1">
      <alignment horizontal="right"/>
    </xf>
    <xf numFmtId="178" fontId="14" fillId="11" borderId="10" xfId="11" applyNumberFormat="1" applyFont="1" applyFill="1" applyBorder="1" applyAlignment="1">
      <alignment horizontal="left" vertical="center" wrapText="1"/>
    </xf>
    <xf numFmtId="178" fontId="4" fillId="5" borderId="0" xfId="18" applyNumberFormat="1" applyFont="1" applyFill="1" applyBorder="1" applyAlignment="1">
      <alignment horizontal="right"/>
    </xf>
    <xf numFmtId="178" fontId="4" fillId="5" borderId="0" xfId="18" applyNumberFormat="1" applyFont="1" applyFill="1" applyBorder="1" applyAlignment="1">
      <alignment horizontal="left"/>
    </xf>
    <xf numFmtId="178" fontId="7" fillId="5" borderId="0" xfId="17" applyNumberFormat="1" applyFont="1" applyAlignment="1">
      <alignment horizontal="left"/>
    </xf>
    <xf numFmtId="178" fontId="7" fillId="5" borderId="0" xfId="18" applyNumberFormat="1" applyFont="1" applyFill="1" applyBorder="1" applyAlignment="1" applyProtection="1">
      <alignment horizontal="left"/>
    </xf>
    <xf numFmtId="178" fontId="7" fillId="5" borderId="0" xfId="18" applyNumberFormat="1" applyFont="1" applyFill="1" applyBorder="1" applyAlignment="1" applyProtection="1">
      <alignment horizontal="right"/>
    </xf>
    <xf numFmtId="178" fontId="26" fillId="6" borderId="10" xfId="11" applyNumberFormat="1" applyFont="1" applyFill="1" applyBorder="1" applyAlignment="1">
      <alignment horizontal="right" vertical="center" wrapText="1"/>
    </xf>
    <xf numFmtId="178" fontId="26" fillId="6" borderId="10" xfId="11" applyNumberFormat="1" applyFont="1" applyFill="1" applyBorder="1" applyAlignment="1">
      <alignment horizontal="left" vertical="center" wrapText="1"/>
    </xf>
    <xf numFmtId="168" fontId="26" fillId="6" borderId="10" xfId="11" applyNumberFormat="1" applyFont="1" applyFill="1" applyBorder="1" applyAlignment="1">
      <alignment horizontal="center" vertical="center" wrapText="1"/>
    </xf>
    <xf numFmtId="168" fontId="26" fillId="6" borderId="11" xfId="11" applyNumberFormat="1" applyFont="1" applyFill="1" applyBorder="1" applyAlignment="1">
      <alignment horizontal="center" vertical="center" wrapText="1"/>
    </xf>
    <xf numFmtId="168" fontId="26" fillId="6" borderId="13" xfId="11" applyNumberFormat="1" applyFont="1" applyFill="1" applyBorder="1" applyAlignment="1">
      <alignment horizontal="center" vertical="center" wrapText="1"/>
    </xf>
    <xf numFmtId="168" fontId="26" fillId="6" borderId="11" xfId="17" applyNumberFormat="1" applyFont="1" applyFill="1" applyBorder="1" applyAlignment="1">
      <alignment horizontal="right" vertical="center" wrapText="1"/>
    </xf>
    <xf numFmtId="168" fontId="26" fillId="6" borderId="11" xfId="11" applyNumberFormat="1" applyFont="1" applyFill="1" applyBorder="1" applyAlignment="1">
      <alignment horizontal="right" vertical="center" wrapText="1"/>
    </xf>
    <xf numFmtId="178" fontId="9" fillId="6" borderId="10" xfId="11" applyNumberFormat="1" applyFont="1" applyFill="1" applyBorder="1" applyAlignment="1">
      <alignment horizontal="left"/>
    </xf>
    <xf numFmtId="168" fontId="14" fillId="6" borderId="21" xfId="1" applyNumberFormat="1" applyFont="1" applyFill="1" applyBorder="1" applyAlignment="1">
      <alignment horizontal="right" vertical="center"/>
    </xf>
    <xf numFmtId="168" fontId="14" fillId="6" borderId="11" xfId="1" applyNumberFormat="1" applyFont="1" applyFill="1" applyBorder="1" applyAlignment="1">
      <alignment horizontal="right" vertical="center"/>
    </xf>
    <xf numFmtId="178" fontId="9" fillId="6" borderId="10" xfId="11" applyNumberFormat="1" applyFont="1" applyFill="1" applyBorder="1" applyAlignment="1">
      <alignment horizontal="right"/>
    </xf>
    <xf numFmtId="168" fontId="9" fillId="6" borderId="10" xfId="1" applyNumberFormat="1" applyFont="1" applyFill="1" applyBorder="1" applyAlignment="1">
      <alignment horizontal="right"/>
    </xf>
    <xf numFmtId="168" fontId="9" fillId="6" borderId="11" xfId="1" applyNumberFormat="1" applyFont="1" applyFill="1" applyBorder="1" applyAlignment="1">
      <alignment horizontal="right"/>
    </xf>
    <xf numFmtId="167" fontId="4" fillId="5" borderId="0" xfId="1" applyFill="1"/>
    <xf numFmtId="167" fontId="4" fillId="5" borderId="0" xfId="17" applyNumberFormat="1"/>
    <xf numFmtId="178" fontId="7" fillId="5" borderId="0" xfId="17" applyNumberFormat="1" applyFont="1" applyAlignment="1"/>
    <xf numFmtId="168" fontId="7" fillId="5" borderId="0" xfId="18" applyNumberFormat="1" applyFont="1" applyFill="1" applyBorder="1" applyAlignment="1" applyProtection="1">
      <alignment horizontal="center"/>
    </xf>
    <xf numFmtId="168" fontId="4" fillId="5" borderId="0" xfId="19" applyNumberFormat="1" applyFont="1" applyFill="1" applyBorder="1" applyAlignment="1">
      <alignment horizontal="center"/>
    </xf>
    <xf numFmtId="168" fontId="4" fillId="5" borderId="0" xfId="17" applyNumberFormat="1" applyAlignment="1">
      <alignment horizontal="center"/>
    </xf>
    <xf numFmtId="168" fontId="9" fillId="6" borderId="11" xfId="11" applyNumberFormat="1" applyFont="1" applyFill="1" applyBorder="1" applyAlignment="1">
      <alignment horizontal="right"/>
    </xf>
    <xf numFmtId="178" fontId="4" fillId="5" borderId="0" xfId="1" applyNumberFormat="1" applyFill="1" applyAlignment="1">
      <alignment horizontal="right"/>
    </xf>
    <xf numFmtId="168" fontId="30" fillId="9" borderId="11" xfId="19" applyNumberFormat="1" applyFont="1" applyFill="1" applyBorder="1" applyAlignment="1">
      <alignment horizontal="right"/>
    </xf>
    <xf numFmtId="178" fontId="4" fillId="16" borderId="0" xfId="17" applyNumberFormat="1" applyFill="1" applyBorder="1" applyAlignment="1">
      <alignment horizontal="right"/>
    </xf>
    <xf numFmtId="178" fontId="4" fillId="16" borderId="0" xfId="17" applyNumberFormat="1" applyFill="1" applyAlignment="1">
      <alignment horizontal="right"/>
    </xf>
    <xf numFmtId="0" fontId="4" fillId="16" borderId="0" xfId="17" applyFill="1"/>
    <xf numFmtId="39" fontId="26" fillId="6" borderId="26" xfId="11" applyNumberFormat="1" applyFont="1" applyFill="1" applyBorder="1" applyAlignment="1">
      <alignment horizontal="center" vertical="center" wrapText="1"/>
    </xf>
    <xf numFmtId="0" fontId="27" fillId="6" borderId="10" xfId="17" applyFont="1" applyFill="1" applyBorder="1" applyAlignment="1">
      <alignment horizontal="left" vertical="center" wrapText="1"/>
    </xf>
    <xf numFmtId="0" fontId="4" fillId="14" borderId="0" xfId="17" applyFill="1"/>
    <xf numFmtId="0" fontId="40" fillId="5" borderId="0" xfId="18" applyFont="1" applyFill="1" applyBorder="1" applyAlignment="1" applyProtection="1"/>
    <xf numFmtId="168" fontId="26" fillId="6" borderId="26" xfId="11" applyNumberFormat="1" applyFont="1" applyFill="1" applyBorder="1" applyAlignment="1">
      <alignment horizontal="center" vertical="center" wrapText="1"/>
    </xf>
    <xf numFmtId="168" fontId="26" fillId="6" borderId="14" xfId="11" applyNumberFormat="1" applyFont="1" applyFill="1" applyBorder="1" applyAlignment="1">
      <alignment horizontal="center" vertical="center" wrapText="1"/>
    </xf>
    <xf numFmtId="168" fontId="9" fillId="6" borderId="0" xfId="11" applyNumberFormat="1" applyFont="1" applyFill="1" applyBorder="1" applyAlignment="1">
      <alignment horizontal="right"/>
    </xf>
    <xf numFmtId="168" fontId="9" fillId="6" borderId="14" xfId="11" applyNumberFormat="1" applyFont="1" applyFill="1" applyBorder="1" applyAlignment="1">
      <alignment horizontal="right"/>
    </xf>
    <xf numFmtId="0" fontId="4" fillId="15" borderId="10" xfId="17" applyFont="1" applyFill="1" applyBorder="1"/>
    <xf numFmtId="0" fontId="4" fillId="15" borderId="10" xfId="17" applyFill="1" applyBorder="1"/>
    <xf numFmtId="0" fontId="4" fillId="15" borderId="10" xfId="17" applyFill="1" applyBorder="1" applyAlignment="1">
      <alignment horizontal="right"/>
    </xf>
    <xf numFmtId="0" fontId="4" fillId="5" borderId="0" xfId="3" applyFill="1" applyBorder="1" applyAlignment="1"/>
    <xf numFmtId="168" fontId="4" fillId="8" borderId="10" xfId="19" applyNumberFormat="1" applyFont="1" applyFill="1" applyBorder="1" applyAlignment="1">
      <alignment horizontal="right"/>
    </xf>
    <xf numFmtId="168" fontId="4" fillId="9" borderId="10" xfId="19" applyNumberFormat="1" applyFont="1" applyFill="1" applyBorder="1" applyAlignment="1">
      <alignment horizontal="right"/>
    </xf>
    <xf numFmtId="0" fontId="31" fillId="5" borderId="0" xfId="18" applyFont="1" applyFill="1" applyBorder="1" applyAlignment="1">
      <alignment horizontal="right"/>
    </xf>
    <xf numFmtId="168" fontId="5" fillId="5" borderId="0" xfId="11" applyNumberFormat="1" applyFont="1" applyFill="1" applyAlignment="1">
      <alignment horizontal="right" vertical="top"/>
    </xf>
    <xf numFmtId="165" fontId="31" fillId="6" borderId="10" xfId="11" applyNumberFormat="1" applyFont="1" applyFill="1" applyBorder="1" applyAlignment="1">
      <alignment horizontal="right"/>
    </xf>
    <xf numFmtId="10" fontId="30" fillId="9" borderId="10" xfId="19" applyNumberFormat="1" applyFont="1" applyFill="1" applyBorder="1" applyAlignment="1">
      <alignment horizontal="right"/>
    </xf>
    <xf numFmtId="0" fontId="41" fillId="5" borderId="0" xfId="11" applyNumberFormat="1" applyFont="1" applyFill="1" applyAlignment="1">
      <alignment horizontal="left" vertical="top"/>
    </xf>
    <xf numFmtId="168" fontId="4" fillId="5" borderId="0" xfId="17" applyNumberFormat="1" applyFont="1" applyAlignment="1">
      <alignment horizontal="right"/>
    </xf>
    <xf numFmtId="0" fontId="0" fillId="5" borderId="0" xfId="0" applyAlignment="1">
      <alignment horizontal="right"/>
    </xf>
    <xf numFmtId="0" fontId="7" fillId="5" borderId="0" xfId="18" applyFont="1" applyFill="1" applyBorder="1"/>
    <xf numFmtId="0" fontId="42" fillId="6" borderId="10" xfId="18" applyFont="1" applyFill="1" applyBorder="1" applyAlignment="1" applyProtection="1">
      <alignment horizontal="left"/>
    </xf>
    <xf numFmtId="0" fontId="14" fillId="6" borderId="10" xfId="18" applyFont="1" applyFill="1" applyBorder="1"/>
    <xf numFmtId="3" fontId="14" fillId="11" borderId="10" xfId="18" applyNumberFormat="1" applyFont="1" applyFill="1" applyBorder="1" applyAlignment="1">
      <alignment horizontal="left"/>
    </xf>
    <xf numFmtId="168" fontId="4" fillId="9" borderId="10" xfId="18" applyNumberFormat="1" applyFont="1" applyFill="1" applyBorder="1" applyAlignment="1">
      <alignment horizontal="right"/>
    </xf>
    <xf numFmtId="168" fontId="4" fillId="9" borderId="10" xfId="17" applyNumberFormat="1" applyFill="1" applyBorder="1" applyAlignment="1">
      <alignment horizontal="right"/>
    </xf>
    <xf numFmtId="168" fontId="0" fillId="5" borderId="0" xfId="0" applyNumberFormat="1" applyAlignment="1">
      <alignment horizontal="right"/>
    </xf>
    <xf numFmtId="0" fontId="7" fillId="5" borderId="0" xfId="0" applyFont="1"/>
    <xf numFmtId="0" fontId="26" fillId="6" borderId="10" xfId="0" applyFont="1" applyFill="1" applyBorder="1"/>
    <xf numFmtId="3" fontId="26" fillId="6" borderId="15" xfId="0" applyNumberFormat="1" applyFont="1" applyFill="1" applyBorder="1" applyAlignment="1">
      <alignment horizontal="center" vertical="center"/>
    </xf>
    <xf numFmtId="0" fontId="14" fillId="17" borderId="10" xfId="0" applyFont="1" applyFill="1" applyBorder="1"/>
    <xf numFmtId="3" fontId="0" fillId="9" borderId="10" xfId="0" applyNumberFormat="1" applyFill="1" applyBorder="1"/>
    <xf numFmtId="3" fontId="0" fillId="6" borderId="10" xfId="0" applyNumberFormat="1" applyFill="1" applyBorder="1"/>
    <xf numFmtId="0" fontId="26" fillId="6" borderId="15" xfId="0" applyFont="1" applyFill="1" applyBorder="1" applyAlignment="1">
      <alignment horizontal="center" vertical="center"/>
    </xf>
    <xf numFmtId="3" fontId="0" fillId="9" borderId="10" xfId="21" applyNumberFormat="1" applyFont="1" applyFill="1" applyBorder="1"/>
    <xf numFmtId="3" fontId="0" fillId="6" borderId="10" xfId="21" applyNumberFormat="1" applyFont="1" applyFill="1" applyBorder="1"/>
    <xf numFmtId="0" fontId="26" fillId="17" borderId="10" xfId="0" applyFont="1" applyFill="1" applyBorder="1"/>
    <xf numFmtId="3" fontId="0" fillId="5" borderId="0" xfId="0" applyNumberFormat="1" applyAlignment="1">
      <alignment horizontal="right"/>
    </xf>
    <xf numFmtId="0" fontId="38" fillId="5" borderId="0" xfId="0" applyFont="1" applyFill="1" applyBorder="1"/>
    <xf numFmtId="0" fontId="0" fillId="5" borderId="0" xfId="0" applyFill="1"/>
    <xf numFmtId="3" fontId="0" fillId="9" borderId="10" xfId="1" applyNumberFormat="1" applyFont="1" applyFill="1" applyBorder="1" applyAlignment="1">
      <alignment horizontal="right"/>
    </xf>
    <xf numFmtId="1" fontId="0" fillId="5" borderId="0" xfId="0" applyNumberFormat="1" applyAlignment="1">
      <alignment horizontal="right"/>
    </xf>
    <xf numFmtId="0" fontId="25" fillId="5" borderId="0" xfId="12" applyFont="1" applyFill="1" applyBorder="1" applyAlignment="1">
      <alignment horizontal="right"/>
    </xf>
    <xf numFmtId="0" fontId="4" fillId="5" borderId="0" xfId="11" applyAlignment="1">
      <alignment horizontal="right"/>
    </xf>
    <xf numFmtId="0" fontId="4" fillId="9" borderId="30" xfId="11" applyFont="1" applyFill="1" applyBorder="1"/>
    <xf numFmtId="0" fontId="32" fillId="9" borderId="29" xfId="11" applyFont="1" applyFill="1" applyBorder="1"/>
    <xf numFmtId="0" fontId="32" fillId="9" borderId="29" xfId="11" applyFont="1" applyFill="1" applyBorder="1" applyAlignment="1">
      <alignment horizontal="right"/>
    </xf>
    <xf numFmtId="165" fontId="9" fillId="8" borderId="10" xfId="11" applyNumberFormat="1" applyFont="1" applyFill="1" applyBorder="1" applyAlignment="1">
      <alignment horizontal="left"/>
    </xf>
    <xf numFmtId="49" fontId="14" fillId="6" borderId="10" xfId="10" applyNumberFormat="1" applyFont="1" applyFill="1" applyBorder="1" applyAlignment="1"/>
    <xf numFmtId="49" fontId="14" fillId="6" borderId="10" xfId="10" applyNumberFormat="1" applyFont="1" applyFill="1" applyBorder="1"/>
    <xf numFmtId="166" fontId="14" fillId="6" borderId="10" xfId="10" applyNumberFormat="1" applyFont="1" applyFill="1" applyBorder="1" applyAlignment="1">
      <alignment horizontal="left" vertical="center" wrapText="1"/>
    </xf>
    <xf numFmtId="168" fontId="30" fillId="9" borderId="10" xfId="22" applyNumberFormat="1" applyFont="1" applyFill="1" applyBorder="1" applyAlignment="1">
      <alignment horizontal="right"/>
    </xf>
    <xf numFmtId="168" fontId="4" fillId="5" borderId="0" xfId="11" applyNumberFormat="1" applyAlignment="1">
      <alignment horizontal="right"/>
    </xf>
    <xf numFmtId="49" fontId="26" fillId="6" borderId="10" xfId="11" applyNumberFormat="1" applyFont="1" applyFill="1" applyBorder="1" applyAlignment="1">
      <alignment horizontal="left" vertical="center" wrapText="1"/>
    </xf>
    <xf numFmtId="167" fontId="4" fillId="5" borderId="0" xfId="1" applyFill="1" applyAlignment="1">
      <alignment horizontal="right"/>
    </xf>
    <xf numFmtId="168" fontId="4" fillId="8" borderId="10" xfId="11" applyNumberFormat="1" applyFont="1" applyFill="1" applyBorder="1" applyAlignment="1">
      <alignment horizontal="right" vertical="center"/>
    </xf>
    <xf numFmtId="0" fontId="4" fillId="9" borderId="30" xfId="0" applyFont="1" applyFill="1" applyBorder="1"/>
    <xf numFmtId="0" fontId="32" fillId="9" borderId="29" xfId="0" applyFont="1" applyFill="1" applyBorder="1"/>
    <xf numFmtId="0" fontId="32" fillId="9" borderId="28" xfId="0" applyFont="1" applyFill="1" applyBorder="1"/>
    <xf numFmtId="49" fontId="14" fillId="6" borderId="10" xfId="0" applyNumberFormat="1" applyFont="1" applyFill="1" applyBorder="1" applyAlignment="1"/>
    <xf numFmtId="166" fontId="14" fillId="6" borderId="10" xfId="0" applyNumberFormat="1" applyFont="1" applyFill="1" applyBorder="1" applyAlignment="1">
      <alignment horizontal="left" vertical="center" wrapText="1"/>
    </xf>
    <xf numFmtId="165" fontId="4" fillId="8" borderId="10" xfId="0" applyNumberFormat="1" applyFont="1" applyFill="1" applyBorder="1" applyAlignment="1">
      <alignment horizontal="right"/>
    </xf>
    <xf numFmtId="0" fontId="4" fillId="5" borderId="0" xfId="15"/>
    <xf numFmtId="0" fontId="5" fillId="16" borderId="0" xfId="0" applyFont="1" applyFill="1" applyAlignment="1"/>
    <xf numFmtId="0" fontId="5" fillId="0" borderId="0" xfId="15" applyNumberFormat="1" applyFont="1" applyFill="1" applyAlignment="1">
      <alignment horizontal="left"/>
    </xf>
    <xf numFmtId="0" fontId="4" fillId="9" borderId="30" xfId="15" applyFont="1" applyFill="1" applyBorder="1"/>
    <xf numFmtId="0" fontId="4" fillId="9" borderId="29" xfId="15" applyFont="1" applyFill="1" applyBorder="1"/>
    <xf numFmtId="0" fontId="4" fillId="18" borderId="29" xfId="15" applyFont="1" applyFill="1" applyBorder="1"/>
    <xf numFmtId="0" fontId="4" fillId="18" borderId="28" xfId="15" applyFont="1" applyFill="1" applyBorder="1"/>
    <xf numFmtId="0" fontId="5" fillId="5" borderId="0" xfId="15" applyFont="1"/>
    <xf numFmtId="0" fontId="7" fillId="5" borderId="0" xfId="15" applyFont="1"/>
    <xf numFmtId="165" fontId="6" fillId="5" borderId="0" xfId="15" applyNumberFormat="1" applyFont="1" applyBorder="1" applyAlignment="1">
      <alignment horizontal="left"/>
    </xf>
    <xf numFmtId="49" fontId="4" fillId="5" borderId="0" xfId="15" applyNumberFormat="1" applyFont="1"/>
    <xf numFmtId="2" fontId="4" fillId="5" borderId="0" xfId="15" applyNumberFormat="1" applyFont="1" applyBorder="1"/>
    <xf numFmtId="164" fontId="4" fillId="5" borderId="0" xfId="15" applyNumberFormat="1" applyFont="1" applyBorder="1" applyAlignment="1">
      <alignment horizontal="center"/>
    </xf>
    <xf numFmtId="164" fontId="4" fillId="5" borderId="0" xfId="15" applyNumberFormat="1" applyFont="1" applyBorder="1"/>
    <xf numFmtId="39" fontId="4" fillId="5" borderId="0" xfId="15" applyNumberFormat="1" applyFont="1"/>
    <xf numFmtId="0" fontId="4" fillId="5" borderId="0" xfId="15" applyFont="1"/>
    <xf numFmtId="166" fontId="26" fillId="6" borderId="10" xfId="15" quotePrefix="1" applyNumberFormat="1" applyFont="1" applyFill="1" applyBorder="1" applyAlignment="1">
      <alignment horizontal="center" vertical="center" wrapText="1"/>
    </xf>
    <xf numFmtId="49" fontId="26" fillId="6" borderId="10" xfId="15" applyNumberFormat="1" applyFont="1" applyFill="1" applyBorder="1" applyAlignment="1">
      <alignment horizontal="center" vertical="center" wrapText="1"/>
    </xf>
    <xf numFmtId="2" fontId="26" fillId="6" borderId="10" xfId="15" applyNumberFormat="1" applyFont="1" applyFill="1" applyBorder="1" applyAlignment="1">
      <alignment horizontal="center" vertical="center" wrapText="1"/>
    </xf>
    <xf numFmtId="164" fontId="26" fillId="6" borderId="10" xfId="15" applyNumberFormat="1" applyFont="1" applyFill="1" applyBorder="1" applyAlignment="1">
      <alignment horizontal="center" vertical="center" wrapText="1"/>
    </xf>
    <xf numFmtId="165" fontId="14" fillId="6" borderId="10" xfId="15" applyNumberFormat="1" applyFont="1" applyFill="1" applyBorder="1" applyAlignment="1">
      <alignment horizontal="left"/>
    </xf>
    <xf numFmtId="165" fontId="9" fillId="8" borderId="10" xfId="15" applyNumberFormat="1" applyFont="1" applyFill="1" applyBorder="1" applyAlignment="1">
      <alignment horizontal="left"/>
    </xf>
    <xf numFmtId="49" fontId="14" fillId="6" borderId="10" xfId="15" applyNumberFormat="1" applyFont="1" applyFill="1" applyBorder="1" applyAlignment="1"/>
    <xf numFmtId="168" fontId="4" fillId="8" borderId="10" xfId="15" applyNumberFormat="1" applyFont="1" applyFill="1" applyBorder="1" applyAlignment="1">
      <alignment horizontal="right"/>
    </xf>
    <xf numFmtId="49" fontId="26" fillId="6" borderId="10" xfId="15" applyNumberFormat="1" applyFont="1" applyFill="1" applyBorder="1" applyAlignment="1"/>
    <xf numFmtId="49" fontId="4" fillId="6" borderId="10" xfId="15" applyNumberFormat="1" applyFont="1" applyFill="1" applyBorder="1" applyAlignment="1"/>
    <xf numFmtId="49" fontId="27" fillId="6" borderId="10" xfId="15" applyNumberFormat="1" applyFont="1" applyFill="1" applyBorder="1" applyAlignment="1"/>
    <xf numFmtId="165" fontId="4" fillId="8" borderId="10" xfId="15" applyNumberFormat="1" applyFont="1" applyFill="1" applyBorder="1" applyAlignment="1">
      <alignment horizontal="left"/>
    </xf>
    <xf numFmtId="49" fontId="14" fillId="11" borderId="10" xfId="15" applyNumberFormat="1" applyFont="1" applyFill="1" applyBorder="1"/>
    <xf numFmtId="168" fontId="28" fillId="9" borderId="10" xfId="15" applyNumberFormat="1" applyFont="1" applyFill="1" applyBorder="1" applyAlignment="1">
      <alignment horizontal="right"/>
    </xf>
    <xf numFmtId="49" fontId="26" fillId="6" borderId="10" xfId="15" applyNumberFormat="1" applyFont="1" applyFill="1" applyBorder="1"/>
    <xf numFmtId="167" fontId="14" fillId="6" borderId="10" xfId="1" applyFont="1" applyFill="1" applyBorder="1" applyAlignment="1"/>
    <xf numFmtId="49" fontId="14" fillId="6" borderId="10" xfId="15" applyNumberFormat="1" applyFont="1" applyFill="1" applyBorder="1"/>
    <xf numFmtId="166" fontId="14" fillId="6" borderId="10" xfId="15" applyNumberFormat="1" applyFont="1" applyFill="1" applyBorder="1" applyAlignment="1">
      <alignment horizontal="left" vertical="center" wrapText="1"/>
    </xf>
    <xf numFmtId="166" fontId="14" fillId="11" borderId="10" xfId="15" applyNumberFormat="1" applyFont="1" applyFill="1" applyBorder="1" applyAlignment="1">
      <alignment horizontal="left" vertical="center" wrapText="1"/>
    </xf>
    <xf numFmtId="176" fontId="4" fillId="9" borderId="10" xfId="24" applyNumberFormat="1" applyFont="1" applyFill="1" applyBorder="1" applyAlignment="1"/>
    <xf numFmtId="174" fontId="4" fillId="9" borderId="10" xfId="24" applyNumberFormat="1" applyFont="1" applyFill="1" applyBorder="1" applyAlignment="1"/>
    <xf numFmtId="167" fontId="4" fillId="9" borderId="10" xfId="1" applyFont="1" applyFill="1" applyBorder="1" applyAlignment="1"/>
    <xf numFmtId="165" fontId="4" fillId="8" borderId="10" xfId="15" applyNumberFormat="1" applyFont="1" applyFill="1" applyBorder="1" applyAlignment="1">
      <alignment horizontal="right"/>
    </xf>
    <xf numFmtId="174" fontId="4" fillId="8" borderId="10" xfId="15" applyNumberFormat="1" applyFont="1" applyFill="1" applyBorder="1" applyAlignment="1">
      <alignment horizontal="right"/>
    </xf>
    <xf numFmtId="176" fontId="6" fillId="9" borderId="10" xfId="24" applyNumberFormat="1" applyFont="1" applyFill="1" applyBorder="1" applyAlignment="1"/>
    <xf numFmtId="174" fontId="6" fillId="9" borderId="10" xfId="24" applyNumberFormat="1" applyFont="1" applyFill="1" applyBorder="1" applyAlignment="1"/>
    <xf numFmtId="0" fontId="44" fillId="0" borderId="0" xfId="15" applyFont="1" applyFill="1" applyBorder="1"/>
    <xf numFmtId="0" fontId="4" fillId="0" borderId="0" xfId="15" applyFill="1" applyBorder="1"/>
    <xf numFmtId="179" fontId="4" fillId="0" borderId="0" xfId="15" applyNumberFormat="1" applyFill="1" applyBorder="1"/>
    <xf numFmtId="0" fontId="27" fillId="0" borderId="0" xfId="15" applyFont="1" applyFill="1" applyBorder="1"/>
    <xf numFmtId="0" fontId="27" fillId="5" borderId="0" xfId="15" applyFont="1" applyBorder="1"/>
    <xf numFmtId="0" fontId="4" fillId="5" borderId="0" xfId="15" applyBorder="1"/>
    <xf numFmtId="167" fontId="4" fillId="5" borderId="0" xfId="1" applyFill="1" applyBorder="1"/>
    <xf numFmtId="0" fontId="27" fillId="5" borderId="0" xfId="15" applyFont="1"/>
    <xf numFmtId="0" fontId="31" fillId="5" borderId="0" xfId="15" applyFont="1" applyBorder="1"/>
    <xf numFmtId="165" fontId="4" fillId="8" borderId="10" xfId="15" applyNumberFormat="1" applyFont="1" applyFill="1" applyBorder="1" applyAlignment="1">
      <alignment horizontal="left" vertical="center"/>
    </xf>
    <xf numFmtId="168" fontId="4" fillId="8" borderId="10" xfId="15" applyNumberFormat="1" applyFont="1" applyFill="1" applyBorder="1" applyAlignment="1">
      <alignment horizontal="left" vertical="center" wrapText="1"/>
    </xf>
    <xf numFmtId="168" fontId="4" fillId="8" borderId="10" xfId="15" applyNumberFormat="1" applyFont="1" applyFill="1" applyBorder="1" applyAlignment="1">
      <alignment horizontal="right" vertical="center"/>
    </xf>
    <xf numFmtId="0" fontId="4" fillId="5" borderId="0" xfId="15" applyAlignment="1">
      <alignment vertical="center"/>
    </xf>
    <xf numFmtId="180" fontId="45" fillId="5" borderId="0" xfId="15" applyNumberFormat="1" applyFont="1" applyAlignment="1">
      <alignment horizontal="right" vertical="center"/>
    </xf>
    <xf numFmtId="49" fontId="26" fillId="6" borderId="10" xfId="15" applyNumberFormat="1" applyFont="1" applyFill="1" applyBorder="1" applyAlignment="1">
      <alignment horizontal="left" vertical="center" wrapText="1"/>
    </xf>
    <xf numFmtId="164" fontId="26" fillId="6" borderId="11" xfId="15" applyNumberFormat="1" applyFont="1" applyFill="1" applyBorder="1" applyAlignment="1">
      <alignment horizontal="center" vertical="center" wrapText="1"/>
    </xf>
    <xf numFmtId="168" fontId="4" fillId="8" borderId="10" xfId="15" applyNumberFormat="1" applyFont="1" applyFill="1" applyBorder="1" applyAlignment="1">
      <alignment horizontal="left"/>
    </xf>
    <xf numFmtId="0" fontId="5" fillId="0" borderId="0" xfId="0" applyFont="1" applyFill="1" applyAlignment="1"/>
    <xf numFmtId="174" fontId="4" fillId="8" borderId="10" xfId="0" applyNumberFormat="1" applyFont="1" applyFill="1" applyBorder="1" applyAlignment="1">
      <alignment horizontal="right"/>
    </xf>
    <xf numFmtId="49" fontId="26" fillId="6" borderId="10" xfId="0" applyNumberFormat="1" applyFont="1" applyFill="1" applyBorder="1" applyAlignment="1">
      <alignment horizontal="left" vertical="center" wrapText="1"/>
    </xf>
    <xf numFmtId="49" fontId="26" fillId="6" borderId="10" xfId="0" applyNumberFormat="1" applyFont="1" applyFill="1" applyBorder="1" applyAlignment="1">
      <alignment horizontal="left"/>
    </xf>
    <xf numFmtId="49" fontId="26" fillId="11" borderId="10" xfId="0" applyNumberFormat="1" applyFont="1" applyFill="1" applyBorder="1"/>
    <xf numFmtId="49" fontId="14" fillId="6" borderId="10" xfId="0" applyNumberFormat="1" applyFont="1" applyFill="1" applyBorder="1" applyAlignment="1">
      <alignment wrapText="1"/>
    </xf>
    <xf numFmtId="165" fontId="30" fillId="9" borderId="10" xfId="19" applyNumberFormat="1" applyFont="1" applyFill="1" applyBorder="1" applyAlignment="1">
      <alignment horizontal="right"/>
    </xf>
    <xf numFmtId="0" fontId="26" fillId="17" borderId="10" xfId="25" applyFont="1" applyFill="1" applyBorder="1" applyAlignment="1">
      <alignment horizontal="right" vertical="center" indent="1"/>
    </xf>
    <xf numFmtId="0" fontId="14" fillId="17" borderId="10" xfId="25" applyFont="1" applyFill="1" applyBorder="1" applyAlignment="1">
      <alignment horizontal="left" vertical="center" indent="1"/>
    </xf>
    <xf numFmtId="165" fontId="14" fillId="17" borderId="10" xfId="25" applyNumberFormat="1" applyFont="1" applyFill="1" applyBorder="1" applyAlignment="1">
      <alignment horizontal="left" vertical="center" indent="1"/>
    </xf>
    <xf numFmtId="0" fontId="25" fillId="5" borderId="0" xfId="9" applyFont="1" applyFill="1" applyBorder="1" applyAlignment="1">
      <alignment horizontal="right"/>
    </xf>
    <xf numFmtId="0" fontId="32" fillId="9" borderId="29" xfId="0" applyFont="1" applyFill="1" applyBorder="1" applyAlignment="1">
      <alignment horizontal="right"/>
    </xf>
    <xf numFmtId="0" fontId="32" fillId="9" borderId="28" xfId="0" applyFont="1" applyFill="1" applyBorder="1" applyAlignment="1">
      <alignment horizontal="right"/>
    </xf>
    <xf numFmtId="2" fontId="4" fillId="5" borderId="0" xfId="0" applyNumberFormat="1" applyFont="1" applyBorder="1" applyAlignment="1">
      <alignment horizontal="right"/>
    </xf>
    <xf numFmtId="164" fontId="4" fillId="5" borderId="0" xfId="0" applyNumberFormat="1" applyFont="1" applyBorder="1" applyAlignment="1">
      <alignment horizontal="right"/>
    </xf>
    <xf numFmtId="39" fontId="4" fillId="5" borderId="0" xfId="0" applyNumberFormat="1" applyFont="1" applyAlignment="1">
      <alignment horizontal="right"/>
    </xf>
    <xf numFmtId="0" fontId="4" fillId="5" borderId="0" xfId="0" applyFont="1" applyAlignment="1">
      <alignment horizontal="right"/>
    </xf>
    <xf numFmtId="168" fontId="4" fillId="8" borderId="11" xfId="0" applyNumberFormat="1" applyFont="1" applyFill="1" applyBorder="1" applyAlignment="1">
      <alignment horizontal="right"/>
    </xf>
    <xf numFmtId="49" fontId="14" fillId="6" borderId="10" xfId="0" applyNumberFormat="1" applyFont="1" applyFill="1" applyBorder="1" applyAlignment="1">
      <alignment vertical="center" wrapText="1"/>
    </xf>
    <xf numFmtId="49" fontId="14" fillId="11" borderId="10" xfId="0" applyNumberFormat="1" applyFont="1" applyFill="1" applyBorder="1" applyAlignment="1"/>
    <xf numFmtId="0" fontId="4" fillId="5" borderId="30" xfId="0" applyFont="1" applyBorder="1"/>
    <xf numFmtId="0" fontId="0" fillId="5" borderId="29" xfId="0" applyBorder="1"/>
    <xf numFmtId="0" fontId="0" fillId="5" borderId="28" xfId="0" applyBorder="1"/>
    <xf numFmtId="0" fontId="4" fillId="5" borderId="25" xfId="0" applyFont="1" applyBorder="1"/>
    <xf numFmtId="0" fontId="0" fillId="5" borderId="0" xfId="0" applyBorder="1"/>
    <xf numFmtId="0" fontId="0" fillId="5" borderId="14" xfId="0" applyBorder="1"/>
    <xf numFmtId="1" fontId="4" fillId="8" borderId="10" xfId="0" applyNumberFormat="1" applyFont="1" applyFill="1" applyBorder="1" applyAlignment="1">
      <alignment horizontal="right"/>
    </xf>
    <xf numFmtId="0" fontId="15" fillId="5" borderId="0" xfId="7" applyFill="1" applyAlignment="1" applyProtection="1"/>
    <xf numFmtId="168" fontId="6" fillId="9" borderId="10" xfId="0" applyNumberFormat="1" applyFont="1" applyFill="1" applyBorder="1" applyAlignment="1">
      <alignment horizontal="right"/>
    </xf>
    <xf numFmtId="1" fontId="6" fillId="9" borderId="10" xfId="0" applyNumberFormat="1" applyFont="1" applyFill="1" applyBorder="1" applyAlignment="1">
      <alignment horizontal="right"/>
    </xf>
    <xf numFmtId="2" fontId="6" fillId="6" borderId="10" xfId="0" applyNumberFormat="1" applyFont="1" applyFill="1" applyBorder="1" applyAlignment="1">
      <alignment horizontal="center" vertical="center" wrapText="1"/>
    </xf>
    <xf numFmtId="1" fontId="6" fillId="6" borderId="10" xfId="0" applyNumberFormat="1" applyFont="1" applyFill="1" applyBorder="1" applyAlignment="1">
      <alignment horizontal="center" vertical="center" wrapText="1"/>
    </xf>
    <xf numFmtId="49" fontId="4" fillId="6" borderId="10" xfId="0" applyNumberFormat="1" applyFont="1" applyFill="1" applyBorder="1" applyAlignment="1"/>
    <xf numFmtId="1" fontId="4" fillId="6" borderId="10" xfId="0" applyNumberFormat="1" applyFont="1" applyFill="1" applyBorder="1" applyAlignment="1"/>
    <xf numFmtId="168" fontId="46" fillId="8" borderId="10" xfId="0" applyNumberFormat="1" applyFont="1" applyFill="1" applyBorder="1" applyAlignment="1">
      <alignment horizontal="right"/>
    </xf>
    <xf numFmtId="49" fontId="31" fillId="6" borderId="10" xfId="0" applyNumberFormat="1" applyFont="1" applyFill="1" applyBorder="1" applyAlignment="1"/>
    <xf numFmtId="168" fontId="9" fillId="8" borderId="10" xfId="0" applyNumberFormat="1" applyFont="1" applyFill="1" applyBorder="1" applyAlignment="1">
      <alignment horizontal="right"/>
    </xf>
    <xf numFmtId="49" fontId="14" fillId="6" borderId="10" xfId="0" applyNumberFormat="1" applyFont="1" applyFill="1" applyBorder="1" applyAlignment="1">
      <alignment horizontal="left" vertical="center" wrapText="1"/>
    </xf>
    <xf numFmtId="49" fontId="14" fillId="6" borderId="10" xfId="0" applyNumberFormat="1" applyFont="1" applyFill="1" applyBorder="1" applyAlignment="1">
      <alignment horizontal="right"/>
    </xf>
    <xf numFmtId="0" fontId="0" fillId="0" borderId="0" xfId="0" applyFill="1" applyBorder="1"/>
    <xf numFmtId="0" fontId="5" fillId="5" borderId="0" xfId="26" applyFont="1"/>
    <xf numFmtId="0" fontId="5" fillId="5" borderId="0" xfId="26" applyFont="1" applyAlignment="1">
      <alignment horizontal="left"/>
    </xf>
    <xf numFmtId="49" fontId="14" fillId="6" borderId="10" xfId="0" applyNumberFormat="1" applyFont="1" applyFill="1" applyBorder="1" applyAlignment="1">
      <alignment horizontal="center"/>
    </xf>
    <xf numFmtId="0" fontId="47" fillId="5" borderId="0" xfId="0" applyFont="1"/>
    <xf numFmtId="0" fontId="14" fillId="6" borderId="10" xfId="0" applyNumberFormat="1" applyFont="1" applyFill="1" applyBorder="1" applyAlignment="1"/>
    <xf numFmtId="181" fontId="4" fillId="8" borderId="10" xfId="0" applyNumberFormat="1" applyFont="1" applyFill="1" applyBorder="1" applyAlignment="1">
      <alignment horizontal="right"/>
    </xf>
    <xf numFmtId="181" fontId="28" fillId="9" borderId="10" xfId="0" applyNumberFormat="1" applyFont="1" applyFill="1" applyBorder="1" applyAlignment="1">
      <alignment horizontal="right"/>
    </xf>
    <xf numFmtId="43" fontId="47" fillId="5" borderId="0" xfId="0" applyNumberFormat="1" applyFont="1"/>
    <xf numFmtId="43" fontId="0" fillId="5" borderId="0" xfId="0" applyNumberFormat="1"/>
    <xf numFmtId="182" fontId="0" fillId="5" borderId="0" xfId="0" applyNumberFormat="1"/>
    <xf numFmtId="4" fontId="0" fillId="5" borderId="0" xfId="0" applyNumberFormat="1"/>
    <xf numFmtId="0" fontId="32" fillId="5" borderId="0" xfId="26" applyFont="1"/>
    <xf numFmtId="0" fontId="7" fillId="5" borderId="0" xfId="26" applyFont="1" applyFill="1" applyAlignment="1">
      <alignment horizontal="left" vertical="top" wrapText="1"/>
    </xf>
    <xf numFmtId="0" fontId="7" fillId="5" borderId="0" xfId="26" applyFont="1" applyBorder="1"/>
    <xf numFmtId="0" fontId="7" fillId="5" borderId="0" xfId="26" applyFont="1"/>
    <xf numFmtId="0" fontId="4" fillId="5" borderId="30" xfId="26" applyFont="1" applyBorder="1"/>
    <xf numFmtId="0" fontId="4" fillId="5" borderId="29" xfId="26" applyFont="1" applyBorder="1"/>
    <xf numFmtId="0" fontId="4" fillId="5" borderId="28" xfId="26" applyFont="1" applyBorder="1"/>
    <xf numFmtId="0" fontId="4" fillId="5" borderId="23" xfId="26" applyFont="1" applyBorder="1"/>
    <xf numFmtId="0" fontId="4" fillId="5" borderId="24" xfId="26" applyFont="1" applyBorder="1"/>
    <xf numFmtId="0" fontId="26" fillId="6" borderId="10" xfId="26" applyFont="1" applyFill="1" applyBorder="1" applyAlignment="1">
      <alignment horizontal="left" vertical="center" wrapText="1"/>
    </xf>
    <xf numFmtId="174" fontId="4" fillId="8" borderId="10" xfId="26" applyNumberFormat="1" applyFont="1" applyFill="1" applyBorder="1" applyAlignment="1">
      <alignment horizontal="right" vertical="center" wrapText="1"/>
    </xf>
    <xf numFmtId="0" fontId="14" fillId="6" borderId="10" xfId="26" applyFont="1" applyFill="1" applyBorder="1" applyAlignment="1">
      <alignment horizontal="left" vertical="center" wrapText="1"/>
    </xf>
    <xf numFmtId="174" fontId="28" fillId="9" borderId="10" xfId="26" applyNumberFormat="1" applyFont="1" applyFill="1" applyBorder="1" applyAlignment="1">
      <alignment horizontal="right" vertical="center" wrapText="1"/>
    </xf>
    <xf numFmtId="0" fontId="14" fillId="11" borderId="10" xfId="26" applyFont="1" applyFill="1" applyBorder="1" applyAlignment="1">
      <alignment horizontal="left" vertical="center" wrapText="1"/>
    </xf>
    <xf numFmtId="0" fontId="4" fillId="5" borderId="0" xfId="26" applyFont="1"/>
    <xf numFmtId="0" fontId="14" fillId="11" borderId="10" xfId="26" applyFont="1" applyFill="1" applyBorder="1"/>
    <xf numFmtId="0" fontId="48" fillId="5" borderId="0" xfId="0" applyFont="1"/>
    <xf numFmtId="0" fontId="30" fillId="8" borderId="10" xfId="0" applyFont="1" applyFill="1" applyBorder="1" applyAlignment="1">
      <alignment horizontal="right"/>
    </xf>
    <xf numFmtId="0" fontId="4" fillId="8" borderId="10" xfId="0" applyFont="1" applyFill="1" applyBorder="1" applyAlignment="1">
      <alignment horizontal="right"/>
    </xf>
    <xf numFmtId="0" fontId="26" fillId="5" borderId="0" xfId="0" applyFont="1" applyFill="1" applyBorder="1"/>
    <xf numFmtId="0" fontId="9" fillId="5" borderId="0" xfId="0" applyFont="1" applyFill="1" applyBorder="1"/>
    <xf numFmtId="0" fontId="26" fillId="11" borderId="13" xfId="0" applyFont="1" applyFill="1" applyBorder="1" applyAlignment="1"/>
    <xf numFmtId="0" fontId="9" fillId="11" borderId="10" xfId="0" applyFont="1" applyFill="1" applyBorder="1"/>
    <xf numFmtId="174" fontId="28" fillId="9" borderId="10" xfId="0" applyNumberFormat="1" applyFont="1" applyFill="1" applyBorder="1"/>
    <xf numFmtId="0" fontId="4" fillId="5" borderId="0" xfId="26"/>
    <xf numFmtId="0" fontId="14" fillId="5" borderId="0" xfId="26" applyFont="1"/>
    <xf numFmtId="0" fontId="49" fillId="9" borderId="30" xfId="26" applyFont="1" applyFill="1" applyBorder="1"/>
    <xf numFmtId="0" fontId="49" fillId="9" borderId="29" xfId="26" applyFont="1" applyFill="1" applyBorder="1"/>
    <xf numFmtId="0" fontId="49" fillId="9" borderId="28" xfId="26" applyFont="1" applyFill="1" applyBorder="1"/>
    <xf numFmtId="0" fontId="38" fillId="9" borderId="25" xfId="26" applyFont="1" applyFill="1" applyBorder="1"/>
    <xf numFmtId="0" fontId="49" fillId="9" borderId="0" xfId="26" applyFont="1" applyFill="1" applyBorder="1"/>
    <xf numFmtId="0" fontId="49" fillId="9" borderId="14" xfId="26" applyFont="1" applyFill="1" applyBorder="1"/>
    <xf numFmtId="0" fontId="28" fillId="9" borderId="25" xfId="26" applyFont="1" applyFill="1" applyBorder="1"/>
    <xf numFmtId="0" fontId="30" fillId="9" borderId="0" xfId="26" applyFont="1" applyFill="1" applyBorder="1"/>
    <xf numFmtId="0" fontId="30" fillId="9" borderId="14" xfId="26" applyFont="1" applyFill="1" applyBorder="1"/>
    <xf numFmtId="0" fontId="30" fillId="9" borderId="25" xfId="26" applyFont="1" applyFill="1" applyBorder="1"/>
    <xf numFmtId="0" fontId="30" fillId="9" borderId="23" xfId="26" applyFont="1" applyFill="1" applyBorder="1"/>
    <xf numFmtId="0" fontId="30" fillId="9" borderId="24" xfId="26" applyFont="1" applyFill="1" applyBorder="1"/>
    <xf numFmtId="0" fontId="6" fillId="5" borderId="0" xfId="26" applyFont="1" applyFill="1" applyBorder="1" applyAlignment="1">
      <alignment horizontal="center" vertical="top" wrapText="1"/>
    </xf>
    <xf numFmtId="0" fontId="32" fillId="5" borderId="0" xfId="26" applyFont="1" applyBorder="1" applyAlignment="1"/>
    <xf numFmtId="0" fontId="4" fillId="5" borderId="0" xfId="26" applyAlignment="1">
      <alignment horizontal="center" vertical="top" wrapText="1"/>
    </xf>
    <xf numFmtId="0" fontId="30" fillId="8" borderId="11" xfId="26" applyFont="1" applyFill="1" applyBorder="1" applyAlignment="1">
      <alignment horizontal="right" vertical="center" wrapText="1"/>
    </xf>
    <xf numFmtId="0" fontId="26" fillId="11" borderId="0" xfId="26" applyFont="1" applyFill="1" applyBorder="1" applyAlignment="1">
      <alignment horizontal="right" vertical="center" wrapText="1"/>
    </xf>
    <xf numFmtId="0" fontId="26" fillId="11" borderId="12" xfId="26" applyFont="1" applyFill="1" applyBorder="1" applyAlignment="1">
      <alignment horizontal="right" vertical="center" wrapText="1"/>
    </xf>
    <xf numFmtId="3" fontId="6" fillId="0" borderId="0" xfId="26" applyNumberFormat="1" applyFont="1" applyFill="1" applyBorder="1" applyAlignment="1">
      <alignment horizontal="right" vertical="center" wrapText="1"/>
    </xf>
    <xf numFmtId="0" fontId="4" fillId="0" borderId="0" xfId="26" applyFill="1"/>
    <xf numFmtId="0" fontId="30" fillId="8" borderId="10" xfId="26" applyFont="1" applyFill="1" applyBorder="1" applyAlignment="1">
      <alignment horizontal="right" vertical="center" wrapText="1"/>
    </xf>
    <xf numFmtId="0" fontId="28" fillId="9" borderId="10" xfId="26" applyFont="1" applyFill="1" applyBorder="1" applyAlignment="1">
      <alignment horizontal="right" vertical="center" wrapText="1"/>
    </xf>
    <xf numFmtId="0" fontId="26" fillId="11" borderId="21" xfId="26" applyFont="1" applyFill="1" applyBorder="1" applyAlignment="1">
      <alignment horizontal="right" vertical="center" wrapText="1"/>
    </xf>
    <xf numFmtId="0" fontId="28" fillId="6" borderId="10" xfId="26" applyFont="1" applyFill="1" applyBorder="1" applyAlignment="1">
      <alignment horizontal="right" vertical="center" wrapText="1"/>
    </xf>
    <xf numFmtId="0" fontId="4" fillId="0" borderId="0" xfId="26" applyFill="1" applyBorder="1"/>
    <xf numFmtId="0" fontId="32" fillId="0" borderId="0" xfId="26" applyFont="1" applyFill="1" applyBorder="1" applyAlignment="1">
      <alignment horizontal="right" vertical="center" wrapText="1"/>
    </xf>
    <xf numFmtId="0" fontId="32" fillId="0" borderId="0" xfId="26" applyFont="1" applyFill="1" applyBorder="1"/>
    <xf numFmtId="0" fontId="4" fillId="5" borderId="0" xfId="26" applyFill="1"/>
    <xf numFmtId="0" fontId="6" fillId="8" borderId="15" xfId="0" applyFont="1" applyFill="1" applyBorder="1" applyAlignment="1">
      <alignment horizontal="right" vertical="top" wrapText="1"/>
    </xf>
    <xf numFmtId="0" fontId="6" fillId="8" borderId="10" xfId="0" applyFont="1" applyFill="1" applyBorder="1" applyAlignment="1">
      <alignment horizontal="right" vertical="top" wrapText="1"/>
    </xf>
    <xf numFmtId="0" fontId="26" fillId="11" borderId="15" xfId="0" applyFont="1" applyFill="1" applyBorder="1" applyAlignment="1">
      <alignment horizontal="right" vertical="top" wrapText="1"/>
    </xf>
    <xf numFmtId="0" fontId="28" fillId="9" borderId="10" xfId="0" applyFont="1" applyFill="1" applyBorder="1"/>
    <xf numFmtId="0" fontId="4" fillId="15" borderId="11" xfId="0" applyFont="1" applyFill="1" applyBorder="1"/>
    <xf numFmtId="0" fontId="0" fillId="15" borderId="12" xfId="0" applyFill="1" applyBorder="1"/>
    <xf numFmtId="0" fontId="0" fillId="15" borderId="10" xfId="0" applyFill="1" applyBorder="1"/>
    <xf numFmtId="0" fontId="0" fillId="15" borderId="13" xfId="0" applyFill="1" applyBorder="1"/>
    <xf numFmtId="0" fontId="32" fillId="0" borderId="0" xfId="0" applyFont="1" applyFill="1" applyBorder="1"/>
    <xf numFmtId="0" fontId="32" fillId="9" borderId="0" xfId="0" applyFont="1" applyFill="1" applyBorder="1" applyAlignment="1">
      <alignment vertical="top" wrapText="1"/>
    </xf>
    <xf numFmtId="0" fontId="32" fillId="9" borderId="14" xfId="0" applyFont="1" applyFill="1" applyBorder="1" applyAlignment="1">
      <alignment vertical="top" wrapText="1"/>
    </xf>
    <xf numFmtId="0" fontId="32" fillId="0" borderId="0" xfId="0" applyFont="1" applyFill="1" applyBorder="1" applyAlignment="1">
      <alignment horizontal="left" vertical="top" wrapText="1"/>
    </xf>
    <xf numFmtId="0" fontId="32" fillId="9" borderId="25" xfId="0" applyFont="1" applyFill="1" applyBorder="1"/>
    <xf numFmtId="0" fontId="32" fillId="9" borderId="0" xfId="0" applyFont="1" applyFill="1" applyBorder="1" applyAlignment="1">
      <alignment horizontal="left" vertical="top" wrapText="1"/>
    </xf>
    <xf numFmtId="0" fontId="32" fillId="9" borderId="14" xfId="0" applyFont="1" applyFill="1" applyBorder="1" applyAlignment="1">
      <alignment horizontal="left" vertical="top" wrapText="1"/>
    </xf>
    <xf numFmtId="0" fontId="32" fillId="9" borderId="23" xfId="0" applyFont="1" applyFill="1" applyBorder="1"/>
    <xf numFmtId="0" fontId="32" fillId="9" borderId="24" xfId="0" applyFont="1" applyFill="1" applyBorder="1"/>
    <xf numFmtId="0" fontId="7" fillId="0" borderId="0" xfId="0" applyFont="1" applyFill="1"/>
    <xf numFmtId="164" fontId="26" fillId="6" borderId="10" xfId="0" applyNumberFormat="1" applyFont="1" applyFill="1" applyBorder="1" applyAlignment="1">
      <alignment horizontal="left" vertical="center" wrapText="1"/>
    </xf>
    <xf numFmtId="0" fontId="6" fillId="9" borderId="10" xfId="0" applyNumberFormat="1" applyFont="1" applyFill="1" applyBorder="1" applyAlignment="1">
      <alignment horizontal="right"/>
    </xf>
    <xf numFmtId="0" fontId="51" fillId="5" borderId="0" xfId="0" applyFont="1" applyAlignment="1">
      <alignment vertical="center"/>
    </xf>
    <xf numFmtId="0" fontId="52" fillId="5" borderId="0" xfId="0" applyFont="1" applyAlignment="1">
      <alignment vertical="center"/>
    </xf>
    <xf numFmtId="0" fontId="53" fillId="5" borderId="0" xfId="0" applyFont="1" applyAlignment="1"/>
    <xf numFmtId="0" fontId="4" fillId="5" borderId="0" xfId="28" applyFill="1"/>
    <xf numFmtId="0" fontId="25" fillId="5" borderId="0" xfId="29" applyFont="1" applyFill="1" applyBorder="1" applyAlignment="1">
      <alignment horizontal="left" vertical="center"/>
    </xf>
    <xf numFmtId="0" fontId="4" fillId="5" borderId="0" xfId="28"/>
    <xf numFmtId="0" fontId="4" fillId="9" borderId="30" xfId="30" applyFont="1" applyFill="1" applyBorder="1" applyAlignment="1"/>
    <xf numFmtId="0" fontId="7" fillId="9" borderId="29" xfId="30" applyFont="1" applyFill="1" applyBorder="1" applyAlignment="1"/>
    <xf numFmtId="0" fontId="6" fillId="9" borderId="29" xfId="30" applyFont="1" applyFill="1" applyBorder="1" applyAlignment="1"/>
    <xf numFmtId="0" fontId="6" fillId="9" borderId="28" xfId="30" applyFont="1" applyFill="1" applyBorder="1" applyAlignment="1"/>
    <xf numFmtId="0" fontId="4" fillId="9" borderId="25" xfId="30" applyFont="1" applyFill="1" applyBorder="1" applyAlignment="1"/>
    <xf numFmtId="0" fontId="4" fillId="9" borderId="0" xfId="30" applyFont="1" applyFill="1" applyBorder="1" applyAlignment="1"/>
    <xf numFmtId="0" fontId="6" fillId="9" borderId="0" xfId="30" applyFont="1" applyFill="1" applyBorder="1" applyAlignment="1"/>
    <xf numFmtId="0" fontId="6" fillId="9" borderId="14" xfId="30" applyFont="1" applyFill="1" applyBorder="1" applyAlignment="1"/>
    <xf numFmtId="0" fontId="4" fillId="9" borderId="14" xfId="30" applyFont="1" applyFill="1" applyBorder="1" applyAlignment="1"/>
    <xf numFmtId="0" fontId="55" fillId="5" borderId="0" xfId="28" applyFont="1" applyFill="1"/>
    <xf numFmtId="0" fontId="55" fillId="5" borderId="0" xfId="28" applyFont="1"/>
    <xf numFmtId="0" fontId="6" fillId="9" borderId="22" xfId="30" applyFont="1" applyFill="1" applyBorder="1" applyAlignment="1"/>
    <xf numFmtId="0" fontId="6" fillId="9" borderId="24" xfId="30" applyFont="1" applyFill="1" applyBorder="1" applyAlignment="1"/>
    <xf numFmtId="0" fontId="4" fillId="5" borderId="0" xfId="30" applyFont="1" applyFill="1"/>
    <xf numFmtId="0" fontId="4" fillId="5" borderId="0" xfId="28" applyFill="1" applyAlignment="1">
      <alignment vertical="center"/>
    </xf>
    <xf numFmtId="0" fontId="4" fillId="0" borderId="0" xfId="28" applyFill="1" applyAlignment="1">
      <alignment vertical="center"/>
    </xf>
    <xf numFmtId="0" fontId="4" fillId="0" borderId="0" xfId="28" applyFill="1"/>
    <xf numFmtId="0" fontId="4" fillId="0" borderId="0" xfId="28" applyFill="1" applyBorder="1"/>
    <xf numFmtId="3" fontId="4" fillId="8" borderId="10" xfId="19" applyNumberFormat="1" applyFont="1" applyFill="1" applyBorder="1" applyAlignment="1">
      <alignment horizontal="right"/>
    </xf>
    <xf numFmtId="168" fontId="4" fillId="8" borderId="10" xfId="0" applyNumberFormat="1" applyFont="1" applyFill="1" applyBorder="1" applyAlignment="1">
      <alignment horizontal="left"/>
    </xf>
    <xf numFmtId="3" fontId="28" fillId="9" borderId="10" xfId="0" applyNumberFormat="1" applyFont="1" applyFill="1" applyBorder="1" applyAlignment="1">
      <alignment horizontal="right"/>
    </xf>
    <xf numFmtId="0" fontId="30" fillId="9" borderId="25" xfId="26" applyNumberFormat="1" applyFont="1" applyFill="1" applyBorder="1" applyAlignment="1"/>
    <xf numFmtId="0" fontId="28" fillId="9" borderId="0" xfId="26" applyNumberFormat="1" applyFont="1" applyFill="1" applyBorder="1" applyAlignment="1"/>
    <xf numFmtId="0" fontId="28" fillId="9" borderId="14" xfId="26" applyNumberFormat="1" applyFont="1" applyFill="1" applyBorder="1" applyAlignment="1"/>
    <xf numFmtId="0" fontId="30" fillId="9" borderId="14" xfId="27" applyFont="1" applyFill="1" applyBorder="1" applyAlignment="1">
      <alignment vertical="top"/>
    </xf>
    <xf numFmtId="0" fontId="30" fillId="9" borderId="26" xfId="26" applyFont="1" applyFill="1" applyBorder="1"/>
    <xf numFmtId="0" fontId="30" fillId="9" borderId="85" xfId="26" applyFont="1" applyFill="1" applyBorder="1"/>
    <xf numFmtId="2" fontId="26" fillId="6" borderId="10" xfId="0" applyNumberFormat="1" applyFont="1" applyFill="1" applyBorder="1" applyAlignment="1">
      <alignment vertical="center" wrapText="1"/>
    </xf>
    <xf numFmtId="168" fontId="0" fillId="8" borderId="10" xfId="0" applyNumberFormat="1" applyFont="1" applyFill="1" applyBorder="1" applyAlignment="1"/>
    <xf numFmtId="0" fontId="53" fillId="5" borderId="0" xfId="0" applyFont="1"/>
    <xf numFmtId="0" fontId="4" fillId="5" borderId="0" xfId="28" applyAlignment="1">
      <alignment vertical="center"/>
    </xf>
    <xf numFmtId="165" fontId="0" fillId="8" borderId="10" xfId="0" applyNumberFormat="1" applyFont="1" applyFill="1" applyBorder="1" applyAlignment="1">
      <alignment horizontal="left"/>
    </xf>
    <xf numFmtId="168" fontId="0" fillId="8" borderId="10" xfId="0" applyNumberFormat="1" applyFont="1" applyFill="1" applyBorder="1" applyAlignment="1">
      <alignment horizontal="left"/>
    </xf>
    <xf numFmtId="168" fontId="4" fillId="12" borderId="10" xfId="11" applyNumberFormat="1" applyFont="1" applyFill="1" applyBorder="1" applyAlignment="1"/>
    <xf numFmtId="264" fontId="4" fillId="5" borderId="0" xfId="11" applyNumberFormat="1" applyFont="1"/>
    <xf numFmtId="168" fontId="4" fillId="8" borderId="10" xfId="11" applyNumberFormat="1" applyFont="1" applyFill="1" applyBorder="1" applyAlignment="1"/>
    <xf numFmtId="168" fontId="4" fillId="8" borderId="10" xfId="11" applyNumberFormat="1" applyFont="1" applyFill="1" applyBorder="1" applyAlignment="1"/>
    <xf numFmtId="168" fontId="4" fillId="8" borderId="10" xfId="11" applyNumberFormat="1" applyFont="1" applyFill="1" applyBorder="1" applyAlignment="1"/>
    <xf numFmtId="168" fontId="4" fillId="8" borderId="10" xfId="0" applyNumberFormat="1" applyFont="1" applyFill="1" applyBorder="1" applyAlignment="1">
      <alignment horizontal="right"/>
    </xf>
    <xf numFmtId="168" fontId="4" fillId="8" borderId="10" xfId="11" applyNumberFormat="1" applyFont="1" applyFill="1" applyBorder="1" applyAlignment="1"/>
    <xf numFmtId="265" fontId="4" fillId="5" borderId="0" xfId="17" applyNumberFormat="1"/>
    <xf numFmtId="266" fontId="36" fillId="5" borderId="0" xfId="18" applyNumberFormat="1" applyFont="1" applyFill="1" applyBorder="1" applyAlignment="1">
      <alignment horizontal="right"/>
    </xf>
    <xf numFmtId="0" fontId="0" fillId="5" borderId="0" xfId="11" quotePrefix="1" applyFont="1"/>
    <xf numFmtId="172" fontId="4" fillId="5" borderId="0" xfId="17" applyNumberFormat="1" applyAlignment="1">
      <alignment horizontal="right"/>
    </xf>
    <xf numFmtId="267" fontId="35" fillId="5" borderId="0" xfId="18" applyNumberFormat="1" applyFont="1" applyFill="1" applyBorder="1" applyAlignment="1">
      <alignment horizontal="right"/>
    </xf>
    <xf numFmtId="3" fontId="36" fillId="53" borderId="0" xfId="18" applyNumberFormat="1" applyFont="1" applyFill="1" applyBorder="1" applyAlignment="1">
      <alignment horizontal="right"/>
    </xf>
    <xf numFmtId="174" fontId="0" fillId="8" borderId="10" xfId="0" applyNumberFormat="1" applyFont="1" applyFill="1" applyBorder="1" applyAlignment="1">
      <alignment horizontal="right"/>
    </xf>
    <xf numFmtId="168" fontId="0" fillId="8" borderId="10" xfId="11" applyNumberFormat="1" applyFont="1" applyFill="1" applyBorder="1" applyAlignment="1">
      <alignment horizontal="right"/>
    </xf>
    <xf numFmtId="173" fontId="0" fillId="8" borderId="10" xfId="11" applyNumberFormat="1" applyFont="1" applyFill="1" applyBorder="1" applyAlignment="1">
      <alignment horizontal="right"/>
    </xf>
    <xf numFmtId="167" fontId="4" fillId="5" borderId="0" xfId="1" applyFont="1" applyFill="1"/>
    <xf numFmtId="0" fontId="0" fillId="5" borderId="0" xfId="0"/>
    <xf numFmtId="0" fontId="0" fillId="5" borderId="0" xfId="0"/>
    <xf numFmtId="267" fontId="0" fillId="5" borderId="0" xfId="0" applyNumberFormat="1"/>
    <xf numFmtId="168" fontId="0" fillId="8" borderId="10" xfId="0" applyNumberFormat="1" applyFont="1" applyFill="1" applyBorder="1" applyAlignment="1">
      <alignment horizontal="right"/>
    </xf>
    <xf numFmtId="168" fontId="0" fillId="8" borderId="10" xfId="10" applyNumberFormat="1" applyFont="1" applyFill="1" applyBorder="1" applyAlignment="1">
      <alignment horizontal="right"/>
    </xf>
    <xf numFmtId="165" fontId="0" fillId="8" borderId="10" xfId="11" applyNumberFormat="1" applyFont="1" applyFill="1" applyBorder="1" applyAlignment="1">
      <alignment horizontal="left"/>
    </xf>
    <xf numFmtId="0" fontId="0" fillId="5" borderId="0" xfId="0"/>
    <xf numFmtId="0" fontId="0" fillId="5" borderId="0" xfId="0"/>
    <xf numFmtId="0" fontId="0" fillId="0" borderId="0" xfId="0" applyFill="1"/>
    <xf numFmtId="167" fontId="4" fillId="5" borderId="0" xfId="1" applyFill="1" applyAlignment="1">
      <alignment vertical="center"/>
    </xf>
    <xf numFmtId="0" fontId="0" fillId="5" borderId="0" xfId="0"/>
    <xf numFmtId="168" fontId="55" fillId="8" borderId="10" xfId="0" applyNumberFormat="1" applyFont="1" applyFill="1" applyBorder="1" applyAlignment="1">
      <alignment horizontal="right"/>
    </xf>
    <xf numFmtId="174" fontId="4" fillId="8" borderId="10" xfId="10" applyNumberFormat="1" applyFont="1" applyFill="1" applyBorder="1" applyAlignment="1">
      <alignment horizontal="right"/>
    </xf>
    <xf numFmtId="173" fontId="25" fillId="5" borderId="0" xfId="1" applyNumberFormat="1" applyFont="1" applyFill="1" applyBorder="1" applyAlignment="1"/>
    <xf numFmtId="173" fontId="0" fillId="5" borderId="0" xfId="1" applyNumberFormat="1" applyFont="1" applyFill="1"/>
    <xf numFmtId="173" fontId="4" fillId="5" borderId="0" xfId="1" applyNumberFormat="1" applyFont="1" applyFill="1"/>
    <xf numFmtId="173" fontId="6" fillId="5" borderId="0" xfId="1" applyNumberFormat="1" applyFont="1" applyFill="1"/>
    <xf numFmtId="0" fontId="0" fillId="5" borderId="0" xfId="0"/>
    <xf numFmtId="0" fontId="0" fillId="5" borderId="0" xfId="0"/>
    <xf numFmtId="0" fontId="32" fillId="5" borderId="0" xfId="26" applyFont="1" applyFill="1" applyBorder="1" applyAlignment="1">
      <alignment horizontal="right" vertical="center" wrapText="1"/>
    </xf>
    <xf numFmtId="0" fontId="50" fillId="5" borderId="25" xfId="26" applyFont="1" applyFill="1" applyBorder="1" applyAlignment="1">
      <alignment vertical="center" wrapText="1"/>
    </xf>
    <xf numFmtId="0" fontId="32" fillId="5" borderId="25" xfId="26" applyFont="1" applyFill="1" applyBorder="1" applyAlignment="1">
      <alignment vertical="center" wrapText="1"/>
    </xf>
    <xf numFmtId="0" fontId="4" fillId="5" borderId="0" xfId="26" applyAlignment="1"/>
    <xf numFmtId="0" fontId="7" fillId="5" borderId="0" xfId="26" applyFont="1" applyAlignment="1"/>
    <xf numFmtId="0" fontId="202" fillId="0" borderId="0" xfId="0" applyFont="1" applyFill="1"/>
    <xf numFmtId="185" fontId="4" fillId="8" borderId="10" xfId="10" applyNumberFormat="1" applyFont="1" applyFill="1" applyBorder="1" applyAlignment="1">
      <alignment horizontal="right"/>
    </xf>
    <xf numFmtId="10" fontId="0" fillId="5" borderId="0" xfId="2" applyNumberFormat="1" applyFont="1" applyFill="1" applyAlignment="1">
      <alignment horizontal="right"/>
    </xf>
    <xf numFmtId="0" fontId="33" fillId="0" borderId="0" xfId="0" applyNumberFormat="1" applyFont="1" applyFill="1" applyAlignment="1">
      <alignment horizontal="left" vertical="top"/>
    </xf>
    <xf numFmtId="0" fontId="37" fillId="0" borderId="0" xfId="17" applyFont="1" applyFill="1" applyProtection="1">
      <protection locked="0"/>
    </xf>
    <xf numFmtId="0" fontId="4" fillId="0" borderId="0" xfId="17" applyFill="1"/>
    <xf numFmtId="0" fontId="4" fillId="0" borderId="0" xfId="17" applyFill="1" applyBorder="1"/>
    <xf numFmtId="0" fontId="5" fillId="5" borderId="0" xfId="11" applyFont="1" applyAlignment="1">
      <alignment horizontal="right" vertical="center"/>
    </xf>
    <xf numFmtId="0" fontId="0" fillId="5" borderId="0" xfId="0"/>
    <xf numFmtId="0" fontId="0" fillId="5" borderId="0" xfId="0" applyAlignment="1"/>
    <xf numFmtId="0" fontId="0" fillId="5" borderId="0" xfId="0"/>
    <xf numFmtId="0" fontId="33" fillId="0" borderId="0" xfId="29" applyFont="1" applyFill="1" applyBorder="1" applyAlignment="1">
      <alignment horizontal="left" vertical="center"/>
    </xf>
    <xf numFmtId="0" fontId="204" fillId="5" borderId="0" xfId="0" applyFont="1"/>
    <xf numFmtId="0" fontId="203" fillId="0" borderId="0" xfId="0" applyFont="1" applyFill="1" applyBorder="1"/>
    <xf numFmtId="269" fontId="0" fillId="5" borderId="0" xfId="0" applyNumberFormat="1"/>
    <xf numFmtId="165" fontId="0" fillId="5" borderId="0" xfId="0" applyNumberFormat="1"/>
    <xf numFmtId="0" fontId="203" fillId="54" borderId="0" xfId="0" applyFont="1" applyFill="1" applyAlignment="1"/>
    <xf numFmtId="0" fontId="27" fillId="0" borderId="0" xfId="0" applyFont="1" applyFill="1" applyAlignment="1">
      <alignment horizontal="right"/>
    </xf>
    <xf numFmtId="0" fontId="0" fillId="0" borderId="0" xfId="0" applyFill="1" applyAlignment="1">
      <alignment horizontal="right"/>
    </xf>
    <xf numFmtId="0" fontId="4" fillId="0" borderId="0" xfId="15" applyFill="1"/>
    <xf numFmtId="0" fontId="27" fillId="0" borderId="0" xfId="0" applyFont="1" applyFill="1"/>
    <xf numFmtId="49" fontId="4" fillId="0" borderId="0" xfId="0" applyNumberFormat="1" applyFont="1" applyFill="1"/>
    <xf numFmtId="2" fontId="4" fillId="0" borderId="0" xfId="0" applyNumberFormat="1" applyFont="1" applyFill="1" applyBorder="1"/>
    <xf numFmtId="0" fontId="0" fillId="5" borderId="0" xfId="0"/>
    <xf numFmtId="0" fontId="0" fillId="5" borderId="23" xfId="0" applyBorder="1" applyAlignment="1"/>
    <xf numFmtId="0" fontId="0" fillId="5" borderId="22" xfId="0" applyBorder="1" applyAlignment="1"/>
    <xf numFmtId="0" fontId="0" fillId="5" borderId="24" xfId="0" applyBorder="1" applyAlignment="1"/>
    <xf numFmtId="2" fontId="26" fillId="6" borderId="10" xfId="0" applyNumberFormat="1" applyFont="1" applyFill="1" applyBorder="1" applyAlignment="1">
      <alignment horizontal="left" vertical="center" wrapText="1"/>
    </xf>
    <xf numFmtId="164" fontId="26" fillId="6" borderId="11" xfId="0" applyNumberFormat="1" applyFont="1" applyFill="1" applyBorder="1" applyAlignment="1">
      <alignment horizontal="left" vertical="center" wrapText="1"/>
    </xf>
    <xf numFmtId="39" fontId="26" fillId="6" borderId="10" xfId="0" applyNumberFormat="1" applyFont="1" applyFill="1" applyBorder="1" applyAlignment="1">
      <alignment horizontal="left" vertical="center" wrapText="1"/>
    </xf>
    <xf numFmtId="2" fontId="14" fillId="6" borderId="10" xfId="1" applyNumberFormat="1" applyFont="1" applyFill="1" applyBorder="1" applyAlignment="1">
      <alignment horizontal="left"/>
    </xf>
    <xf numFmtId="0" fontId="7" fillId="5" borderId="0" xfId="30" applyFont="1" applyFill="1" applyBorder="1" applyAlignment="1">
      <alignment vertical="center"/>
    </xf>
    <xf numFmtId="0" fontId="7" fillId="5" borderId="85" xfId="30" applyFont="1" applyFill="1" applyBorder="1" applyAlignment="1">
      <alignment vertical="center"/>
    </xf>
    <xf numFmtId="167" fontId="203" fillId="5" borderId="27" xfId="1" applyFont="1" applyFill="1" applyBorder="1"/>
    <xf numFmtId="174" fontId="4" fillId="5" borderId="0" xfId="28" applyNumberFormat="1"/>
    <xf numFmtId="165" fontId="4" fillId="5" borderId="0" xfId="28" applyNumberFormat="1"/>
    <xf numFmtId="174" fontId="0" fillId="5" borderId="0" xfId="0" applyNumberFormat="1"/>
    <xf numFmtId="165" fontId="54" fillId="0" borderId="0" xfId="28" applyNumberFormat="1" applyFont="1" applyFill="1" applyBorder="1" applyAlignment="1">
      <alignment horizontal="left" vertical="top" wrapText="1"/>
    </xf>
    <xf numFmtId="165" fontId="55" fillId="5" borderId="0" xfId="28" applyNumberFormat="1" applyFont="1"/>
    <xf numFmtId="165" fontId="4" fillId="5" borderId="0" xfId="30" applyNumberFormat="1" applyFont="1" applyFill="1"/>
    <xf numFmtId="165" fontId="4" fillId="5" borderId="0" xfId="28" applyNumberFormat="1" applyAlignment="1">
      <alignment vertical="center"/>
    </xf>
    <xf numFmtId="165" fontId="4" fillId="5" borderId="0" xfId="28" applyNumberFormat="1" applyFill="1"/>
    <xf numFmtId="165" fontId="4" fillId="0" borderId="0" xfId="28" applyNumberFormat="1" applyFill="1" applyBorder="1"/>
    <xf numFmtId="44" fontId="4" fillId="5" borderId="0" xfId="1767" applyFill="1"/>
    <xf numFmtId="168" fontId="30" fillId="9" borderId="10" xfId="19" applyNumberFormat="1" applyFont="1" applyFill="1" applyBorder="1" applyAlignment="1">
      <alignment horizontal="right"/>
    </xf>
    <xf numFmtId="168" fontId="30" fillId="8" borderId="10" xfId="1" applyNumberFormat="1" applyFont="1" applyFill="1" applyBorder="1" applyAlignment="1">
      <alignment horizontal="right"/>
    </xf>
    <xf numFmtId="168" fontId="4" fillId="8" borderId="10" xfId="19" applyNumberFormat="1" applyFont="1" applyFill="1" applyBorder="1" applyAlignment="1">
      <alignment horizontal="right"/>
    </xf>
    <xf numFmtId="168" fontId="4" fillId="9" borderId="10" xfId="19" applyNumberFormat="1" applyFont="1" applyFill="1" applyBorder="1" applyAlignment="1">
      <alignment horizontal="right"/>
    </xf>
    <xf numFmtId="10" fontId="4" fillId="5" borderId="0" xfId="17" applyNumberFormat="1"/>
    <xf numFmtId="174" fontId="4" fillId="5" borderId="0" xfId="11" applyNumberFormat="1" applyAlignment="1">
      <alignment horizontal="right"/>
    </xf>
    <xf numFmtId="174" fontId="4" fillId="5" borderId="0" xfId="15" applyNumberFormat="1"/>
    <xf numFmtId="3" fontId="0" fillId="5" borderId="0" xfId="26" applyNumberFormat="1" applyFont="1" applyAlignment="1"/>
    <xf numFmtId="270" fontId="4" fillId="5" borderId="0" xfId="1767" applyNumberFormat="1" applyFill="1"/>
    <xf numFmtId="174" fontId="4" fillId="5" borderId="0" xfId="15" applyNumberFormat="1" applyBorder="1"/>
    <xf numFmtId="269" fontId="0" fillId="0" borderId="0" xfId="0" applyNumberFormat="1" applyFill="1"/>
    <xf numFmtId="269" fontId="0" fillId="0" borderId="0" xfId="0" quotePrefix="1" applyNumberFormat="1" applyFill="1"/>
    <xf numFmtId="0" fontId="5" fillId="0" borderId="0" xfId="0" applyFont="1" applyFill="1" applyAlignment="1"/>
    <xf numFmtId="0" fontId="0" fillId="5" borderId="0" xfId="0" applyAlignment="1"/>
    <xf numFmtId="0" fontId="4" fillId="8" borderId="10" xfId="26" applyFont="1" applyFill="1" applyBorder="1" applyAlignment="1">
      <alignment horizontal="right"/>
    </xf>
    <xf numFmtId="0" fontId="32" fillId="5" borderId="0" xfId="26" applyFont="1" applyAlignment="1"/>
    <xf numFmtId="0" fontId="5" fillId="5" borderId="0" xfId="26" applyFont="1" applyAlignment="1"/>
    <xf numFmtId="0" fontId="7" fillId="5" borderId="0" xfId="26" applyFont="1" applyBorder="1" applyAlignment="1"/>
    <xf numFmtId="0" fontId="7" fillId="0" borderId="0" xfId="26" applyFont="1" applyFill="1" applyBorder="1" applyAlignment="1"/>
    <xf numFmtId="0" fontId="14" fillId="11" borderId="10" xfId="26" applyFont="1" applyFill="1" applyBorder="1" applyAlignment="1"/>
    <xf numFmtId="0" fontId="4" fillId="5" borderId="85" xfId="26" applyFont="1" applyBorder="1"/>
    <xf numFmtId="0" fontId="205" fillId="6" borderId="10" xfId="30" applyFont="1" applyFill="1" applyBorder="1" applyAlignment="1">
      <alignment horizontal="center" vertical="center" wrapText="1"/>
    </xf>
    <xf numFmtId="49" fontId="50" fillId="6" borderId="10" xfId="28" applyNumberFormat="1" applyFont="1" applyFill="1" applyBorder="1" applyAlignment="1">
      <alignment wrapText="1"/>
    </xf>
    <xf numFmtId="0" fontId="32" fillId="8" borderId="11" xfId="30" applyFont="1" applyFill="1" applyBorder="1" applyAlignment="1">
      <alignment horizontal="left" vertical="center" wrapText="1"/>
    </xf>
    <xf numFmtId="165" fontId="32" fillId="8" borderId="10" xfId="30" applyNumberFormat="1" applyFont="1" applyFill="1" applyBorder="1" applyAlignment="1">
      <alignment horizontal="center" vertical="center" wrapText="1"/>
    </xf>
    <xf numFmtId="0" fontId="32" fillId="8" borderId="10" xfId="30" applyFont="1" applyFill="1" applyBorder="1" applyAlignment="1">
      <alignment horizontal="left" vertical="center"/>
    </xf>
    <xf numFmtId="49" fontId="50" fillId="6" borderId="10" xfId="1769" applyNumberFormat="1" applyFont="1" applyFill="1" applyBorder="1" applyAlignment="1">
      <alignment wrapText="1"/>
    </xf>
    <xf numFmtId="0" fontId="205" fillId="6" borderId="21" xfId="30" applyFont="1" applyFill="1" applyBorder="1" applyAlignment="1">
      <alignment horizontal="center" vertical="center" wrapText="1"/>
    </xf>
    <xf numFmtId="49" fontId="50" fillId="6" borderId="10" xfId="0" applyNumberFormat="1" applyFont="1" applyFill="1" applyBorder="1" applyAlignment="1">
      <alignment wrapText="1"/>
    </xf>
    <xf numFmtId="168" fontId="32" fillId="8" borderId="10" xfId="30" applyNumberFormat="1" applyFont="1" applyFill="1" applyBorder="1" applyAlignment="1">
      <alignment horizontal="right" vertical="center"/>
    </xf>
    <xf numFmtId="168" fontId="49" fillId="9" borderId="10" xfId="31" applyNumberFormat="1" applyFont="1" applyFill="1" applyBorder="1" applyAlignment="1">
      <alignment horizontal="right" vertical="center" wrapText="1"/>
    </xf>
    <xf numFmtId="0" fontId="32" fillId="8" borderId="10" xfId="30" applyFont="1" applyFill="1" applyBorder="1" applyAlignment="1">
      <alignment horizontal="center" vertical="center"/>
    </xf>
    <xf numFmtId="0" fontId="32" fillId="8" borderId="10" xfId="30" applyFont="1" applyFill="1" applyBorder="1" applyAlignment="1">
      <alignment horizontal="left" vertical="center" wrapText="1"/>
    </xf>
    <xf numFmtId="3" fontId="32" fillId="8" borderId="10" xfId="30" applyNumberFormat="1" applyFont="1" applyFill="1" applyBorder="1" applyAlignment="1">
      <alignment horizontal="left" vertical="center"/>
    </xf>
    <xf numFmtId="49" fontId="50" fillId="5" borderId="0" xfId="28" applyNumberFormat="1" applyFont="1" applyFill="1" applyBorder="1" applyAlignment="1">
      <alignment wrapText="1"/>
    </xf>
    <xf numFmtId="0" fontId="50" fillId="5" borderId="0" xfId="30" applyFont="1" applyFill="1" applyBorder="1" applyAlignment="1">
      <alignment horizontal="center" vertical="center"/>
    </xf>
    <xf numFmtId="3" fontId="49" fillId="5" borderId="0" xfId="26" applyNumberFormat="1" applyFont="1" applyFill="1" applyBorder="1" applyAlignment="1">
      <alignment horizontal="right" vertical="center" wrapText="1"/>
    </xf>
    <xf numFmtId="0" fontId="32" fillId="5" borderId="0" xfId="28" applyFont="1" applyFill="1" applyBorder="1"/>
    <xf numFmtId="0" fontId="32" fillId="5" borderId="0" xfId="28" applyFont="1"/>
    <xf numFmtId="0" fontId="205" fillId="6" borderId="10" xfId="30" applyFont="1" applyFill="1" applyBorder="1" applyAlignment="1">
      <alignment horizontal="right" vertical="center" wrapText="1"/>
    </xf>
    <xf numFmtId="0" fontId="205" fillId="6" borderId="21" xfId="30" applyFont="1" applyFill="1" applyBorder="1" applyAlignment="1">
      <alignment horizontal="right" vertical="center" wrapText="1"/>
    </xf>
    <xf numFmtId="49" fontId="32" fillId="13" borderId="10" xfId="1768" applyNumberFormat="1" applyFont="1" applyFill="1" applyBorder="1" applyAlignment="1">
      <alignment wrapText="1"/>
    </xf>
    <xf numFmtId="168" fontId="32" fillId="8" borderId="10" xfId="30" quotePrefix="1" applyNumberFormat="1" applyFont="1" applyFill="1" applyBorder="1" applyAlignment="1">
      <alignment horizontal="right" vertical="center"/>
    </xf>
    <xf numFmtId="268" fontId="32" fillId="8" borderId="10" xfId="30" applyNumberFormat="1" applyFont="1" applyFill="1" applyBorder="1" applyAlignment="1">
      <alignment horizontal="right" vertical="center"/>
    </xf>
    <xf numFmtId="49" fontId="50" fillId="6" borderId="10" xfId="28" applyNumberFormat="1" applyFont="1" applyFill="1" applyBorder="1" applyAlignment="1">
      <alignment vertical="center" wrapText="1"/>
    </xf>
    <xf numFmtId="0" fontId="205" fillId="6" borderId="15" xfId="30" applyFont="1" applyFill="1" applyBorder="1" applyAlignment="1">
      <alignment horizontal="right" vertical="center" wrapText="1"/>
    </xf>
    <xf numFmtId="49" fontId="32" fillId="13" borderId="10" xfId="1770" applyNumberFormat="1" applyFont="1" applyFill="1" applyBorder="1" applyAlignment="1">
      <alignment wrapText="1"/>
    </xf>
    <xf numFmtId="0" fontId="7" fillId="5" borderId="29" xfId="32" applyFont="1" applyFill="1" applyBorder="1" applyAlignment="1">
      <alignment horizontal="left" vertical="top" wrapText="1"/>
    </xf>
    <xf numFmtId="0" fontId="32" fillId="5" borderId="29" xfId="32" applyFont="1" applyFill="1" applyBorder="1" applyAlignment="1">
      <alignment horizontal="left" vertical="top" wrapText="1"/>
    </xf>
    <xf numFmtId="165" fontId="32" fillId="8" borderId="10" xfId="30" applyNumberFormat="1" applyFont="1" applyFill="1" applyBorder="1" applyAlignment="1">
      <alignment horizontal="right" vertical="center"/>
    </xf>
    <xf numFmtId="165" fontId="32" fillId="8" borderId="10" xfId="30" applyNumberFormat="1" applyFont="1" applyFill="1" applyBorder="1" applyAlignment="1">
      <alignment horizontal="center" vertical="center"/>
    </xf>
    <xf numFmtId="3" fontId="49" fillId="9" borderId="10" xfId="26" applyNumberFormat="1" applyFont="1" applyFill="1" applyBorder="1" applyAlignment="1">
      <alignment horizontal="right" vertical="center" wrapText="1"/>
    </xf>
    <xf numFmtId="0" fontId="32" fillId="8" borderId="10" xfId="30" applyFont="1" applyFill="1" applyBorder="1" applyAlignment="1">
      <alignment horizontal="left"/>
    </xf>
    <xf numFmtId="49" fontId="50" fillId="6" borderId="10" xfId="1771" applyNumberFormat="1" applyFont="1" applyFill="1" applyBorder="1" applyAlignment="1">
      <alignment wrapText="1"/>
    </xf>
    <xf numFmtId="49" fontId="32" fillId="13" borderId="10" xfId="1772" applyNumberFormat="1" applyFont="1" applyFill="1" applyBorder="1" applyAlignment="1">
      <alignment wrapText="1"/>
    </xf>
    <xf numFmtId="0" fontId="32" fillId="8" borderId="10" xfId="30" applyFont="1" applyFill="1" applyBorder="1" applyAlignment="1">
      <alignment horizontal="left" wrapText="1"/>
    </xf>
    <xf numFmtId="49" fontId="32" fillId="13" borderId="10" xfId="1773" applyNumberFormat="1" applyFont="1" applyFill="1" applyBorder="1" applyAlignment="1">
      <alignment wrapText="1"/>
    </xf>
    <xf numFmtId="0" fontId="32" fillId="8" borderId="13" xfId="30" applyFont="1" applyFill="1" applyBorder="1" applyAlignment="1">
      <alignment horizontal="left" vertical="center"/>
    </xf>
    <xf numFmtId="167" fontId="32" fillId="8" borderId="10" xfId="1" applyFont="1" applyFill="1" applyBorder="1" applyAlignment="1">
      <alignment horizontal="left" vertical="center"/>
    </xf>
    <xf numFmtId="0" fontId="32" fillId="8" borderId="11" xfId="30" applyFont="1" applyFill="1" applyBorder="1" applyAlignment="1">
      <alignment horizontal="left" vertical="center"/>
    </xf>
    <xf numFmtId="0" fontId="32" fillId="8" borderId="12" xfId="30" applyFont="1" applyFill="1" applyBorder="1" applyAlignment="1">
      <alignment horizontal="left" vertical="center"/>
    </xf>
    <xf numFmtId="174" fontId="49" fillId="9" borderId="10" xfId="30" applyNumberFormat="1" applyFont="1" applyFill="1" applyBorder="1" applyAlignment="1">
      <alignment horizontal="right" vertical="center"/>
    </xf>
    <xf numFmtId="0" fontId="32" fillId="0" borderId="0" xfId="30" applyFont="1" applyFill="1" applyBorder="1" applyAlignment="1">
      <alignment horizontal="left" vertical="center"/>
    </xf>
    <xf numFmtId="0" fontId="49" fillId="0" borderId="0" xfId="30" applyFont="1" applyFill="1" applyBorder="1" applyAlignment="1">
      <alignment horizontal="center" vertical="center"/>
    </xf>
    <xf numFmtId="0" fontId="32" fillId="0" borderId="0" xfId="28" applyFont="1" applyFill="1" applyBorder="1"/>
    <xf numFmtId="0" fontId="205" fillId="6" borderId="13" xfId="30" applyFont="1" applyFill="1" applyBorder="1" applyAlignment="1">
      <alignment horizontal="left" vertical="center" wrapText="1"/>
    </xf>
    <xf numFmtId="0" fontId="205" fillId="6" borderId="10" xfId="30" applyFont="1" applyFill="1" applyBorder="1" applyAlignment="1">
      <alignment horizontal="left" vertical="center" wrapText="1"/>
    </xf>
    <xf numFmtId="0" fontId="205" fillId="6" borderId="21" xfId="30" applyFont="1" applyFill="1" applyBorder="1" applyAlignment="1">
      <alignment horizontal="left" vertical="center" wrapText="1"/>
    </xf>
    <xf numFmtId="49" fontId="32" fillId="8" borderId="10" xfId="30" applyNumberFormat="1" applyFont="1" applyFill="1" applyBorder="1" applyAlignment="1">
      <alignment horizontal="right" vertical="center"/>
    </xf>
    <xf numFmtId="0" fontId="32" fillId="8" borderId="10" xfId="30" applyFont="1" applyFill="1" applyBorder="1" applyAlignment="1">
      <alignment horizontal="right" vertical="center"/>
    </xf>
    <xf numFmtId="0" fontId="54" fillId="5" borderId="0" xfId="30" applyFont="1" applyFill="1"/>
    <xf numFmtId="0" fontId="32" fillId="5" borderId="0" xfId="30" applyFont="1" applyFill="1"/>
    <xf numFmtId="0" fontId="205" fillId="6" borderId="13" xfId="30" applyFont="1" applyFill="1" applyBorder="1" applyAlignment="1">
      <alignment horizontal="center" vertical="center" wrapText="1"/>
    </xf>
    <xf numFmtId="0" fontId="205" fillId="6" borderId="25" xfId="30" applyFont="1" applyFill="1" applyBorder="1" applyAlignment="1">
      <alignment horizontal="center" vertical="center" wrapText="1"/>
    </xf>
    <xf numFmtId="168" fontId="14" fillId="6" borderId="10" xfId="0" applyNumberFormat="1" applyFont="1" applyFill="1" applyBorder="1" applyAlignment="1">
      <alignment horizontal="right"/>
    </xf>
    <xf numFmtId="174" fontId="28" fillId="9" borderId="10" xfId="26" applyNumberFormat="1" applyFont="1" applyFill="1" applyBorder="1"/>
    <xf numFmtId="174" fontId="30" fillId="9" borderId="10" xfId="26" applyNumberFormat="1" applyFont="1" applyFill="1" applyBorder="1" applyAlignment="1">
      <alignment horizontal="right" vertical="center" wrapText="1"/>
    </xf>
    <xf numFmtId="174" fontId="0" fillId="8" borderId="10" xfId="26" applyNumberFormat="1" applyFont="1" applyFill="1" applyBorder="1" applyAlignment="1">
      <alignment horizontal="right" vertical="center" wrapText="1"/>
    </xf>
    <xf numFmtId="174" fontId="6" fillId="9" borderId="10" xfId="26" applyNumberFormat="1" applyFont="1" applyFill="1" applyBorder="1" applyAlignment="1">
      <alignment horizontal="right" vertical="center" wrapText="1"/>
    </xf>
    <xf numFmtId="49" fontId="26" fillId="6" borderId="11" xfId="0" applyNumberFormat="1" applyFont="1" applyFill="1" applyBorder="1" applyAlignment="1">
      <alignment horizontal="left" vertical="center" wrapText="1"/>
    </xf>
    <xf numFmtId="39" fontId="26" fillId="6" borderId="13" xfId="0" applyNumberFormat="1" applyFont="1" applyFill="1" applyBorder="1" applyAlignment="1">
      <alignment horizontal="left" vertical="center" wrapText="1"/>
    </xf>
    <xf numFmtId="0" fontId="0" fillId="9" borderId="25" xfId="0" applyFont="1" applyFill="1" applyBorder="1" applyAlignment="1">
      <alignment vertical="top" wrapText="1"/>
    </xf>
    <xf numFmtId="166" fontId="26" fillId="6" borderId="10" xfId="0" applyNumberFormat="1" applyFont="1" applyFill="1" applyBorder="1" applyAlignment="1">
      <alignment horizontal="left" vertical="center" wrapText="1"/>
    </xf>
    <xf numFmtId="165" fontId="4" fillId="8" borderId="11" xfId="0" applyNumberFormat="1" applyFont="1" applyFill="1" applyBorder="1" applyAlignment="1">
      <alignment horizontal="right"/>
    </xf>
    <xf numFmtId="166" fontId="26" fillId="6" borderId="10" xfId="0" applyNumberFormat="1" applyFont="1" applyFill="1" applyBorder="1" applyAlignment="1">
      <alignment vertical="center" wrapText="1"/>
    </xf>
    <xf numFmtId="164" fontId="26" fillId="6" borderId="10" xfId="0" applyNumberFormat="1" applyFont="1" applyFill="1" applyBorder="1" applyAlignment="1">
      <alignment vertical="center" wrapText="1"/>
    </xf>
    <xf numFmtId="39" fontId="26" fillId="6" borderId="13" xfId="0" applyNumberFormat="1" applyFont="1" applyFill="1" applyBorder="1" applyAlignment="1">
      <alignment vertical="center" wrapText="1"/>
    </xf>
    <xf numFmtId="49" fontId="26" fillId="6" borderId="10" xfId="0" applyNumberFormat="1" applyFont="1" applyFill="1" applyBorder="1" applyAlignment="1">
      <alignment vertical="center" wrapText="1"/>
    </xf>
    <xf numFmtId="39" fontId="26" fillId="6" borderId="10" xfId="0" applyNumberFormat="1" applyFont="1" applyFill="1" applyBorder="1" applyAlignment="1">
      <alignment vertical="center" wrapText="1"/>
    </xf>
    <xf numFmtId="165" fontId="9" fillId="6" borderId="10" xfId="0" applyNumberFormat="1" applyFont="1" applyFill="1" applyBorder="1" applyAlignment="1"/>
    <xf numFmtId="165" fontId="14" fillId="6" borderId="21" xfId="1" applyNumberFormat="1" applyFont="1" applyFill="1" applyBorder="1" applyAlignment="1">
      <alignment vertical="center"/>
    </xf>
    <xf numFmtId="166" fontId="26" fillId="6" borderId="10" xfId="0" quotePrefix="1" applyNumberFormat="1" applyFont="1" applyFill="1" applyBorder="1" applyAlignment="1">
      <alignment horizontal="left" vertical="center" wrapText="1"/>
    </xf>
    <xf numFmtId="165" fontId="14" fillId="6" borderId="21" xfId="1" applyNumberFormat="1" applyFont="1" applyFill="1" applyBorder="1" applyAlignment="1">
      <alignment horizontal="left" vertical="center"/>
    </xf>
    <xf numFmtId="0" fontId="14" fillId="6" borderId="10" xfId="0" applyFont="1" applyFill="1" applyBorder="1" applyAlignment="1">
      <alignment horizontal="left"/>
    </xf>
    <xf numFmtId="166" fontId="26" fillId="6" borderId="10" xfId="15" quotePrefix="1" applyNumberFormat="1" applyFont="1" applyFill="1" applyBorder="1" applyAlignment="1">
      <alignment horizontal="left" vertical="center" wrapText="1"/>
    </xf>
    <xf numFmtId="2" fontId="26" fillId="6" borderId="10" xfId="15" applyNumberFormat="1" applyFont="1" applyFill="1" applyBorder="1" applyAlignment="1">
      <alignment horizontal="left" vertical="center" wrapText="1"/>
    </xf>
    <xf numFmtId="164" fontId="26" fillId="6" borderId="10" xfId="15" applyNumberFormat="1" applyFont="1" applyFill="1" applyBorder="1" applyAlignment="1">
      <alignment horizontal="left" vertical="center" wrapText="1"/>
    </xf>
    <xf numFmtId="39" fontId="26" fillId="6" borderId="13" xfId="15" applyNumberFormat="1" applyFont="1" applyFill="1" applyBorder="1" applyAlignment="1">
      <alignment horizontal="left" vertical="center" wrapText="1"/>
    </xf>
    <xf numFmtId="39" fontId="26" fillId="6" borderId="10" xfId="15" applyNumberFormat="1" applyFont="1" applyFill="1" applyBorder="1" applyAlignment="1">
      <alignment horizontal="left" vertical="center" wrapText="1"/>
    </xf>
    <xf numFmtId="49" fontId="43" fillId="6" borderId="10" xfId="15" applyNumberFormat="1" applyFont="1" applyFill="1" applyBorder="1" applyAlignment="1">
      <alignment horizontal="left"/>
    </xf>
    <xf numFmtId="165" fontId="14" fillId="6" borderId="21" xfId="23" applyNumberFormat="1" applyFont="1" applyFill="1" applyBorder="1" applyAlignment="1">
      <alignment horizontal="left" vertical="center"/>
    </xf>
    <xf numFmtId="0" fontId="0" fillId="5" borderId="0" xfId="0" applyAlignment="1">
      <alignment horizontal="left"/>
    </xf>
    <xf numFmtId="165" fontId="14" fillId="6" borderId="11" xfId="1" applyNumberFormat="1" applyFont="1" applyFill="1" applyBorder="1" applyAlignment="1">
      <alignment horizontal="left" vertical="center"/>
    </xf>
    <xf numFmtId="166" fontId="26" fillId="6" borderId="10" xfId="11" quotePrefix="1" applyNumberFormat="1" applyFont="1" applyFill="1" applyBorder="1" applyAlignment="1">
      <alignment horizontal="left" vertical="center" wrapText="1"/>
    </xf>
    <xf numFmtId="168" fontId="26" fillId="6" borderId="10" xfId="11" applyNumberFormat="1" applyFont="1" applyFill="1" applyBorder="1" applyAlignment="1">
      <alignment horizontal="left" vertical="center" wrapText="1"/>
    </xf>
    <xf numFmtId="168" fontId="4" fillId="5" borderId="0" xfId="11" applyNumberFormat="1" applyAlignment="1">
      <alignment horizontal="left"/>
    </xf>
    <xf numFmtId="167" fontId="4" fillId="5" borderId="0" xfId="1" applyFill="1" applyAlignment="1">
      <alignment horizontal="left"/>
    </xf>
    <xf numFmtId="0" fontId="4" fillId="5" borderId="0" xfId="11" applyAlignment="1">
      <alignment horizontal="left"/>
    </xf>
    <xf numFmtId="167" fontId="26" fillId="6" borderId="10" xfId="19" applyFont="1" applyFill="1" applyBorder="1" applyAlignment="1">
      <alignment horizontal="left" vertical="center" wrapText="1"/>
    </xf>
    <xf numFmtId="166" fontId="26" fillId="6" borderId="10" xfId="11" applyNumberFormat="1" applyFont="1" applyFill="1" applyBorder="1" applyAlignment="1">
      <alignment horizontal="left" vertical="center" wrapText="1"/>
    </xf>
    <xf numFmtId="0" fontId="4" fillId="5" borderId="0" xfId="17" applyAlignment="1">
      <alignment horizontal="left"/>
    </xf>
    <xf numFmtId="0" fontId="26" fillId="6" borderId="33" xfId="17" applyFont="1" applyFill="1" applyBorder="1" applyAlignment="1">
      <alignment horizontal="left" vertical="center" wrapText="1"/>
    </xf>
    <xf numFmtId="167" fontId="26" fillId="6" borderId="34" xfId="19" applyFont="1" applyFill="1" applyBorder="1" applyAlignment="1">
      <alignment horizontal="left" vertical="center" wrapText="1"/>
    </xf>
    <xf numFmtId="49" fontId="26" fillId="6" borderId="35" xfId="0" applyNumberFormat="1" applyFont="1" applyFill="1" applyBorder="1" applyAlignment="1">
      <alignment horizontal="left" vertical="center" wrapText="1"/>
    </xf>
    <xf numFmtId="49" fontId="26" fillId="6" borderId="37" xfId="0" applyNumberFormat="1" applyFont="1" applyFill="1" applyBorder="1" applyAlignment="1">
      <alignment horizontal="left" vertical="center" wrapText="1"/>
    </xf>
    <xf numFmtId="164" fontId="9" fillId="6" borderId="21" xfId="1" applyNumberFormat="1" applyFont="1" applyFill="1" applyBorder="1" applyAlignment="1">
      <alignment horizontal="left"/>
    </xf>
    <xf numFmtId="164" fontId="9" fillId="6" borderId="38" xfId="1" applyNumberFormat="1" applyFont="1" applyFill="1" applyBorder="1" applyAlignment="1">
      <alignment horizontal="left"/>
    </xf>
    <xf numFmtId="49" fontId="26" fillId="6" borderId="21" xfId="11" applyNumberFormat="1" applyFont="1" applyFill="1" applyBorder="1" applyAlignment="1">
      <alignment horizontal="left" vertical="center" wrapText="1"/>
    </xf>
    <xf numFmtId="165" fontId="205" fillId="6" borderId="10" xfId="30" applyNumberFormat="1" applyFont="1" applyFill="1" applyBorder="1" applyAlignment="1">
      <alignment horizontal="left" vertical="center" wrapText="1"/>
    </xf>
    <xf numFmtId="0" fontId="205" fillId="6" borderId="15" xfId="30" applyFont="1" applyFill="1" applyBorder="1" applyAlignment="1">
      <alignment horizontal="left" vertical="center" wrapText="1"/>
    </xf>
    <xf numFmtId="0" fontId="205" fillId="6" borderId="26" xfId="30" applyFont="1" applyFill="1" applyBorder="1" applyAlignment="1">
      <alignment horizontal="left" vertical="center" wrapText="1"/>
    </xf>
    <xf numFmtId="10" fontId="32" fillId="8" borderId="10" xfId="30" applyNumberFormat="1" applyFont="1" applyFill="1" applyBorder="1" applyAlignment="1">
      <alignment horizontal="center" vertical="center"/>
    </xf>
    <xf numFmtId="0" fontId="186" fillId="6" borderId="21" xfId="30" applyFont="1" applyFill="1" applyBorder="1" applyAlignment="1">
      <alignment horizontal="left" vertical="center" wrapText="1"/>
    </xf>
    <xf numFmtId="0" fontId="32" fillId="9" borderId="85" xfId="0" applyFont="1" applyFill="1" applyBorder="1"/>
    <xf numFmtId="0" fontId="26" fillId="6" borderId="10" xfId="0" applyFont="1" applyFill="1" applyBorder="1" applyAlignment="1">
      <alignment horizontal="left" vertical="center" wrapText="1"/>
    </xf>
    <xf numFmtId="0" fontId="50" fillId="6" borderId="28" xfId="26" applyFont="1" applyFill="1" applyBorder="1" applyAlignment="1">
      <alignment horizontal="left" vertical="center" wrapText="1"/>
    </xf>
    <xf numFmtId="0" fontId="26" fillId="6" borderId="10" xfId="0" applyFont="1" applyFill="1" applyBorder="1" applyAlignment="1">
      <alignment horizontal="left" vertical="center"/>
    </xf>
    <xf numFmtId="0" fontId="26" fillId="6" borderId="10" xfId="0" applyFont="1" applyFill="1" applyBorder="1" applyAlignment="1">
      <alignment horizontal="left" vertical="top" wrapText="1"/>
    </xf>
    <xf numFmtId="0" fontId="8" fillId="6" borderId="21" xfId="26" applyFont="1" applyFill="1" applyBorder="1" applyAlignment="1">
      <alignment horizontal="left" vertical="top" wrapText="1"/>
    </xf>
    <xf numFmtId="0" fontId="26" fillId="6" borderId="10" xfId="26" applyFont="1" applyFill="1" applyBorder="1" applyAlignment="1">
      <alignment horizontal="left" vertical="top"/>
    </xf>
    <xf numFmtId="0" fontId="26" fillId="6" borderId="10" xfId="26" applyFont="1" applyFill="1" applyBorder="1" applyAlignment="1">
      <alignment horizontal="left" wrapText="1"/>
    </xf>
    <xf numFmtId="0" fontId="32" fillId="5" borderId="0" xfId="26" applyFont="1" applyAlignment="1">
      <alignment horizontal="left"/>
    </xf>
    <xf numFmtId="164" fontId="43" fillId="6" borderId="10" xfId="0" applyNumberFormat="1" applyFont="1" applyFill="1" applyBorder="1" applyAlignment="1">
      <alignment horizontal="left" vertical="center" wrapText="1"/>
    </xf>
    <xf numFmtId="166" fontId="26" fillId="6" borderId="11" xfId="11" applyNumberFormat="1" applyFont="1" applyFill="1" applyBorder="1" applyAlignment="1">
      <alignment horizontal="left" vertical="center" wrapText="1"/>
    </xf>
    <xf numFmtId="165" fontId="9" fillId="6" borderId="11" xfId="11" applyNumberFormat="1" applyFont="1" applyFill="1" applyBorder="1" applyAlignment="1">
      <alignment horizontal="left"/>
    </xf>
    <xf numFmtId="0" fontId="14" fillId="6" borderId="11" xfId="17" applyFont="1" applyFill="1" applyBorder="1" applyAlignment="1">
      <alignment horizontal="left" vertical="center" wrapText="1"/>
    </xf>
    <xf numFmtId="0" fontId="14" fillId="6" borderId="11" xfId="17" applyFont="1" applyFill="1" applyBorder="1" applyAlignment="1">
      <alignment vertical="center" wrapText="1"/>
    </xf>
    <xf numFmtId="164" fontId="26" fillId="6" borderId="10" xfId="0" applyNumberFormat="1" applyFont="1" applyFill="1" applyBorder="1" applyAlignment="1">
      <alignment horizontal="left" vertical="top" wrapText="1"/>
    </xf>
    <xf numFmtId="166" fontId="26" fillId="6" borderId="10" xfId="0" quotePrefix="1" applyNumberFormat="1" applyFont="1" applyFill="1" applyBorder="1" applyAlignment="1">
      <alignment horizontal="left" vertical="top" wrapText="1"/>
    </xf>
    <xf numFmtId="2" fontId="26" fillId="6" borderId="10" xfId="0" applyNumberFormat="1" applyFont="1" applyFill="1" applyBorder="1" applyAlignment="1">
      <alignment horizontal="left" vertical="top" wrapText="1"/>
    </xf>
    <xf numFmtId="0" fontId="13" fillId="8" borderId="10" xfId="3" applyFont="1" applyFill="1" applyBorder="1" applyAlignment="1"/>
    <xf numFmtId="0" fontId="4" fillId="8" borderId="10" xfId="3" applyFill="1" applyBorder="1" applyAlignment="1"/>
    <xf numFmtId="0" fontId="7" fillId="5" borderId="2" xfId="3" applyFont="1" applyBorder="1" applyAlignment="1" applyProtection="1">
      <protection locked="0"/>
    </xf>
    <xf numFmtId="0" fontId="4" fillId="5" borderId="3" xfId="3" applyBorder="1" applyAlignment="1"/>
    <xf numFmtId="0" fontId="4" fillId="5" borderId="4" xfId="3" applyBorder="1" applyAlignment="1"/>
    <xf numFmtId="164" fontId="6" fillId="8" borderId="5" xfId="4" applyFont="1" applyFill="1" applyBorder="1" applyAlignment="1">
      <alignment horizontal="left"/>
      <protection locked="0"/>
    </xf>
    <xf numFmtId="0" fontId="4" fillId="8" borderId="0" xfId="3" applyFill="1" applyBorder="1" applyAlignment="1"/>
    <xf numFmtId="0" fontId="4" fillId="8" borderId="6" xfId="3" applyFill="1" applyBorder="1" applyAlignment="1"/>
    <xf numFmtId="164" fontId="6" fillId="9" borderId="7" xfId="5" applyFont="1" applyBorder="1" applyAlignment="1">
      <alignment horizontal="left"/>
    </xf>
    <xf numFmtId="0" fontId="4" fillId="5" borderId="8" xfId="3" applyBorder="1" applyAlignment="1"/>
    <xf numFmtId="0" fontId="4" fillId="5" borderId="9" xfId="3" applyBorder="1" applyAlignment="1"/>
    <xf numFmtId="0" fontId="4" fillId="0" borderId="0" xfId="3" applyFont="1" applyFill="1" applyBorder="1" applyAlignment="1" applyProtection="1"/>
    <xf numFmtId="0" fontId="4" fillId="5" borderId="0" xfId="3" applyBorder="1" applyAlignment="1"/>
    <xf numFmtId="0" fontId="13" fillId="0" borderId="0" xfId="3" applyFont="1" applyFill="1" applyAlignment="1"/>
    <xf numFmtId="0" fontId="4" fillId="0" borderId="0" xfId="6" applyFill="1" applyAlignment="1"/>
    <xf numFmtId="0" fontId="13" fillId="8" borderId="12" xfId="3" applyFont="1" applyFill="1" applyBorder="1" applyAlignment="1">
      <alignment horizontal="left"/>
    </xf>
    <xf numFmtId="0" fontId="4" fillId="8" borderId="12" xfId="6" applyFill="1" applyBorder="1" applyAlignment="1">
      <alignment horizontal="left"/>
    </xf>
    <xf numFmtId="0" fontId="4" fillId="8" borderId="13" xfId="6" applyFill="1" applyBorder="1" applyAlignment="1">
      <alignment horizontal="left"/>
    </xf>
    <xf numFmtId="0" fontId="14" fillId="6" borderId="0" xfId="0" applyFont="1" applyFill="1" applyBorder="1" applyAlignment="1">
      <alignment horizontal="right" indent="1"/>
    </xf>
    <xf numFmtId="0" fontId="14" fillId="6" borderId="14" xfId="0" applyFont="1" applyFill="1" applyBorder="1" applyAlignment="1">
      <alignment horizontal="right" indent="1"/>
    </xf>
    <xf numFmtId="0" fontId="4" fillId="8" borderId="11" xfId="0" applyFont="1" applyFill="1" applyBorder="1" applyAlignment="1" applyProtection="1">
      <alignment horizontal="left"/>
      <protection locked="0"/>
    </xf>
    <xf numFmtId="0" fontId="4" fillId="8" borderId="12" xfId="0" applyFont="1" applyFill="1" applyBorder="1" applyAlignment="1" applyProtection="1">
      <alignment horizontal="left"/>
      <protection locked="0"/>
    </xf>
    <xf numFmtId="0" fontId="4" fillId="8" borderId="13" xfId="0" applyFont="1" applyFill="1" applyBorder="1" applyAlignment="1" applyProtection="1">
      <alignment horizontal="left"/>
      <protection locked="0"/>
    </xf>
    <xf numFmtId="0" fontId="15" fillId="8" borderId="11" xfId="7" applyFill="1" applyBorder="1" applyAlignment="1" applyProtection="1">
      <alignment horizontal="left"/>
      <protection locked="0"/>
    </xf>
    <xf numFmtId="0" fontId="4" fillId="8" borderId="10" xfId="0" applyFont="1" applyFill="1" applyBorder="1" applyAlignment="1" applyProtection="1">
      <alignment horizontal="left"/>
      <protection locked="0"/>
    </xf>
    <xf numFmtId="0" fontId="0" fillId="8" borderId="11" xfId="0" applyFont="1" applyFill="1" applyBorder="1" applyAlignment="1" applyProtection="1">
      <alignment horizontal="left"/>
      <protection locked="0"/>
    </xf>
    <xf numFmtId="0" fontId="4" fillId="5" borderId="12" xfId="0" applyFont="1" applyBorder="1" applyAlignment="1"/>
    <xf numFmtId="0" fontId="4" fillId="5" borderId="13" xfId="0" applyFont="1" applyBorder="1" applyAlignment="1"/>
    <xf numFmtId="0" fontId="17" fillId="8" borderId="0" xfId="8" applyFont="1" applyFill="1" applyBorder="1" applyAlignment="1">
      <alignment horizontal="center" vertical="center" wrapText="1"/>
    </xf>
    <xf numFmtId="0" fontId="16" fillId="5" borderId="0" xfId="8" applyFont="1" applyAlignment="1">
      <alignment horizontal="center" vertical="center" wrapText="1"/>
    </xf>
    <xf numFmtId="0" fontId="23" fillId="10" borderId="0" xfId="8" applyFont="1" applyFill="1" applyBorder="1" applyAlignment="1">
      <alignment horizontal="left" vertical="center"/>
    </xf>
    <xf numFmtId="0" fontId="5" fillId="0" borderId="0" xfId="0" applyFont="1" applyFill="1" applyAlignment="1"/>
    <xf numFmtId="49" fontId="26" fillId="6" borderId="11" xfId="0" applyNumberFormat="1" applyFont="1" applyFill="1" applyBorder="1" applyAlignment="1">
      <alignment horizontal="left" vertical="center" wrapText="1"/>
    </xf>
    <xf numFmtId="49" fontId="26" fillId="6" borderId="13" xfId="0" applyNumberFormat="1" applyFont="1" applyFill="1" applyBorder="1" applyAlignment="1">
      <alignment horizontal="left" vertical="center" wrapText="1"/>
    </xf>
    <xf numFmtId="39" fontId="26" fillId="6" borderId="11" xfId="0" applyNumberFormat="1" applyFont="1" applyFill="1" applyBorder="1" applyAlignment="1">
      <alignment horizontal="left" vertical="center" wrapText="1"/>
    </xf>
    <xf numFmtId="39" fontId="26" fillId="6" borderId="13" xfId="0" applyNumberFormat="1" applyFont="1" applyFill="1" applyBorder="1" applyAlignment="1">
      <alignment horizontal="left" vertical="center" wrapText="1"/>
    </xf>
    <xf numFmtId="0" fontId="5" fillId="5" borderId="0" xfId="11" applyFont="1" applyAlignment="1"/>
    <xf numFmtId="39" fontId="26" fillId="6" borderId="23" xfId="11" applyNumberFormat="1" applyFont="1" applyFill="1" applyBorder="1" applyAlignment="1">
      <alignment horizontal="center" vertical="center" wrapText="1"/>
    </xf>
    <xf numFmtId="39" fontId="26" fillId="6" borderId="24" xfId="11" applyNumberFormat="1" applyFont="1" applyFill="1" applyBorder="1" applyAlignment="1">
      <alignment horizontal="center" vertical="center" wrapText="1"/>
    </xf>
    <xf numFmtId="164" fontId="26" fillId="6" borderId="23" xfId="11" applyNumberFormat="1" applyFont="1" applyFill="1" applyBorder="1" applyAlignment="1">
      <alignment horizontal="center" vertical="center" wrapText="1"/>
    </xf>
    <xf numFmtId="164" fontId="26" fillId="6" borderId="22" xfId="11" applyNumberFormat="1" applyFont="1" applyFill="1" applyBorder="1" applyAlignment="1">
      <alignment horizontal="center" vertical="center" wrapText="1"/>
    </xf>
    <xf numFmtId="0" fontId="5" fillId="5" borderId="0" xfId="0" applyFont="1" applyAlignment="1">
      <alignment horizontal="left"/>
    </xf>
    <xf numFmtId="49" fontId="26" fillId="6" borderId="11" xfId="0" applyNumberFormat="1" applyFont="1" applyFill="1" applyBorder="1" applyAlignment="1">
      <alignment horizontal="center" vertical="center" wrapText="1"/>
    </xf>
    <xf numFmtId="49" fontId="26" fillId="6" borderId="13" xfId="0" applyNumberFormat="1" applyFont="1" applyFill="1" applyBorder="1" applyAlignment="1">
      <alignment horizontal="center" vertical="center" wrapText="1"/>
    </xf>
    <xf numFmtId="164" fontId="26" fillId="6" borderId="11" xfId="0" applyNumberFormat="1" applyFont="1" applyFill="1" applyBorder="1" applyAlignment="1">
      <alignment horizontal="center" vertical="center" wrapText="1"/>
    </xf>
    <xf numFmtId="164" fontId="26" fillId="6" borderId="13" xfId="0" applyNumberFormat="1" applyFont="1" applyFill="1" applyBorder="1" applyAlignment="1">
      <alignment horizontal="center" vertical="center" wrapText="1"/>
    </xf>
    <xf numFmtId="0" fontId="5" fillId="5" borderId="0" xfId="11" applyFont="1" applyAlignment="1">
      <alignment horizontal="right" vertical="center"/>
    </xf>
    <xf numFmtId="0" fontId="5" fillId="5" borderId="22" xfId="11" applyFont="1" applyBorder="1" applyAlignment="1">
      <alignment horizontal="right" vertical="center"/>
    </xf>
    <xf numFmtId="49" fontId="26" fillId="6" borderId="11" xfId="11" applyNumberFormat="1" applyFont="1" applyFill="1" applyBorder="1" applyAlignment="1">
      <alignment horizontal="center" vertical="center" wrapText="1"/>
    </xf>
    <xf numFmtId="49" fontId="26" fillId="6" borderId="13" xfId="11" applyNumberFormat="1" applyFont="1" applyFill="1" applyBorder="1" applyAlignment="1">
      <alignment horizontal="center" vertical="center" wrapText="1"/>
    </xf>
    <xf numFmtId="39" fontId="26" fillId="6" borderId="11" xfId="11" applyNumberFormat="1" applyFont="1" applyFill="1" applyBorder="1" applyAlignment="1">
      <alignment horizontal="center" vertical="center" wrapText="1"/>
    </xf>
    <xf numFmtId="39" fontId="26" fillId="6" borderId="13" xfId="11" applyNumberFormat="1" applyFont="1" applyFill="1" applyBorder="1" applyAlignment="1">
      <alignment horizontal="center" vertical="center" wrapText="1"/>
    </xf>
    <xf numFmtId="0" fontId="4" fillId="5" borderId="29" xfId="18" applyFont="1" applyFill="1" applyBorder="1" applyAlignment="1">
      <alignment horizontal="right"/>
    </xf>
    <xf numFmtId="0" fontId="4" fillId="5" borderId="0" xfId="18" applyFont="1" applyFill="1" applyBorder="1" applyAlignment="1">
      <alignment horizontal="right"/>
    </xf>
    <xf numFmtId="0" fontId="4" fillId="5" borderId="22" xfId="18" applyFont="1" applyFill="1" applyBorder="1" applyAlignment="1">
      <alignment horizontal="right"/>
    </xf>
    <xf numFmtId="49" fontId="26" fillId="6" borderId="12" xfId="11" applyNumberFormat="1" applyFont="1" applyFill="1" applyBorder="1" applyAlignment="1">
      <alignment horizontal="center" vertical="center" wrapText="1"/>
    </xf>
    <xf numFmtId="167" fontId="26" fillId="6" borderId="11" xfId="19" applyFont="1" applyFill="1" applyBorder="1" applyAlignment="1">
      <alignment horizontal="center" vertical="center" wrapText="1"/>
    </xf>
    <xf numFmtId="167" fontId="26" fillId="6" borderId="12" xfId="19" applyFont="1" applyFill="1" applyBorder="1" applyAlignment="1">
      <alignment horizontal="center" vertical="center" wrapText="1"/>
    </xf>
    <xf numFmtId="167" fontId="26" fillId="6" borderId="13" xfId="19" applyFont="1" applyFill="1" applyBorder="1" applyAlignment="1">
      <alignment horizontal="center" vertical="center" wrapText="1"/>
    </xf>
    <xf numFmtId="0" fontId="4" fillId="9" borderId="25" xfId="11" applyNumberFormat="1" applyFont="1" applyFill="1" applyBorder="1" applyAlignment="1">
      <alignment horizontal="left" vertical="top" wrapText="1"/>
    </xf>
    <xf numFmtId="0" fontId="4" fillId="9" borderId="0" xfId="11" applyNumberFormat="1" applyFont="1" applyFill="1" applyBorder="1" applyAlignment="1">
      <alignment horizontal="left" vertical="top" wrapText="1"/>
    </xf>
    <xf numFmtId="0" fontId="4" fillId="9" borderId="14" xfId="11" applyNumberFormat="1" applyFont="1" applyFill="1" applyBorder="1" applyAlignment="1">
      <alignment horizontal="left" vertical="top" wrapText="1"/>
    </xf>
    <xf numFmtId="0" fontId="4" fillId="9" borderId="25" xfId="0" applyNumberFormat="1" applyFont="1" applyFill="1" applyBorder="1" applyAlignment="1">
      <alignment horizontal="left" vertical="top" wrapText="1"/>
    </xf>
    <xf numFmtId="0" fontId="4" fillId="9" borderId="0" xfId="0" applyNumberFormat="1" applyFont="1" applyFill="1" applyBorder="1" applyAlignment="1">
      <alignment horizontal="left" vertical="top" wrapText="1"/>
    </xf>
    <xf numFmtId="0" fontId="4" fillId="9" borderId="14" xfId="0" applyNumberFormat="1" applyFont="1" applyFill="1" applyBorder="1" applyAlignment="1">
      <alignment horizontal="left" vertical="top" wrapText="1"/>
    </xf>
    <xf numFmtId="0" fontId="26" fillId="11" borderId="31" xfId="17" applyFont="1" applyFill="1" applyBorder="1" applyAlignment="1">
      <alignment horizontal="center" vertical="center" wrapText="1"/>
    </xf>
    <xf numFmtId="0" fontId="26" fillId="11" borderId="32" xfId="17" applyFont="1" applyFill="1" applyBorder="1" applyAlignment="1">
      <alignment horizontal="center" vertical="center" wrapText="1"/>
    </xf>
    <xf numFmtId="0" fontId="26" fillId="11" borderId="2" xfId="17" applyFont="1" applyFill="1" applyBorder="1" applyAlignment="1">
      <alignment horizontal="center" vertical="center" wrapText="1"/>
    </xf>
    <xf numFmtId="0" fontId="26" fillId="11" borderId="3" xfId="17" applyFont="1" applyFill="1" applyBorder="1" applyAlignment="1">
      <alignment horizontal="center" vertical="center" wrapText="1"/>
    </xf>
    <xf numFmtId="0" fontId="26" fillId="11" borderId="4" xfId="17" applyFont="1" applyFill="1" applyBorder="1" applyAlignment="1">
      <alignment horizontal="center" vertical="center" wrapText="1"/>
    </xf>
    <xf numFmtId="167" fontId="26" fillId="6" borderId="34" xfId="19" applyFont="1" applyFill="1" applyBorder="1" applyAlignment="1">
      <alignment horizontal="center" vertical="center" wrapText="1"/>
    </xf>
    <xf numFmtId="168" fontId="26" fillId="11" borderId="31" xfId="17" applyNumberFormat="1" applyFont="1" applyFill="1" applyBorder="1" applyAlignment="1">
      <alignment horizontal="center" vertical="center" wrapText="1"/>
    </xf>
    <xf numFmtId="168" fontId="26" fillId="11" borderId="32" xfId="17" applyNumberFormat="1" applyFont="1" applyFill="1" applyBorder="1" applyAlignment="1">
      <alignment horizontal="center" vertical="center" wrapText="1"/>
    </xf>
    <xf numFmtId="168" fontId="26" fillId="11" borderId="47" xfId="17" applyNumberFormat="1" applyFont="1" applyFill="1" applyBorder="1" applyAlignment="1">
      <alignment horizontal="center" vertical="center" wrapText="1"/>
    </xf>
    <xf numFmtId="168" fontId="26" fillId="11" borderId="48" xfId="17" applyNumberFormat="1" applyFont="1" applyFill="1" applyBorder="1" applyAlignment="1">
      <alignment horizontal="center" vertical="center" wrapText="1"/>
    </xf>
    <xf numFmtId="168" fontId="26" fillId="11" borderId="49" xfId="17" applyNumberFormat="1" applyFont="1" applyFill="1" applyBorder="1" applyAlignment="1">
      <alignment horizontal="center" vertical="center" wrapText="1"/>
    </xf>
    <xf numFmtId="168" fontId="26" fillId="6" borderId="11" xfId="19" applyNumberFormat="1" applyFont="1" applyFill="1" applyBorder="1" applyAlignment="1">
      <alignment horizontal="center" vertical="center" wrapText="1"/>
    </xf>
    <xf numFmtId="168" fontId="26" fillId="6" borderId="13" xfId="19" applyNumberFormat="1" applyFont="1" applyFill="1" applyBorder="1" applyAlignment="1">
      <alignment horizontal="center" vertical="center" wrapText="1"/>
    </xf>
    <xf numFmtId="0" fontId="26" fillId="11" borderId="47" xfId="17" applyFont="1" applyFill="1" applyBorder="1" applyAlignment="1">
      <alignment horizontal="center" vertical="center" wrapText="1"/>
    </xf>
    <xf numFmtId="167" fontId="26" fillId="6" borderId="11" xfId="19" applyFont="1" applyFill="1" applyBorder="1" applyAlignment="1">
      <alignment horizontal="left" vertical="center" wrapText="1"/>
    </xf>
    <xf numFmtId="167" fontId="26" fillId="6" borderId="13" xfId="19" applyFont="1" applyFill="1" applyBorder="1" applyAlignment="1">
      <alignment horizontal="left" vertical="center" wrapText="1"/>
    </xf>
    <xf numFmtId="167" fontId="26" fillId="6" borderId="34" xfId="19" applyFont="1" applyFill="1" applyBorder="1" applyAlignment="1">
      <alignment horizontal="left" vertical="center" wrapText="1"/>
    </xf>
    <xf numFmtId="174" fontId="26" fillId="11" borderId="31" xfId="17" applyNumberFormat="1" applyFont="1" applyFill="1" applyBorder="1" applyAlignment="1">
      <alignment horizontal="center" vertical="center" wrapText="1"/>
    </xf>
    <xf numFmtId="174" fontId="26" fillId="11" borderId="32" xfId="17" applyNumberFormat="1" applyFont="1" applyFill="1" applyBorder="1" applyAlignment="1">
      <alignment horizontal="center" vertical="center" wrapText="1"/>
    </xf>
    <xf numFmtId="174" fontId="26" fillId="11" borderId="47" xfId="17" applyNumberFormat="1" applyFont="1" applyFill="1" applyBorder="1" applyAlignment="1">
      <alignment horizontal="center" vertical="center" wrapText="1"/>
    </xf>
    <xf numFmtId="174" fontId="26" fillId="11" borderId="2" xfId="17" applyNumberFormat="1" applyFont="1" applyFill="1" applyBorder="1" applyAlignment="1">
      <alignment horizontal="center" vertical="center" wrapText="1"/>
    </xf>
    <xf numFmtId="174" fontId="26" fillId="11" borderId="3" xfId="17" applyNumberFormat="1" applyFont="1" applyFill="1" applyBorder="1" applyAlignment="1">
      <alignment horizontal="center" vertical="center" wrapText="1"/>
    </xf>
    <xf numFmtId="174" fontId="26" fillId="11" borderId="4" xfId="17" applyNumberFormat="1" applyFont="1" applyFill="1" applyBorder="1" applyAlignment="1">
      <alignment horizontal="center" vertical="center" wrapText="1"/>
    </xf>
    <xf numFmtId="174" fontId="26" fillId="6" borderId="11" xfId="19" applyNumberFormat="1" applyFont="1" applyFill="1" applyBorder="1" applyAlignment="1">
      <alignment horizontal="center" vertical="center" wrapText="1"/>
    </xf>
    <xf numFmtId="174" fontId="26" fillId="6" borderId="13" xfId="19" applyNumberFormat="1" applyFont="1" applyFill="1" applyBorder="1" applyAlignment="1">
      <alignment horizontal="center" vertical="center" wrapText="1"/>
    </xf>
    <xf numFmtId="174" fontId="26" fillId="6" borderId="34" xfId="19" applyNumberFormat="1" applyFont="1" applyFill="1" applyBorder="1" applyAlignment="1">
      <alignment horizontal="center" vertical="center" wrapText="1"/>
    </xf>
    <xf numFmtId="168" fontId="26" fillId="6" borderId="11" xfId="11" applyNumberFormat="1" applyFont="1" applyFill="1" applyBorder="1" applyAlignment="1">
      <alignment horizontal="center" vertical="center" wrapText="1"/>
    </xf>
    <xf numFmtId="168" fontId="26" fillId="6" borderId="13" xfId="11" applyNumberFormat="1" applyFont="1" applyFill="1" applyBorder="1" applyAlignment="1">
      <alignment horizontal="center" vertical="center" wrapText="1"/>
    </xf>
    <xf numFmtId="178" fontId="4" fillId="15" borderId="11" xfId="17" applyNumberFormat="1" applyFont="1" applyFill="1" applyBorder="1" applyAlignment="1">
      <alignment horizontal="right"/>
    </xf>
    <xf numFmtId="178" fontId="4" fillId="15" borderId="12" xfId="17" applyNumberFormat="1" applyFont="1" applyFill="1" applyBorder="1" applyAlignment="1">
      <alignment horizontal="right"/>
    </xf>
    <xf numFmtId="178" fontId="4" fillId="15" borderId="13" xfId="17" applyNumberFormat="1" applyFont="1" applyFill="1" applyBorder="1" applyAlignment="1">
      <alignment horizontal="right"/>
    </xf>
    <xf numFmtId="0" fontId="7" fillId="5" borderId="0" xfId="17" applyFont="1" applyAlignment="1">
      <alignment horizontal="left"/>
    </xf>
    <xf numFmtId="0" fontId="4" fillId="9" borderId="25" xfId="11" applyNumberFormat="1" applyFont="1" applyFill="1" applyBorder="1" applyAlignment="1">
      <alignment horizontal="left" vertical="center" wrapText="1"/>
    </xf>
    <xf numFmtId="0" fontId="4" fillId="9" borderId="0" xfId="11" applyNumberFormat="1" applyFont="1" applyFill="1" applyBorder="1" applyAlignment="1">
      <alignment horizontal="left" vertical="center" wrapText="1"/>
    </xf>
    <xf numFmtId="0" fontId="4" fillId="9" borderId="14" xfId="11" applyNumberFormat="1" applyFont="1" applyFill="1" applyBorder="1" applyAlignment="1">
      <alignment horizontal="left" vertical="center" wrapText="1"/>
    </xf>
    <xf numFmtId="0" fontId="4" fillId="9" borderId="23" xfId="11" applyNumberFormat="1" applyFont="1" applyFill="1" applyBorder="1" applyAlignment="1">
      <alignment horizontal="left" vertical="center" wrapText="1"/>
    </xf>
    <xf numFmtId="0" fontId="4" fillId="9" borderId="22" xfId="11" applyNumberFormat="1" applyFont="1" applyFill="1" applyBorder="1" applyAlignment="1">
      <alignment horizontal="left" vertical="center" wrapText="1"/>
    </xf>
    <xf numFmtId="0" fontId="4" fillId="9" borderId="24" xfId="11" applyNumberFormat="1" applyFont="1" applyFill="1" applyBorder="1" applyAlignment="1">
      <alignment horizontal="left" vertical="center" wrapText="1"/>
    </xf>
    <xf numFmtId="0" fontId="4" fillId="9" borderId="25" xfId="15" applyNumberFormat="1" applyFont="1" applyFill="1" applyBorder="1" applyAlignment="1">
      <alignment horizontal="left" vertical="center" wrapText="1"/>
    </xf>
    <xf numFmtId="0" fontId="4" fillId="9" borderId="0" xfId="15" applyNumberFormat="1" applyFont="1" applyFill="1" applyBorder="1" applyAlignment="1">
      <alignment horizontal="left" vertical="center" wrapText="1"/>
    </xf>
    <xf numFmtId="0" fontId="4" fillId="9" borderId="14" xfId="15" applyNumberFormat="1" applyFont="1" applyFill="1" applyBorder="1" applyAlignment="1">
      <alignment horizontal="left" vertical="center" wrapText="1"/>
    </xf>
    <xf numFmtId="0" fontId="4" fillId="9" borderId="23" xfId="15" applyNumberFormat="1" applyFont="1" applyFill="1" applyBorder="1" applyAlignment="1">
      <alignment horizontal="left" vertical="center" wrapText="1"/>
    </xf>
    <xf numFmtId="0" fontId="4" fillId="9" borderId="22" xfId="15" applyNumberFormat="1" applyFont="1" applyFill="1" applyBorder="1" applyAlignment="1">
      <alignment horizontal="left" vertical="center" wrapText="1"/>
    </xf>
    <xf numFmtId="0" fontId="4" fillId="9" borderId="24" xfId="15" applyNumberFormat="1" applyFont="1" applyFill="1" applyBorder="1" applyAlignment="1">
      <alignment horizontal="left" vertical="center" wrapText="1"/>
    </xf>
    <xf numFmtId="49" fontId="26" fillId="6" borderId="11" xfId="15" applyNumberFormat="1" applyFont="1" applyFill="1" applyBorder="1" applyAlignment="1">
      <alignment horizontal="left" vertical="center" wrapText="1"/>
    </xf>
    <xf numFmtId="49" fontId="26" fillId="6" borderId="13" xfId="15" applyNumberFormat="1" applyFont="1" applyFill="1" applyBorder="1" applyAlignment="1">
      <alignment horizontal="left" vertical="center" wrapText="1"/>
    </xf>
    <xf numFmtId="39" fontId="26" fillId="6" borderId="11" xfId="15" applyNumberFormat="1" applyFont="1" applyFill="1" applyBorder="1" applyAlignment="1">
      <alignment horizontal="left" vertical="center" wrapText="1"/>
    </xf>
    <xf numFmtId="39" fontId="26" fillId="6" borderId="13" xfId="15" applyNumberFormat="1" applyFont="1" applyFill="1" applyBorder="1" applyAlignment="1">
      <alignment horizontal="left" vertical="center" wrapText="1"/>
    </xf>
    <xf numFmtId="0" fontId="7" fillId="0" borderId="0" xfId="9" applyFont="1" applyAlignment="1">
      <alignment horizontal="left"/>
    </xf>
    <xf numFmtId="0" fontId="4" fillId="9" borderId="25" xfId="0" applyFont="1" applyFill="1" applyBorder="1" applyAlignment="1">
      <alignment horizontal="left" vertical="top" wrapText="1"/>
    </xf>
    <xf numFmtId="0" fontId="4" fillId="9" borderId="0" xfId="0" applyFont="1" applyFill="1" applyBorder="1" applyAlignment="1">
      <alignment horizontal="left" vertical="top" wrapText="1"/>
    </xf>
    <xf numFmtId="0" fontId="4" fillId="9" borderId="14" xfId="0" applyFont="1" applyFill="1" applyBorder="1" applyAlignment="1">
      <alignment horizontal="left" vertical="top" wrapText="1"/>
    </xf>
    <xf numFmtId="0" fontId="4" fillId="9" borderId="23" xfId="0" applyFont="1" applyFill="1" applyBorder="1" applyAlignment="1">
      <alignment horizontal="left" vertical="top" wrapText="1"/>
    </xf>
    <xf numFmtId="0" fontId="4" fillId="9" borderId="22" xfId="0" applyFont="1" applyFill="1" applyBorder="1" applyAlignment="1">
      <alignment horizontal="left" vertical="top" wrapText="1"/>
    </xf>
    <xf numFmtId="0" fontId="4" fillId="9" borderId="24" xfId="0" applyFont="1" applyFill="1" applyBorder="1" applyAlignment="1">
      <alignment horizontal="left" vertical="top" wrapText="1"/>
    </xf>
    <xf numFmtId="39" fontId="26" fillId="6" borderId="11" xfId="0" applyNumberFormat="1" applyFont="1" applyFill="1" applyBorder="1" applyAlignment="1">
      <alignment vertical="center" wrapText="1"/>
    </xf>
    <xf numFmtId="39" fontId="26" fillId="6" borderId="13" xfId="0" applyNumberFormat="1" applyFont="1" applyFill="1" applyBorder="1" applyAlignment="1">
      <alignment vertical="center" wrapText="1"/>
    </xf>
    <xf numFmtId="0" fontId="4" fillId="5" borderId="25" xfId="0" applyFont="1" applyBorder="1" applyAlignment="1">
      <alignment wrapText="1"/>
    </xf>
    <xf numFmtId="0" fontId="0" fillId="5" borderId="0" xfId="0" applyAlignment="1"/>
    <xf numFmtId="0" fontId="0" fillId="5" borderId="14" xfId="0" applyBorder="1" applyAlignment="1"/>
    <xf numFmtId="0" fontId="5" fillId="0" borderId="0" xfId="0" applyFont="1" applyFill="1" applyAlignment="1">
      <alignment horizontal="left" wrapText="1"/>
    </xf>
    <xf numFmtId="0" fontId="4" fillId="5" borderId="11" xfId="26" applyFont="1" applyBorder="1" applyAlignment="1">
      <alignment vertical="top" wrapText="1"/>
    </xf>
    <xf numFmtId="0" fontId="0" fillId="5" borderId="12" xfId="0" applyBorder="1" applyAlignment="1">
      <alignment vertical="top" wrapText="1"/>
    </xf>
    <xf numFmtId="0" fontId="0" fillId="5" borderId="13" xfId="0" applyBorder="1" applyAlignment="1">
      <alignment vertical="top" wrapText="1"/>
    </xf>
    <xf numFmtId="0" fontId="26" fillId="6" borderId="11" xfId="26" applyFont="1" applyFill="1" applyBorder="1" applyAlignment="1">
      <alignment horizontal="left" vertical="center" wrapText="1"/>
    </xf>
    <xf numFmtId="0" fontId="26" fillId="6" borderId="10" xfId="26" applyFont="1" applyFill="1" applyBorder="1" applyAlignment="1">
      <alignment horizontal="left" vertical="center" wrapText="1"/>
    </xf>
    <xf numFmtId="0" fontId="26" fillId="6" borderId="30" xfId="26" applyFont="1" applyFill="1" applyBorder="1" applyAlignment="1">
      <alignment horizontal="left" vertical="top" wrapText="1"/>
    </xf>
    <xf numFmtId="0" fontId="14" fillId="6" borderId="29" xfId="26" applyFont="1" applyFill="1" applyBorder="1" applyAlignment="1">
      <alignment horizontal="left"/>
    </xf>
    <xf numFmtId="0" fontId="26" fillId="6" borderId="23" xfId="26" applyFont="1" applyFill="1" applyBorder="1" applyAlignment="1">
      <alignment horizontal="left" vertical="top" wrapText="1"/>
    </xf>
    <xf numFmtId="0" fontId="14" fillId="6" borderId="22" xfId="26" applyFont="1" applyFill="1" applyBorder="1" applyAlignment="1">
      <alignment horizontal="left" vertical="top" wrapText="1"/>
    </xf>
    <xf numFmtId="0" fontId="0" fillId="5" borderId="24" xfId="0" applyBorder="1" applyAlignment="1">
      <alignment horizontal="left" wrapText="1"/>
    </xf>
    <xf numFmtId="0" fontId="30" fillId="9" borderId="25" xfId="27" applyFont="1" applyFill="1" applyBorder="1" applyAlignment="1">
      <alignment vertical="top" wrapText="1"/>
    </xf>
    <xf numFmtId="0" fontId="0" fillId="5" borderId="0" xfId="0" applyBorder="1" applyAlignment="1">
      <alignment vertical="top"/>
    </xf>
    <xf numFmtId="0" fontId="26" fillId="6" borderId="30" xfId="26" applyFont="1" applyFill="1" applyBorder="1" applyAlignment="1">
      <alignment horizontal="left" vertical="center" wrapText="1"/>
    </xf>
    <xf numFmtId="0" fontId="0" fillId="5" borderId="29" xfId="0" applyBorder="1" applyAlignment="1">
      <alignment horizontal="left" vertical="center" wrapText="1"/>
    </xf>
    <xf numFmtId="0" fontId="0" fillId="5" borderId="28" xfId="0" applyBorder="1" applyAlignment="1">
      <alignment horizontal="left" vertical="center" wrapText="1"/>
    </xf>
    <xf numFmtId="0" fontId="0" fillId="5" borderId="23" xfId="0" applyBorder="1" applyAlignment="1">
      <alignment horizontal="left" vertical="center" wrapText="1"/>
    </xf>
    <xf numFmtId="0" fontId="0" fillId="5" borderId="85" xfId="0" applyBorder="1" applyAlignment="1">
      <alignment horizontal="left" vertical="center" wrapText="1"/>
    </xf>
    <xf numFmtId="0" fontId="0" fillId="5" borderId="24" xfId="0" applyBorder="1" applyAlignment="1">
      <alignment horizontal="left" vertical="center" wrapText="1"/>
    </xf>
    <xf numFmtId="0" fontId="26" fillId="6" borderId="25" xfId="0" applyFont="1" applyFill="1" applyBorder="1" applyAlignment="1">
      <alignment horizontal="left" vertical="center"/>
    </xf>
    <xf numFmtId="0" fontId="26" fillId="6" borderId="0" xfId="0" applyFont="1" applyFill="1" applyAlignment="1">
      <alignment horizontal="left" vertical="center"/>
    </xf>
    <xf numFmtId="0" fontId="26" fillId="6" borderId="11" xfId="0" applyFont="1" applyFill="1" applyBorder="1" applyAlignment="1">
      <alignment horizontal="left" vertical="center" wrapText="1"/>
    </xf>
    <xf numFmtId="0" fontId="14" fillId="5" borderId="13" xfId="0" applyFont="1" applyBorder="1" applyAlignment="1">
      <alignment horizontal="left" vertical="center" wrapText="1"/>
    </xf>
    <xf numFmtId="0" fontId="26" fillId="6" borderId="13" xfId="0" applyFont="1" applyFill="1" applyBorder="1" applyAlignment="1">
      <alignment horizontal="left" vertical="center" wrapText="1"/>
    </xf>
    <xf numFmtId="0" fontId="26" fillId="6" borderId="23" xfId="0" applyFont="1" applyFill="1" applyBorder="1" applyAlignment="1">
      <alignment horizontal="left" vertical="center" wrapText="1"/>
    </xf>
    <xf numFmtId="0" fontId="26" fillId="6" borderId="24" xfId="0" applyFont="1" applyFill="1" applyBorder="1" applyAlignment="1">
      <alignment horizontal="left" vertical="center" wrapText="1"/>
    </xf>
    <xf numFmtId="0" fontId="26" fillId="6" borderId="10" xfId="0" applyFont="1" applyFill="1" applyBorder="1" applyAlignment="1">
      <alignment horizontal="left" vertical="center" wrapText="1"/>
    </xf>
    <xf numFmtId="0" fontId="4" fillId="8" borderId="11" xfId="0" applyFont="1" applyFill="1" applyBorder="1" applyAlignment="1">
      <alignment horizontal="center"/>
    </xf>
    <xf numFmtId="0" fontId="4" fillId="8" borderId="12" xfId="0" applyFont="1" applyFill="1" applyBorder="1" applyAlignment="1">
      <alignment horizontal="center"/>
    </xf>
    <xf numFmtId="0" fontId="4" fillId="8" borderId="13" xfId="0" applyFont="1" applyFill="1" applyBorder="1" applyAlignment="1">
      <alignment horizontal="center"/>
    </xf>
    <xf numFmtId="174" fontId="4" fillId="8" borderId="11" xfId="0" applyNumberFormat="1" applyFont="1" applyFill="1" applyBorder="1" applyAlignment="1">
      <alignment horizontal="right"/>
    </xf>
    <xf numFmtId="174" fontId="4" fillId="8" borderId="13" xfId="0" applyNumberFormat="1" applyFont="1" applyFill="1" applyBorder="1" applyAlignment="1">
      <alignment horizontal="right"/>
    </xf>
    <xf numFmtId="0" fontId="4" fillId="8" borderId="11" xfId="0" applyFont="1" applyFill="1" applyBorder="1" applyAlignment="1">
      <alignment horizontal="right"/>
    </xf>
    <xf numFmtId="0" fontId="4" fillId="8" borderId="13" xfId="0" applyFont="1" applyFill="1" applyBorder="1" applyAlignment="1">
      <alignment horizontal="right"/>
    </xf>
    <xf numFmtId="0" fontId="26" fillId="5" borderId="10" xfId="0" applyFont="1" applyBorder="1" applyAlignment="1">
      <alignment horizontal="left" vertical="center" wrapText="1"/>
    </xf>
    <xf numFmtId="0" fontId="26" fillId="6" borderId="10" xfId="0" applyFont="1" applyFill="1" applyBorder="1" applyAlignment="1"/>
    <xf numFmtId="0" fontId="14" fillId="5" borderId="10" xfId="0" applyFont="1" applyBorder="1" applyAlignment="1"/>
    <xf numFmtId="0" fontId="30" fillId="11" borderId="11" xfId="0" applyFont="1" applyFill="1" applyBorder="1" applyAlignment="1"/>
    <xf numFmtId="0" fontId="30" fillId="11" borderId="13" xfId="0" applyFont="1" applyFill="1" applyBorder="1" applyAlignment="1"/>
    <xf numFmtId="0" fontId="14" fillId="5" borderId="10" xfId="0" applyFont="1" applyBorder="1" applyAlignment="1">
      <alignment horizontal="left" vertical="center"/>
    </xf>
    <xf numFmtId="174" fontId="0" fillId="8" borderId="10" xfId="0" applyNumberFormat="1" applyFill="1" applyBorder="1" applyAlignment="1">
      <alignment horizontal="right"/>
    </xf>
    <xf numFmtId="174" fontId="0" fillId="5" borderId="10" xfId="0" applyNumberFormat="1" applyBorder="1" applyAlignment="1">
      <alignment horizontal="right"/>
    </xf>
    <xf numFmtId="0" fontId="26" fillId="11" borderId="11" xfId="0" applyFont="1" applyFill="1" applyBorder="1" applyAlignment="1">
      <alignment horizontal="right"/>
    </xf>
    <xf numFmtId="0" fontId="26" fillId="11" borderId="12" xfId="0" applyFont="1" applyFill="1" applyBorder="1" applyAlignment="1">
      <alignment horizontal="right"/>
    </xf>
    <xf numFmtId="0" fontId="26" fillId="11" borderId="13" xfId="0" applyFont="1" applyFill="1" applyBorder="1" applyAlignment="1">
      <alignment horizontal="right"/>
    </xf>
    <xf numFmtId="0" fontId="28" fillId="9" borderId="11" xfId="0" applyFont="1" applyFill="1" applyBorder="1" applyAlignment="1"/>
    <xf numFmtId="0" fontId="28" fillId="9" borderId="13" xfId="0" applyFont="1" applyFill="1" applyBorder="1" applyAlignment="1"/>
    <xf numFmtId="0" fontId="4" fillId="15" borderId="10" xfId="0" applyFont="1" applyFill="1" applyBorder="1" applyAlignment="1">
      <alignment wrapText="1"/>
    </xf>
    <xf numFmtId="0" fontId="0" fillId="5" borderId="10" xfId="0" applyBorder="1" applyAlignment="1">
      <alignment wrapText="1"/>
    </xf>
    <xf numFmtId="168" fontId="4" fillId="8" borderId="11" xfId="0" applyNumberFormat="1" applyFont="1" applyFill="1" applyBorder="1" applyAlignment="1">
      <alignment horizontal="right"/>
    </xf>
    <xf numFmtId="168" fontId="4" fillId="8" borderId="13" xfId="0" applyNumberFormat="1" applyFont="1" applyFill="1" applyBorder="1" applyAlignment="1">
      <alignment horizontal="right"/>
    </xf>
    <xf numFmtId="166" fontId="26" fillId="6" borderId="11" xfId="0" applyNumberFormat="1" applyFont="1" applyFill="1" applyBorder="1" applyAlignment="1">
      <alignment horizontal="left" vertical="center" wrapText="1"/>
    </xf>
    <xf numFmtId="166" fontId="26" fillId="6" borderId="13" xfId="0" applyNumberFormat="1" applyFont="1" applyFill="1" applyBorder="1" applyAlignment="1">
      <alignment horizontal="left" vertical="center" wrapText="1"/>
    </xf>
    <xf numFmtId="2" fontId="43" fillId="6" borderId="11" xfId="0" applyNumberFormat="1" applyFont="1" applyFill="1" applyBorder="1" applyAlignment="1">
      <alignment horizontal="left" vertical="top" wrapText="1"/>
    </xf>
    <xf numFmtId="2" fontId="43" fillId="6" borderId="13" xfId="0" applyNumberFormat="1" applyFont="1" applyFill="1" applyBorder="1" applyAlignment="1">
      <alignment horizontal="left" vertical="top" wrapText="1"/>
    </xf>
    <xf numFmtId="2" fontId="26" fillId="6" borderId="11" xfId="0" applyNumberFormat="1" applyFont="1" applyFill="1" applyBorder="1" applyAlignment="1">
      <alignment horizontal="left" vertical="top" wrapText="1"/>
    </xf>
    <xf numFmtId="2" fontId="26" fillId="6" borderId="13" xfId="0" applyNumberFormat="1" applyFont="1" applyFill="1" applyBorder="1" applyAlignment="1">
      <alignment horizontal="left" vertical="top" wrapText="1"/>
    </xf>
    <xf numFmtId="2" fontId="26" fillId="6" borderId="11" xfId="0" applyNumberFormat="1" applyFont="1" applyFill="1" applyBorder="1" applyAlignment="1">
      <alignment horizontal="left" vertical="center" wrapText="1"/>
    </xf>
    <xf numFmtId="2" fontId="26" fillId="6" borderId="12" xfId="0" applyNumberFormat="1" applyFont="1" applyFill="1" applyBorder="1" applyAlignment="1">
      <alignment horizontal="left" vertical="center" wrapText="1"/>
    </xf>
    <xf numFmtId="2" fontId="26" fillId="6" borderId="13" xfId="0" applyNumberFormat="1" applyFont="1" applyFill="1" applyBorder="1" applyAlignment="1">
      <alignment horizontal="left" vertical="center" wrapText="1"/>
    </xf>
    <xf numFmtId="0" fontId="32" fillId="8" borderId="11" xfId="30" applyFont="1" applyFill="1" applyBorder="1" applyAlignment="1">
      <alignment horizontal="left" vertical="center" wrapText="1"/>
    </xf>
    <xf numFmtId="0" fontId="32" fillId="8" borderId="12" xfId="30" applyFont="1" applyFill="1" applyBorder="1" applyAlignment="1">
      <alignment horizontal="left" vertical="center" wrapText="1"/>
    </xf>
    <xf numFmtId="0" fontId="32" fillId="8" borderId="13" xfId="30" applyFont="1" applyFill="1" applyBorder="1" applyAlignment="1">
      <alignment horizontal="left" vertical="center" wrapText="1"/>
    </xf>
    <xf numFmtId="0" fontId="4" fillId="9" borderId="25" xfId="30" applyFont="1" applyFill="1" applyBorder="1" applyAlignment="1">
      <alignment wrapText="1"/>
    </xf>
    <xf numFmtId="0" fontId="4" fillId="5" borderId="0" xfId="28" applyAlignment="1"/>
    <xf numFmtId="0" fontId="4" fillId="5" borderId="14" xfId="28" applyBorder="1" applyAlignment="1"/>
    <xf numFmtId="0" fontId="4" fillId="9" borderId="25" xfId="30" applyFont="1" applyFill="1" applyBorder="1" applyAlignment="1">
      <alignment horizontal="left" wrapText="1"/>
    </xf>
    <xf numFmtId="0" fontId="4" fillId="9" borderId="0" xfId="30" applyFont="1" applyFill="1" applyBorder="1" applyAlignment="1">
      <alignment horizontal="left" wrapText="1"/>
    </xf>
    <xf numFmtId="0" fontId="4" fillId="9" borderId="14" xfId="30" applyFont="1" applyFill="1" applyBorder="1" applyAlignment="1">
      <alignment horizontal="left" wrapText="1"/>
    </xf>
    <xf numFmtId="0" fontId="4" fillId="5" borderId="0" xfId="28" applyFont="1" applyAlignment="1"/>
    <xf numFmtId="0" fontId="4" fillId="5" borderId="14" xfId="28" applyFont="1" applyBorder="1" applyAlignment="1"/>
    <xf numFmtId="0" fontId="205" fillId="6" borderId="11" xfId="30" applyFont="1" applyFill="1" applyBorder="1" applyAlignment="1">
      <alignment horizontal="left" vertical="center" wrapText="1"/>
    </xf>
    <xf numFmtId="0" fontId="32" fillId="5" borderId="12" xfId="28" applyFont="1" applyBorder="1" applyAlignment="1">
      <alignment horizontal="left" vertical="center"/>
    </xf>
    <xf numFmtId="0" fontId="32" fillId="5" borderId="13" xfId="28" applyFont="1" applyBorder="1" applyAlignment="1">
      <alignment horizontal="left" vertical="center"/>
    </xf>
    <xf numFmtId="0" fontId="7" fillId="5" borderId="0" xfId="30" applyFont="1" applyFill="1" applyAlignment="1">
      <alignment vertical="center"/>
    </xf>
    <xf numFmtId="0" fontId="32" fillId="5" borderId="0" xfId="28" applyFont="1" applyAlignment="1">
      <alignment vertical="center"/>
    </xf>
    <xf numFmtId="0" fontId="32" fillId="5" borderId="85" xfId="28" applyFont="1" applyBorder="1" applyAlignment="1">
      <alignment vertical="center"/>
    </xf>
    <xf numFmtId="0" fontId="32" fillId="5" borderId="0" xfId="0" applyFont="1" applyAlignment="1">
      <alignment vertical="center"/>
    </xf>
    <xf numFmtId="0" fontId="32" fillId="5" borderId="85" xfId="0" applyFont="1" applyBorder="1" applyAlignment="1">
      <alignment vertical="center"/>
    </xf>
    <xf numFmtId="0" fontId="7" fillId="5" borderId="0" xfId="30" applyFont="1" applyFill="1" applyAlignment="1">
      <alignment horizontal="left" vertical="center" wrapText="1"/>
    </xf>
    <xf numFmtId="0" fontId="32" fillId="5" borderId="0" xfId="28" applyFont="1" applyAlignment="1">
      <alignment horizontal="left" vertical="center" wrapText="1"/>
    </xf>
    <xf numFmtId="0" fontId="7" fillId="5" borderId="85" xfId="30" applyFont="1" applyFill="1" applyBorder="1" applyAlignment="1">
      <alignment horizontal="left" vertical="center" wrapText="1"/>
    </xf>
    <xf numFmtId="0" fontId="32" fillId="5" borderId="85" xfId="28" applyFont="1" applyBorder="1" applyAlignment="1">
      <alignment horizontal="left" vertical="center" wrapText="1"/>
    </xf>
    <xf numFmtId="0" fontId="7" fillId="9" borderId="11" xfId="32" applyFont="1" applyFill="1" applyBorder="1" applyAlignment="1">
      <alignment horizontal="left" vertical="top" wrapText="1"/>
    </xf>
    <xf numFmtId="0" fontId="32" fillId="9" borderId="12" xfId="32" applyFont="1" applyFill="1" applyBorder="1" applyAlignment="1">
      <alignment horizontal="left" vertical="top" wrapText="1"/>
    </xf>
    <xf numFmtId="0" fontId="32" fillId="9" borderId="13" xfId="32" applyFont="1" applyFill="1" applyBorder="1" applyAlignment="1">
      <alignment horizontal="left" vertical="top" wrapText="1"/>
    </xf>
    <xf numFmtId="0" fontId="7" fillId="5" borderId="0" xfId="30" applyFont="1" applyFill="1" applyBorder="1" applyAlignment="1">
      <alignment vertical="center" wrapText="1"/>
    </xf>
    <xf numFmtId="0" fontId="32" fillId="5" borderId="0" xfId="28" applyFont="1" applyBorder="1" applyAlignment="1">
      <alignment vertical="center" wrapText="1"/>
    </xf>
    <xf numFmtId="0" fontId="7" fillId="5" borderId="0" xfId="30" applyFont="1" applyFill="1" applyBorder="1" applyAlignment="1">
      <alignment horizontal="left" vertical="center" wrapText="1"/>
    </xf>
    <xf numFmtId="0" fontId="7" fillId="5" borderId="85" xfId="30" applyFont="1" applyFill="1" applyBorder="1" applyAlignment="1">
      <alignment vertical="center"/>
    </xf>
    <xf numFmtId="0" fontId="7" fillId="5" borderId="22" xfId="30" applyFont="1" applyFill="1" applyBorder="1" applyAlignment="1">
      <alignment horizontal="left" vertical="center" wrapText="1"/>
    </xf>
    <xf numFmtId="0" fontId="32" fillId="5" borderId="22" xfId="28" applyFont="1" applyBorder="1" applyAlignment="1">
      <alignment vertical="center"/>
    </xf>
    <xf numFmtId="0" fontId="32" fillId="5" borderId="22" xfId="28" applyFont="1" applyBorder="1" applyAlignment="1">
      <alignment horizontal="left" vertical="center" wrapText="1"/>
    </xf>
    <xf numFmtId="0" fontId="0" fillId="5" borderId="12" xfId="0" applyBorder="1" applyAlignment="1">
      <alignment horizontal="left" vertical="center" wrapText="1"/>
    </xf>
    <xf numFmtId="0" fontId="0" fillId="5" borderId="13" xfId="0" applyBorder="1" applyAlignment="1">
      <alignment horizontal="left" vertical="center" wrapText="1"/>
    </xf>
  </cellXfs>
  <cellStyles count="1888">
    <cellStyle name="_x0013_" xfId="33"/>
    <cellStyle name=" 1" xfId="34"/>
    <cellStyle name=" Writer Import]_x000d__x000a_Display Dialog=No_x000d__x000a__x000d__x000a_[Horizontal Arrange]_x000d__x000a_Dimensions Interlocking=Yes_x000d__x000a_Sum Hierarchy=Yes_x000d__x000a_Generate" xfId="35"/>
    <cellStyle name="(Comma)" xfId="36"/>
    <cellStyle name="_x0013__1106 v1.4 MGH Corporate Model Hybrid v5c" xfId="37"/>
    <cellStyle name="_141702_1" xfId="38"/>
    <cellStyle name="_141702_1 2" xfId="39"/>
    <cellStyle name="_141702_1_7. Ass" xfId="40"/>
    <cellStyle name="_141702_1_BoardN_FO" xfId="41"/>
    <cellStyle name="_141702_1_CashFQtrlyN_FO" xfId="42"/>
    <cellStyle name="_141702_1_CashFQtrlyN_FO 2" xfId="43"/>
    <cellStyle name="_141702_1_CPI&amp;Int_FA" xfId="44"/>
    <cellStyle name="_141702_1_Equity_Divs_Debt_FA" xfId="45"/>
    <cellStyle name="_2010-2015 Summary" xfId="46"/>
    <cellStyle name="_284268_1" xfId="47"/>
    <cellStyle name="_284268_1_7. Ass" xfId="48"/>
    <cellStyle name="_284268_1_BoardN_FO" xfId="49"/>
    <cellStyle name="_284268_1_BoardN_FO 2" xfId="50"/>
    <cellStyle name="_284268_1_CashFQtrlyN_FO" xfId="51"/>
    <cellStyle name="_284268_1_CashFQtrlyN_FO 2" xfId="52"/>
    <cellStyle name="_284268_1_CPI&amp;Int_FA" xfId="53"/>
    <cellStyle name="_284268_1_Equity_Divs_Debt_FA" xfId="54"/>
    <cellStyle name="_4092_51" xfId="55"/>
    <cellStyle name="_4092_51 2" xfId="56"/>
    <cellStyle name="_4092_51_7. Ass" xfId="57"/>
    <cellStyle name="_4092_51_BoardN_FO" xfId="58"/>
    <cellStyle name="_4092_51_CashFQtrlyN_FO" xfId="59"/>
    <cellStyle name="_4092_51_CashFQtrlyN_FO 2" xfId="60"/>
    <cellStyle name="_4092_51_CPI&amp;Int_FA" xfId="61"/>
    <cellStyle name="_4092_51_Equity_Divs_Debt_FA" xfId="62"/>
    <cellStyle name="_4092_69" xfId="63"/>
    <cellStyle name="_4092_69 2" xfId="64"/>
    <cellStyle name="_4092_69_BoardN_FO" xfId="65"/>
    <cellStyle name="_4092_69_CPI&amp;Int_FA" xfId="66"/>
    <cellStyle name="_4092_69_Equity_Divs_Debt_FA" xfId="67"/>
    <cellStyle name="_x0013__6. Ass-Fin" xfId="68"/>
    <cellStyle name="_x0013__7. Ass" xfId="69"/>
    <cellStyle name="_x0013__7. Ass_1" xfId="70"/>
    <cellStyle name="_x0013__BoardN_FO" xfId="71"/>
    <cellStyle name="_x0013__BoardN_FO 2" xfId="72"/>
    <cellStyle name="_x0013__BoardN_FO_1" xfId="73"/>
    <cellStyle name="_Capex" xfId="74"/>
    <cellStyle name="_Capex_Book5" xfId="75"/>
    <cellStyle name="_x0013__CashFQtrlyN_FO" xfId="76"/>
    <cellStyle name="_x0013__CashFQtrlyN_FO 2" xfId="77"/>
    <cellStyle name="_x0013__CPI&amp;Int_FA" xfId="78"/>
    <cellStyle name="_x0013__Equity_Divs_Debt_FA" xfId="79"/>
    <cellStyle name="_Master AEN Works Programme" xfId="80"/>
    <cellStyle name="_x0013__MGH Balance Sheet-Month" xfId="81"/>
    <cellStyle name="_x0013__MGH P&amp;L-Qtr" xfId="82"/>
    <cellStyle name="_x0013__Op Bal Sheet MGH" xfId="83"/>
    <cellStyle name="_Quarterly" xfId="84"/>
    <cellStyle name="_Sheet1" xfId="85"/>
    <cellStyle name="_UED 2010-15 Financial Plan-030510 for AO" xfId="86"/>
    <cellStyle name="_UED AMP 2009-14 Final 250309 Less PU" xfId="87"/>
    <cellStyle name="_UED AMP 2009-14 Final 250309 Less PU_1011 monthly" xfId="88"/>
    <cellStyle name="_UED Corporate Model (9 December) - Reg Submission Model - 2011-2015 - Reinvestment from 2010, 1 yr SOLA" xfId="89"/>
    <cellStyle name="£ BP" xfId="90"/>
    <cellStyle name="¥ JY" xfId="91"/>
    <cellStyle name="=C:\WINNT35\SYSTEM32\COMMAND.COM" xfId="92"/>
    <cellStyle name="=C:\WINNT35\SYSTEM32\COMMAND.COM 2" xfId="93"/>
    <cellStyle name="=C:\WINNT35\SYSTEM32\COMMAND.COM_7. Ass" xfId="94"/>
    <cellStyle name="•W_results" xfId="95"/>
    <cellStyle name="20% - Accent1 2" xfId="96"/>
    <cellStyle name="20% - Accent2 2" xfId="97"/>
    <cellStyle name="20% - Accent3 2" xfId="98"/>
    <cellStyle name="20% - Accent4 2" xfId="99"/>
    <cellStyle name="20% - Accent5 2" xfId="100"/>
    <cellStyle name="20% - Accent6 2" xfId="101"/>
    <cellStyle name="33" xfId="102"/>
    <cellStyle name="40% - Accent1 2" xfId="103"/>
    <cellStyle name="40% - Accent2 2" xfId="104"/>
    <cellStyle name="40% - Accent3 2" xfId="105"/>
    <cellStyle name="40% - Accent4 2" xfId="106"/>
    <cellStyle name="40% - Accent5 2" xfId="107"/>
    <cellStyle name="40% - Accent6 2" xfId="108"/>
    <cellStyle name="60% - Accent1 2" xfId="109"/>
    <cellStyle name="60% - Accent1 3" xfId="110"/>
    <cellStyle name="60% - Accent2 2" xfId="111"/>
    <cellStyle name="60% - Accent3 2" xfId="112"/>
    <cellStyle name="60% - Accent4 2" xfId="113"/>
    <cellStyle name="60% - Accent5 2" xfId="114"/>
    <cellStyle name="60% - Accent6 2" xfId="115"/>
    <cellStyle name="Accent1 - 20%" xfId="116"/>
    <cellStyle name="Accent1 - 40%" xfId="117"/>
    <cellStyle name="Accent1 - 60%" xfId="118"/>
    <cellStyle name="Accent1 2" xfId="119"/>
    <cellStyle name="Accent2 - 20%" xfId="120"/>
    <cellStyle name="Accent2 - 40%" xfId="121"/>
    <cellStyle name="Accent2 - 60%" xfId="122"/>
    <cellStyle name="Accent2 2" xfId="123"/>
    <cellStyle name="Accent3 - 20%" xfId="124"/>
    <cellStyle name="Accent3 - 40%" xfId="125"/>
    <cellStyle name="Accent3 - 60%" xfId="126"/>
    <cellStyle name="Accent3 2" xfId="127"/>
    <cellStyle name="Accent4 - 20%" xfId="128"/>
    <cellStyle name="Accent4 - 40%" xfId="129"/>
    <cellStyle name="Accent4 - 60%" xfId="130"/>
    <cellStyle name="Accent4 2" xfId="131"/>
    <cellStyle name="Accent5 - 20%" xfId="132"/>
    <cellStyle name="Accent5 - 40%" xfId="133"/>
    <cellStyle name="Accent5 - 60%" xfId="134"/>
    <cellStyle name="Accent5 2" xfId="135"/>
    <cellStyle name="Accent6 - 20%" xfId="136"/>
    <cellStyle name="Accent6 - 40%" xfId="137"/>
    <cellStyle name="Accent6 - 60%" xfId="138"/>
    <cellStyle name="Accent6 2" xfId="139"/>
    <cellStyle name="Accent6 3" xfId="140"/>
    <cellStyle name="Account Heading" xfId="141"/>
    <cellStyle name="Agara" xfId="142"/>
    <cellStyle name="assumption" xfId="143"/>
    <cellStyle name="Assumption Currency." xfId="144"/>
    <cellStyle name="Assumption Currency. 2" xfId="145"/>
    <cellStyle name="Assumption Currency. 3" xfId="146"/>
    <cellStyle name="Assumption Date." xfId="147"/>
    <cellStyle name="Assumption Date. 2" xfId="148"/>
    <cellStyle name="Assumption Date. 2 2" xfId="149"/>
    <cellStyle name="Assumption Date. 3" xfId="150"/>
    <cellStyle name="Assumption Heading." xfId="151"/>
    <cellStyle name="Assumption Heading. 2" xfId="152"/>
    <cellStyle name="Assumption Heading. 2 2" xfId="153"/>
    <cellStyle name="Assumption Heading. 3" xfId="154"/>
    <cellStyle name="Assumption Multiple." xfId="155"/>
    <cellStyle name="Assumption Multiple. 2" xfId="156"/>
    <cellStyle name="Assumption Multiple. 3" xfId="157"/>
    <cellStyle name="Assumption Number." xfId="158"/>
    <cellStyle name="Assumption Number. 2" xfId="159"/>
    <cellStyle name="Assumption Number. 2 2" xfId="160"/>
    <cellStyle name="Assumption Number. 3" xfId="161"/>
    <cellStyle name="Assumption Percentage." xfId="162"/>
    <cellStyle name="Assumption Percentage. 2" xfId="163"/>
    <cellStyle name="Assumption Percentage. 2 2" xfId="164"/>
    <cellStyle name="Assumption Percentage. 3" xfId="165"/>
    <cellStyle name="Assumption Year." xfId="166"/>
    <cellStyle name="Assumption Year. 2" xfId="167"/>
    <cellStyle name="Assumption Year. 3" xfId="168"/>
    <cellStyle name="Assumptions Center Currency" xfId="169"/>
    <cellStyle name="Assumptions Center Currency 2" xfId="170"/>
    <cellStyle name="Assumptions Center Currency_7_11 Consolidated Budget Model 091112 WITH INTERFACE" xfId="171"/>
    <cellStyle name="Assumptions Center Date" xfId="172"/>
    <cellStyle name="Assumptions Center Date 2" xfId="173"/>
    <cellStyle name="Assumptions Center Date_7_11 Consolidated Budget Model 091112 WITH INTERFACE" xfId="174"/>
    <cellStyle name="Assumptions Center Multiple" xfId="175"/>
    <cellStyle name="Assumptions Center Multiple 2" xfId="176"/>
    <cellStyle name="Assumptions Center Multiple_7_11 Consolidated Budget Model 091112 WITH INTERFACE" xfId="177"/>
    <cellStyle name="Assumptions Center Number" xfId="178"/>
    <cellStyle name="Assumptions Center Number 2" xfId="179"/>
    <cellStyle name="Assumptions Center Number_7_11 Consolidated Budget Model 091112 WITH INTERFACE" xfId="180"/>
    <cellStyle name="Assumptions Center Percentage" xfId="181"/>
    <cellStyle name="Assumptions Center Percentage 2" xfId="182"/>
    <cellStyle name="Assumptions Center Percentage_7_11 Consolidated Budget Model 091112 WITH INTERFACE" xfId="183"/>
    <cellStyle name="Assumptions Center Year" xfId="184"/>
    <cellStyle name="Assumptions Center Year 2" xfId="185"/>
    <cellStyle name="Assumptions Center Year_7_11 Consolidated Budget Model 091112 WITH INTERFACE" xfId="186"/>
    <cellStyle name="Assumptions Heading" xfId="187"/>
    <cellStyle name="Assumptions Heading 2" xfId="188"/>
    <cellStyle name="Assumptions Heading 3" xfId="189"/>
    <cellStyle name="Assumptions Heading 5" xfId="190"/>
    <cellStyle name="Assumptions Heading_7_11 Consolidated Budget Model 091112 WITH INTERFACE" xfId="191"/>
    <cellStyle name="Assumptions Right Currency" xfId="192"/>
    <cellStyle name="Assumptions Right Currency 2" xfId="193"/>
    <cellStyle name="Assumptions Right Currency_7_11 Consolidated Budget Model 091112 WITH INTERFACE" xfId="194"/>
    <cellStyle name="Assumptions Right Date" xfId="195"/>
    <cellStyle name="Assumptions Right Date 2" xfId="196"/>
    <cellStyle name="Assumptions Right Date_7_11 Consolidated Budget Model 091112 WITH INTERFACE" xfId="197"/>
    <cellStyle name="Assumptions Right Multiple" xfId="198"/>
    <cellStyle name="Assumptions Right Multiple 2" xfId="199"/>
    <cellStyle name="Assumptions Right Multiple_7_11 Consolidated Budget Model 091112 WITH INTERFACE" xfId="200"/>
    <cellStyle name="Assumptions Right Number" xfId="201"/>
    <cellStyle name="Assumptions Right Number 2" xfId="202"/>
    <cellStyle name="Assumptions Right Number_7_11 Consolidated Budget Model 091112 WITH INTERFACE" xfId="203"/>
    <cellStyle name="Assumptions Right Percentage" xfId="204"/>
    <cellStyle name="Assumptions Right Percentage 2" xfId="205"/>
    <cellStyle name="Assumptions Right Percentage_6. Ass-Fin" xfId="206"/>
    <cellStyle name="Assumptions Right Year" xfId="207"/>
    <cellStyle name="Assumptions Right Year 2" xfId="208"/>
    <cellStyle name="Assumptions Right Year_7_11 Consolidated Budget Model 091112 WITH INTERFACE" xfId="209"/>
    <cellStyle name="AussieDate" xfId="210"/>
    <cellStyle name="B79812_.wvu.PrintTitlest" xfId="211"/>
    <cellStyle name="Bad 2" xfId="212"/>
    <cellStyle name="banner" xfId="213"/>
    <cellStyle name="Black" xfId="214"/>
    <cellStyle name="Blank" xfId="215"/>
    <cellStyle name="Blockout" xfId="5"/>
    <cellStyle name="Blockout 2" xfId="216"/>
    <cellStyle name="Blue" xfId="217"/>
    <cellStyle name="Bold/Border" xfId="218"/>
    <cellStyle name="Bold/Border 2" xfId="219"/>
    <cellStyle name="Bold/Border 2 2" xfId="220"/>
    <cellStyle name="Bold/Border 2 2 2" xfId="1682"/>
    <cellStyle name="Bold/Border 2 3" xfId="221"/>
    <cellStyle name="Bold/Border 2 3 2" xfId="1683"/>
    <cellStyle name="Bold/Border 2 4" xfId="1681"/>
    <cellStyle name="Bold/Border 3" xfId="1680"/>
    <cellStyle name="Border" xfId="222"/>
    <cellStyle name="Border 2" xfId="223"/>
    <cellStyle name="Border 3" xfId="224"/>
    <cellStyle name="Border Heavy" xfId="225"/>
    <cellStyle name="Border Thin" xfId="226"/>
    <cellStyle name="Border Thin 2" xfId="227"/>
    <cellStyle name="Border Thin 2 2" xfId="228"/>
    <cellStyle name="Border Thin 2 3" xfId="229"/>
    <cellStyle name="Border_1106 v1.4 MGH Corporate Model Hybrid v5c" xfId="230"/>
    <cellStyle name="Brand Default" xfId="231"/>
    <cellStyle name="Brand Subtitle with Underline" xfId="232"/>
    <cellStyle name="Brand Title" xfId="233"/>
    <cellStyle name="Bullet" xfId="234"/>
    <cellStyle name="Calc Currency (0)" xfId="235"/>
    <cellStyle name="CALC_ErrChk" xfId="236"/>
    <cellStyle name="calculated" xfId="237"/>
    <cellStyle name="Calculation 2" xfId="238"/>
    <cellStyle name="Callum" xfId="239"/>
    <cellStyle name="Cash" xfId="240"/>
    <cellStyle name="Cash 2" xfId="241"/>
    <cellStyle name="Cell Link" xfId="242"/>
    <cellStyle name="Cell Link 2" xfId="243"/>
    <cellStyle name="Cell Link." xfId="244"/>
    <cellStyle name="Center Currency" xfId="245"/>
    <cellStyle name="Center Currency 2" xfId="246"/>
    <cellStyle name="Center Currency_7_11 Consolidated Budget Model 091123 bud" xfId="247"/>
    <cellStyle name="Center Date" xfId="248"/>
    <cellStyle name="Center Date 2" xfId="249"/>
    <cellStyle name="Center Date_7_11 Consolidated Budget Model 091123 bud" xfId="250"/>
    <cellStyle name="Center Multiple" xfId="251"/>
    <cellStyle name="Center Multiple 2" xfId="252"/>
    <cellStyle name="Center Multiple_7_11 Consolidated Budget Model 091123 bud" xfId="253"/>
    <cellStyle name="Center Number" xfId="254"/>
    <cellStyle name="Center Number 2" xfId="255"/>
    <cellStyle name="Center Number_7_11 Consolidated Budget Model 091123 bud" xfId="256"/>
    <cellStyle name="Center Percentage" xfId="257"/>
    <cellStyle name="Center Percentage 2" xfId="258"/>
    <cellStyle name="Center Percentage_7_11 Consolidated Budget Model 091123 bud" xfId="259"/>
    <cellStyle name="Center Year" xfId="260"/>
    <cellStyle name="Center Year 2" xfId="261"/>
    <cellStyle name="Center Year_7_11 Consolidated Budget Model 091123 bud" xfId="262"/>
    <cellStyle name="check" xfId="263"/>
    <cellStyle name="Check Cell 2" xfId="264"/>
    <cellStyle name="CLEAR ALL" xfId="265"/>
    <cellStyle name="coalcost" xfId="266"/>
    <cellStyle name="Comma" xfId="1" builtinId="3"/>
    <cellStyle name="Comma  - Style1" xfId="267"/>
    <cellStyle name="Comma  - Style2" xfId="268"/>
    <cellStyle name="Comma  - Style3" xfId="269"/>
    <cellStyle name="Comma  - Style4" xfId="270"/>
    <cellStyle name="Comma  - Style5" xfId="271"/>
    <cellStyle name="Comma  - Style6" xfId="272"/>
    <cellStyle name="Comma  - Style7" xfId="273"/>
    <cellStyle name="Comma  - Style8" xfId="274"/>
    <cellStyle name="Comma (0)" xfId="275"/>
    <cellStyle name="Comma (0)," xfId="276"/>
    <cellStyle name="Comma (0)_Key Financial Data" xfId="277"/>
    <cellStyle name="Comma [0]7Z_87C" xfId="278"/>
    <cellStyle name="Comma [1]" xfId="279"/>
    <cellStyle name="Comma 0" xfId="280"/>
    <cellStyle name="Comma 0 2" xfId="281"/>
    <cellStyle name="Comma 1" xfId="282"/>
    <cellStyle name="Comma 10" xfId="283"/>
    <cellStyle name="Comma 10 2" xfId="284"/>
    <cellStyle name="Comma 10 3" xfId="1684"/>
    <cellStyle name="Comma 10 3 2" xfId="1833"/>
    <cellStyle name="Comma 10 4" xfId="1775"/>
    <cellStyle name="Comma 11" xfId="285"/>
    <cellStyle name="Comma 12" xfId="286"/>
    <cellStyle name="Comma 13" xfId="287"/>
    <cellStyle name="Comma 14" xfId="288"/>
    <cellStyle name="Comma 15" xfId="289"/>
    <cellStyle name="Comma 16" xfId="290"/>
    <cellStyle name="Comma 16 2" xfId="291"/>
    <cellStyle name="Comma 17" xfId="292"/>
    <cellStyle name="Comma 18" xfId="293"/>
    <cellStyle name="Comma 19" xfId="294"/>
    <cellStyle name="Comma 2" xfId="295"/>
    <cellStyle name="Comma 2 10" xfId="296"/>
    <cellStyle name="Comma 2 11" xfId="297"/>
    <cellStyle name="Comma 2 12" xfId="298"/>
    <cellStyle name="Comma 2 13" xfId="299"/>
    <cellStyle name="Comma 2 14" xfId="300"/>
    <cellStyle name="Comma 2 15" xfId="301"/>
    <cellStyle name="Comma 2 16" xfId="302"/>
    <cellStyle name="Comma 2 17" xfId="303"/>
    <cellStyle name="Comma 2 18" xfId="304"/>
    <cellStyle name="Comma 2 19" xfId="305"/>
    <cellStyle name="Comma 2 2" xfId="306"/>
    <cellStyle name="Comma 2 20" xfId="307"/>
    <cellStyle name="Comma 2 21" xfId="308"/>
    <cellStyle name="Comma 2 22" xfId="309"/>
    <cellStyle name="Comma 2 23" xfId="310"/>
    <cellStyle name="Comma 2 24" xfId="311"/>
    <cellStyle name="Comma 2 25" xfId="312"/>
    <cellStyle name="Comma 2 26" xfId="313"/>
    <cellStyle name="Comma 2 27" xfId="314"/>
    <cellStyle name="Comma 2 28" xfId="315"/>
    <cellStyle name="Comma 2 29" xfId="316"/>
    <cellStyle name="Comma 2 3" xfId="317"/>
    <cellStyle name="Comma 2 30" xfId="318"/>
    <cellStyle name="Comma 2 31" xfId="319"/>
    <cellStyle name="Comma 2 32" xfId="320"/>
    <cellStyle name="Comma 2 33" xfId="321"/>
    <cellStyle name="Comma 2 34" xfId="322"/>
    <cellStyle name="Comma 2 35" xfId="323"/>
    <cellStyle name="Comma 2 35 2" xfId="1685"/>
    <cellStyle name="Comma 2 35 2 2" xfId="1834"/>
    <cellStyle name="Comma 2 35 3" xfId="1776"/>
    <cellStyle name="Comma 2 36" xfId="324"/>
    <cellStyle name="Comma 2 36 2" xfId="1686"/>
    <cellStyle name="Comma 2 36 2 2" xfId="1835"/>
    <cellStyle name="Comma 2 36 3" xfId="1777"/>
    <cellStyle name="Comma 2 4" xfId="325"/>
    <cellStyle name="Comma 2 5" xfId="326"/>
    <cellStyle name="Comma 2 6" xfId="327"/>
    <cellStyle name="Comma 2 7" xfId="328"/>
    <cellStyle name="Comma 2 7 2" xfId="329"/>
    <cellStyle name="Comma 2 8" xfId="330"/>
    <cellStyle name="Comma 2 9" xfId="331"/>
    <cellStyle name="Comma 2_7. Ass" xfId="332"/>
    <cellStyle name="Comma 20" xfId="333"/>
    <cellStyle name="Comma 21" xfId="334"/>
    <cellStyle name="Comma 22" xfId="335"/>
    <cellStyle name="Comma 23" xfId="336"/>
    <cellStyle name="Comma 24" xfId="337"/>
    <cellStyle name="Comma 25" xfId="338"/>
    <cellStyle name="Comma 26" xfId="339"/>
    <cellStyle name="Comma 27" xfId="340"/>
    <cellStyle name="Comma 28" xfId="341"/>
    <cellStyle name="Comma 28 2" xfId="1687"/>
    <cellStyle name="Comma 28 2 2" xfId="1836"/>
    <cellStyle name="Comma 28 3" xfId="1778"/>
    <cellStyle name="Comma 29" xfId="342"/>
    <cellStyle name="Comma 29 2" xfId="1688"/>
    <cellStyle name="Comma 29 2 2" xfId="1837"/>
    <cellStyle name="Comma 29 3" xfId="1779"/>
    <cellStyle name="Comma 3" xfId="343"/>
    <cellStyle name="Comma 3 10" xfId="344"/>
    <cellStyle name="Comma 3 11" xfId="345"/>
    <cellStyle name="Comma 3 12" xfId="346"/>
    <cellStyle name="Comma 3 13" xfId="347"/>
    <cellStyle name="Comma 3 14" xfId="348"/>
    <cellStyle name="Comma 3 2" xfId="14"/>
    <cellStyle name="Comma 3 2 2" xfId="349"/>
    <cellStyle name="Comma 3 2 2 2" xfId="350"/>
    <cellStyle name="Comma 3 2 2 2 2" xfId="351"/>
    <cellStyle name="Comma 3 2 3" xfId="352"/>
    <cellStyle name="Comma 3 3" xfId="353"/>
    <cellStyle name="Comma 3 4" xfId="354"/>
    <cellStyle name="Comma 3 5" xfId="355"/>
    <cellStyle name="Comma 3 6" xfId="356"/>
    <cellStyle name="Comma 3 7" xfId="357"/>
    <cellStyle name="Comma 3 8" xfId="358"/>
    <cellStyle name="Comma 3 9" xfId="359"/>
    <cellStyle name="Comma 3_Check" xfId="360"/>
    <cellStyle name="Comma 30" xfId="361"/>
    <cellStyle name="Comma 30 2" xfId="1689"/>
    <cellStyle name="Comma 30 2 2" xfId="1838"/>
    <cellStyle name="Comma 30 3" xfId="1780"/>
    <cellStyle name="Comma 31" xfId="362"/>
    <cellStyle name="Comma 31 2" xfId="1690"/>
    <cellStyle name="Comma 31 2 2" xfId="1839"/>
    <cellStyle name="Comma 31 3" xfId="1781"/>
    <cellStyle name="Comma 32" xfId="363"/>
    <cellStyle name="Comma 33" xfId="364"/>
    <cellStyle name="Comma 34" xfId="365"/>
    <cellStyle name="Comma 35" xfId="366"/>
    <cellStyle name="Comma 35 2" xfId="1691"/>
    <cellStyle name="Comma 35 2 2" xfId="1840"/>
    <cellStyle name="Comma 35 3" xfId="1782"/>
    <cellStyle name="Comma 36" xfId="367"/>
    <cellStyle name="Comma 36 2" xfId="1692"/>
    <cellStyle name="Comma 36 2 2" xfId="1841"/>
    <cellStyle name="Comma 36 3" xfId="1783"/>
    <cellStyle name="Comma 37" xfId="368"/>
    <cellStyle name="Comma 38" xfId="369"/>
    <cellStyle name="Comma 39" xfId="370"/>
    <cellStyle name="Comma 4" xfId="21"/>
    <cellStyle name="Comma 4 2" xfId="371"/>
    <cellStyle name="Comma 4 3" xfId="372"/>
    <cellStyle name="Comma 4 4" xfId="373"/>
    <cellStyle name="Comma 4 4 2" xfId="1693"/>
    <cellStyle name="Comma 4 4 2 2" xfId="1842"/>
    <cellStyle name="Comma 4 4 3" xfId="1784"/>
    <cellStyle name="Comma 4 5" xfId="374"/>
    <cellStyle name="Comma 4 5 2" xfId="1694"/>
    <cellStyle name="Comma 4 5 2 2" xfId="1843"/>
    <cellStyle name="Comma 4 5 3" xfId="1785"/>
    <cellStyle name="Comma 40" xfId="375"/>
    <cellStyle name="Comma 41" xfId="376"/>
    <cellStyle name="Comma 41 2" xfId="1695"/>
    <cellStyle name="Comma 41 2 2" xfId="1844"/>
    <cellStyle name="Comma 41 3" xfId="1786"/>
    <cellStyle name="Comma 42" xfId="377"/>
    <cellStyle name="Comma 5" xfId="378"/>
    <cellStyle name="Comma 6" xfId="23"/>
    <cellStyle name="Comma 6 2" xfId="379"/>
    <cellStyle name="Comma 7" xfId="380"/>
    <cellStyle name="Comma 8" xfId="381"/>
    <cellStyle name="Comma 8 2" xfId="382"/>
    <cellStyle name="Comma 8 2 2" xfId="383"/>
    <cellStyle name="Comma 8 2 2 2" xfId="384"/>
    <cellStyle name="Comma 8 3" xfId="385"/>
    <cellStyle name="Comma 8 4" xfId="386"/>
    <cellStyle name="Comma 8 5" xfId="1696"/>
    <cellStyle name="Comma 8 5 2" xfId="1845"/>
    <cellStyle name="Comma 8 6" xfId="1787"/>
    <cellStyle name="Comma 9" xfId="387"/>
    <cellStyle name="Comma_Section 11-RAB" xfId="19"/>
    <cellStyle name="Comma_Section 11-RAB 2" xfId="22"/>
    <cellStyle name="Comma_Section 11-RAB 2 2" xfId="24"/>
    <cellStyle name="Comma0" xfId="388"/>
    <cellStyle name="Copied" xfId="389"/>
    <cellStyle name="Cover Date" xfId="390"/>
    <cellStyle name="Cover Subtitle" xfId="391"/>
    <cellStyle name="Cover Title" xfId="392"/>
    <cellStyle name="Currency" xfId="1767" builtinId="4"/>
    <cellStyle name="Currency (0)" xfId="393"/>
    <cellStyle name="Currency [$0]" xfId="394"/>
    <cellStyle name="Currency [£0]" xfId="395"/>
    <cellStyle name="Currency [0] U" xfId="396"/>
    <cellStyle name="Currency [2]" xfId="397"/>
    <cellStyle name="Currency [2] U" xfId="398"/>
    <cellStyle name="Currency [2]_141702_1" xfId="399"/>
    <cellStyle name="Currency 0" xfId="400"/>
    <cellStyle name="Currency 10" xfId="401"/>
    <cellStyle name="Currency 10 2" xfId="402"/>
    <cellStyle name="Currency 10 3" xfId="403"/>
    <cellStyle name="Currency 11" xfId="404"/>
    <cellStyle name="Currency 12" xfId="405"/>
    <cellStyle name="Currency 13" xfId="406"/>
    <cellStyle name="Currency 13 2" xfId="1697"/>
    <cellStyle name="Currency 13 2 2" xfId="1846"/>
    <cellStyle name="Currency 13 3" xfId="1788"/>
    <cellStyle name="Currency 14" xfId="407"/>
    <cellStyle name="Currency 14 2" xfId="1698"/>
    <cellStyle name="Currency 14 2 2" xfId="1847"/>
    <cellStyle name="Currency 14 3" xfId="1789"/>
    <cellStyle name="Currency 15" xfId="408"/>
    <cellStyle name="Currency 15 2" xfId="1699"/>
    <cellStyle name="Currency 15 2 2" xfId="1848"/>
    <cellStyle name="Currency 15 3" xfId="1790"/>
    <cellStyle name="Currency 16" xfId="409"/>
    <cellStyle name="Currency 16 2" xfId="1700"/>
    <cellStyle name="Currency 16 2 2" xfId="1849"/>
    <cellStyle name="Currency 16 3" xfId="1791"/>
    <cellStyle name="Currency 17" xfId="31"/>
    <cellStyle name="Currency 2" xfId="410"/>
    <cellStyle name="Currency 2 2" xfId="411"/>
    <cellStyle name="Currency 2 3" xfId="412"/>
    <cellStyle name="Currency 2 4" xfId="413"/>
    <cellStyle name="Currency 2 5" xfId="414"/>
    <cellStyle name="Currency 2 6" xfId="415"/>
    <cellStyle name="Currency 2 7" xfId="416"/>
    <cellStyle name="Currency 2 8" xfId="417"/>
    <cellStyle name="Currency 2 9" xfId="418"/>
    <cellStyle name="Currency 3" xfId="419"/>
    <cellStyle name="Currency 3 2" xfId="420"/>
    <cellStyle name="Currency 3 3" xfId="421"/>
    <cellStyle name="Currency 3 4" xfId="422"/>
    <cellStyle name="Currency 3 5" xfId="423"/>
    <cellStyle name="Currency 4" xfId="424"/>
    <cellStyle name="Currency 4 2" xfId="425"/>
    <cellStyle name="Currency 4 3" xfId="426"/>
    <cellStyle name="Currency 4 4" xfId="427"/>
    <cellStyle name="Currency 5" xfId="428"/>
    <cellStyle name="Currency 5 2" xfId="429"/>
    <cellStyle name="Currency 5 3" xfId="430"/>
    <cellStyle name="Currency 5 4" xfId="431"/>
    <cellStyle name="Currency 6" xfId="432"/>
    <cellStyle name="Currency 6 2" xfId="433"/>
    <cellStyle name="Currency 6 3" xfId="434"/>
    <cellStyle name="Currency 7" xfId="435"/>
    <cellStyle name="Currency 7 2" xfId="436"/>
    <cellStyle name="Currency 8" xfId="437"/>
    <cellStyle name="Currency 8 2" xfId="1701"/>
    <cellStyle name="Currency 8 2 2" xfId="1850"/>
    <cellStyle name="Currency 8 3" xfId="1792"/>
    <cellStyle name="Currency 9" xfId="438"/>
    <cellStyle name="Currency Canada" xfId="439"/>
    <cellStyle name="Currency Canada 2" xfId="440"/>
    <cellStyle name="Currency Euro" xfId="441"/>
    <cellStyle name="Currency Peso" xfId="442"/>
    <cellStyle name="Currency Peso 2" xfId="443"/>
    <cellStyle name="Currency Pound" xfId="444"/>
    <cellStyle name="Currency US" xfId="445"/>
    <cellStyle name="Currency(Cents)" xfId="446"/>
    <cellStyle name="Currency." xfId="447"/>
    <cellStyle name="Currency0" xfId="448"/>
    <cellStyle name="D4_B8B1_005004B79812_.wvu.PrintTitlest" xfId="449"/>
    <cellStyle name="Dash" xfId="450"/>
    <cellStyle name="Data" xfId="451"/>
    <cellStyle name="Data 2" xfId="452"/>
    <cellStyle name="Data_6. Ass-Fin" xfId="453"/>
    <cellStyle name="Date" xfId="454"/>
    <cellStyle name="Date 2" xfId="455"/>
    <cellStyle name="Date Aligned" xfId="456"/>
    <cellStyle name="Date U" xfId="457"/>
    <cellStyle name="Date U 2" xfId="458"/>
    <cellStyle name="Date." xfId="459"/>
    <cellStyle name="Date_114901_2" xfId="460"/>
    <cellStyle name="Decimal [0]" xfId="461"/>
    <cellStyle name="Decimal [2]" xfId="462"/>
    <cellStyle name="Decimal [2] U" xfId="463"/>
    <cellStyle name="Decimal [2] U 2" xfId="464"/>
    <cellStyle name="Decimal [2]_1106 v1.4 MGH Corporate Model Hybrid v5c" xfId="465"/>
    <cellStyle name="Decimal [4]" xfId="466"/>
    <cellStyle name="Decimal [4] U" xfId="467"/>
    <cellStyle name="Decimal [4] U 2" xfId="468"/>
    <cellStyle name="Decimal [4]_1106 v1.4 MGH Corporate Model Hybrid v5c" xfId="469"/>
    <cellStyle name="Dezimal [0]_Übersichtstabelle_FM_24082001bu inc. EC" xfId="470"/>
    <cellStyle name="Dezimal_Übersichtstabelle_FM_24082001bu inc. EC" xfId="471"/>
    <cellStyle name="Dollars" xfId="472"/>
    <cellStyle name="Dotted Line" xfId="473"/>
    <cellStyle name="Emphasis 1" xfId="474"/>
    <cellStyle name="Emphasis 2" xfId="475"/>
    <cellStyle name="Emphasis 3" xfId="476"/>
    <cellStyle name="Entered" xfId="477"/>
    <cellStyle name="Euro" xfId="478"/>
    <cellStyle name="Euro 2" xfId="479"/>
    <cellStyle name="Explanatory Text 2" xfId="480"/>
    <cellStyle name="EY House" xfId="481"/>
    <cellStyle name="EY House 2" xfId="482"/>
    <cellStyle name="Fix0" xfId="483"/>
    <cellStyle name="Fix2" xfId="484"/>
    <cellStyle name="Fix4" xfId="485"/>
    <cellStyle name="Fixed" xfId="486"/>
    <cellStyle name="Fixed 2" xfId="487"/>
    <cellStyle name="Footer SBILogo1" xfId="488"/>
    <cellStyle name="Footer SBILogo2" xfId="489"/>
    <cellStyle name="Footnote" xfId="490"/>
    <cellStyle name="Footnote Reference" xfId="491"/>
    <cellStyle name="Footnote_7. Ass" xfId="492"/>
    <cellStyle name="fred" xfId="493"/>
    <cellStyle name="Fred%" xfId="494"/>
    <cellStyle name="GEN_Assumption" xfId="495"/>
    <cellStyle name="General" xfId="496"/>
    <cellStyle name="Gilsans" xfId="497"/>
    <cellStyle name="Gilsansl" xfId="498"/>
    <cellStyle name="Good 2" xfId="499"/>
    <cellStyle name="Grey" xfId="500"/>
    <cellStyle name="Grey 2" xfId="501"/>
    <cellStyle name="Hard Percent" xfId="502"/>
    <cellStyle name="Hardcode" xfId="503"/>
    <cellStyle name="Header" xfId="504"/>
    <cellStyle name="Header - Page" xfId="505"/>
    <cellStyle name="Header - Title" xfId="506"/>
    <cellStyle name="Header - Year Row" xfId="507"/>
    <cellStyle name="Header Draft Stamp" xfId="508"/>
    <cellStyle name="Header_7. Ass" xfId="509"/>
    <cellStyle name="Header1" xfId="510"/>
    <cellStyle name="Header1 2" xfId="511"/>
    <cellStyle name="Header1_6. Ass-Fin" xfId="512"/>
    <cellStyle name="Header2" xfId="513"/>
    <cellStyle name="Header2 2" xfId="514"/>
    <cellStyle name="Header2_6. Ass-Fin" xfId="515"/>
    <cellStyle name="Heading" xfId="516"/>
    <cellStyle name="Heading 1 10" xfId="517"/>
    <cellStyle name="Heading 1 11" xfId="518"/>
    <cellStyle name="Heading 1 12" xfId="519"/>
    <cellStyle name="Heading 1 13" xfId="520"/>
    <cellStyle name="Heading 1 14" xfId="521"/>
    <cellStyle name="Heading 1 15" xfId="522"/>
    <cellStyle name="Heading 1 16" xfId="523"/>
    <cellStyle name="Heading 1 17" xfId="524"/>
    <cellStyle name="Heading 1 18" xfId="525"/>
    <cellStyle name="Heading 1 19" xfId="526"/>
    <cellStyle name="Heading 1 2" xfId="527"/>
    <cellStyle name="Heading 1 2 2" xfId="528"/>
    <cellStyle name="Heading 1 2 3" xfId="529"/>
    <cellStyle name="Heading 1 2_Budgeting Model - Corporate - 2 Year - 091112" xfId="530"/>
    <cellStyle name="Heading 1 3" xfId="531"/>
    <cellStyle name="Heading 1 3 2" xfId="532"/>
    <cellStyle name="Heading 1 4" xfId="533"/>
    <cellStyle name="Heading 1 5" xfId="534"/>
    <cellStyle name="Heading 1 6" xfId="535"/>
    <cellStyle name="Heading 1 7" xfId="536"/>
    <cellStyle name="Heading 1 8" xfId="537"/>
    <cellStyle name="Heading 1 9" xfId="538"/>
    <cellStyle name="Heading 1 Above" xfId="539"/>
    <cellStyle name="Heading 1." xfId="540"/>
    <cellStyle name="Heading 1+" xfId="541"/>
    <cellStyle name="Heading 10" xfId="542"/>
    <cellStyle name="Heading 10 2" xfId="1705"/>
    <cellStyle name="Heading 11" xfId="543"/>
    <cellStyle name="Heading 11 2" xfId="1706"/>
    <cellStyle name="Heading 12" xfId="1704"/>
    <cellStyle name="Heading 13" xfId="1718"/>
    <cellStyle name="Heading 14" xfId="1702"/>
    <cellStyle name="Heading 15" xfId="1717"/>
    <cellStyle name="Heading 16" xfId="1703"/>
    <cellStyle name="Heading 17" xfId="1793"/>
    <cellStyle name="Heading 18" xfId="1795"/>
    <cellStyle name="Heading 2 10" xfId="544"/>
    <cellStyle name="Heading 2 11" xfId="545"/>
    <cellStyle name="Heading 2 12" xfId="546"/>
    <cellStyle name="Heading 2 13" xfId="547"/>
    <cellStyle name="Heading 2 14" xfId="548"/>
    <cellStyle name="Heading 2 15" xfId="549"/>
    <cellStyle name="Heading 2 16" xfId="550"/>
    <cellStyle name="Heading 2 17" xfId="551"/>
    <cellStyle name="Heading 2 18" xfId="552"/>
    <cellStyle name="Heading 2 2" xfId="553"/>
    <cellStyle name="Heading 2 2 2" xfId="554"/>
    <cellStyle name="Heading 2 3" xfId="555"/>
    <cellStyle name="Heading 2 3 2" xfId="556"/>
    <cellStyle name="Heading 2 4" xfId="557"/>
    <cellStyle name="Heading 2 5" xfId="558"/>
    <cellStyle name="Heading 2 6" xfId="559"/>
    <cellStyle name="Heading 2 7" xfId="560"/>
    <cellStyle name="Heading 2 8" xfId="561"/>
    <cellStyle name="Heading 2 9" xfId="562"/>
    <cellStyle name="Heading 2 Below" xfId="563"/>
    <cellStyle name="Heading 2." xfId="564"/>
    <cellStyle name="Heading 2+" xfId="565"/>
    <cellStyle name="Heading 3 10" xfId="566"/>
    <cellStyle name="Heading 3 11" xfId="567"/>
    <cellStyle name="Heading 3 12" xfId="568"/>
    <cellStyle name="Heading 3 13" xfId="569"/>
    <cellStyle name="Heading 3 14" xfId="570"/>
    <cellStyle name="Heading 3 15" xfId="571"/>
    <cellStyle name="Heading 3 16" xfId="572"/>
    <cellStyle name="Heading 3 17" xfId="573"/>
    <cellStyle name="Heading 3 18" xfId="574"/>
    <cellStyle name="Heading 3 2" xfId="575"/>
    <cellStyle name="Heading 3 2 2" xfId="576"/>
    <cellStyle name="Heading 3 3" xfId="577"/>
    <cellStyle name="Heading 3 3 2" xfId="578"/>
    <cellStyle name="Heading 3 4" xfId="579"/>
    <cellStyle name="Heading 3 5" xfId="580"/>
    <cellStyle name="Heading 3 6" xfId="581"/>
    <cellStyle name="Heading 3 7" xfId="582"/>
    <cellStyle name="Heading 3 8" xfId="583"/>
    <cellStyle name="Heading 3 9" xfId="584"/>
    <cellStyle name="Heading 3." xfId="585"/>
    <cellStyle name="Heading 3+" xfId="586"/>
    <cellStyle name="Heading 4 10" xfId="587"/>
    <cellStyle name="Heading 4 11" xfId="588"/>
    <cellStyle name="Heading 4 12" xfId="589"/>
    <cellStyle name="Heading 4 13" xfId="590"/>
    <cellStyle name="Heading 4 14" xfId="591"/>
    <cellStyle name="Heading 4 15" xfId="592"/>
    <cellStyle name="Heading 4 16" xfId="593"/>
    <cellStyle name="Heading 4 17" xfId="594"/>
    <cellStyle name="Heading 4 18" xfId="595"/>
    <cellStyle name="Heading 4 2" xfId="596"/>
    <cellStyle name="Heading 4 2 2" xfId="597"/>
    <cellStyle name="Heading 4 3" xfId="598"/>
    <cellStyle name="Heading 4 3 2" xfId="599"/>
    <cellStyle name="Heading 4 4" xfId="600"/>
    <cellStyle name="Heading 4 5" xfId="601"/>
    <cellStyle name="Heading 4 6" xfId="602"/>
    <cellStyle name="Heading 4 7" xfId="603"/>
    <cellStyle name="Heading 4 8" xfId="604"/>
    <cellStyle name="Heading 4 9" xfId="605"/>
    <cellStyle name="Heading 4." xfId="606"/>
    <cellStyle name="Heading 5" xfId="607"/>
    <cellStyle name="Heading 5 2" xfId="608"/>
    <cellStyle name="Heading 5 2 2" xfId="1708"/>
    <cellStyle name="Heading 5 3" xfId="609"/>
    <cellStyle name="Heading 5 3 2" xfId="1709"/>
    <cellStyle name="Heading 5 4" xfId="1707"/>
    <cellStyle name="Heading 6" xfId="610"/>
    <cellStyle name="Heading 6 2" xfId="611"/>
    <cellStyle name="Heading 6 2 2" xfId="1711"/>
    <cellStyle name="Heading 6 3" xfId="612"/>
    <cellStyle name="Heading 6 3 2" xfId="1712"/>
    <cellStyle name="Heading 6 4" xfId="1710"/>
    <cellStyle name="Heading 7" xfId="613"/>
    <cellStyle name="Heading 7 2" xfId="1713"/>
    <cellStyle name="Heading 8" xfId="614"/>
    <cellStyle name="Heading 8 2" xfId="1714"/>
    <cellStyle name="Heading 9" xfId="615"/>
    <cellStyle name="Heading 9 2" xfId="1715"/>
    <cellStyle name="Heading(4)" xfId="616"/>
    <cellStyle name="Heading1" xfId="617"/>
    <cellStyle name="Heading1 2" xfId="618"/>
    <cellStyle name="Heading2" xfId="619"/>
    <cellStyle name="Heading3" xfId="620"/>
    <cellStyle name="Heading4" xfId="621"/>
    <cellStyle name="Heading4 2" xfId="622"/>
    <cellStyle name="Heading4_7. Ass" xfId="623"/>
    <cellStyle name="Headings" xfId="624"/>
    <cellStyle name="Hidden" xfId="625"/>
    <cellStyle name="Hyperlink" xfId="7" builtinId="8"/>
    <cellStyle name="Hyperlink 2" xfId="626"/>
    <cellStyle name="Hyperlink 3" xfId="627"/>
    <cellStyle name="Hyperlink Arrow" xfId="628"/>
    <cellStyle name="Hyperlink Arrow." xfId="629"/>
    <cellStyle name="Hyperlink Check" xfId="630"/>
    <cellStyle name="Hyperlink Check." xfId="631"/>
    <cellStyle name="Hyperlink Text" xfId="632"/>
    <cellStyle name="Hyperlink Text." xfId="633"/>
    <cellStyle name="Hyperlink TOC 1." xfId="634"/>
    <cellStyle name="Hyperlink TOC 2." xfId="635"/>
    <cellStyle name="Hyperlink TOC 3." xfId="636"/>
    <cellStyle name="Hyperlink TOC 4." xfId="637"/>
    <cellStyle name="Index" xfId="638"/>
    <cellStyle name="INP_Background" xfId="639"/>
    <cellStyle name="Input $" xfId="640"/>
    <cellStyle name="Input $ 2" xfId="641"/>
    <cellStyle name="Input $_6. Ass-Fin" xfId="642"/>
    <cellStyle name="Input %" xfId="643"/>
    <cellStyle name="Input [yellow]" xfId="644"/>
    <cellStyle name="Input [yellow] 2" xfId="645"/>
    <cellStyle name="Input 10" xfId="646"/>
    <cellStyle name="Input 11" xfId="647"/>
    <cellStyle name="Input 12" xfId="648"/>
    <cellStyle name="Input 13" xfId="649"/>
    <cellStyle name="Input 2" xfId="650"/>
    <cellStyle name="Input 3" xfId="651"/>
    <cellStyle name="Input 4" xfId="652"/>
    <cellStyle name="Input 5" xfId="653"/>
    <cellStyle name="Input 6" xfId="654"/>
    <cellStyle name="Input 7" xfId="655"/>
    <cellStyle name="Input 8" xfId="656"/>
    <cellStyle name="Input 9" xfId="657"/>
    <cellStyle name="Input text" xfId="658"/>
    <cellStyle name="Input text 2" xfId="659"/>
    <cellStyle name="Input text_6. Ass-Fin" xfId="660"/>
    <cellStyle name="Input1" xfId="4"/>
    <cellStyle name="Input1 2" xfId="661"/>
    <cellStyle name="Input1 3" xfId="662"/>
    <cellStyle name="Input2" xfId="663"/>
    <cellStyle name="Input2 2" xfId="664"/>
    <cellStyle name="Input3" xfId="665"/>
    <cellStyle name="Input3 2" xfId="666"/>
    <cellStyle name="Integer" xfId="667"/>
    <cellStyle name="KPMG Heading 1" xfId="668"/>
    <cellStyle name="KPMG Heading 2" xfId="669"/>
    <cellStyle name="KPMG Heading 3" xfId="670"/>
    <cellStyle name="KPMG Heading 4" xfId="671"/>
    <cellStyle name="KPMG Normal" xfId="672"/>
    <cellStyle name="KPMG Normal Text" xfId="673"/>
    <cellStyle name="KPMG Normal_7. Ass" xfId="674"/>
    <cellStyle name="label" xfId="675"/>
    <cellStyle name="Lines" xfId="676"/>
    <cellStyle name="Lines 2" xfId="677"/>
    <cellStyle name="Lines_7. Ass" xfId="678"/>
    <cellStyle name="Linked Cell 2" xfId="679"/>
    <cellStyle name="LongDate" xfId="680"/>
    <cellStyle name="Lookup Table Heading" xfId="681"/>
    <cellStyle name="Lookup Table Heading 2" xfId="682"/>
    <cellStyle name="Lookup Table Heading." xfId="683"/>
    <cellStyle name="Lookup Table Heading_6. Ass-Fin" xfId="684"/>
    <cellStyle name="Lookup Table Label" xfId="685"/>
    <cellStyle name="Lookup Table Label 2" xfId="686"/>
    <cellStyle name="Lookup Table Label." xfId="687"/>
    <cellStyle name="Lookup Table Label_6. Ass-Fin" xfId="688"/>
    <cellStyle name="Lookup Table Number" xfId="689"/>
    <cellStyle name="Lookup Table Number 2" xfId="690"/>
    <cellStyle name="Lookup Table Number." xfId="691"/>
    <cellStyle name="Lookup Table Number_6. Ass-Fin" xfId="692"/>
    <cellStyle name="Macro" xfId="693"/>
    <cellStyle name="Milliers [0]_Dossier financier HECC" xfId="694"/>
    <cellStyle name="Millions" xfId="695"/>
    <cellStyle name="Mine" xfId="696"/>
    <cellStyle name="Model Name" xfId="697"/>
    <cellStyle name="Model Name." xfId="698"/>
    <cellStyle name="Moeda [0]_RESULTS" xfId="699"/>
    <cellStyle name="Moeda_RESULTS" xfId="700"/>
    <cellStyle name="multiple" xfId="701"/>
    <cellStyle name="Multiple." xfId="702"/>
    <cellStyle name="Neutral 2" xfId="703"/>
    <cellStyle name="Non crit Input 0.0" xfId="704"/>
    <cellStyle name="Normal" xfId="0" builtinId="0"/>
    <cellStyle name="Normal - Style1" xfId="705"/>
    <cellStyle name="Normal - Style2" xfId="706"/>
    <cellStyle name="Normal - Style3" xfId="707"/>
    <cellStyle name="Normal - Style4" xfId="708"/>
    <cellStyle name="Normal - Style5" xfId="709"/>
    <cellStyle name="Normal 10" xfId="28"/>
    <cellStyle name="Normal 10 10" xfId="710"/>
    <cellStyle name="Normal 10 11" xfId="711"/>
    <cellStyle name="Normal 10 12" xfId="712"/>
    <cellStyle name="Normal 10 13" xfId="713"/>
    <cellStyle name="Normal 10 14" xfId="714"/>
    <cellStyle name="Normal 10 15" xfId="715"/>
    <cellStyle name="Normal 10 16" xfId="716"/>
    <cellStyle name="Normal 10 17" xfId="717"/>
    <cellStyle name="Normal 10 2" xfId="718"/>
    <cellStyle name="Normal 10 2 10" xfId="719"/>
    <cellStyle name="Normal 10 2 11" xfId="720"/>
    <cellStyle name="Normal 10 2 12" xfId="721"/>
    <cellStyle name="Normal 10 2 13" xfId="722"/>
    <cellStyle name="Normal 10 2 14" xfId="723"/>
    <cellStyle name="Normal 10 2 15" xfId="724"/>
    <cellStyle name="Normal 10 2 16" xfId="725"/>
    <cellStyle name="Normal 10 2 2" xfId="726"/>
    <cellStyle name="Normal 10 2 2 2" xfId="727"/>
    <cellStyle name="Normal 10 2 3" xfId="728"/>
    <cellStyle name="Normal 10 2 4" xfId="729"/>
    <cellStyle name="Normal 10 2 5" xfId="730"/>
    <cellStyle name="Normal 10 2 6" xfId="731"/>
    <cellStyle name="Normal 10 2 7" xfId="732"/>
    <cellStyle name="Normal 10 2 8" xfId="733"/>
    <cellStyle name="Normal 10 2 9" xfId="734"/>
    <cellStyle name="Normal 10 3" xfId="735"/>
    <cellStyle name="Normal 10 4" xfId="736"/>
    <cellStyle name="Normal 10 5" xfId="737"/>
    <cellStyle name="Normal 10 6" xfId="738"/>
    <cellStyle name="Normal 10 7" xfId="739"/>
    <cellStyle name="Normal 10 8" xfId="740"/>
    <cellStyle name="Normal 10 9" xfId="741"/>
    <cellStyle name="Normal 10_7-11 Budget Scenarios v1.2" xfId="742"/>
    <cellStyle name="Normal 11" xfId="743"/>
    <cellStyle name="Normal 12" xfId="744"/>
    <cellStyle name="Normal 12 2" xfId="745"/>
    <cellStyle name="Normal 12 3" xfId="746"/>
    <cellStyle name="Normal 12 4" xfId="747"/>
    <cellStyle name="Normal 12 5" xfId="748"/>
    <cellStyle name="Normal 12_7-11 Budget Scenarios v1.2" xfId="749"/>
    <cellStyle name="Normal 13" xfId="750"/>
    <cellStyle name="Normal 13 2" xfId="751"/>
    <cellStyle name="Normal 13 2 2" xfId="752"/>
    <cellStyle name="Normal 13 2 2 2" xfId="753"/>
    <cellStyle name="Normal 13 2 3" xfId="754"/>
    <cellStyle name="Normal 13 2 4" xfId="755"/>
    <cellStyle name="Normal 13 2 5" xfId="756"/>
    <cellStyle name="Normal 13 3" xfId="757"/>
    <cellStyle name="Normal 13 3 2" xfId="758"/>
    <cellStyle name="Normal 13 4" xfId="759"/>
    <cellStyle name="Normal 13 5" xfId="760"/>
    <cellStyle name="Normal 13_7-11 Budget Scenarios v1.2" xfId="761"/>
    <cellStyle name="Normal 14" xfId="762"/>
    <cellStyle name="Normal 14 2" xfId="763"/>
    <cellStyle name="Normal 14 3" xfId="764"/>
    <cellStyle name="Normal 14 4" xfId="765"/>
    <cellStyle name="Normal 14 5" xfId="766"/>
    <cellStyle name="Normal 14_7-11 Budget Scenarios v1.2" xfId="767"/>
    <cellStyle name="Normal 15" xfId="768"/>
    <cellStyle name="Normal 16" xfId="769"/>
    <cellStyle name="Normal 16 2" xfId="770"/>
    <cellStyle name="Normal 17" xfId="771"/>
    <cellStyle name="Normal 17 2" xfId="772"/>
    <cellStyle name="Normal 17 3" xfId="773"/>
    <cellStyle name="Normal 17 4" xfId="774"/>
    <cellStyle name="Normal 17 5" xfId="1716"/>
    <cellStyle name="Normal 17 5 2" xfId="1851"/>
    <cellStyle name="Normal 17 6" xfId="1794"/>
    <cellStyle name="Normal 18" xfId="775"/>
    <cellStyle name="Normal 18 2" xfId="776"/>
    <cellStyle name="Normal 19" xfId="777"/>
    <cellStyle name="Normal 2" xfId="778"/>
    <cellStyle name="Normal 2 10" xfId="779"/>
    <cellStyle name="Normal 2 11" xfId="780"/>
    <cellStyle name="Normal 2 12" xfId="781"/>
    <cellStyle name="Normal 2 13" xfId="782"/>
    <cellStyle name="Normal 2 14" xfId="783"/>
    <cellStyle name="Normal 2 15" xfId="784"/>
    <cellStyle name="Normal 2 16" xfId="785"/>
    <cellStyle name="Normal 2 17" xfId="786"/>
    <cellStyle name="Normal 2 17 2" xfId="787"/>
    <cellStyle name="Normal 2 18" xfId="788"/>
    <cellStyle name="Normal 2 19" xfId="789"/>
    <cellStyle name="Normal 2 2" xfId="15"/>
    <cellStyle name="Normal 2 2 10" xfId="790"/>
    <cellStyle name="Normal 2 2 11" xfId="791"/>
    <cellStyle name="Normal 2 2 12" xfId="792"/>
    <cellStyle name="Normal 2 2 13" xfId="793"/>
    <cellStyle name="Normal 2 2 14" xfId="794"/>
    <cellStyle name="Normal 2 2 15" xfId="795"/>
    <cellStyle name="Normal 2 2 16" xfId="796"/>
    <cellStyle name="Normal 2 2 17" xfId="797"/>
    <cellStyle name="Normal 2 2 18" xfId="798"/>
    <cellStyle name="Normal 2 2 19" xfId="799"/>
    <cellStyle name="Normal 2 2 2" xfId="800"/>
    <cellStyle name="Normal 2 2 2 10" xfId="801"/>
    <cellStyle name="Normal 2 2 2 11" xfId="802"/>
    <cellStyle name="Normal 2 2 2 12" xfId="803"/>
    <cellStyle name="Normal 2 2 2 13" xfId="804"/>
    <cellStyle name="Normal 2 2 2 14" xfId="805"/>
    <cellStyle name="Normal 2 2 2 15" xfId="806"/>
    <cellStyle name="Normal 2 2 2 16" xfId="807"/>
    <cellStyle name="Normal 2 2 2 17" xfId="808"/>
    <cellStyle name="Normal 2 2 2 18" xfId="809"/>
    <cellStyle name="Normal 2 2 2 18 2" xfId="810"/>
    <cellStyle name="Normal 2 2 2 19" xfId="811"/>
    <cellStyle name="Normal 2 2 2 2" xfId="812"/>
    <cellStyle name="Normal 2 2 2 2 10" xfId="813"/>
    <cellStyle name="Normal 2 2 2 2 11" xfId="814"/>
    <cellStyle name="Normal 2 2 2 2 12" xfId="815"/>
    <cellStyle name="Normal 2 2 2 2 13" xfId="816"/>
    <cellStyle name="Normal 2 2 2 2 14" xfId="817"/>
    <cellStyle name="Normal 2 2 2 2 15" xfId="818"/>
    <cellStyle name="Normal 2 2 2 2 16" xfId="819"/>
    <cellStyle name="Normal 2 2 2 2 17" xfId="820"/>
    <cellStyle name="Normal 2 2 2 2 18" xfId="821"/>
    <cellStyle name="Normal 2 2 2 2 18 2" xfId="822"/>
    <cellStyle name="Normal 2 2 2 2 19" xfId="823"/>
    <cellStyle name="Normal 2 2 2 2 2" xfId="824"/>
    <cellStyle name="Normal 2 2 2 2 2 10" xfId="825"/>
    <cellStyle name="Normal 2 2 2 2 2 11" xfId="826"/>
    <cellStyle name="Normal 2 2 2 2 2 12" xfId="827"/>
    <cellStyle name="Normal 2 2 2 2 2 13" xfId="828"/>
    <cellStyle name="Normal 2 2 2 2 2 14" xfId="829"/>
    <cellStyle name="Normal 2 2 2 2 2 15" xfId="830"/>
    <cellStyle name="Normal 2 2 2 2 2 16" xfId="831"/>
    <cellStyle name="Normal 2 2 2 2 2 17" xfId="832"/>
    <cellStyle name="Normal 2 2 2 2 2 17 2" xfId="833"/>
    <cellStyle name="Normal 2 2 2 2 2 18" xfId="834"/>
    <cellStyle name="Normal 2 2 2 2 2 19" xfId="835"/>
    <cellStyle name="Normal 2 2 2 2 2 2" xfId="836"/>
    <cellStyle name="Normal 2 2 2 2 2 2 10" xfId="837"/>
    <cellStyle name="Normal 2 2 2 2 2 2 11" xfId="838"/>
    <cellStyle name="Normal 2 2 2 2 2 2 12" xfId="839"/>
    <cellStyle name="Normal 2 2 2 2 2 2 13" xfId="840"/>
    <cellStyle name="Normal 2 2 2 2 2 2 14" xfId="841"/>
    <cellStyle name="Normal 2 2 2 2 2 2 15" xfId="842"/>
    <cellStyle name="Normal 2 2 2 2 2 2 16" xfId="843"/>
    <cellStyle name="Normal 2 2 2 2 2 2 17" xfId="844"/>
    <cellStyle name="Normal 2 2 2 2 2 2 17 2" xfId="845"/>
    <cellStyle name="Normal 2 2 2 2 2 2 18" xfId="846"/>
    <cellStyle name="Normal 2 2 2 2 2 2 19" xfId="847"/>
    <cellStyle name="Normal 2 2 2 2 2 2 2" xfId="848"/>
    <cellStyle name="Normal 2 2 2 2 2 2 2 10" xfId="849"/>
    <cellStyle name="Normal 2 2 2 2 2 2 2 2" xfId="850"/>
    <cellStyle name="Normal 2 2 2 2 2 2 2 2 10" xfId="851"/>
    <cellStyle name="Normal 2 2 2 2 2 2 2 2 2" xfId="852"/>
    <cellStyle name="Normal 2 2 2 2 2 2 2 2 2 2" xfId="853"/>
    <cellStyle name="Normal 2 2 2 2 2 2 2 2 2 2 2" xfId="854"/>
    <cellStyle name="Normal 2 2 2 2 2 2 2 2 2 2 2 2" xfId="855"/>
    <cellStyle name="Normal 2 2 2 2 2 2 2 2 2 2 2 2 2" xfId="856"/>
    <cellStyle name="Normal 2 2 2 2 2 2 2 2 2 2 2 2 2 2" xfId="857"/>
    <cellStyle name="Normal 2 2 2 2 2 2 2 2 2 2 2 3" xfId="858"/>
    <cellStyle name="Normal 2 2 2 2 2 2 2 2 2 2 3" xfId="859"/>
    <cellStyle name="Normal 2 2 2 2 2 2 2 2 2 3" xfId="860"/>
    <cellStyle name="Normal 2 2 2 2 2 2 2 2 2 4" xfId="861"/>
    <cellStyle name="Normal 2 2 2 2 2 2 2 2 3" xfId="862"/>
    <cellStyle name="Normal 2 2 2 2 2 2 2 2 4" xfId="863"/>
    <cellStyle name="Normal 2 2 2 2 2 2 2 2 5" xfId="864"/>
    <cellStyle name="Normal 2 2 2 2 2 2 2 2 6" xfId="865"/>
    <cellStyle name="Normal 2 2 2 2 2 2 2 2 7" xfId="866"/>
    <cellStyle name="Normal 2 2 2 2 2 2 2 2 8" xfId="867"/>
    <cellStyle name="Normal 2 2 2 2 2 2 2 2 9" xfId="868"/>
    <cellStyle name="Normal 2 2 2 2 2 2 2 3" xfId="869"/>
    <cellStyle name="Normal 2 2 2 2 2 2 2 3 2" xfId="870"/>
    <cellStyle name="Normal 2 2 2 2 2 2 2 4" xfId="871"/>
    <cellStyle name="Normal 2 2 2 2 2 2 2 5" xfId="872"/>
    <cellStyle name="Normal 2 2 2 2 2 2 2 6" xfId="873"/>
    <cellStyle name="Normal 2 2 2 2 2 2 2 7" xfId="874"/>
    <cellStyle name="Normal 2 2 2 2 2 2 2 8" xfId="875"/>
    <cellStyle name="Normal 2 2 2 2 2 2 2 9" xfId="876"/>
    <cellStyle name="Normal 2 2 2 2 2 2 20" xfId="877"/>
    <cellStyle name="Normal 2 2 2 2 2 2 21" xfId="878"/>
    <cellStyle name="Normal 2 2 2 2 2 2 22" xfId="879"/>
    <cellStyle name="Normal 2 2 2 2 2 2 23" xfId="880"/>
    <cellStyle name="Normal 2 2 2 2 2 2 24" xfId="881"/>
    <cellStyle name="Normal 2 2 2 2 2 2 3" xfId="882"/>
    <cellStyle name="Normal 2 2 2 2 2 2 4" xfId="883"/>
    <cellStyle name="Normal 2 2 2 2 2 2 5" xfId="884"/>
    <cellStyle name="Normal 2 2 2 2 2 2 6" xfId="885"/>
    <cellStyle name="Normal 2 2 2 2 2 2 7" xfId="886"/>
    <cellStyle name="Normal 2 2 2 2 2 2 8" xfId="887"/>
    <cellStyle name="Normal 2 2 2 2 2 2 9" xfId="888"/>
    <cellStyle name="Normal 2 2 2 2 2 20" xfId="889"/>
    <cellStyle name="Normal 2 2 2 2 2 21" xfId="890"/>
    <cellStyle name="Normal 2 2 2 2 2 22" xfId="891"/>
    <cellStyle name="Normal 2 2 2 2 2 23" xfId="892"/>
    <cellStyle name="Normal 2 2 2 2 2 24" xfId="893"/>
    <cellStyle name="Normal 2 2 2 2 2 3" xfId="894"/>
    <cellStyle name="Normal 2 2 2 2 2 3 2" xfId="895"/>
    <cellStyle name="Normal 2 2 2 2 2 4" xfId="896"/>
    <cellStyle name="Normal 2 2 2 2 2 5" xfId="897"/>
    <cellStyle name="Normal 2 2 2 2 2 6" xfId="898"/>
    <cellStyle name="Normal 2 2 2 2 2 7" xfId="899"/>
    <cellStyle name="Normal 2 2 2 2 2 8" xfId="900"/>
    <cellStyle name="Normal 2 2 2 2 2 9" xfId="901"/>
    <cellStyle name="Normal 2 2 2 2 20" xfId="902"/>
    <cellStyle name="Normal 2 2 2 2 21" xfId="903"/>
    <cellStyle name="Normal 2 2 2 2 22" xfId="904"/>
    <cellStyle name="Normal 2 2 2 2 23" xfId="905"/>
    <cellStyle name="Normal 2 2 2 2 24" xfId="906"/>
    <cellStyle name="Normal 2 2 2 2 25" xfId="907"/>
    <cellStyle name="Normal 2 2 2 2 3" xfId="908"/>
    <cellStyle name="Normal 2 2 2 2 4" xfId="909"/>
    <cellStyle name="Normal 2 2 2 2 4 2" xfId="910"/>
    <cellStyle name="Normal 2 2 2 2 5" xfId="911"/>
    <cellStyle name="Normal 2 2 2 2 6" xfId="912"/>
    <cellStyle name="Normal 2 2 2 2 7" xfId="913"/>
    <cellStyle name="Normal 2 2 2 2 8" xfId="914"/>
    <cellStyle name="Normal 2 2 2 2 9" xfId="915"/>
    <cellStyle name="Normal 2 2 2 20" xfId="916"/>
    <cellStyle name="Normal 2 2 2 21" xfId="917"/>
    <cellStyle name="Normal 2 2 2 22" xfId="918"/>
    <cellStyle name="Normal 2 2 2 23" xfId="919"/>
    <cellStyle name="Normal 2 2 2 24" xfId="920"/>
    <cellStyle name="Normal 2 2 2 25" xfId="921"/>
    <cellStyle name="Normal 2 2 2 3" xfId="922"/>
    <cellStyle name="Normal 2 2 2 3 2" xfId="923"/>
    <cellStyle name="Normal 2 2 2 4" xfId="924"/>
    <cellStyle name="Normal 2 2 2 4 2" xfId="925"/>
    <cellStyle name="Normal 2 2 2 5" xfId="926"/>
    <cellStyle name="Normal 2 2 2 6" xfId="927"/>
    <cellStyle name="Normal 2 2 2 7" xfId="928"/>
    <cellStyle name="Normal 2 2 2 8" xfId="929"/>
    <cellStyle name="Normal 2 2 2 9" xfId="930"/>
    <cellStyle name="Normal 2 2 20" xfId="931"/>
    <cellStyle name="Normal 2 2 20 2" xfId="932"/>
    <cellStyle name="Normal 2 2 21" xfId="933"/>
    <cellStyle name="Normal 2 2 22" xfId="934"/>
    <cellStyle name="Normal 2 2 23" xfId="935"/>
    <cellStyle name="Normal 2 2 24" xfId="936"/>
    <cellStyle name="Normal 2 2 25" xfId="937"/>
    <cellStyle name="Normal 2 2 26" xfId="938"/>
    <cellStyle name="Normal 2 2 27" xfId="939"/>
    <cellStyle name="Normal 2 2 3" xfId="940"/>
    <cellStyle name="Normal 2 2 3 2" xfId="941"/>
    <cellStyle name="Normal 2 2 4" xfId="942"/>
    <cellStyle name="Normal 2 2 5" xfId="943"/>
    <cellStyle name="Normal 2 2 6" xfId="944"/>
    <cellStyle name="Normal 2 2 6 2" xfId="945"/>
    <cellStyle name="Normal 2 2 7" xfId="946"/>
    <cellStyle name="Normal 2 2 8" xfId="947"/>
    <cellStyle name="Normal 2 2 9" xfId="948"/>
    <cellStyle name="Normal 2 2_Cost Comparison_v96" xfId="949"/>
    <cellStyle name="Normal 2 20" xfId="950"/>
    <cellStyle name="Normal 2 21" xfId="951"/>
    <cellStyle name="Normal 2 21 2" xfId="952"/>
    <cellStyle name="Normal 2 22" xfId="953"/>
    <cellStyle name="Normal 2 23" xfId="954"/>
    <cellStyle name="Normal 2 24" xfId="955"/>
    <cellStyle name="Normal 2 25" xfId="956"/>
    <cellStyle name="Normal 2 26" xfId="957"/>
    <cellStyle name="Normal 2 27" xfId="958"/>
    <cellStyle name="Normal 2 28" xfId="959"/>
    <cellStyle name="Normal 2 29" xfId="960"/>
    <cellStyle name="Normal 2 3" xfId="16"/>
    <cellStyle name="Normal 2 3 2" xfId="961"/>
    <cellStyle name="Normal 2 3 2 2" xfId="962"/>
    <cellStyle name="Normal 2 3 3" xfId="963"/>
    <cellStyle name="Normal 2 30" xfId="964"/>
    <cellStyle name="Normal 2 31" xfId="965"/>
    <cellStyle name="Normal 2 32" xfId="966"/>
    <cellStyle name="Normal 2 33" xfId="967"/>
    <cellStyle name="Normal 2 34" xfId="968"/>
    <cellStyle name="Normal 2 35" xfId="969"/>
    <cellStyle name="Normal 2 35 2" xfId="970"/>
    <cellStyle name="Normal 2 36" xfId="971"/>
    <cellStyle name="Normal 2 37" xfId="972"/>
    <cellStyle name="Normal 2 38" xfId="973"/>
    <cellStyle name="Normal 2 39" xfId="974"/>
    <cellStyle name="Normal 2 4" xfId="975"/>
    <cellStyle name="Normal 2 4 2" xfId="976"/>
    <cellStyle name="Normal 2 40" xfId="977"/>
    <cellStyle name="Normal 2 41" xfId="978"/>
    <cellStyle name="Normal 2 42" xfId="979"/>
    <cellStyle name="Normal 2 43" xfId="980"/>
    <cellStyle name="Normal 2 44" xfId="981"/>
    <cellStyle name="Normal 2 45" xfId="982"/>
    <cellStyle name="Normal 2 46" xfId="983"/>
    <cellStyle name="Normal 2 47" xfId="984"/>
    <cellStyle name="Normal 2 48" xfId="985"/>
    <cellStyle name="Normal 2 49" xfId="986"/>
    <cellStyle name="Normal 2 5" xfId="987"/>
    <cellStyle name="Normal 2 50" xfId="988"/>
    <cellStyle name="Normal 2 51" xfId="989"/>
    <cellStyle name="Normal 2 52" xfId="990"/>
    <cellStyle name="Normal 2 53" xfId="991"/>
    <cellStyle name="Normal 2 54" xfId="992"/>
    <cellStyle name="Normal 2 55" xfId="993"/>
    <cellStyle name="Normal 2 56" xfId="994"/>
    <cellStyle name="Normal 2 57" xfId="995"/>
    <cellStyle name="Normal 2 58" xfId="996"/>
    <cellStyle name="Normal 2 59" xfId="997"/>
    <cellStyle name="Normal 2 6" xfId="998"/>
    <cellStyle name="Normal 2 60" xfId="999"/>
    <cellStyle name="Normal 2 61" xfId="1000"/>
    <cellStyle name="Normal 2 62" xfId="1001"/>
    <cellStyle name="Normal 2 63" xfId="1002"/>
    <cellStyle name="Normal 2 64" xfId="1003"/>
    <cellStyle name="Normal 2 65" xfId="1004"/>
    <cellStyle name="Normal 2 66" xfId="1005"/>
    <cellStyle name="Normal 2 67" xfId="1006"/>
    <cellStyle name="Normal 2 7" xfId="1007"/>
    <cellStyle name="Normal 2 8" xfId="1008"/>
    <cellStyle name="Normal 2 9" xfId="1009"/>
    <cellStyle name="Normal 2_6. Ass-Fin" xfId="1010"/>
    <cellStyle name="Normal 20" xfId="1011"/>
    <cellStyle name="Normal 20 2" xfId="1012"/>
    <cellStyle name="Normal 21" xfId="1013"/>
    <cellStyle name="Normal 21 10" xfId="1014"/>
    <cellStyle name="Normal 21 11" xfId="1015"/>
    <cellStyle name="Normal 21 2" xfId="1016"/>
    <cellStyle name="Normal 21 2 2" xfId="1017"/>
    <cellStyle name="Normal 21 2 2 2" xfId="1018"/>
    <cellStyle name="Normal 21 2 2 2 2" xfId="1019"/>
    <cellStyle name="Normal 21 2 2 2 2 2" xfId="1020"/>
    <cellStyle name="Normal 21 2 2 3" xfId="1021"/>
    <cellStyle name="Normal 21 2 3" xfId="1022"/>
    <cellStyle name="Normal 21 2 4" xfId="1023"/>
    <cellStyle name="Normal 21 2 5" xfId="1024"/>
    <cellStyle name="Normal 21 2 6" xfId="1025"/>
    <cellStyle name="Normal 21 2 7" xfId="1026"/>
    <cellStyle name="Normal 21 2 8" xfId="1027"/>
    <cellStyle name="Normal 21 2 9" xfId="1028"/>
    <cellStyle name="Normal 21 3" xfId="1029"/>
    <cellStyle name="Normal 21 4" xfId="1030"/>
    <cellStyle name="Normal 21 4 2" xfId="1031"/>
    <cellStyle name="Normal 21 5" xfId="1032"/>
    <cellStyle name="Normal 21 6" xfId="1033"/>
    <cellStyle name="Normal 21 7" xfId="1034"/>
    <cellStyle name="Normal 21 8" xfId="1035"/>
    <cellStyle name="Normal 21 9" xfId="1036"/>
    <cellStyle name="Normal 22" xfId="1037"/>
    <cellStyle name="Normal 23" xfId="1038"/>
    <cellStyle name="Normal 23 10" xfId="1039"/>
    <cellStyle name="Normal 23 11" xfId="1040"/>
    <cellStyle name="Normal 23 12" xfId="1041"/>
    <cellStyle name="Normal 23 13" xfId="1042"/>
    <cellStyle name="Normal 23 14" xfId="1043"/>
    <cellStyle name="Normal 23 15" xfId="1044"/>
    <cellStyle name="Normal 23 16" xfId="1045"/>
    <cellStyle name="Normal 23 2" xfId="1046"/>
    <cellStyle name="Normal 23 3" xfId="1047"/>
    <cellStyle name="Normal 23 4" xfId="1048"/>
    <cellStyle name="Normal 23 5" xfId="1049"/>
    <cellStyle name="Normal 23 6" xfId="1050"/>
    <cellStyle name="Normal 23 7" xfId="1051"/>
    <cellStyle name="Normal 23 8" xfId="1052"/>
    <cellStyle name="Normal 23 9" xfId="1053"/>
    <cellStyle name="Normal 24" xfId="1054"/>
    <cellStyle name="Normal 25" xfId="1055"/>
    <cellStyle name="Normal 25 2" xfId="1056"/>
    <cellStyle name="Normal 25 3" xfId="1057"/>
    <cellStyle name="Normal 25 4" xfId="1058"/>
    <cellStyle name="Normal 25 5" xfId="1059"/>
    <cellStyle name="Normal 25 6" xfId="1060"/>
    <cellStyle name="Normal 25 7" xfId="1061"/>
    <cellStyle name="Normal 25 8" xfId="1062"/>
    <cellStyle name="Normal 26" xfId="1063"/>
    <cellStyle name="Normal 26 2" xfId="1064"/>
    <cellStyle name="Normal 27" xfId="1065"/>
    <cellStyle name="Normal 27 2" xfId="1066"/>
    <cellStyle name="Normal 27 3" xfId="1067"/>
    <cellStyle name="Normal 27 4" xfId="1068"/>
    <cellStyle name="Normal 27 5" xfId="1069"/>
    <cellStyle name="Normal 27 6" xfId="1070"/>
    <cellStyle name="Normal 27 7" xfId="1071"/>
    <cellStyle name="Normal 27 8" xfId="1072"/>
    <cellStyle name="Normal 28" xfId="1073"/>
    <cellStyle name="Normal 28 2" xfId="1074"/>
    <cellStyle name="Normal 28 3" xfId="1075"/>
    <cellStyle name="Normal 28 4" xfId="1076"/>
    <cellStyle name="Normal 28 5" xfId="1077"/>
    <cellStyle name="Normal 28 6" xfId="1078"/>
    <cellStyle name="Normal 28 7" xfId="1079"/>
    <cellStyle name="Normal 28 8" xfId="1080"/>
    <cellStyle name="Normal 29" xfId="1081"/>
    <cellStyle name="Normal 29 2" xfId="1082"/>
    <cellStyle name="Normal 29 3" xfId="1083"/>
    <cellStyle name="Normal 29 4" xfId="1084"/>
    <cellStyle name="Normal 29 5" xfId="1085"/>
    <cellStyle name="Normal 29 6" xfId="1086"/>
    <cellStyle name="Normal 29 7" xfId="1087"/>
    <cellStyle name="Normal 29 8" xfId="1088"/>
    <cellStyle name="Normal 3" xfId="11"/>
    <cellStyle name="Normal 3 10" xfId="1089"/>
    <cellStyle name="Normal 3 11" xfId="1090"/>
    <cellStyle name="Normal 3 12" xfId="1091"/>
    <cellStyle name="Normal 3 13" xfId="1092"/>
    <cellStyle name="Normal 3 14" xfId="1093"/>
    <cellStyle name="Normal 3 15" xfId="1094"/>
    <cellStyle name="Normal 3 16" xfId="1095"/>
    <cellStyle name="Normal 3 17" xfId="1096"/>
    <cellStyle name="Normal 3 18" xfId="1097"/>
    <cellStyle name="Normal 3 19" xfId="1098"/>
    <cellStyle name="Normal 3 2" xfId="1099"/>
    <cellStyle name="Normal 3 2 10" xfId="1100"/>
    <cellStyle name="Normal 3 2 11" xfId="1101"/>
    <cellStyle name="Normal 3 2 12" xfId="1102"/>
    <cellStyle name="Normal 3 2 13" xfId="1103"/>
    <cellStyle name="Normal 3 2 2" xfId="1104"/>
    <cellStyle name="Normal 3 2 2 10" xfId="1105"/>
    <cellStyle name="Normal 3 2 2 11" xfId="1106"/>
    <cellStyle name="Normal 3 2 2 12" xfId="1107"/>
    <cellStyle name="Normal 3 2 2 13" xfId="1108"/>
    <cellStyle name="Normal 3 2 2 2" xfId="1109"/>
    <cellStyle name="Normal 3 2 2 2 10" xfId="1110"/>
    <cellStyle name="Normal 3 2 2 2 2" xfId="1111"/>
    <cellStyle name="Normal 3 2 2 2 2 10" xfId="1112"/>
    <cellStyle name="Normal 3 2 2 2 2 2" xfId="1113"/>
    <cellStyle name="Normal 3 2 2 2 2 2 2" xfId="1114"/>
    <cellStyle name="Normal 3 2 2 2 2 2 2 2" xfId="1115"/>
    <cellStyle name="Normal 3 2 2 2 2 2 2 2 2" xfId="1116"/>
    <cellStyle name="Normal 3 2 2 2 2 2 2 2 2 2" xfId="1117"/>
    <cellStyle name="Normal 3 2 2 2 2 2 2 2 2 2 2" xfId="1118"/>
    <cellStyle name="Normal 3 2 2 2 2 2 2 2 3" xfId="1119"/>
    <cellStyle name="Normal 3 2 2 2 2 2 2 3" xfId="1120"/>
    <cellStyle name="Normal 3 2 2 2 2 2 3" xfId="1121"/>
    <cellStyle name="Normal 3 2 2 2 2 2 4" xfId="1122"/>
    <cellStyle name="Normal 3 2 2 2 2 3" xfId="1123"/>
    <cellStyle name="Normal 3 2 2 2 2 4" xfId="1124"/>
    <cellStyle name="Normal 3 2 2 2 2 5" xfId="1125"/>
    <cellStyle name="Normal 3 2 2 2 2 6" xfId="1126"/>
    <cellStyle name="Normal 3 2 2 2 2 7" xfId="1127"/>
    <cellStyle name="Normal 3 2 2 2 2 8" xfId="1128"/>
    <cellStyle name="Normal 3 2 2 2 2 9" xfId="1129"/>
    <cellStyle name="Normal 3 2 2 2 3" xfId="1130"/>
    <cellStyle name="Normal 3 2 2 2 3 2" xfId="1131"/>
    <cellStyle name="Normal 3 2 2 2 4" xfId="1132"/>
    <cellStyle name="Normal 3 2 2 2 5" xfId="1133"/>
    <cellStyle name="Normal 3 2 2 2 6" xfId="1134"/>
    <cellStyle name="Normal 3 2 2 2 7" xfId="1135"/>
    <cellStyle name="Normal 3 2 2 2 8" xfId="1136"/>
    <cellStyle name="Normal 3 2 2 2 9" xfId="1137"/>
    <cellStyle name="Normal 3 2 2 3" xfId="1138"/>
    <cellStyle name="Normal 3 2 2 4" xfId="1139"/>
    <cellStyle name="Normal 3 2 2 5" xfId="1140"/>
    <cellStyle name="Normal 3 2 2 6" xfId="1141"/>
    <cellStyle name="Normal 3 2 2 6 2" xfId="1142"/>
    <cellStyle name="Normal 3 2 2 7" xfId="1143"/>
    <cellStyle name="Normal 3 2 2 8" xfId="1144"/>
    <cellStyle name="Normal 3 2 2 9" xfId="1145"/>
    <cellStyle name="Normal 3 2 3" xfId="1146"/>
    <cellStyle name="Normal 3 2 3 2" xfId="1147"/>
    <cellStyle name="Normal 3 2 4" xfId="1148"/>
    <cellStyle name="Normal 3 2 5" xfId="1149"/>
    <cellStyle name="Normal 3 2 6" xfId="1150"/>
    <cellStyle name="Normal 3 2 6 2" xfId="1151"/>
    <cellStyle name="Normal 3 2 7" xfId="1152"/>
    <cellStyle name="Normal 3 2 8" xfId="1153"/>
    <cellStyle name="Normal 3 2 9" xfId="1154"/>
    <cellStyle name="Normal 3 20" xfId="1155"/>
    <cellStyle name="Normal 3 21" xfId="1156"/>
    <cellStyle name="Normal 3 22" xfId="1157"/>
    <cellStyle name="Normal 3 23" xfId="1158"/>
    <cellStyle name="Normal 3 24" xfId="1159"/>
    <cellStyle name="Normal 3 25" xfId="1160"/>
    <cellStyle name="Normal 3 25 2" xfId="1719"/>
    <cellStyle name="Normal 3 25 2 2" xfId="1852"/>
    <cellStyle name="Normal 3 25 3" xfId="1796"/>
    <cellStyle name="Normal 3 26" xfId="1161"/>
    <cellStyle name="Normal 3 26 2" xfId="1720"/>
    <cellStyle name="Normal 3 26 2 2" xfId="1853"/>
    <cellStyle name="Normal 3 26 3" xfId="1797"/>
    <cellStyle name="Normal 3 3" xfId="1162"/>
    <cellStyle name="Normal 3 3 2" xfId="1163"/>
    <cellStyle name="Normal 3 4" xfId="1164"/>
    <cellStyle name="Normal 3 5" xfId="1165"/>
    <cellStyle name="Normal 3 6" xfId="1166"/>
    <cellStyle name="Normal 3 7" xfId="1167"/>
    <cellStyle name="Normal 3 8" xfId="1168"/>
    <cellStyle name="Normal 3 9" xfId="1169"/>
    <cellStyle name="Normal 3_7. Ass" xfId="1170"/>
    <cellStyle name="Normal 30" xfId="1171"/>
    <cellStyle name="Normal 30 2" xfId="1172"/>
    <cellStyle name="Normal 31" xfId="1173"/>
    <cellStyle name="Normal 31 2" xfId="1174"/>
    <cellStyle name="Normal 32" xfId="1175"/>
    <cellStyle name="Normal 32 2" xfId="1176"/>
    <cellStyle name="Normal 33" xfId="1177"/>
    <cellStyle name="Normal 33 2" xfId="1178"/>
    <cellStyle name="Normal 34" xfId="1179"/>
    <cellStyle name="Normal 34 2" xfId="1180"/>
    <cellStyle name="Normal 35" xfId="1181"/>
    <cellStyle name="Normal 35 2" xfId="1182"/>
    <cellStyle name="Normal 35 3" xfId="1183"/>
    <cellStyle name="Normal 36" xfId="1184"/>
    <cellStyle name="Normal 37" xfId="1185"/>
    <cellStyle name="Normal 38" xfId="1186"/>
    <cellStyle name="Normal 38 10" xfId="1187"/>
    <cellStyle name="Normal 38 11" xfId="1188"/>
    <cellStyle name="Normal 38 12" xfId="1189"/>
    <cellStyle name="Normal 38 13" xfId="1190"/>
    <cellStyle name="Normal 38 14" xfId="1191"/>
    <cellStyle name="Normal 38 15" xfId="1192"/>
    <cellStyle name="Normal 38 16" xfId="1193"/>
    <cellStyle name="Normal 38 17" xfId="1194"/>
    <cellStyle name="Normal 38 18" xfId="1195"/>
    <cellStyle name="Normal 38 19" xfId="1196"/>
    <cellStyle name="Normal 38 2" xfId="1197"/>
    <cellStyle name="Normal 38 20" xfId="1198"/>
    <cellStyle name="Normal 38 21" xfId="1199"/>
    <cellStyle name="Normal 38 22" xfId="1200"/>
    <cellStyle name="Normal 38 3" xfId="1201"/>
    <cellStyle name="Normal 38 4" xfId="1202"/>
    <cellStyle name="Normal 38 5" xfId="1203"/>
    <cellStyle name="Normal 38 6" xfId="1204"/>
    <cellStyle name="Normal 38 7" xfId="1205"/>
    <cellStyle name="Normal 38 8" xfId="1206"/>
    <cellStyle name="Normal 38 9" xfId="1207"/>
    <cellStyle name="Normal 39" xfId="1208"/>
    <cellStyle name="Normal 4" xfId="10"/>
    <cellStyle name="Normal 4 10" xfId="1209"/>
    <cellStyle name="Normal 4 11" xfId="1210"/>
    <cellStyle name="Normal 4 12" xfId="1211"/>
    <cellStyle name="Normal 4 13" xfId="1212"/>
    <cellStyle name="Normal 4 14" xfId="1213"/>
    <cellStyle name="Normal 4 2" xfId="1214"/>
    <cellStyle name="Normal 4 2 2" xfId="1215"/>
    <cellStyle name="Normal 4 2 2 2" xfId="1216"/>
    <cellStyle name="Normal 4 2 3" xfId="1217"/>
    <cellStyle name="Normal 4 2 4" xfId="1218"/>
    <cellStyle name="Normal 4 2 5" xfId="1219"/>
    <cellStyle name="Normal 4 3" xfId="1220"/>
    <cellStyle name="Normal 4 4" xfId="1221"/>
    <cellStyle name="Normal 4 5" xfId="1222"/>
    <cellStyle name="Normal 4 6" xfId="1223"/>
    <cellStyle name="Normal 4 7" xfId="1224"/>
    <cellStyle name="Normal 4 8" xfId="1225"/>
    <cellStyle name="Normal 4 9" xfId="1226"/>
    <cellStyle name="Normal 4_7-11 Budget Scenarios v1.2" xfId="1227"/>
    <cellStyle name="Normal 40" xfId="1228"/>
    <cellStyle name="Normal 40 2" xfId="1721"/>
    <cellStyle name="Normal 40 2 2" xfId="1854"/>
    <cellStyle name="Normal 40 3" xfId="1798"/>
    <cellStyle name="Normal 41" xfId="1229"/>
    <cellStyle name="Normal 42" xfId="1230"/>
    <cellStyle name="Normal 43" xfId="1231"/>
    <cellStyle name="Normal 43 2" xfId="1722"/>
    <cellStyle name="Normal 43 2 2" xfId="1855"/>
    <cellStyle name="Normal 43 3" xfId="1799"/>
    <cellStyle name="Normal 44" xfId="1232"/>
    <cellStyle name="Normal 45" xfId="1233"/>
    <cellStyle name="Normal 45 2" xfId="1723"/>
    <cellStyle name="Normal 45 2 2" xfId="1856"/>
    <cellStyle name="Normal 45 3" xfId="1800"/>
    <cellStyle name="Normal 46" xfId="1234"/>
    <cellStyle name="Normal 46 2" xfId="1724"/>
    <cellStyle name="Normal 46 2 2" xfId="1857"/>
    <cellStyle name="Normal 46 3" xfId="1801"/>
    <cellStyle name="Normal 47" xfId="1235"/>
    <cellStyle name="Normal 47 2" xfId="1725"/>
    <cellStyle name="Normal 47 2 2" xfId="1858"/>
    <cellStyle name="Normal 47 3" xfId="1802"/>
    <cellStyle name="Normal 48" xfId="1236"/>
    <cellStyle name="Normal 49" xfId="1237"/>
    <cellStyle name="Normal 49 2" xfId="1726"/>
    <cellStyle name="Normal 49 2 2" xfId="1859"/>
    <cellStyle name="Normal 49 3" xfId="1803"/>
    <cellStyle name="Normal 5" xfId="1238"/>
    <cellStyle name="Normal 5 10" xfId="1239"/>
    <cellStyle name="Normal 5 11" xfId="1240"/>
    <cellStyle name="Normal 5 12" xfId="1241"/>
    <cellStyle name="Normal 5 13" xfId="1242"/>
    <cellStyle name="Normal 5 14" xfId="1243"/>
    <cellStyle name="Normal 5 15" xfId="1244"/>
    <cellStyle name="Normal 5 16" xfId="1245"/>
    <cellStyle name="Normal 5 17" xfId="1246"/>
    <cellStyle name="Normal 5 18" xfId="1247"/>
    <cellStyle name="Normal 5 19" xfId="1248"/>
    <cellStyle name="Normal 5 2" xfId="1249"/>
    <cellStyle name="Normal 5 2 10" xfId="1250"/>
    <cellStyle name="Normal 5 2 11" xfId="1251"/>
    <cellStyle name="Normal 5 2 12" xfId="1252"/>
    <cellStyle name="Normal 5 2 13" xfId="1253"/>
    <cellStyle name="Normal 5 2 14" xfId="1254"/>
    <cellStyle name="Normal 5 2 15" xfId="1255"/>
    <cellStyle name="Normal 5 2 16" xfId="1256"/>
    <cellStyle name="Normal 5 2 17" xfId="1257"/>
    <cellStyle name="Normal 5 2 18" xfId="1258"/>
    <cellStyle name="Normal 5 2 19" xfId="1259"/>
    <cellStyle name="Normal 5 2 2" xfId="1260"/>
    <cellStyle name="Normal 5 2 2 10" xfId="1261"/>
    <cellStyle name="Normal 5 2 2 11" xfId="1262"/>
    <cellStyle name="Normal 5 2 2 12" xfId="1263"/>
    <cellStyle name="Normal 5 2 2 13" xfId="1264"/>
    <cellStyle name="Normal 5 2 2 14" xfId="1265"/>
    <cellStyle name="Normal 5 2 2 15" xfId="1266"/>
    <cellStyle name="Normal 5 2 2 16" xfId="1267"/>
    <cellStyle name="Normal 5 2 2 17" xfId="1268"/>
    <cellStyle name="Normal 5 2 2 18" xfId="1269"/>
    <cellStyle name="Normal 5 2 2 19" xfId="1270"/>
    <cellStyle name="Normal 5 2 2 2" xfId="1271"/>
    <cellStyle name="Normal 5 2 2 2 10" xfId="1272"/>
    <cellStyle name="Normal 5 2 2 2 11" xfId="1273"/>
    <cellStyle name="Normal 5 2 2 2 12" xfId="1274"/>
    <cellStyle name="Normal 5 2 2 2 13" xfId="1275"/>
    <cellStyle name="Normal 5 2 2 2 14" xfId="1276"/>
    <cellStyle name="Normal 5 2 2 2 15" xfId="1277"/>
    <cellStyle name="Normal 5 2 2 2 16" xfId="1278"/>
    <cellStyle name="Normal 5 2 2 2 17" xfId="1279"/>
    <cellStyle name="Normal 5 2 2 2 18" xfId="1280"/>
    <cellStyle name="Normal 5 2 2 2 19" xfId="1281"/>
    <cellStyle name="Normal 5 2 2 2 2" xfId="1282"/>
    <cellStyle name="Normal 5 2 2 2 2 10" xfId="1283"/>
    <cellStyle name="Normal 5 2 2 2 2 11" xfId="1284"/>
    <cellStyle name="Normal 5 2 2 2 2 12" xfId="1285"/>
    <cellStyle name="Normal 5 2 2 2 2 13" xfId="1286"/>
    <cellStyle name="Normal 5 2 2 2 2 14" xfId="1287"/>
    <cellStyle name="Normal 5 2 2 2 2 15" xfId="1288"/>
    <cellStyle name="Normal 5 2 2 2 2 16" xfId="1289"/>
    <cellStyle name="Normal 5 2 2 2 2 2" xfId="1290"/>
    <cellStyle name="Normal 5 2 2 2 2 2 10" xfId="1291"/>
    <cellStyle name="Normal 5 2 2 2 2 2 11" xfId="1292"/>
    <cellStyle name="Normal 5 2 2 2 2 2 12" xfId="1293"/>
    <cellStyle name="Normal 5 2 2 2 2 2 13" xfId="1294"/>
    <cellStyle name="Normal 5 2 2 2 2 2 14" xfId="1295"/>
    <cellStyle name="Normal 5 2 2 2 2 2 15" xfId="1296"/>
    <cellStyle name="Normal 5 2 2 2 2 2 16" xfId="1297"/>
    <cellStyle name="Normal 5 2 2 2 2 2 2" xfId="1298"/>
    <cellStyle name="Normal 5 2 2 2 2 2 2 2" xfId="1299"/>
    <cellStyle name="Normal 5 2 2 2 2 2 3" xfId="1300"/>
    <cellStyle name="Normal 5 2 2 2 2 2 4" xfId="1301"/>
    <cellStyle name="Normal 5 2 2 2 2 2 5" xfId="1302"/>
    <cellStyle name="Normal 5 2 2 2 2 2 6" xfId="1303"/>
    <cellStyle name="Normal 5 2 2 2 2 2 7" xfId="1304"/>
    <cellStyle name="Normal 5 2 2 2 2 2 8" xfId="1305"/>
    <cellStyle name="Normal 5 2 2 2 2 2 9" xfId="1306"/>
    <cellStyle name="Normal 5 2 2 2 2 3" xfId="1307"/>
    <cellStyle name="Normal 5 2 2 2 2 3 2" xfId="1308"/>
    <cellStyle name="Normal 5 2 2 2 2 4" xfId="1309"/>
    <cellStyle name="Normal 5 2 2 2 2 5" xfId="1310"/>
    <cellStyle name="Normal 5 2 2 2 2 6" xfId="1311"/>
    <cellStyle name="Normal 5 2 2 2 2 7" xfId="1312"/>
    <cellStyle name="Normal 5 2 2 2 2 8" xfId="1313"/>
    <cellStyle name="Normal 5 2 2 2 2 9" xfId="1314"/>
    <cellStyle name="Normal 5 2 2 2 3" xfId="1315"/>
    <cellStyle name="Normal 5 2 2 2 4" xfId="1316"/>
    <cellStyle name="Normal 5 2 2 2 5" xfId="1317"/>
    <cellStyle name="Normal 5 2 2 2 6" xfId="1318"/>
    <cellStyle name="Normal 5 2 2 2 6 2" xfId="1319"/>
    <cellStyle name="Normal 5 2 2 2 7" xfId="1320"/>
    <cellStyle name="Normal 5 2 2 2 8" xfId="1321"/>
    <cellStyle name="Normal 5 2 2 2 9" xfId="1322"/>
    <cellStyle name="Normal 5 2 2 3" xfId="1323"/>
    <cellStyle name="Normal 5 2 2 3 2" xfId="1324"/>
    <cellStyle name="Normal 5 2 2 4" xfId="1325"/>
    <cellStyle name="Normal 5 2 2 5" xfId="1326"/>
    <cellStyle name="Normal 5 2 2 6" xfId="1327"/>
    <cellStyle name="Normal 5 2 2 6 2" xfId="1328"/>
    <cellStyle name="Normal 5 2 2 7" xfId="1329"/>
    <cellStyle name="Normal 5 2 2 8" xfId="1330"/>
    <cellStyle name="Normal 5 2 2 9" xfId="1331"/>
    <cellStyle name="Normal 5 2 3" xfId="1332"/>
    <cellStyle name="Normal 5 2 3 2" xfId="1333"/>
    <cellStyle name="Normal 5 2 4" xfId="1334"/>
    <cellStyle name="Normal 5 2 5" xfId="1335"/>
    <cellStyle name="Normal 5 2 6" xfId="1336"/>
    <cellStyle name="Normal 5 2 6 2" xfId="1337"/>
    <cellStyle name="Normal 5 2 7" xfId="1338"/>
    <cellStyle name="Normal 5 2 8" xfId="1339"/>
    <cellStyle name="Normal 5 2 9" xfId="1340"/>
    <cellStyle name="Normal 5 20" xfId="1341"/>
    <cellStyle name="Normal 5 21" xfId="1342"/>
    <cellStyle name="Normal 5 3" xfId="1343"/>
    <cellStyle name="Normal 5 4" xfId="1344"/>
    <cellStyle name="Normal 5 5" xfId="1345"/>
    <cellStyle name="Normal 5 6" xfId="1346"/>
    <cellStyle name="Normal 5 7" xfId="1347"/>
    <cellStyle name="Normal 5 8" xfId="1348"/>
    <cellStyle name="Normal 5 9" xfId="1349"/>
    <cellStyle name="Normal 5_7-11 Budget Scenarios v1.2" xfId="1350"/>
    <cellStyle name="Normal 50" xfId="1351"/>
    <cellStyle name="Normal 50 2" xfId="1727"/>
    <cellStyle name="Normal 50 2 2" xfId="1860"/>
    <cellStyle name="Normal 50 3" xfId="1804"/>
    <cellStyle name="Normal 51" xfId="1352"/>
    <cellStyle name="Normal 51 2" xfId="1353"/>
    <cellStyle name="Normal 52" xfId="1354"/>
    <cellStyle name="Normal 52 2" xfId="1728"/>
    <cellStyle name="Normal 52 2 2" xfId="1861"/>
    <cellStyle name="Normal 52 3" xfId="1805"/>
    <cellStyle name="Normal 53" xfId="1355"/>
    <cellStyle name="Normal 53 2" xfId="1729"/>
    <cellStyle name="Normal 53 2 2" xfId="1862"/>
    <cellStyle name="Normal 53 3" xfId="1806"/>
    <cellStyle name="Normal 54" xfId="1356"/>
    <cellStyle name="Normal 54 2" xfId="1730"/>
    <cellStyle name="Normal 54 2 2" xfId="1863"/>
    <cellStyle name="Normal 54 3" xfId="1807"/>
    <cellStyle name="Normal 55" xfId="1357"/>
    <cellStyle name="Normal 55 2" xfId="1731"/>
    <cellStyle name="Normal 55 2 2" xfId="1864"/>
    <cellStyle name="Normal 55 3" xfId="1808"/>
    <cellStyle name="Normal 56" xfId="1358"/>
    <cellStyle name="Normal 56 2" xfId="1732"/>
    <cellStyle name="Normal 56 2 2" xfId="1865"/>
    <cellStyle name="Normal 56 3" xfId="1809"/>
    <cellStyle name="Normal 57" xfId="1359"/>
    <cellStyle name="Normal 57 2" xfId="1733"/>
    <cellStyle name="Normal 57 2 2" xfId="1866"/>
    <cellStyle name="Normal 57 3" xfId="1810"/>
    <cellStyle name="Normal 58" xfId="1360"/>
    <cellStyle name="Normal 58 2" xfId="1734"/>
    <cellStyle name="Normal 58 2 2" xfId="1867"/>
    <cellStyle name="Normal 58 3" xfId="1811"/>
    <cellStyle name="Normal 59" xfId="1361"/>
    <cellStyle name="Normal 59 2" xfId="1735"/>
    <cellStyle name="Normal 59 2 2" xfId="1868"/>
    <cellStyle name="Normal 59 3" xfId="1812"/>
    <cellStyle name="Normal 6" xfId="1362"/>
    <cellStyle name="Normal 6 10" xfId="1363"/>
    <cellStyle name="Normal 6 11" xfId="1364"/>
    <cellStyle name="Normal 6 2" xfId="1365"/>
    <cellStyle name="Normal 6 3" xfId="1366"/>
    <cellStyle name="Normal 6 4" xfId="1367"/>
    <cellStyle name="Normal 6 5" xfId="1368"/>
    <cellStyle name="Normal 6 6" xfId="1369"/>
    <cellStyle name="Normal 6 7" xfId="1370"/>
    <cellStyle name="Normal 6 8" xfId="1371"/>
    <cellStyle name="Normal 6 9" xfId="1372"/>
    <cellStyle name="Normal 6_7-11 Budget Scenarios v1.2" xfId="1373"/>
    <cellStyle name="Normal 60" xfId="1374"/>
    <cellStyle name="Normal 60 2" xfId="1736"/>
    <cellStyle name="Normal 60 2 2" xfId="1869"/>
    <cellStyle name="Normal 60 3" xfId="1813"/>
    <cellStyle name="Normal 61" xfId="1375"/>
    <cellStyle name="Normal 61 2" xfId="1737"/>
    <cellStyle name="Normal 61 2 2" xfId="1870"/>
    <cellStyle name="Normal 61 3" xfId="1814"/>
    <cellStyle name="Normal 62" xfId="1376"/>
    <cellStyle name="Normal 63" xfId="1377"/>
    <cellStyle name="Normal 63 2" xfId="1738"/>
    <cellStyle name="Normal 63 2 2" xfId="1871"/>
    <cellStyle name="Normal 63 3" xfId="1815"/>
    <cellStyle name="Normal 64" xfId="1378"/>
    <cellStyle name="Normal 65" xfId="1379"/>
    <cellStyle name="Normal 66" xfId="1380"/>
    <cellStyle name="Normal 66 2" xfId="1739"/>
    <cellStyle name="Normal 66 2 2" xfId="1872"/>
    <cellStyle name="Normal 66 3" xfId="1816"/>
    <cellStyle name="Normal 67" xfId="1381"/>
    <cellStyle name="Normal 67 2" xfId="1382"/>
    <cellStyle name="Normal 67 2 2" xfId="1741"/>
    <cellStyle name="Normal 67 2 2 2" xfId="1874"/>
    <cellStyle name="Normal 67 2 3" xfId="1818"/>
    <cellStyle name="Normal 67 3" xfId="1383"/>
    <cellStyle name="Normal 67 3 2" xfId="1742"/>
    <cellStyle name="Normal 67 3 2 2" xfId="1875"/>
    <cellStyle name="Normal 67 3 3" xfId="1819"/>
    <cellStyle name="Normal 67 4" xfId="1740"/>
    <cellStyle name="Normal 67 4 2" xfId="1873"/>
    <cellStyle name="Normal 67 5" xfId="1817"/>
    <cellStyle name="Normal 68" xfId="1384"/>
    <cellStyle name="Normal 68 2" xfId="1385"/>
    <cellStyle name="Normal 68 2 2" xfId="1744"/>
    <cellStyle name="Normal 68 2 2 2" xfId="1877"/>
    <cellStyle name="Normal 68 2 3" xfId="1821"/>
    <cellStyle name="Normal 68 3" xfId="1386"/>
    <cellStyle name="Normal 68 3 2" xfId="1745"/>
    <cellStyle name="Normal 68 3 2 2" xfId="1878"/>
    <cellStyle name="Normal 68 3 3" xfId="1822"/>
    <cellStyle name="Normal 68 4" xfId="1743"/>
    <cellStyle name="Normal 68 4 2" xfId="1876"/>
    <cellStyle name="Normal 68 5" xfId="1820"/>
    <cellStyle name="Normal 69" xfId="1387"/>
    <cellStyle name="Normal 69 2" xfId="1746"/>
    <cellStyle name="Normal 69 2 2" xfId="1879"/>
    <cellStyle name="Normal 69 3" xfId="1823"/>
    <cellStyle name="Normal 7" xfId="1388"/>
    <cellStyle name="Normal 7 2" xfId="1389"/>
    <cellStyle name="Normal 7 2 2" xfId="1747"/>
    <cellStyle name="Normal 7 2 2 2" xfId="1880"/>
    <cellStyle name="Normal 7 2 3" xfId="1824"/>
    <cellStyle name="Normal 7 3" xfId="1390"/>
    <cellStyle name="Normal 7 4" xfId="1391"/>
    <cellStyle name="Normal 7 5" xfId="1392"/>
    <cellStyle name="Normal 7 6" xfId="1393"/>
    <cellStyle name="Normal 7 6 2" xfId="1748"/>
    <cellStyle name="Normal 7 6 2 2" xfId="1881"/>
    <cellStyle name="Normal 7 6 3" xfId="1825"/>
    <cellStyle name="Normal 7 7" xfId="1394"/>
    <cellStyle name="Normal 7 7 2" xfId="1749"/>
    <cellStyle name="Normal 7 7 2 2" xfId="1882"/>
    <cellStyle name="Normal 7 7 3" xfId="1826"/>
    <cellStyle name="Normal 70" xfId="1395"/>
    <cellStyle name="Normal 74" xfId="1768"/>
    <cellStyle name="Normal 8" xfId="1396"/>
    <cellStyle name="Normal 8 2" xfId="1397"/>
    <cellStyle name="Normal 8 3" xfId="1398"/>
    <cellStyle name="Normal 8 4" xfId="1399"/>
    <cellStyle name="Normal 8_7-11 Budget Scenarios v1.2" xfId="1400"/>
    <cellStyle name="Normal 86" xfId="1769"/>
    <cellStyle name="Normal 87" xfId="1770"/>
    <cellStyle name="Normal 9" xfId="1401"/>
    <cellStyle name="Normal 9 2" xfId="1402"/>
    <cellStyle name="Normal 9 3" xfId="1403"/>
    <cellStyle name="Normal 9_7-11 Budget Scenarios v1.2" xfId="1404"/>
    <cellStyle name="Normal 90" xfId="1771"/>
    <cellStyle name="Normal 94" xfId="1772"/>
    <cellStyle name="Normal 95" xfId="1773"/>
    <cellStyle name="Normal U" xfId="1405"/>
    <cellStyle name="Normal U 2" xfId="1406"/>
    <cellStyle name="Normal_20090617 - RIN - justifications" xfId="25"/>
    <cellStyle name="Normal_2010 06 01 - EA - Template for data collection" xfId="17"/>
    <cellStyle name="Normal_2010 06 02 - Urgent RIN for Vic DNSPs revised proposals" xfId="8"/>
    <cellStyle name="Normal_2010 06 22 - AA - Scheme Templates for data collection" xfId="6"/>
    <cellStyle name="Normal_2010 06 22 - IE - Scheme Template for data collection" xfId="3"/>
    <cellStyle name="Normal_2010 07 28 - AA - Template for data collection" xfId="32"/>
    <cellStyle name="Normal_2010 10 21 - draft 2009-10 ActewAGL RIN - incentive schemes" xfId="26"/>
    <cellStyle name="Normal_Book1" xfId="9"/>
    <cellStyle name="Normal_Book1 3" xfId="12"/>
    <cellStyle name="Normal_Electricity Distribution Revised Regulatory Templates" xfId="29"/>
    <cellStyle name="Normal_Integral Energy 2009–10 RIN – incentive schemes" xfId="27"/>
    <cellStyle name="Normal_RIN_draft_template_capex (2)" xfId="30"/>
    <cellStyle name="Normal_Section 11-RAB" xfId="18"/>
    <cellStyle name="Normal_Sheet3" xfId="20"/>
    <cellStyle name="NormalGB" xfId="1407"/>
    <cellStyle name="NormalGB 2" xfId="1408"/>
    <cellStyle name="NormalGB_1109 v1.5 MGH Corporate Model" xfId="1409"/>
    <cellStyle name="Note 2" xfId="1410"/>
    <cellStyle name="Note 2 2" xfId="1411"/>
    <cellStyle name="Note 3" xfId="1412"/>
    <cellStyle name="Note 4" xfId="1413"/>
    <cellStyle name="Note 4 2" xfId="1750"/>
    <cellStyle name="Note 4 2 2" xfId="1883"/>
    <cellStyle name="Note 4 3" xfId="1827"/>
    <cellStyle name="NoUse" xfId="1414"/>
    <cellStyle name="Number" xfId="1415"/>
    <cellStyle name="Number." xfId="1416"/>
    <cellStyle name="Number_6. Ass-Fin" xfId="1417"/>
    <cellStyle name="Œ…‹æØ‚è [0.00]_results" xfId="1418"/>
    <cellStyle name="Œ…‹æØ‚è_results" xfId="1419"/>
    <cellStyle name="OLELink" xfId="1420"/>
    <cellStyle name="Output 2" xfId="1421"/>
    <cellStyle name="Output millions" xfId="1422"/>
    <cellStyle name="Page Number" xfId="1423"/>
    <cellStyle name="Page1" xfId="1424"/>
    <cellStyle name="Percent" xfId="2" builtinId="5"/>
    <cellStyle name="Percent [0%]" xfId="1425"/>
    <cellStyle name="Percent [0%] 2" xfId="1426"/>
    <cellStyle name="Percent [0.00%]" xfId="1427"/>
    <cellStyle name="Percent [0.00%] 2" xfId="1428"/>
    <cellStyle name="Percent [0]" xfId="1429"/>
    <cellStyle name="Percent [2]" xfId="1430"/>
    <cellStyle name="Percent [2] U" xfId="1431"/>
    <cellStyle name="Percent [2]_141702_1" xfId="1432"/>
    <cellStyle name="Percent 10" xfId="1433"/>
    <cellStyle name="Percent 11" xfId="1434"/>
    <cellStyle name="Percent 12" xfId="1435"/>
    <cellStyle name="Percent 13" xfId="1436"/>
    <cellStyle name="Percent 13 2" xfId="1751"/>
    <cellStyle name="Percent 13 2 2" xfId="1884"/>
    <cellStyle name="Percent 13 3" xfId="1828"/>
    <cellStyle name="Percent 14" xfId="1437"/>
    <cellStyle name="Percent 2" xfId="1438"/>
    <cellStyle name="Percent 2 2" xfId="1439"/>
    <cellStyle name="Percent 2 3" xfId="1440"/>
    <cellStyle name="Percent 2 4" xfId="1441"/>
    <cellStyle name="Percent 2 5" xfId="1442"/>
    <cellStyle name="Percent 2 6" xfId="1443"/>
    <cellStyle name="Percent 3" xfId="1444"/>
    <cellStyle name="Percent 3 2" xfId="1445"/>
    <cellStyle name="Percent 4" xfId="13"/>
    <cellStyle name="Percent 4 2" xfId="1446"/>
    <cellStyle name="Percent 4 3" xfId="1447"/>
    <cellStyle name="Percent 4 3 2" xfId="1752"/>
    <cellStyle name="Percent 4 3 2 2" xfId="1885"/>
    <cellStyle name="Percent 4 3 3" xfId="1829"/>
    <cellStyle name="Percent 4 4" xfId="1448"/>
    <cellStyle name="Percent 4 4 2" xfId="1753"/>
    <cellStyle name="Percent 4 4 2 2" xfId="1886"/>
    <cellStyle name="Percent 4 4 3" xfId="1830"/>
    <cellStyle name="Percent 4 5" xfId="1679"/>
    <cellStyle name="Percent 4 5 2" xfId="1832"/>
    <cellStyle name="Percent 4 6" xfId="1774"/>
    <cellStyle name="Percent 5" xfId="1449"/>
    <cellStyle name="Percent 5 2" xfId="1450"/>
    <cellStyle name="Percent 5 2 2" xfId="1754"/>
    <cellStyle name="Percent 5 2 2 2" xfId="1887"/>
    <cellStyle name="Percent 5 2 3" xfId="1831"/>
    <cellStyle name="Percent 5 3" xfId="1451"/>
    <cellStyle name="Percent 6" xfId="1452"/>
    <cellStyle name="Percent 6 2" xfId="1453"/>
    <cellStyle name="Percent 7" xfId="1454"/>
    <cellStyle name="Percent 8" xfId="1455"/>
    <cellStyle name="Percent 9" xfId="1456"/>
    <cellStyle name="Percentage" xfId="1457"/>
    <cellStyle name="Percentage." xfId="1458"/>
    <cellStyle name="Period Title" xfId="1459"/>
    <cellStyle name="Period Title 2" xfId="1460"/>
    <cellStyle name="Period Title." xfId="1461"/>
    <cellStyle name="Period Title_7_11 Consolidated Budget Model 091123 bud" xfId="1462"/>
    <cellStyle name="Porcentagem_RESULTS" xfId="1463"/>
    <cellStyle name="Presentation Currency" xfId="1464"/>
    <cellStyle name="Presentation Currency." xfId="1465"/>
    <cellStyle name="Presentation Currency. 2" xfId="1466"/>
    <cellStyle name="Presentation Date" xfId="1467"/>
    <cellStyle name="Presentation Date." xfId="1468"/>
    <cellStyle name="Presentation Date. 2" xfId="1469"/>
    <cellStyle name="Presentation Heading 1" xfId="1470"/>
    <cellStyle name="Presentation Heading 1." xfId="1471"/>
    <cellStyle name="Presentation Heading 1. 2" xfId="1472"/>
    <cellStyle name="Presentation Heading 2" xfId="1473"/>
    <cellStyle name="Presentation Heading 2." xfId="1474"/>
    <cellStyle name="Presentation Heading 2. 2" xfId="1475"/>
    <cellStyle name="Presentation Heading 3" xfId="1476"/>
    <cellStyle name="Presentation Heading 3." xfId="1477"/>
    <cellStyle name="Presentation Heading 3. 2" xfId="1478"/>
    <cellStyle name="Presentation Heading 4" xfId="1479"/>
    <cellStyle name="Presentation Heading 4." xfId="1480"/>
    <cellStyle name="Presentation Heading 4. 2" xfId="1481"/>
    <cellStyle name="Presentation Hyperlink Arrow" xfId="1482"/>
    <cellStyle name="Presentation Hyperlink Arrow." xfId="1483"/>
    <cellStyle name="Presentation Hyperlink Check" xfId="1484"/>
    <cellStyle name="Presentation Hyperlink Check." xfId="1485"/>
    <cellStyle name="Presentation Hyperlink Text" xfId="1486"/>
    <cellStyle name="Presentation Hyperlink Text." xfId="1487"/>
    <cellStyle name="Presentation Hyperlink Text. 2" xfId="1488"/>
    <cellStyle name="Presentation Model Name" xfId="1489"/>
    <cellStyle name="Presentation Model Name." xfId="1490"/>
    <cellStyle name="Presentation Model Name. 2" xfId="1491"/>
    <cellStyle name="Presentation Multiple" xfId="1492"/>
    <cellStyle name="Presentation Multiple." xfId="1493"/>
    <cellStyle name="Presentation Multiple. 2" xfId="1494"/>
    <cellStyle name="Presentation Normal" xfId="1495"/>
    <cellStyle name="Presentation Normal." xfId="1496"/>
    <cellStyle name="Presentation Normal. 2" xfId="1497"/>
    <cellStyle name="Presentation Number" xfId="1498"/>
    <cellStyle name="Presentation Number." xfId="1499"/>
    <cellStyle name="Presentation Number. 2" xfId="1500"/>
    <cellStyle name="Presentation Percentage" xfId="1501"/>
    <cellStyle name="Presentation Percentage." xfId="1502"/>
    <cellStyle name="Presentation Percentage. 2" xfId="1503"/>
    <cellStyle name="Presentation Period Title" xfId="1504"/>
    <cellStyle name="Presentation Period Title." xfId="1505"/>
    <cellStyle name="Presentation Period Title. 2" xfId="1506"/>
    <cellStyle name="Presentation Section Number" xfId="1507"/>
    <cellStyle name="Presentation Section Number." xfId="1508"/>
    <cellStyle name="Presentation Section Number. 2" xfId="1509"/>
    <cellStyle name="Presentation Sheet Title" xfId="1510"/>
    <cellStyle name="Presentation Sheet Title." xfId="1511"/>
    <cellStyle name="Presentation Sheet Title. 2" xfId="1512"/>
    <cellStyle name="Presentation Sub Total." xfId="1513"/>
    <cellStyle name="Presentation Sub Total. 2" xfId="1514"/>
    <cellStyle name="Presentation TOC 1." xfId="1515"/>
    <cellStyle name="Presentation TOC 1. 2" xfId="1516"/>
    <cellStyle name="Presentation TOC 2." xfId="1517"/>
    <cellStyle name="Presentation TOC 2. 2" xfId="1518"/>
    <cellStyle name="Presentation TOC 3." xfId="1519"/>
    <cellStyle name="Presentation TOC 3. 2" xfId="1520"/>
    <cellStyle name="Presentation TOC 4." xfId="1521"/>
    <cellStyle name="Presentation TOC 4. 2" xfId="1522"/>
    <cellStyle name="Presentation Year" xfId="1523"/>
    <cellStyle name="Presentation Year." xfId="1524"/>
    <cellStyle name="Presentation Year. 2" xfId="1525"/>
    <cellStyle name="Proportion" xfId="1526"/>
    <cellStyle name="PSChar" xfId="1527"/>
    <cellStyle name="PSDate" xfId="1528"/>
    <cellStyle name="PSDec" xfId="1529"/>
    <cellStyle name="PSDetail" xfId="1530"/>
    <cellStyle name="PSDetail 2" xfId="1531"/>
    <cellStyle name="PSHeading" xfId="1532"/>
    <cellStyle name="PSInt" xfId="1533"/>
    <cellStyle name="PSSpacer" xfId="1534"/>
    <cellStyle name="Quarter" xfId="1535"/>
    <cellStyle name="Ratio" xfId="1536"/>
    <cellStyle name="ratio - Style2" xfId="1537"/>
    <cellStyle name="Ratio_1106 v1.4 MGH Corporate Model Hybrid v5c" xfId="1538"/>
    <cellStyle name="RevList" xfId="1539"/>
    <cellStyle name="Right Currency" xfId="1540"/>
    <cellStyle name="Right Currency 2" xfId="1541"/>
    <cellStyle name="Right Currency_7_11 Consolidated Budget Model 091123 bud" xfId="1542"/>
    <cellStyle name="Right Date" xfId="1543"/>
    <cellStyle name="Right Date 2" xfId="1544"/>
    <cellStyle name="Right Date_6. Ass-Fin" xfId="1545"/>
    <cellStyle name="Right Multiple" xfId="1546"/>
    <cellStyle name="Right Multiple 2" xfId="1547"/>
    <cellStyle name="Right Multiple_7_11 Consolidated Budget Model 091123 bud" xfId="1548"/>
    <cellStyle name="Right Number" xfId="1549"/>
    <cellStyle name="Right Number 2" xfId="1550"/>
    <cellStyle name="Right Number_7_11 Consolidated Budget Model 091123 bud" xfId="1551"/>
    <cellStyle name="Right Percentage" xfId="1552"/>
    <cellStyle name="Right Percentage 2" xfId="1553"/>
    <cellStyle name="Right Percentage_7_11 Consolidated Budget Model 091123 bud" xfId="1554"/>
    <cellStyle name="Right Year" xfId="1555"/>
    <cellStyle name="Right Year 2" xfId="1556"/>
    <cellStyle name="Right Year_7_11 Consolidated Budget Model 091123 bud" xfId="1557"/>
    <cellStyle name="rt" xfId="1558"/>
    <cellStyle name="Salomon Logo" xfId="1559"/>
    <cellStyle name="Salomon Logo 2" xfId="1560"/>
    <cellStyle name="Salomon Logo 2 2" xfId="1561"/>
    <cellStyle name="Salomon Logo 3" xfId="1562"/>
    <cellStyle name="Salomon Logo_6. Ass-Fin" xfId="1563"/>
    <cellStyle name="SAPError" xfId="1564"/>
    <cellStyle name="SAPKey" xfId="1565"/>
    <cellStyle name="SAPLocked" xfId="1566"/>
    <cellStyle name="SAPOutput" xfId="1567"/>
    <cellStyle name="SAPSpace" xfId="1568"/>
    <cellStyle name="SAPText" xfId="1569"/>
    <cellStyle name="SAPUnLocked" xfId="1570"/>
    <cellStyle name="SDate" xfId="1571"/>
    <cellStyle name="SDEntry" xfId="1572"/>
    <cellStyle name="SDHeader" xfId="1573"/>
    <cellStyle name="Section Number" xfId="1574"/>
    <cellStyle name="Section Number." xfId="1575"/>
    <cellStyle name="Section Number_6. Ass-Fin" xfId="1576"/>
    <cellStyle name="SEEntry" xfId="1577"/>
    <cellStyle name="SEFormula" xfId="1578"/>
    <cellStyle name="SEHeader" xfId="1579"/>
    <cellStyle name="SELocked" xfId="1580"/>
    <cellStyle name="SEM-BPS-data" xfId="1581"/>
    <cellStyle name="SEM-BPS-headdata" xfId="1582"/>
    <cellStyle name="SEM-BPS-headkey" xfId="1583"/>
    <cellStyle name="SEM-BPS-input-on" xfId="1584"/>
    <cellStyle name="SEM-BPS-key" xfId="1585"/>
    <cellStyle name="Sheet Title" xfId="1586"/>
    <cellStyle name="Sheet Title." xfId="1587"/>
    <cellStyle name="ShortDate" xfId="1588"/>
    <cellStyle name="Standard" xfId="1589"/>
    <cellStyle name="Standard 2" xfId="1590"/>
    <cellStyle name="std" xfId="1591"/>
    <cellStyle name="Style 1" xfId="1592"/>
    <cellStyle name="Style 1 2" xfId="1593"/>
    <cellStyle name="Style 1 3" xfId="1594"/>
    <cellStyle name="Style 1 4" xfId="1595"/>
    <cellStyle name="Style 1_6. Ass-Fin" xfId="1596"/>
    <cellStyle name="style1" xfId="1597"/>
    <cellStyle name="style1a" xfId="1598"/>
    <cellStyle name="Style2" xfId="1599"/>
    <cellStyle name="Style2 2" xfId="1600"/>
    <cellStyle name="Style2_7. Ass" xfId="1601"/>
    <cellStyle name="Style3" xfId="1602"/>
    <cellStyle name="Style3 2" xfId="1603"/>
    <cellStyle name="Style3_7. Ass" xfId="1604"/>
    <cellStyle name="Style4" xfId="1605"/>
    <cellStyle name="Style5" xfId="1606"/>
    <cellStyle name="style9" xfId="1607"/>
    <cellStyle name="style9 2" xfId="1608"/>
    <cellStyle name="style9_6. Ass-Fin" xfId="1609"/>
    <cellStyle name="Sub Total." xfId="1610"/>
    <cellStyle name="Sub totals" xfId="1611"/>
    <cellStyle name="Sub totals 2" xfId="1612"/>
    <cellStyle name="Sub totals 3" xfId="1613"/>
    <cellStyle name="Sub totals_6. Ass-Fin" xfId="1614"/>
    <cellStyle name="Subheading" xfId="1615"/>
    <cellStyle name="Subtotal" xfId="1616"/>
    <cellStyle name="Table Head" xfId="1617"/>
    <cellStyle name="Table Head Aligned" xfId="1618"/>
    <cellStyle name="Table Head Aligned 2" xfId="1619"/>
    <cellStyle name="Table Head Aligned 2 2" xfId="1620"/>
    <cellStyle name="Table Head Aligned 2 2 2" xfId="1757"/>
    <cellStyle name="Table Head Aligned 2 3" xfId="1621"/>
    <cellStyle name="Table Head Aligned 2 3 2" xfId="1758"/>
    <cellStyle name="Table Head Aligned 2 4" xfId="1756"/>
    <cellStyle name="Table Head Aligned 3" xfId="1755"/>
    <cellStyle name="Table Head Blue" xfId="1622"/>
    <cellStyle name="Table Head Green" xfId="1623"/>
    <cellStyle name="Table Head Green 2" xfId="1624"/>
    <cellStyle name="Table Head Green 2 2" xfId="1625"/>
    <cellStyle name="Table Head Green 2 2 2" xfId="1761"/>
    <cellStyle name="Table Head Green 2 3" xfId="1626"/>
    <cellStyle name="Table Head Green 2 3 2" xfId="1762"/>
    <cellStyle name="Table Head Green 2 4" xfId="1760"/>
    <cellStyle name="Table Head Green 3" xfId="1759"/>
    <cellStyle name="Table Head_7. Ass" xfId="1627"/>
    <cellStyle name="Table Heading" xfId="1628"/>
    <cellStyle name="Table Source" xfId="1629"/>
    <cellStyle name="Table Text" xfId="1630"/>
    <cellStyle name="Table Title" xfId="1631"/>
    <cellStyle name="Table Units" xfId="1632"/>
    <cellStyle name="Text" xfId="1633"/>
    <cellStyle name="Text 1" xfId="1634"/>
    <cellStyle name="Text 2" xfId="1635"/>
    <cellStyle name="Text 3" xfId="1636"/>
    <cellStyle name="Text Head 1" xfId="1637"/>
    <cellStyle name="Text Head 2" xfId="1638"/>
    <cellStyle name="Text Indent 1" xfId="1639"/>
    <cellStyle name="Text Indent 2" xfId="1640"/>
    <cellStyle name="Theirs" xfId="1641"/>
    <cellStyle name="Thousands" xfId="1642"/>
    <cellStyle name="Thousands 2" xfId="1643"/>
    <cellStyle name="Title 2" xfId="1644"/>
    <cellStyle name="Title 3" xfId="1645"/>
    <cellStyle name="TOC 1" xfId="1646"/>
    <cellStyle name="TOC 2" xfId="1647"/>
    <cellStyle name="TOC 2 2" xfId="1648"/>
    <cellStyle name="TOC 3" xfId="1649"/>
    <cellStyle name="TOC 4" xfId="1650"/>
    <cellStyle name="Total 1" xfId="1651"/>
    <cellStyle name="Total 1 2" xfId="1652"/>
    <cellStyle name="Total 2" xfId="1653"/>
    <cellStyle name="Total 2 2" xfId="1654"/>
    <cellStyle name="Total 2 3" xfId="1655"/>
    <cellStyle name="Total 3" xfId="1656"/>
    <cellStyle name="Total 3 2" xfId="1657"/>
    <cellStyle name="Total 4" xfId="1658"/>
    <cellStyle name="Total 4 2" xfId="1659"/>
    <cellStyle name="Total 4 3" xfId="1660"/>
    <cellStyle name="Total 5" xfId="1661"/>
    <cellStyle name="Totals" xfId="1662"/>
    <cellStyle name="Totals 2" xfId="1663"/>
    <cellStyle name="Totals_6. Ass-Fin" xfId="1664"/>
    <cellStyle name="Units" xfId="1665"/>
    <cellStyle name="Währung [0]_Übersichtstabelle_FM_24082001bu inc. EC" xfId="1666"/>
    <cellStyle name="Währung_Übersichtstabelle_FM_24082001bu inc. EC" xfId="1667"/>
    <cellStyle name="Warning" xfId="1668"/>
    <cellStyle name="Warning 2" xfId="1669"/>
    <cellStyle name="Warning Text 2" xfId="1670"/>
    <cellStyle name="Word_Formula" xfId="1671"/>
    <cellStyle name="year" xfId="1672"/>
    <cellStyle name="year 2" xfId="1673"/>
    <cellStyle name="year 2 2" xfId="1674"/>
    <cellStyle name="year 2 2 2" xfId="1765"/>
    <cellStyle name="year 2 3" xfId="1675"/>
    <cellStyle name="year 2 3 2" xfId="1766"/>
    <cellStyle name="year 2 4" xfId="1764"/>
    <cellStyle name="year 3" xfId="1763"/>
    <cellStyle name="Year." xfId="1676"/>
    <cellStyle name="year_6. Ass-Fin" xfId="1677"/>
    <cellStyle name="YR_MTH" xfId="1678"/>
  </cellStyles>
  <dxfs count="0"/>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26" Type="http://schemas.openxmlformats.org/officeDocument/2006/relationships/worksheet" Target="worksheets/sheet26.xml"/><Relationship Id="rId117" Type="http://schemas.openxmlformats.org/officeDocument/2006/relationships/externalLink" Target="externalLinks/externalLink87.xml"/><Relationship Id="rId21" Type="http://schemas.openxmlformats.org/officeDocument/2006/relationships/worksheet" Target="worksheets/sheet21.xml"/><Relationship Id="rId42" Type="http://schemas.openxmlformats.org/officeDocument/2006/relationships/externalLink" Target="externalLinks/externalLink12.xml"/><Relationship Id="rId47" Type="http://schemas.openxmlformats.org/officeDocument/2006/relationships/externalLink" Target="externalLinks/externalLink17.xml"/><Relationship Id="rId63" Type="http://schemas.openxmlformats.org/officeDocument/2006/relationships/externalLink" Target="externalLinks/externalLink33.xml"/><Relationship Id="rId68" Type="http://schemas.openxmlformats.org/officeDocument/2006/relationships/externalLink" Target="externalLinks/externalLink38.xml"/><Relationship Id="rId84" Type="http://schemas.openxmlformats.org/officeDocument/2006/relationships/externalLink" Target="externalLinks/externalLink54.xml"/><Relationship Id="rId89" Type="http://schemas.openxmlformats.org/officeDocument/2006/relationships/externalLink" Target="externalLinks/externalLink59.xml"/><Relationship Id="rId112" Type="http://schemas.openxmlformats.org/officeDocument/2006/relationships/externalLink" Target="externalLinks/externalLink82.xml"/><Relationship Id="rId133" Type="http://schemas.openxmlformats.org/officeDocument/2006/relationships/theme" Target="theme/theme1.xml"/><Relationship Id="rId16" Type="http://schemas.openxmlformats.org/officeDocument/2006/relationships/worksheet" Target="worksheets/sheet16.xml"/><Relationship Id="rId107" Type="http://schemas.openxmlformats.org/officeDocument/2006/relationships/externalLink" Target="externalLinks/externalLink77.xml"/><Relationship Id="rId11" Type="http://schemas.openxmlformats.org/officeDocument/2006/relationships/worksheet" Target="worksheets/sheet11.xml"/><Relationship Id="rId32" Type="http://schemas.openxmlformats.org/officeDocument/2006/relationships/externalLink" Target="externalLinks/externalLink2.xml"/><Relationship Id="rId37" Type="http://schemas.openxmlformats.org/officeDocument/2006/relationships/externalLink" Target="externalLinks/externalLink7.xml"/><Relationship Id="rId53" Type="http://schemas.openxmlformats.org/officeDocument/2006/relationships/externalLink" Target="externalLinks/externalLink23.xml"/><Relationship Id="rId58" Type="http://schemas.openxmlformats.org/officeDocument/2006/relationships/externalLink" Target="externalLinks/externalLink28.xml"/><Relationship Id="rId74" Type="http://schemas.openxmlformats.org/officeDocument/2006/relationships/externalLink" Target="externalLinks/externalLink44.xml"/><Relationship Id="rId79" Type="http://schemas.openxmlformats.org/officeDocument/2006/relationships/externalLink" Target="externalLinks/externalLink49.xml"/><Relationship Id="rId102" Type="http://schemas.openxmlformats.org/officeDocument/2006/relationships/externalLink" Target="externalLinks/externalLink72.xml"/><Relationship Id="rId123" Type="http://schemas.openxmlformats.org/officeDocument/2006/relationships/externalLink" Target="externalLinks/externalLink93.xml"/><Relationship Id="rId128" Type="http://schemas.openxmlformats.org/officeDocument/2006/relationships/externalLink" Target="externalLinks/externalLink98.xml"/><Relationship Id="rId5" Type="http://schemas.openxmlformats.org/officeDocument/2006/relationships/worksheet" Target="worksheets/sheet5.xml"/><Relationship Id="rId90" Type="http://schemas.openxmlformats.org/officeDocument/2006/relationships/externalLink" Target="externalLinks/externalLink60.xml"/><Relationship Id="rId95" Type="http://schemas.openxmlformats.org/officeDocument/2006/relationships/externalLink" Target="externalLinks/externalLink65.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externalLink" Target="externalLinks/externalLink5.xml"/><Relationship Id="rId43" Type="http://schemas.openxmlformats.org/officeDocument/2006/relationships/externalLink" Target="externalLinks/externalLink13.xml"/><Relationship Id="rId48" Type="http://schemas.openxmlformats.org/officeDocument/2006/relationships/externalLink" Target="externalLinks/externalLink18.xml"/><Relationship Id="rId56" Type="http://schemas.openxmlformats.org/officeDocument/2006/relationships/externalLink" Target="externalLinks/externalLink26.xml"/><Relationship Id="rId64" Type="http://schemas.openxmlformats.org/officeDocument/2006/relationships/externalLink" Target="externalLinks/externalLink34.xml"/><Relationship Id="rId69" Type="http://schemas.openxmlformats.org/officeDocument/2006/relationships/externalLink" Target="externalLinks/externalLink39.xml"/><Relationship Id="rId77" Type="http://schemas.openxmlformats.org/officeDocument/2006/relationships/externalLink" Target="externalLinks/externalLink47.xml"/><Relationship Id="rId100" Type="http://schemas.openxmlformats.org/officeDocument/2006/relationships/externalLink" Target="externalLinks/externalLink70.xml"/><Relationship Id="rId105" Type="http://schemas.openxmlformats.org/officeDocument/2006/relationships/externalLink" Target="externalLinks/externalLink75.xml"/><Relationship Id="rId113" Type="http://schemas.openxmlformats.org/officeDocument/2006/relationships/externalLink" Target="externalLinks/externalLink83.xml"/><Relationship Id="rId118" Type="http://schemas.openxmlformats.org/officeDocument/2006/relationships/externalLink" Target="externalLinks/externalLink88.xml"/><Relationship Id="rId126" Type="http://schemas.openxmlformats.org/officeDocument/2006/relationships/externalLink" Target="externalLinks/externalLink96.xml"/><Relationship Id="rId134" Type="http://schemas.openxmlformats.org/officeDocument/2006/relationships/styles" Target="styles.xml"/><Relationship Id="rId8" Type="http://schemas.openxmlformats.org/officeDocument/2006/relationships/worksheet" Target="worksheets/sheet8.xml"/><Relationship Id="rId51" Type="http://schemas.openxmlformats.org/officeDocument/2006/relationships/externalLink" Target="externalLinks/externalLink21.xml"/><Relationship Id="rId72" Type="http://schemas.openxmlformats.org/officeDocument/2006/relationships/externalLink" Target="externalLinks/externalLink42.xml"/><Relationship Id="rId80" Type="http://schemas.openxmlformats.org/officeDocument/2006/relationships/externalLink" Target="externalLinks/externalLink50.xml"/><Relationship Id="rId85" Type="http://schemas.openxmlformats.org/officeDocument/2006/relationships/externalLink" Target="externalLinks/externalLink55.xml"/><Relationship Id="rId93" Type="http://schemas.openxmlformats.org/officeDocument/2006/relationships/externalLink" Target="externalLinks/externalLink63.xml"/><Relationship Id="rId98" Type="http://schemas.openxmlformats.org/officeDocument/2006/relationships/externalLink" Target="externalLinks/externalLink68.xml"/><Relationship Id="rId121" Type="http://schemas.openxmlformats.org/officeDocument/2006/relationships/externalLink" Target="externalLinks/externalLink9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3.xml"/><Relationship Id="rId38" Type="http://schemas.openxmlformats.org/officeDocument/2006/relationships/externalLink" Target="externalLinks/externalLink8.xml"/><Relationship Id="rId46" Type="http://schemas.openxmlformats.org/officeDocument/2006/relationships/externalLink" Target="externalLinks/externalLink16.xml"/><Relationship Id="rId59" Type="http://schemas.openxmlformats.org/officeDocument/2006/relationships/externalLink" Target="externalLinks/externalLink29.xml"/><Relationship Id="rId67" Type="http://schemas.openxmlformats.org/officeDocument/2006/relationships/externalLink" Target="externalLinks/externalLink37.xml"/><Relationship Id="rId103" Type="http://schemas.openxmlformats.org/officeDocument/2006/relationships/externalLink" Target="externalLinks/externalLink73.xml"/><Relationship Id="rId108" Type="http://schemas.openxmlformats.org/officeDocument/2006/relationships/externalLink" Target="externalLinks/externalLink78.xml"/><Relationship Id="rId116" Type="http://schemas.openxmlformats.org/officeDocument/2006/relationships/externalLink" Target="externalLinks/externalLink86.xml"/><Relationship Id="rId124" Type="http://schemas.openxmlformats.org/officeDocument/2006/relationships/externalLink" Target="externalLinks/externalLink94.xml"/><Relationship Id="rId129" Type="http://schemas.openxmlformats.org/officeDocument/2006/relationships/externalLink" Target="externalLinks/externalLink99.xml"/><Relationship Id="rId20" Type="http://schemas.openxmlformats.org/officeDocument/2006/relationships/worksheet" Target="worksheets/sheet20.xml"/><Relationship Id="rId41" Type="http://schemas.openxmlformats.org/officeDocument/2006/relationships/externalLink" Target="externalLinks/externalLink11.xml"/><Relationship Id="rId54" Type="http://schemas.openxmlformats.org/officeDocument/2006/relationships/externalLink" Target="externalLinks/externalLink24.xml"/><Relationship Id="rId62" Type="http://schemas.openxmlformats.org/officeDocument/2006/relationships/externalLink" Target="externalLinks/externalLink32.xml"/><Relationship Id="rId70" Type="http://schemas.openxmlformats.org/officeDocument/2006/relationships/externalLink" Target="externalLinks/externalLink40.xml"/><Relationship Id="rId75" Type="http://schemas.openxmlformats.org/officeDocument/2006/relationships/externalLink" Target="externalLinks/externalLink45.xml"/><Relationship Id="rId83" Type="http://schemas.openxmlformats.org/officeDocument/2006/relationships/externalLink" Target="externalLinks/externalLink53.xml"/><Relationship Id="rId88" Type="http://schemas.openxmlformats.org/officeDocument/2006/relationships/externalLink" Target="externalLinks/externalLink58.xml"/><Relationship Id="rId91" Type="http://schemas.openxmlformats.org/officeDocument/2006/relationships/externalLink" Target="externalLinks/externalLink61.xml"/><Relationship Id="rId96" Type="http://schemas.openxmlformats.org/officeDocument/2006/relationships/externalLink" Target="externalLinks/externalLink66.xml"/><Relationship Id="rId111" Type="http://schemas.openxmlformats.org/officeDocument/2006/relationships/externalLink" Target="externalLinks/externalLink81.xml"/><Relationship Id="rId132" Type="http://schemas.openxmlformats.org/officeDocument/2006/relationships/externalLink" Target="externalLinks/externalLink10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externalLink" Target="externalLinks/externalLink6.xml"/><Relationship Id="rId49" Type="http://schemas.openxmlformats.org/officeDocument/2006/relationships/externalLink" Target="externalLinks/externalLink19.xml"/><Relationship Id="rId57" Type="http://schemas.openxmlformats.org/officeDocument/2006/relationships/externalLink" Target="externalLinks/externalLink27.xml"/><Relationship Id="rId106" Type="http://schemas.openxmlformats.org/officeDocument/2006/relationships/externalLink" Target="externalLinks/externalLink76.xml"/><Relationship Id="rId114" Type="http://schemas.openxmlformats.org/officeDocument/2006/relationships/externalLink" Target="externalLinks/externalLink84.xml"/><Relationship Id="rId119" Type="http://schemas.openxmlformats.org/officeDocument/2006/relationships/externalLink" Target="externalLinks/externalLink89.xml"/><Relationship Id="rId127" Type="http://schemas.openxmlformats.org/officeDocument/2006/relationships/externalLink" Target="externalLinks/externalLink97.xml"/><Relationship Id="rId10" Type="http://schemas.openxmlformats.org/officeDocument/2006/relationships/worksheet" Target="worksheets/sheet10.xml"/><Relationship Id="rId31" Type="http://schemas.openxmlformats.org/officeDocument/2006/relationships/externalLink" Target="externalLinks/externalLink1.xml"/><Relationship Id="rId44" Type="http://schemas.openxmlformats.org/officeDocument/2006/relationships/externalLink" Target="externalLinks/externalLink14.xml"/><Relationship Id="rId52" Type="http://schemas.openxmlformats.org/officeDocument/2006/relationships/externalLink" Target="externalLinks/externalLink22.xml"/><Relationship Id="rId60" Type="http://schemas.openxmlformats.org/officeDocument/2006/relationships/externalLink" Target="externalLinks/externalLink30.xml"/><Relationship Id="rId65" Type="http://schemas.openxmlformats.org/officeDocument/2006/relationships/externalLink" Target="externalLinks/externalLink35.xml"/><Relationship Id="rId73" Type="http://schemas.openxmlformats.org/officeDocument/2006/relationships/externalLink" Target="externalLinks/externalLink43.xml"/><Relationship Id="rId78" Type="http://schemas.openxmlformats.org/officeDocument/2006/relationships/externalLink" Target="externalLinks/externalLink48.xml"/><Relationship Id="rId81" Type="http://schemas.openxmlformats.org/officeDocument/2006/relationships/externalLink" Target="externalLinks/externalLink51.xml"/><Relationship Id="rId86" Type="http://schemas.openxmlformats.org/officeDocument/2006/relationships/externalLink" Target="externalLinks/externalLink56.xml"/><Relationship Id="rId94" Type="http://schemas.openxmlformats.org/officeDocument/2006/relationships/externalLink" Target="externalLinks/externalLink64.xml"/><Relationship Id="rId99" Type="http://schemas.openxmlformats.org/officeDocument/2006/relationships/externalLink" Target="externalLinks/externalLink69.xml"/><Relationship Id="rId101" Type="http://schemas.openxmlformats.org/officeDocument/2006/relationships/externalLink" Target="externalLinks/externalLink71.xml"/><Relationship Id="rId122" Type="http://schemas.openxmlformats.org/officeDocument/2006/relationships/externalLink" Target="externalLinks/externalLink92.xml"/><Relationship Id="rId130" Type="http://schemas.openxmlformats.org/officeDocument/2006/relationships/externalLink" Target="externalLinks/externalLink100.xml"/><Relationship Id="rId135"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externalLink" Target="externalLinks/externalLink9.xml"/><Relationship Id="rId109" Type="http://schemas.openxmlformats.org/officeDocument/2006/relationships/externalLink" Target="externalLinks/externalLink79.xml"/><Relationship Id="rId34" Type="http://schemas.openxmlformats.org/officeDocument/2006/relationships/externalLink" Target="externalLinks/externalLink4.xml"/><Relationship Id="rId50" Type="http://schemas.openxmlformats.org/officeDocument/2006/relationships/externalLink" Target="externalLinks/externalLink20.xml"/><Relationship Id="rId55" Type="http://schemas.openxmlformats.org/officeDocument/2006/relationships/externalLink" Target="externalLinks/externalLink25.xml"/><Relationship Id="rId76" Type="http://schemas.openxmlformats.org/officeDocument/2006/relationships/externalLink" Target="externalLinks/externalLink46.xml"/><Relationship Id="rId97" Type="http://schemas.openxmlformats.org/officeDocument/2006/relationships/externalLink" Target="externalLinks/externalLink67.xml"/><Relationship Id="rId104" Type="http://schemas.openxmlformats.org/officeDocument/2006/relationships/externalLink" Target="externalLinks/externalLink74.xml"/><Relationship Id="rId120" Type="http://schemas.openxmlformats.org/officeDocument/2006/relationships/externalLink" Target="externalLinks/externalLink90.xml"/><Relationship Id="rId125" Type="http://schemas.openxmlformats.org/officeDocument/2006/relationships/externalLink" Target="externalLinks/externalLink95.xml"/><Relationship Id="rId7" Type="http://schemas.openxmlformats.org/officeDocument/2006/relationships/worksheet" Target="worksheets/sheet7.xml"/><Relationship Id="rId71" Type="http://schemas.openxmlformats.org/officeDocument/2006/relationships/externalLink" Target="externalLinks/externalLink41.xml"/><Relationship Id="rId92" Type="http://schemas.openxmlformats.org/officeDocument/2006/relationships/externalLink" Target="externalLinks/externalLink62.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externalLink" Target="externalLinks/externalLink10.xml"/><Relationship Id="rId45" Type="http://schemas.openxmlformats.org/officeDocument/2006/relationships/externalLink" Target="externalLinks/externalLink15.xml"/><Relationship Id="rId66" Type="http://schemas.openxmlformats.org/officeDocument/2006/relationships/externalLink" Target="externalLinks/externalLink36.xml"/><Relationship Id="rId87" Type="http://schemas.openxmlformats.org/officeDocument/2006/relationships/externalLink" Target="externalLinks/externalLink57.xml"/><Relationship Id="rId110" Type="http://schemas.openxmlformats.org/officeDocument/2006/relationships/externalLink" Target="externalLinks/externalLink80.xml"/><Relationship Id="rId115" Type="http://schemas.openxmlformats.org/officeDocument/2006/relationships/externalLink" Target="externalLinks/externalLink85.xml"/><Relationship Id="rId131" Type="http://schemas.openxmlformats.org/officeDocument/2006/relationships/externalLink" Target="externalLinks/externalLink101.xml"/><Relationship Id="rId136" Type="http://schemas.openxmlformats.org/officeDocument/2006/relationships/calcChain" Target="calcChain.xml"/><Relationship Id="rId61" Type="http://schemas.openxmlformats.org/officeDocument/2006/relationships/externalLink" Target="externalLinks/externalLink31.xml"/><Relationship Id="rId82" Type="http://schemas.openxmlformats.org/officeDocument/2006/relationships/externalLink" Target="externalLinks/externalLink52.xml"/><Relationship Id="rId19" Type="http://schemas.openxmlformats.org/officeDocument/2006/relationships/worksheet" Target="worksheets/sheet19.xml"/></Relationships>
</file>

<file path=xl/drawings/_rels/drawing1.xml.rels><?xml version="1.0" encoding="UTF-8" standalone="yes"?>
<Relationships xmlns="http://schemas.openxmlformats.org/package/2006/relationships"><Relationship Id="rId1" Type="http://schemas.openxmlformats.org/officeDocument/2006/relationships/image" Target="../media/image1.emf"/></Relationships>
</file>

<file path=xl/drawings/_rels/drawing1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1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xml.rels><?xml version="1.0" encoding="UTF-8" standalone="yes"?>
<Relationships xmlns="http://schemas.openxmlformats.org/package/2006/relationships"><Relationship Id="rId8" Type="http://schemas.openxmlformats.org/officeDocument/2006/relationships/hyperlink" Target="#'8. WDV'!A1"/><Relationship Id="rId13" Type="http://schemas.openxmlformats.org/officeDocument/2006/relationships/hyperlink" Target="#'18. Avoided Cost Payments'!A1"/><Relationship Id="rId18" Type="http://schemas.openxmlformats.org/officeDocument/2006/relationships/hyperlink" Target="#'4. Changes in Equity'!A1"/><Relationship Id="rId26" Type="http://schemas.openxmlformats.org/officeDocument/2006/relationships/hyperlink" Target="#'24. Self Insurance'!A1"/><Relationship Id="rId3" Type="http://schemas.openxmlformats.org/officeDocument/2006/relationships/hyperlink" Target="#'1. Income'!A1"/><Relationship Id="rId21" Type="http://schemas.openxmlformats.org/officeDocument/2006/relationships/hyperlink" Target="#'11a. Maintenance A '!A1"/><Relationship Id="rId34" Type="http://schemas.openxmlformats.org/officeDocument/2006/relationships/hyperlink" Target="#'12b. Operating B '!A1"/><Relationship Id="rId7" Type="http://schemas.openxmlformats.org/officeDocument/2006/relationships/hyperlink" Target="#'7. Depreciation '!A1"/><Relationship Id="rId12" Type="http://schemas.openxmlformats.org/officeDocument/2006/relationships/hyperlink" Target="#'21. EBSS'!A1"/><Relationship Id="rId17" Type="http://schemas.openxmlformats.org/officeDocument/2006/relationships/hyperlink" Target="#'9. Capex Tax'!A1"/><Relationship Id="rId25" Type="http://schemas.openxmlformats.org/officeDocument/2006/relationships/hyperlink" Target="#'23. DMIS-DMIA'!A1"/><Relationship Id="rId33" Type="http://schemas.openxmlformats.org/officeDocument/2006/relationships/hyperlink" Target="#'11b. Maintenance B '!A1"/><Relationship Id="rId2" Type="http://schemas.openxmlformats.org/officeDocument/2006/relationships/image" Target="../media/image2.png"/><Relationship Id="rId16" Type="http://schemas.openxmlformats.org/officeDocument/2006/relationships/hyperlink" Target="#'19. Alt Control&amp;Others'!A1"/><Relationship Id="rId20" Type="http://schemas.openxmlformats.org/officeDocument/2006/relationships/hyperlink" Target="#'10. AMI'!A1"/><Relationship Id="rId29" Type="http://schemas.openxmlformats.org/officeDocument/2006/relationships/hyperlink" Target="#'27. Safety and Bushfire '!A1"/><Relationship Id="rId1" Type="http://schemas.openxmlformats.org/officeDocument/2006/relationships/hyperlink" Target="#Cover!A1"/><Relationship Id="rId6" Type="http://schemas.openxmlformats.org/officeDocument/2006/relationships/hyperlink" Target="#'5. Fixed asset'!A1"/><Relationship Id="rId11" Type="http://schemas.openxmlformats.org/officeDocument/2006/relationships/hyperlink" Target="#'16. Provisions'!A1"/><Relationship Id="rId24" Type="http://schemas.openxmlformats.org/officeDocument/2006/relationships/hyperlink" Target="#'22. Juris Scheme'!A1"/><Relationship Id="rId32" Type="http://schemas.openxmlformats.org/officeDocument/2006/relationships/hyperlink" Target="#'6d. Capex 2B '!A1"/><Relationship Id="rId5" Type="http://schemas.openxmlformats.org/officeDocument/2006/relationships/hyperlink" Target="#'3. Cashflows'!A1"/><Relationship Id="rId15" Type="http://schemas.openxmlformats.org/officeDocument/2006/relationships/hyperlink" Target="#'20. Demand and Revenue'!A1"/><Relationship Id="rId23" Type="http://schemas.openxmlformats.org/officeDocument/2006/relationships/hyperlink" Target="#'6b. Capex 1B '!A1"/><Relationship Id="rId28" Type="http://schemas.openxmlformats.org/officeDocument/2006/relationships/hyperlink" Target="#'26. Related Party'!A1"/><Relationship Id="rId10" Type="http://schemas.openxmlformats.org/officeDocument/2006/relationships/hyperlink" Target="#'12a. Operating A '!A1"/><Relationship Id="rId19" Type="http://schemas.openxmlformats.org/officeDocument/2006/relationships/hyperlink" Target="#'6a. Capex 1A'!A1"/><Relationship Id="rId31" Type="http://schemas.openxmlformats.org/officeDocument/2006/relationships/hyperlink" Target="#'6c. Capex 2A'!A1"/><Relationship Id="rId4" Type="http://schemas.openxmlformats.org/officeDocument/2006/relationships/hyperlink" Target="#'2. Balance'!A1"/><Relationship Id="rId9" Type="http://schemas.openxmlformats.org/officeDocument/2006/relationships/hyperlink" Target="#'13. Labour'!A1"/><Relationship Id="rId14" Type="http://schemas.openxmlformats.org/officeDocument/2006/relationships/hyperlink" Target="#'17. Shared Cost Allocation'!A1"/><Relationship Id="rId22" Type="http://schemas.openxmlformats.org/officeDocument/2006/relationships/hyperlink" Target="#'15. Total Overheads'!A1"/><Relationship Id="rId27" Type="http://schemas.openxmlformats.org/officeDocument/2006/relationships/hyperlink" Target="#'25. CHAP'!A1"/><Relationship Id="rId30" Type="http://schemas.openxmlformats.org/officeDocument/2006/relationships/hyperlink" Target="#'14. Opex Step Change'!A1"/><Relationship Id="rId35" Type="http://schemas.openxmlformats.org/officeDocument/2006/relationships/hyperlink" Target="#'28. Cost of Debt'!A1"/></Relationships>
</file>

<file path=xl/drawings/_rels/drawing2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2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30.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4.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5.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6.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7.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8.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_rels/drawing9.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hyperlink" Target="#Contents!A1"/></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104775</xdr:rowOff>
    </xdr:from>
    <xdr:to>
      <xdr:col>1</xdr:col>
      <xdr:colOff>1323975</xdr:colOff>
      <xdr:row>4</xdr:row>
      <xdr:rowOff>66675</xdr:rowOff>
    </xdr:to>
    <xdr:pic>
      <xdr:nvPicPr>
        <xdr:cNvPr id="2" name="Picture 1"/>
        <xdr:cNvPicPr>
          <a:picLocks noChangeAspect="1" noChangeArrowheads="1"/>
        </xdr:cNvPicPr>
      </xdr:nvPicPr>
      <xdr:blipFill>
        <a:blip xmlns:r="http://schemas.openxmlformats.org/officeDocument/2006/relationships" r:embed="rId1" cstate="print"/>
        <a:srcRect/>
        <a:stretch>
          <a:fillRect/>
        </a:stretch>
      </xdr:blipFill>
      <xdr:spPr bwMode="auto">
        <a:xfrm>
          <a:off x="9525" y="104775"/>
          <a:ext cx="3086100" cy="771525"/>
        </a:xfrm>
        <a:prstGeom prst="rect">
          <a:avLst/>
        </a:prstGeom>
        <a:noFill/>
        <a:ln w="9525">
          <a:noFill/>
          <a:miter lim="800000"/>
          <a:headEnd/>
          <a:tailEnd/>
        </a:ln>
      </xdr:spPr>
    </xdr:pic>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809625</xdr:colOff>
      <xdr:row>3</xdr:row>
      <xdr:rowOff>123825</xdr:rowOff>
    </xdr:to>
    <xdr:grpSp>
      <xdr:nvGrpSpPr>
        <xdr:cNvPr id="2" name="Group 1"/>
        <xdr:cNvGrpSpPr>
          <a:grpSpLocks/>
        </xdr:cNvGrpSpPr>
      </xdr:nvGrpSpPr>
      <xdr:grpSpPr bwMode="auto">
        <a:xfrm>
          <a:off x="0" y="19050"/>
          <a:ext cx="809625" cy="962025"/>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1.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809625</xdr:colOff>
      <xdr:row>2</xdr:row>
      <xdr:rowOff>123825</xdr:rowOff>
    </xdr:to>
    <xdr:grpSp>
      <xdr:nvGrpSpPr>
        <xdr:cNvPr id="2" name="Group 1"/>
        <xdr:cNvGrpSpPr>
          <a:grpSpLocks/>
        </xdr:cNvGrpSpPr>
      </xdr:nvGrpSpPr>
      <xdr:grpSpPr bwMode="auto">
        <a:xfrm>
          <a:off x="0" y="19050"/>
          <a:ext cx="809625" cy="687481"/>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809625</xdr:colOff>
      <xdr:row>2</xdr:row>
      <xdr:rowOff>123825</xdr:rowOff>
    </xdr:to>
    <xdr:grpSp>
      <xdr:nvGrpSpPr>
        <xdr:cNvPr id="2" name="Group 1"/>
        <xdr:cNvGrpSpPr>
          <a:grpSpLocks/>
        </xdr:cNvGrpSpPr>
      </xdr:nvGrpSpPr>
      <xdr:grpSpPr bwMode="auto">
        <a:xfrm>
          <a:off x="0" y="19050"/>
          <a:ext cx="809625" cy="687481"/>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3.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809625</xdr:colOff>
      <xdr:row>2</xdr:row>
      <xdr:rowOff>123825</xdr:rowOff>
    </xdr:to>
    <xdr:grpSp>
      <xdr:nvGrpSpPr>
        <xdr:cNvPr id="2" name="Group 1"/>
        <xdr:cNvGrpSpPr>
          <a:grpSpLocks/>
        </xdr:cNvGrpSpPr>
      </xdr:nvGrpSpPr>
      <xdr:grpSpPr bwMode="auto">
        <a:xfrm>
          <a:off x="0" y="19050"/>
          <a:ext cx="809625" cy="686858"/>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600075</xdr:colOff>
      <xdr:row>3</xdr:row>
      <xdr:rowOff>0</xdr:rowOff>
    </xdr:to>
    <xdr:grpSp>
      <xdr:nvGrpSpPr>
        <xdr:cNvPr id="2" name="Group 1"/>
        <xdr:cNvGrpSpPr>
          <a:grpSpLocks/>
        </xdr:cNvGrpSpPr>
      </xdr:nvGrpSpPr>
      <xdr:grpSpPr bwMode="auto">
        <a:xfrm>
          <a:off x="0" y="19050"/>
          <a:ext cx="600075" cy="75415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5.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2" name="Group 1"/>
        <xdr:cNvGrpSpPr>
          <a:grpSpLocks/>
        </xdr:cNvGrpSpPr>
      </xdr:nvGrpSpPr>
      <xdr:grpSpPr bwMode="auto">
        <a:xfrm>
          <a:off x="0" y="19050"/>
          <a:ext cx="733425" cy="58374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2" name="Group 1"/>
        <xdr:cNvGrpSpPr>
          <a:grpSpLocks/>
        </xdr:cNvGrpSpPr>
      </xdr:nvGrpSpPr>
      <xdr:grpSpPr bwMode="auto">
        <a:xfrm>
          <a:off x="0" y="19050"/>
          <a:ext cx="733425" cy="58374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7.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 name="Group 1"/>
        <xdr:cNvGrpSpPr>
          <a:grpSpLocks/>
        </xdr:cNvGrpSpPr>
      </xdr:nvGrpSpPr>
      <xdr:grpSpPr bwMode="auto">
        <a:xfrm>
          <a:off x="0" y="0"/>
          <a:ext cx="797442" cy="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0</xdr:col>
      <xdr:colOff>733425</xdr:colOff>
      <xdr:row>2</xdr:row>
      <xdr:rowOff>85725</xdr:rowOff>
    </xdr:to>
    <xdr:grpSp>
      <xdr:nvGrpSpPr>
        <xdr:cNvPr id="5" name="Group 6"/>
        <xdr:cNvGrpSpPr>
          <a:grpSpLocks/>
        </xdr:cNvGrpSpPr>
      </xdr:nvGrpSpPr>
      <xdr:grpSpPr bwMode="auto">
        <a:xfrm>
          <a:off x="0" y="19050"/>
          <a:ext cx="733425" cy="576152"/>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8"/>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8.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2" name="Group 1"/>
        <xdr:cNvGrpSpPr>
          <a:grpSpLocks/>
        </xdr:cNvGrpSpPr>
      </xdr:nvGrpSpPr>
      <xdr:grpSpPr bwMode="auto">
        <a:xfrm>
          <a:off x="0" y="19050"/>
          <a:ext cx="733425" cy="576152"/>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19.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0</xdr:colOff>
      <xdr:row>2</xdr:row>
      <xdr:rowOff>190500</xdr:rowOff>
    </xdr:to>
    <xdr:grpSp>
      <xdr:nvGrpSpPr>
        <xdr:cNvPr id="2" name="Group 1"/>
        <xdr:cNvGrpSpPr>
          <a:grpSpLocks/>
        </xdr:cNvGrpSpPr>
      </xdr:nvGrpSpPr>
      <xdr:grpSpPr bwMode="auto">
        <a:xfrm>
          <a:off x="0" y="19050"/>
          <a:ext cx="797442" cy="680927"/>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1</xdr:col>
      <xdr:colOff>361950</xdr:colOff>
      <xdr:row>8</xdr:row>
      <xdr:rowOff>19050</xdr:rowOff>
    </xdr:from>
    <xdr:to>
      <xdr:col>4</xdr:col>
      <xdr:colOff>276225</xdr:colOff>
      <xdr:row>10</xdr:row>
      <xdr:rowOff>180975</xdr:rowOff>
    </xdr:to>
    <xdr:sp macro="" textlink="">
      <xdr:nvSpPr>
        <xdr:cNvPr id="2" name="AutoShape 15">
          <a:hlinkClick xmlns:r="http://schemas.openxmlformats.org/officeDocument/2006/relationships" r:id="rId1"/>
        </xdr:cNvPr>
        <xdr:cNvSpPr>
          <a:spLocks noChangeArrowheads="1"/>
        </xdr:cNvSpPr>
      </xdr:nvSpPr>
      <xdr:spPr bwMode="auto">
        <a:xfrm>
          <a:off x="1533525" y="195262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5720" rIns="180000" bIns="45720" anchor="ctr" upright="1"/>
        <a:lstStyle/>
        <a:p>
          <a:pPr algn="l" rtl="0">
            <a:defRPr sz="1000"/>
          </a:pPr>
          <a:r>
            <a:rPr lang="en-AU" sz="1000" b="1" i="0" u="none" strike="noStrike" baseline="0">
              <a:solidFill>
                <a:srgbClr val="000080"/>
              </a:solidFill>
              <a:latin typeface="Arial"/>
              <a:cs typeface="Arial"/>
            </a:rPr>
            <a:t>Cover sheet</a:t>
          </a:r>
        </a:p>
      </xdr:txBody>
    </xdr:sp>
    <xdr:clientData/>
  </xdr:twoCellAnchor>
  <xdr:twoCellAnchor>
    <xdr:from>
      <xdr:col>11</xdr:col>
      <xdr:colOff>647700</xdr:colOff>
      <xdr:row>2</xdr:row>
      <xdr:rowOff>0</xdr:rowOff>
    </xdr:from>
    <xdr:to>
      <xdr:col>13</xdr:col>
      <xdr:colOff>0</xdr:colOff>
      <xdr:row>3</xdr:row>
      <xdr:rowOff>0</xdr:rowOff>
    </xdr:to>
    <xdr:pic>
      <xdr:nvPicPr>
        <xdr:cNvPr id="3" name="Picture 60"/>
        <xdr:cNvPicPr>
          <a:picLocks noChangeAspect="1" noChangeArrowheads="1"/>
        </xdr:cNvPicPr>
      </xdr:nvPicPr>
      <xdr:blipFill>
        <a:blip xmlns:r="http://schemas.openxmlformats.org/officeDocument/2006/relationships" r:embed="rId2" cstate="print"/>
        <a:srcRect/>
        <a:stretch>
          <a:fillRect/>
        </a:stretch>
      </xdr:blipFill>
      <xdr:spPr bwMode="auto">
        <a:xfrm>
          <a:off x="10763250" y="381000"/>
          <a:ext cx="1600200" cy="647700"/>
        </a:xfrm>
        <a:prstGeom prst="rect">
          <a:avLst/>
        </a:prstGeom>
        <a:solidFill>
          <a:srgbClr val="FFFFCC"/>
        </a:solidFill>
        <a:ln w="19050">
          <a:solidFill>
            <a:srgbClr val="333399"/>
          </a:solidFill>
          <a:miter lim="800000"/>
          <a:headEnd/>
          <a:tailEnd/>
        </a:ln>
      </xdr:spPr>
    </xdr:pic>
    <xdr:clientData/>
  </xdr:twoCellAnchor>
  <xdr:twoCellAnchor>
    <xdr:from>
      <xdr:col>2</xdr:col>
      <xdr:colOff>0</xdr:colOff>
      <xdr:row>12</xdr:row>
      <xdr:rowOff>28575</xdr:rowOff>
    </xdr:from>
    <xdr:to>
      <xdr:col>4</xdr:col>
      <xdr:colOff>295275</xdr:colOff>
      <xdr:row>15</xdr:row>
      <xdr:rowOff>0</xdr:rowOff>
    </xdr:to>
    <xdr:sp macro="" textlink="">
      <xdr:nvSpPr>
        <xdr:cNvPr id="4" name="AutoShape 2">
          <a:hlinkClick xmlns:r="http://schemas.openxmlformats.org/officeDocument/2006/relationships" r:id="rId3"/>
        </xdr:cNvPr>
        <xdr:cNvSpPr>
          <a:spLocks noChangeArrowheads="1"/>
        </xdr:cNvSpPr>
      </xdr:nvSpPr>
      <xdr:spPr bwMode="auto">
        <a:xfrm>
          <a:off x="1552575" y="27241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 Income</a:t>
          </a:r>
        </a:p>
      </xdr:txBody>
    </xdr:sp>
    <xdr:clientData/>
  </xdr:twoCellAnchor>
  <xdr:twoCellAnchor>
    <xdr:from>
      <xdr:col>2</xdr:col>
      <xdr:colOff>0</xdr:colOff>
      <xdr:row>16</xdr:row>
      <xdr:rowOff>85725</xdr:rowOff>
    </xdr:from>
    <xdr:to>
      <xdr:col>4</xdr:col>
      <xdr:colOff>295275</xdr:colOff>
      <xdr:row>19</xdr:row>
      <xdr:rowOff>57150</xdr:rowOff>
    </xdr:to>
    <xdr:sp macro="" textlink="">
      <xdr:nvSpPr>
        <xdr:cNvPr id="5" name="AutoShape 2">
          <a:hlinkClick xmlns:r="http://schemas.openxmlformats.org/officeDocument/2006/relationships" r:id="rId4"/>
        </xdr:cNvPr>
        <xdr:cNvSpPr>
          <a:spLocks noChangeArrowheads="1"/>
        </xdr:cNvSpPr>
      </xdr:nvSpPr>
      <xdr:spPr bwMode="auto">
        <a:xfrm>
          <a:off x="1552575" y="354330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 Balance</a:t>
          </a:r>
        </a:p>
      </xdr:txBody>
    </xdr:sp>
    <xdr:clientData/>
  </xdr:twoCellAnchor>
  <xdr:twoCellAnchor>
    <xdr:from>
      <xdr:col>2</xdr:col>
      <xdr:colOff>9525</xdr:colOff>
      <xdr:row>21</xdr:row>
      <xdr:rowOff>57150</xdr:rowOff>
    </xdr:from>
    <xdr:to>
      <xdr:col>4</xdr:col>
      <xdr:colOff>304800</xdr:colOff>
      <xdr:row>23</xdr:row>
      <xdr:rowOff>219075</xdr:rowOff>
    </xdr:to>
    <xdr:sp macro="" textlink="">
      <xdr:nvSpPr>
        <xdr:cNvPr id="6" name="AutoShape 2">
          <a:hlinkClick xmlns:r="http://schemas.openxmlformats.org/officeDocument/2006/relationships" r:id="rId5"/>
        </xdr:cNvPr>
        <xdr:cNvSpPr>
          <a:spLocks noChangeArrowheads="1"/>
        </xdr:cNvSpPr>
      </xdr:nvSpPr>
      <xdr:spPr bwMode="auto">
        <a:xfrm>
          <a:off x="1562100" y="446722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3. Cashflows</a:t>
          </a:r>
        </a:p>
      </xdr:txBody>
    </xdr:sp>
    <xdr:clientData/>
  </xdr:twoCellAnchor>
  <xdr:twoCellAnchor>
    <xdr:from>
      <xdr:col>2</xdr:col>
      <xdr:colOff>9525</xdr:colOff>
      <xdr:row>29</xdr:row>
      <xdr:rowOff>28575</xdr:rowOff>
    </xdr:from>
    <xdr:to>
      <xdr:col>4</xdr:col>
      <xdr:colOff>304800</xdr:colOff>
      <xdr:row>32</xdr:row>
      <xdr:rowOff>0</xdr:rowOff>
    </xdr:to>
    <xdr:sp macro="" textlink="">
      <xdr:nvSpPr>
        <xdr:cNvPr id="7" name="AutoShape 2">
          <a:hlinkClick xmlns:r="http://schemas.openxmlformats.org/officeDocument/2006/relationships" r:id="rId6"/>
        </xdr:cNvPr>
        <xdr:cNvSpPr>
          <a:spLocks noChangeArrowheads="1"/>
        </xdr:cNvSpPr>
      </xdr:nvSpPr>
      <xdr:spPr bwMode="auto">
        <a:xfrm>
          <a:off x="1562100" y="601980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5. Fixed Assets </a:t>
          </a:r>
        </a:p>
      </xdr:txBody>
    </xdr:sp>
    <xdr:clientData/>
  </xdr:twoCellAnchor>
  <xdr:twoCellAnchor>
    <xdr:from>
      <xdr:col>2</xdr:col>
      <xdr:colOff>38100</xdr:colOff>
      <xdr:row>48</xdr:row>
      <xdr:rowOff>28575</xdr:rowOff>
    </xdr:from>
    <xdr:to>
      <xdr:col>4</xdr:col>
      <xdr:colOff>333375</xdr:colOff>
      <xdr:row>51</xdr:row>
      <xdr:rowOff>0</xdr:rowOff>
    </xdr:to>
    <xdr:sp macro="" textlink="">
      <xdr:nvSpPr>
        <xdr:cNvPr id="8" name="AutoShape 2">
          <a:hlinkClick xmlns:r="http://schemas.openxmlformats.org/officeDocument/2006/relationships" r:id="rId7"/>
        </xdr:cNvPr>
        <xdr:cNvSpPr>
          <a:spLocks noChangeArrowheads="1"/>
        </xdr:cNvSpPr>
      </xdr:nvSpPr>
      <xdr:spPr bwMode="auto">
        <a:xfrm>
          <a:off x="1590675" y="970597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7. Depreciation</a:t>
          </a:r>
        </a:p>
      </xdr:txBody>
    </xdr:sp>
    <xdr:clientData/>
  </xdr:twoCellAnchor>
  <xdr:twoCellAnchor>
    <xdr:from>
      <xdr:col>2</xdr:col>
      <xdr:colOff>28575</xdr:colOff>
      <xdr:row>51</xdr:row>
      <xdr:rowOff>180975</xdr:rowOff>
    </xdr:from>
    <xdr:to>
      <xdr:col>4</xdr:col>
      <xdr:colOff>323850</xdr:colOff>
      <xdr:row>54</xdr:row>
      <xdr:rowOff>152400</xdr:rowOff>
    </xdr:to>
    <xdr:sp macro="" textlink="">
      <xdr:nvSpPr>
        <xdr:cNvPr id="9" name="AutoShape 2">
          <a:hlinkClick xmlns:r="http://schemas.openxmlformats.org/officeDocument/2006/relationships" r:id="rId8"/>
        </xdr:cNvPr>
        <xdr:cNvSpPr>
          <a:spLocks noChangeArrowheads="1"/>
        </xdr:cNvSpPr>
      </xdr:nvSpPr>
      <xdr:spPr bwMode="auto">
        <a:xfrm>
          <a:off x="1581150" y="1042987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8. WDV</a:t>
          </a:r>
        </a:p>
      </xdr:txBody>
    </xdr:sp>
    <xdr:clientData/>
  </xdr:twoCellAnchor>
  <xdr:twoCellAnchor>
    <xdr:from>
      <xdr:col>6</xdr:col>
      <xdr:colOff>0</xdr:colOff>
      <xdr:row>31</xdr:row>
      <xdr:rowOff>28575</xdr:rowOff>
    </xdr:from>
    <xdr:to>
      <xdr:col>8</xdr:col>
      <xdr:colOff>295275</xdr:colOff>
      <xdr:row>33</xdr:row>
      <xdr:rowOff>152400</xdr:rowOff>
    </xdr:to>
    <xdr:sp macro="" textlink="">
      <xdr:nvSpPr>
        <xdr:cNvPr id="10" name="AutoShape 2">
          <a:hlinkClick xmlns:r="http://schemas.openxmlformats.org/officeDocument/2006/relationships" r:id="rId9"/>
        </xdr:cNvPr>
        <xdr:cNvSpPr>
          <a:spLocks noChangeArrowheads="1"/>
        </xdr:cNvSpPr>
      </xdr:nvSpPr>
      <xdr:spPr bwMode="auto">
        <a:xfrm>
          <a:off x="5276850" y="6400800"/>
          <a:ext cx="2524125" cy="5048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13. Labour</a:t>
          </a:r>
        </a:p>
      </xdr:txBody>
    </xdr:sp>
    <xdr:clientData/>
  </xdr:twoCellAnchor>
  <xdr:twoCellAnchor>
    <xdr:from>
      <xdr:col>5</xdr:col>
      <xdr:colOff>371475</xdr:colOff>
      <xdr:row>24</xdr:row>
      <xdr:rowOff>19050</xdr:rowOff>
    </xdr:from>
    <xdr:to>
      <xdr:col>8</xdr:col>
      <xdr:colOff>285750</xdr:colOff>
      <xdr:row>26</xdr:row>
      <xdr:rowOff>171450</xdr:rowOff>
    </xdr:to>
    <xdr:sp macro="" textlink="">
      <xdr:nvSpPr>
        <xdr:cNvPr id="11" name="AutoShape 2">
          <a:hlinkClick xmlns:r="http://schemas.openxmlformats.org/officeDocument/2006/relationships" r:id="rId10"/>
        </xdr:cNvPr>
        <xdr:cNvSpPr>
          <a:spLocks noChangeArrowheads="1"/>
        </xdr:cNvSpPr>
      </xdr:nvSpPr>
      <xdr:spPr bwMode="auto">
        <a:xfrm>
          <a:off x="5267325" y="50482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12a. Activities (A) Exclusive of Margin</a:t>
          </a:r>
        </a:p>
      </xdr:txBody>
    </xdr:sp>
    <xdr:clientData/>
  </xdr:twoCellAnchor>
  <xdr:twoCellAnchor>
    <xdr:from>
      <xdr:col>6</xdr:col>
      <xdr:colOff>66675</xdr:colOff>
      <xdr:row>43</xdr:row>
      <xdr:rowOff>19050</xdr:rowOff>
    </xdr:from>
    <xdr:to>
      <xdr:col>8</xdr:col>
      <xdr:colOff>361950</xdr:colOff>
      <xdr:row>45</xdr:row>
      <xdr:rowOff>180975</xdr:rowOff>
    </xdr:to>
    <xdr:sp macro="" textlink="">
      <xdr:nvSpPr>
        <xdr:cNvPr id="12" name="AutoShape 2">
          <a:hlinkClick xmlns:r="http://schemas.openxmlformats.org/officeDocument/2006/relationships" r:id="rId11"/>
        </xdr:cNvPr>
        <xdr:cNvSpPr>
          <a:spLocks noChangeArrowheads="1"/>
        </xdr:cNvSpPr>
      </xdr:nvSpPr>
      <xdr:spPr bwMode="auto">
        <a:xfrm>
          <a:off x="5343525" y="87439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16. Provisions</a:t>
          </a:r>
        </a:p>
      </xdr:txBody>
    </xdr:sp>
    <xdr:clientData/>
  </xdr:twoCellAnchor>
  <xdr:twoCellAnchor>
    <xdr:from>
      <xdr:col>10</xdr:col>
      <xdr:colOff>9525</xdr:colOff>
      <xdr:row>16</xdr:row>
      <xdr:rowOff>28575</xdr:rowOff>
    </xdr:from>
    <xdr:to>
      <xdr:col>12</xdr:col>
      <xdr:colOff>38100</xdr:colOff>
      <xdr:row>19</xdr:row>
      <xdr:rowOff>0</xdr:rowOff>
    </xdr:to>
    <xdr:sp macro="" textlink="">
      <xdr:nvSpPr>
        <xdr:cNvPr id="13" name="AutoShape 2">
          <a:hlinkClick xmlns:r="http://schemas.openxmlformats.org/officeDocument/2006/relationships" r:id="rId12"/>
        </xdr:cNvPr>
        <xdr:cNvSpPr>
          <a:spLocks noChangeArrowheads="1"/>
        </xdr:cNvSpPr>
      </xdr:nvSpPr>
      <xdr:spPr bwMode="auto">
        <a:xfrm>
          <a:off x="9010650" y="34861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21. EBSS</a:t>
          </a:r>
        </a:p>
      </xdr:txBody>
    </xdr:sp>
    <xdr:clientData/>
  </xdr:twoCellAnchor>
  <xdr:twoCellAnchor>
    <xdr:from>
      <xdr:col>6</xdr:col>
      <xdr:colOff>66675</xdr:colOff>
      <xdr:row>51</xdr:row>
      <xdr:rowOff>19050</xdr:rowOff>
    </xdr:from>
    <xdr:to>
      <xdr:col>8</xdr:col>
      <xdr:colOff>361950</xdr:colOff>
      <xdr:row>53</xdr:row>
      <xdr:rowOff>180975</xdr:rowOff>
    </xdr:to>
    <xdr:sp macro="" textlink="">
      <xdr:nvSpPr>
        <xdr:cNvPr id="14" name="AutoShape 2">
          <a:hlinkClick xmlns:r="http://schemas.openxmlformats.org/officeDocument/2006/relationships" r:id="rId13"/>
        </xdr:cNvPr>
        <xdr:cNvSpPr>
          <a:spLocks noChangeArrowheads="1"/>
        </xdr:cNvSpPr>
      </xdr:nvSpPr>
      <xdr:spPr bwMode="auto">
        <a:xfrm>
          <a:off x="5343525" y="102679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18. Avoided Cost Payments</a:t>
          </a:r>
        </a:p>
      </xdr:txBody>
    </xdr:sp>
    <xdr:clientData/>
  </xdr:twoCellAnchor>
  <xdr:twoCellAnchor>
    <xdr:from>
      <xdr:col>6</xdr:col>
      <xdr:colOff>66675</xdr:colOff>
      <xdr:row>47</xdr:row>
      <xdr:rowOff>38100</xdr:rowOff>
    </xdr:from>
    <xdr:to>
      <xdr:col>8</xdr:col>
      <xdr:colOff>361950</xdr:colOff>
      <xdr:row>50</xdr:row>
      <xdr:rowOff>9525</xdr:rowOff>
    </xdr:to>
    <xdr:sp macro="" textlink="">
      <xdr:nvSpPr>
        <xdr:cNvPr id="15" name="AutoShape 2">
          <a:hlinkClick xmlns:r="http://schemas.openxmlformats.org/officeDocument/2006/relationships" r:id="rId14"/>
        </xdr:cNvPr>
        <xdr:cNvSpPr>
          <a:spLocks noChangeArrowheads="1"/>
        </xdr:cNvSpPr>
      </xdr:nvSpPr>
      <xdr:spPr bwMode="auto">
        <a:xfrm>
          <a:off x="5343525" y="952500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17. Shared Cost Allocation</a:t>
          </a:r>
        </a:p>
      </xdr:txBody>
    </xdr:sp>
    <xdr:clientData/>
  </xdr:twoCellAnchor>
  <xdr:twoCellAnchor>
    <xdr:from>
      <xdr:col>10</xdr:col>
      <xdr:colOff>0</xdr:colOff>
      <xdr:row>12</xdr:row>
      <xdr:rowOff>28575</xdr:rowOff>
    </xdr:from>
    <xdr:to>
      <xdr:col>12</xdr:col>
      <xdr:colOff>28575</xdr:colOff>
      <xdr:row>15</xdr:row>
      <xdr:rowOff>0</xdr:rowOff>
    </xdr:to>
    <xdr:sp macro="" textlink="">
      <xdr:nvSpPr>
        <xdr:cNvPr id="16" name="AutoShape 2">
          <a:hlinkClick xmlns:r="http://schemas.openxmlformats.org/officeDocument/2006/relationships" r:id="rId15"/>
        </xdr:cNvPr>
        <xdr:cNvSpPr>
          <a:spLocks noChangeArrowheads="1"/>
        </xdr:cNvSpPr>
      </xdr:nvSpPr>
      <xdr:spPr bwMode="auto">
        <a:xfrm>
          <a:off x="9001125" y="27241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20. Demand and Revenue</a:t>
          </a:r>
        </a:p>
      </xdr:txBody>
    </xdr:sp>
    <xdr:clientData/>
  </xdr:twoCellAnchor>
  <xdr:twoCellAnchor>
    <xdr:from>
      <xdr:col>10</xdr:col>
      <xdr:colOff>0</xdr:colOff>
      <xdr:row>8</xdr:row>
      <xdr:rowOff>38100</xdr:rowOff>
    </xdr:from>
    <xdr:to>
      <xdr:col>12</xdr:col>
      <xdr:colOff>28575</xdr:colOff>
      <xdr:row>11</xdr:row>
      <xdr:rowOff>9525</xdr:rowOff>
    </xdr:to>
    <xdr:sp macro="" textlink="">
      <xdr:nvSpPr>
        <xdr:cNvPr id="17" name="AutoShape 2">
          <a:hlinkClick xmlns:r="http://schemas.openxmlformats.org/officeDocument/2006/relationships" r:id="rId16"/>
        </xdr:cNvPr>
        <xdr:cNvSpPr>
          <a:spLocks noChangeArrowheads="1"/>
        </xdr:cNvSpPr>
      </xdr:nvSpPr>
      <xdr:spPr bwMode="auto">
        <a:xfrm>
          <a:off x="9001125" y="197167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19. Alternative Control &amp; Others</a:t>
          </a:r>
        </a:p>
      </xdr:txBody>
    </xdr:sp>
    <xdr:clientData/>
  </xdr:twoCellAnchor>
  <xdr:twoCellAnchor>
    <xdr:from>
      <xdr:col>6</xdr:col>
      <xdr:colOff>9525</xdr:colOff>
      <xdr:row>8</xdr:row>
      <xdr:rowOff>38100</xdr:rowOff>
    </xdr:from>
    <xdr:to>
      <xdr:col>8</xdr:col>
      <xdr:colOff>304800</xdr:colOff>
      <xdr:row>11</xdr:row>
      <xdr:rowOff>9525</xdr:rowOff>
    </xdr:to>
    <xdr:sp macro="" textlink="">
      <xdr:nvSpPr>
        <xdr:cNvPr id="18" name="AutoShape 2">
          <a:hlinkClick xmlns:r="http://schemas.openxmlformats.org/officeDocument/2006/relationships" r:id="rId17"/>
        </xdr:cNvPr>
        <xdr:cNvSpPr>
          <a:spLocks noChangeArrowheads="1"/>
        </xdr:cNvSpPr>
      </xdr:nvSpPr>
      <xdr:spPr bwMode="auto">
        <a:xfrm>
          <a:off x="5286375" y="1971675"/>
          <a:ext cx="2524125" cy="542925"/>
        </a:xfrm>
        <a:prstGeom prst="bevel">
          <a:avLst>
            <a:gd name="adj" fmla="val 12500"/>
          </a:avLst>
        </a:prstGeom>
        <a:solidFill>
          <a:srgbClr val="C0C0C0">
            <a:alpha val="89803"/>
          </a:srgbClr>
        </a:solidFill>
        <a:ln w="9525">
          <a:noFill/>
          <a:miter lim="800000"/>
          <a:headEnd/>
          <a:tailEnd/>
        </a:ln>
        <a:effectLst/>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9. Additions by Tax</a:t>
          </a:r>
        </a:p>
      </xdr:txBody>
    </xdr:sp>
    <xdr:clientData/>
  </xdr:twoCellAnchor>
  <xdr:twoCellAnchor>
    <xdr:from>
      <xdr:col>2</xdr:col>
      <xdr:colOff>9525</xdr:colOff>
      <xdr:row>25</xdr:row>
      <xdr:rowOff>38100</xdr:rowOff>
    </xdr:from>
    <xdr:to>
      <xdr:col>4</xdr:col>
      <xdr:colOff>304800</xdr:colOff>
      <xdr:row>28</xdr:row>
      <xdr:rowOff>0</xdr:rowOff>
    </xdr:to>
    <xdr:sp macro="" textlink="">
      <xdr:nvSpPr>
        <xdr:cNvPr id="19" name="AutoShape 2">
          <a:hlinkClick xmlns:r="http://schemas.openxmlformats.org/officeDocument/2006/relationships" r:id="rId18"/>
        </xdr:cNvPr>
        <xdr:cNvSpPr>
          <a:spLocks noChangeArrowheads="1"/>
        </xdr:cNvSpPr>
      </xdr:nvSpPr>
      <xdr:spPr bwMode="auto">
        <a:xfrm>
          <a:off x="1562100" y="5267325"/>
          <a:ext cx="2524125" cy="533400"/>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4. Equity</a:t>
          </a:r>
        </a:p>
      </xdr:txBody>
    </xdr:sp>
    <xdr:clientData/>
  </xdr:twoCellAnchor>
  <xdr:twoCellAnchor>
    <xdr:from>
      <xdr:col>2</xdr:col>
      <xdr:colOff>9525</xdr:colOff>
      <xdr:row>33</xdr:row>
      <xdr:rowOff>57150</xdr:rowOff>
    </xdr:from>
    <xdr:to>
      <xdr:col>4</xdr:col>
      <xdr:colOff>304800</xdr:colOff>
      <xdr:row>36</xdr:row>
      <xdr:rowOff>28575</xdr:rowOff>
    </xdr:to>
    <xdr:sp macro="" textlink="">
      <xdr:nvSpPr>
        <xdr:cNvPr id="20" name="AutoShape 2">
          <a:hlinkClick xmlns:r="http://schemas.openxmlformats.org/officeDocument/2006/relationships" r:id="rId19"/>
        </xdr:cNvPr>
        <xdr:cNvSpPr>
          <a:spLocks noChangeArrowheads="1"/>
        </xdr:cNvSpPr>
      </xdr:nvSpPr>
      <xdr:spPr bwMode="auto">
        <a:xfrm>
          <a:off x="1562100" y="681037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6a. Additions by Reason (1A) Inclusive of Margin </a:t>
          </a:r>
        </a:p>
      </xdr:txBody>
    </xdr:sp>
    <xdr:clientData/>
  </xdr:twoCellAnchor>
  <xdr:twoCellAnchor>
    <xdr:from>
      <xdr:col>6</xdr:col>
      <xdr:colOff>28575</xdr:colOff>
      <xdr:row>12</xdr:row>
      <xdr:rowOff>28575</xdr:rowOff>
    </xdr:from>
    <xdr:to>
      <xdr:col>8</xdr:col>
      <xdr:colOff>323850</xdr:colOff>
      <xdr:row>15</xdr:row>
      <xdr:rowOff>0</xdr:rowOff>
    </xdr:to>
    <xdr:sp macro="" textlink="">
      <xdr:nvSpPr>
        <xdr:cNvPr id="21" name="AutoShape 2">
          <a:hlinkClick xmlns:r="http://schemas.openxmlformats.org/officeDocument/2006/relationships" r:id="rId20"/>
        </xdr:cNvPr>
        <xdr:cNvSpPr>
          <a:spLocks noChangeArrowheads="1"/>
        </xdr:cNvSpPr>
      </xdr:nvSpPr>
      <xdr:spPr bwMode="auto">
        <a:xfrm>
          <a:off x="5305425" y="27241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10. AMI</a:t>
          </a:r>
        </a:p>
      </xdr:txBody>
    </xdr:sp>
    <xdr:clientData/>
  </xdr:twoCellAnchor>
  <xdr:twoCellAnchor>
    <xdr:from>
      <xdr:col>6</xdr:col>
      <xdr:colOff>0</xdr:colOff>
      <xdr:row>16</xdr:row>
      <xdr:rowOff>95250</xdr:rowOff>
    </xdr:from>
    <xdr:to>
      <xdr:col>8</xdr:col>
      <xdr:colOff>295275</xdr:colOff>
      <xdr:row>19</xdr:row>
      <xdr:rowOff>66675</xdr:rowOff>
    </xdr:to>
    <xdr:sp macro="" textlink="">
      <xdr:nvSpPr>
        <xdr:cNvPr id="22" name="AutoShape 2">
          <a:hlinkClick xmlns:r="http://schemas.openxmlformats.org/officeDocument/2006/relationships" r:id="rId21"/>
        </xdr:cNvPr>
        <xdr:cNvSpPr>
          <a:spLocks noChangeArrowheads="1"/>
        </xdr:cNvSpPr>
      </xdr:nvSpPr>
      <xdr:spPr bwMode="auto">
        <a:xfrm>
          <a:off x="5276850" y="355282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11a. Maintenance (A) Exclusive of Margin</a:t>
          </a:r>
        </a:p>
      </xdr:txBody>
    </xdr:sp>
    <xdr:clientData/>
  </xdr:twoCellAnchor>
  <xdr:twoCellAnchor>
    <xdr:from>
      <xdr:col>6</xdr:col>
      <xdr:colOff>47625</xdr:colOff>
      <xdr:row>39</xdr:row>
      <xdr:rowOff>28575</xdr:rowOff>
    </xdr:from>
    <xdr:to>
      <xdr:col>8</xdr:col>
      <xdr:colOff>342900</xdr:colOff>
      <xdr:row>42</xdr:row>
      <xdr:rowOff>0</xdr:rowOff>
    </xdr:to>
    <xdr:sp macro="" textlink="">
      <xdr:nvSpPr>
        <xdr:cNvPr id="23" name="AutoShape 2">
          <a:hlinkClick xmlns:r="http://schemas.openxmlformats.org/officeDocument/2006/relationships" r:id="rId22"/>
        </xdr:cNvPr>
        <xdr:cNvSpPr>
          <a:spLocks noChangeArrowheads="1"/>
        </xdr:cNvSpPr>
      </xdr:nvSpPr>
      <xdr:spPr bwMode="auto">
        <a:xfrm>
          <a:off x="5324475" y="799147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15. Total Overheads </a:t>
          </a:r>
        </a:p>
      </xdr:txBody>
    </xdr:sp>
    <xdr:clientData/>
  </xdr:twoCellAnchor>
  <xdr:twoCellAnchor>
    <xdr:from>
      <xdr:col>2</xdr:col>
      <xdr:colOff>9525</xdr:colOff>
      <xdr:row>36</xdr:row>
      <xdr:rowOff>161925</xdr:rowOff>
    </xdr:from>
    <xdr:to>
      <xdr:col>4</xdr:col>
      <xdr:colOff>304800</xdr:colOff>
      <xdr:row>39</xdr:row>
      <xdr:rowOff>66675</xdr:rowOff>
    </xdr:to>
    <xdr:sp macro="" textlink="">
      <xdr:nvSpPr>
        <xdr:cNvPr id="24" name="AutoShape 2">
          <a:hlinkClick xmlns:r="http://schemas.openxmlformats.org/officeDocument/2006/relationships" r:id="rId23"/>
        </xdr:cNvPr>
        <xdr:cNvSpPr>
          <a:spLocks noChangeArrowheads="1"/>
        </xdr:cNvSpPr>
      </xdr:nvSpPr>
      <xdr:spPr bwMode="auto">
        <a:xfrm>
          <a:off x="1562100" y="74866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6b. Additions by Reason (2A) (O'heads) Inclusive of Margin</a:t>
          </a:r>
        </a:p>
      </xdr:txBody>
    </xdr:sp>
    <xdr:clientData/>
  </xdr:twoCellAnchor>
  <xdr:twoCellAnchor>
    <xdr:from>
      <xdr:col>10</xdr:col>
      <xdr:colOff>38100</xdr:colOff>
      <xdr:row>21</xdr:row>
      <xdr:rowOff>85725</xdr:rowOff>
    </xdr:from>
    <xdr:to>
      <xdr:col>12</xdr:col>
      <xdr:colOff>66675</xdr:colOff>
      <xdr:row>24</xdr:row>
      <xdr:rowOff>9525</xdr:rowOff>
    </xdr:to>
    <xdr:sp macro="" textlink="">
      <xdr:nvSpPr>
        <xdr:cNvPr id="25" name="AutoShape 2">
          <a:hlinkClick xmlns:r="http://schemas.openxmlformats.org/officeDocument/2006/relationships" r:id="rId24"/>
        </xdr:cNvPr>
        <xdr:cNvSpPr>
          <a:spLocks noChangeArrowheads="1"/>
        </xdr:cNvSpPr>
      </xdr:nvSpPr>
      <xdr:spPr bwMode="auto">
        <a:xfrm>
          <a:off x="9039225" y="449580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22. Jurisdictional Scheme</a:t>
          </a:r>
        </a:p>
      </xdr:txBody>
    </xdr:sp>
    <xdr:clientData/>
  </xdr:twoCellAnchor>
  <xdr:twoCellAnchor>
    <xdr:from>
      <xdr:col>10</xdr:col>
      <xdr:colOff>9525</xdr:colOff>
      <xdr:row>25</xdr:row>
      <xdr:rowOff>57150</xdr:rowOff>
    </xdr:from>
    <xdr:to>
      <xdr:col>12</xdr:col>
      <xdr:colOff>38100</xdr:colOff>
      <xdr:row>28</xdr:row>
      <xdr:rowOff>0</xdr:rowOff>
    </xdr:to>
    <xdr:sp macro="" textlink="">
      <xdr:nvSpPr>
        <xdr:cNvPr id="26" name="AutoShape 2">
          <a:hlinkClick xmlns:r="http://schemas.openxmlformats.org/officeDocument/2006/relationships" r:id="rId25"/>
        </xdr:cNvPr>
        <xdr:cNvSpPr>
          <a:spLocks noChangeArrowheads="1"/>
        </xdr:cNvSpPr>
      </xdr:nvSpPr>
      <xdr:spPr bwMode="auto">
        <a:xfrm>
          <a:off x="9010650" y="5286375"/>
          <a:ext cx="2524125" cy="514350"/>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23. DMIS-DMIA</a:t>
          </a:r>
        </a:p>
      </xdr:txBody>
    </xdr:sp>
    <xdr:clientData/>
  </xdr:twoCellAnchor>
  <xdr:twoCellAnchor>
    <xdr:from>
      <xdr:col>10</xdr:col>
      <xdr:colOff>28575</xdr:colOff>
      <xdr:row>29</xdr:row>
      <xdr:rowOff>38100</xdr:rowOff>
    </xdr:from>
    <xdr:to>
      <xdr:col>12</xdr:col>
      <xdr:colOff>57150</xdr:colOff>
      <xdr:row>32</xdr:row>
      <xdr:rowOff>0</xdr:rowOff>
    </xdr:to>
    <xdr:sp macro="" textlink="">
      <xdr:nvSpPr>
        <xdr:cNvPr id="27" name="AutoShape 2">
          <a:hlinkClick xmlns:r="http://schemas.openxmlformats.org/officeDocument/2006/relationships" r:id="rId26"/>
        </xdr:cNvPr>
        <xdr:cNvSpPr>
          <a:spLocks noChangeArrowheads="1"/>
        </xdr:cNvSpPr>
      </xdr:nvSpPr>
      <xdr:spPr bwMode="auto">
        <a:xfrm>
          <a:off x="9029700" y="6029325"/>
          <a:ext cx="2524125" cy="533400"/>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24. Self Insurance</a:t>
          </a:r>
        </a:p>
      </xdr:txBody>
    </xdr:sp>
    <xdr:clientData/>
  </xdr:twoCellAnchor>
  <xdr:twoCellAnchor>
    <xdr:from>
      <xdr:col>10</xdr:col>
      <xdr:colOff>9525</xdr:colOff>
      <xdr:row>33</xdr:row>
      <xdr:rowOff>57150</xdr:rowOff>
    </xdr:from>
    <xdr:to>
      <xdr:col>12</xdr:col>
      <xdr:colOff>38100</xdr:colOff>
      <xdr:row>36</xdr:row>
      <xdr:rowOff>28575</xdr:rowOff>
    </xdr:to>
    <xdr:sp macro="" textlink="">
      <xdr:nvSpPr>
        <xdr:cNvPr id="28" name="AutoShape 2">
          <a:hlinkClick xmlns:r="http://schemas.openxmlformats.org/officeDocument/2006/relationships" r:id="rId27"/>
        </xdr:cNvPr>
        <xdr:cNvSpPr>
          <a:spLocks noChangeArrowheads="1"/>
        </xdr:cNvSpPr>
      </xdr:nvSpPr>
      <xdr:spPr bwMode="auto">
        <a:xfrm>
          <a:off x="9010650" y="681037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25. CHAP</a:t>
          </a:r>
        </a:p>
      </xdr:txBody>
    </xdr:sp>
    <xdr:clientData/>
  </xdr:twoCellAnchor>
  <xdr:twoCellAnchor>
    <xdr:from>
      <xdr:col>10</xdr:col>
      <xdr:colOff>28575</xdr:colOff>
      <xdr:row>37</xdr:row>
      <xdr:rowOff>85725</xdr:rowOff>
    </xdr:from>
    <xdr:to>
      <xdr:col>12</xdr:col>
      <xdr:colOff>57150</xdr:colOff>
      <xdr:row>39</xdr:row>
      <xdr:rowOff>180975</xdr:rowOff>
    </xdr:to>
    <xdr:sp macro="" textlink="">
      <xdr:nvSpPr>
        <xdr:cNvPr id="29" name="AutoShape 2">
          <a:hlinkClick xmlns:r="http://schemas.openxmlformats.org/officeDocument/2006/relationships" r:id="rId28"/>
        </xdr:cNvPr>
        <xdr:cNvSpPr>
          <a:spLocks noChangeArrowheads="1"/>
        </xdr:cNvSpPr>
      </xdr:nvSpPr>
      <xdr:spPr bwMode="auto">
        <a:xfrm>
          <a:off x="9029700" y="76009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AU" sz="1000" b="1" i="0" u="none" strike="noStrike" baseline="0">
              <a:solidFill>
                <a:srgbClr val="000080"/>
              </a:solidFill>
              <a:latin typeface="Arial"/>
              <a:cs typeface="Arial"/>
            </a:rPr>
            <a:t>26. </a:t>
          </a:r>
          <a:r>
            <a:rPr kumimoji="0" lang="en-AU" sz="1000" b="1" i="0" u="none" strike="noStrike" kern="0" cap="none" spc="0" normalizeH="0" baseline="0" noProof="0">
              <a:ln>
                <a:noFill/>
              </a:ln>
              <a:solidFill>
                <a:srgbClr val="000080"/>
              </a:solidFill>
              <a:effectLst/>
              <a:uLnTx/>
              <a:uFillTx/>
              <a:latin typeface="Arial"/>
              <a:ea typeface="+mn-ea"/>
              <a:cs typeface="Arial"/>
            </a:rPr>
            <a:t>Related Party</a:t>
          </a:r>
        </a:p>
      </xdr:txBody>
    </xdr:sp>
    <xdr:clientData/>
  </xdr:twoCellAnchor>
  <xdr:twoCellAnchor>
    <xdr:from>
      <xdr:col>10</xdr:col>
      <xdr:colOff>28575</xdr:colOff>
      <xdr:row>41</xdr:row>
      <xdr:rowOff>38100</xdr:rowOff>
    </xdr:from>
    <xdr:to>
      <xdr:col>12</xdr:col>
      <xdr:colOff>57150</xdr:colOff>
      <xdr:row>44</xdr:row>
      <xdr:rowOff>9525</xdr:rowOff>
    </xdr:to>
    <xdr:sp macro="" textlink="">
      <xdr:nvSpPr>
        <xdr:cNvPr id="30" name="AutoShape 2">
          <a:hlinkClick xmlns:r="http://schemas.openxmlformats.org/officeDocument/2006/relationships" r:id="rId29"/>
        </xdr:cNvPr>
        <xdr:cNvSpPr>
          <a:spLocks noChangeArrowheads="1"/>
        </xdr:cNvSpPr>
      </xdr:nvSpPr>
      <xdr:spPr bwMode="auto">
        <a:xfrm>
          <a:off x="9029700" y="838200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27. </a:t>
          </a:r>
          <a:r>
            <a:rPr kumimoji="0" lang="en-AU" sz="1000" b="1" i="0" u="none" strike="noStrike" kern="0" cap="none" spc="0" normalizeH="0" baseline="0" noProof="0">
              <a:ln>
                <a:noFill/>
              </a:ln>
              <a:solidFill>
                <a:srgbClr val="000080"/>
              </a:solidFill>
              <a:effectLst/>
              <a:uLnTx/>
              <a:uFillTx/>
              <a:latin typeface="Arial"/>
              <a:ea typeface="+mn-ea"/>
              <a:cs typeface="Arial"/>
            </a:rPr>
            <a:t>Safety and Bushfire Related Expenditure</a:t>
          </a:r>
          <a:endParaRPr lang="en-AU" sz="1000" b="1" i="0" u="none" strike="noStrike" baseline="0">
            <a:solidFill>
              <a:srgbClr val="000080"/>
            </a:solidFill>
            <a:latin typeface="Arial"/>
            <a:cs typeface="Arial"/>
          </a:endParaRPr>
        </a:p>
      </xdr:txBody>
    </xdr:sp>
    <xdr:clientData/>
  </xdr:twoCellAnchor>
  <xdr:twoCellAnchor>
    <xdr:from>
      <xdr:col>6</xdr:col>
      <xdr:colOff>38100</xdr:colOff>
      <xdr:row>35</xdr:row>
      <xdr:rowOff>47625</xdr:rowOff>
    </xdr:from>
    <xdr:to>
      <xdr:col>8</xdr:col>
      <xdr:colOff>333375</xdr:colOff>
      <xdr:row>37</xdr:row>
      <xdr:rowOff>209550</xdr:rowOff>
    </xdr:to>
    <xdr:sp macro="" textlink="">
      <xdr:nvSpPr>
        <xdr:cNvPr id="31" name="AutoShape 2">
          <a:hlinkClick xmlns:r="http://schemas.openxmlformats.org/officeDocument/2006/relationships" r:id="rId30"/>
        </xdr:cNvPr>
        <xdr:cNvSpPr>
          <a:spLocks noChangeArrowheads="1"/>
        </xdr:cNvSpPr>
      </xdr:nvSpPr>
      <xdr:spPr bwMode="auto">
        <a:xfrm>
          <a:off x="5314950" y="7181850"/>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14. Opex Step Change</a:t>
          </a:r>
        </a:p>
      </xdr:txBody>
    </xdr:sp>
    <xdr:clientData/>
  </xdr:twoCellAnchor>
  <xdr:twoCellAnchor>
    <xdr:from>
      <xdr:col>2</xdr:col>
      <xdr:colOff>28575</xdr:colOff>
      <xdr:row>40</xdr:row>
      <xdr:rowOff>9525</xdr:rowOff>
    </xdr:from>
    <xdr:to>
      <xdr:col>4</xdr:col>
      <xdr:colOff>323850</xdr:colOff>
      <xdr:row>42</xdr:row>
      <xdr:rowOff>171450</xdr:rowOff>
    </xdr:to>
    <xdr:sp macro="" textlink="">
      <xdr:nvSpPr>
        <xdr:cNvPr id="32" name="AutoShape 2">
          <a:hlinkClick xmlns:r="http://schemas.openxmlformats.org/officeDocument/2006/relationships" r:id="rId31"/>
        </xdr:cNvPr>
        <xdr:cNvSpPr>
          <a:spLocks noChangeArrowheads="1"/>
        </xdr:cNvSpPr>
      </xdr:nvSpPr>
      <xdr:spPr bwMode="auto">
        <a:xfrm>
          <a:off x="1581150" y="816292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6c. Additions by Reason (1B) Exclusive of Margin </a:t>
          </a:r>
        </a:p>
      </xdr:txBody>
    </xdr:sp>
    <xdr:clientData/>
  </xdr:twoCellAnchor>
  <xdr:twoCellAnchor>
    <xdr:from>
      <xdr:col>2</xdr:col>
      <xdr:colOff>28575</xdr:colOff>
      <xdr:row>43</xdr:row>
      <xdr:rowOff>104775</xdr:rowOff>
    </xdr:from>
    <xdr:to>
      <xdr:col>4</xdr:col>
      <xdr:colOff>323850</xdr:colOff>
      <xdr:row>46</xdr:row>
      <xdr:rowOff>76200</xdr:rowOff>
    </xdr:to>
    <xdr:sp macro="" textlink="">
      <xdr:nvSpPr>
        <xdr:cNvPr id="33" name="AutoShape 2">
          <a:hlinkClick xmlns:r="http://schemas.openxmlformats.org/officeDocument/2006/relationships" r:id="rId32"/>
        </xdr:cNvPr>
        <xdr:cNvSpPr>
          <a:spLocks noChangeArrowheads="1"/>
        </xdr:cNvSpPr>
      </xdr:nvSpPr>
      <xdr:spPr bwMode="auto">
        <a:xfrm>
          <a:off x="1581150" y="882967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6d. Additions by Reason (2B) (O'heads) Exclusive of Margin</a:t>
          </a:r>
        </a:p>
      </xdr:txBody>
    </xdr:sp>
    <xdr:clientData/>
  </xdr:twoCellAnchor>
  <xdr:twoCellAnchor>
    <xdr:from>
      <xdr:col>6</xdr:col>
      <xdr:colOff>9525</xdr:colOff>
      <xdr:row>19</xdr:row>
      <xdr:rowOff>133350</xdr:rowOff>
    </xdr:from>
    <xdr:to>
      <xdr:col>8</xdr:col>
      <xdr:colOff>304800</xdr:colOff>
      <xdr:row>22</xdr:row>
      <xdr:rowOff>104775</xdr:rowOff>
    </xdr:to>
    <xdr:sp macro="" textlink="">
      <xdr:nvSpPr>
        <xdr:cNvPr id="34" name="AutoShape 2">
          <a:hlinkClick xmlns:r="http://schemas.openxmlformats.org/officeDocument/2006/relationships" r:id="rId33"/>
        </xdr:cNvPr>
        <xdr:cNvSpPr>
          <a:spLocks noChangeArrowheads="1"/>
        </xdr:cNvSpPr>
      </xdr:nvSpPr>
      <xdr:spPr bwMode="auto">
        <a:xfrm>
          <a:off x="5286375" y="416242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11b. Maintenance (B) Inclusive of Margin</a:t>
          </a:r>
        </a:p>
      </xdr:txBody>
    </xdr:sp>
    <xdr:clientData/>
  </xdr:twoCellAnchor>
  <xdr:twoCellAnchor>
    <xdr:from>
      <xdr:col>5</xdr:col>
      <xdr:colOff>371475</xdr:colOff>
      <xdr:row>27</xdr:row>
      <xdr:rowOff>19050</xdr:rowOff>
    </xdr:from>
    <xdr:to>
      <xdr:col>8</xdr:col>
      <xdr:colOff>285750</xdr:colOff>
      <xdr:row>29</xdr:row>
      <xdr:rowOff>180975</xdr:rowOff>
    </xdr:to>
    <xdr:sp macro="" textlink="">
      <xdr:nvSpPr>
        <xdr:cNvPr id="35" name="AutoShape 2">
          <a:hlinkClick xmlns:r="http://schemas.openxmlformats.org/officeDocument/2006/relationships" r:id="rId34"/>
        </xdr:cNvPr>
        <xdr:cNvSpPr>
          <a:spLocks noChangeArrowheads="1"/>
        </xdr:cNvSpPr>
      </xdr:nvSpPr>
      <xdr:spPr bwMode="auto">
        <a:xfrm>
          <a:off x="5267325" y="5629275"/>
          <a:ext cx="2524125" cy="542925"/>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algn="l" rtl="0">
            <a:defRPr sz="1000"/>
          </a:pPr>
          <a:r>
            <a:rPr lang="en-AU" sz="1000" b="1" i="0" u="none" strike="noStrike" baseline="0">
              <a:solidFill>
                <a:srgbClr val="000080"/>
              </a:solidFill>
              <a:latin typeface="Arial"/>
              <a:cs typeface="Arial"/>
            </a:rPr>
            <a:t>12b. Activities (B) Inclusive of Margin</a:t>
          </a:r>
        </a:p>
      </xdr:txBody>
    </xdr:sp>
    <xdr:clientData/>
  </xdr:twoCellAnchor>
  <xdr:twoCellAnchor>
    <xdr:from>
      <xdr:col>10</xdr:col>
      <xdr:colOff>0</xdr:colOff>
      <xdr:row>46</xdr:row>
      <xdr:rowOff>0</xdr:rowOff>
    </xdr:from>
    <xdr:to>
      <xdr:col>12</xdr:col>
      <xdr:colOff>28575</xdr:colOff>
      <xdr:row>48</xdr:row>
      <xdr:rowOff>163286</xdr:rowOff>
    </xdr:to>
    <xdr:sp macro="" textlink="">
      <xdr:nvSpPr>
        <xdr:cNvPr id="36" name="AutoShape 2">
          <a:hlinkClick xmlns:r="http://schemas.openxmlformats.org/officeDocument/2006/relationships" r:id="rId35"/>
        </xdr:cNvPr>
        <xdr:cNvSpPr>
          <a:spLocks noChangeArrowheads="1"/>
        </xdr:cNvSpPr>
      </xdr:nvSpPr>
      <xdr:spPr bwMode="auto">
        <a:xfrm>
          <a:off x="9001125" y="9296400"/>
          <a:ext cx="2524125" cy="544286"/>
        </a:xfrm>
        <a:prstGeom prst="bevel">
          <a:avLst>
            <a:gd name="adj" fmla="val 12500"/>
          </a:avLst>
        </a:prstGeom>
        <a:solidFill>
          <a:srgbClr val="C0C0C0">
            <a:alpha val="89803"/>
          </a:srgbClr>
        </a:solidFill>
        <a:ln w="9525">
          <a:noFill/>
          <a:miter lim="800000"/>
          <a:headEnd/>
          <a:tailEnd/>
        </a:ln>
      </xdr:spPr>
      <xdr:txBody>
        <a:bodyPr vertOverflow="clip" wrap="square" lIns="180000" tIns="46800" rIns="180000" bIns="46800" anchor="ctr"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AU" sz="1000" b="1" i="0" u="none" strike="noStrike" baseline="0">
              <a:solidFill>
                <a:srgbClr val="000080"/>
              </a:solidFill>
              <a:latin typeface="Arial"/>
              <a:cs typeface="Arial"/>
            </a:rPr>
            <a:t>28. Cost of Debt</a:t>
          </a:r>
          <a:endParaRPr kumimoji="0" lang="en-AU" sz="1000" b="1" i="0" u="none" strike="noStrike" kern="0" cap="none" spc="0" normalizeH="0" baseline="0" noProof="0">
            <a:ln>
              <a:noFill/>
            </a:ln>
            <a:solidFill>
              <a:srgbClr val="000080"/>
            </a:solidFill>
            <a:effectLst/>
            <a:uLnTx/>
            <a:uFillTx/>
            <a:latin typeface="Arial"/>
            <a:ea typeface="+mn-ea"/>
            <a:cs typeface="Arial"/>
          </a:endParaRP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0</xdr:colOff>
      <xdr:row>2</xdr:row>
      <xdr:rowOff>190500</xdr:rowOff>
    </xdr:to>
    <xdr:grpSp>
      <xdr:nvGrpSpPr>
        <xdr:cNvPr id="2" name="Group 1"/>
        <xdr:cNvGrpSpPr>
          <a:grpSpLocks/>
        </xdr:cNvGrpSpPr>
      </xdr:nvGrpSpPr>
      <xdr:grpSpPr bwMode="auto">
        <a:xfrm>
          <a:off x="0" y="19050"/>
          <a:ext cx="797442" cy="680927"/>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1.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 name="Group 1"/>
        <xdr:cNvGrpSpPr>
          <a:grpSpLocks/>
        </xdr:cNvGrpSpPr>
      </xdr:nvGrpSpPr>
      <xdr:grpSpPr bwMode="auto">
        <a:xfrm>
          <a:off x="0" y="0"/>
          <a:ext cx="797442" cy="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22151</xdr:colOff>
      <xdr:row>0</xdr:row>
      <xdr:rowOff>63352</xdr:rowOff>
    </xdr:from>
    <xdr:to>
      <xdr:col>0</xdr:col>
      <xdr:colOff>755576</xdr:colOff>
      <xdr:row>2</xdr:row>
      <xdr:rowOff>130027</xdr:rowOff>
    </xdr:to>
    <xdr:grpSp>
      <xdr:nvGrpSpPr>
        <xdr:cNvPr id="5" name="Group 4"/>
        <xdr:cNvGrpSpPr>
          <a:grpSpLocks/>
        </xdr:cNvGrpSpPr>
      </xdr:nvGrpSpPr>
      <xdr:grpSpPr bwMode="auto">
        <a:xfrm>
          <a:off x="22151" y="63352"/>
          <a:ext cx="733425" cy="576152"/>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0</xdr:colOff>
      <xdr:row>2</xdr:row>
      <xdr:rowOff>85725</xdr:rowOff>
    </xdr:to>
    <xdr:grpSp>
      <xdr:nvGrpSpPr>
        <xdr:cNvPr id="2" name="Group 4"/>
        <xdr:cNvGrpSpPr>
          <a:grpSpLocks/>
        </xdr:cNvGrpSpPr>
      </xdr:nvGrpSpPr>
      <xdr:grpSpPr bwMode="auto">
        <a:xfrm>
          <a:off x="0" y="19050"/>
          <a:ext cx="795618" cy="58214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3.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 name="Group 1"/>
        <xdr:cNvGrpSpPr>
          <a:grpSpLocks/>
        </xdr:cNvGrpSpPr>
      </xdr:nvGrpSpPr>
      <xdr:grpSpPr bwMode="auto">
        <a:xfrm>
          <a:off x="0" y="0"/>
          <a:ext cx="795618" cy="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0</xdr:col>
      <xdr:colOff>733425</xdr:colOff>
      <xdr:row>2</xdr:row>
      <xdr:rowOff>85725</xdr:rowOff>
    </xdr:to>
    <xdr:grpSp>
      <xdr:nvGrpSpPr>
        <xdr:cNvPr id="5" name="Group 4"/>
        <xdr:cNvGrpSpPr>
          <a:grpSpLocks/>
        </xdr:cNvGrpSpPr>
      </xdr:nvGrpSpPr>
      <xdr:grpSpPr bwMode="auto">
        <a:xfrm>
          <a:off x="0" y="19050"/>
          <a:ext cx="733425" cy="582146"/>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0</xdr:col>
      <xdr:colOff>733425</xdr:colOff>
      <xdr:row>2</xdr:row>
      <xdr:rowOff>85725</xdr:rowOff>
    </xdr:to>
    <xdr:grpSp>
      <xdr:nvGrpSpPr>
        <xdr:cNvPr id="8" name="Group 4"/>
        <xdr:cNvGrpSpPr>
          <a:grpSpLocks/>
        </xdr:cNvGrpSpPr>
      </xdr:nvGrpSpPr>
      <xdr:grpSpPr bwMode="auto">
        <a:xfrm>
          <a:off x="0" y="19050"/>
          <a:ext cx="733425" cy="582146"/>
          <a:chOff x="0" y="2"/>
          <a:chExt cx="77" cy="61"/>
        </a:xfrm>
      </xdr:grpSpPr>
      <xdr:sp macro="" textlink="">
        <xdr:nvSpPr>
          <xdr:cNvPr id="9"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10" name="Picture 6"/>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2" name="Group 1"/>
        <xdr:cNvGrpSpPr>
          <a:grpSpLocks/>
        </xdr:cNvGrpSpPr>
      </xdr:nvGrpSpPr>
      <xdr:grpSpPr bwMode="auto">
        <a:xfrm>
          <a:off x="0" y="19050"/>
          <a:ext cx="733425" cy="587227"/>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5.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914400</xdr:colOff>
      <xdr:row>3</xdr:row>
      <xdr:rowOff>104775</xdr:rowOff>
    </xdr:to>
    <xdr:grpSp>
      <xdr:nvGrpSpPr>
        <xdr:cNvPr id="2" name="Group 13"/>
        <xdr:cNvGrpSpPr>
          <a:grpSpLocks/>
        </xdr:cNvGrpSpPr>
      </xdr:nvGrpSpPr>
      <xdr:grpSpPr bwMode="auto">
        <a:xfrm>
          <a:off x="0" y="19050"/>
          <a:ext cx="914400" cy="86101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15"/>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6.xml><?xml version="1.0" encoding="utf-8"?>
<xdr:wsDr xmlns:xdr="http://schemas.openxmlformats.org/drawingml/2006/spreadsheetDrawing" xmlns:a="http://schemas.openxmlformats.org/drawingml/2006/main">
  <xdr:twoCellAnchor>
    <xdr:from>
      <xdr:col>0</xdr:col>
      <xdr:colOff>0</xdr:colOff>
      <xdr:row>0</xdr:row>
      <xdr:rowOff>0</xdr:rowOff>
    </xdr:from>
    <xdr:to>
      <xdr:col>0</xdr:col>
      <xdr:colOff>838200</xdr:colOff>
      <xdr:row>0</xdr:row>
      <xdr:rowOff>0</xdr:rowOff>
    </xdr:to>
    <xdr:grpSp>
      <xdr:nvGrpSpPr>
        <xdr:cNvPr id="2" name="Group 1"/>
        <xdr:cNvGrpSpPr>
          <a:grpSpLocks/>
        </xdr:cNvGrpSpPr>
      </xdr:nvGrpSpPr>
      <xdr:grpSpPr bwMode="auto">
        <a:xfrm>
          <a:off x="0" y="0"/>
          <a:ext cx="838200" cy="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9525" y="0"/>
            <a:ext cx="0"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0</xdr:col>
      <xdr:colOff>784412</xdr:colOff>
      <xdr:row>2</xdr:row>
      <xdr:rowOff>235323</xdr:rowOff>
    </xdr:to>
    <xdr:grpSp>
      <xdr:nvGrpSpPr>
        <xdr:cNvPr id="5" name="Group 1"/>
        <xdr:cNvGrpSpPr>
          <a:grpSpLocks/>
        </xdr:cNvGrpSpPr>
      </xdr:nvGrpSpPr>
      <xdr:grpSpPr bwMode="auto">
        <a:xfrm>
          <a:off x="0" y="19050"/>
          <a:ext cx="784412" cy="731744"/>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7.xml><?xml version="1.0" encoding="utf-8"?>
<xdr:wsDr xmlns:xdr="http://schemas.openxmlformats.org/drawingml/2006/spreadsheetDrawing" xmlns:a="http://schemas.openxmlformats.org/drawingml/2006/main">
  <xdr:twoCellAnchor>
    <xdr:from>
      <xdr:col>0</xdr:col>
      <xdr:colOff>0</xdr:colOff>
      <xdr:row>0</xdr:row>
      <xdr:rowOff>19050</xdr:rowOff>
    </xdr:from>
    <xdr:to>
      <xdr:col>1</xdr:col>
      <xdr:colOff>0</xdr:colOff>
      <xdr:row>2</xdr:row>
      <xdr:rowOff>0</xdr:rowOff>
    </xdr:to>
    <xdr:grpSp>
      <xdr:nvGrpSpPr>
        <xdr:cNvPr id="2" name="Group 1"/>
        <xdr:cNvGrpSpPr>
          <a:grpSpLocks/>
        </xdr:cNvGrpSpPr>
      </xdr:nvGrpSpPr>
      <xdr:grpSpPr bwMode="auto">
        <a:xfrm>
          <a:off x="0" y="19050"/>
          <a:ext cx="730988" cy="490427"/>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8.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 name="Group 1"/>
        <xdr:cNvGrpSpPr>
          <a:grpSpLocks/>
        </xdr:cNvGrpSpPr>
      </xdr:nvGrpSpPr>
      <xdr:grpSpPr bwMode="auto">
        <a:xfrm>
          <a:off x="0" y="0"/>
          <a:ext cx="797442" cy="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10405444375164"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0</xdr:col>
      <xdr:colOff>733425</xdr:colOff>
      <xdr:row>2</xdr:row>
      <xdr:rowOff>85725</xdr:rowOff>
    </xdr:to>
    <xdr:grpSp>
      <xdr:nvGrpSpPr>
        <xdr:cNvPr id="5" name="Group 4"/>
        <xdr:cNvGrpSpPr>
          <a:grpSpLocks/>
        </xdr:cNvGrpSpPr>
      </xdr:nvGrpSpPr>
      <xdr:grpSpPr bwMode="auto">
        <a:xfrm>
          <a:off x="0" y="19050"/>
          <a:ext cx="733425" cy="576152"/>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29.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431948</xdr:colOff>
      <xdr:row>1</xdr:row>
      <xdr:rowOff>243663</xdr:rowOff>
    </xdr:to>
    <xdr:grpSp>
      <xdr:nvGrpSpPr>
        <xdr:cNvPr id="2" name="Group 1"/>
        <xdr:cNvGrpSpPr>
          <a:grpSpLocks/>
        </xdr:cNvGrpSpPr>
      </xdr:nvGrpSpPr>
      <xdr:grpSpPr bwMode="auto">
        <a:xfrm>
          <a:off x="0" y="19050"/>
          <a:ext cx="431948" cy="479351"/>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1</xdr:col>
      <xdr:colOff>22151</xdr:colOff>
      <xdr:row>9</xdr:row>
      <xdr:rowOff>22152</xdr:rowOff>
    </xdr:from>
    <xdr:to>
      <xdr:col>11</xdr:col>
      <xdr:colOff>941424</xdr:colOff>
      <xdr:row>13</xdr:row>
      <xdr:rowOff>11076</xdr:rowOff>
    </xdr:to>
    <xdr:sp macro="" textlink="">
      <xdr:nvSpPr>
        <xdr:cNvPr id="5" name="Rectangle 4"/>
        <xdr:cNvSpPr/>
      </xdr:nvSpPr>
      <xdr:spPr>
        <a:xfrm>
          <a:off x="598081" y="4374855"/>
          <a:ext cx="10555029" cy="664535"/>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Confidential information</a:t>
          </a:r>
        </a:p>
      </xdr:txBody>
    </xdr:sp>
    <xdr:clientData/>
  </xdr:twoCellAnchor>
  <xdr:oneCellAnchor>
    <xdr:from>
      <xdr:col>9</xdr:col>
      <xdr:colOff>110756</xdr:colOff>
      <xdr:row>16</xdr:row>
      <xdr:rowOff>77529</xdr:rowOff>
    </xdr:from>
    <xdr:ext cx="184731" cy="264560"/>
    <xdr:sp macro="" textlink="">
      <xdr:nvSpPr>
        <xdr:cNvPr id="6" name="TextBox 5"/>
        <xdr:cNvSpPr txBox="1"/>
      </xdr:nvSpPr>
      <xdr:spPr>
        <a:xfrm>
          <a:off x="8395291" y="5626395"/>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en-AU" sz="1100"/>
        </a:p>
      </xdr:txBody>
    </xdr:sp>
    <xdr:clientData/>
  </xdr:oneCellAnchor>
  <xdr:twoCellAnchor>
    <xdr:from>
      <xdr:col>1</xdr:col>
      <xdr:colOff>0</xdr:colOff>
      <xdr:row>18</xdr:row>
      <xdr:rowOff>0</xdr:rowOff>
    </xdr:from>
    <xdr:to>
      <xdr:col>8</xdr:col>
      <xdr:colOff>11076</xdr:colOff>
      <xdr:row>23</xdr:row>
      <xdr:rowOff>155058</xdr:rowOff>
    </xdr:to>
    <xdr:sp macro="" textlink="">
      <xdr:nvSpPr>
        <xdr:cNvPr id="7" name="Rectangle 6"/>
        <xdr:cNvSpPr/>
      </xdr:nvSpPr>
      <xdr:spPr>
        <a:xfrm>
          <a:off x="575930" y="6224477"/>
          <a:ext cx="6756105" cy="1052180"/>
        </a:xfrm>
        <a:prstGeom prst="rect">
          <a:avLst/>
        </a:prstGeom>
        <a:solidFill>
          <a:schemeClr val="bg1"/>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AU" sz="1100">
              <a:solidFill>
                <a:sysClr val="windowText" lastClr="000000"/>
              </a:solidFill>
            </a:rPr>
            <a:t>Confidential information</a:t>
          </a: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2" name="Group 1"/>
        <xdr:cNvGrpSpPr>
          <a:grpSpLocks/>
        </xdr:cNvGrpSpPr>
      </xdr:nvGrpSpPr>
      <xdr:grpSpPr bwMode="auto">
        <a:xfrm>
          <a:off x="0" y="19050"/>
          <a:ext cx="733425" cy="58374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0</xdr:row>
      <xdr:rowOff>0</xdr:rowOff>
    </xdr:from>
    <xdr:to>
      <xdr:col>1</xdr:col>
      <xdr:colOff>0</xdr:colOff>
      <xdr:row>0</xdr:row>
      <xdr:rowOff>0</xdr:rowOff>
    </xdr:to>
    <xdr:grpSp>
      <xdr:nvGrpSpPr>
        <xdr:cNvPr id="2" name="Group 1"/>
        <xdr:cNvGrpSpPr>
          <a:grpSpLocks/>
        </xdr:cNvGrpSpPr>
      </xdr:nvGrpSpPr>
      <xdr:grpSpPr bwMode="auto">
        <a:xfrm>
          <a:off x="0" y="0"/>
          <a:ext cx="823347" cy="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13488841723012" y="0"/>
            <a:ext cx="77" cy="0"/>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srcRect/>
          <a:stretch>
            <a:fillRect/>
          </a:stretch>
        </xdr:blipFill>
        <xdr:spPr bwMode="auto">
          <a:xfrm>
            <a:off x="1" y="2"/>
            <a:ext cx="74" cy="33"/>
          </a:xfrm>
          <a:prstGeom prst="rect">
            <a:avLst/>
          </a:prstGeom>
          <a:noFill/>
          <a:ln w="9525">
            <a:noFill/>
            <a:miter lim="800000"/>
            <a:headEnd/>
            <a:tailEnd/>
          </a:ln>
        </xdr:spPr>
      </xdr:pic>
    </xdr:grpSp>
    <xdr:clientData/>
  </xdr:twoCellAnchor>
  <xdr:twoCellAnchor>
    <xdr:from>
      <xdr:col>0</xdr:col>
      <xdr:colOff>0</xdr:colOff>
      <xdr:row>0</xdr:row>
      <xdr:rowOff>19050</xdr:rowOff>
    </xdr:from>
    <xdr:to>
      <xdr:col>1</xdr:col>
      <xdr:colOff>0</xdr:colOff>
      <xdr:row>3</xdr:row>
      <xdr:rowOff>114300</xdr:rowOff>
    </xdr:to>
    <xdr:grpSp>
      <xdr:nvGrpSpPr>
        <xdr:cNvPr id="5" name="Group 4"/>
        <xdr:cNvGrpSpPr>
          <a:grpSpLocks/>
        </xdr:cNvGrpSpPr>
      </xdr:nvGrpSpPr>
      <xdr:grpSpPr bwMode="auto">
        <a:xfrm>
          <a:off x="0" y="19050"/>
          <a:ext cx="823347" cy="870165"/>
          <a:chOff x="0" y="2"/>
          <a:chExt cx="77" cy="61"/>
        </a:xfrm>
      </xdr:grpSpPr>
      <xdr:sp macro="" textlink="">
        <xdr:nvSpPr>
          <xdr:cNvPr id="6"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7" name="Picture 6"/>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2" name="Group 1"/>
        <xdr:cNvGrpSpPr>
          <a:grpSpLocks/>
        </xdr:cNvGrpSpPr>
      </xdr:nvGrpSpPr>
      <xdr:grpSpPr bwMode="auto">
        <a:xfrm>
          <a:off x="0" y="19050"/>
          <a:ext cx="733425" cy="588593"/>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a:noFill/>
          </a:ln>
          <a:extLs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18288" rIns="27432" bIns="18288" anchor="ctr"/>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 y="2"/>
            <a:ext cx="74" cy="33"/>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grpSp>
    <xdr:clientData/>
  </xdr:twoCellAnchor>
</xdr:wsDr>
</file>

<file path=xl/drawings/drawing5.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2" name="Group 1"/>
        <xdr:cNvGrpSpPr>
          <a:grpSpLocks/>
        </xdr:cNvGrpSpPr>
      </xdr:nvGrpSpPr>
      <xdr:grpSpPr bwMode="auto">
        <a:xfrm>
          <a:off x="0" y="19050"/>
          <a:ext cx="733425" cy="58214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733425</xdr:colOff>
      <xdr:row>2</xdr:row>
      <xdr:rowOff>85725</xdr:rowOff>
    </xdr:to>
    <xdr:grpSp>
      <xdr:nvGrpSpPr>
        <xdr:cNvPr id="2" name="Group 1"/>
        <xdr:cNvGrpSpPr>
          <a:grpSpLocks/>
        </xdr:cNvGrpSpPr>
      </xdr:nvGrpSpPr>
      <xdr:grpSpPr bwMode="auto">
        <a:xfrm>
          <a:off x="0" y="19050"/>
          <a:ext cx="733425" cy="576152"/>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809625</xdr:colOff>
      <xdr:row>2</xdr:row>
      <xdr:rowOff>123825</xdr:rowOff>
    </xdr:to>
    <xdr:grpSp>
      <xdr:nvGrpSpPr>
        <xdr:cNvPr id="2" name="Group 1"/>
        <xdr:cNvGrpSpPr>
          <a:grpSpLocks/>
        </xdr:cNvGrpSpPr>
      </xdr:nvGrpSpPr>
      <xdr:grpSpPr bwMode="auto">
        <a:xfrm>
          <a:off x="0" y="19050"/>
          <a:ext cx="247650" cy="688975"/>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809625</xdr:colOff>
      <xdr:row>2</xdr:row>
      <xdr:rowOff>209550</xdr:rowOff>
    </xdr:to>
    <xdr:grpSp>
      <xdr:nvGrpSpPr>
        <xdr:cNvPr id="2" name="Group 1"/>
        <xdr:cNvGrpSpPr>
          <a:grpSpLocks/>
        </xdr:cNvGrpSpPr>
      </xdr:nvGrpSpPr>
      <xdr:grpSpPr bwMode="auto">
        <a:xfrm>
          <a:off x="0" y="19050"/>
          <a:ext cx="809625" cy="777506"/>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drawings/drawing9.xml><?xml version="1.0" encoding="utf-8"?>
<xdr:wsDr xmlns:xdr="http://schemas.openxmlformats.org/drawingml/2006/spreadsheetDrawing" xmlns:a="http://schemas.openxmlformats.org/drawingml/2006/main">
  <xdr:twoCellAnchor>
    <xdr:from>
      <xdr:col>0</xdr:col>
      <xdr:colOff>0</xdr:colOff>
      <xdr:row>0</xdr:row>
      <xdr:rowOff>19050</xdr:rowOff>
    </xdr:from>
    <xdr:to>
      <xdr:col>0</xdr:col>
      <xdr:colOff>809625</xdr:colOff>
      <xdr:row>3</xdr:row>
      <xdr:rowOff>123825</xdr:rowOff>
    </xdr:to>
    <xdr:grpSp>
      <xdr:nvGrpSpPr>
        <xdr:cNvPr id="2" name="Group 1"/>
        <xdr:cNvGrpSpPr>
          <a:grpSpLocks/>
        </xdr:cNvGrpSpPr>
      </xdr:nvGrpSpPr>
      <xdr:grpSpPr bwMode="auto">
        <a:xfrm>
          <a:off x="0" y="19050"/>
          <a:ext cx="809625" cy="968670"/>
          <a:chOff x="0" y="2"/>
          <a:chExt cx="77" cy="61"/>
        </a:xfrm>
      </xdr:grpSpPr>
      <xdr:sp macro="" textlink="">
        <xdr:nvSpPr>
          <xdr:cNvPr id="3" name="AutoShape 45">
            <a:hlinkClick xmlns:r="http://schemas.openxmlformats.org/officeDocument/2006/relationships" r:id="rId1"/>
          </xdr:cNvPr>
          <xdr:cNvSpPr>
            <a:spLocks noChangeArrowheads="1"/>
          </xdr:cNvSpPr>
        </xdr:nvSpPr>
        <xdr:spPr bwMode="auto">
          <a:xfrm>
            <a:off x="0" y="41"/>
            <a:ext cx="77" cy="22"/>
          </a:xfrm>
          <a:prstGeom prst="bevel">
            <a:avLst>
              <a:gd name="adj" fmla="val 12500"/>
            </a:avLst>
          </a:prstGeom>
          <a:solidFill>
            <a:srgbClr val="C0C0C0">
              <a:alpha val="89803"/>
            </a:srgbClr>
          </a:solidFill>
          <a:ln w="9525">
            <a:noFill/>
            <a:miter lim="800000"/>
            <a:headEnd/>
            <a:tailEnd/>
          </a:ln>
        </xdr:spPr>
        <xdr:txBody>
          <a:bodyPr vertOverflow="clip" wrap="square" lIns="27432" tIns="18288" rIns="27432" bIns="18288" anchor="ctr" upright="1"/>
          <a:lstStyle/>
          <a:p>
            <a:pPr algn="ctr" rtl="0">
              <a:defRPr sz="1000"/>
            </a:pPr>
            <a:r>
              <a:rPr lang="en-AU" sz="700" b="1" i="0" u="none" strike="noStrike" baseline="0">
                <a:solidFill>
                  <a:srgbClr val="000080"/>
                </a:solidFill>
                <a:latin typeface="Arial"/>
                <a:cs typeface="Arial"/>
              </a:rPr>
              <a:t>Contents</a:t>
            </a:r>
          </a:p>
        </xdr:txBody>
      </xdr:sp>
      <xdr:pic>
        <xdr:nvPicPr>
          <xdr:cNvPr id="4" name="Picture 3"/>
          <xdr:cNvPicPr>
            <a:picLocks noChangeAspect="1" noChangeArrowheads="1"/>
          </xdr:cNvPicPr>
        </xdr:nvPicPr>
        <xdr:blipFill>
          <a:blip xmlns:r="http://schemas.openxmlformats.org/officeDocument/2006/relationships" r:embed="rId2" cstate="print"/>
          <a:srcRect/>
          <a:stretch>
            <a:fillRect/>
          </a:stretch>
        </xdr:blipFill>
        <xdr:spPr bwMode="auto">
          <a:xfrm>
            <a:off x="1" y="2"/>
            <a:ext cx="74" cy="33"/>
          </a:xfrm>
          <a:prstGeom prst="rect">
            <a:avLst/>
          </a:prstGeom>
          <a:noFill/>
          <a:ln w="9525">
            <a:noFill/>
            <a:miter lim="800000"/>
            <a:headEnd/>
            <a:tailEnd/>
          </a:ln>
        </xdr:spPr>
      </xdr:pic>
    </xdr:grp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M:\Program%20Management\2004%20Gas%20owner%20WP%20seasonalisation.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fileprd16\FINANCE\ACC\GL-RDunn\Forms%20&amp;%20Lists\Import%20Spreadshee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nance/Financial%20Control/Corporate%20Finance/Stat%20&amp;%20Reg%20Accts/Yearend%20Dec%202013/Regulatory%20Accounts/UED/Revenue/20%20%20Demand%20and%20Revenue%20-%20Mathew%20A%20(MA%20email%2017Feb).xlsx"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nance/Financial%20Control/Corporate%20Finance/Stat%20&amp;%20Reg%20Accts/Yearend%20Dec%202012/5.%20Regulatory%20Accounts/UED/Revenue/UED%20Reg%20Accounts%20-%202012%20Annual%20Pub%20Ltg.xlsx"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Regulation/02.%20UED/02.22.%20%20UE%20Annual%20RIN/02.22.06%20RIN%202013/1.%20Submit%20to%20AER/Financial%20RIN%20WIP.xlsx"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C:\augtest\IKON~Tranche~Current~Juneaa.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C:\Users\kgao01\Documents\Multinet\RFP\Evaluation\ShouldCost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C:\Users\kgao01\AppData\Roaming\Microsoft\Excel\MGH_Workshop_3LetterCodeMapping_20110606%20PS.xlsx"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C:\TEMP\Inputs%20Ikon%20Curren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C:\augtest\Inputs~UEM~Current.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C:\TEMP\Multinet25July%20ID.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C:\WINNT\Temp\GMT1.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fileprd17\netmgt\2004\Electricity\Journals\Accruals%20Templat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C:\Users\mabraham\AppData\Local\Microsoft\Windows\Temporary%20Internet%20Files\Content.IE5\L7PP0UNH\MGH%20ver150.xlsm"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alinta.net.int\TAL3\WORKCOORD\Capex\2007%205%20year%20capex%20review\Budget%20Development\Budget%20versions\Week_rpt\2000\11_November_00\TEMP\July-99.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C:\Users\ntran03\AppData\Local\Microsoft\Windows\Temporary%20Internet%20Files\Content.Outlook\FVJOB3CO\Copy%20of%20IT%20Opex%20-%20Cost%20Model%20%20FY%2012.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ileprd17\netmgt\Budget%20&amp;%20Works%20Programme\2004\Gas\Capex\Gas%20Capex%20Budget%202004%20-%20v3seasonalised.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cbrvpwxfs01\home$\Documents%20and%20Settings\jbutl\Local%20Settings\Temporary%20Internet%20Files\OLK413B\Copy%20of%202010%2006%2028%20-%20AA%20-%20Template%20for%20data%20collection%20(3).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cbrvpwxfs01\home$\TRIMDATA\TRIM\TEMP\CONTEXT.3388\2010%2008%2013%20-%20AA%20-%20Template%20for%20data%20collection.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TEMP\UM%20Asset%20Summary%20March%2002%20(For%20sale).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C:\Users\mabraham\AppData\Local\Microsoft\Windows\Temporary%20Internet%20Files\Content.IE5\L7PP0UNH\Copy%20of%20MG%20IT%20capital%20plan%20cost%20model%20FINAL%20v1%202.xlsm"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C:\NrPortbl\DUET\SMACKIE2\199123_4.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C:\Multinet%20Cost%20Model\PIES%20Budget%20Model%20MASTER%20v29.xlsx"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ileprd07\PIES\Financial%20models\Development%20ST\UED%20model%2026-5-04%20MBL.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Homework\Business%20Planning\BP%202007\Budget%20Outlook%20Feb%200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Yearend%20Dec%202009\5.%20Regulatory%20Accounts\UED\Related%20Party\Excluded%20Services\Exc%20Servics_Extract%20fm%20SAP.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N:\Projects\pulse%20models\10-%20Benchmark\Pulse%20Churn%20Mode%20-%20Electricity%20Benchmark.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ileprd07\PIES\Financial%20models\UED%20Development%20ST\RW%20UEDH%20model%20for%20Jones%20v30%20%20040604%20GL21090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fileprd16\FINANCE\ACC\GL-RDunn\1998%20-%20R%20Dunn\Legal\UCU-9912.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C:\Documents%20and%20Settings\sedwards\Local%20Settings\Temporary%20Internet%20Files\OLK97\2008-2012_Portfolio_Origina_Brett_reworked_RS_revised_190308.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C:\Users\mabraham\AppData\Local\Temp\Temp1_MGH_OverallCostModel_20111118.zip\MGH_OverallCostModel_20111118.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Q:\Gas%20Greenfields\Models\041101GasEvaluationUserVersion9.8Final.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C:\Finance\Business%20Planning%20and%20Budgeting\2011-12%20-%202015-16\Budget%20Model\PIES%20Budget%20Model%20MASTER%20v28.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C:\Users\kgao01\Documents\Multinet\RFP\Evaluation\MGH_ComparativeDocument_v3_KG.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C:\Report2002\UE\ueboardMay.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C:\TEMP\WIP%20Report%20for%20Pack1.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Data\Jemena\UED%20Pricing\UED%202007%20(PwC)\UED%20PwC%20Report%20CY06\AAM%20SLA%20Costs%20CY2006%20Act%20(AK)%20Ver%2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alinta.net.int\tal\Report2007\Holding%20Co\06%20June\MGH%20Corporate%20Model%20-%20Budget2007%20Data%20Upload%20Base%20v15%20Adjusted%20v2.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C:\Regulation\03.%20Multinet\03.17.%20GAAR%202013-2017\03.17.03.%20Modelling\Model\MGH_OverallCostModel%20adjusted%20vol%20vs%20jam%20price%20testrun%20%20for%20Andrew.xlsx"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C:\TEMP\UED30June%20ID.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fileprd17\netmgt\Budget%20&amp;%20Works%20Programme\2005\Works%20Program\Electric\Master%20UED%20Programme.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C:\TEMP\Inputs%20UEI%20Current.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C:\2003\rev\Monthly_Reports\MN_Monthly_Reports\01_January\Multinet%20Jan03_PP_TRUE%20STARTING%20MODEL.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fileprd16\FINANCE\Expats\Group%20tax%202000\Payroll%201st%20Jul%202000%20to%2030th%20June%202001.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C:\Projects\Mergers%20&amp;%20Aquisitions\Puffin\Corporate%20costs\EBITDA%20Review.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MGH\MGH%20Current%20Model\Test%20Files\Acme%20Revenue%20Model%205.0.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C:\Users\mabraham\AppData\Local\Microsoft\Windows\Temporary%20Internet%20Files\Content.Outlook\8YGC2UNX\MGH%20ver150.xlsm"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alinta.net.int\tal\Program%20Management\2004%20Gas%20owner%20WP%20seasonalisation.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file:///\\alinta.net.int\tal\Financial%20models\UEDH\UEDH%202007%20budget\Models\UEDH%20Model%20Budget%202007%20-%20Budget%20Data%20Update%20Version%2010.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C:\SMaRT.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cbrvpwxfs01\home$\Documents%20and%20Settings\Kjo\Local%20Settings\Temporary%20Internet%20Files\OLK7B3\ARC%20Compliance%20Model%20-%202010-11%20ActewAGL.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Group%20Accounting\Groupacc%202007\Projects\Trans%20services\Payroll\Payroll%20Posting%20-%20September.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C:\Users\wfung01\Documents\UE%20MG\From%20Kylie\TCE\1.%20Quant%20Submission\Final%20pricing\Comdain\TCE%20Nth_20111011_vSupplier-includingALLinflators.xls" TargetMode="External"/></Relationships>
</file>

<file path=xl/externalLinks/_rels/externalLink55.xml.rels><?xml version="1.0" encoding="UTF-8" standalone="yes"?>
<Relationships xmlns="http://schemas.openxmlformats.org/package/2006/relationships"><Relationship Id="rId1" Type="http://schemas.microsoft.com/office/2006/relationships/xlExternalLinkPath/xlPathMissing" Target="FY05%20real"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C:\Reporting\2009\03-Mar09\IS_Capex_Mar2009_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file:///\\FILEPRD16\FINANCE\Report2004\ANS\Budget%202005\MGH%20Budget%202005%20v28%20adjusted%20revenue.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C:\Users\wfung01\Documents\UE%20MG\From%20Kylie\Cost%20Model\MGH_OverallCostModel_v26.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file:///\\Fileprd16\finance\ManAcc02\Snapshot%20YE31Dec01\Reports\E02_CONS.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XENON\VOL1\MGTACC\EVA\REPORT\E97_DIST.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C:\Report2005\ANS\Feb%20Reforecast\ANS_Works_Program_2005_Gas_March_fcast.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C:\UED%20Distfin\Monthend%20Reporting\00%20Year%202009\10%20Oct%202009\Invoicing\CPT\UED%20CPT%20Invoice%20Support%20-%20%20Oct%2009.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ILEPRD16\groups\UED%20Distfin\Monthend%20Reporting\00%20Year%202009\UED%20AMP%202009-14%20Final%20250309%20Less%20PU.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C:\TEMP\Master%20MGH%20Programme%20v1.0.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C:\2003\rev\Monthly_Reports\MN_Monthly_Reports\Developement\Multinet%20Feb03_new.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cbrvpwxfs01\home$\TRIMDATA\TRIM\TEMP\CONTEXT.2816\AER11%202074%20%20Aurora%202012%20-%20multiple%20issues%20addressed%20%20-%20AER%20regulatory%20proposal%20-%20-%20RIN%20template%20confidential(2).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C:\Report%202009\Holding%20Co\03%20March\Feb%20Journals\0210%20-%20Fixed%20Capex%20MNG827.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C:\Finance\Corporate%20Services%20Transition%20Interim%20Soln\1.%20Allocation%20Methodology\Final%20templates\templates%20v4\Employee%20Exps%20claim%20Form%20(UE%20&amp;%20MG%20600).xlsx"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C:\Budget%20&amp;%20Works%20Programme\2004\Works%20Program\Gas\Fixed%20Price%20Project%20Report%20-%20Ga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C:\2003\rev\Monthly_Reports\MN_Monthly_Reports\02_February\Multinet%20Feb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fileprd17\netmgt\ManAcc02\Snapshot%20YE31Dec01\Reports\E02_CONS.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fileprd16\FINANCE\augtest\IKON~Tranche~Current~Junea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C:\Finance_Ops\Accruals%20Monthly\2007\June\UED\June2007UEDAccruals.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alinta.net.int\tal\home\bmclean\My%20Documents\Asset%20Owner%20Strat%20Plans\Client%20Docs\2007-2011_Portfolio%20260906.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fileprd16\FINANCE\augtest\Inputs~UEM~Current.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ileprd16\FINANCE\TEMP\Inputs%20Ikon%20Curren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Fileprd07\FINANCE\tax\Tax%20Calculations\Tax%20provision\UEL\UEDH%20Tax%20Prov%20Schedule%2031.12.03.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Fileprd07\FINANCE\tax\Tax%20Calculations\Tax%20provision\Consolidated%20Tax%20Expense\UEDH%20consol%20tax%20exp%20Jan%202004.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C:\Documents%20and%20Settings\smcguirk\Application%20Data\Microsoft\Excel\SharePoint%20Drafts\UED-MGH%20IS%20Projects\Budget\Budget\zBudget%20UED-MGH%20Budget%20by%20Initiative%20V0.1.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C:\DOCUME~1\ewhittak\LOCALS~1\Temp\Temporary%20Directory%201%20for%20AAM%20UE0607budget%20from%20Eugene%20Whittaker%20300606%20-%20Updated%20v14%20Final%20(2).zip\UEDH%20Model%20Budget%202007%20-%20Budget%20Data%20Update%20Version%2012.1%20Adjusted.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fileprd16\FINANCE\TEMP\Inputs%20Multinet%20Current.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domain.prd.int\data\Groups\Regulation\03.%20Multinet\03.17.%20GAAR%202013-2017\03.17.11.%20WACC\memos\UEDPTRMFinalDecisionplus23082011.xlsm"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C:\Data\Jemena\JAM%20EBITA\Model\Reports\SLA%20Costs\JAM%20Service%20Level%20Costs%20CY%20Dec08.xls" TargetMode="External"/></Relationships>
</file>

<file path=xl/externalLinks/_rels/externalLink81.xml.rels><?xml version="1.0" encoding="UTF-8" standalone="yes"?>
<Relationships xmlns="http://schemas.openxmlformats.org/package/2006/relationships"><Relationship Id="rId1" Type="http://schemas.microsoft.com/office/2006/relationships/xlExternalLinkPath/xlPathMissing" Target="Stat%20Dec%20Info%20408" TargetMode="External"/></Relationships>
</file>

<file path=xl/externalLinks/_rels/externalLink82.xml.rels><?xml version="1.0" encoding="UTF-8" standalone="yes"?>
<Relationships xmlns="http://schemas.openxmlformats.org/package/2006/relationships"><Relationship Id="rId1" Type="http://schemas.microsoft.com/office/2006/relationships/xlExternalLinkPath/xlPathMissing" Target="Stat%20Dec%20Info%20Derby" TargetMode="External"/></Relationships>
</file>

<file path=xl/externalLinks/_rels/externalLink83.xml.rels><?xml version="1.0" encoding="UTF-8" standalone="yes"?>
<Relationships xmlns="http://schemas.openxmlformats.org/package/2006/relationships"><Relationship Id="rId1" Type="http://schemas.microsoft.com/office/2006/relationships/xlExternalLinkPath/xlPathMissing" Target="StockListF"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Documents%20and%20Settings\jlord\Local%20Settings\Temporary%20Internet%20Files\OLK2\Budget%202004\07_Jul04\2004%20Capex%20Budget%20-%20Jul04_CH.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C:\Documents%20and%20Settings\rdeastwood\Local%20Settings\Temporary%20Internet%20Files\OLK1556\SPI%20BB%20Master%20Data.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alinta.net.int\tal\Financial%20models\MGH\MGH%20Post%20Current%20Model\8728_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Documents%20and%20Settings\sedwards\Local%20Settings\Temporary%20Internet%20Files\OLK97\UED%20Related%20Party%20accounts%2031%20Dec%2009_JAM_V1.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C:\FILEPRD16\FINANCE\Dilan%20J\Reg%20Accounts%20MNG%202009\Mnet%20Pship%20regulatory%20accounts%2031%20Dec%2009_JAM_V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fileprd17\netmgt\2004\Electricity\Journals\Accruals%20Template_Jan04.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C:\Test.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Z:\Budget%20&amp;%20Works%20Programme\2008\Works%20Program\Electric\UED\Copy%20of%20Master%20UED%20Programme.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fileprd17\netmgt\ManAcc04\Budget\5am\Mods\Alinta34emu.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file:///C:\Users\mabraham\AppData\Local\Microsoft\Windows\Temporary%20Internet%20Files\Content.Outlook\WGR2UG7U\United%20Energy%20-%20Draft%20RIN%20-%202011-13%20Appendix%20B%20-%20templates%20for%20financial%20information%20(3).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nance/Financial%20Control/Corporate%20Finance/Stat%20&amp;%20Reg%20Accts/Yearend%20Dec%202013/Regulatory%20Accounts/UED/Management%20Accts/UED%20Dec13%20Management%20accounts%20CY.xlsm"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nance/Financial%20Control/Corporate%20Finance/Stat%20&amp;%20Reg%20Accts/Yearend%20Dec%202013/Regulatory%20Accounts/UED/Cashflow/UED%20CFS%20December%2013%20for%20Reg.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nance/Financial%20Control/Corporate%20Finance/Stat%20&amp;%20Reg%20Accts/Yearend%20Dec%202011/5.%20Regulatory%20Accounts/RIN/Copy%20of%20Appendix%20A%20-%20Financial%20RIN%20(5)%20FINAL.xlsx"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C:\Regulation\02.%20UED\02.22.%20RIN\02.22.02%20-%20Final%20RIN%20-%20UE%20-%202011%20-%202013\Final%20RIN%20for%20CY%202011\UED%20Final%20RIN%20WIP%20File\United%20Energy%20-%20Final%20RIN%20-%202011-13%20for%20Board%20Final.xlsx"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nance/Fixed%20Assets/Reg%20Accts%202013%20Cal%20Year/UE/UE%20Adds%20Calendar%20Year%202013.xlsx"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omain.prd.int\data\Groups\Finance\Fixed%20Assets\Reg%20Accts%202012%20Cal%20Year\UE\UE%20Adds%20Calendar%20Year%202012_v6.xlsx"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trimdata/TRIM/TEMP/HPTRIM.5932/Financial%20RIN/Opex%20sheets/Maintenance%20cost%202013%20updated%2016032014.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Codes"/>
      <sheetName val="Cut Items"/>
      <sheetName val="Summary"/>
      <sheetName val="Publish"/>
      <sheetName val="TotalMN"/>
      <sheetName val="SupplyRegs"/>
      <sheetName val="Burwood"/>
      <sheetName val="Moorabbin"/>
      <sheetName val="Pipeworks"/>
      <sheetName val="Metering_GasSpec"/>
      <sheetName val="seasonalisation Table"/>
      <sheetName val="2004 Gas owner WP seasonalisati"/>
      <sheetName val="ELIMINATIONS"/>
    </sheetNames>
    <sheetDataSet>
      <sheetData sheetId="0" refreshError="1"/>
      <sheetData sheetId="1"/>
      <sheetData sheetId="2"/>
      <sheetData sheetId="3" refreshError="1">
        <row r="10">
          <cell r="C10" t="str">
            <v>Supply Regs</v>
          </cell>
          <cell r="D10">
            <v>0</v>
          </cell>
          <cell r="E10">
            <v>0</v>
          </cell>
          <cell r="F10">
            <v>263.07000000000005</v>
          </cell>
          <cell r="G10">
            <v>326.34000000000003</v>
          </cell>
          <cell r="H10">
            <v>0</v>
          </cell>
          <cell r="I10">
            <v>511.71000000000004</v>
          </cell>
          <cell r="J10">
            <v>0</v>
          </cell>
          <cell r="K10">
            <v>1101.1200000000001</v>
          </cell>
        </row>
        <row r="12">
          <cell r="C12" t="str">
            <v>Metering</v>
          </cell>
          <cell r="D12">
            <v>0</v>
          </cell>
          <cell r="E12">
            <v>0</v>
          </cell>
          <cell r="F12">
            <v>0</v>
          </cell>
          <cell r="G12">
            <v>0</v>
          </cell>
          <cell r="H12">
            <v>0</v>
          </cell>
          <cell r="I12">
            <v>0</v>
          </cell>
          <cell r="J12" t="e">
            <v>#REF!</v>
          </cell>
          <cell r="K12" t="e">
            <v>#REF!</v>
          </cell>
        </row>
        <row r="13">
          <cell r="C13" t="str">
            <v>Pipeworks</v>
          </cell>
          <cell r="D13">
            <v>0</v>
          </cell>
          <cell r="E13">
            <v>0</v>
          </cell>
          <cell r="F13">
            <v>2275</v>
          </cell>
          <cell r="G13">
            <v>0</v>
          </cell>
          <cell r="H13">
            <v>0</v>
          </cell>
          <cell r="I13">
            <v>8509.7000000000007</v>
          </cell>
          <cell r="J13">
            <v>0</v>
          </cell>
          <cell r="K13">
            <v>10784.7</v>
          </cell>
        </row>
        <row r="14">
          <cell r="C14" t="str">
            <v xml:space="preserve">  Burwood</v>
          </cell>
          <cell r="D14">
            <v>293.04000000000008</v>
          </cell>
          <cell r="E14">
            <v>0</v>
          </cell>
          <cell r="F14">
            <v>765.5</v>
          </cell>
          <cell r="G14">
            <v>0</v>
          </cell>
          <cell r="H14">
            <v>0</v>
          </cell>
          <cell r="I14">
            <v>0</v>
          </cell>
          <cell r="J14">
            <v>0</v>
          </cell>
          <cell r="K14">
            <v>1058.54</v>
          </cell>
        </row>
        <row r="15">
          <cell r="C15" t="str">
            <v xml:space="preserve">  Moorabbin</v>
          </cell>
          <cell r="D15">
            <v>113.22000000000001</v>
          </cell>
          <cell r="E15">
            <v>0</v>
          </cell>
          <cell r="F15">
            <v>541.68000000000006</v>
          </cell>
          <cell r="G15">
            <v>0</v>
          </cell>
          <cell r="H15">
            <v>0</v>
          </cell>
          <cell r="I15">
            <v>0</v>
          </cell>
          <cell r="J15">
            <v>0</v>
          </cell>
          <cell r="K15">
            <v>654.90000000000009</v>
          </cell>
        </row>
        <row r="17">
          <cell r="C17" t="str">
            <v>Distribution Total</v>
          </cell>
          <cell r="D17">
            <v>406.2600000000001</v>
          </cell>
          <cell r="E17">
            <v>0</v>
          </cell>
          <cell r="F17">
            <v>3582.1800000000003</v>
          </cell>
          <cell r="G17">
            <v>0</v>
          </cell>
          <cell r="H17">
            <v>0</v>
          </cell>
          <cell r="I17">
            <v>8509.7000000000007</v>
          </cell>
          <cell r="J17">
            <v>130.98000000000002</v>
          </cell>
          <cell r="K17">
            <v>12629.12</v>
          </cell>
        </row>
        <row r="19">
          <cell r="C19" t="str">
            <v>2004 Total</v>
          </cell>
          <cell r="D19">
            <v>406.2600000000001</v>
          </cell>
          <cell r="E19">
            <v>0</v>
          </cell>
          <cell r="F19">
            <v>3845.2500000000005</v>
          </cell>
          <cell r="G19">
            <v>326.34000000000003</v>
          </cell>
          <cell r="H19">
            <v>0</v>
          </cell>
          <cell r="I19">
            <v>9021.41</v>
          </cell>
          <cell r="J19" t="e">
            <v>#REF!</v>
          </cell>
          <cell r="K19" t="e">
            <v>#REF!</v>
          </cell>
        </row>
        <row r="29">
          <cell r="N29" t="str">
            <v xml:space="preserve"> ASSET REPLACEMENT CAPITAL</v>
          </cell>
          <cell r="P29">
            <v>495.61500000000001</v>
          </cell>
          <cell r="Q29">
            <v>52.880400000000002</v>
          </cell>
          <cell r="R29">
            <v>70.085400000000007</v>
          </cell>
          <cell r="S29">
            <v>61.738200000000006</v>
          </cell>
          <cell r="T29">
            <v>36.741000000000007</v>
          </cell>
          <cell r="U29">
            <v>93.018000000000015</v>
          </cell>
          <cell r="V29">
            <v>55.278000000000006</v>
          </cell>
          <cell r="W29">
            <v>16.738800000000001</v>
          </cell>
          <cell r="X29">
            <v>12.0768</v>
          </cell>
          <cell r="Y29">
            <v>12.0768</v>
          </cell>
          <cell r="Z29">
            <v>12.0768</v>
          </cell>
          <cell r="AA29">
            <v>37.962000000000003</v>
          </cell>
          <cell r="AB29">
            <v>34.942800000000005</v>
          </cell>
        </row>
        <row r="31">
          <cell r="N31" t="str">
            <v>REGULATOR RENEWALS</v>
          </cell>
          <cell r="P31">
            <v>298.58999999999997</v>
          </cell>
          <cell r="Q31">
            <v>52.880400000000002</v>
          </cell>
          <cell r="R31">
            <v>70.085400000000007</v>
          </cell>
          <cell r="S31">
            <v>61.738200000000006</v>
          </cell>
          <cell r="T31">
            <v>25.308000000000003</v>
          </cell>
          <cell r="U31">
            <v>37.962000000000003</v>
          </cell>
          <cell r="V31">
            <v>50.616000000000007</v>
          </cell>
          <cell r="W31">
            <v>0</v>
          </cell>
          <cell r="X31">
            <v>0</v>
          </cell>
          <cell r="Y31">
            <v>0</v>
          </cell>
          <cell r="Z31">
            <v>0</v>
          </cell>
          <cell r="AA31">
            <v>0</v>
          </cell>
          <cell r="AB31">
            <v>0</v>
          </cell>
        </row>
        <row r="32">
          <cell r="N32" t="str">
            <v>Supply Regs</v>
          </cell>
          <cell r="P32">
            <v>298.58999999999997</v>
          </cell>
          <cell r="Q32">
            <v>52.880400000000002</v>
          </cell>
          <cell r="R32">
            <v>70.085400000000007</v>
          </cell>
          <cell r="S32">
            <v>61.738200000000006</v>
          </cell>
          <cell r="T32">
            <v>25.308000000000003</v>
          </cell>
          <cell r="U32">
            <v>37.962000000000003</v>
          </cell>
          <cell r="V32">
            <v>50.616000000000007</v>
          </cell>
          <cell r="W32">
            <v>0</v>
          </cell>
          <cell r="X32">
            <v>0</v>
          </cell>
          <cell r="Y32">
            <v>0</v>
          </cell>
          <cell r="Z32">
            <v>0</v>
          </cell>
          <cell r="AA32">
            <v>0</v>
          </cell>
          <cell r="AB32">
            <v>0</v>
          </cell>
        </row>
        <row r="34">
          <cell r="N34" t="str">
            <v>ANCILIARY EQUIPMENT RENEWAL</v>
          </cell>
          <cell r="P34">
            <v>197.02500000000006</v>
          </cell>
          <cell r="Q34">
            <v>0</v>
          </cell>
          <cell r="R34">
            <v>0</v>
          </cell>
          <cell r="S34">
            <v>0</v>
          </cell>
          <cell r="T34">
            <v>11.433000000000002</v>
          </cell>
          <cell r="U34">
            <v>55.056000000000012</v>
          </cell>
          <cell r="V34">
            <v>4.6620000000000008</v>
          </cell>
          <cell r="W34">
            <v>16.738800000000001</v>
          </cell>
          <cell r="X34">
            <v>12.0768</v>
          </cell>
          <cell r="Y34">
            <v>12.0768</v>
          </cell>
          <cell r="Z34">
            <v>12.0768</v>
          </cell>
          <cell r="AA34">
            <v>37.962000000000003</v>
          </cell>
          <cell r="AB34">
            <v>34.942800000000005</v>
          </cell>
        </row>
        <row r="35">
          <cell r="N35" t="str">
            <v>Supply Regs</v>
          </cell>
          <cell r="P35">
            <v>197.02500000000006</v>
          </cell>
          <cell r="Q35">
            <v>0</v>
          </cell>
          <cell r="R35">
            <v>0</v>
          </cell>
          <cell r="S35">
            <v>0</v>
          </cell>
          <cell r="T35">
            <v>11.433000000000002</v>
          </cell>
          <cell r="U35">
            <v>55.056000000000012</v>
          </cell>
          <cell r="V35">
            <v>4.6620000000000008</v>
          </cell>
          <cell r="W35">
            <v>16.738800000000001</v>
          </cell>
          <cell r="X35">
            <v>12.0768</v>
          </cell>
          <cell r="Y35">
            <v>12.0768</v>
          </cell>
          <cell r="Z35">
            <v>12.0768</v>
          </cell>
          <cell r="AA35">
            <v>37.962000000000003</v>
          </cell>
          <cell r="AB35">
            <v>34.942800000000005</v>
          </cell>
        </row>
        <row r="37">
          <cell r="N37" t="str">
            <v xml:space="preserve"> DEMAND CAPITAL</v>
          </cell>
          <cell r="P37">
            <v>264.18000000000006</v>
          </cell>
          <cell r="Q37">
            <v>7.1040000000000019</v>
          </cell>
          <cell r="R37">
            <v>39.183000000000007</v>
          </cell>
          <cell r="S37">
            <v>55.722000000000008</v>
          </cell>
          <cell r="T37">
            <v>80.364000000000004</v>
          </cell>
          <cell r="U37">
            <v>48.728999999999999</v>
          </cell>
          <cell r="V37">
            <v>14.430000000000001</v>
          </cell>
          <cell r="W37">
            <v>2.2200000000000002</v>
          </cell>
          <cell r="X37">
            <v>4.4400000000000004</v>
          </cell>
          <cell r="Y37">
            <v>4.4400000000000004</v>
          </cell>
          <cell r="Z37">
            <v>4.4400000000000004</v>
          </cell>
          <cell r="AA37">
            <v>2.2200000000000002</v>
          </cell>
          <cell r="AB37">
            <v>0.88800000000000012</v>
          </cell>
        </row>
        <row r="39">
          <cell r="N39" t="str">
            <v>DD UPGRADE DISTRICT REGULATOR</v>
          </cell>
          <cell r="P39">
            <v>0</v>
          </cell>
          <cell r="Q39">
            <v>0</v>
          </cell>
          <cell r="R39">
            <v>0</v>
          </cell>
          <cell r="S39">
            <v>0</v>
          </cell>
          <cell r="T39">
            <v>0</v>
          </cell>
          <cell r="U39">
            <v>0</v>
          </cell>
          <cell r="V39">
            <v>0</v>
          </cell>
          <cell r="W39">
            <v>0</v>
          </cell>
          <cell r="X39">
            <v>0</v>
          </cell>
          <cell r="Y39">
            <v>0</v>
          </cell>
          <cell r="Z39">
            <v>0</v>
          </cell>
          <cell r="AA39">
            <v>0</v>
          </cell>
          <cell r="AB39">
            <v>0</v>
          </cell>
        </row>
        <row r="40">
          <cell r="N40" t="str">
            <v>Supply Regs</v>
          </cell>
          <cell r="P40">
            <v>0</v>
          </cell>
          <cell r="Q40">
            <v>0</v>
          </cell>
          <cell r="R40">
            <v>0</v>
          </cell>
          <cell r="S40">
            <v>0</v>
          </cell>
          <cell r="T40">
            <v>0</v>
          </cell>
          <cell r="U40">
            <v>0</v>
          </cell>
          <cell r="V40">
            <v>0</v>
          </cell>
          <cell r="W40">
            <v>0</v>
          </cell>
          <cell r="X40">
            <v>0</v>
          </cell>
          <cell r="Y40">
            <v>0</v>
          </cell>
          <cell r="Z40">
            <v>0</v>
          </cell>
          <cell r="AA40">
            <v>0</v>
          </cell>
          <cell r="AB40">
            <v>0</v>
          </cell>
        </row>
        <row r="42">
          <cell r="N42" t="str">
            <v>DF UPGRADE FIELD REGULATOR</v>
          </cell>
          <cell r="P42">
            <v>264.18000000000006</v>
          </cell>
          <cell r="Q42">
            <v>7.1040000000000019</v>
          </cell>
          <cell r="R42">
            <v>39.183000000000007</v>
          </cell>
          <cell r="S42">
            <v>55.722000000000008</v>
          </cell>
          <cell r="T42">
            <v>80.364000000000004</v>
          </cell>
          <cell r="U42">
            <v>48.728999999999999</v>
          </cell>
          <cell r="V42">
            <v>14.430000000000001</v>
          </cell>
          <cell r="W42">
            <v>2.2200000000000002</v>
          </cell>
          <cell r="X42">
            <v>4.4400000000000004</v>
          </cell>
          <cell r="Y42">
            <v>4.4400000000000004</v>
          </cell>
          <cell r="Z42">
            <v>4.4400000000000004</v>
          </cell>
          <cell r="AA42">
            <v>2.2200000000000002</v>
          </cell>
          <cell r="AB42">
            <v>0.88800000000000012</v>
          </cell>
        </row>
        <row r="43">
          <cell r="N43" t="str">
            <v>Supply Regs</v>
          </cell>
          <cell r="P43">
            <v>264.18000000000006</v>
          </cell>
          <cell r="Q43">
            <v>7.1040000000000019</v>
          </cell>
          <cell r="R43">
            <v>39.183000000000007</v>
          </cell>
          <cell r="S43">
            <v>55.722000000000008</v>
          </cell>
          <cell r="T43">
            <v>80.364000000000004</v>
          </cell>
          <cell r="U43">
            <v>48.728999999999999</v>
          </cell>
          <cell r="V43">
            <v>14.430000000000001</v>
          </cell>
          <cell r="W43">
            <v>2.2200000000000002</v>
          </cell>
          <cell r="X43">
            <v>4.4400000000000004</v>
          </cell>
          <cell r="Y43">
            <v>4.4400000000000004</v>
          </cell>
          <cell r="Z43">
            <v>4.4400000000000004</v>
          </cell>
          <cell r="AA43">
            <v>2.2200000000000002</v>
          </cell>
          <cell r="AB43">
            <v>0.88800000000000012</v>
          </cell>
        </row>
        <row r="45">
          <cell r="N45" t="str">
            <v xml:space="preserve"> PERFORMANCE CAPITAL</v>
          </cell>
          <cell r="P45">
            <v>326.34000000000015</v>
          </cell>
          <cell r="Q45">
            <v>16.317000000000007</v>
          </cell>
          <cell r="R45">
            <v>16.317000000000007</v>
          </cell>
          <cell r="S45">
            <v>16.317000000000007</v>
          </cell>
          <cell r="T45">
            <v>16.317000000000007</v>
          </cell>
          <cell r="U45">
            <v>32.634000000000015</v>
          </cell>
          <cell r="V45">
            <v>32.634000000000015</v>
          </cell>
          <cell r="W45">
            <v>32.634000000000015</v>
          </cell>
          <cell r="X45">
            <v>32.634000000000015</v>
          </cell>
          <cell r="Y45">
            <v>32.634000000000015</v>
          </cell>
          <cell r="Z45">
            <v>32.634000000000015</v>
          </cell>
          <cell r="AA45">
            <v>32.634000000000015</v>
          </cell>
          <cell r="AB45">
            <v>32.634000000000015</v>
          </cell>
        </row>
        <row r="47">
          <cell r="N47" t="str">
            <v>PS SCADA MONITORING &amp; CONTROL</v>
          </cell>
          <cell r="P47">
            <v>326.34000000000015</v>
          </cell>
          <cell r="Q47">
            <v>16.317000000000007</v>
          </cell>
          <cell r="R47">
            <v>16.317000000000007</v>
          </cell>
          <cell r="S47">
            <v>16.317000000000007</v>
          </cell>
          <cell r="T47">
            <v>16.317000000000007</v>
          </cell>
          <cell r="U47">
            <v>32.634000000000015</v>
          </cell>
          <cell r="V47">
            <v>32.634000000000015</v>
          </cell>
          <cell r="W47">
            <v>32.634000000000015</v>
          </cell>
          <cell r="X47">
            <v>32.634000000000015</v>
          </cell>
          <cell r="Y47">
            <v>32.634000000000015</v>
          </cell>
          <cell r="Z47">
            <v>32.634000000000015</v>
          </cell>
          <cell r="AA47">
            <v>32.634000000000015</v>
          </cell>
          <cell r="AB47">
            <v>32.634000000000015</v>
          </cell>
        </row>
        <row r="48">
          <cell r="N48" t="str">
            <v>Supply Regs</v>
          </cell>
          <cell r="P48">
            <v>326.34000000000015</v>
          </cell>
          <cell r="Q48">
            <v>16.317000000000007</v>
          </cell>
          <cell r="R48">
            <v>16.317000000000007</v>
          </cell>
          <cell r="S48">
            <v>16.317000000000007</v>
          </cell>
          <cell r="T48">
            <v>16.317000000000007</v>
          </cell>
          <cell r="U48">
            <v>32.634000000000015</v>
          </cell>
          <cell r="V48">
            <v>32.634000000000015</v>
          </cell>
          <cell r="W48">
            <v>32.634000000000015</v>
          </cell>
          <cell r="X48">
            <v>32.634000000000015</v>
          </cell>
          <cell r="Y48">
            <v>32.634000000000015</v>
          </cell>
          <cell r="Z48">
            <v>32.634000000000015</v>
          </cell>
          <cell r="AA48">
            <v>32.634000000000015</v>
          </cell>
          <cell r="AB48">
            <v>32.634000000000015</v>
          </cell>
        </row>
        <row r="50">
          <cell r="N50" t="str">
            <v>RECOVERABLE WORKS</v>
          </cell>
          <cell r="P50">
            <v>0</v>
          </cell>
          <cell r="Q50">
            <v>0</v>
          </cell>
          <cell r="R50">
            <v>0</v>
          </cell>
          <cell r="S50">
            <v>0</v>
          </cell>
          <cell r="T50">
            <v>0</v>
          </cell>
          <cell r="U50">
            <v>0</v>
          </cell>
          <cell r="V50">
            <v>0</v>
          </cell>
          <cell r="W50">
            <v>0</v>
          </cell>
          <cell r="X50">
            <v>0</v>
          </cell>
          <cell r="Y50">
            <v>0</v>
          </cell>
          <cell r="Z50">
            <v>0</v>
          </cell>
          <cell r="AA50">
            <v>0</v>
          </cell>
          <cell r="AB50">
            <v>0</v>
          </cell>
        </row>
        <row r="52">
          <cell r="N52" t="str">
            <v>RELOCATION OF FIELD REGS</v>
          </cell>
          <cell r="P52">
            <v>0</v>
          </cell>
          <cell r="Q52">
            <v>0</v>
          </cell>
          <cell r="R52">
            <v>0</v>
          </cell>
          <cell r="S52">
            <v>0</v>
          </cell>
          <cell r="T52">
            <v>0</v>
          </cell>
          <cell r="U52">
            <v>0</v>
          </cell>
          <cell r="V52">
            <v>0</v>
          </cell>
          <cell r="W52">
            <v>0</v>
          </cell>
          <cell r="X52">
            <v>0</v>
          </cell>
          <cell r="Y52">
            <v>0</v>
          </cell>
          <cell r="Z52">
            <v>0</v>
          </cell>
          <cell r="AA52">
            <v>0</v>
          </cell>
          <cell r="AB52">
            <v>0</v>
          </cell>
        </row>
        <row r="53">
          <cell r="N53" t="str">
            <v>Supply Regs</v>
          </cell>
          <cell r="P53">
            <v>0</v>
          </cell>
          <cell r="Q53">
            <v>0</v>
          </cell>
          <cell r="R53">
            <v>0</v>
          </cell>
          <cell r="S53">
            <v>0</v>
          </cell>
          <cell r="T53">
            <v>0</v>
          </cell>
          <cell r="U53">
            <v>0</v>
          </cell>
          <cell r="V53">
            <v>0</v>
          </cell>
          <cell r="W53">
            <v>0</v>
          </cell>
          <cell r="X53">
            <v>0</v>
          </cell>
          <cell r="Y53">
            <v>0</v>
          </cell>
          <cell r="Z53">
            <v>0</v>
          </cell>
          <cell r="AA53">
            <v>0</v>
          </cell>
          <cell r="AB53">
            <v>0</v>
          </cell>
        </row>
        <row r="54">
          <cell r="C54" t="str">
            <v>2003 Budget</v>
          </cell>
          <cell r="G54">
            <v>31513.813516795635</v>
          </cell>
        </row>
        <row r="55">
          <cell r="C55" t="str">
            <v>MAINS RENEWALS - Pipeworks deferred to 2004</v>
          </cell>
          <cell r="H55">
            <v>-2302.8570266068127</v>
          </cell>
          <cell r="N55" t="str">
            <v>TOTAL SUPPLY REGS</v>
          </cell>
          <cell r="P55">
            <v>1086.1350000000002</v>
          </cell>
          <cell r="Q55">
            <v>76.301400000000015</v>
          </cell>
          <cell r="R55">
            <v>125.58540000000002</v>
          </cell>
          <cell r="S55">
            <v>133.77720000000002</v>
          </cell>
          <cell r="T55">
            <v>133.42200000000003</v>
          </cell>
          <cell r="U55">
            <v>174.38100000000003</v>
          </cell>
          <cell r="V55">
            <v>102.34200000000001</v>
          </cell>
          <cell r="W55">
            <v>51.592800000000011</v>
          </cell>
          <cell r="X55">
            <v>49.150800000000011</v>
          </cell>
          <cell r="Y55">
            <v>49.150800000000011</v>
          </cell>
          <cell r="Z55">
            <v>49.150800000000011</v>
          </cell>
          <cell r="AA55">
            <v>72.816000000000017</v>
          </cell>
          <cell r="AB55">
            <v>68.464800000000025</v>
          </cell>
        </row>
        <row r="56">
          <cell r="C56" t="str">
            <v>RENEW SERVICES - increase in quantities &amp; price</v>
          </cell>
          <cell r="G56">
            <v>2188.6836010817242</v>
          </cell>
        </row>
        <row r="57">
          <cell r="C57" t="str">
            <v>INSTALL &amp; RELOCATE REGULATOR ASSEMBLY</v>
          </cell>
          <cell r="G57">
            <v>195.79051191703206</v>
          </cell>
        </row>
        <row r="58">
          <cell r="C58" t="str">
            <v>MAINS EXTENSION TIE INS - increase quantity of small mains ext</v>
          </cell>
          <cell r="G58">
            <v>164.86907185920001</v>
          </cell>
          <cell r="N58" t="str">
            <v xml:space="preserve"> ASSET REPLACEMENT  </v>
          </cell>
          <cell r="P58">
            <v>8509.6999999999989</v>
          </cell>
          <cell r="Q58">
            <v>96.889999999999986</v>
          </cell>
          <cell r="R58">
            <v>179.41</v>
          </cell>
          <cell r="S58">
            <v>400.40999999999997</v>
          </cell>
          <cell r="T58">
            <v>400.40999999999997</v>
          </cell>
          <cell r="U58">
            <v>786.45299999999997</v>
          </cell>
          <cell r="V58">
            <v>861.45299999999997</v>
          </cell>
          <cell r="W58">
            <v>1411.9459999999999</v>
          </cell>
          <cell r="X58">
            <v>1336.9459999999999</v>
          </cell>
          <cell r="Y58">
            <v>942.55700000000002</v>
          </cell>
          <cell r="Z58">
            <v>942.55700000000002</v>
          </cell>
          <cell r="AA58">
            <v>575.33400000000006</v>
          </cell>
          <cell r="AB58">
            <v>575.33400000000006</v>
          </cell>
        </row>
        <row r="60">
          <cell r="N60" t="str">
            <v>RM MAINS RENEWALS</v>
          </cell>
          <cell r="P60">
            <v>0</v>
          </cell>
          <cell r="Q60">
            <v>0</v>
          </cell>
          <cell r="R60">
            <v>0</v>
          </cell>
          <cell r="S60">
            <v>0</v>
          </cell>
          <cell r="T60">
            <v>0</v>
          </cell>
          <cell r="U60">
            <v>0</v>
          </cell>
          <cell r="V60">
            <v>0</v>
          </cell>
          <cell r="W60">
            <v>0</v>
          </cell>
          <cell r="X60">
            <v>0</v>
          </cell>
          <cell r="Y60">
            <v>0</v>
          </cell>
          <cell r="Z60">
            <v>0</v>
          </cell>
          <cell r="AA60">
            <v>0</v>
          </cell>
          <cell r="AB60">
            <v>0</v>
          </cell>
        </row>
        <row r="61">
          <cell r="N61" t="str">
            <v xml:space="preserve">     Burwood</v>
          </cell>
          <cell r="P61">
            <v>0</v>
          </cell>
          <cell r="Q61">
            <v>0</v>
          </cell>
          <cell r="R61">
            <v>0</v>
          </cell>
          <cell r="S61">
            <v>0</v>
          </cell>
          <cell r="T61">
            <v>0</v>
          </cell>
          <cell r="U61">
            <v>0</v>
          </cell>
          <cell r="V61">
            <v>0</v>
          </cell>
          <cell r="W61">
            <v>0</v>
          </cell>
          <cell r="X61">
            <v>0</v>
          </cell>
          <cell r="Y61">
            <v>0</v>
          </cell>
          <cell r="Z61">
            <v>0</v>
          </cell>
          <cell r="AA61">
            <v>0</v>
          </cell>
          <cell r="AB61">
            <v>0</v>
          </cell>
        </row>
        <row r="62">
          <cell r="N62" t="str">
            <v xml:space="preserve">     Moorabbin</v>
          </cell>
          <cell r="P62">
            <v>0</v>
          </cell>
          <cell r="Q62">
            <v>0</v>
          </cell>
          <cell r="R62">
            <v>0</v>
          </cell>
          <cell r="S62">
            <v>0</v>
          </cell>
          <cell r="T62">
            <v>0</v>
          </cell>
          <cell r="U62">
            <v>0</v>
          </cell>
          <cell r="V62">
            <v>0</v>
          </cell>
          <cell r="W62">
            <v>0</v>
          </cell>
          <cell r="X62">
            <v>0</v>
          </cell>
          <cell r="Y62">
            <v>0</v>
          </cell>
          <cell r="Z62">
            <v>0</v>
          </cell>
          <cell r="AA62">
            <v>0</v>
          </cell>
          <cell r="AB62">
            <v>0</v>
          </cell>
        </row>
        <row r="64">
          <cell r="N64" t="str">
            <v>RR RENEW SERVICES</v>
          </cell>
          <cell r="P64">
            <v>0</v>
          </cell>
          <cell r="Q64">
            <v>0</v>
          </cell>
          <cell r="R64">
            <v>0</v>
          </cell>
          <cell r="S64">
            <v>0</v>
          </cell>
          <cell r="T64">
            <v>0</v>
          </cell>
          <cell r="U64">
            <v>0</v>
          </cell>
          <cell r="V64">
            <v>0</v>
          </cell>
          <cell r="W64">
            <v>0</v>
          </cell>
          <cell r="X64">
            <v>0</v>
          </cell>
          <cell r="Y64">
            <v>0</v>
          </cell>
          <cell r="Z64">
            <v>0</v>
          </cell>
          <cell r="AA64">
            <v>0</v>
          </cell>
          <cell r="AB64">
            <v>0</v>
          </cell>
        </row>
        <row r="65">
          <cell r="N65" t="str">
            <v xml:space="preserve">     Burwood</v>
          </cell>
          <cell r="P65">
            <v>0</v>
          </cell>
          <cell r="Q65">
            <v>0</v>
          </cell>
          <cell r="R65">
            <v>0</v>
          </cell>
          <cell r="S65">
            <v>0</v>
          </cell>
          <cell r="T65">
            <v>0</v>
          </cell>
          <cell r="U65">
            <v>0</v>
          </cell>
          <cell r="V65">
            <v>0</v>
          </cell>
          <cell r="W65">
            <v>0</v>
          </cell>
          <cell r="X65">
            <v>0</v>
          </cell>
          <cell r="Y65">
            <v>0</v>
          </cell>
          <cell r="Z65">
            <v>0</v>
          </cell>
          <cell r="AA65">
            <v>0</v>
          </cell>
          <cell r="AB65">
            <v>0</v>
          </cell>
        </row>
        <row r="66">
          <cell r="N66" t="str">
            <v xml:space="preserve">     Moorabbin</v>
          </cell>
          <cell r="P66">
            <v>0</v>
          </cell>
          <cell r="Q66">
            <v>0</v>
          </cell>
          <cell r="R66">
            <v>0</v>
          </cell>
          <cell r="S66">
            <v>0</v>
          </cell>
          <cell r="T66">
            <v>0</v>
          </cell>
          <cell r="U66">
            <v>0</v>
          </cell>
          <cell r="V66">
            <v>0</v>
          </cell>
          <cell r="W66">
            <v>0</v>
          </cell>
          <cell r="X66">
            <v>0</v>
          </cell>
          <cell r="Y66">
            <v>0</v>
          </cell>
          <cell r="Z66">
            <v>0</v>
          </cell>
          <cell r="AA66">
            <v>0</v>
          </cell>
          <cell r="AB66">
            <v>0</v>
          </cell>
        </row>
        <row r="68">
          <cell r="N68" t="str">
            <v>RENEW I &amp; C REGULATORS</v>
          </cell>
          <cell r="P68">
            <v>0</v>
          </cell>
          <cell r="Q68">
            <v>0</v>
          </cell>
          <cell r="R68">
            <v>0</v>
          </cell>
          <cell r="S68">
            <v>0</v>
          </cell>
          <cell r="T68">
            <v>0</v>
          </cell>
          <cell r="U68">
            <v>0</v>
          </cell>
          <cell r="V68">
            <v>0</v>
          </cell>
          <cell r="W68">
            <v>0</v>
          </cell>
          <cell r="X68">
            <v>0</v>
          </cell>
          <cell r="Y68">
            <v>0</v>
          </cell>
          <cell r="Z68">
            <v>0</v>
          </cell>
          <cell r="AA68">
            <v>0</v>
          </cell>
          <cell r="AB68">
            <v>0</v>
          </cell>
        </row>
        <row r="69">
          <cell r="N69" t="str">
            <v xml:space="preserve">     Burwood</v>
          </cell>
          <cell r="P69">
            <v>0</v>
          </cell>
          <cell r="Q69">
            <v>0</v>
          </cell>
          <cell r="R69">
            <v>0</v>
          </cell>
          <cell r="S69">
            <v>0</v>
          </cell>
          <cell r="T69">
            <v>0</v>
          </cell>
          <cell r="U69">
            <v>0</v>
          </cell>
          <cell r="V69">
            <v>0</v>
          </cell>
          <cell r="W69">
            <v>0</v>
          </cell>
          <cell r="X69">
            <v>0</v>
          </cell>
          <cell r="Y69">
            <v>0</v>
          </cell>
          <cell r="Z69">
            <v>0</v>
          </cell>
          <cell r="AA69">
            <v>0</v>
          </cell>
          <cell r="AB69">
            <v>0</v>
          </cell>
        </row>
        <row r="70">
          <cell r="N70" t="str">
            <v xml:space="preserve">     Moorabbin</v>
          </cell>
          <cell r="P70">
            <v>0</v>
          </cell>
          <cell r="Q70">
            <v>0</v>
          </cell>
          <cell r="R70">
            <v>0</v>
          </cell>
          <cell r="S70">
            <v>0</v>
          </cell>
          <cell r="T70">
            <v>0</v>
          </cell>
          <cell r="U70">
            <v>0</v>
          </cell>
          <cell r="V70">
            <v>0</v>
          </cell>
          <cell r="W70">
            <v>0</v>
          </cell>
          <cell r="X70">
            <v>0</v>
          </cell>
          <cell r="Y70">
            <v>0</v>
          </cell>
          <cell r="Z70">
            <v>0</v>
          </cell>
          <cell r="AA70">
            <v>0</v>
          </cell>
          <cell r="AB70">
            <v>0</v>
          </cell>
        </row>
        <row r="72">
          <cell r="N72" t="str">
            <v>CUSTOMER INITIATED CAPITAL</v>
          </cell>
          <cell r="P72">
            <v>0</v>
          </cell>
          <cell r="Q72">
            <v>0</v>
          </cell>
          <cell r="R72">
            <v>0</v>
          </cell>
          <cell r="S72">
            <v>0</v>
          </cell>
          <cell r="T72">
            <v>0</v>
          </cell>
          <cell r="U72">
            <v>0</v>
          </cell>
          <cell r="V72">
            <v>0</v>
          </cell>
          <cell r="W72">
            <v>0</v>
          </cell>
          <cell r="X72">
            <v>0</v>
          </cell>
          <cell r="Y72">
            <v>0</v>
          </cell>
          <cell r="Z72">
            <v>0</v>
          </cell>
          <cell r="AA72">
            <v>0</v>
          </cell>
          <cell r="AB72">
            <v>0</v>
          </cell>
        </row>
        <row r="74">
          <cell r="N74" t="str">
            <v>CA INSTALL &amp; RELOCATE REG ASSEMBLY</v>
          </cell>
          <cell r="P74">
            <v>0</v>
          </cell>
          <cell r="Q74">
            <v>0</v>
          </cell>
          <cell r="R74">
            <v>0</v>
          </cell>
          <cell r="S74">
            <v>0</v>
          </cell>
          <cell r="T74">
            <v>0</v>
          </cell>
          <cell r="U74">
            <v>0</v>
          </cell>
          <cell r="V74">
            <v>0</v>
          </cell>
          <cell r="W74">
            <v>0</v>
          </cell>
          <cell r="X74">
            <v>0</v>
          </cell>
          <cell r="Y74">
            <v>0</v>
          </cell>
          <cell r="Z74">
            <v>0</v>
          </cell>
          <cell r="AA74">
            <v>0</v>
          </cell>
          <cell r="AB74">
            <v>0</v>
          </cell>
        </row>
        <row r="75">
          <cell r="N75" t="str">
            <v xml:space="preserve">     Burwood</v>
          </cell>
          <cell r="P75">
            <v>0</v>
          </cell>
          <cell r="Q75">
            <v>0</v>
          </cell>
          <cell r="R75">
            <v>0</v>
          </cell>
          <cell r="S75">
            <v>0</v>
          </cell>
          <cell r="T75">
            <v>0</v>
          </cell>
          <cell r="U75">
            <v>0</v>
          </cell>
          <cell r="V75">
            <v>0</v>
          </cell>
          <cell r="W75">
            <v>0</v>
          </cell>
          <cell r="X75">
            <v>0</v>
          </cell>
          <cell r="Y75">
            <v>0</v>
          </cell>
          <cell r="Z75">
            <v>0</v>
          </cell>
          <cell r="AA75">
            <v>0</v>
          </cell>
          <cell r="AB75">
            <v>0</v>
          </cell>
        </row>
        <row r="76">
          <cell r="N76" t="str">
            <v xml:space="preserve">     Moorabbin</v>
          </cell>
          <cell r="P76">
            <v>0</v>
          </cell>
          <cell r="Q76">
            <v>0</v>
          </cell>
          <cell r="R76">
            <v>0</v>
          </cell>
          <cell r="S76">
            <v>0</v>
          </cell>
          <cell r="T76">
            <v>0</v>
          </cell>
          <cell r="U76">
            <v>0</v>
          </cell>
          <cell r="V76">
            <v>0</v>
          </cell>
          <cell r="W76">
            <v>0</v>
          </cell>
          <cell r="X76">
            <v>0</v>
          </cell>
          <cell r="Y76">
            <v>0</v>
          </cell>
          <cell r="Z76">
            <v>0</v>
          </cell>
          <cell r="AA76">
            <v>0</v>
          </cell>
          <cell r="AB76">
            <v>0</v>
          </cell>
        </row>
        <row r="78">
          <cell r="N78" t="str">
            <v>CC MAINS EXTENSION TIE INS</v>
          </cell>
          <cell r="P78">
            <v>0</v>
          </cell>
          <cell r="Q78">
            <v>0</v>
          </cell>
          <cell r="R78">
            <v>0</v>
          </cell>
          <cell r="S78">
            <v>0</v>
          </cell>
          <cell r="T78">
            <v>0</v>
          </cell>
          <cell r="U78">
            <v>0</v>
          </cell>
          <cell r="V78">
            <v>0</v>
          </cell>
          <cell r="W78">
            <v>0</v>
          </cell>
          <cell r="X78">
            <v>0</v>
          </cell>
          <cell r="Y78">
            <v>0</v>
          </cell>
          <cell r="Z78">
            <v>0</v>
          </cell>
          <cell r="AA78">
            <v>0</v>
          </cell>
          <cell r="AB78">
            <v>0</v>
          </cell>
        </row>
        <row r="79">
          <cell r="N79" t="str">
            <v xml:space="preserve">     Burwood</v>
          </cell>
          <cell r="P79">
            <v>0</v>
          </cell>
          <cell r="Q79">
            <v>0</v>
          </cell>
          <cell r="R79">
            <v>0</v>
          </cell>
          <cell r="S79">
            <v>0</v>
          </cell>
          <cell r="T79">
            <v>0</v>
          </cell>
          <cell r="U79">
            <v>0</v>
          </cell>
          <cell r="V79">
            <v>0</v>
          </cell>
          <cell r="W79">
            <v>0</v>
          </cell>
          <cell r="X79">
            <v>0</v>
          </cell>
          <cell r="Y79">
            <v>0</v>
          </cell>
          <cell r="Z79">
            <v>0</v>
          </cell>
          <cell r="AA79">
            <v>0</v>
          </cell>
          <cell r="AB79">
            <v>0</v>
          </cell>
        </row>
        <row r="80">
          <cell r="N80" t="str">
            <v xml:space="preserve">     Moorabbin</v>
          </cell>
          <cell r="P80">
            <v>0</v>
          </cell>
          <cell r="Q80">
            <v>0</v>
          </cell>
          <cell r="R80">
            <v>0</v>
          </cell>
          <cell r="S80">
            <v>0</v>
          </cell>
          <cell r="T80">
            <v>0</v>
          </cell>
          <cell r="U80">
            <v>0</v>
          </cell>
          <cell r="V80">
            <v>0</v>
          </cell>
          <cell r="W80">
            <v>0</v>
          </cell>
          <cell r="X80">
            <v>0</v>
          </cell>
          <cell r="Y80">
            <v>0</v>
          </cell>
          <cell r="Z80">
            <v>0</v>
          </cell>
          <cell r="AA80">
            <v>0</v>
          </cell>
          <cell r="AB80">
            <v>0</v>
          </cell>
        </row>
        <row r="82">
          <cell r="N82" t="str">
            <v>NEW MAINS</v>
          </cell>
          <cell r="P82">
            <v>0</v>
          </cell>
          <cell r="Q82">
            <v>0</v>
          </cell>
          <cell r="R82">
            <v>0</v>
          </cell>
          <cell r="S82">
            <v>0</v>
          </cell>
          <cell r="T82">
            <v>0</v>
          </cell>
          <cell r="U82">
            <v>0</v>
          </cell>
          <cell r="V82">
            <v>0</v>
          </cell>
          <cell r="W82">
            <v>0</v>
          </cell>
          <cell r="X82">
            <v>0</v>
          </cell>
          <cell r="Y82">
            <v>0</v>
          </cell>
          <cell r="Z82">
            <v>0</v>
          </cell>
          <cell r="AA82">
            <v>0</v>
          </cell>
          <cell r="AB82">
            <v>0</v>
          </cell>
        </row>
        <row r="83">
          <cell r="N83" t="str">
            <v xml:space="preserve">     Burwood</v>
          </cell>
          <cell r="P83">
            <v>0</v>
          </cell>
          <cell r="Q83">
            <v>0</v>
          </cell>
          <cell r="R83">
            <v>0</v>
          </cell>
          <cell r="S83">
            <v>0</v>
          </cell>
          <cell r="T83">
            <v>0</v>
          </cell>
          <cell r="U83">
            <v>0</v>
          </cell>
          <cell r="V83">
            <v>0</v>
          </cell>
          <cell r="W83">
            <v>0</v>
          </cell>
          <cell r="X83">
            <v>0</v>
          </cell>
          <cell r="Y83">
            <v>0</v>
          </cell>
          <cell r="Z83">
            <v>0</v>
          </cell>
          <cell r="AA83">
            <v>0</v>
          </cell>
          <cell r="AB83">
            <v>0</v>
          </cell>
        </row>
        <row r="84">
          <cell r="N84" t="str">
            <v xml:space="preserve">     Moorabbin</v>
          </cell>
          <cell r="P84">
            <v>0</v>
          </cell>
          <cell r="Q84">
            <v>0</v>
          </cell>
          <cell r="R84">
            <v>0</v>
          </cell>
          <cell r="S84">
            <v>0</v>
          </cell>
          <cell r="T84">
            <v>0</v>
          </cell>
          <cell r="U84">
            <v>0</v>
          </cell>
          <cell r="V84">
            <v>0</v>
          </cell>
          <cell r="W84">
            <v>0</v>
          </cell>
          <cell r="X84">
            <v>0</v>
          </cell>
          <cell r="Y84">
            <v>0</v>
          </cell>
          <cell r="Z84">
            <v>0</v>
          </cell>
          <cell r="AA84">
            <v>0</v>
          </cell>
          <cell r="AB84">
            <v>0</v>
          </cell>
        </row>
        <row r="86">
          <cell r="N86" t="str">
            <v>CQ LAYING SUPPLY MAINS</v>
          </cell>
          <cell r="P86">
            <v>0</v>
          </cell>
          <cell r="Q86">
            <v>0</v>
          </cell>
          <cell r="R86">
            <v>0</v>
          </cell>
          <cell r="S86">
            <v>0</v>
          </cell>
          <cell r="T86">
            <v>0</v>
          </cell>
          <cell r="U86">
            <v>0</v>
          </cell>
          <cell r="V86">
            <v>0</v>
          </cell>
          <cell r="W86">
            <v>0</v>
          </cell>
          <cell r="X86">
            <v>0</v>
          </cell>
          <cell r="Y86">
            <v>0</v>
          </cell>
          <cell r="Z86">
            <v>0</v>
          </cell>
          <cell r="AA86">
            <v>0</v>
          </cell>
          <cell r="AB86">
            <v>0</v>
          </cell>
        </row>
        <row r="87">
          <cell r="N87" t="str">
            <v xml:space="preserve">     Burwood</v>
          </cell>
          <cell r="P87">
            <v>0</v>
          </cell>
          <cell r="Q87">
            <v>0</v>
          </cell>
          <cell r="R87">
            <v>0</v>
          </cell>
          <cell r="S87">
            <v>0</v>
          </cell>
          <cell r="T87">
            <v>0</v>
          </cell>
          <cell r="U87">
            <v>0</v>
          </cell>
          <cell r="V87">
            <v>0</v>
          </cell>
          <cell r="W87">
            <v>0</v>
          </cell>
          <cell r="X87">
            <v>0</v>
          </cell>
          <cell r="Y87">
            <v>0</v>
          </cell>
          <cell r="Z87">
            <v>0</v>
          </cell>
          <cell r="AA87">
            <v>0</v>
          </cell>
          <cell r="AB87">
            <v>0</v>
          </cell>
        </row>
        <row r="88">
          <cell r="N88" t="str">
            <v xml:space="preserve">     Moorabbin</v>
          </cell>
          <cell r="P88">
            <v>0</v>
          </cell>
          <cell r="Q88">
            <v>0</v>
          </cell>
          <cell r="R88">
            <v>0</v>
          </cell>
          <cell r="S88">
            <v>0</v>
          </cell>
          <cell r="T88">
            <v>0</v>
          </cell>
          <cell r="U88">
            <v>0</v>
          </cell>
          <cell r="V88">
            <v>0</v>
          </cell>
          <cell r="W88">
            <v>0</v>
          </cell>
          <cell r="X88">
            <v>0</v>
          </cell>
          <cell r="Y88">
            <v>0</v>
          </cell>
          <cell r="Z88">
            <v>0</v>
          </cell>
          <cell r="AA88">
            <v>0</v>
          </cell>
          <cell r="AB88">
            <v>0</v>
          </cell>
        </row>
        <row r="90">
          <cell r="N90" t="str">
            <v>CM INSTALL NEW METERS &gt; 8m3</v>
          </cell>
          <cell r="P90">
            <v>0</v>
          </cell>
          <cell r="Q90">
            <v>0</v>
          </cell>
          <cell r="R90">
            <v>0</v>
          </cell>
          <cell r="S90">
            <v>0</v>
          </cell>
          <cell r="T90">
            <v>0</v>
          </cell>
          <cell r="U90">
            <v>0</v>
          </cell>
          <cell r="V90">
            <v>0</v>
          </cell>
          <cell r="W90">
            <v>0</v>
          </cell>
          <cell r="X90">
            <v>0</v>
          </cell>
          <cell r="Y90">
            <v>0</v>
          </cell>
          <cell r="Z90">
            <v>0</v>
          </cell>
          <cell r="AA90">
            <v>0</v>
          </cell>
          <cell r="AB90">
            <v>0</v>
          </cell>
        </row>
        <row r="91">
          <cell r="N91" t="str">
            <v xml:space="preserve">     Burwood</v>
          </cell>
          <cell r="P91">
            <v>0</v>
          </cell>
          <cell r="Q91">
            <v>0</v>
          </cell>
          <cell r="R91">
            <v>0</v>
          </cell>
          <cell r="S91">
            <v>0</v>
          </cell>
          <cell r="T91">
            <v>0</v>
          </cell>
          <cell r="U91">
            <v>0</v>
          </cell>
          <cell r="V91">
            <v>0</v>
          </cell>
          <cell r="W91">
            <v>0</v>
          </cell>
          <cell r="X91">
            <v>0</v>
          </cell>
          <cell r="Y91">
            <v>0</v>
          </cell>
          <cell r="Z91">
            <v>0</v>
          </cell>
          <cell r="AA91">
            <v>0</v>
          </cell>
          <cell r="AB91">
            <v>0</v>
          </cell>
        </row>
        <row r="92">
          <cell r="N92" t="str">
            <v xml:space="preserve">     Moorabbin</v>
          </cell>
          <cell r="P92">
            <v>0</v>
          </cell>
          <cell r="Q92">
            <v>0</v>
          </cell>
          <cell r="R92">
            <v>0</v>
          </cell>
          <cell r="S92">
            <v>0</v>
          </cell>
          <cell r="T92">
            <v>0</v>
          </cell>
          <cell r="U92">
            <v>0</v>
          </cell>
          <cell r="V92">
            <v>0</v>
          </cell>
          <cell r="W92">
            <v>0</v>
          </cell>
          <cell r="X92">
            <v>0</v>
          </cell>
          <cell r="Y92">
            <v>0</v>
          </cell>
          <cell r="Z92">
            <v>0</v>
          </cell>
          <cell r="AA92">
            <v>0</v>
          </cell>
          <cell r="AB92">
            <v>0</v>
          </cell>
        </row>
        <row r="94">
          <cell r="N94" t="str">
            <v>CN INSTALL NEW METERS &lt; 8m3</v>
          </cell>
          <cell r="P94">
            <v>0</v>
          </cell>
          <cell r="Q94">
            <v>0</v>
          </cell>
          <cell r="R94">
            <v>0</v>
          </cell>
          <cell r="S94">
            <v>0</v>
          </cell>
          <cell r="T94">
            <v>0</v>
          </cell>
          <cell r="U94">
            <v>0</v>
          </cell>
          <cell r="V94">
            <v>0</v>
          </cell>
          <cell r="W94">
            <v>0</v>
          </cell>
          <cell r="X94">
            <v>0</v>
          </cell>
          <cell r="Y94">
            <v>0</v>
          </cell>
          <cell r="Z94">
            <v>0</v>
          </cell>
          <cell r="AA94">
            <v>0</v>
          </cell>
          <cell r="AB94">
            <v>0</v>
          </cell>
        </row>
        <row r="95">
          <cell r="N95" t="str">
            <v xml:space="preserve">     Burwood</v>
          </cell>
          <cell r="P95">
            <v>0</v>
          </cell>
          <cell r="Q95">
            <v>0</v>
          </cell>
          <cell r="R95">
            <v>0</v>
          </cell>
          <cell r="S95">
            <v>0</v>
          </cell>
          <cell r="T95">
            <v>0</v>
          </cell>
          <cell r="U95">
            <v>0</v>
          </cell>
          <cell r="V95">
            <v>0</v>
          </cell>
          <cell r="W95">
            <v>0</v>
          </cell>
          <cell r="X95">
            <v>0</v>
          </cell>
          <cell r="Y95">
            <v>0</v>
          </cell>
          <cell r="Z95">
            <v>0</v>
          </cell>
          <cell r="AA95">
            <v>0</v>
          </cell>
          <cell r="AB95">
            <v>0</v>
          </cell>
        </row>
        <row r="96">
          <cell r="N96" t="str">
            <v xml:space="preserve">     Moorabbin</v>
          </cell>
          <cell r="P96">
            <v>0</v>
          </cell>
          <cell r="Q96">
            <v>0</v>
          </cell>
          <cell r="R96">
            <v>0</v>
          </cell>
          <cell r="S96">
            <v>0</v>
          </cell>
          <cell r="T96">
            <v>0</v>
          </cell>
          <cell r="U96">
            <v>0</v>
          </cell>
          <cell r="V96">
            <v>0</v>
          </cell>
          <cell r="W96">
            <v>0</v>
          </cell>
          <cell r="X96">
            <v>0</v>
          </cell>
          <cell r="Y96">
            <v>0</v>
          </cell>
          <cell r="Z96">
            <v>0</v>
          </cell>
          <cell r="AA96">
            <v>0</v>
          </cell>
          <cell r="AB96">
            <v>0</v>
          </cell>
        </row>
        <row r="98">
          <cell r="N98" t="str">
            <v>CR LAYING NEW SERVICES</v>
          </cell>
          <cell r="P98">
            <v>0</v>
          </cell>
          <cell r="Q98">
            <v>0</v>
          </cell>
          <cell r="R98">
            <v>0</v>
          </cell>
          <cell r="S98">
            <v>0</v>
          </cell>
          <cell r="T98">
            <v>0</v>
          </cell>
          <cell r="U98">
            <v>0</v>
          </cell>
          <cell r="V98">
            <v>0</v>
          </cell>
          <cell r="W98">
            <v>0</v>
          </cell>
          <cell r="X98">
            <v>0</v>
          </cell>
          <cell r="Y98">
            <v>0</v>
          </cell>
          <cell r="Z98">
            <v>0</v>
          </cell>
          <cell r="AA98">
            <v>0</v>
          </cell>
          <cell r="AB98">
            <v>0</v>
          </cell>
        </row>
        <row r="99">
          <cell r="N99" t="str">
            <v xml:space="preserve">     Burwood</v>
          </cell>
          <cell r="P99">
            <v>0</v>
          </cell>
          <cell r="Q99">
            <v>0</v>
          </cell>
          <cell r="R99">
            <v>0</v>
          </cell>
          <cell r="S99">
            <v>0</v>
          </cell>
          <cell r="T99">
            <v>0</v>
          </cell>
          <cell r="U99">
            <v>0</v>
          </cell>
          <cell r="V99">
            <v>0</v>
          </cell>
          <cell r="W99">
            <v>0</v>
          </cell>
          <cell r="X99">
            <v>0</v>
          </cell>
          <cell r="Y99">
            <v>0</v>
          </cell>
          <cell r="Z99">
            <v>0</v>
          </cell>
          <cell r="AA99">
            <v>0</v>
          </cell>
          <cell r="AB99">
            <v>0</v>
          </cell>
        </row>
        <row r="100">
          <cell r="N100" t="str">
            <v xml:space="preserve">     Moorabbin</v>
          </cell>
          <cell r="P100">
            <v>0</v>
          </cell>
          <cell r="Q100">
            <v>0</v>
          </cell>
          <cell r="R100">
            <v>0</v>
          </cell>
          <cell r="S100">
            <v>0</v>
          </cell>
          <cell r="T100">
            <v>0</v>
          </cell>
          <cell r="U100">
            <v>0</v>
          </cell>
          <cell r="V100">
            <v>0</v>
          </cell>
          <cell r="W100">
            <v>0</v>
          </cell>
          <cell r="X100">
            <v>0</v>
          </cell>
          <cell r="Y100">
            <v>0</v>
          </cell>
          <cell r="Z100">
            <v>0</v>
          </cell>
          <cell r="AA100">
            <v>0</v>
          </cell>
          <cell r="AB100">
            <v>0</v>
          </cell>
        </row>
        <row r="102">
          <cell r="N102" t="str">
            <v xml:space="preserve">DEMAND CAPITAL </v>
          </cell>
          <cell r="P102">
            <v>3582.18</v>
          </cell>
          <cell r="Q102">
            <v>166.5</v>
          </cell>
          <cell r="R102">
            <v>531.16499999999996</v>
          </cell>
          <cell r="S102">
            <v>262.99</v>
          </cell>
          <cell r="T102">
            <v>433.73250000000002</v>
          </cell>
          <cell r="U102">
            <v>450.95</v>
          </cell>
          <cell r="V102">
            <v>334.44299999999998</v>
          </cell>
          <cell r="W102">
            <v>530.66100000000006</v>
          </cell>
          <cell r="X102">
            <v>326.83950000000004</v>
          </cell>
          <cell r="Y102">
            <v>298.42349999999999</v>
          </cell>
          <cell r="Z102">
            <v>235.98599999999999</v>
          </cell>
          <cell r="AA102">
            <v>6.9930000000000012</v>
          </cell>
          <cell r="AB102">
            <v>3.4965000000000006</v>
          </cell>
        </row>
        <row r="104">
          <cell r="N104" t="str">
            <v>DR REINFORCEMENT / UPGRADE</v>
          </cell>
          <cell r="P104">
            <v>1307.18</v>
          </cell>
          <cell r="Q104">
            <v>0</v>
          </cell>
          <cell r="R104">
            <v>32.774999999999999</v>
          </cell>
          <cell r="S104">
            <v>153.1</v>
          </cell>
          <cell r="T104">
            <v>185.01249999999999</v>
          </cell>
          <cell r="U104">
            <v>247.45</v>
          </cell>
          <cell r="V104">
            <v>254.44299999999998</v>
          </cell>
          <cell r="W104">
            <v>228.661</v>
          </cell>
          <cell r="X104">
            <v>104.83950000000002</v>
          </cell>
          <cell r="Y104">
            <v>76.423500000000004</v>
          </cell>
          <cell r="Z104">
            <v>13.986000000000002</v>
          </cell>
          <cell r="AA104">
            <v>6.9930000000000012</v>
          </cell>
          <cell r="AB104">
            <v>3.4965000000000006</v>
          </cell>
        </row>
        <row r="105">
          <cell r="N105" t="str">
            <v xml:space="preserve">     Burwood</v>
          </cell>
          <cell r="P105">
            <v>765.50000000000011</v>
          </cell>
          <cell r="Q105">
            <v>0</v>
          </cell>
          <cell r="R105">
            <v>30</v>
          </cell>
          <cell r="S105">
            <v>142</v>
          </cell>
          <cell r="T105">
            <v>153.1</v>
          </cell>
          <cell r="U105">
            <v>153.1</v>
          </cell>
          <cell r="V105">
            <v>153.1</v>
          </cell>
          <cell r="W105">
            <v>123.1</v>
          </cell>
          <cell r="X105">
            <v>11.100000000000001</v>
          </cell>
          <cell r="Y105">
            <v>0</v>
          </cell>
          <cell r="Z105">
            <v>0</v>
          </cell>
          <cell r="AA105">
            <v>0</v>
          </cell>
          <cell r="AB105">
            <v>0</v>
          </cell>
        </row>
        <row r="106">
          <cell r="N106" t="str">
            <v xml:space="preserve">     Moorabbin</v>
          </cell>
          <cell r="P106">
            <v>541.68000000000006</v>
          </cell>
          <cell r="Q106">
            <v>0</v>
          </cell>
          <cell r="R106">
            <v>2.7750000000000004</v>
          </cell>
          <cell r="S106">
            <v>11.100000000000001</v>
          </cell>
          <cell r="T106">
            <v>31.912500000000001</v>
          </cell>
          <cell r="U106">
            <v>94.35</v>
          </cell>
          <cell r="V106">
            <v>101.34299999999999</v>
          </cell>
          <cell r="W106">
            <v>105.56100000000001</v>
          </cell>
          <cell r="X106">
            <v>93.739500000000007</v>
          </cell>
          <cell r="Y106">
            <v>76.423500000000004</v>
          </cell>
          <cell r="Z106">
            <v>13.986000000000002</v>
          </cell>
          <cell r="AA106">
            <v>6.9930000000000012</v>
          </cell>
          <cell r="AB106">
            <v>3.4965000000000006</v>
          </cell>
        </row>
        <row r="108">
          <cell r="N108" t="str">
            <v xml:space="preserve">PERFORMANCE CAPITAL </v>
          </cell>
          <cell r="P108">
            <v>0</v>
          </cell>
          <cell r="Q108">
            <v>0</v>
          </cell>
          <cell r="R108">
            <v>0</v>
          </cell>
          <cell r="S108">
            <v>0</v>
          </cell>
          <cell r="T108">
            <v>0</v>
          </cell>
          <cell r="U108">
            <v>0</v>
          </cell>
          <cell r="V108">
            <v>0</v>
          </cell>
          <cell r="W108">
            <v>0</v>
          </cell>
          <cell r="X108">
            <v>0</v>
          </cell>
          <cell r="Y108">
            <v>0</v>
          </cell>
          <cell r="Z108">
            <v>0</v>
          </cell>
          <cell r="AA108">
            <v>0</v>
          </cell>
          <cell r="AB108">
            <v>0</v>
          </cell>
        </row>
        <row r="110">
          <cell r="N110" t="str">
            <v>CATHODIC PROTECTION SYSTEMS</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N111" t="str">
            <v xml:space="preserve">     Burwood</v>
          </cell>
          <cell r="P111">
            <v>0</v>
          </cell>
          <cell r="Q111">
            <v>0</v>
          </cell>
          <cell r="R111">
            <v>0</v>
          </cell>
          <cell r="S111">
            <v>0</v>
          </cell>
          <cell r="T111">
            <v>0</v>
          </cell>
          <cell r="U111">
            <v>0</v>
          </cell>
          <cell r="V111">
            <v>0</v>
          </cell>
          <cell r="W111">
            <v>0</v>
          </cell>
          <cell r="X111">
            <v>0</v>
          </cell>
          <cell r="Y111">
            <v>0</v>
          </cell>
          <cell r="Z111">
            <v>0</v>
          </cell>
          <cell r="AA111">
            <v>0</v>
          </cell>
          <cell r="AB111">
            <v>0</v>
          </cell>
        </row>
        <row r="112">
          <cell r="N112" t="str">
            <v xml:space="preserve">     Moorabbin</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4">
          <cell r="N114" t="str">
            <v>NETWORK PERFORMANCE</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N115" t="str">
            <v xml:space="preserve">     Burwood</v>
          </cell>
          <cell r="P115">
            <v>0</v>
          </cell>
          <cell r="Q115">
            <v>0</v>
          </cell>
          <cell r="R115">
            <v>0</v>
          </cell>
          <cell r="S115">
            <v>0</v>
          </cell>
          <cell r="T115">
            <v>0</v>
          </cell>
          <cell r="U115">
            <v>0</v>
          </cell>
          <cell r="V115">
            <v>0</v>
          </cell>
          <cell r="W115">
            <v>0</v>
          </cell>
          <cell r="X115">
            <v>0</v>
          </cell>
          <cell r="Y115">
            <v>0</v>
          </cell>
          <cell r="Z115">
            <v>0</v>
          </cell>
          <cell r="AA115">
            <v>0</v>
          </cell>
          <cell r="AB115">
            <v>0</v>
          </cell>
        </row>
        <row r="116">
          <cell r="N116" t="str">
            <v xml:space="preserve">     Moorabbin</v>
          </cell>
          <cell r="P116">
            <v>0</v>
          </cell>
          <cell r="Q116">
            <v>0</v>
          </cell>
          <cell r="R116">
            <v>0</v>
          </cell>
          <cell r="S116">
            <v>0</v>
          </cell>
          <cell r="T116">
            <v>0</v>
          </cell>
          <cell r="U116">
            <v>0</v>
          </cell>
          <cell r="V116">
            <v>0</v>
          </cell>
          <cell r="W116">
            <v>0</v>
          </cell>
          <cell r="X116">
            <v>0</v>
          </cell>
          <cell r="Y116">
            <v>0</v>
          </cell>
          <cell r="Z116">
            <v>0</v>
          </cell>
          <cell r="AA116">
            <v>0</v>
          </cell>
          <cell r="AB116">
            <v>0</v>
          </cell>
        </row>
        <row r="118">
          <cell r="N118" t="str">
            <v>RECOVERABLE WORKS</v>
          </cell>
          <cell r="P118">
            <v>406.2600000000001</v>
          </cell>
          <cell r="Q118">
            <v>4.0626000000000007</v>
          </cell>
          <cell r="R118">
            <v>4.0626000000000007</v>
          </cell>
          <cell r="S118">
            <v>16.250400000000003</v>
          </cell>
          <cell r="T118">
            <v>20.313000000000006</v>
          </cell>
          <cell r="U118">
            <v>20.313000000000006</v>
          </cell>
          <cell r="V118">
            <v>20.313000000000006</v>
          </cell>
          <cell r="W118">
            <v>40.626000000000012</v>
          </cell>
          <cell r="X118">
            <v>60.939000000000007</v>
          </cell>
          <cell r="Y118">
            <v>81.252000000000024</v>
          </cell>
          <cell r="Z118">
            <v>81.252000000000024</v>
          </cell>
          <cell r="AA118">
            <v>40.626000000000012</v>
          </cell>
          <cell r="AB118">
            <v>16.250400000000003</v>
          </cell>
        </row>
        <row r="120">
          <cell r="N120" t="str">
            <v>RECOVERABLE WORKS</v>
          </cell>
          <cell r="P120">
            <v>406.2600000000001</v>
          </cell>
          <cell r="Q120">
            <v>4.0626000000000007</v>
          </cell>
          <cell r="R120">
            <v>4.0626000000000007</v>
          </cell>
          <cell r="S120">
            <v>16.250400000000003</v>
          </cell>
          <cell r="T120">
            <v>20.313000000000006</v>
          </cell>
          <cell r="U120">
            <v>20.313000000000006</v>
          </cell>
          <cell r="V120">
            <v>20.313000000000006</v>
          </cell>
          <cell r="W120">
            <v>40.626000000000012</v>
          </cell>
          <cell r="X120">
            <v>60.939000000000007</v>
          </cell>
          <cell r="Y120">
            <v>81.252000000000024</v>
          </cell>
          <cell r="Z120">
            <v>81.252000000000024</v>
          </cell>
          <cell r="AA120">
            <v>40.626000000000012</v>
          </cell>
          <cell r="AB120">
            <v>16.250400000000003</v>
          </cell>
        </row>
        <row r="121">
          <cell r="N121" t="str">
            <v xml:space="preserve">     Burwood</v>
          </cell>
          <cell r="P121">
            <v>293.04000000000008</v>
          </cell>
          <cell r="Q121">
            <v>2.9304000000000006</v>
          </cell>
          <cell r="R121">
            <v>2.9304000000000006</v>
          </cell>
          <cell r="S121">
            <v>11.721600000000002</v>
          </cell>
          <cell r="T121">
            <v>14.652000000000005</v>
          </cell>
          <cell r="U121">
            <v>14.652000000000005</v>
          </cell>
          <cell r="V121">
            <v>14.652000000000005</v>
          </cell>
          <cell r="W121">
            <v>29.304000000000009</v>
          </cell>
          <cell r="X121">
            <v>43.956000000000003</v>
          </cell>
          <cell r="Y121">
            <v>58.608000000000018</v>
          </cell>
          <cell r="Z121">
            <v>58.608000000000018</v>
          </cell>
          <cell r="AA121">
            <v>29.304000000000009</v>
          </cell>
          <cell r="AB121">
            <v>11.721600000000002</v>
          </cell>
        </row>
        <row r="122">
          <cell r="N122" t="str">
            <v xml:space="preserve">     Moorabbin</v>
          </cell>
          <cell r="P122">
            <v>113.22000000000003</v>
          </cell>
          <cell r="Q122">
            <v>1.1322000000000001</v>
          </cell>
          <cell r="R122">
            <v>1.1322000000000001</v>
          </cell>
          <cell r="S122">
            <v>4.5288000000000004</v>
          </cell>
          <cell r="T122">
            <v>5.6610000000000014</v>
          </cell>
          <cell r="U122">
            <v>5.6610000000000014</v>
          </cell>
          <cell r="V122">
            <v>5.6610000000000014</v>
          </cell>
          <cell r="W122">
            <v>11.322000000000003</v>
          </cell>
          <cell r="X122">
            <v>16.983000000000001</v>
          </cell>
          <cell r="Y122">
            <v>22.644000000000005</v>
          </cell>
          <cell r="Z122">
            <v>22.644000000000005</v>
          </cell>
          <cell r="AA122">
            <v>11.322000000000003</v>
          </cell>
          <cell r="AB122">
            <v>4.5288000000000004</v>
          </cell>
        </row>
        <row r="124">
          <cell r="N124" t="str">
            <v xml:space="preserve">METERING CAPITAL </v>
          </cell>
          <cell r="P124">
            <v>0</v>
          </cell>
          <cell r="Q124">
            <v>0</v>
          </cell>
          <cell r="R124">
            <v>0</v>
          </cell>
          <cell r="S124">
            <v>0</v>
          </cell>
          <cell r="T124">
            <v>0</v>
          </cell>
          <cell r="U124">
            <v>0</v>
          </cell>
          <cell r="V124">
            <v>0</v>
          </cell>
          <cell r="W124">
            <v>0</v>
          </cell>
          <cell r="X124">
            <v>0</v>
          </cell>
          <cell r="Y124">
            <v>0</v>
          </cell>
          <cell r="Z124">
            <v>0</v>
          </cell>
          <cell r="AA124">
            <v>0</v>
          </cell>
          <cell r="AB124">
            <v>0</v>
          </cell>
        </row>
        <row r="126">
          <cell r="N126" t="str">
            <v>GG METERS</v>
          </cell>
          <cell r="P126">
            <v>0</v>
          </cell>
          <cell r="Q126">
            <v>0</v>
          </cell>
          <cell r="R126">
            <v>0</v>
          </cell>
          <cell r="S126">
            <v>0</v>
          </cell>
          <cell r="T126">
            <v>0</v>
          </cell>
          <cell r="U126">
            <v>0</v>
          </cell>
          <cell r="V126">
            <v>0</v>
          </cell>
          <cell r="W126">
            <v>0</v>
          </cell>
          <cell r="X126">
            <v>0</v>
          </cell>
          <cell r="Y126">
            <v>0</v>
          </cell>
          <cell r="Z126">
            <v>0</v>
          </cell>
          <cell r="AA126">
            <v>0</v>
          </cell>
          <cell r="AB126">
            <v>0</v>
          </cell>
        </row>
        <row r="127">
          <cell r="N127" t="str">
            <v xml:space="preserve">     Meter Purchase</v>
          </cell>
          <cell r="P127">
            <v>0</v>
          </cell>
          <cell r="Q127">
            <v>0</v>
          </cell>
          <cell r="R127">
            <v>0</v>
          </cell>
          <cell r="S127">
            <v>0</v>
          </cell>
          <cell r="T127">
            <v>0</v>
          </cell>
          <cell r="U127">
            <v>0</v>
          </cell>
          <cell r="V127">
            <v>0</v>
          </cell>
          <cell r="W127">
            <v>0</v>
          </cell>
          <cell r="X127">
            <v>0</v>
          </cell>
          <cell r="Y127">
            <v>0</v>
          </cell>
          <cell r="Z127">
            <v>0</v>
          </cell>
          <cell r="AA127">
            <v>0</v>
          </cell>
          <cell r="AB127">
            <v>0</v>
          </cell>
        </row>
        <row r="129">
          <cell r="N129" t="str">
            <v>GD DAILY METERING</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N130" t="str">
            <v xml:space="preserve">     DAILY METERING</v>
          </cell>
          <cell r="P130">
            <v>0</v>
          </cell>
          <cell r="Q130">
            <v>0</v>
          </cell>
          <cell r="R130">
            <v>0</v>
          </cell>
          <cell r="S130">
            <v>0</v>
          </cell>
          <cell r="T130">
            <v>0</v>
          </cell>
          <cell r="U130">
            <v>0</v>
          </cell>
          <cell r="V130">
            <v>0</v>
          </cell>
          <cell r="W130">
            <v>0</v>
          </cell>
          <cell r="X130">
            <v>0</v>
          </cell>
          <cell r="Y130">
            <v>0</v>
          </cell>
          <cell r="Z130">
            <v>0</v>
          </cell>
          <cell r="AA130">
            <v>0</v>
          </cell>
          <cell r="AB130">
            <v>0</v>
          </cell>
        </row>
        <row r="131">
          <cell r="P131">
            <v>0</v>
          </cell>
          <cell r="Q131">
            <v>0</v>
          </cell>
          <cell r="R131">
            <v>0</v>
          </cell>
          <cell r="S131">
            <v>0</v>
          </cell>
          <cell r="T131">
            <v>0</v>
          </cell>
          <cell r="U131">
            <v>0</v>
          </cell>
          <cell r="V131">
            <v>0</v>
          </cell>
          <cell r="W131">
            <v>0</v>
          </cell>
          <cell r="X131">
            <v>0</v>
          </cell>
          <cell r="Y131">
            <v>0</v>
          </cell>
          <cell r="Z131">
            <v>0</v>
          </cell>
          <cell r="AA131">
            <v>0</v>
          </cell>
          <cell r="AB131">
            <v>0</v>
          </cell>
        </row>
        <row r="132">
          <cell r="N132" t="str">
            <v>GAS SPECIFIC EQUIPMENT</v>
          </cell>
          <cell r="P132">
            <v>126.81750000000002</v>
          </cell>
          <cell r="Q132">
            <v>9.5275000000000016</v>
          </cell>
          <cell r="R132">
            <v>9.5275000000000016</v>
          </cell>
          <cell r="S132">
            <v>9.5275000000000016</v>
          </cell>
          <cell r="T132">
            <v>9.5275000000000016</v>
          </cell>
          <cell r="U132">
            <v>13.690000000000001</v>
          </cell>
          <cell r="V132">
            <v>13.690000000000001</v>
          </cell>
          <cell r="W132">
            <v>9.5275000000000016</v>
          </cell>
          <cell r="X132">
            <v>13.690000000000001</v>
          </cell>
          <cell r="Y132">
            <v>9.5275000000000016</v>
          </cell>
          <cell r="Z132">
            <v>9.5275000000000016</v>
          </cell>
          <cell r="AA132">
            <v>9.5275000000000016</v>
          </cell>
          <cell r="AB132">
            <v>9.5275000000000016</v>
          </cell>
        </row>
        <row r="134">
          <cell r="N134" t="str">
            <v>GAS SPECIFIC EQUIPMENT</v>
          </cell>
          <cell r="P134">
            <v>126.81750000000002</v>
          </cell>
          <cell r="Q134">
            <v>9.5275000000000016</v>
          </cell>
          <cell r="R134">
            <v>9.5275000000000016</v>
          </cell>
          <cell r="S134">
            <v>9.5275000000000016</v>
          </cell>
          <cell r="T134">
            <v>9.5275000000000016</v>
          </cell>
          <cell r="U134">
            <v>13.690000000000001</v>
          </cell>
          <cell r="V134">
            <v>13.690000000000001</v>
          </cell>
          <cell r="W134">
            <v>9.5275000000000016</v>
          </cell>
          <cell r="X134">
            <v>13.690000000000001</v>
          </cell>
          <cell r="Y134">
            <v>9.5275000000000016</v>
          </cell>
          <cell r="Z134">
            <v>9.5275000000000016</v>
          </cell>
          <cell r="AA134">
            <v>9.5275000000000016</v>
          </cell>
          <cell r="AB134">
            <v>9.5275000000000016</v>
          </cell>
        </row>
        <row r="135">
          <cell r="N135" t="str">
            <v xml:space="preserve">     Equipment Purchase</v>
          </cell>
          <cell r="P135">
            <v>126.81750000000002</v>
          </cell>
          <cell r="Q135">
            <v>9.5275000000000016</v>
          </cell>
          <cell r="R135">
            <v>9.5275000000000016</v>
          </cell>
          <cell r="S135">
            <v>9.5275000000000016</v>
          </cell>
          <cell r="T135">
            <v>9.5275000000000016</v>
          </cell>
          <cell r="U135">
            <v>13.690000000000001</v>
          </cell>
          <cell r="V135">
            <v>13.690000000000001</v>
          </cell>
          <cell r="W135">
            <v>9.5275000000000016</v>
          </cell>
          <cell r="X135">
            <v>13.690000000000001</v>
          </cell>
          <cell r="Y135">
            <v>9.5275000000000016</v>
          </cell>
          <cell r="Z135">
            <v>9.5275000000000016</v>
          </cell>
          <cell r="AA135">
            <v>9.5275000000000016</v>
          </cell>
          <cell r="AB135">
            <v>9.5275000000000016</v>
          </cell>
        </row>
        <row r="137">
          <cell r="N137" t="str">
            <v>TOTAL DISTRIBUTION</v>
          </cell>
          <cell r="P137">
            <v>12624.9575</v>
          </cell>
          <cell r="Q137">
            <v>276.98009999999999</v>
          </cell>
          <cell r="R137">
            <v>724.16509999999994</v>
          </cell>
          <cell r="S137">
            <v>689.17789999999991</v>
          </cell>
          <cell r="T137">
            <v>863.98299999999995</v>
          </cell>
          <cell r="U137">
            <v>1271.4059999999999</v>
          </cell>
          <cell r="V137">
            <v>1229.8989999999999</v>
          </cell>
          <cell r="W137">
            <v>1992.7604999999999</v>
          </cell>
          <cell r="X137">
            <v>1738.4144999999999</v>
          </cell>
          <cell r="Y137">
            <v>1331.76</v>
          </cell>
          <cell r="Z137">
            <v>1269.3225</v>
          </cell>
          <cell r="AA137">
            <v>632.48050000000012</v>
          </cell>
          <cell r="AB137">
            <v>604.60840000000007</v>
          </cell>
        </row>
        <row r="140">
          <cell r="N140" t="str">
            <v>GRAND TOTAL</v>
          </cell>
          <cell r="P140">
            <v>13711.092500000001</v>
          </cell>
          <cell r="Q140">
            <v>353.28149999999999</v>
          </cell>
          <cell r="R140">
            <v>849.75049999999999</v>
          </cell>
          <cell r="S140">
            <v>822.9550999999999</v>
          </cell>
          <cell r="T140">
            <v>997.40499999999997</v>
          </cell>
          <cell r="U140">
            <v>1445.787</v>
          </cell>
          <cell r="V140">
            <v>1332.241</v>
          </cell>
          <cell r="W140">
            <v>2044.3532999999998</v>
          </cell>
          <cell r="X140">
            <v>1787.5653</v>
          </cell>
          <cell r="Y140">
            <v>1380.9108000000001</v>
          </cell>
          <cell r="Z140">
            <v>1318.4733000000001</v>
          </cell>
          <cell r="AA140">
            <v>705.29650000000015</v>
          </cell>
          <cell r="AB140">
            <v>673.07320000000004</v>
          </cell>
        </row>
        <row r="153">
          <cell r="N153" t="str">
            <v xml:space="preserve"> ASSET REPLACEMENT CAPITAL</v>
          </cell>
          <cell r="P153">
            <v>495.61500000000001</v>
          </cell>
          <cell r="Q153">
            <v>52.880400000000002</v>
          </cell>
          <cell r="R153">
            <v>70.085400000000007</v>
          </cell>
          <cell r="S153">
            <v>61.738200000000006</v>
          </cell>
          <cell r="T153">
            <v>36.741000000000007</v>
          </cell>
          <cell r="U153">
            <v>93.018000000000015</v>
          </cell>
          <cell r="V153">
            <v>55.278000000000006</v>
          </cell>
          <cell r="W153">
            <v>16.738800000000001</v>
          </cell>
          <cell r="X153">
            <v>12.0768</v>
          </cell>
          <cell r="Y153">
            <v>12.0768</v>
          </cell>
          <cell r="Z153">
            <v>12.0768</v>
          </cell>
          <cell r="AA153">
            <v>37.962000000000003</v>
          </cell>
          <cell r="AB153">
            <v>34.942800000000005</v>
          </cell>
        </row>
        <row r="155">
          <cell r="N155" t="str">
            <v>REGULATOR RENEWALS</v>
          </cell>
          <cell r="P155">
            <v>298.58999999999997</v>
          </cell>
          <cell r="Q155">
            <v>52.880400000000002</v>
          </cell>
          <cell r="R155">
            <v>70.085400000000007</v>
          </cell>
          <cell r="S155">
            <v>61.738200000000006</v>
          </cell>
          <cell r="T155">
            <v>25.308000000000003</v>
          </cell>
          <cell r="U155">
            <v>37.962000000000003</v>
          </cell>
          <cell r="V155">
            <v>50.616000000000007</v>
          </cell>
          <cell r="W155">
            <v>0</v>
          </cell>
          <cell r="X155">
            <v>0</v>
          </cell>
          <cell r="Y155">
            <v>0</v>
          </cell>
          <cell r="Z155">
            <v>0</v>
          </cell>
          <cell r="AA155">
            <v>0</v>
          </cell>
          <cell r="AB155">
            <v>0</v>
          </cell>
        </row>
        <row r="156">
          <cell r="N156" t="str">
            <v>ANCILIARY EQUIPMENT RENEWAL</v>
          </cell>
          <cell r="P156">
            <v>197.02500000000006</v>
          </cell>
          <cell r="Q156">
            <v>0</v>
          </cell>
          <cell r="R156">
            <v>0</v>
          </cell>
          <cell r="S156">
            <v>0</v>
          </cell>
          <cell r="T156">
            <v>11.433000000000002</v>
          </cell>
          <cell r="U156">
            <v>55.056000000000012</v>
          </cell>
          <cell r="V156">
            <v>4.6620000000000008</v>
          </cell>
          <cell r="W156">
            <v>16.738800000000001</v>
          </cell>
          <cell r="X156">
            <v>12.0768</v>
          </cell>
          <cell r="Y156">
            <v>12.0768</v>
          </cell>
          <cell r="Z156">
            <v>12.0768</v>
          </cell>
          <cell r="AA156">
            <v>37.962000000000003</v>
          </cell>
          <cell r="AB156">
            <v>34.942800000000005</v>
          </cell>
        </row>
        <row r="158">
          <cell r="N158" t="str">
            <v xml:space="preserve"> DEMAND CAPITAL</v>
          </cell>
          <cell r="P158">
            <v>264.18000000000006</v>
          </cell>
          <cell r="Q158">
            <v>7.1040000000000019</v>
          </cell>
          <cell r="R158">
            <v>39.183000000000007</v>
          </cell>
          <cell r="S158">
            <v>55.722000000000008</v>
          </cell>
          <cell r="T158">
            <v>80.364000000000004</v>
          </cell>
          <cell r="U158">
            <v>48.728999999999999</v>
          </cell>
          <cell r="V158">
            <v>14.430000000000001</v>
          </cell>
          <cell r="W158">
            <v>2.2200000000000002</v>
          </cell>
          <cell r="X158">
            <v>4.4400000000000004</v>
          </cell>
          <cell r="Y158">
            <v>4.4400000000000004</v>
          </cell>
          <cell r="Z158">
            <v>4.4400000000000004</v>
          </cell>
          <cell r="AA158">
            <v>2.2200000000000002</v>
          </cell>
          <cell r="AB158">
            <v>0.88800000000000012</v>
          </cell>
        </row>
        <row r="160">
          <cell r="N160" t="str">
            <v>DD UPGRADE DISTRICT REGULATOR</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N161" t="str">
            <v>DF UPGRADE FIELD REGULATOR</v>
          </cell>
          <cell r="P161">
            <v>264.18000000000006</v>
          </cell>
          <cell r="Q161">
            <v>7.1040000000000019</v>
          </cell>
          <cell r="R161">
            <v>39.183000000000007</v>
          </cell>
          <cell r="S161">
            <v>55.722000000000008</v>
          </cell>
          <cell r="T161">
            <v>80.364000000000004</v>
          </cell>
          <cell r="U161">
            <v>48.728999999999999</v>
          </cell>
          <cell r="V161">
            <v>14.430000000000001</v>
          </cell>
          <cell r="W161">
            <v>2.2200000000000002</v>
          </cell>
          <cell r="X161">
            <v>4.4400000000000004</v>
          </cell>
          <cell r="Y161">
            <v>4.4400000000000004</v>
          </cell>
          <cell r="Z161">
            <v>4.4400000000000004</v>
          </cell>
          <cell r="AA161">
            <v>2.2200000000000002</v>
          </cell>
          <cell r="AB161">
            <v>0.88800000000000012</v>
          </cell>
        </row>
        <row r="163">
          <cell r="N163" t="str">
            <v xml:space="preserve"> PERFORMANCE CAPITAL</v>
          </cell>
          <cell r="P163">
            <v>326.34000000000015</v>
          </cell>
          <cell r="Q163">
            <v>16.317000000000007</v>
          </cell>
          <cell r="R163">
            <v>16.317000000000007</v>
          </cell>
          <cell r="S163">
            <v>16.317000000000007</v>
          </cell>
          <cell r="T163">
            <v>16.317000000000007</v>
          </cell>
          <cell r="U163">
            <v>32.634000000000015</v>
          </cell>
          <cell r="V163">
            <v>32.634000000000015</v>
          </cell>
          <cell r="W163">
            <v>32.634000000000015</v>
          </cell>
          <cell r="X163">
            <v>32.634000000000015</v>
          </cell>
          <cell r="Y163">
            <v>32.634000000000015</v>
          </cell>
          <cell r="Z163">
            <v>32.634000000000015</v>
          </cell>
          <cell r="AA163">
            <v>32.634000000000015</v>
          </cell>
          <cell r="AB163">
            <v>32.634000000000015</v>
          </cell>
        </row>
        <row r="165">
          <cell r="N165" t="str">
            <v>PS SCADA MONITORING &amp; CONTROL</v>
          </cell>
          <cell r="P165">
            <v>326.34000000000015</v>
          </cell>
          <cell r="Q165">
            <v>16.317000000000007</v>
          </cell>
          <cell r="R165">
            <v>16.317000000000007</v>
          </cell>
          <cell r="S165">
            <v>16.317000000000007</v>
          </cell>
          <cell r="T165">
            <v>16.317000000000007</v>
          </cell>
          <cell r="U165">
            <v>32.634000000000015</v>
          </cell>
          <cell r="V165">
            <v>32.634000000000015</v>
          </cell>
          <cell r="W165">
            <v>32.634000000000015</v>
          </cell>
          <cell r="X165">
            <v>32.634000000000015</v>
          </cell>
          <cell r="Y165">
            <v>32.634000000000015</v>
          </cell>
          <cell r="Z165">
            <v>32.634000000000015</v>
          </cell>
          <cell r="AA165">
            <v>32.634000000000015</v>
          </cell>
          <cell r="AB165">
            <v>32.634000000000015</v>
          </cell>
        </row>
        <row r="167">
          <cell r="N167" t="str">
            <v>RECOVERABLE WORKS</v>
          </cell>
          <cell r="P167">
            <v>0</v>
          </cell>
          <cell r="Q167">
            <v>0</v>
          </cell>
          <cell r="R167">
            <v>0</v>
          </cell>
          <cell r="S167">
            <v>0</v>
          </cell>
          <cell r="T167">
            <v>0</v>
          </cell>
          <cell r="U167">
            <v>0</v>
          </cell>
          <cell r="V167">
            <v>0</v>
          </cell>
          <cell r="W167">
            <v>0</v>
          </cell>
          <cell r="X167">
            <v>0</v>
          </cell>
          <cell r="Y167">
            <v>0</v>
          </cell>
          <cell r="Z167">
            <v>0</v>
          </cell>
          <cell r="AA167">
            <v>0</v>
          </cell>
          <cell r="AB167">
            <v>0</v>
          </cell>
        </row>
        <row r="169">
          <cell r="N169" t="str">
            <v>RELOCATION OF FIELD REGS</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1">
          <cell r="N171" t="str">
            <v>TOTAL SUPPLY REGS</v>
          </cell>
          <cell r="P171">
            <v>1086.1350000000002</v>
          </cell>
          <cell r="Q171">
            <v>76.301400000000015</v>
          </cell>
          <cell r="R171">
            <v>125.58540000000002</v>
          </cell>
          <cell r="S171">
            <v>133.77720000000002</v>
          </cell>
          <cell r="T171">
            <v>133.42200000000003</v>
          </cell>
          <cell r="U171">
            <v>174.38100000000003</v>
          </cell>
          <cell r="V171">
            <v>102.34200000000001</v>
          </cell>
          <cell r="W171">
            <v>51.592800000000011</v>
          </cell>
          <cell r="X171">
            <v>49.150800000000011</v>
          </cell>
          <cell r="Y171">
            <v>49.150800000000011</v>
          </cell>
          <cell r="Z171">
            <v>49.150800000000011</v>
          </cell>
          <cell r="AA171">
            <v>72.816000000000017</v>
          </cell>
          <cell r="AB171">
            <v>68.464800000000025</v>
          </cell>
        </row>
        <row r="174">
          <cell r="N174" t="str">
            <v xml:space="preserve"> ASSET REPLACEMENT  </v>
          </cell>
          <cell r="P174">
            <v>8509.6999999999989</v>
          </cell>
          <cell r="Q174">
            <v>96.889999999999986</v>
          </cell>
          <cell r="R174">
            <v>179.41</v>
          </cell>
          <cell r="S174">
            <v>400.40999999999997</v>
          </cell>
          <cell r="T174">
            <v>400.40999999999997</v>
          </cell>
          <cell r="U174">
            <v>786.45299999999997</v>
          </cell>
          <cell r="V174">
            <v>861.45299999999997</v>
          </cell>
          <cell r="W174">
            <v>1411.9459999999999</v>
          </cell>
          <cell r="X174">
            <v>1336.9459999999999</v>
          </cell>
          <cell r="Y174">
            <v>942.55700000000002</v>
          </cell>
          <cell r="Z174">
            <v>942.55700000000002</v>
          </cell>
          <cell r="AA174">
            <v>575.33400000000006</v>
          </cell>
          <cell r="AB174">
            <v>575.33400000000006</v>
          </cell>
        </row>
        <row r="176">
          <cell r="N176" t="str">
            <v>RM MAINS RENEWALS</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N177" t="str">
            <v>RR RENEW SERVICES</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N178" t="str">
            <v>RENEW I &amp; C REGULATORS</v>
          </cell>
          <cell r="P178">
            <v>0</v>
          </cell>
          <cell r="Q178">
            <v>0</v>
          </cell>
          <cell r="R178">
            <v>0</v>
          </cell>
          <cell r="S178">
            <v>0</v>
          </cell>
          <cell r="T178">
            <v>0</v>
          </cell>
          <cell r="U178">
            <v>0</v>
          </cell>
          <cell r="V178">
            <v>0</v>
          </cell>
          <cell r="W178">
            <v>0</v>
          </cell>
          <cell r="X178">
            <v>0</v>
          </cell>
          <cell r="Y178">
            <v>0</v>
          </cell>
          <cell r="Z178">
            <v>0</v>
          </cell>
          <cell r="AA178">
            <v>0</v>
          </cell>
          <cell r="AB178">
            <v>0</v>
          </cell>
        </row>
        <row r="180">
          <cell r="N180" t="str">
            <v>CUSTOMER INITIATED CAPITAL</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2">
          <cell r="N182" t="str">
            <v>CA INSTALL &amp; RELOCATE REG ASSEMBLY</v>
          </cell>
          <cell r="P182">
            <v>0</v>
          </cell>
          <cell r="Q182">
            <v>0</v>
          </cell>
          <cell r="R182">
            <v>0</v>
          </cell>
          <cell r="S182">
            <v>0</v>
          </cell>
          <cell r="T182">
            <v>0</v>
          </cell>
          <cell r="U182">
            <v>0</v>
          </cell>
          <cell r="V182">
            <v>0</v>
          </cell>
          <cell r="W182">
            <v>0</v>
          </cell>
          <cell r="X182">
            <v>0</v>
          </cell>
          <cell r="Y182">
            <v>0</v>
          </cell>
          <cell r="Z182">
            <v>0</v>
          </cell>
          <cell r="AA182">
            <v>0</v>
          </cell>
          <cell r="AB182">
            <v>0</v>
          </cell>
        </row>
        <row r="183">
          <cell r="N183" t="str">
            <v>CC MAINS EXTENSION TIE INS</v>
          </cell>
          <cell r="P183">
            <v>0</v>
          </cell>
          <cell r="Q183">
            <v>0</v>
          </cell>
          <cell r="R183">
            <v>0</v>
          </cell>
          <cell r="S183">
            <v>0</v>
          </cell>
          <cell r="T183">
            <v>0</v>
          </cell>
          <cell r="U183">
            <v>0</v>
          </cell>
          <cell r="V183">
            <v>0</v>
          </cell>
          <cell r="W183">
            <v>0</v>
          </cell>
          <cell r="X183">
            <v>0</v>
          </cell>
          <cell r="Y183">
            <v>0</v>
          </cell>
          <cell r="Z183">
            <v>0</v>
          </cell>
          <cell r="AA183">
            <v>0</v>
          </cell>
          <cell r="AB183">
            <v>0</v>
          </cell>
        </row>
        <row r="184">
          <cell r="N184" t="str">
            <v>NEW MAINS</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5">
          <cell r="N185" t="str">
            <v>CQ LAYING SUPPLY MAINS</v>
          </cell>
          <cell r="P185">
            <v>0</v>
          </cell>
          <cell r="Q185">
            <v>0</v>
          </cell>
          <cell r="R185">
            <v>0</v>
          </cell>
          <cell r="S185">
            <v>0</v>
          </cell>
          <cell r="T185">
            <v>0</v>
          </cell>
          <cell r="U185">
            <v>0</v>
          </cell>
          <cell r="V185">
            <v>0</v>
          </cell>
          <cell r="W185">
            <v>0</v>
          </cell>
          <cell r="X185">
            <v>0</v>
          </cell>
          <cell r="Y185">
            <v>0</v>
          </cell>
          <cell r="Z185">
            <v>0</v>
          </cell>
          <cell r="AA185">
            <v>0</v>
          </cell>
          <cell r="AB185">
            <v>0</v>
          </cell>
        </row>
        <row r="186">
          <cell r="N186" t="str">
            <v>CM INSTALL NEW METERS &gt; 8m3</v>
          </cell>
          <cell r="P186">
            <v>0</v>
          </cell>
          <cell r="Q186">
            <v>0</v>
          </cell>
          <cell r="R186">
            <v>0</v>
          </cell>
          <cell r="S186">
            <v>0</v>
          </cell>
          <cell r="T186">
            <v>0</v>
          </cell>
          <cell r="U186">
            <v>0</v>
          </cell>
          <cell r="V186">
            <v>0</v>
          </cell>
          <cell r="W186">
            <v>0</v>
          </cell>
          <cell r="X186">
            <v>0</v>
          </cell>
          <cell r="Y186">
            <v>0</v>
          </cell>
          <cell r="Z186">
            <v>0</v>
          </cell>
          <cell r="AA186">
            <v>0</v>
          </cell>
          <cell r="AB186">
            <v>0</v>
          </cell>
        </row>
        <row r="187">
          <cell r="N187" t="str">
            <v>CN INSTALL NEW METERS &lt; 8m3</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N188" t="str">
            <v>CR LAYING NEW SERVICES</v>
          </cell>
          <cell r="P188">
            <v>0</v>
          </cell>
          <cell r="Q188">
            <v>0</v>
          </cell>
          <cell r="R188">
            <v>0</v>
          </cell>
          <cell r="S188">
            <v>0</v>
          </cell>
          <cell r="T188">
            <v>0</v>
          </cell>
          <cell r="U188">
            <v>0</v>
          </cell>
          <cell r="V188">
            <v>0</v>
          </cell>
          <cell r="W188">
            <v>0</v>
          </cell>
          <cell r="X188">
            <v>0</v>
          </cell>
          <cell r="Y188">
            <v>0</v>
          </cell>
          <cell r="Z188">
            <v>0</v>
          </cell>
          <cell r="AA188">
            <v>0</v>
          </cell>
          <cell r="AB188">
            <v>0</v>
          </cell>
        </row>
        <row r="190">
          <cell r="N190" t="str">
            <v xml:space="preserve">DEMAND CAPITAL </v>
          </cell>
          <cell r="P190">
            <v>3582.18</v>
          </cell>
          <cell r="Q190">
            <v>166.5</v>
          </cell>
          <cell r="R190">
            <v>531.16499999999996</v>
          </cell>
          <cell r="S190">
            <v>262.99</v>
          </cell>
          <cell r="T190">
            <v>433.73250000000002</v>
          </cell>
          <cell r="U190">
            <v>450.95</v>
          </cell>
          <cell r="V190">
            <v>334.44299999999998</v>
          </cell>
          <cell r="W190">
            <v>530.66100000000006</v>
          </cell>
          <cell r="X190">
            <v>326.83950000000004</v>
          </cell>
          <cell r="Y190">
            <v>298.42349999999999</v>
          </cell>
          <cell r="Z190">
            <v>235.98599999999999</v>
          </cell>
          <cell r="AA190">
            <v>6.9930000000000012</v>
          </cell>
          <cell r="AB190">
            <v>3.4965000000000006</v>
          </cell>
        </row>
        <row r="192">
          <cell r="N192" t="str">
            <v>DR REINFORCEMENT / UPGRADE</v>
          </cell>
          <cell r="P192">
            <v>1307.18</v>
          </cell>
          <cell r="Q192">
            <v>0</v>
          </cell>
          <cell r="R192">
            <v>32.774999999999999</v>
          </cell>
          <cell r="S192">
            <v>153.1</v>
          </cell>
          <cell r="T192">
            <v>185.01249999999999</v>
          </cell>
          <cell r="U192">
            <v>247.45</v>
          </cell>
          <cell r="V192">
            <v>254.44299999999998</v>
          </cell>
          <cell r="W192">
            <v>228.661</v>
          </cell>
          <cell r="X192">
            <v>104.83950000000002</v>
          </cell>
          <cell r="Y192">
            <v>76.423500000000004</v>
          </cell>
          <cell r="Z192">
            <v>13.986000000000002</v>
          </cell>
          <cell r="AA192">
            <v>6.9930000000000012</v>
          </cell>
          <cell r="AB192">
            <v>3.4965000000000006</v>
          </cell>
        </row>
        <row r="194">
          <cell r="N194" t="str">
            <v xml:space="preserve">PERFORMANCE CAPITAL </v>
          </cell>
          <cell r="P194">
            <v>0</v>
          </cell>
          <cell r="Q194">
            <v>0</v>
          </cell>
          <cell r="R194">
            <v>0</v>
          </cell>
          <cell r="S194">
            <v>0</v>
          </cell>
          <cell r="T194">
            <v>0</v>
          </cell>
          <cell r="U194">
            <v>0</v>
          </cell>
          <cell r="V194">
            <v>0</v>
          </cell>
          <cell r="W194">
            <v>0</v>
          </cell>
          <cell r="X194">
            <v>0</v>
          </cell>
          <cell r="Y194">
            <v>0</v>
          </cell>
          <cell r="Z194">
            <v>0</v>
          </cell>
          <cell r="AA194">
            <v>0</v>
          </cell>
          <cell r="AB194">
            <v>0</v>
          </cell>
        </row>
        <row r="196">
          <cell r="N196" t="str">
            <v>CATHODIC PROTECTION SYSTEMS</v>
          </cell>
          <cell r="P196">
            <v>0</v>
          </cell>
          <cell r="Q196">
            <v>0</v>
          </cell>
          <cell r="R196">
            <v>0</v>
          </cell>
          <cell r="S196">
            <v>0</v>
          </cell>
          <cell r="T196">
            <v>0</v>
          </cell>
          <cell r="U196">
            <v>0</v>
          </cell>
          <cell r="V196">
            <v>0</v>
          </cell>
          <cell r="W196">
            <v>0</v>
          </cell>
          <cell r="X196">
            <v>0</v>
          </cell>
          <cell r="Y196">
            <v>0</v>
          </cell>
          <cell r="Z196">
            <v>0</v>
          </cell>
          <cell r="AA196">
            <v>0</v>
          </cell>
          <cell r="AB196">
            <v>0</v>
          </cell>
        </row>
        <row r="197">
          <cell r="N197" t="str">
            <v>NETWORK PERFORMANCE</v>
          </cell>
          <cell r="P197">
            <v>0</v>
          </cell>
          <cell r="Q197">
            <v>0</v>
          </cell>
          <cell r="R197">
            <v>0</v>
          </cell>
          <cell r="S197">
            <v>0</v>
          </cell>
          <cell r="T197">
            <v>0</v>
          </cell>
          <cell r="U197">
            <v>0</v>
          </cell>
          <cell r="V197">
            <v>0</v>
          </cell>
          <cell r="W197">
            <v>0</v>
          </cell>
          <cell r="X197">
            <v>0</v>
          </cell>
          <cell r="Y197">
            <v>0</v>
          </cell>
          <cell r="Z197">
            <v>0</v>
          </cell>
          <cell r="AA197">
            <v>0</v>
          </cell>
          <cell r="AB197">
            <v>0</v>
          </cell>
        </row>
        <row r="199">
          <cell r="N199" t="str">
            <v>RECOVERABLE WORKS</v>
          </cell>
          <cell r="P199">
            <v>406.2600000000001</v>
          </cell>
          <cell r="Q199">
            <v>4.0626000000000007</v>
          </cell>
          <cell r="R199">
            <v>4.0626000000000007</v>
          </cell>
          <cell r="S199">
            <v>16.250400000000003</v>
          </cell>
          <cell r="T199">
            <v>20.313000000000006</v>
          </cell>
          <cell r="U199">
            <v>20.313000000000006</v>
          </cell>
          <cell r="V199">
            <v>20.313000000000006</v>
          </cell>
          <cell r="W199">
            <v>40.626000000000012</v>
          </cell>
          <cell r="X199">
            <v>60.939000000000007</v>
          </cell>
          <cell r="Y199">
            <v>81.252000000000024</v>
          </cell>
          <cell r="Z199">
            <v>81.252000000000024</v>
          </cell>
          <cell r="AA199">
            <v>40.626000000000012</v>
          </cell>
          <cell r="AB199">
            <v>16.250400000000003</v>
          </cell>
        </row>
        <row r="200">
          <cell r="P200">
            <v>0</v>
          </cell>
          <cell r="Q200">
            <v>0</v>
          </cell>
          <cell r="R200">
            <v>0</v>
          </cell>
          <cell r="S200">
            <v>0</v>
          </cell>
          <cell r="T200">
            <v>0</v>
          </cell>
          <cell r="U200">
            <v>0</v>
          </cell>
          <cell r="V200">
            <v>0</v>
          </cell>
          <cell r="W200">
            <v>0</v>
          </cell>
          <cell r="X200">
            <v>0</v>
          </cell>
          <cell r="Y200">
            <v>0</v>
          </cell>
          <cell r="Z200">
            <v>0</v>
          </cell>
          <cell r="AA200">
            <v>0</v>
          </cell>
          <cell r="AB200">
            <v>0</v>
          </cell>
        </row>
        <row r="201">
          <cell r="N201" t="str">
            <v>RECOVERABLE WORKS</v>
          </cell>
          <cell r="P201">
            <v>406.2600000000001</v>
          </cell>
          <cell r="Q201">
            <v>4.0626000000000007</v>
          </cell>
          <cell r="R201">
            <v>4.0626000000000007</v>
          </cell>
          <cell r="S201">
            <v>16.250400000000003</v>
          </cell>
          <cell r="T201">
            <v>20.313000000000006</v>
          </cell>
          <cell r="U201">
            <v>20.313000000000006</v>
          </cell>
          <cell r="V201">
            <v>20.313000000000006</v>
          </cell>
          <cell r="W201">
            <v>40.626000000000012</v>
          </cell>
          <cell r="X201">
            <v>60.939000000000007</v>
          </cell>
          <cell r="Y201">
            <v>81.252000000000024</v>
          </cell>
          <cell r="Z201">
            <v>81.252000000000024</v>
          </cell>
          <cell r="AA201">
            <v>40.626000000000012</v>
          </cell>
          <cell r="AB201">
            <v>16.250400000000003</v>
          </cell>
        </row>
        <row r="203">
          <cell r="N203" t="str">
            <v xml:space="preserve">METERING CAPITAL </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5">
          <cell r="N205" t="str">
            <v>GG METERS</v>
          </cell>
          <cell r="P205">
            <v>0</v>
          </cell>
          <cell r="Q205">
            <v>0</v>
          </cell>
          <cell r="R205">
            <v>0</v>
          </cell>
          <cell r="S205">
            <v>0</v>
          </cell>
          <cell r="T205">
            <v>0</v>
          </cell>
          <cell r="U205">
            <v>0</v>
          </cell>
          <cell r="V205">
            <v>0</v>
          </cell>
          <cell r="W205">
            <v>0</v>
          </cell>
          <cell r="X205">
            <v>0</v>
          </cell>
          <cell r="Y205">
            <v>0</v>
          </cell>
          <cell r="Z205">
            <v>0</v>
          </cell>
          <cell r="AA205">
            <v>0</v>
          </cell>
          <cell r="AB205">
            <v>0</v>
          </cell>
        </row>
        <row r="206">
          <cell r="N206" t="str">
            <v>GD DAILY METERING</v>
          </cell>
          <cell r="P206">
            <v>0</v>
          </cell>
          <cell r="Q206">
            <v>0</v>
          </cell>
          <cell r="R206">
            <v>0</v>
          </cell>
          <cell r="S206">
            <v>0</v>
          </cell>
          <cell r="T206">
            <v>0</v>
          </cell>
          <cell r="U206">
            <v>0</v>
          </cell>
          <cell r="V206">
            <v>0</v>
          </cell>
          <cell r="W206">
            <v>0</v>
          </cell>
          <cell r="X206">
            <v>0</v>
          </cell>
          <cell r="Y206">
            <v>0</v>
          </cell>
          <cell r="Z206">
            <v>0</v>
          </cell>
          <cell r="AA206">
            <v>0</v>
          </cell>
          <cell r="AB206">
            <v>0</v>
          </cell>
        </row>
        <row r="208">
          <cell r="N208" t="str">
            <v>GAS SPECIFIC EQUIPMENT</v>
          </cell>
          <cell r="P208">
            <v>126.81750000000002</v>
          </cell>
          <cell r="Q208">
            <v>9.5275000000000016</v>
          </cell>
          <cell r="R208">
            <v>9.5275000000000016</v>
          </cell>
          <cell r="S208">
            <v>9.5275000000000016</v>
          </cell>
          <cell r="T208">
            <v>9.5275000000000016</v>
          </cell>
          <cell r="U208">
            <v>13.690000000000001</v>
          </cell>
          <cell r="V208">
            <v>13.690000000000001</v>
          </cell>
          <cell r="W208">
            <v>9.5275000000000016</v>
          </cell>
          <cell r="X208">
            <v>13.690000000000001</v>
          </cell>
          <cell r="Y208">
            <v>9.5275000000000016</v>
          </cell>
          <cell r="Z208">
            <v>9.5275000000000016</v>
          </cell>
          <cell r="AA208">
            <v>9.5275000000000016</v>
          </cell>
          <cell r="AB208">
            <v>9.5275000000000016</v>
          </cell>
        </row>
        <row r="210">
          <cell r="N210" t="str">
            <v>GAS SPECIFIC EQUIPMENT</v>
          </cell>
          <cell r="P210">
            <v>126.81750000000002</v>
          </cell>
          <cell r="Q210">
            <v>9.5275000000000016</v>
          </cell>
          <cell r="R210">
            <v>9.5275000000000016</v>
          </cell>
          <cell r="S210">
            <v>9.5275000000000016</v>
          </cell>
          <cell r="T210">
            <v>9.5275000000000016</v>
          </cell>
          <cell r="U210">
            <v>13.690000000000001</v>
          </cell>
          <cell r="V210">
            <v>13.690000000000001</v>
          </cell>
          <cell r="W210">
            <v>9.5275000000000016</v>
          </cell>
          <cell r="X210">
            <v>13.690000000000001</v>
          </cell>
          <cell r="Y210">
            <v>9.5275000000000016</v>
          </cell>
          <cell r="Z210">
            <v>9.5275000000000016</v>
          </cell>
          <cell r="AA210">
            <v>9.5275000000000016</v>
          </cell>
          <cell r="AB210">
            <v>9.5275000000000016</v>
          </cell>
        </row>
        <row r="212">
          <cell r="N212" t="str">
            <v>TOTAL DISTRIBUTION</v>
          </cell>
          <cell r="P212">
            <v>12624.9575</v>
          </cell>
          <cell r="Q212">
            <v>276.98009999999999</v>
          </cell>
          <cell r="R212">
            <v>724.16509999999994</v>
          </cell>
          <cell r="S212">
            <v>689.17789999999991</v>
          </cell>
          <cell r="T212">
            <v>863.98299999999995</v>
          </cell>
          <cell r="U212">
            <v>1271.4059999999999</v>
          </cell>
          <cell r="V212">
            <v>1229.8989999999999</v>
          </cell>
          <cell r="W212">
            <v>1992.7604999999999</v>
          </cell>
          <cell r="X212">
            <v>1738.4144999999999</v>
          </cell>
          <cell r="Y212">
            <v>1331.76</v>
          </cell>
          <cell r="Z212">
            <v>1269.3225</v>
          </cell>
          <cell r="AA212">
            <v>632.48050000000012</v>
          </cell>
          <cell r="AB212">
            <v>604.60840000000007</v>
          </cell>
        </row>
        <row r="215">
          <cell r="N215" t="str">
            <v>GRAND TOTAL</v>
          </cell>
          <cell r="P215">
            <v>13711.092500000001</v>
          </cell>
          <cell r="Q215">
            <v>353.28149999999999</v>
          </cell>
          <cell r="R215">
            <v>849.75049999999999</v>
          </cell>
          <cell r="S215">
            <v>822.9550999999999</v>
          </cell>
          <cell r="T215">
            <v>997.40499999999997</v>
          </cell>
          <cell r="U215">
            <v>1445.787</v>
          </cell>
          <cell r="V215">
            <v>1332.241</v>
          </cell>
          <cell r="W215">
            <v>2044.3532999999998</v>
          </cell>
          <cell r="X215">
            <v>1787.5653</v>
          </cell>
          <cell r="Y215">
            <v>1380.9108000000001</v>
          </cell>
          <cell r="Z215">
            <v>1318.4733000000001</v>
          </cell>
          <cell r="AA215">
            <v>705.29650000000015</v>
          </cell>
          <cell r="AB215">
            <v>673.07320000000004</v>
          </cell>
        </row>
      </sheetData>
      <sheetData sheetId="4"/>
      <sheetData sheetId="5"/>
      <sheetData sheetId="6"/>
      <sheetData sheetId="7"/>
      <sheetData sheetId="8"/>
      <sheetData sheetId="9"/>
      <sheetData sheetId="10"/>
      <sheetData sheetId="11" refreshError="1"/>
      <sheetData sheetId="12"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lidate Macro"/>
      <sheetName val="Import Macro"/>
      <sheetName val="Ac Cell"/>
      <sheetName val="Import Spreadsheet"/>
      <sheetName val="#REF"/>
    </sheetNames>
    <definedNames>
      <definedName name="AcCell"/>
    </defined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20. Demand and Revenue"/>
    </sheetNames>
    <sheetDataSet>
      <sheetData sheetId="0">
        <row r="62">
          <cell r="D62">
            <v>0</v>
          </cell>
        </row>
        <row r="63">
          <cell r="D63">
            <v>0</v>
          </cell>
        </row>
        <row r="88">
          <cell r="D88">
            <v>56</v>
          </cell>
          <cell r="E88">
            <v>3989.52</v>
          </cell>
        </row>
        <row r="89">
          <cell r="D89">
            <v>3</v>
          </cell>
          <cell r="E89">
            <v>213.4</v>
          </cell>
        </row>
        <row r="90">
          <cell r="D90">
            <v>42</v>
          </cell>
          <cell r="E90">
            <v>3506.7</v>
          </cell>
        </row>
        <row r="91">
          <cell r="D91">
            <v>65619</v>
          </cell>
          <cell r="E91">
            <v>3617091.71</v>
          </cell>
        </row>
        <row r="92">
          <cell r="D92">
            <v>1166</v>
          </cell>
          <cell r="E92">
            <v>95147.77</v>
          </cell>
        </row>
        <row r="93">
          <cell r="D93">
            <v>124</v>
          </cell>
          <cell r="E93">
            <v>9873.92</v>
          </cell>
        </row>
        <row r="94">
          <cell r="D94">
            <v>6</v>
          </cell>
          <cell r="E94">
            <v>659.84</v>
          </cell>
        </row>
        <row r="95">
          <cell r="D95">
            <v>327</v>
          </cell>
          <cell r="E95">
            <v>39538.22</v>
          </cell>
        </row>
        <row r="96">
          <cell r="D96">
            <v>873</v>
          </cell>
          <cell r="E96">
            <v>82285.539999999994</v>
          </cell>
        </row>
        <row r="97">
          <cell r="D97">
            <v>23639</v>
          </cell>
          <cell r="E97">
            <v>2025950.94</v>
          </cell>
        </row>
        <row r="98">
          <cell r="D98">
            <v>9877</v>
          </cell>
          <cell r="E98">
            <v>861997.83000000007</v>
          </cell>
        </row>
        <row r="99">
          <cell r="D99">
            <v>335</v>
          </cell>
          <cell r="E99">
            <v>36810.509999999995</v>
          </cell>
        </row>
        <row r="100">
          <cell r="D100">
            <v>9</v>
          </cell>
          <cell r="E100">
            <v>1041.22</v>
          </cell>
        </row>
        <row r="101">
          <cell r="D101">
            <v>95</v>
          </cell>
          <cell r="E101">
            <v>10991.4</v>
          </cell>
        </row>
        <row r="102">
          <cell r="D102">
            <v>15</v>
          </cell>
          <cell r="E102">
            <v>1735.51</v>
          </cell>
        </row>
        <row r="103">
          <cell r="D103">
            <v>118</v>
          </cell>
          <cell r="E103">
            <v>13903</v>
          </cell>
        </row>
        <row r="104">
          <cell r="D104">
            <v>110</v>
          </cell>
          <cell r="E104">
            <v>12960.39</v>
          </cell>
        </row>
        <row r="105">
          <cell r="D105">
            <v>14997</v>
          </cell>
          <cell r="E105">
            <v>395443.25</v>
          </cell>
        </row>
        <row r="106">
          <cell r="D106">
            <v>101</v>
          </cell>
          <cell r="E106">
            <v>2666.92</v>
          </cell>
        </row>
        <row r="107">
          <cell r="D107">
            <v>857</v>
          </cell>
          <cell r="E107">
            <v>22689.06</v>
          </cell>
        </row>
        <row r="108">
          <cell r="D108">
            <v>244</v>
          </cell>
          <cell r="E108">
            <v>6439.98</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c 2012"/>
      <sheetName val="2012 Annual"/>
    </sheetNames>
    <sheetDataSet>
      <sheetData sheetId="0">
        <row r="2">
          <cell r="B2" t="str">
            <v>32W Compact Fluorescent</v>
          </cell>
          <cell r="C2">
            <v>262</v>
          </cell>
          <cell r="D2">
            <v>587.41</v>
          </cell>
        </row>
        <row r="3">
          <cell r="B3" t="str">
            <v>42w Compact Fluorescent</v>
          </cell>
          <cell r="C3">
            <v>228</v>
          </cell>
          <cell r="D3">
            <v>511.18</v>
          </cell>
        </row>
        <row r="4">
          <cell r="B4" t="str">
            <v>2X20W FLUORO P/L STAN</v>
          </cell>
          <cell r="C4">
            <v>57</v>
          </cell>
          <cell r="D4">
            <v>337.09</v>
          </cell>
        </row>
        <row r="5">
          <cell r="B5" t="str">
            <v>3X20W FLUORO P/L STAN</v>
          </cell>
          <cell r="C5">
            <v>3</v>
          </cell>
          <cell r="D5">
            <v>17.739999999999998</v>
          </cell>
        </row>
        <row r="6">
          <cell r="B6" t="str">
            <v>80W MERC P/L STAN CS</v>
          </cell>
          <cell r="C6">
            <v>18</v>
          </cell>
          <cell r="D6">
            <v>33.020000000000003</v>
          </cell>
        </row>
        <row r="7">
          <cell r="B7" t="str">
            <v>80W MERC P/L STAN</v>
          </cell>
          <cell r="C7">
            <v>70266</v>
          </cell>
          <cell r="D7">
            <v>322213.71000000002</v>
          </cell>
        </row>
        <row r="8">
          <cell r="B8" t="str">
            <v>80W MERC P/L STAN VR</v>
          </cell>
          <cell r="C8">
            <v>0</v>
          </cell>
          <cell r="D8">
            <v>49.52</v>
          </cell>
        </row>
        <row r="9">
          <cell r="B9" t="str">
            <v>50W MERC P/L STAN</v>
          </cell>
          <cell r="C9">
            <v>39</v>
          </cell>
          <cell r="D9">
            <v>264.64999999999998</v>
          </cell>
        </row>
        <row r="10">
          <cell r="B10" t="str">
            <v>125W MERC P/L STAN CS</v>
          </cell>
          <cell r="C10">
            <v>9</v>
          </cell>
          <cell r="D10">
            <v>24.43</v>
          </cell>
        </row>
        <row r="11">
          <cell r="B11" t="str">
            <v>125W MERC P/L STAN</v>
          </cell>
          <cell r="C11">
            <v>1166</v>
          </cell>
          <cell r="D11">
            <v>7912.63</v>
          </cell>
        </row>
        <row r="12">
          <cell r="B12" t="str">
            <v>125W MERC P/L STAN VR</v>
          </cell>
          <cell r="C12">
            <v>0</v>
          </cell>
          <cell r="D12">
            <v>36.65</v>
          </cell>
        </row>
        <row r="13">
          <cell r="B13" t="str">
            <v>250W MERC P/L STAN</v>
          </cell>
          <cell r="C13">
            <v>126</v>
          </cell>
          <cell r="D13">
            <v>836.3</v>
          </cell>
        </row>
        <row r="14">
          <cell r="B14" t="str">
            <v>400W MERC P/L STAN</v>
          </cell>
          <cell r="C14">
            <v>6</v>
          </cell>
          <cell r="D14">
            <v>55.14</v>
          </cell>
        </row>
        <row r="15">
          <cell r="B15" t="str">
            <v>700W MERC P/L STAN POLE EXC VR</v>
          </cell>
          <cell r="C15">
            <v>0</v>
          </cell>
          <cell r="D15">
            <v>16.54</v>
          </cell>
        </row>
        <row r="16">
          <cell r="B16" t="str">
            <v>700W MERC P/L STAN POLE INC CS</v>
          </cell>
          <cell r="C16">
            <v>3</v>
          </cell>
          <cell r="D16">
            <v>11.03</v>
          </cell>
        </row>
        <row r="17">
          <cell r="B17" t="str">
            <v>700W MERC P/L STAN POLE INC</v>
          </cell>
          <cell r="C17">
            <v>1</v>
          </cell>
          <cell r="D17">
            <v>9.19</v>
          </cell>
        </row>
        <row r="18">
          <cell r="B18" t="str">
            <v>250W METAL HALIDE</v>
          </cell>
          <cell r="C18">
            <v>118</v>
          </cell>
          <cell r="D18">
            <v>1161.79</v>
          </cell>
        </row>
        <row r="19">
          <cell r="B19" t="str">
            <v>70W Metal Halide</v>
          </cell>
          <cell r="C19">
            <v>9</v>
          </cell>
          <cell r="D19">
            <v>87.06</v>
          </cell>
        </row>
        <row r="20">
          <cell r="B20" t="str">
            <v>150W Metal Halide</v>
          </cell>
          <cell r="C20">
            <v>15</v>
          </cell>
          <cell r="D20">
            <v>145.08000000000001</v>
          </cell>
        </row>
        <row r="21">
          <cell r="B21" t="str">
            <v>100W METAL HALIDE</v>
          </cell>
          <cell r="C21">
            <v>95</v>
          </cell>
          <cell r="D21">
            <v>918.9</v>
          </cell>
        </row>
        <row r="22">
          <cell r="B22" t="str">
            <v>400W METAL HALIDE</v>
          </cell>
          <cell r="C22">
            <v>67</v>
          </cell>
          <cell r="D22">
            <v>263.86</v>
          </cell>
        </row>
        <row r="23">
          <cell r="B23" t="str">
            <v>400W METAL HALIDE</v>
          </cell>
          <cell r="C23">
            <v>43</v>
          </cell>
          <cell r="D23">
            <v>423.34</v>
          </cell>
        </row>
        <row r="24">
          <cell r="B24" t="str">
            <v>SL400W Metal Halide</v>
          </cell>
          <cell r="C24">
            <v>0</v>
          </cell>
          <cell r="D24">
            <v>395.79</v>
          </cell>
        </row>
        <row r="25">
          <cell r="B25" t="str">
            <v>70W SOD P/L STAN CS</v>
          </cell>
          <cell r="C25">
            <v>3</v>
          </cell>
          <cell r="D25">
            <v>12.05</v>
          </cell>
        </row>
        <row r="26">
          <cell r="B26" t="str">
            <v>70W SOD P/L STAN</v>
          </cell>
          <cell r="C26">
            <v>363</v>
          </cell>
          <cell r="D26">
            <v>3645.23</v>
          </cell>
        </row>
        <row r="27">
          <cell r="B27" t="str">
            <v>70W SOD P/L STAN VR</v>
          </cell>
          <cell r="C27">
            <v>0</v>
          </cell>
          <cell r="D27">
            <v>18.079999999999998</v>
          </cell>
        </row>
        <row r="28">
          <cell r="B28" t="str">
            <v>150W SOD P/L STAN CS</v>
          </cell>
          <cell r="C28">
            <v>6203</v>
          </cell>
          <cell r="D28">
            <v>17777.13</v>
          </cell>
        </row>
        <row r="29">
          <cell r="B29" t="str">
            <v>150W SOD P/L STAN</v>
          </cell>
          <cell r="C29">
            <v>17382</v>
          </cell>
          <cell r="D29">
            <v>124537.28</v>
          </cell>
        </row>
        <row r="30">
          <cell r="B30" t="str">
            <v>150W SOD P/L STAN VR</v>
          </cell>
          <cell r="C30">
            <v>0</v>
          </cell>
          <cell r="D30">
            <v>26665.7</v>
          </cell>
        </row>
        <row r="31">
          <cell r="B31" t="str">
            <v>250W SOD P/L STAN CS</v>
          </cell>
          <cell r="C31">
            <v>5822</v>
          </cell>
          <cell r="D31">
            <v>16983.05</v>
          </cell>
        </row>
        <row r="32">
          <cell r="B32" t="str">
            <v>250W SOD P/L STAN</v>
          </cell>
          <cell r="C32">
            <v>3987</v>
          </cell>
          <cell r="D32">
            <v>29075.8</v>
          </cell>
        </row>
        <row r="33">
          <cell r="B33" t="str">
            <v>250W SOD P/L STAN VR</v>
          </cell>
          <cell r="C33">
            <v>0</v>
          </cell>
          <cell r="D33">
            <v>25474.59</v>
          </cell>
        </row>
        <row r="34">
          <cell r="B34" t="str">
            <v>400W SOD P/L STAN CS</v>
          </cell>
          <cell r="C34">
            <v>224</v>
          </cell>
          <cell r="D34">
            <v>823.38</v>
          </cell>
        </row>
        <row r="35">
          <cell r="B35" t="str">
            <v>400W SOD P/L STAN</v>
          </cell>
          <cell r="C35">
            <v>114</v>
          </cell>
          <cell r="D35">
            <v>1047.54</v>
          </cell>
        </row>
        <row r="36">
          <cell r="B36" t="str">
            <v>400W SOD P/L STAN VR</v>
          </cell>
          <cell r="C36">
            <v>0</v>
          </cell>
          <cell r="D36">
            <v>1235.01</v>
          </cell>
        </row>
        <row r="37">
          <cell r="B37" t="str">
            <v>100W SOD P/L STANDARD</v>
          </cell>
          <cell r="C37">
            <v>848</v>
          </cell>
          <cell r="D37">
            <v>6683.33</v>
          </cell>
        </row>
        <row r="38">
          <cell r="B38" t="str">
            <v>Twin 14w Fluorescent</v>
          </cell>
          <cell r="C38">
            <v>10834</v>
          </cell>
          <cell r="D38">
            <v>24289.759999999998</v>
          </cell>
        </row>
        <row r="39">
          <cell r="B39" t="str">
            <v>Twin 24w Fluorescent</v>
          </cell>
          <cell r="C39">
            <v>96</v>
          </cell>
          <cell r="D39">
            <v>215.22</v>
          </cell>
        </row>
        <row r="40">
          <cell r="C40">
            <v>118407</v>
          </cell>
          <cell r="D40">
            <v>614795.20000000007</v>
          </cell>
        </row>
      </sheetData>
      <sheetData sheetId="1">
        <row r="2">
          <cell r="B2" t="str">
            <v>2X20W FLUORO P/L STAN</v>
          </cell>
          <cell r="C2">
            <v>713</v>
          </cell>
          <cell r="D2">
            <v>4148.59</v>
          </cell>
          <cell r="E2">
            <v>4108.8058418316596</v>
          </cell>
        </row>
        <row r="3">
          <cell r="B3" t="str">
            <v>3X20W FLUORO P/L STAN</v>
          </cell>
          <cell r="C3">
            <v>36</v>
          </cell>
          <cell r="D3">
            <v>209.46</v>
          </cell>
          <cell r="E3">
            <v>207.45131999789314</v>
          </cell>
        </row>
        <row r="4">
          <cell r="B4" t="str">
            <v>80W MERC P/L STAN CS</v>
          </cell>
          <cell r="C4">
            <v>216</v>
          </cell>
          <cell r="D4">
            <v>389.82</v>
          </cell>
          <cell r="E4">
            <v>386.08170324443182</v>
          </cell>
        </row>
        <row r="5">
          <cell r="B5" t="str">
            <v>80W MERC P/L STAN</v>
          </cell>
          <cell r="C5">
            <v>847149</v>
          </cell>
          <cell r="D5">
            <v>3821957.05</v>
          </cell>
          <cell r="E5">
            <v>3785305.2372660819</v>
          </cell>
        </row>
        <row r="6">
          <cell r="B6" t="str">
            <v>80W MERC P/L STAN VR</v>
          </cell>
          <cell r="C6">
            <v>0</v>
          </cell>
          <cell r="D6">
            <v>584.74</v>
          </cell>
          <cell r="E6">
            <v>579.13245896862418</v>
          </cell>
        </row>
        <row r="7">
          <cell r="B7" t="str">
            <v>50W MERC P/L STAN</v>
          </cell>
          <cell r="C7">
            <v>486</v>
          </cell>
          <cell r="D7">
            <v>3244.56</v>
          </cell>
          <cell r="E7">
            <v>3213.4453108582265</v>
          </cell>
        </row>
        <row r="8">
          <cell r="B8" t="str">
            <v>125W MERC P/L STAN CS</v>
          </cell>
          <cell r="C8">
            <v>108</v>
          </cell>
          <cell r="D8">
            <v>288.39</v>
          </cell>
          <cell r="E8">
            <v>285.62439689770076</v>
          </cell>
        </row>
        <row r="9">
          <cell r="B9" t="str">
            <v>125W MERC P/L STAN</v>
          </cell>
          <cell r="C9">
            <v>13997</v>
          </cell>
          <cell r="D9">
            <v>93453.11</v>
          </cell>
          <cell r="E9">
            <v>92556.913145270257</v>
          </cell>
        </row>
        <row r="10">
          <cell r="B10" t="str">
            <v>125W MERC P/L STAN VR</v>
          </cell>
          <cell r="C10">
            <v>0</v>
          </cell>
          <cell r="D10">
            <v>432.68</v>
          </cell>
          <cell r="E10">
            <v>428.53068431532699</v>
          </cell>
        </row>
        <row r="11">
          <cell r="B11" t="str">
            <v>250W MERC P/L STAN</v>
          </cell>
          <cell r="C11">
            <v>1517</v>
          </cell>
          <cell r="D11">
            <v>9905.9699999999993</v>
          </cell>
          <cell r="E11">
            <v>9810.973705526254</v>
          </cell>
        </row>
        <row r="12">
          <cell r="B12" t="str">
            <v>400W MERC P/L STAN</v>
          </cell>
          <cell r="C12">
            <v>72</v>
          </cell>
          <cell r="D12">
            <v>650.96</v>
          </cell>
          <cell r="E12">
            <v>644.71742225641424</v>
          </cell>
        </row>
        <row r="13">
          <cell r="B13" t="str">
            <v>700W MERC P/L STAN POLE EXC VR</v>
          </cell>
          <cell r="C13">
            <v>0</v>
          </cell>
          <cell r="D13">
            <v>195.29</v>
          </cell>
          <cell r="E13">
            <v>193.41720749731951</v>
          </cell>
        </row>
        <row r="14">
          <cell r="B14" t="str">
            <v>700W MERC P/L STAN POLE INC CS</v>
          </cell>
          <cell r="C14">
            <v>36</v>
          </cell>
          <cell r="D14">
            <v>130.21</v>
          </cell>
          <cell r="E14">
            <v>128.96131183484036</v>
          </cell>
        </row>
        <row r="15">
          <cell r="B15" t="str">
            <v>700W MERC P/L STAN POLE INC</v>
          </cell>
          <cell r="C15">
            <v>12</v>
          </cell>
          <cell r="D15">
            <v>108.49</v>
          </cell>
          <cell r="E15">
            <v>107.44960234207689</v>
          </cell>
        </row>
        <row r="16">
          <cell r="B16" t="str">
            <v>250W METAL HALIDE</v>
          </cell>
          <cell r="C16">
            <v>1416</v>
          </cell>
          <cell r="D16">
            <v>13716.41</v>
          </cell>
          <cell r="E16">
            <v>13584.872339025595</v>
          </cell>
        </row>
        <row r="17">
          <cell r="B17" t="str">
            <v>70W Metal Halide</v>
          </cell>
          <cell r="C17">
            <v>108</v>
          </cell>
          <cell r="D17">
            <v>1027.82</v>
          </cell>
          <cell r="E17">
            <v>1017.963409339418</v>
          </cell>
        </row>
        <row r="18">
          <cell r="B18" t="str">
            <v>150W Metal Halide</v>
          </cell>
          <cell r="C18">
            <v>180</v>
          </cell>
          <cell r="D18">
            <v>1712.97</v>
          </cell>
          <cell r="E18">
            <v>1696.5429562531797</v>
          </cell>
        </row>
        <row r="19">
          <cell r="B19" t="str">
            <v>100W METAL HALIDE</v>
          </cell>
          <cell r="C19">
            <v>1152</v>
          </cell>
          <cell r="D19">
            <v>10962.87</v>
          </cell>
          <cell r="E19">
            <v>10857.738243413076</v>
          </cell>
        </row>
        <row r="20">
          <cell r="B20" t="str">
            <v>400W METAL HALIDE</v>
          </cell>
          <cell r="C20">
            <v>804</v>
          </cell>
          <cell r="D20">
            <v>3115.25</v>
          </cell>
          <cell r="E20">
            <v>3085.375368201263</v>
          </cell>
        </row>
        <row r="21">
          <cell r="B21" t="str">
            <v>400W METAL HALIDE</v>
          </cell>
          <cell r="C21">
            <v>516</v>
          </cell>
          <cell r="D21">
            <v>4998.24</v>
          </cell>
          <cell r="E21">
            <v>4950.3078662573726</v>
          </cell>
        </row>
        <row r="22">
          <cell r="B22" t="str">
            <v>SL400W Metal Halide</v>
          </cell>
          <cell r="C22">
            <v>0</v>
          </cell>
          <cell r="D22">
            <v>4672.87</v>
          </cell>
          <cell r="E22">
            <v>4628.0581002509061</v>
          </cell>
        </row>
        <row r="23">
          <cell r="B23" t="str">
            <v>70W SOD P/L STAN CS</v>
          </cell>
          <cell r="C23">
            <v>36</v>
          </cell>
          <cell r="D23">
            <v>142.27000000000001</v>
          </cell>
          <cell r="E23">
            <v>140.90565881839137</v>
          </cell>
        </row>
        <row r="24">
          <cell r="B24" t="str">
            <v>70W SOD P/L STAN</v>
          </cell>
          <cell r="C24">
            <v>4377</v>
          </cell>
          <cell r="D24">
            <v>43243.360000000001</v>
          </cell>
          <cell r="E24">
            <v>42828.664724262831</v>
          </cell>
        </row>
        <row r="25">
          <cell r="B25" t="str">
            <v>70W SOD P/L STAN VR</v>
          </cell>
          <cell r="C25">
            <v>0</v>
          </cell>
          <cell r="D25">
            <v>213.43</v>
          </cell>
          <cell r="E25">
            <v>211.38324848252807</v>
          </cell>
        </row>
        <row r="26">
          <cell r="B26" t="str">
            <v>150W SOD P/L STAN CS</v>
          </cell>
          <cell r="C26">
            <v>74407</v>
          </cell>
          <cell r="D26">
            <v>209802.28</v>
          </cell>
          <cell r="E26">
            <v>207790.31760034172</v>
          </cell>
        </row>
        <row r="27">
          <cell r="B27" t="str">
            <v>150W SOD P/L STAN</v>
          </cell>
          <cell r="C27">
            <v>208493</v>
          </cell>
          <cell r="D27">
            <v>1469707.3</v>
          </cell>
          <cell r="E27">
            <v>1455613.0974674853</v>
          </cell>
        </row>
        <row r="28">
          <cell r="B28" t="str">
            <v>150W SOD P/L STAN VR</v>
          </cell>
          <cell r="C28">
            <v>0</v>
          </cell>
          <cell r="D28">
            <v>314703.37</v>
          </cell>
          <cell r="E28">
            <v>311685.42688000266</v>
          </cell>
        </row>
        <row r="29">
          <cell r="B29" t="str">
            <v>250W SOD P/L STAN CS</v>
          </cell>
          <cell r="C29">
            <v>69748</v>
          </cell>
          <cell r="D29">
            <v>200179.41</v>
          </cell>
          <cell r="E29">
            <v>198259.72902176765</v>
          </cell>
        </row>
        <row r="30">
          <cell r="B30" t="str">
            <v>250W SOD P/L STAN</v>
          </cell>
          <cell r="C30">
            <v>47507</v>
          </cell>
          <cell r="D30">
            <v>340897.42</v>
          </cell>
          <cell r="E30">
            <v>337628.28111752204</v>
          </cell>
        </row>
        <row r="31">
          <cell r="B31" t="str">
            <v>250W SOD P/L STAN VR</v>
          </cell>
          <cell r="C31">
            <v>0</v>
          </cell>
          <cell r="D31">
            <v>300290.98</v>
          </cell>
          <cell r="E31">
            <v>297411.2488516228</v>
          </cell>
        </row>
        <row r="32">
          <cell r="B32" t="str">
            <v>400W SOD P/L STAN CS</v>
          </cell>
          <cell r="C32">
            <v>2692</v>
          </cell>
          <cell r="D32">
            <v>9735.4699999999993</v>
          </cell>
          <cell r="E32">
            <v>9642.1087668284563</v>
          </cell>
        </row>
        <row r="33">
          <cell r="B33" t="str">
            <v>400W SOD P/L STAN</v>
          </cell>
          <cell r="C33">
            <v>1392</v>
          </cell>
          <cell r="D33">
            <v>12583.14</v>
          </cell>
          <cell r="E33">
            <v>12462.470174344928</v>
          </cell>
        </row>
        <row r="34">
          <cell r="B34" t="str">
            <v>400W SOD P/L STAN VR</v>
          </cell>
          <cell r="C34">
            <v>0</v>
          </cell>
          <cell r="D34">
            <v>14602.61</v>
          </cell>
          <cell r="E34">
            <v>14462.57385617509</v>
          </cell>
        </row>
        <row r="35">
          <cell r="B35" t="str">
            <v>100W SOD P/L STANDARD</v>
          </cell>
          <cell r="C35">
            <v>9936</v>
          </cell>
          <cell r="D35">
            <v>77050.509999999995</v>
          </cell>
          <cell r="E35">
            <v>76311.610837443252</v>
          </cell>
        </row>
        <row r="36">
          <cell r="B36" t="str">
            <v>Twin 14w Fluorescent</v>
          </cell>
          <cell r="C36">
            <v>125572</v>
          </cell>
          <cell r="D36">
            <v>277035.63</v>
          </cell>
          <cell r="E36">
            <v>274378.91306191124</v>
          </cell>
        </row>
        <row r="37">
          <cell r="B37" t="str">
            <v>Twin 24w Fluorescent</v>
          </cell>
          <cell r="C37">
            <v>1012</v>
          </cell>
          <cell r="D37">
            <v>2232.8200000000002</v>
          </cell>
          <cell r="E37">
            <v>2211.4076974968766</v>
          </cell>
        </row>
        <row r="38">
          <cell r="B38" t="str">
            <v>32W Compact Fluorescent</v>
          </cell>
          <cell r="C38">
            <v>2895</v>
          </cell>
          <cell r="D38">
            <v>6388.49</v>
          </cell>
          <cell r="E38">
            <v>6327.2256435278341</v>
          </cell>
        </row>
        <row r="39">
          <cell r="B39" t="str">
            <v>42w Compact Fluorescent</v>
          </cell>
          <cell r="C39">
            <v>2614</v>
          </cell>
          <cell r="D39">
            <v>5768.03</v>
          </cell>
          <cell r="E39">
            <v>5712.7157322994717</v>
          </cell>
        </row>
      </sheetData>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Difference to ARC sub 04042014"/>
      <sheetName val="1. Income"/>
      <sheetName val="2. Balance"/>
      <sheetName val="3. Cashflows"/>
      <sheetName val="4. Changes in Equity"/>
      <sheetName val="5. Fixed asset"/>
      <sheetName val="6a. Capex 1A"/>
      <sheetName val="6b. Capex 1B "/>
      <sheetName val="6b. Capex 1B  V2"/>
      <sheetName val="6c. Capex 2A"/>
      <sheetName val="6d. Capex 2B "/>
      <sheetName val="7. Depreciation "/>
      <sheetName val="8. WDV"/>
      <sheetName val="9. Capex Tax"/>
      <sheetName val="10. AMI"/>
      <sheetName val="11a. Maintenance A"/>
      <sheetName val="11b. Maintenance B "/>
      <sheetName val="12a. Operating A"/>
      <sheetName val="12b. Operating B "/>
      <sheetName val="13. Labour &amp; Non-Labour"/>
      <sheetName val="15. Total Overheads"/>
      <sheetName val="16. Provisions"/>
      <sheetName val="17. Shared Cost Allocation"/>
      <sheetName val="18. Avoided Cost Payments"/>
      <sheetName val="19. Alt Control&amp;Others"/>
      <sheetName val="20. Demand and Revenue"/>
      <sheetName val="21. EBSS"/>
      <sheetName val="22. Juris Scheme"/>
      <sheetName val="23. DMIS-DMIA"/>
      <sheetName val="24. Self Insurance"/>
      <sheetName val="25. CHAP"/>
      <sheetName val="26. Related Party"/>
      <sheetName val="27. Safety and Bushfire "/>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ow r="34">
          <cell r="G34">
            <v>0</v>
          </cell>
        </row>
      </sheetData>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sheetName val="AprilVolume"/>
      <sheetName val="AprilCalcs"/>
      <sheetName val="MayVolume"/>
      <sheetName val="MayCalcs"/>
      <sheetName val="JuneCalcs"/>
      <sheetName val="JuneVolume"/>
      <sheetName val="YTD Calcs"/>
      <sheetName val="Summary"/>
      <sheetName val="TrancheDetail"/>
      <sheetName val="Tranche1Detail"/>
      <sheetName val="Tranche2Detail"/>
      <sheetName val="Tranche3Detail"/>
      <sheetName val="Tranche4Detail"/>
      <sheetName val="Results"/>
      <sheetName val="Month"/>
      <sheetName val="IKON~Tranche~Current~Juneaa"/>
      <sheetName val="PL Data 9899"/>
      <sheetName val="Rep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1">
          <cell r="A1" t="str">
            <v>Cost Centre</v>
          </cell>
          <cell r="B1" t="str">
            <v>BookLIneIndex</v>
          </cell>
          <cell r="C1" t="str">
            <v>Match Code</v>
          </cell>
          <cell r="D1" t="str">
            <v>Mth Actual</v>
          </cell>
          <cell r="E1" t="str">
            <v>Mth Budget</v>
          </cell>
          <cell r="F1" t="str">
            <v>Mth Variance</v>
          </cell>
          <cell r="G1" t="str">
            <v>Mth %</v>
          </cell>
          <cell r="H1" t="str">
            <v>Blank1</v>
          </cell>
          <cell r="I1" t="str">
            <v>Blank2</v>
          </cell>
          <cell r="J1" t="str">
            <v>Blank3</v>
          </cell>
          <cell r="K1" t="str">
            <v>Blank4</v>
          </cell>
          <cell r="L1" t="str">
            <v>YTD Actual</v>
          </cell>
        </row>
        <row r="2">
          <cell r="A2">
            <v>92600</v>
          </cell>
          <cell r="B2">
            <v>4000</v>
          </cell>
          <cell r="C2" t="str">
            <v>92600*4000*OHD</v>
          </cell>
          <cell r="D2">
            <v>0</v>
          </cell>
          <cell r="E2">
            <v>0</v>
          </cell>
          <cell r="F2">
            <v>0</v>
          </cell>
          <cell r="G2">
            <v>0</v>
          </cell>
          <cell r="L2">
            <v>0</v>
          </cell>
        </row>
        <row r="3">
          <cell r="A3">
            <v>92000</v>
          </cell>
          <cell r="B3">
            <v>4007</v>
          </cell>
          <cell r="C3" t="str">
            <v>92000*4007*OHD</v>
          </cell>
          <cell r="D3">
            <v>0</v>
          </cell>
          <cell r="E3">
            <v>0</v>
          </cell>
          <cell r="F3">
            <v>0</v>
          </cell>
          <cell r="G3">
            <v>0</v>
          </cell>
          <cell r="L3">
            <v>0</v>
          </cell>
        </row>
        <row r="4">
          <cell r="A4">
            <v>92225</v>
          </cell>
          <cell r="B4">
            <v>4007</v>
          </cell>
          <cell r="C4" t="str">
            <v>92225*4007*OHD</v>
          </cell>
          <cell r="D4">
            <v>0</v>
          </cell>
          <cell r="E4">
            <v>0</v>
          </cell>
          <cell r="F4">
            <v>0</v>
          </cell>
          <cell r="G4">
            <v>0</v>
          </cell>
          <cell r="L4">
            <v>0</v>
          </cell>
        </row>
        <row r="5">
          <cell r="A5">
            <v>92600</v>
          </cell>
          <cell r="B5">
            <v>4007</v>
          </cell>
          <cell r="C5" t="str">
            <v>92600*4007*OHD</v>
          </cell>
          <cell r="D5">
            <v>0</v>
          </cell>
          <cell r="E5">
            <v>0</v>
          </cell>
          <cell r="F5">
            <v>0</v>
          </cell>
          <cell r="G5">
            <v>0</v>
          </cell>
          <cell r="L5">
            <v>0</v>
          </cell>
        </row>
        <row r="6">
          <cell r="A6">
            <v>92099</v>
          </cell>
          <cell r="B6">
            <v>8000</v>
          </cell>
          <cell r="C6" t="str">
            <v>92099*8000*OHD</v>
          </cell>
          <cell r="D6">
            <v>0</v>
          </cell>
          <cell r="E6">
            <v>0</v>
          </cell>
          <cell r="F6">
            <v>0</v>
          </cell>
          <cell r="G6">
            <v>0</v>
          </cell>
          <cell r="L6">
            <v>0</v>
          </cell>
        </row>
        <row r="7">
          <cell r="A7">
            <v>92600</v>
          </cell>
          <cell r="B7">
            <v>8000</v>
          </cell>
          <cell r="C7" t="str">
            <v>92600*8000*OHD</v>
          </cell>
          <cell r="D7">
            <v>0</v>
          </cell>
          <cell r="E7">
            <v>0</v>
          </cell>
          <cell r="F7">
            <v>0</v>
          </cell>
          <cell r="G7">
            <v>0</v>
          </cell>
          <cell r="L7">
            <v>0</v>
          </cell>
        </row>
        <row r="8">
          <cell r="A8">
            <v>92610</v>
          </cell>
          <cell r="B8">
            <v>8000</v>
          </cell>
          <cell r="C8" t="str">
            <v>92610*8000*OHD</v>
          </cell>
          <cell r="D8">
            <v>155131.93</v>
          </cell>
          <cell r="E8">
            <v>0</v>
          </cell>
          <cell r="F8">
            <v>-155131.93</v>
          </cell>
          <cell r="G8">
            <v>0</v>
          </cell>
          <cell r="L8">
            <v>263335.43</v>
          </cell>
        </row>
        <row r="9">
          <cell r="A9">
            <v>92620</v>
          </cell>
          <cell r="B9">
            <v>8000</v>
          </cell>
          <cell r="C9" t="str">
            <v>92620*8000*OHD</v>
          </cell>
          <cell r="D9">
            <v>80483.56</v>
          </cell>
          <cell r="E9">
            <v>0</v>
          </cell>
          <cell r="F9">
            <v>-80483.56</v>
          </cell>
          <cell r="G9">
            <v>0</v>
          </cell>
          <cell r="L9">
            <v>288249.53000000003</v>
          </cell>
        </row>
        <row r="10">
          <cell r="A10">
            <v>92610</v>
          </cell>
          <cell r="B10">
            <v>6090</v>
          </cell>
          <cell r="C10" t="str">
            <v>92610*6090*OHD</v>
          </cell>
          <cell r="D10">
            <v>159705.49</v>
          </cell>
          <cell r="E10">
            <v>0</v>
          </cell>
          <cell r="F10">
            <v>-159705.49</v>
          </cell>
          <cell r="G10">
            <v>0</v>
          </cell>
          <cell r="L10">
            <v>769004.97</v>
          </cell>
        </row>
        <row r="11">
          <cell r="A11">
            <v>92620</v>
          </cell>
          <cell r="B11">
            <v>8090</v>
          </cell>
          <cell r="C11" t="str">
            <v>92620*8090*OHD</v>
          </cell>
          <cell r="D11">
            <v>164401.16</v>
          </cell>
          <cell r="E11">
            <v>0</v>
          </cell>
          <cell r="F11">
            <v>-164401.16</v>
          </cell>
          <cell r="G11">
            <v>0</v>
          </cell>
          <cell r="L11">
            <v>430698.77</v>
          </cell>
        </row>
        <row r="12">
          <cell r="A12">
            <v>92610</v>
          </cell>
          <cell r="B12">
            <v>6095</v>
          </cell>
          <cell r="C12" t="str">
            <v>92610*6095*OHD</v>
          </cell>
          <cell r="D12">
            <v>39900</v>
          </cell>
          <cell r="E12">
            <v>0</v>
          </cell>
          <cell r="F12">
            <v>-39900</v>
          </cell>
          <cell r="G12">
            <v>0</v>
          </cell>
          <cell r="L12">
            <v>76039.55</v>
          </cell>
        </row>
        <row r="13">
          <cell r="A13">
            <v>92620</v>
          </cell>
          <cell r="B13">
            <v>8095</v>
          </cell>
          <cell r="C13" t="str">
            <v>92620*8095*OHD</v>
          </cell>
          <cell r="D13">
            <v>62200</v>
          </cell>
          <cell r="E13">
            <v>0</v>
          </cell>
          <cell r="F13">
            <v>-62200</v>
          </cell>
          <cell r="G13">
            <v>0</v>
          </cell>
          <cell r="L13">
            <v>226075.87</v>
          </cell>
        </row>
        <row r="14">
          <cell r="A14">
            <v>92000</v>
          </cell>
          <cell r="B14">
            <v>4190</v>
          </cell>
          <cell r="C14" t="str">
            <v>92000*4190*OHD</v>
          </cell>
          <cell r="D14">
            <v>1738000</v>
          </cell>
          <cell r="E14">
            <v>0</v>
          </cell>
          <cell r="F14">
            <v>-1738000</v>
          </cell>
          <cell r="G14">
            <v>0</v>
          </cell>
          <cell r="L14">
            <v>0</v>
          </cell>
        </row>
        <row r="15">
          <cell r="A15">
            <v>92700</v>
          </cell>
          <cell r="B15">
            <v>4190</v>
          </cell>
          <cell r="C15" t="str">
            <v>92700*4190*OHD</v>
          </cell>
          <cell r="D15">
            <v>0</v>
          </cell>
          <cell r="E15">
            <v>0</v>
          </cell>
          <cell r="F15">
            <v>0</v>
          </cell>
          <cell r="G15">
            <v>0</v>
          </cell>
          <cell r="L15">
            <v>0</v>
          </cell>
        </row>
        <row r="16">
          <cell r="A16">
            <v>92800</v>
          </cell>
          <cell r="B16">
            <v>4080</v>
          </cell>
          <cell r="C16" t="str">
            <v>92800*4080*OHD</v>
          </cell>
          <cell r="D16">
            <v>-85457.14</v>
          </cell>
          <cell r="E16">
            <v>0</v>
          </cell>
          <cell r="F16">
            <v>85457.14</v>
          </cell>
          <cell r="G16">
            <v>0</v>
          </cell>
          <cell r="L16">
            <v>-269406.78000000003</v>
          </cell>
        </row>
        <row r="17">
          <cell r="A17">
            <v>92800</v>
          </cell>
          <cell r="B17">
            <v>4085</v>
          </cell>
          <cell r="C17" t="str">
            <v>92800*4085*OHD</v>
          </cell>
          <cell r="D17">
            <v>-2840.15</v>
          </cell>
          <cell r="E17">
            <v>0</v>
          </cell>
          <cell r="F17">
            <v>2840.15</v>
          </cell>
          <cell r="G17">
            <v>0</v>
          </cell>
          <cell r="L17">
            <v>-8146.53</v>
          </cell>
        </row>
        <row r="18">
          <cell r="A18">
            <v>92000</v>
          </cell>
          <cell r="B18">
            <v>4170</v>
          </cell>
          <cell r="C18" t="str">
            <v>92000*4170*OHD</v>
          </cell>
          <cell r="D18">
            <v>0</v>
          </cell>
          <cell r="E18">
            <v>0</v>
          </cell>
          <cell r="F18">
            <v>0</v>
          </cell>
          <cell r="G18">
            <v>0</v>
          </cell>
          <cell r="L18">
            <v>0</v>
          </cell>
        </row>
        <row r="19">
          <cell r="A19">
            <v>92240</v>
          </cell>
          <cell r="B19">
            <v>4170</v>
          </cell>
          <cell r="C19" t="str">
            <v>92240*4170*OHD</v>
          </cell>
          <cell r="D19">
            <v>0</v>
          </cell>
          <cell r="E19">
            <v>0</v>
          </cell>
          <cell r="F19">
            <v>0</v>
          </cell>
          <cell r="G19">
            <v>0</v>
          </cell>
          <cell r="L19">
            <v>0</v>
          </cell>
        </row>
        <row r="20">
          <cell r="A20">
            <v>92600</v>
          </cell>
          <cell r="B20">
            <v>4170</v>
          </cell>
          <cell r="C20" t="str">
            <v>92600*4170*OHD</v>
          </cell>
          <cell r="D20">
            <v>0</v>
          </cell>
          <cell r="E20">
            <v>0</v>
          </cell>
          <cell r="F20">
            <v>0</v>
          </cell>
          <cell r="G20">
            <v>0</v>
          </cell>
          <cell r="L20">
            <v>0</v>
          </cell>
        </row>
        <row r="21">
          <cell r="A21">
            <v>92000</v>
          </cell>
          <cell r="B21">
            <v>4200</v>
          </cell>
          <cell r="C21" t="str">
            <v>92000*4200*OHD</v>
          </cell>
          <cell r="D21">
            <v>-1133573.71</v>
          </cell>
          <cell r="E21">
            <v>0</v>
          </cell>
          <cell r="F21">
            <v>1133573.71</v>
          </cell>
          <cell r="G21">
            <v>0</v>
          </cell>
          <cell r="L21">
            <v>0</v>
          </cell>
        </row>
        <row r="22">
          <cell r="A22">
            <v>92099</v>
          </cell>
          <cell r="B22">
            <v>4200</v>
          </cell>
          <cell r="C22" t="str">
            <v>92099*4200*OHD</v>
          </cell>
          <cell r="D22">
            <v>-3012.23</v>
          </cell>
          <cell r="E22">
            <v>0</v>
          </cell>
          <cell r="F22">
            <v>3012.23</v>
          </cell>
          <cell r="G22">
            <v>0</v>
          </cell>
          <cell r="L22">
            <v>0</v>
          </cell>
        </row>
        <row r="23">
          <cell r="A23">
            <v>92100</v>
          </cell>
          <cell r="B23">
            <v>4200</v>
          </cell>
          <cell r="C23" t="str">
            <v>92100*4200*OHD</v>
          </cell>
          <cell r="D23">
            <v>-46802.85</v>
          </cell>
          <cell r="E23">
            <v>0</v>
          </cell>
          <cell r="F23">
            <v>46802.85</v>
          </cell>
          <cell r="G23">
            <v>0</v>
          </cell>
          <cell r="L23">
            <v>0</v>
          </cell>
        </row>
        <row r="24">
          <cell r="A24">
            <v>92200</v>
          </cell>
          <cell r="B24">
            <v>4200</v>
          </cell>
          <cell r="C24" t="str">
            <v>92200*4200*OHD</v>
          </cell>
          <cell r="D24">
            <v>-59233.39</v>
          </cell>
          <cell r="E24">
            <v>0</v>
          </cell>
          <cell r="F24">
            <v>59233.39</v>
          </cell>
          <cell r="G24">
            <v>0</v>
          </cell>
          <cell r="L24">
            <v>0</v>
          </cell>
        </row>
        <row r="25">
          <cell r="A25">
            <v>92210</v>
          </cell>
          <cell r="B25">
            <v>4200</v>
          </cell>
          <cell r="C25" t="str">
            <v>92210*4200*OHD</v>
          </cell>
          <cell r="D25">
            <v>-2392.42</v>
          </cell>
          <cell r="E25">
            <v>0</v>
          </cell>
          <cell r="F25">
            <v>2392.42</v>
          </cell>
          <cell r="G25">
            <v>0</v>
          </cell>
          <cell r="L25">
            <v>0</v>
          </cell>
        </row>
        <row r="26">
          <cell r="A26">
            <v>92220</v>
          </cell>
          <cell r="B26">
            <v>4200</v>
          </cell>
          <cell r="C26" t="str">
            <v>92220*4200*OHD</v>
          </cell>
          <cell r="D26">
            <v>-2116.17</v>
          </cell>
          <cell r="E26">
            <v>0</v>
          </cell>
          <cell r="F26">
            <v>2116.17</v>
          </cell>
          <cell r="G26">
            <v>0</v>
          </cell>
          <cell r="L26">
            <v>0</v>
          </cell>
        </row>
        <row r="27">
          <cell r="A27">
            <v>92230</v>
          </cell>
          <cell r="B27">
            <v>4200</v>
          </cell>
          <cell r="C27" t="str">
            <v>92230*4200*OHD</v>
          </cell>
          <cell r="D27">
            <v>-2280.16</v>
          </cell>
          <cell r="E27">
            <v>0</v>
          </cell>
          <cell r="F27">
            <v>2280.16</v>
          </cell>
          <cell r="G27">
            <v>0</v>
          </cell>
          <cell r="L27">
            <v>0</v>
          </cell>
        </row>
        <row r="28">
          <cell r="A28">
            <v>92260</v>
          </cell>
          <cell r="B28">
            <v>4200</v>
          </cell>
          <cell r="C28" t="str">
            <v>92260*4200*OHD</v>
          </cell>
          <cell r="D28">
            <v>-2635.46</v>
          </cell>
          <cell r="E28">
            <v>0</v>
          </cell>
          <cell r="F28">
            <v>2635.46</v>
          </cell>
          <cell r="G28">
            <v>0</v>
          </cell>
          <cell r="L28">
            <v>0</v>
          </cell>
        </row>
        <row r="29">
          <cell r="A29">
            <v>92270</v>
          </cell>
          <cell r="B29">
            <v>4200</v>
          </cell>
          <cell r="C29" t="str">
            <v>92270*4200*OHD</v>
          </cell>
          <cell r="D29">
            <v>-69914.06</v>
          </cell>
          <cell r="E29">
            <v>0</v>
          </cell>
          <cell r="F29">
            <v>69914.06</v>
          </cell>
          <cell r="G29">
            <v>0</v>
          </cell>
          <cell r="L29">
            <v>0</v>
          </cell>
        </row>
        <row r="30">
          <cell r="A30">
            <v>92300</v>
          </cell>
          <cell r="B30">
            <v>4200</v>
          </cell>
          <cell r="C30" t="str">
            <v>92300*4200*OHD</v>
          </cell>
          <cell r="D30">
            <v>-36522.61</v>
          </cell>
          <cell r="E30">
            <v>0</v>
          </cell>
          <cell r="F30">
            <v>36522.61</v>
          </cell>
          <cell r="G30">
            <v>0</v>
          </cell>
          <cell r="L30">
            <v>0</v>
          </cell>
        </row>
        <row r="31">
          <cell r="A31">
            <v>92310</v>
          </cell>
          <cell r="B31">
            <v>4200</v>
          </cell>
          <cell r="C31" t="str">
            <v>92310*4200*OHD</v>
          </cell>
          <cell r="D31">
            <v>-7323.66</v>
          </cell>
          <cell r="E31">
            <v>0</v>
          </cell>
          <cell r="F31">
            <v>7323.66</v>
          </cell>
          <cell r="G31">
            <v>0</v>
          </cell>
          <cell r="L31">
            <v>0</v>
          </cell>
        </row>
        <row r="32">
          <cell r="A32">
            <v>92321</v>
          </cell>
          <cell r="B32">
            <v>4200</v>
          </cell>
          <cell r="C32" t="str">
            <v>92321*4200*OHD</v>
          </cell>
          <cell r="D32">
            <v>-8308.5400000000009</v>
          </cell>
          <cell r="E32">
            <v>0</v>
          </cell>
          <cell r="F32">
            <v>8308.5400000000009</v>
          </cell>
          <cell r="G32">
            <v>0</v>
          </cell>
          <cell r="L32">
            <v>0</v>
          </cell>
        </row>
        <row r="33">
          <cell r="A33">
            <v>92322</v>
          </cell>
          <cell r="B33">
            <v>4200</v>
          </cell>
          <cell r="C33" t="str">
            <v>92322*4200*OHD</v>
          </cell>
          <cell r="D33">
            <v>-4297.75</v>
          </cell>
          <cell r="E33">
            <v>0</v>
          </cell>
          <cell r="F33">
            <v>4297.75</v>
          </cell>
          <cell r="G33">
            <v>0</v>
          </cell>
          <cell r="L33">
            <v>0</v>
          </cell>
        </row>
        <row r="34">
          <cell r="A34">
            <v>92323</v>
          </cell>
          <cell r="B34">
            <v>4200</v>
          </cell>
          <cell r="C34" t="str">
            <v>92323*4200*OHD</v>
          </cell>
          <cell r="D34">
            <v>-1988.31</v>
          </cell>
          <cell r="E34">
            <v>0</v>
          </cell>
          <cell r="F34">
            <v>1988.31</v>
          </cell>
          <cell r="G34">
            <v>0</v>
          </cell>
          <cell r="L34">
            <v>0</v>
          </cell>
        </row>
        <row r="35">
          <cell r="A35">
            <v>92330</v>
          </cell>
          <cell r="B35">
            <v>4200</v>
          </cell>
          <cell r="C35" t="str">
            <v>92330*4200*OHD</v>
          </cell>
          <cell r="D35">
            <v>-341333</v>
          </cell>
          <cell r="E35">
            <v>0</v>
          </cell>
          <cell r="F35">
            <v>341333</v>
          </cell>
          <cell r="G35">
            <v>0</v>
          </cell>
          <cell r="L35">
            <v>0</v>
          </cell>
        </row>
        <row r="36">
          <cell r="A36">
            <v>92500</v>
          </cell>
          <cell r="B36">
            <v>4200</v>
          </cell>
          <cell r="C36" t="str">
            <v>92500*4200*OHD</v>
          </cell>
          <cell r="D36">
            <v>-6284.11</v>
          </cell>
          <cell r="E36">
            <v>0</v>
          </cell>
          <cell r="F36">
            <v>6284.11</v>
          </cell>
          <cell r="G36">
            <v>0</v>
          </cell>
          <cell r="L36">
            <v>0</v>
          </cell>
        </row>
        <row r="37">
          <cell r="A37">
            <v>92700</v>
          </cell>
          <cell r="B37">
            <v>4200</v>
          </cell>
          <cell r="C37" t="str">
            <v>92700*4200*OHD</v>
          </cell>
          <cell r="D37">
            <v>-9981.57</v>
          </cell>
          <cell r="E37">
            <v>0</v>
          </cell>
          <cell r="F37">
            <v>9981.57</v>
          </cell>
          <cell r="G37">
            <v>0</v>
          </cell>
          <cell r="L37">
            <v>0</v>
          </cell>
        </row>
        <row r="38">
          <cell r="A38">
            <v>92000</v>
          </cell>
          <cell r="B38">
            <v>4250</v>
          </cell>
          <cell r="C38" t="str">
            <v>92000*4250*OHD</v>
          </cell>
          <cell r="D38">
            <v>-18246.400000000001</v>
          </cell>
          <cell r="E38">
            <v>0</v>
          </cell>
          <cell r="F38">
            <v>18246.400000000001</v>
          </cell>
          <cell r="G38">
            <v>0</v>
          </cell>
          <cell r="L38">
            <v>0</v>
          </cell>
        </row>
        <row r="39">
          <cell r="A39">
            <v>92100</v>
          </cell>
          <cell r="B39">
            <v>4250</v>
          </cell>
          <cell r="C39" t="str">
            <v>92100*4250*OHD</v>
          </cell>
          <cell r="D39">
            <v>27575.3</v>
          </cell>
          <cell r="E39">
            <v>0</v>
          </cell>
          <cell r="F39">
            <v>-27575.3</v>
          </cell>
          <cell r="G39">
            <v>0</v>
          </cell>
          <cell r="L39">
            <v>0</v>
          </cell>
        </row>
        <row r="40">
          <cell r="A40">
            <v>92200</v>
          </cell>
          <cell r="B40">
            <v>4250</v>
          </cell>
          <cell r="C40" t="str">
            <v>92200*4250*OHD</v>
          </cell>
          <cell r="D40">
            <v>0</v>
          </cell>
          <cell r="E40">
            <v>0</v>
          </cell>
          <cell r="F40">
            <v>0</v>
          </cell>
          <cell r="G40">
            <v>0</v>
          </cell>
          <cell r="L40">
            <v>0</v>
          </cell>
        </row>
        <row r="41">
          <cell r="A41">
            <v>92260</v>
          </cell>
          <cell r="B41">
            <v>4250</v>
          </cell>
          <cell r="C41" t="str">
            <v>92260*4250*OHD</v>
          </cell>
          <cell r="D41">
            <v>23452.080000000002</v>
          </cell>
          <cell r="E41">
            <v>0</v>
          </cell>
          <cell r="F41">
            <v>-23452.080000000002</v>
          </cell>
          <cell r="G41">
            <v>0</v>
          </cell>
          <cell r="L41">
            <v>0</v>
          </cell>
        </row>
        <row r="42">
          <cell r="A42">
            <v>92290</v>
          </cell>
          <cell r="B42">
            <v>4250</v>
          </cell>
          <cell r="C42" t="str">
            <v>92290*4250*OHD</v>
          </cell>
          <cell r="D42">
            <v>0</v>
          </cell>
          <cell r="E42">
            <v>0</v>
          </cell>
          <cell r="F42">
            <v>0</v>
          </cell>
          <cell r="G42">
            <v>0</v>
          </cell>
          <cell r="L42">
            <v>0</v>
          </cell>
        </row>
        <row r="43">
          <cell r="A43">
            <v>92600</v>
          </cell>
          <cell r="B43">
            <v>4250</v>
          </cell>
          <cell r="C43" t="str">
            <v>92600*4250*OHD</v>
          </cell>
          <cell r="D43">
            <v>-211859.62</v>
          </cell>
          <cell r="E43">
            <v>0</v>
          </cell>
          <cell r="F43">
            <v>211859.62</v>
          </cell>
          <cell r="G43">
            <v>0</v>
          </cell>
          <cell r="L43">
            <v>-211859.62</v>
          </cell>
        </row>
        <row r="44">
          <cell r="A44">
            <v>92610</v>
          </cell>
          <cell r="B44">
            <v>4250</v>
          </cell>
          <cell r="C44" t="str">
            <v>92610*4250*OHD</v>
          </cell>
          <cell r="D44">
            <v>-81153.399999999994</v>
          </cell>
          <cell r="E44">
            <v>0</v>
          </cell>
          <cell r="F44">
            <v>81153.399999999994</v>
          </cell>
          <cell r="G44">
            <v>0</v>
          </cell>
          <cell r="L44">
            <v>-81153.399999999994</v>
          </cell>
        </row>
        <row r="45">
          <cell r="A45">
            <v>92000</v>
          </cell>
          <cell r="B45">
            <v>4365</v>
          </cell>
          <cell r="C45" t="str">
            <v>92000*4365*OHD</v>
          </cell>
          <cell r="D45">
            <v>0</v>
          </cell>
          <cell r="E45">
            <v>0</v>
          </cell>
          <cell r="F45">
            <v>0</v>
          </cell>
          <cell r="G45">
            <v>0</v>
          </cell>
          <cell r="L45">
            <v>0</v>
          </cell>
        </row>
        <row r="46">
          <cell r="A46">
            <v>92200</v>
          </cell>
          <cell r="B46">
            <v>4365</v>
          </cell>
          <cell r="C46" t="str">
            <v>92200*4365*OHD</v>
          </cell>
          <cell r="D46">
            <v>338.16</v>
          </cell>
          <cell r="E46">
            <v>0</v>
          </cell>
          <cell r="F46">
            <v>-338.16</v>
          </cell>
          <cell r="G46">
            <v>0</v>
          </cell>
          <cell r="L46">
            <v>0</v>
          </cell>
        </row>
        <row r="47">
          <cell r="A47">
            <v>92310</v>
          </cell>
          <cell r="B47">
            <v>4365</v>
          </cell>
          <cell r="C47" t="str">
            <v>92310*4365*OHD</v>
          </cell>
          <cell r="D47">
            <v>387.1</v>
          </cell>
          <cell r="E47">
            <v>0</v>
          </cell>
          <cell r="F47">
            <v>-387.1</v>
          </cell>
          <cell r="G47">
            <v>0</v>
          </cell>
          <cell r="L47">
            <v>0</v>
          </cell>
        </row>
        <row r="48">
          <cell r="A48">
            <v>92330</v>
          </cell>
          <cell r="B48">
            <v>4365</v>
          </cell>
          <cell r="C48" t="str">
            <v>92330*4365*OHD</v>
          </cell>
          <cell r="D48">
            <v>613.1</v>
          </cell>
          <cell r="E48">
            <v>0</v>
          </cell>
          <cell r="F48">
            <v>-613.1</v>
          </cell>
          <cell r="G48">
            <v>0</v>
          </cell>
          <cell r="L48">
            <v>0</v>
          </cell>
        </row>
        <row r="49">
          <cell r="A49">
            <v>92600</v>
          </cell>
          <cell r="B49">
            <v>4365</v>
          </cell>
          <cell r="C49" t="str">
            <v>92600*4365*OHD</v>
          </cell>
          <cell r="D49">
            <v>-1662.28</v>
          </cell>
          <cell r="E49">
            <v>0</v>
          </cell>
          <cell r="F49">
            <v>1662.28</v>
          </cell>
          <cell r="G49">
            <v>0</v>
          </cell>
          <cell r="L49">
            <v>-1662.28</v>
          </cell>
        </row>
        <row r="50">
          <cell r="A50">
            <v>92100</v>
          </cell>
          <cell r="B50">
            <v>6175</v>
          </cell>
          <cell r="C50" t="str">
            <v>92100*6175*OHD</v>
          </cell>
          <cell r="D50">
            <v>0</v>
          </cell>
          <cell r="E50">
            <v>0</v>
          </cell>
          <cell r="F50">
            <v>0</v>
          </cell>
          <cell r="G50">
            <v>0</v>
          </cell>
          <cell r="L50">
            <v>0</v>
          </cell>
        </row>
        <row r="51">
          <cell r="A51">
            <v>92600</v>
          </cell>
          <cell r="B51">
            <v>6175</v>
          </cell>
          <cell r="C51" t="str">
            <v>92600*6175*OHD</v>
          </cell>
          <cell r="D51">
            <v>2150.5100000000002</v>
          </cell>
          <cell r="E51">
            <v>0</v>
          </cell>
          <cell r="F51">
            <v>-2150.5100000000002</v>
          </cell>
          <cell r="G51">
            <v>0</v>
          </cell>
          <cell r="L51">
            <v>2150.5100000000002</v>
          </cell>
        </row>
        <row r="52">
          <cell r="A52">
            <v>92800</v>
          </cell>
          <cell r="B52">
            <v>6175</v>
          </cell>
          <cell r="C52" t="str">
            <v>92800*6175*OHD</v>
          </cell>
          <cell r="D52">
            <v>-2150.5100000000002</v>
          </cell>
          <cell r="E52">
            <v>0</v>
          </cell>
          <cell r="F52">
            <v>2150.5100000000002</v>
          </cell>
          <cell r="G52">
            <v>0</v>
          </cell>
          <cell r="L52">
            <v>0</v>
          </cell>
        </row>
        <row r="53">
          <cell r="A53">
            <v>92000</v>
          </cell>
          <cell r="B53">
            <v>5000</v>
          </cell>
          <cell r="C53" t="str">
            <v>92000*5000*OHD</v>
          </cell>
          <cell r="D53">
            <v>-10960.52</v>
          </cell>
          <cell r="E53">
            <v>0</v>
          </cell>
          <cell r="F53">
            <v>10960.52</v>
          </cell>
          <cell r="G53">
            <v>0</v>
          </cell>
          <cell r="L53">
            <v>0</v>
          </cell>
        </row>
        <row r="54">
          <cell r="A54">
            <v>92010</v>
          </cell>
          <cell r="B54">
            <v>5000</v>
          </cell>
          <cell r="C54" t="str">
            <v>92010*5000*OHD</v>
          </cell>
          <cell r="D54">
            <v>19126.2</v>
          </cell>
          <cell r="E54">
            <v>0</v>
          </cell>
          <cell r="F54">
            <v>-19126.2</v>
          </cell>
          <cell r="G54">
            <v>0</v>
          </cell>
          <cell r="L54">
            <v>19126.2</v>
          </cell>
        </row>
        <row r="55">
          <cell r="A55">
            <v>92100</v>
          </cell>
          <cell r="B55">
            <v>5000</v>
          </cell>
          <cell r="C55" t="str">
            <v>92100*5000*OHD</v>
          </cell>
          <cell r="D55">
            <v>7252.69</v>
          </cell>
          <cell r="E55">
            <v>59222</v>
          </cell>
          <cell r="F55">
            <v>51969.31</v>
          </cell>
          <cell r="G55">
            <v>0.87753385566174724</v>
          </cell>
          <cell r="L55">
            <v>86634.77</v>
          </cell>
        </row>
        <row r="56">
          <cell r="A56">
            <v>92200</v>
          </cell>
          <cell r="B56">
            <v>5000</v>
          </cell>
          <cell r="C56" t="str">
            <v>92200*5000*OHD</v>
          </cell>
          <cell r="D56">
            <v>-19826.95</v>
          </cell>
          <cell r="E56">
            <v>0</v>
          </cell>
          <cell r="F56">
            <v>19826.95</v>
          </cell>
          <cell r="G56">
            <v>0</v>
          </cell>
          <cell r="L56">
            <v>0</v>
          </cell>
        </row>
        <row r="57">
          <cell r="A57">
            <v>92210</v>
          </cell>
          <cell r="B57">
            <v>5000</v>
          </cell>
          <cell r="C57" t="str">
            <v>92210*5000*OHD</v>
          </cell>
          <cell r="D57">
            <v>3981.13</v>
          </cell>
          <cell r="E57">
            <v>0</v>
          </cell>
          <cell r="F57">
            <v>-3981.13</v>
          </cell>
          <cell r="G57">
            <v>0</v>
          </cell>
          <cell r="L57">
            <v>9307.69</v>
          </cell>
        </row>
        <row r="58">
          <cell r="A58">
            <v>92220</v>
          </cell>
          <cell r="B58">
            <v>5000</v>
          </cell>
          <cell r="C58" t="str">
            <v>92220*5000*OHD</v>
          </cell>
          <cell r="D58">
            <v>-28136.720000000001</v>
          </cell>
          <cell r="E58">
            <v>0</v>
          </cell>
          <cell r="F58">
            <v>28136.720000000001</v>
          </cell>
          <cell r="G58">
            <v>0</v>
          </cell>
          <cell r="L58">
            <v>0</v>
          </cell>
        </row>
        <row r="59">
          <cell r="A59">
            <v>92225</v>
          </cell>
          <cell r="B59">
            <v>5000</v>
          </cell>
          <cell r="C59" t="str">
            <v>92225*5000*OHD</v>
          </cell>
          <cell r="D59">
            <v>-4568.83</v>
          </cell>
          <cell r="E59">
            <v>0</v>
          </cell>
          <cell r="F59">
            <v>4568.83</v>
          </cell>
          <cell r="G59">
            <v>0</v>
          </cell>
          <cell r="L59">
            <v>0</v>
          </cell>
        </row>
        <row r="60">
          <cell r="A60">
            <v>92230</v>
          </cell>
          <cell r="B60">
            <v>5000</v>
          </cell>
          <cell r="C60" t="str">
            <v>92230*5000*OHD</v>
          </cell>
          <cell r="D60">
            <v>-54996.800000000003</v>
          </cell>
          <cell r="E60">
            <v>0</v>
          </cell>
          <cell r="F60">
            <v>54996.800000000003</v>
          </cell>
          <cell r="G60">
            <v>0</v>
          </cell>
          <cell r="L60">
            <v>0</v>
          </cell>
        </row>
        <row r="61">
          <cell r="A61">
            <v>92240</v>
          </cell>
          <cell r="B61">
            <v>5000</v>
          </cell>
          <cell r="C61" t="str">
            <v>92240*5000*OHD</v>
          </cell>
          <cell r="D61">
            <v>-12438.05</v>
          </cell>
          <cell r="E61">
            <v>0</v>
          </cell>
          <cell r="F61">
            <v>12438.05</v>
          </cell>
          <cell r="G61">
            <v>0</v>
          </cell>
          <cell r="L61">
            <v>0</v>
          </cell>
        </row>
        <row r="62">
          <cell r="A62">
            <v>92250</v>
          </cell>
          <cell r="B62">
            <v>5000</v>
          </cell>
          <cell r="C62" t="str">
            <v>92250*5000*OHD</v>
          </cell>
          <cell r="D62">
            <v>-15434.19</v>
          </cell>
          <cell r="E62">
            <v>0</v>
          </cell>
          <cell r="F62">
            <v>15434.19</v>
          </cell>
          <cell r="G62">
            <v>0</v>
          </cell>
          <cell r="L62">
            <v>0</v>
          </cell>
        </row>
        <row r="63">
          <cell r="A63">
            <v>92252</v>
          </cell>
          <cell r="B63">
            <v>5000</v>
          </cell>
          <cell r="C63" t="str">
            <v>92252*5000*OHD</v>
          </cell>
          <cell r="D63">
            <v>-15916.53</v>
          </cell>
          <cell r="E63">
            <v>0</v>
          </cell>
          <cell r="F63">
            <v>15916.53</v>
          </cell>
          <cell r="G63">
            <v>0</v>
          </cell>
          <cell r="L63">
            <v>0</v>
          </cell>
        </row>
        <row r="64">
          <cell r="A64">
            <v>92254</v>
          </cell>
          <cell r="B64">
            <v>5000</v>
          </cell>
          <cell r="C64" t="str">
            <v>92254*5000*OHD</v>
          </cell>
          <cell r="D64">
            <v>-14043.68</v>
          </cell>
          <cell r="E64">
            <v>0</v>
          </cell>
          <cell r="F64">
            <v>14043.68</v>
          </cell>
          <cell r="G64">
            <v>0</v>
          </cell>
          <cell r="L64">
            <v>0</v>
          </cell>
        </row>
        <row r="65">
          <cell r="A65">
            <v>92260</v>
          </cell>
          <cell r="B65">
            <v>5000</v>
          </cell>
          <cell r="C65" t="str">
            <v>92260*5000*OHD</v>
          </cell>
          <cell r="D65">
            <v>-37940.47</v>
          </cell>
          <cell r="E65">
            <v>0</v>
          </cell>
          <cell r="F65">
            <v>37940.47</v>
          </cell>
          <cell r="G65">
            <v>0</v>
          </cell>
          <cell r="L65">
            <v>0</v>
          </cell>
        </row>
        <row r="66">
          <cell r="A66">
            <v>92262</v>
          </cell>
          <cell r="B66">
            <v>5000</v>
          </cell>
          <cell r="C66" t="str">
            <v>92262*5000*OHD</v>
          </cell>
          <cell r="D66">
            <v>56579.94</v>
          </cell>
          <cell r="E66">
            <v>33000</v>
          </cell>
          <cell r="F66">
            <v>-23579.94</v>
          </cell>
          <cell r="G66">
            <v>-0.71454363636363638</v>
          </cell>
          <cell r="L66">
            <v>67101.33</v>
          </cell>
        </row>
        <row r="67">
          <cell r="A67">
            <v>92270</v>
          </cell>
          <cell r="B67">
            <v>5000</v>
          </cell>
          <cell r="C67" t="str">
            <v>92270*5000*OHD</v>
          </cell>
          <cell r="D67">
            <v>-6378.99</v>
          </cell>
          <cell r="E67">
            <v>0</v>
          </cell>
          <cell r="F67">
            <v>6378.99</v>
          </cell>
          <cell r="G67">
            <v>0</v>
          </cell>
          <cell r="L67">
            <v>0</v>
          </cell>
        </row>
        <row r="68">
          <cell r="A68">
            <v>92280</v>
          </cell>
          <cell r="B68">
            <v>5000</v>
          </cell>
          <cell r="C68" t="str">
            <v>92280*5000*OHD</v>
          </cell>
          <cell r="D68">
            <v>-6653.22</v>
          </cell>
          <cell r="E68">
            <v>0</v>
          </cell>
          <cell r="F68">
            <v>6653.22</v>
          </cell>
          <cell r="G68">
            <v>0</v>
          </cell>
          <cell r="L68">
            <v>0</v>
          </cell>
        </row>
        <row r="69">
          <cell r="A69">
            <v>92290</v>
          </cell>
          <cell r="B69">
            <v>5000</v>
          </cell>
          <cell r="C69" t="str">
            <v>92290*5000*OHD</v>
          </cell>
          <cell r="D69">
            <v>11286.65</v>
          </cell>
          <cell r="E69">
            <v>5000</v>
          </cell>
          <cell r="F69">
            <v>-6286.65</v>
          </cell>
          <cell r="G69">
            <v>-1.2573299999999998</v>
          </cell>
          <cell r="L69">
            <v>11286.65</v>
          </cell>
        </row>
        <row r="70">
          <cell r="A70">
            <v>92300</v>
          </cell>
          <cell r="B70">
            <v>5000</v>
          </cell>
          <cell r="C70" t="str">
            <v>92300*5000*OHD</v>
          </cell>
          <cell r="D70">
            <v>82095.78</v>
          </cell>
          <cell r="E70">
            <v>27000</v>
          </cell>
          <cell r="F70">
            <v>-55095.78</v>
          </cell>
          <cell r="G70">
            <v>-2.0405844444444443</v>
          </cell>
          <cell r="L70">
            <v>96544.960000000006</v>
          </cell>
        </row>
        <row r="71">
          <cell r="A71">
            <v>92310</v>
          </cell>
          <cell r="B71">
            <v>5000</v>
          </cell>
          <cell r="C71" t="str">
            <v>92310*5000*OHD</v>
          </cell>
          <cell r="D71">
            <v>15123.76</v>
          </cell>
          <cell r="E71">
            <v>8100</v>
          </cell>
          <cell r="F71">
            <v>-7023.76</v>
          </cell>
          <cell r="G71">
            <v>-0.86713086419753094</v>
          </cell>
          <cell r="L71">
            <v>20514.560000000001</v>
          </cell>
        </row>
        <row r="72">
          <cell r="A72">
            <v>92321</v>
          </cell>
          <cell r="B72">
            <v>5000</v>
          </cell>
          <cell r="C72" t="str">
            <v>92321*5000*OHD</v>
          </cell>
          <cell r="D72">
            <v>-18387.32</v>
          </cell>
          <cell r="E72">
            <v>0</v>
          </cell>
          <cell r="F72">
            <v>18387.32</v>
          </cell>
          <cell r="G72">
            <v>0</v>
          </cell>
          <cell r="L72">
            <v>0</v>
          </cell>
        </row>
        <row r="73">
          <cell r="A73">
            <v>92322</v>
          </cell>
          <cell r="B73">
            <v>5000</v>
          </cell>
          <cell r="C73" t="str">
            <v>92322*5000*OHD</v>
          </cell>
          <cell r="D73">
            <v>-15989.18</v>
          </cell>
          <cell r="E73">
            <v>0</v>
          </cell>
          <cell r="F73">
            <v>15989.18</v>
          </cell>
          <cell r="G73">
            <v>0</v>
          </cell>
          <cell r="L73">
            <v>0</v>
          </cell>
        </row>
        <row r="74">
          <cell r="A74">
            <v>92323</v>
          </cell>
          <cell r="B74">
            <v>5000</v>
          </cell>
          <cell r="C74" t="str">
            <v>92323*5000*OHD</v>
          </cell>
          <cell r="D74">
            <v>-29085</v>
          </cell>
          <cell r="E74">
            <v>0</v>
          </cell>
          <cell r="F74">
            <v>29085</v>
          </cell>
          <cell r="G74">
            <v>0</v>
          </cell>
          <cell r="L74">
            <v>0</v>
          </cell>
        </row>
        <row r="75">
          <cell r="A75">
            <v>92330</v>
          </cell>
          <cell r="B75">
            <v>5000</v>
          </cell>
          <cell r="C75" t="str">
            <v>92330*5000*OHD</v>
          </cell>
          <cell r="D75">
            <v>-9555.0499999999993</v>
          </cell>
          <cell r="E75">
            <v>0</v>
          </cell>
          <cell r="F75">
            <v>9555.0499999999993</v>
          </cell>
          <cell r="G75">
            <v>0</v>
          </cell>
          <cell r="L75">
            <v>0</v>
          </cell>
        </row>
        <row r="76">
          <cell r="A76">
            <v>92335</v>
          </cell>
          <cell r="B76">
            <v>5000</v>
          </cell>
          <cell r="C76" t="str">
            <v>92335*5000*OHD</v>
          </cell>
          <cell r="D76">
            <v>-6882.95</v>
          </cell>
          <cell r="E76">
            <v>0</v>
          </cell>
          <cell r="F76">
            <v>6882.95</v>
          </cell>
          <cell r="G76">
            <v>0</v>
          </cell>
          <cell r="L76">
            <v>0</v>
          </cell>
        </row>
        <row r="77">
          <cell r="A77">
            <v>92405</v>
          </cell>
          <cell r="B77">
            <v>5000</v>
          </cell>
          <cell r="C77" t="str">
            <v>92405*5000*OHD</v>
          </cell>
          <cell r="D77">
            <v>-5899.82</v>
          </cell>
          <cell r="E77">
            <v>0</v>
          </cell>
          <cell r="F77">
            <v>5899.82</v>
          </cell>
          <cell r="G77">
            <v>0</v>
          </cell>
          <cell r="L77">
            <v>0</v>
          </cell>
        </row>
        <row r="78">
          <cell r="A78">
            <v>92410</v>
          </cell>
          <cell r="B78">
            <v>5000</v>
          </cell>
          <cell r="C78" t="str">
            <v>92410*5000*OHD</v>
          </cell>
          <cell r="D78">
            <v>-8504.0300000000007</v>
          </cell>
          <cell r="E78">
            <v>0</v>
          </cell>
          <cell r="F78">
            <v>8504.0300000000007</v>
          </cell>
          <cell r="G78">
            <v>0</v>
          </cell>
          <cell r="L78">
            <v>0</v>
          </cell>
        </row>
        <row r="79">
          <cell r="A79">
            <v>92500</v>
          </cell>
          <cell r="B79">
            <v>5000</v>
          </cell>
          <cell r="C79" t="str">
            <v>92500*5000*OHD</v>
          </cell>
          <cell r="D79">
            <v>6780.96</v>
          </cell>
          <cell r="E79">
            <v>0</v>
          </cell>
          <cell r="F79">
            <v>-6780.96</v>
          </cell>
          <cell r="G79">
            <v>0</v>
          </cell>
          <cell r="L79">
            <v>23878.91</v>
          </cell>
        </row>
        <row r="80">
          <cell r="A80">
            <v>92600</v>
          </cell>
          <cell r="B80">
            <v>5000</v>
          </cell>
          <cell r="C80" t="str">
            <v>92600*5000*OHD</v>
          </cell>
          <cell r="D80">
            <v>0</v>
          </cell>
          <cell r="E80">
            <v>0</v>
          </cell>
          <cell r="F80">
            <v>0</v>
          </cell>
          <cell r="G80">
            <v>0</v>
          </cell>
          <cell r="L80">
            <v>0</v>
          </cell>
        </row>
        <row r="81">
          <cell r="A81">
            <v>92700</v>
          </cell>
          <cell r="B81">
            <v>5000</v>
          </cell>
          <cell r="C81" t="str">
            <v>92700*5000*OHD</v>
          </cell>
          <cell r="D81">
            <v>-17257.849999999999</v>
          </cell>
          <cell r="E81">
            <v>0</v>
          </cell>
          <cell r="F81">
            <v>17257.849999999999</v>
          </cell>
          <cell r="G81">
            <v>0</v>
          </cell>
          <cell r="L81">
            <v>-9.9999999983992893E-3</v>
          </cell>
        </row>
        <row r="82">
          <cell r="A82">
            <v>92800</v>
          </cell>
          <cell r="B82">
            <v>5000</v>
          </cell>
          <cell r="C82" t="str">
            <v>92800*5000*OHD</v>
          </cell>
          <cell r="D82">
            <v>-195.45</v>
          </cell>
          <cell r="E82">
            <v>0</v>
          </cell>
          <cell r="F82">
            <v>195.45</v>
          </cell>
          <cell r="G82">
            <v>0</v>
          </cell>
          <cell r="L82">
            <v>0</v>
          </cell>
        </row>
        <row r="83">
          <cell r="A83">
            <v>92810</v>
          </cell>
          <cell r="B83">
            <v>5000</v>
          </cell>
          <cell r="C83" t="str">
            <v>92810*5000*OHD</v>
          </cell>
          <cell r="D83">
            <v>30273.55</v>
          </cell>
          <cell r="E83">
            <v>26000</v>
          </cell>
          <cell r="F83">
            <v>-4273.55</v>
          </cell>
          <cell r="G83">
            <v>-0.16436730769230767</v>
          </cell>
          <cell r="L83">
            <v>30273.55</v>
          </cell>
        </row>
        <row r="84">
          <cell r="A84">
            <v>92830</v>
          </cell>
          <cell r="B84">
            <v>5000</v>
          </cell>
          <cell r="C84" t="str">
            <v>92830*5000*OHD</v>
          </cell>
          <cell r="D84">
            <v>34466.86</v>
          </cell>
          <cell r="E84">
            <v>0</v>
          </cell>
          <cell r="F84">
            <v>-34466.86</v>
          </cell>
          <cell r="G84">
            <v>0</v>
          </cell>
          <cell r="L84">
            <v>34466.86</v>
          </cell>
        </row>
        <row r="85">
          <cell r="A85">
            <v>92835</v>
          </cell>
          <cell r="B85">
            <v>5000</v>
          </cell>
          <cell r="C85" t="str">
            <v>92835*5000*OHD</v>
          </cell>
          <cell r="D85">
            <v>37280.06</v>
          </cell>
          <cell r="E85">
            <v>18000</v>
          </cell>
          <cell r="F85">
            <v>-19280.060000000001</v>
          </cell>
          <cell r="G85">
            <v>-1.0711144444444443</v>
          </cell>
          <cell r="L85">
            <v>37280.06</v>
          </cell>
        </row>
        <row r="86">
          <cell r="A86">
            <v>92841</v>
          </cell>
          <cell r="B86">
            <v>5000</v>
          </cell>
          <cell r="C86" t="str">
            <v>92841*5000*OHD</v>
          </cell>
          <cell r="D86">
            <v>116977.63</v>
          </cell>
          <cell r="E86">
            <v>56000</v>
          </cell>
          <cell r="F86">
            <v>-60977.63</v>
          </cell>
          <cell r="G86">
            <v>-1.0888862500000001</v>
          </cell>
          <cell r="L86">
            <v>116977.63</v>
          </cell>
        </row>
        <row r="87">
          <cell r="A87">
            <v>92842</v>
          </cell>
          <cell r="B87">
            <v>5000</v>
          </cell>
          <cell r="C87" t="str">
            <v>92842*5000*OHD</v>
          </cell>
          <cell r="D87">
            <v>65982.12</v>
          </cell>
          <cell r="E87">
            <v>29000</v>
          </cell>
          <cell r="F87">
            <v>-36982.120000000003</v>
          </cell>
          <cell r="G87">
            <v>-1.2752455172413792</v>
          </cell>
          <cell r="L87">
            <v>65982.12</v>
          </cell>
        </row>
        <row r="88">
          <cell r="A88">
            <v>92843</v>
          </cell>
          <cell r="B88">
            <v>5000</v>
          </cell>
          <cell r="C88" t="str">
            <v>92843*5000*OHD</v>
          </cell>
          <cell r="D88">
            <v>3590.36</v>
          </cell>
          <cell r="E88">
            <v>4000</v>
          </cell>
          <cell r="F88">
            <v>409.64</v>
          </cell>
          <cell r="G88">
            <v>0.10240999999999997</v>
          </cell>
          <cell r="L88">
            <v>3590.36</v>
          </cell>
        </row>
        <row r="89">
          <cell r="A89">
            <v>92851</v>
          </cell>
          <cell r="B89">
            <v>5000</v>
          </cell>
          <cell r="C89" t="str">
            <v>92851*5000*OHD</v>
          </cell>
          <cell r="D89">
            <v>17430.650000000001</v>
          </cell>
          <cell r="E89">
            <v>8000</v>
          </cell>
          <cell r="F89">
            <v>-9430.65</v>
          </cell>
          <cell r="G89">
            <v>-1.1788312500000002</v>
          </cell>
          <cell r="L89">
            <v>17430.650000000001</v>
          </cell>
        </row>
        <row r="90">
          <cell r="A90">
            <v>92852</v>
          </cell>
          <cell r="B90">
            <v>5000</v>
          </cell>
          <cell r="C90" t="str">
            <v>92852*5000*OHD</v>
          </cell>
          <cell r="D90">
            <v>21658.69</v>
          </cell>
          <cell r="E90">
            <v>5000</v>
          </cell>
          <cell r="F90">
            <v>-16658.689999999999</v>
          </cell>
          <cell r="G90">
            <v>-3.3317379999999996</v>
          </cell>
          <cell r="L90">
            <v>21658.69</v>
          </cell>
        </row>
        <row r="91">
          <cell r="A91">
            <v>92853</v>
          </cell>
          <cell r="B91">
            <v>5000</v>
          </cell>
          <cell r="C91" t="str">
            <v>92853*5000*OHD</v>
          </cell>
          <cell r="D91">
            <v>11286.65</v>
          </cell>
          <cell r="E91">
            <v>3000</v>
          </cell>
          <cell r="F91">
            <v>-8286.65</v>
          </cell>
          <cell r="G91">
            <v>-2.7622166666666668</v>
          </cell>
          <cell r="L91">
            <v>11286.65</v>
          </cell>
        </row>
        <row r="92">
          <cell r="A92">
            <v>92000</v>
          </cell>
          <cell r="B92">
            <v>5080</v>
          </cell>
          <cell r="C92" t="str">
            <v>92000*5080*OHD</v>
          </cell>
          <cell r="D92">
            <v>-1427.52</v>
          </cell>
          <cell r="E92">
            <v>0</v>
          </cell>
          <cell r="F92">
            <v>1427.52</v>
          </cell>
          <cell r="G92">
            <v>0</v>
          </cell>
          <cell r="L92">
            <v>0</v>
          </cell>
        </row>
        <row r="93">
          <cell r="A93">
            <v>92010</v>
          </cell>
          <cell r="B93">
            <v>5080</v>
          </cell>
          <cell r="C93" t="str">
            <v>92010*5080*OHD</v>
          </cell>
          <cell r="D93">
            <v>2030.21</v>
          </cell>
          <cell r="E93">
            <v>0</v>
          </cell>
          <cell r="F93">
            <v>-2030.21</v>
          </cell>
          <cell r="G93">
            <v>0</v>
          </cell>
          <cell r="L93">
            <v>2030.21</v>
          </cell>
        </row>
        <row r="94">
          <cell r="A94">
            <v>92100</v>
          </cell>
          <cell r="B94">
            <v>5080</v>
          </cell>
          <cell r="C94" t="str">
            <v>92100*5080*OHD</v>
          </cell>
          <cell r="D94">
            <v>159.97999999999999</v>
          </cell>
          <cell r="E94">
            <v>0</v>
          </cell>
          <cell r="F94">
            <v>-159.97999999999999</v>
          </cell>
          <cell r="G94">
            <v>0</v>
          </cell>
          <cell r="L94">
            <v>4290.25</v>
          </cell>
        </row>
        <row r="95">
          <cell r="A95">
            <v>92200</v>
          </cell>
          <cell r="B95">
            <v>5080</v>
          </cell>
          <cell r="C95" t="str">
            <v>92200*5080*OHD</v>
          </cell>
          <cell r="D95">
            <v>-1018.02</v>
          </cell>
          <cell r="E95">
            <v>0</v>
          </cell>
          <cell r="F95">
            <v>1018.02</v>
          </cell>
          <cell r="G95">
            <v>0</v>
          </cell>
          <cell r="L95">
            <v>0</v>
          </cell>
        </row>
        <row r="96">
          <cell r="A96">
            <v>92210</v>
          </cell>
          <cell r="B96">
            <v>5080</v>
          </cell>
          <cell r="C96" t="str">
            <v>92210*5080*OHD</v>
          </cell>
          <cell r="D96">
            <v>187.58</v>
          </cell>
          <cell r="E96">
            <v>0</v>
          </cell>
          <cell r="F96">
            <v>-187.58</v>
          </cell>
          <cell r="G96">
            <v>0</v>
          </cell>
          <cell r="L96">
            <v>952.67</v>
          </cell>
        </row>
        <row r="97">
          <cell r="A97">
            <v>92220</v>
          </cell>
          <cell r="B97">
            <v>5080</v>
          </cell>
          <cell r="C97" t="str">
            <v>92220*5080*OHD</v>
          </cell>
          <cell r="D97">
            <v>-2614.3200000000002</v>
          </cell>
          <cell r="E97">
            <v>0</v>
          </cell>
          <cell r="F97">
            <v>2614.3200000000002</v>
          </cell>
          <cell r="G97">
            <v>0</v>
          </cell>
          <cell r="L97">
            <v>0</v>
          </cell>
        </row>
        <row r="98">
          <cell r="A98">
            <v>92225</v>
          </cell>
          <cell r="B98">
            <v>5080</v>
          </cell>
          <cell r="C98" t="str">
            <v>92225*5080*OHD</v>
          </cell>
          <cell r="D98">
            <v>-543.11</v>
          </cell>
          <cell r="E98">
            <v>0</v>
          </cell>
          <cell r="F98">
            <v>543.11</v>
          </cell>
          <cell r="G98">
            <v>0</v>
          </cell>
          <cell r="L98">
            <v>0</v>
          </cell>
        </row>
        <row r="99">
          <cell r="A99">
            <v>92230</v>
          </cell>
          <cell r="B99">
            <v>5080</v>
          </cell>
          <cell r="C99" t="str">
            <v>92230*5080*OHD</v>
          </cell>
          <cell r="D99">
            <v>-5125.4399999999996</v>
          </cell>
          <cell r="E99">
            <v>0</v>
          </cell>
          <cell r="F99">
            <v>5125.4399999999996</v>
          </cell>
          <cell r="G99">
            <v>0</v>
          </cell>
          <cell r="L99">
            <v>0</v>
          </cell>
        </row>
        <row r="100">
          <cell r="A100">
            <v>92240</v>
          </cell>
          <cell r="B100">
            <v>5080</v>
          </cell>
          <cell r="C100" t="str">
            <v>92240*5080*OHD</v>
          </cell>
          <cell r="D100">
            <v>-1245.3900000000001</v>
          </cell>
          <cell r="E100">
            <v>0</v>
          </cell>
          <cell r="F100">
            <v>1245.3900000000001</v>
          </cell>
          <cell r="G100">
            <v>0</v>
          </cell>
          <cell r="L100">
            <v>0</v>
          </cell>
        </row>
        <row r="101">
          <cell r="A101">
            <v>92250</v>
          </cell>
          <cell r="B101">
            <v>5080</v>
          </cell>
          <cell r="C101" t="str">
            <v>92250*5080*OHD</v>
          </cell>
          <cell r="D101">
            <v>-1617.4</v>
          </cell>
          <cell r="E101">
            <v>0</v>
          </cell>
          <cell r="F101">
            <v>1617.4</v>
          </cell>
          <cell r="G101">
            <v>0</v>
          </cell>
          <cell r="L101">
            <v>0</v>
          </cell>
        </row>
        <row r="102">
          <cell r="A102">
            <v>92252</v>
          </cell>
          <cell r="B102">
            <v>5080</v>
          </cell>
          <cell r="C102" t="str">
            <v>92252*5080*OHD</v>
          </cell>
          <cell r="D102">
            <v>-1416.82</v>
          </cell>
          <cell r="E102">
            <v>0</v>
          </cell>
          <cell r="F102">
            <v>1416.82</v>
          </cell>
          <cell r="G102">
            <v>0</v>
          </cell>
          <cell r="L102">
            <v>0</v>
          </cell>
        </row>
        <row r="103">
          <cell r="A103">
            <v>92254</v>
          </cell>
          <cell r="B103">
            <v>5080</v>
          </cell>
          <cell r="C103" t="str">
            <v>92254*5080*OHD</v>
          </cell>
          <cell r="D103">
            <v>-1042.3699999999999</v>
          </cell>
          <cell r="E103">
            <v>0</v>
          </cell>
          <cell r="F103">
            <v>1042.3699999999999</v>
          </cell>
          <cell r="G103">
            <v>0</v>
          </cell>
          <cell r="L103">
            <v>0</v>
          </cell>
        </row>
        <row r="104">
          <cell r="A104">
            <v>92260</v>
          </cell>
          <cell r="B104">
            <v>5080</v>
          </cell>
          <cell r="C104" t="str">
            <v>92260*5080*OHD</v>
          </cell>
          <cell r="D104">
            <v>-3337.85</v>
          </cell>
          <cell r="E104">
            <v>0</v>
          </cell>
          <cell r="F104">
            <v>3337.85</v>
          </cell>
          <cell r="G104">
            <v>0</v>
          </cell>
          <cell r="L104">
            <v>0</v>
          </cell>
        </row>
        <row r="105">
          <cell r="A105">
            <v>92262</v>
          </cell>
          <cell r="B105">
            <v>5080</v>
          </cell>
          <cell r="C105" t="str">
            <v>92262*5080*OHD</v>
          </cell>
          <cell r="D105">
            <v>4539.49</v>
          </cell>
          <cell r="E105">
            <v>0</v>
          </cell>
          <cell r="F105">
            <v>-4539.49</v>
          </cell>
          <cell r="G105">
            <v>0</v>
          </cell>
          <cell r="L105">
            <v>5128.13</v>
          </cell>
        </row>
        <row r="106">
          <cell r="A106">
            <v>92270</v>
          </cell>
          <cell r="B106">
            <v>5080</v>
          </cell>
          <cell r="C106" t="str">
            <v>92270*5080*OHD</v>
          </cell>
          <cell r="D106">
            <v>-513.13</v>
          </cell>
          <cell r="E106">
            <v>0</v>
          </cell>
          <cell r="F106">
            <v>513.13</v>
          </cell>
          <cell r="G106">
            <v>0</v>
          </cell>
          <cell r="L106">
            <v>0</v>
          </cell>
        </row>
        <row r="107">
          <cell r="A107">
            <v>92280</v>
          </cell>
          <cell r="B107">
            <v>5080</v>
          </cell>
          <cell r="C107" t="str">
            <v>92280*5080*OHD</v>
          </cell>
          <cell r="D107">
            <v>-456.54</v>
          </cell>
          <cell r="E107">
            <v>0</v>
          </cell>
          <cell r="F107">
            <v>456.54</v>
          </cell>
          <cell r="G107">
            <v>0</v>
          </cell>
          <cell r="L107">
            <v>0</v>
          </cell>
        </row>
        <row r="108">
          <cell r="A108">
            <v>92290</v>
          </cell>
          <cell r="B108">
            <v>5080</v>
          </cell>
          <cell r="C108" t="str">
            <v>92290*5080*OHD</v>
          </cell>
          <cell r="D108">
            <v>536.41999999999996</v>
          </cell>
          <cell r="E108">
            <v>0</v>
          </cell>
          <cell r="F108">
            <v>-536.41999999999996</v>
          </cell>
          <cell r="G108">
            <v>0</v>
          </cell>
          <cell r="L108">
            <v>536.41999999999996</v>
          </cell>
        </row>
        <row r="109">
          <cell r="A109">
            <v>92300</v>
          </cell>
          <cell r="B109">
            <v>5080</v>
          </cell>
          <cell r="C109" t="str">
            <v>92300*5080*OHD</v>
          </cell>
          <cell r="D109">
            <v>5712.13</v>
          </cell>
          <cell r="E109">
            <v>0</v>
          </cell>
          <cell r="F109">
            <v>-5712.13</v>
          </cell>
          <cell r="G109">
            <v>0</v>
          </cell>
          <cell r="L109">
            <v>6814.47</v>
          </cell>
        </row>
        <row r="110">
          <cell r="A110">
            <v>92310</v>
          </cell>
          <cell r="B110">
            <v>5080</v>
          </cell>
          <cell r="C110" t="str">
            <v>92310*5080*OHD</v>
          </cell>
          <cell r="D110">
            <v>962.38</v>
          </cell>
          <cell r="E110">
            <v>0</v>
          </cell>
          <cell r="F110">
            <v>-962.38</v>
          </cell>
          <cell r="G110">
            <v>0</v>
          </cell>
          <cell r="L110">
            <v>1502.08</v>
          </cell>
        </row>
        <row r="111">
          <cell r="A111">
            <v>92321</v>
          </cell>
          <cell r="B111">
            <v>5080</v>
          </cell>
          <cell r="C111" t="str">
            <v>92321*5080*OHD</v>
          </cell>
          <cell r="D111">
            <v>-960.12</v>
          </cell>
          <cell r="E111">
            <v>0</v>
          </cell>
          <cell r="F111">
            <v>960.12</v>
          </cell>
          <cell r="G111">
            <v>0</v>
          </cell>
          <cell r="L111">
            <v>0</v>
          </cell>
        </row>
        <row r="112">
          <cell r="A112">
            <v>92322</v>
          </cell>
          <cell r="B112">
            <v>5080</v>
          </cell>
          <cell r="C112" t="str">
            <v>92322*5080*OHD</v>
          </cell>
          <cell r="D112">
            <v>-857.69</v>
          </cell>
          <cell r="E112">
            <v>0</v>
          </cell>
          <cell r="F112">
            <v>857.69</v>
          </cell>
          <cell r="G112">
            <v>0</v>
          </cell>
          <cell r="L112">
            <v>0</v>
          </cell>
        </row>
        <row r="113">
          <cell r="A113">
            <v>92323</v>
          </cell>
          <cell r="B113">
            <v>5080</v>
          </cell>
          <cell r="C113" t="str">
            <v>92323*5080*OHD</v>
          </cell>
          <cell r="D113">
            <v>-2441.77</v>
          </cell>
          <cell r="E113">
            <v>0</v>
          </cell>
          <cell r="F113">
            <v>2441.77</v>
          </cell>
          <cell r="G113">
            <v>0</v>
          </cell>
          <cell r="L113">
            <v>0</v>
          </cell>
        </row>
        <row r="114">
          <cell r="A114">
            <v>92330</v>
          </cell>
          <cell r="B114">
            <v>5080</v>
          </cell>
          <cell r="C114" t="str">
            <v>92330*5080*OHD</v>
          </cell>
          <cell r="D114">
            <v>-482.56</v>
          </cell>
          <cell r="E114">
            <v>0</v>
          </cell>
          <cell r="F114">
            <v>482.56</v>
          </cell>
          <cell r="G114">
            <v>0</v>
          </cell>
          <cell r="L114">
            <v>0</v>
          </cell>
        </row>
        <row r="115">
          <cell r="A115">
            <v>92335</v>
          </cell>
          <cell r="B115">
            <v>5080</v>
          </cell>
          <cell r="C115" t="str">
            <v>92335*5080*OHD</v>
          </cell>
          <cell r="D115">
            <v>-326.56</v>
          </cell>
          <cell r="E115">
            <v>0</v>
          </cell>
          <cell r="F115">
            <v>326.56</v>
          </cell>
          <cell r="G115">
            <v>0</v>
          </cell>
          <cell r="L115">
            <v>0</v>
          </cell>
        </row>
        <row r="116">
          <cell r="A116">
            <v>92405</v>
          </cell>
          <cell r="B116">
            <v>5080</v>
          </cell>
          <cell r="C116" t="str">
            <v>92405*5080*OHD</v>
          </cell>
          <cell r="D116">
            <v>-337.64</v>
          </cell>
          <cell r="E116">
            <v>0</v>
          </cell>
          <cell r="F116">
            <v>337.64</v>
          </cell>
          <cell r="G116">
            <v>0</v>
          </cell>
          <cell r="L116">
            <v>0</v>
          </cell>
        </row>
        <row r="117">
          <cell r="A117">
            <v>92410</v>
          </cell>
          <cell r="B117">
            <v>5080</v>
          </cell>
          <cell r="C117" t="str">
            <v>92410*5080*OHD</v>
          </cell>
          <cell r="D117">
            <v>-1405.66</v>
          </cell>
          <cell r="E117">
            <v>0</v>
          </cell>
          <cell r="F117">
            <v>1405.66</v>
          </cell>
          <cell r="G117">
            <v>0</v>
          </cell>
          <cell r="L117">
            <v>0</v>
          </cell>
        </row>
        <row r="118">
          <cell r="A118">
            <v>92500</v>
          </cell>
          <cell r="B118">
            <v>5080</v>
          </cell>
          <cell r="C118" t="str">
            <v>92500*5080*OHD</v>
          </cell>
          <cell r="D118">
            <v>307.69</v>
          </cell>
          <cell r="E118">
            <v>0</v>
          </cell>
          <cell r="F118">
            <v>-307.69</v>
          </cell>
          <cell r="G118">
            <v>0</v>
          </cell>
          <cell r="L118">
            <v>1053.83</v>
          </cell>
        </row>
        <row r="119">
          <cell r="A119">
            <v>92700</v>
          </cell>
          <cell r="B119">
            <v>5080</v>
          </cell>
          <cell r="C119" t="str">
            <v>92700*5080*OHD</v>
          </cell>
          <cell r="D119">
            <v>-940.15</v>
          </cell>
          <cell r="E119">
            <v>0</v>
          </cell>
          <cell r="F119">
            <v>940.15</v>
          </cell>
          <cell r="G119">
            <v>0</v>
          </cell>
          <cell r="L119">
            <v>-9.9999999999909051E-3</v>
          </cell>
        </row>
        <row r="120">
          <cell r="A120">
            <v>92800</v>
          </cell>
          <cell r="B120">
            <v>5080</v>
          </cell>
          <cell r="C120" t="str">
            <v>92800*5080*OHD</v>
          </cell>
          <cell r="D120">
            <v>-140</v>
          </cell>
          <cell r="E120">
            <v>0</v>
          </cell>
          <cell r="F120">
            <v>140</v>
          </cell>
          <cell r="G120">
            <v>0</v>
          </cell>
          <cell r="L120">
            <v>0</v>
          </cell>
        </row>
        <row r="121">
          <cell r="A121">
            <v>92810</v>
          </cell>
          <cell r="B121">
            <v>5080</v>
          </cell>
          <cell r="C121" t="str">
            <v>92810*5080*OHD</v>
          </cell>
          <cell r="D121">
            <v>2771.6</v>
          </cell>
          <cell r="E121">
            <v>0</v>
          </cell>
          <cell r="F121">
            <v>-2771.6</v>
          </cell>
          <cell r="G121">
            <v>0</v>
          </cell>
          <cell r="L121">
            <v>2771.6</v>
          </cell>
        </row>
        <row r="122">
          <cell r="A122">
            <v>92820</v>
          </cell>
          <cell r="B122">
            <v>5080</v>
          </cell>
          <cell r="C122" t="str">
            <v>92820*5080*OHD</v>
          </cell>
          <cell r="D122">
            <v>0.01</v>
          </cell>
          <cell r="E122">
            <v>0</v>
          </cell>
          <cell r="F122">
            <v>-0.01</v>
          </cell>
          <cell r="G122">
            <v>0</v>
          </cell>
          <cell r="L122">
            <v>0.01</v>
          </cell>
        </row>
        <row r="123">
          <cell r="A123">
            <v>92830</v>
          </cell>
          <cell r="B123">
            <v>5080</v>
          </cell>
          <cell r="C123" t="str">
            <v>92830*5080*OHD</v>
          </cell>
          <cell r="D123">
            <v>2216.0100000000002</v>
          </cell>
          <cell r="E123">
            <v>0</v>
          </cell>
          <cell r="F123">
            <v>-2216.0100000000002</v>
          </cell>
          <cell r="G123">
            <v>0</v>
          </cell>
          <cell r="L123">
            <v>2216.0100000000002</v>
          </cell>
        </row>
        <row r="124">
          <cell r="A124">
            <v>92835</v>
          </cell>
          <cell r="B124">
            <v>5080</v>
          </cell>
          <cell r="C124" t="str">
            <v>92835*5080*OHD</v>
          </cell>
          <cell r="D124">
            <v>2941.07</v>
          </cell>
          <cell r="E124">
            <v>0</v>
          </cell>
          <cell r="F124">
            <v>-2941.07</v>
          </cell>
          <cell r="G124">
            <v>0</v>
          </cell>
          <cell r="L124">
            <v>2941.07</v>
          </cell>
        </row>
        <row r="125">
          <cell r="A125">
            <v>92841</v>
          </cell>
          <cell r="B125">
            <v>5080</v>
          </cell>
          <cell r="C125" t="str">
            <v>92841*5080*OHD</v>
          </cell>
          <cell r="D125">
            <v>11046.91</v>
          </cell>
          <cell r="E125">
            <v>0</v>
          </cell>
          <cell r="F125">
            <v>-11046.91</v>
          </cell>
          <cell r="G125">
            <v>0</v>
          </cell>
          <cell r="L125">
            <v>11046.91</v>
          </cell>
        </row>
        <row r="126">
          <cell r="A126">
            <v>92842</v>
          </cell>
          <cell r="B126">
            <v>5080</v>
          </cell>
          <cell r="C126" t="str">
            <v>92842*5080*OHD</v>
          </cell>
          <cell r="D126">
            <v>6183.04</v>
          </cell>
          <cell r="E126">
            <v>0</v>
          </cell>
          <cell r="F126">
            <v>-6183.04</v>
          </cell>
          <cell r="G126">
            <v>0</v>
          </cell>
          <cell r="L126">
            <v>6183.04</v>
          </cell>
        </row>
        <row r="127">
          <cell r="A127">
            <v>92843</v>
          </cell>
          <cell r="B127">
            <v>5080</v>
          </cell>
          <cell r="C127" t="str">
            <v>92843*5080*OHD</v>
          </cell>
          <cell r="D127">
            <v>302.52</v>
          </cell>
          <cell r="E127">
            <v>0</v>
          </cell>
          <cell r="F127">
            <v>-302.52</v>
          </cell>
          <cell r="G127">
            <v>0</v>
          </cell>
          <cell r="L127">
            <v>302.52</v>
          </cell>
        </row>
        <row r="128">
          <cell r="A128">
            <v>92851</v>
          </cell>
          <cell r="B128">
            <v>5080</v>
          </cell>
          <cell r="C128" t="str">
            <v>92851*5080*OHD</v>
          </cell>
          <cell r="D128">
            <v>1315.55</v>
          </cell>
          <cell r="E128">
            <v>0</v>
          </cell>
          <cell r="F128">
            <v>-1315.55</v>
          </cell>
          <cell r="G128">
            <v>0</v>
          </cell>
          <cell r="L128">
            <v>1315.55</v>
          </cell>
        </row>
        <row r="129">
          <cell r="A129">
            <v>92852</v>
          </cell>
          <cell r="B129">
            <v>5080</v>
          </cell>
          <cell r="C129" t="str">
            <v>92852*5080*OHD</v>
          </cell>
          <cell r="D129">
            <v>1072.56</v>
          </cell>
          <cell r="E129">
            <v>0</v>
          </cell>
          <cell r="F129">
            <v>-1072.56</v>
          </cell>
          <cell r="G129">
            <v>0</v>
          </cell>
          <cell r="L129">
            <v>1072.56</v>
          </cell>
        </row>
        <row r="130">
          <cell r="A130">
            <v>92853</v>
          </cell>
          <cell r="B130">
            <v>5080</v>
          </cell>
          <cell r="C130" t="str">
            <v>92853*5080*OHD</v>
          </cell>
          <cell r="D130">
            <v>536.41999999999996</v>
          </cell>
          <cell r="E130">
            <v>0</v>
          </cell>
          <cell r="F130">
            <v>-536.41999999999996</v>
          </cell>
          <cell r="G130">
            <v>0</v>
          </cell>
          <cell r="L130">
            <v>536.41999999999996</v>
          </cell>
        </row>
        <row r="131">
          <cell r="A131">
            <v>92000</v>
          </cell>
          <cell r="B131">
            <v>5100</v>
          </cell>
          <cell r="C131" t="str">
            <v>92000*5100*OHD</v>
          </cell>
          <cell r="D131">
            <v>0</v>
          </cell>
          <cell r="E131">
            <v>0</v>
          </cell>
          <cell r="F131">
            <v>0</v>
          </cell>
          <cell r="G131">
            <v>0</v>
          </cell>
          <cell r="L131">
            <v>0</v>
          </cell>
        </row>
        <row r="132">
          <cell r="A132">
            <v>92099</v>
          </cell>
          <cell r="B132">
            <v>5100</v>
          </cell>
          <cell r="C132" t="str">
            <v>92099*5100*OHD</v>
          </cell>
          <cell r="D132">
            <v>0</v>
          </cell>
          <cell r="E132">
            <v>0</v>
          </cell>
          <cell r="F132">
            <v>0</v>
          </cell>
          <cell r="G132">
            <v>0</v>
          </cell>
          <cell r="L132">
            <v>0</v>
          </cell>
        </row>
        <row r="133">
          <cell r="A133">
            <v>92100</v>
          </cell>
          <cell r="B133">
            <v>5100</v>
          </cell>
          <cell r="C133" t="str">
            <v>92100*5100*OHD</v>
          </cell>
          <cell r="D133">
            <v>277.06</v>
          </cell>
          <cell r="E133">
            <v>0</v>
          </cell>
          <cell r="F133">
            <v>-277.06</v>
          </cell>
          <cell r="G133">
            <v>0</v>
          </cell>
          <cell r="L133">
            <v>2745.91</v>
          </cell>
        </row>
        <row r="134">
          <cell r="A134">
            <v>92200</v>
          </cell>
          <cell r="B134">
            <v>5100</v>
          </cell>
          <cell r="C134" t="str">
            <v>92200*5100*OHD</v>
          </cell>
          <cell r="D134">
            <v>-129.4</v>
          </cell>
          <cell r="E134">
            <v>0</v>
          </cell>
          <cell r="F134">
            <v>129.4</v>
          </cell>
          <cell r="G134">
            <v>0</v>
          </cell>
          <cell r="L134">
            <v>0</v>
          </cell>
        </row>
        <row r="135">
          <cell r="A135">
            <v>92220</v>
          </cell>
          <cell r="B135">
            <v>5100</v>
          </cell>
          <cell r="C135" t="str">
            <v>92220*5100*OHD</v>
          </cell>
          <cell r="D135">
            <v>0</v>
          </cell>
          <cell r="E135">
            <v>0</v>
          </cell>
          <cell r="F135">
            <v>0</v>
          </cell>
          <cell r="G135">
            <v>0</v>
          </cell>
          <cell r="L135">
            <v>0</v>
          </cell>
        </row>
        <row r="136">
          <cell r="A136">
            <v>92225</v>
          </cell>
          <cell r="B136">
            <v>5100</v>
          </cell>
          <cell r="C136" t="str">
            <v>92225*5100*OHD</v>
          </cell>
          <cell r="D136">
            <v>0</v>
          </cell>
          <cell r="E136">
            <v>0</v>
          </cell>
          <cell r="F136">
            <v>0</v>
          </cell>
          <cell r="G136">
            <v>0</v>
          </cell>
          <cell r="L136">
            <v>0</v>
          </cell>
        </row>
        <row r="137">
          <cell r="A137">
            <v>92230</v>
          </cell>
          <cell r="B137">
            <v>5100</v>
          </cell>
          <cell r="C137" t="str">
            <v>92230*5100*OHD</v>
          </cell>
          <cell r="D137">
            <v>-770.26</v>
          </cell>
          <cell r="E137">
            <v>0</v>
          </cell>
          <cell r="F137">
            <v>770.26</v>
          </cell>
          <cell r="G137">
            <v>0</v>
          </cell>
          <cell r="L137">
            <v>0</v>
          </cell>
        </row>
        <row r="138">
          <cell r="A138">
            <v>92240</v>
          </cell>
          <cell r="B138">
            <v>5100</v>
          </cell>
          <cell r="C138" t="str">
            <v>92240*5100*OHD</v>
          </cell>
          <cell r="D138">
            <v>0</v>
          </cell>
          <cell r="E138">
            <v>0</v>
          </cell>
          <cell r="F138">
            <v>0</v>
          </cell>
          <cell r="G138">
            <v>0</v>
          </cell>
          <cell r="L138">
            <v>0</v>
          </cell>
        </row>
        <row r="139">
          <cell r="A139">
            <v>92250</v>
          </cell>
          <cell r="B139">
            <v>5100</v>
          </cell>
          <cell r="C139" t="str">
            <v>92250*5100*OHD</v>
          </cell>
          <cell r="D139">
            <v>-284.8</v>
          </cell>
          <cell r="E139">
            <v>0</v>
          </cell>
          <cell r="F139">
            <v>284.8</v>
          </cell>
          <cell r="G139">
            <v>0</v>
          </cell>
          <cell r="L139">
            <v>0</v>
          </cell>
        </row>
        <row r="140">
          <cell r="A140">
            <v>92254</v>
          </cell>
          <cell r="B140">
            <v>5100</v>
          </cell>
          <cell r="C140" t="str">
            <v>92254*5100*OHD</v>
          </cell>
          <cell r="D140">
            <v>0</v>
          </cell>
          <cell r="E140">
            <v>0</v>
          </cell>
          <cell r="F140">
            <v>0</v>
          </cell>
          <cell r="G140">
            <v>0</v>
          </cell>
          <cell r="L140">
            <v>0</v>
          </cell>
        </row>
        <row r="141">
          <cell r="A141">
            <v>92260</v>
          </cell>
          <cell r="B141">
            <v>5100</v>
          </cell>
          <cell r="C141" t="str">
            <v>92260*5100*OHD</v>
          </cell>
          <cell r="D141">
            <v>-580.95000000000005</v>
          </cell>
          <cell r="E141">
            <v>0</v>
          </cell>
          <cell r="F141">
            <v>580.95000000000005</v>
          </cell>
          <cell r="G141">
            <v>0</v>
          </cell>
          <cell r="L141">
            <v>0</v>
          </cell>
        </row>
        <row r="142">
          <cell r="A142">
            <v>92262</v>
          </cell>
          <cell r="B142">
            <v>5100</v>
          </cell>
          <cell r="C142" t="str">
            <v>92262*5100*OHD</v>
          </cell>
          <cell r="D142">
            <v>2705.61</v>
          </cell>
          <cell r="E142">
            <v>0</v>
          </cell>
          <cell r="F142">
            <v>-2705.61</v>
          </cell>
          <cell r="G142">
            <v>0</v>
          </cell>
          <cell r="L142">
            <v>2705.61</v>
          </cell>
        </row>
        <row r="143">
          <cell r="A143">
            <v>92270</v>
          </cell>
          <cell r="B143">
            <v>5100</v>
          </cell>
          <cell r="C143" t="str">
            <v>92270*5100*OHD</v>
          </cell>
          <cell r="D143">
            <v>-11.25</v>
          </cell>
          <cell r="E143">
            <v>0</v>
          </cell>
          <cell r="F143">
            <v>11.25</v>
          </cell>
          <cell r="G143">
            <v>0</v>
          </cell>
          <cell r="L143">
            <v>0</v>
          </cell>
        </row>
        <row r="144">
          <cell r="A144">
            <v>92290</v>
          </cell>
          <cell r="B144">
            <v>5100</v>
          </cell>
          <cell r="C144" t="str">
            <v>92290*5100*OHD</v>
          </cell>
          <cell r="D144">
            <v>16.88</v>
          </cell>
          <cell r="E144">
            <v>0</v>
          </cell>
          <cell r="F144">
            <v>-16.88</v>
          </cell>
          <cell r="G144">
            <v>0</v>
          </cell>
          <cell r="L144">
            <v>16.88</v>
          </cell>
        </row>
        <row r="145">
          <cell r="A145">
            <v>92300</v>
          </cell>
          <cell r="B145">
            <v>5100</v>
          </cell>
          <cell r="C145" t="str">
            <v>92300*5100*OHD</v>
          </cell>
          <cell r="D145">
            <v>2700</v>
          </cell>
          <cell r="E145">
            <v>0</v>
          </cell>
          <cell r="F145">
            <v>-2700</v>
          </cell>
          <cell r="G145">
            <v>0</v>
          </cell>
          <cell r="L145">
            <v>4299.99</v>
          </cell>
        </row>
        <row r="146">
          <cell r="A146">
            <v>92310</v>
          </cell>
          <cell r="B146">
            <v>5100</v>
          </cell>
          <cell r="C146" t="str">
            <v>92310*5100*OHD</v>
          </cell>
          <cell r="D146">
            <v>800</v>
          </cell>
          <cell r="E146">
            <v>0</v>
          </cell>
          <cell r="F146">
            <v>-800</v>
          </cell>
          <cell r="G146">
            <v>0</v>
          </cell>
          <cell r="L146">
            <v>800</v>
          </cell>
        </row>
        <row r="147">
          <cell r="A147">
            <v>92321</v>
          </cell>
          <cell r="B147">
            <v>5100</v>
          </cell>
          <cell r="C147" t="str">
            <v>92321*5100*OHD</v>
          </cell>
          <cell r="D147">
            <v>0</v>
          </cell>
          <cell r="E147">
            <v>0</v>
          </cell>
          <cell r="F147">
            <v>0</v>
          </cell>
          <cell r="G147">
            <v>0</v>
          </cell>
          <cell r="L147">
            <v>0</v>
          </cell>
        </row>
        <row r="148">
          <cell r="A148">
            <v>92322</v>
          </cell>
          <cell r="B148">
            <v>5100</v>
          </cell>
          <cell r="C148" t="str">
            <v>92322*5100*OHD</v>
          </cell>
          <cell r="D148">
            <v>-2500</v>
          </cell>
          <cell r="E148">
            <v>0</v>
          </cell>
          <cell r="F148">
            <v>2500</v>
          </cell>
          <cell r="G148">
            <v>0</v>
          </cell>
          <cell r="L148">
            <v>0</v>
          </cell>
        </row>
        <row r="149">
          <cell r="A149">
            <v>92323</v>
          </cell>
          <cell r="B149">
            <v>5100</v>
          </cell>
          <cell r="C149" t="str">
            <v>92323*5100*OHD</v>
          </cell>
          <cell r="D149">
            <v>-2500</v>
          </cell>
          <cell r="E149">
            <v>0</v>
          </cell>
          <cell r="F149">
            <v>2500</v>
          </cell>
          <cell r="G149">
            <v>0</v>
          </cell>
          <cell r="L149">
            <v>0</v>
          </cell>
        </row>
        <row r="150">
          <cell r="A150">
            <v>92335</v>
          </cell>
          <cell r="B150">
            <v>5100</v>
          </cell>
          <cell r="C150" t="str">
            <v>92335*5100*OHD</v>
          </cell>
          <cell r="D150">
            <v>0</v>
          </cell>
          <cell r="E150">
            <v>0</v>
          </cell>
          <cell r="F150">
            <v>0</v>
          </cell>
          <cell r="G150">
            <v>0</v>
          </cell>
          <cell r="L150">
            <v>0</v>
          </cell>
        </row>
        <row r="151">
          <cell r="A151">
            <v>92500</v>
          </cell>
          <cell r="B151">
            <v>5100</v>
          </cell>
          <cell r="C151" t="str">
            <v>92500*5100*OHD</v>
          </cell>
          <cell r="D151">
            <v>0</v>
          </cell>
          <cell r="E151">
            <v>0</v>
          </cell>
          <cell r="F151">
            <v>0</v>
          </cell>
          <cell r="G151">
            <v>0</v>
          </cell>
          <cell r="L151">
            <v>0</v>
          </cell>
        </row>
        <row r="152">
          <cell r="A152">
            <v>92600</v>
          </cell>
          <cell r="B152">
            <v>5100</v>
          </cell>
          <cell r="C152" t="str">
            <v>92600*5100*OHD</v>
          </cell>
          <cell r="D152">
            <v>0</v>
          </cell>
          <cell r="E152">
            <v>0</v>
          </cell>
          <cell r="F152">
            <v>0</v>
          </cell>
          <cell r="G152">
            <v>0</v>
          </cell>
          <cell r="L152">
            <v>0</v>
          </cell>
        </row>
        <row r="153">
          <cell r="A153">
            <v>92700</v>
          </cell>
          <cell r="B153">
            <v>5100</v>
          </cell>
          <cell r="C153" t="str">
            <v>92700*5100*OHD</v>
          </cell>
          <cell r="D153">
            <v>-33.76</v>
          </cell>
          <cell r="E153">
            <v>0</v>
          </cell>
          <cell r="F153">
            <v>33.76</v>
          </cell>
          <cell r="G153">
            <v>0</v>
          </cell>
          <cell r="L153">
            <v>-9.9999999999980105E-3</v>
          </cell>
        </row>
        <row r="154">
          <cell r="A154">
            <v>92810</v>
          </cell>
          <cell r="B154">
            <v>5100</v>
          </cell>
          <cell r="C154" t="str">
            <v>92810*5100*OHD</v>
          </cell>
          <cell r="D154">
            <v>96.84</v>
          </cell>
          <cell r="E154">
            <v>0</v>
          </cell>
          <cell r="F154">
            <v>-96.84</v>
          </cell>
          <cell r="G154">
            <v>0</v>
          </cell>
          <cell r="L154">
            <v>96.84</v>
          </cell>
        </row>
        <row r="155">
          <cell r="A155">
            <v>92830</v>
          </cell>
          <cell r="B155">
            <v>5100</v>
          </cell>
          <cell r="C155" t="str">
            <v>92830*5100*OHD</v>
          </cell>
          <cell r="D155">
            <v>126.81</v>
          </cell>
          <cell r="E155">
            <v>0</v>
          </cell>
          <cell r="F155">
            <v>-126.81</v>
          </cell>
          <cell r="G155">
            <v>0</v>
          </cell>
          <cell r="L155">
            <v>126.81</v>
          </cell>
        </row>
        <row r="156">
          <cell r="A156">
            <v>92835</v>
          </cell>
          <cell r="B156">
            <v>5100</v>
          </cell>
          <cell r="C156" t="str">
            <v>92835*5100*OHD</v>
          </cell>
          <cell r="D156">
            <v>1671.42</v>
          </cell>
          <cell r="E156">
            <v>0</v>
          </cell>
          <cell r="F156">
            <v>-1671.42</v>
          </cell>
          <cell r="G156">
            <v>0</v>
          </cell>
          <cell r="L156">
            <v>1671.42</v>
          </cell>
        </row>
        <row r="157">
          <cell r="A157">
            <v>92841</v>
          </cell>
          <cell r="B157">
            <v>5100</v>
          </cell>
          <cell r="C157" t="str">
            <v>92841*5100*OHD</v>
          </cell>
          <cell r="D157">
            <v>1113.8699999999999</v>
          </cell>
          <cell r="E157">
            <v>0</v>
          </cell>
          <cell r="F157">
            <v>-1113.8699999999999</v>
          </cell>
          <cell r="G157">
            <v>0</v>
          </cell>
          <cell r="L157">
            <v>1113.8699999999999</v>
          </cell>
        </row>
        <row r="158">
          <cell r="A158">
            <v>92842</v>
          </cell>
          <cell r="B158">
            <v>5100</v>
          </cell>
          <cell r="C158" t="str">
            <v>92842*5100*OHD</v>
          </cell>
          <cell r="D158">
            <v>187.97</v>
          </cell>
          <cell r="E158">
            <v>0</v>
          </cell>
          <cell r="F158">
            <v>-187.97</v>
          </cell>
          <cell r="G158">
            <v>0</v>
          </cell>
          <cell r="L158">
            <v>187.97</v>
          </cell>
        </row>
        <row r="159">
          <cell r="A159">
            <v>92851</v>
          </cell>
          <cell r="B159">
            <v>5100</v>
          </cell>
          <cell r="C159" t="str">
            <v>92851*5100*OHD</v>
          </cell>
          <cell r="D159">
            <v>65.599999999999994</v>
          </cell>
          <cell r="E159">
            <v>0</v>
          </cell>
          <cell r="F159">
            <v>-65.599999999999994</v>
          </cell>
          <cell r="G159">
            <v>0</v>
          </cell>
          <cell r="L159">
            <v>65.599999999999994</v>
          </cell>
        </row>
        <row r="160">
          <cell r="A160">
            <v>92852</v>
          </cell>
          <cell r="B160">
            <v>5100</v>
          </cell>
          <cell r="C160" t="str">
            <v>92852*5100*OHD</v>
          </cell>
          <cell r="D160">
            <v>686.48</v>
          </cell>
          <cell r="E160">
            <v>0</v>
          </cell>
          <cell r="F160">
            <v>-686.48</v>
          </cell>
          <cell r="G160">
            <v>0</v>
          </cell>
          <cell r="L160">
            <v>686.48</v>
          </cell>
        </row>
        <row r="161">
          <cell r="A161">
            <v>92853</v>
          </cell>
          <cell r="B161">
            <v>5100</v>
          </cell>
          <cell r="C161" t="str">
            <v>92853*5100*OHD</v>
          </cell>
          <cell r="D161">
            <v>16.88</v>
          </cell>
          <cell r="E161">
            <v>0</v>
          </cell>
          <cell r="F161">
            <v>-16.88</v>
          </cell>
          <cell r="G161">
            <v>0</v>
          </cell>
          <cell r="L161">
            <v>16.88</v>
          </cell>
        </row>
        <row r="162">
          <cell r="A162">
            <v>92000</v>
          </cell>
          <cell r="B162">
            <v>5210</v>
          </cell>
          <cell r="C162" t="str">
            <v>92000*5210*OHD</v>
          </cell>
          <cell r="D162">
            <v>-2791</v>
          </cell>
          <cell r="E162">
            <v>0</v>
          </cell>
          <cell r="F162">
            <v>2791</v>
          </cell>
          <cell r="G162">
            <v>0</v>
          </cell>
          <cell r="L162">
            <v>0</v>
          </cell>
        </row>
        <row r="163">
          <cell r="A163">
            <v>92010</v>
          </cell>
          <cell r="B163">
            <v>5210</v>
          </cell>
          <cell r="C163" t="str">
            <v>92010*5210*OHD</v>
          </cell>
          <cell r="D163">
            <v>4097</v>
          </cell>
          <cell r="E163">
            <v>0</v>
          </cell>
          <cell r="F163">
            <v>-4097</v>
          </cell>
          <cell r="G163">
            <v>0</v>
          </cell>
          <cell r="L163">
            <v>4097</v>
          </cell>
        </row>
        <row r="164">
          <cell r="A164">
            <v>92100</v>
          </cell>
          <cell r="B164">
            <v>5210</v>
          </cell>
          <cell r="C164" t="str">
            <v>92100*5210*OHD</v>
          </cell>
          <cell r="D164">
            <v>239.1</v>
          </cell>
          <cell r="E164">
            <v>0</v>
          </cell>
          <cell r="F164">
            <v>-239.1</v>
          </cell>
          <cell r="G164">
            <v>0</v>
          </cell>
          <cell r="L164">
            <v>7147.6</v>
          </cell>
        </row>
        <row r="165">
          <cell r="A165">
            <v>92200</v>
          </cell>
          <cell r="B165">
            <v>5210</v>
          </cell>
          <cell r="C165" t="str">
            <v>92200*5210*OHD</v>
          </cell>
          <cell r="D165">
            <v>-1710</v>
          </cell>
          <cell r="E165">
            <v>0</v>
          </cell>
          <cell r="F165">
            <v>1710</v>
          </cell>
          <cell r="G165">
            <v>0</v>
          </cell>
          <cell r="L165">
            <v>0</v>
          </cell>
        </row>
        <row r="166">
          <cell r="A166">
            <v>92210</v>
          </cell>
          <cell r="B166">
            <v>5210</v>
          </cell>
          <cell r="C166" t="str">
            <v>92210*5210*OHD</v>
          </cell>
          <cell r="D166">
            <v>309</v>
          </cell>
          <cell r="E166">
            <v>0</v>
          </cell>
          <cell r="F166">
            <v>-309</v>
          </cell>
          <cell r="G166">
            <v>0</v>
          </cell>
          <cell r="L166">
            <v>936</v>
          </cell>
        </row>
        <row r="167">
          <cell r="A167">
            <v>92220</v>
          </cell>
          <cell r="B167">
            <v>5210</v>
          </cell>
          <cell r="C167" t="str">
            <v>92220*5210*OHD</v>
          </cell>
          <cell r="D167">
            <v>-3312</v>
          </cell>
          <cell r="E167">
            <v>0</v>
          </cell>
          <cell r="F167">
            <v>3312</v>
          </cell>
          <cell r="G167">
            <v>0</v>
          </cell>
          <cell r="L167">
            <v>0</v>
          </cell>
        </row>
        <row r="168">
          <cell r="A168">
            <v>92225</v>
          </cell>
          <cell r="B168">
            <v>5210</v>
          </cell>
          <cell r="C168" t="str">
            <v>92225*5210*OHD</v>
          </cell>
          <cell r="D168">
            <v>-411</v>
          </cell>
          <cell r="E168">
            <v>0</v>
          </cell>
          <cell r="F168">
            <v>411</v>
          </cell>
          <cell r="G168">
            <v>0</v>
          </cell>
          <cell r="L168">
            <v>0</v>
          </cell>
        </row>
        <row r="169">
          <cell r="A169">
            <v>92230</v>
          </cell>
          <cell r="B169">
            <v>5210</v>
          </cell>
          <cell r="C169" t="str">
            <v>92230*5210*OHD</v>
          </cell>
          <cell r="D169">
            <v>-6281</v>
          </cell>
          <cell r="E169">
            <v>0</v>
          </cell>
          <cell r="F169">
            <v>6281</v>
          </cell>
          <cell r="G169">
            <v>0</v>
          </cell>
          <cell r="L169">
            <v>0</v>
          </cell>
        </row>
        <row r="170">
          <cell r="A170">
            <v>92240</v>
          </cell>
          <cell r="B170">
            <v>5210</v>
          </cell>
          <cell r="C170" t="str">
            <v>92240*5210*OHD</v>
          </cell>
          <cell r="D170">
            <v>-1155</v>
          </cell>
          <cell r="E170">
            <v>0</v>
          </cell>
          <cell r="F170">
            <v>1155</v>
          </cell>
          <cell r="G170">
            <v>0</v>
          </cell>
          <cell r="L170">
            <v>0</v>
          </cell>
        </row>
        <row r="171">
          <cell r="A171">
            <v>92250</v>
          </cell>
          <cell r="B171">
            <v>5210</v>
          </cell>
          <cell r="C171" t="str">
            <v>92250*5210*OHD</v>
          </cell>
          <cell r="D171">
            <v>-1547</v>
          </cell>
          <cell r="E171">
            <v>0</v>
          </cell>
          <cell r="F171">
            <v>1547</v>
          </cell>
          <cell r="G171">
            <v>0</v>
          </cell>
          <cell r="L171">
            <v>0</v>
          </cell>
        </row>
        <row r="172">
          <cell r="A172">
            <v>92252</v>
          </cell>
          <cell r="B172">
            <v>5210</v>
          </cell>
          <cell r="C172" t="str">
            <v>92252*5210*OHD</v>
          </cell>
          <cell r="D172">
            <v>-1400</v>
          </cell>
          <cell r="E172">
            <v>0</v>
          </cell>
          <cell r="F172">
            <v>1400</v>
          </cell>
          <cell r="G172">
            <v>0</v>
          </cell>
          <cell r="L172">
            <v>0</v>
          </cell>
        </row>
        <row r="173">
          <cell r="A173">
            <v>92254</v>
          </cell>
          <cell r="B173">
            <v>5210</v>
          </cell>
          <cell r="C173" t="str">
            <v>92254*5210*OHD</v>
          </cell>
          <cell r="D173">
            <v>-1441</v>
          </cell>
          <cell r="E173">
            <v>0</v>
          </cell>
          <cell r="F173">
            <v>1441</v>
          </cell>
          <cell r="G173">
            <v>0</v>
          </cell>
          <cell r="L173">
            <v>0</v>
          </cell>
        </row>
        <row r="174">
          <cell r="A174">
            <v>92260</v>
          </cell>
          <cell r="B174">
            <v>5210</v>
          </cell>
          <cell r="C174" t="str">
            <v>92260*5210*OHD</v>
          </cell>
          <cell r="D174">
            <v>-4112</v>
          </cell>
          <cell r="E174">
            <v>0</v>
          </cell>
          <cell r="F174">
            <v>4112</v>
          </cell>
          <cell r="G174">
            <v>0</v>
          </cell>
          <cell r="L174">
            <v>0</v>
          </cell>
        </row>
        <row r="175">
          <cell r="A175">
            <v>92262</v>
          </cell>
          <cell r="B175">
            <v>5210</v>
          </cell>
          <cell r="C175" t="str">
            <v>92262*5210*OHD</v>
          </cell>
          <cell r="D175">
            <v>5341.64</v>
          </cell>
          <cell r="E175">
            <v>0</v>
          </cell>
          <cell r="F175">
            <v>-5341.64</v>
          </cell>
          <cell r="G175">
            <v>0</v>
          </cell>
          <cell r="L175">
            <v>6075.64</v>
          </cell>
        </row>
        <row r="176">
          <cell r="A176">
            <v>92270</v>
          </cell>
          <cell r="B176">
            <v>5210</v>
          </cell>
          <cell r="C176" t="str">
            <v>92270*5210*OHD</v>
          </cell>
          <cell r="D176">
            <v>-565</v>
          </cell>
          <cell r="E176">
            <v>0</v>
          </cell>
          <cell r="F176">
            <v>565</v>
          </cell>
          <cell r="G176">
            <v>0</v>
          </cell>
          <cell r="L176">
            <v>0</v>
          </cell>
        </row>
        <row r="177">
          <cell r="A177">
            <v>92280</v>
          </cell>
          <cell r="B177">
            <v>5210</v>
          </cell>
          <cell r="C177" t="str">
            <v>92280*5210*OHD</v>
          </cell>
          <cell r="D177">
            <v>-763</v>
          </cell>
          <cell r="E177">
            <v>0</v>
          </cell>
          <cell r="F177">
            <v>763</v>
          </cell>
          <cell r="G177">
            <v>0</v>
          </cell>
          <cell r="L177">
            <v>0</v>
          </cell>
        </row>
        <row r="178">
          <cell r="A178">
            <v>92290</v>
          </cell>
          <cell r="B178">
            <v>5210</v>
          </cell>
          <cell r="C178" t="str">
            <v>92290*5210*OHD</v>
          </cell>
          <cell r="D178">
            <v>955.5</v>
          </cell>
          <cell r="E178">
            <v>0</v>
          </cell>
          <cell r="F178">
            <v>-955.5</v>
          </cell>
          <cell r="G178">
            <v>0</v>
          </cell>
          <cell r="L178">
            <v>955.5</v>
          </cell>
        </row>
        <row r="179">
          <cell r="A179">
            <v>92300</v>
          </cell>
          <cell r="B179">
            <v>5210</v>
          </cell>
          <cell r="C179" t="str">
            <v>92300*5210*OHD</v>
          </cell>
          <cell r="D179">
            <v>9168</v>
          </cell>
          <cell r="E179">
            <v>0</v>
          </cell>
          <cell r="F179">
            <v>-9168</v>
          </cell>
          <cell r="G179">
            <v>0</v>
          </cell>
          <cell r="L179">
            <v>10132</v>
          </cell>
        </row>
        <row r="180">
          <cell r="A180">
            <v>92310</v>
          </cell>
          <cell r="B180">
            <v>5210</v>
          </cell>
          <cell r="C180" t="str">
            <v>92310*5210*OHD</v>
          </cell>
          <cell r="D180">
            <v>2438</v>
          </cell>
          <cell r="E180">
            <v>0</v>
          </cell>
          <cell r="F180">
            <v>-2438</v>
          </cell>
          <cell r="G180">
            <v>0</v>
          </cell>
          <cell r="L180">
            <v>10804</v>
          </cell>
        </row>
        <row r="181">
          <cell r="A181">
            <v>92321</v>
          </cell>
          <cell r="B181">
            <v>5210</v>
          </cell>
          <cell r="C181" t="str">
            <v>92321*5210*OHD</v>
          </cell>
          <cell r="D181">
            <v>-1975</v>
          </cell>
          <cell r="E181">
            <v>0</v>
          </cell>
          <cell r="F181">
            <v>1975</v>
          </cell>
          <cell r="G181">
            <v>0</v>
          </cell>
          <cell r="L181">
            <v>0</v>
          </cell>
        </row>
        <row r="182">
          <cell r="A182">
            <v>92322</v>
          </cell>
          <cell r="B182">
            <v>5210</v>
          </cell>
          <cell r="C182" t="str">
            <v>92322*5210*OHD</v>
          </cell>
          <cell r="D182">
            <v>-1433</v>
          </cell>
          <cell r="E182">
            <v>0</v>
          </cell>
          <cell r="F182">
            <v>1433</v>
          </cell>
          <cell r="G182">
            <v>0</v>
          </cell>
          <cell r="L182">
            <v>0</v>
          </cell>
        </row>
        <row r="183">
          <cell r="A183">
            <v>92323</v>
          </cell>
          <cell r="B183">
            <v>5210</v>
          </cell>
          <cell r="C183" t="str">
            <v>92323*5210*OHD</v>
          </cell>
          <cell r="D183">
            <v>-2707</v>
          </cell>
          <cell r="E183">
            <v>0</v>
          </cell>
          <cell r="F183">
            <v>2707</v>
          </cell>
          <cell r="G183">
            <v>0</v>
          </cell>
          <cell r="L183">
            <v>0</v>
          </cell>
        </row>
        <row r="184">
          <cell r="A184">
            <v>92330</v>
          </cell>
          <cell r="B184">
            <v>5210</v>
          </cell>
          <cell r="C184" t="str">
            <v>92330*5210*OHD</v>
          </cell>
          <cell r="D184">
            <v>-1128</v>
          </cell>
          <cell r="E184">
            <v>0</v>
          </cell>
          <cell r="F184">
            <v>1128</v>
          </cell>
          <cell r="G184">
            <v>0</v>
          </cell>
          <cell r="L184">
            <v>0</v>
          </cell>
        </row>
        <row r="185">
          <cell r="A185">
            <v>92335</v>
          </cell>
          <cell r="B185">
            <v>5210</v>
          </cell>
          <cell r="C185" t="str">
            <v>92335*5210*OHD</v>
          </cell>
          <cell r="D185">
            <v>-693</v>
          </cell>
          <cell r="E185">
            <v>0</v>
          </cell>
          <cell r="F185">
            <v>693</v>
          </cell>
          <cell r="G185">
            <v>0</v>
          </cell>
          <cell r="L185">
            <v>0</v>
          </cell>
        </row>
        <row r="186">
          <cell r="A186">
            <v>92405</v>
          </cell>
          <cell r="B186">
            <v>5210</v>
          </cell>
          <cell r="C186" t="str">
            <v>92405*5210*OHD</v>
          </cell>
          <cell r="D186">
            <v>-277</v>
          </cell>
          <cell r="E186">
            <v>0</v>
          </cell>
          <cell r="F186">
            <v>277</v>
          </cell>
          <cell r="G186">
            <v>0</v>
          </cell>
          <cell r="L186">
            <v>0</v>
          </cell>
        </row>
        <row r="187">
          <cell r="A187">
            <v>92410</v>
          </cell>
          <cell r="B187">
            <v>5210</v>
          </cell>
          <cell r="C187" t="str">
            <v>92410*5210*OHD</v>
          </cell>
          <cell r="D187">
            <v>-763</v>
          </cell>
          <cell r="E187">
            <v>0</v>
          </cell>
          <cell r="F187">
            <v>763</v>
          </cell>
          <cell r="G187">
            <v>0</v>
          </cell>
          <cell r="L187">
            <v>0</v>
          </cell>
        </row>
        <row r="188">
          <cell r="A188">
            <v>92500</v>
          </cell>
          <cell r="B188">
            <v>5210</v>
          </cell>
          <cell r="C188" t="str">
            <v>92500*5210*OHD</v>
          </cell>
          <cell r="D188">
            <v>505</v>
          </cell>
          <cell r="E188">
            <v>0</v>
          </cell>
          <cell r="F188">
            <v>-505</v>
          </cell>
          <cell r="G188">
            <v>0</v>
          </cell>
          <cell r="L188">
            <v>2604.5</v>
          </cell>
        </row>
        <row r="189">
          <cell r="A189">
            <v>92700</v>
          </cell>
          <cell r="B189">
            <v>5210</v>
          </cell>
          <cell r="C189" t="str">
            <v>92700*5210*OHD</v>
          </cell>
          <cell r="D189">
            <v>-1352</v>
          </cell>
          <cell r="E189">
            <v>0</v>
          </cell>
          <cell r="F189">
            <v>1352</v>
          </cell>
          <cell r="G189">
            <v>0</v>
          </cell>
          <cell r="L189">
            <v>0</v>
          </cell>
        </row>
        <row r="190">
          <cell r="A190">
            <v>92800</v>
          </cell>
          <cell r="B190">
            <v>5210</v>
          </cell>
          <cell r="C190" t="str">
            <v>92800*5210*OHD</v>
          </cell>
          <cell r="D190">
            <v>0</v>
          </cell>
          <cell r="E190">
            <v>0</v>
          </cell>
          <cell r="F190">
            <v>0</v>
          </cell>
          <cell r="G190">
            <v>0</v>
          </cell>
          <cell r="L190">
            <v>0</v>
          </cell>
        </row>
        <row r="191">
          <cell r="A191">
            <v>92810</v>
          </cell>
          <cell r="B191">
            <v>5210</v>
          </cell>
          <cell r="C191" t="str">
            <v>92810*5210*OHD</v>
          </cell>
          <cell r="D191">
            <v>3115.72</v>
          </cell>
          <cell r="E191">
            <v>0</v>
          </cell>
          <cell r="F191">
            <v>-3115.72</v>
          </cell>
          <cell r="G191">
            <v>0</v>
          </cell>
          <cell r="L191">
            <v>3115.72</v>
          </cell>
        </row>
        <row r="192">
          <cell r="A192">
            <v>92830</v>
          </cell>
          <cell r="B192">
            <v>5210</v>
          </cell>
          <cell r="C192" t="str">
            <v>92830*5210*OHD</v>
          </cell>
          <cell r="D192">
            <v>3184.3</v>
          </cell>
          <cell r="E192">
            <v>0</v>
          </cell>
          <cell r="F192">
            <v>-3184.3</v>
          </cell>
          <cell r="G192">
            <v>0</v>
          </cell>
          <cell r="L192">
            <v>3184.3</v>
          </cell>
        </row>
        <row r="193">
          <cell r="A193">
            <v>92835</v>
          </cell>
          <cell r="B193">
            <v>5210</v>
          </cell>
          <cell r="C193" t="str">
            <v>92835*5210*OHD</v>
          </cell>
          <cell r="D193">
            <v>3452.16</v>
          </cell>
          <cell r="E193">
            <v>0</v>
          </cell>
          <cell r="F193">
            <v>-3452.16</v>
          </cell>
          <cell r="G193">
            <v>0</v>
          </cell>
          <cell r="L193">
            <v>3452.16</v>
          </cell>
        </row>
        <row r="194">
          <cell r="A194">
            <v>92841</v>
          </cell>
          <cell r="B194">
            <v>5210</v>
          </cell>
          <cell r="C194" t="str">
            <v>92841*5210*OHD</v>
          </cell>
          <cell r="D194">
            <v>11685.2</v>
          </cell>
          <cell r="E194">
            <v>0</v>
          </cell>
          <cell r="F194">
            <v>-11685.2</v>
          </cell>
          <cell r="G194">
            <v>0</v>
          </cell>
          <cell r="L194">
            <v>11685.2</v>
          </cell>
        </row>
        <row r="195">
          <cell r="A195">
            <v>92842</v>
          </cell>
          <cell r="B195">
            <v>5210</v>
          </cell>
          <cell r="C195" t="str">
            <v>92842*5210*OHD</v>
          </cell>
          <cell r="D195">
            <v>6328.52</v>
          </cell>
          <cell r="E195">
            <v>0</v>
          </cell>
          <cell r="F195">
            <v>-6328.52</v>
          </cell>
          <cell r="G195">
            <v>0</v>
          </cell>
          <cell r="L195">
            <v>6328.52</v>
          </cell>
        </row>
        <row r="196">
          <cell r="A196">
            <v>92843</v>
          </cell>
          <cell r="B196">
            <v>5210</v>
          </cell>
          <cell r="C196" t="str">
            <v>92843*5210*OHD</v>
          </cell>
          <cell r="D196">
            <v>365.16</v>
          </cell>
          <cell r="E196">
            <v>0</v>
          </cell>
          <cell r="F196">
            <v>-365.16</v>
          </cell>
          <cell r="G196">
            <v>0</v>
          </cell>
          <cell r="L196">
            <v>365.16</v>
          </cell>
        </row>
        <row r="197">
          <cell r="A197">
            <v>92851</v>
          </cell>
          <cell r="B197">
            <v>5210</v>
          </cell>
          <cell r="C197" t="str">
            <v>92851*5210*OHD</v>
          </cell>
          <cell r="D197">
            <v>1607.3</v>
          </cell>
          <cell r="E197">
            <v>0</v>
          </cell>
          <cell r="F197">
            <v>-1607.3</v>
          </cell>
          <cell r="G197">
            <v>0</v>
          </cell>
          <cell r="L197">
            <v>1607.3</v>
          </cell>
        </row>
        <row r="198">
          <cell r="A198">
            <v>92852</v>
          </cell>
          <cell r="B198">
            <v>5210</v>
          </cell>
          <cell r="C198" t="str">
            <v>92852*5210*OHD</v>
          </cell>
          <cell r="D198">
            <v>1786.9</v>
          </cell>
          <cell r="E198">
            <v>0</v>
          </cell>
          <cell r="F198">
            <v>-1786.9</v>
          </cell>
          <cell r="G198">
            <v>0</v>
          </cell>
          <cell r="L198">
            <v>1786.9</v>
          </cell>
        </row>
        <row r="199">
          <cell r="A199">
            <v>92853</v>
          </cell>
          <cell r="B199">
            <v>5210</v>
          </cell>
          <cell r="C199" t="str">
            <v>92853*5210*OHD</v>
          </cell>
          <cell r="D199">
            <v>955.5</v>
          </cell>
          <cell r="E199">
            <v>0</v>
          </cell>
          <cell r="F199">
            <v>-955.5</v>
          </cell>
          <cell r="G199">
            <v>0</v>
          </cell>
          <cell r="L199">
            <v>955.5</v>
          </cell>
        </row>
        <row r="200">
          <cell r="A200">
            <v>92000</v>
          </cell>
          <cell r="B200">
            <v>5220</v>
          </cell>
          <cell r="C200" t="str">
            <v>92000*5220*OHD</v>
          </cell>
          <cell r="D200">
            <v>-274</v>
          </cell>
          <cell r="E200">
            <v>0</v>
          </cell>
          <cell r="F200">
            <v>274</v>
          </cell>
          <cell r="G200">
            <v>0</v>
          </cell>
          <cell r="L200">
            <v>0</v>
          </cell>
        </row>
        <row r="201">
          <cell r="A201">
            <v>92010</v>
          </cell>
          <cell r="B201">
            <v>5220</v>
          </cell>
          <cell r="C201" t="str">
            <v>92010*5220*OHD</v>
          </cell>
          <cell r="D201">
            <v>644</v>
          </cell>
          <cell r="E201">
            <v>0</v>
          </cell>
          <cell r="F201">
            <v>-644</v>
          </cell>
          <cell r="G201">
            <v>0</v>
          </cell>
          <cell r="L201">
            <v>644</v>
          </cell>
        </row>
        <row r="202">
          <cell r="A202">
            <v>92100</v>
          </cell>
          <cell r="B202">
            <v>5220</v>
          </cell>
          <cell r="C202" t="str">
            <v>92100*5220*OHD</v>
          </cell>
          <cell r="D202">
            <v>-100.2</v>
          </cell>
          <cell r="E202">
            <v>0</v>
          </cell>
          <cell r="F202">
            <v>100.2</v>
          </cell>
          <cell r="G202">
            <v>0</v>
          </cell>
          <cell r="L202">
            <v>400.8</v>
          </cell>
        </row>
        <row r="203">
          <cell r="A203">
            <v>92200</v>
          </cell>
          <cell r="B203">
            <v>5220</v>
          </cell>
          <cell r="C203" t="str">
            <v>92200*5220*OHD</v>
          </cell>
          <cell r="D203">
            <v>-556</v>
          </cell>
          <cell r="E203">
            <v>0</v>
          </cell>
          <cell r="F203">
            <v>556</v>
          </cell>
          <cell r="G203">
            <v>0</v>
          </cell>
          <cell r="L203">
            <v>0</v>
          </cell>
        </row>
        <row r="204">
          <cell r="A204">
            <v>92210</v>
          </cell>
          <cell r="B204">
            <v>5220</v>
          </cell>
          <cell r="C204" t="str">
            <v>92210*5220*OHD</v>
          </cell>
          <cell r="D204">
            <v>101</v>
          </cell>
          <cell r="E204">
            <v>0</v>
          </cell>
          <cell r="F204">
            <v>-101</v>
          </cell>
          <cell r="G204">
            <v>0</v>
          </cell>
          <cell r="L204">
            <v>304</v>
          </cell>
        </row>
        <row r="205">
          <cell r="A205">
            <v>92220</v>
          </cell>
          <cell r="B205">
            <v>5220</v>
          </cell>
          <cell r="C205" t="str">
            <v>92220*5220*OHD</v>
          </cell>
          <cell r="D205">
            <v>-1555</v>
          </cell>
          <cell r="E205">
            <v>0</v>
          </cell>
          <cell r="F205">
            <v>1555</v>
          </cell>
          <cell r="G205">
            <v>0</v>
          </cell>
          <cell r="L205">
            <v>0</v>
          </cell>
        </row>
        <row r="206">
          <cell r="A206">
            <v>92225</v>
          </cell>
          <cell r="B206">
            <v>5220</v>
          </cell>
          <cell r="C206" t="str">
            <v>92225*5220*OHD</v>
          </cell>
          <cell r="D206">
            <v>-4.41</v>
          </cell>
          <cell r="E206">
            <v>0</v>
          </cell>
          <cell r="F206">
            <v>4.41</v>
          </cell>
          <cell r="G206">
            <v>0</v>
          </cell>
          <cell r="L206">
            <v>-3.1974423109204508E-14</v>
          </cell>
        </row>
        <row r="207">
          <cell r="A207">
            <v>92230</v>
          </cell>
          <cell r="B207">
            <v>5220</v>
          </cell>
          <cell r="C207" t="str">
            <v>92230*5220*OHD</v>
          </cell>
          <cell r="D207">
            <v>-3694</v>
          </cell>
          <cell r="E207">
            <v>0</v>
          </cell>
          <cell r="F207">
            <v>3694</v>
          </cell>
          <cell r="G207">
            <v>0</v>
          </cell>
          <cell r="L207">
            <v>0</v>
          </cell>
        </row>
        <row r="208">
          <cell r="A208">
            <v>92240</v>
          </cell>
          <cell r="B208">
            <v>5220</v>
          </cell>
          <cell r="C208" t="str">
            <v>92240*5220*OHD</v>
          </cell>
          <cell r="D208">
            <v>-375</v>
          </cell>
          <cell r="E208">
            <v>0</v>
          </cell>
          <cell r="F208">
            <v>375</v>
          </cell>
          <cell r="G208">
            <v>0</v>
          </cell>
          <cell r="L208">
            <v>0</v>
          </cell>
        </row>
        <row r="209">
          <cell r="A209">
            <v>92250</v>
          </cell>
          <cell r="B209">
            <v>5220</v>
          </cell>
          <cell r="C209" t="str">
            <v>92250*5220*OHD</v>
          </cell>
          <cell r="D209">
            <v>-503</v>
          </cell>
          <cell r="E209">
            <v>0</v>
          </cell>
          <cell r="F209">
            <v>503</v>
          </cell>
          <cell r="G209">
            <v>0</v>
          </cell>
          <cell r="L209">
            <v>0</v>
          </cell>
        </row>
        <row r="210">
          <cell r="A210">
            <v>92252</v>
          </cell>
          <cell r="B210">
            <v>5220</v>
          </cell>
          <cell r="C210" t="str">
            <v>92252*5220*OHD</v>
          </cell>
          <cell r="D210">
            <v>-456</v>
          </cell>
          <cell r="E210">
            <v>0</v>
          </cell>
          <cell r="F210">
            <v>456</v>
          </cell>
          <cell r="G210">
            <v>0</v>
          </cell>
          <cell r="L210">
            <v>0</v>
          </cell>
        </row>
        <row r="211">
          <cell r="A211">
            <v>92254</v>
          </cell>
          <cell r="B211">
            <v>5220</v>
          </cell>
          <cell r="C211" t="str">
            <v>92254*5220*OHD</v>
          </cell>
          <cell r="D211">
            <v>-467</v>
          </cell>
          <cell r="E211">
            <v>0</v>
          </cell>
          <cell r="F211">
            <v>467</v>
          </cell>
          <cell r="G211">
            <v>0</v>
          </cell>
          <cell r="L211">
            <v>0</v>
          </cell>
        </row>
        <row r="212">
          <cell r="A212">
            <v>92260</v>
          </cell>
          <cell r="B212">
            <v>5220</v>
          </cell>
          <cell r="C212" t="str">
            <v>92260*5220*OHD</v>
          </cell>
          <cell r="D212">
            <v>-657</v>
          </cell>
          <cell r="E212">
            <v>0</v>
          </cell>
          <cell r="F212">
            <v>657</v>
          </cell>
          <cell r="G212">
            <v>0</v>
          </cell>
          <cell r="L212">
            <v>0</v>
          </cell>
        </row>
        <row r="213">
          <cell r="A213">
            <v>92262</v>
          </cell>
          <cell r="B213">
            <v>5220</v>
          </cell>
          <cell r="C213" t="str">
            <v>92262*5220*OHD</v>
          </cell>
          <cell r="D213">
            <v>823.91</v>
          </cell>
          <cell r="E213">
            <v>0</v>
          </cell>
          <cell r="F213">
            <v>-823.91</v>
          </cell>
          <cell r="G213">
            <v>0</v>
          </cell>
          <cell r="L213">
            <v>823.91</v>
          </cell>
        </row>
        <row r="214">
          <cell r="A214">
            <v>92270</v>
          </cell>
          <cell r="B214">
            <v>5220</v>
          </cell>
          <cell r="C214" t="str">
            <v>92270*5220*OHD</v>
          </cell>
          <cell r="D214">
            <v>-183</v>
          </cell>
          <cell r="E214">
            <v>0</v>
          </cell>
          <cell r="F214">
            <v>183</v>
          </cell>
          <cell r="G214">
            <v>0</v>
          </cell>
          <cell r="L214">
            <v>0</v>
          </cell>
        </row>
        <row r="215">
          <cell r="A215">
            <v>92280</v>
          </cell>
          <cell r="B215">
            <v>5220</v>
          </cell>
          <cell r="C215" t="str">
            <v>92280*5220*OHD</v>
          </cell>
          <cell r="D215">
            <v>-248</v>
          </cell>
          <cell r="E215">
            <v>0</v>
          </cell>
          <cell r="F215">
            <v>248</v>
          </cell>
          <cell r="G215">
            <v>0</v>
          </cell>
          <cell r="L215">
            <v>0</v>
          </cell>
        </row>
        <row r="216">
          <cell r="A216">
            <v>92300</v>
          </cell>
          <cell r="B216">
            <v>5220</v>
          </cell>
          <cell r="C216" t="str">
            <v>92300*5220*OHD</v>
          </cell>
          <cell r="D216">
            <v>2693.5</v>
          </cell>
          <cell r="E216">
            <v>0</v>
          </cell>
          <cell r="F216">
            <v>-2693.5</v>
          </cell>
          <cell r="G216">
            <v>0</v>
          </cell>
          <cell r="L216">
            <v>762.5</v>
          </cell>
        </row>
        <row r="217">
          <cell r="A217">
            <v>92310</v>
          </cell>
          <cell r="B217">
            <v>5220</v>
          </cell>
          <cell r="C217" t="str">
            <v>92310*5220*OHD</v>
          </cell>
          <cell r="D217">
            <v>-965.5</v>
          </cell>
          <cell r="E217">
            <v>0</v>
          </cell>
          <cell r="F217">
            <v>965.5</v>
          </cell>
          <cell r="G217">
            <v>0</v>
          </cell>
          <cell r="L217">
            <v>3472.5</v>
          </cell>
        </row>
        <row r="218">
          <cell r="A218">
            <v>92321</v>
          </cell>
          <cell r="B218">
            <v>5220</v>
          </cell>
          <cell r="C218" t="str">
            <v>92321*5220*OHD</v>
          </cell>
          <cell r="D218">
            <v>-522</v>
          </cell>
          <cell r="E218">
            <v>0</v>
          </cell>
          <cell r="F218">
            <v>522</v>
          </cell>
          <cell r="G218">
            <v>0</v>
          </cell>
          <cell r="L218">
            <v>0</v>
          </cell>
        </row>
        <row r="219">
          <cell r="A219">
            <v>92322</v>
          </cell>
          <cell r="B219">
            <v>5220</v>
          </cell>
          <cell r="C219" t="str">
            <v>92322*5220*OHD</v>
          </cell>
          <cell r="D219">
            <v>-213</v>
          </cell>
          <cell r="E219">
            <v>0</v>
          </cell>
          <cell r="F219">
            <v>213</v>
          </cell>
          <cell r="G219">
            <v>0</v>
          </cell>
          <cell r="L219">
            <v>0</v>
          </cell>
        </row>
        <row r="220">
          <cell r="A220">
            <v>92323</v>
          </cell>
          <cell r="B220">
            <v>5220</v>
          </cell>
          <cell r="C220" t="str">
            <v>92323*5220*OHD</v>
          </cell>
          <cell r="D220">
            <v>-343</v>
          </cell>
          <cell r="E220">
            <v>0</v>
          </cell>
          <cell r="F220">
            <v>343</v>
          </cell>
          <cell r="G220">
            <v>0</v>
          </cell>
          <cell r="L220">
            <v>0</v>
          </cell>
        </row>
        <row r="221">
          <cell r="A221">
            <v>92330</v>
          </cell>
          <cell r="B221">
            <v>5220</v>
          </cell>
          <cell r="C221" t="str">
            <v>92330*5220*OHD</v>
          </cell>
          <cell r="D221">
            <v>-262</v>
          </cell>
          <cell r="E221">
            <v>0</v>
          </cell>
          <cell r="F221">
            <v>262</v>
          </cell>
          <cell r="G221">
            <v>0</v>
          </cell>
          <cell r="L221">
            <v>0</v>
          </cell>
        </row>
        <row r="222">
          <cell r="A222">
            <v>92335</v>
          </cell>
          <cell r="B222">
            <v>5220</v>
          </cell>
          <cell r="C222" t="str">
            <v>92335*5220*OHD</v>
          </cell>
          <cell r="D222">
            <v>0</v>
          </cell>
          <cell r="E222">
            <v>0</v>
          </cell>
          <cell r="F222">
            <v>0</v>
          </cell>
          <cell r="G222">
            <v>0</v>
          </cell>
          <cell r="L222">
            <v>0</v>
          </cell>
        </row>
        <row r="223">
          <cell r="A223">
            <v>92405</v>
          </cell>
          <cell r="B223">
            <v>5220</v>
          </cell>
          <cell r="C223" t="str">
            <v>92405*5220*OHD</v>
          </cell>
          <cell r="D223">
            <v>0</v>
          </cell>
          <cell r="E223">
            <v>0</v>
          </cell>
          <cell r="F223">
            <v>0</v>
          </cell>
          <cell r="G223">
            <v>0</v>
          </cell>
          <cell r="L223">
            <v>0</v>
          </cell>
        </row>
        <row r="224">
          <cell r="A224">
            <v>92410</v>
          </cell>
          <cell r="B224">
            <v>5220</v>
          </cell>
          <cell r="C224" t="str">
            <v>92410*5220*OHD</v>
          </cell>
          <cell r="D224">
            <v>-248</v>
          </cell>
          <cell r="E224">
            <v>0</v>
          </cell>
          <cell r="F224">
            <v>248</v>
          </cell>
          <cell r="G224">
            <v>0</v>
          </cell>
          <cell r="L224">
            <v>0</v>
          </cell>
        </row>
        <row r="225">
          <cell r="A225">
            <v>92500</v>
          </cell>
          <cell r="B225">
            <v>5220</v>
          </cell>
          <cell r="C225" t="str">
            <v>92500*5220*OHD</v>
          </cell>
          <cell r="D225">
            <v>164</v>
          </cell>
          <cell r="E225">
            <v>0</v>
          </cell>
          <cell r="F225">
            <v>-164</v>
          </cell>
          <cell r="G225">
            <v>0</v>
          </cell>
          <cell r="L225">
            <v>1304</v>
          </cell>
        </row>
        <row r="226">
          <cell r="A226">
            <v>92700</v>
          </cell>
          <cell r="B226">
            <v>5220</v>
          </cell>
          <cell r="C226" t="str">
            <v>92700*5220*OHD</v>
          </cell>
          <cell r="D226">
            <v>0</v>
          </cell>
          <cell r="E226">
            <v>0</v>
          </cell>
          <cell r="F226">
            <v>0</v>
          </cell>
          <cell r="G226">
            <v>0</v>
          </cell>
          <cell r="L226">
            <v>0</v>
          </cell>
        </row>
        <row r="227">
          <cell r="A227">
            <v>92800</v>
          </cell>
          <cell r="B227">
            <v>5220</v>
          </cell>
          <cell r="C227" t="str">
            <v>92800*5220*OHD</v>
          </cell>
          <cell r="D227">
            <v>0</v>
          </cell>
          <cell r="E227">
            <v>0</v>
          </cell>
          <cell r="F227">
            <v>0</v>
          </cell>
          <cell r="G227">
            <v>0</v>
          </cell>
          <cell r="L227">
            <v>0</v>
          </cell>
        </row>
        <row r="228">
          <cell r="A228">
            <v>92810</v>
          </cell>
          <cell r="B228">
            <v>5220</v>
          </cell>
          <cell r="C228" t="str">
            <v>92810*5220*OHD</v>
          </cell>
          <cell r="D228">
            <v>1250.5</v>
          </cell>
          <cell r="E228">
            <v>0</v>
          </cell>
          <cell r="F228">
            <v>-1250.5</v>
          </cell>
          <cell r="G228">
            <v>0</v>
          </cell>
          <cell r="L228">
            <v>1250.5</v>
          </cell>
        </row>
        <row r="229">
          <cell r="A229">
            <v>92830</v>
          </cell>
          <cell r="B229">
            <v>5220</v>
          </cell>
          <cell r="C229" t="str">
            <v>92830*5220*OHD</v>
          </cell>
          <cell r="D229">
            <v>1177.5999999999999</v>
          </cell>
          <cell r="E229">
            <v>0</v>
          </cell>
          <cell r="F229">
            <v>-1177.5999999999999</v>
          </cell>
          <cell r="G229">
            <v>0</v>
          </cell>
          <cell r="L229">
            <v>1177.5999999999999</v>
          </cell>
        </row>
        <row r="230">
          <cell r="A230">
            <v>92835</v>
          </cell>
          <cell r="B230">
            <v>5220</v>
          </cell>
          <cell r="C230" t="str">
            <v>92835*5220*OHD</v>
          </cell>
          <cell r="D230">
            <v>509.19</v>
          </cell>
          <cell r="E230">
            <v>0</v>
          </cell>
          <cell r="F230">
            <v>-509.19</v>
          </cell>
          <cell r="G230">
            <v>0</v>
          </cell>
          <cell r="L230">
            <v>509.19</v>
          </cell>
        </row>
        <row r="231">
          <cell r="A231">
            <v>92841</v>
          </cell>
          <cell r="B231">
            <v>5220</v>
          </cell>
          <cell r="C231" t="str">
            <v>92841*5220*OHD</v>
          </cell>
          <cell r="D231">
            <v>5206.3100000000004</v>
          </cell>
          <cell r="E231">
            <v>0</v>
          </cell>
          <cell r="F231">
            <v>-5206.3100000000004</v>
          </cell>
          <cell r="G231">
            <v>0</v>
          </cell>
          <cell r="L231">
            <v>5206.3100000000004</v>
          </cell>
        </row>
        <row r="232">
          <cell r="A232">
            <v>92842</v>
          </cell>
          <cell r="B232">
            <v>5220</v>
          </cell>
          <cell r="C232" t="str">
            <v>92842*5220*OHD</v>
          </cell>
          <cell r="D232">
            <v>2151.71</v>
          </cell>
          <cell r="E232">
            <v>0</v>
          </cell>
          <cell r="F232">
            <v>-2151.71</v>
          </cell>
          <cell r="G232">
            <v>0</v>
          </cell>
          <cell r="L232">
            <v>2151.71</v>
          </cell>
        </row>
        <row r="233">
          <cell r="A233">
            <v>92843</v>
          </cell>
          <cell r="B233">
            <v>5220</v>
          </cell>
          <cell r="C233" t="str">
            <v>92843*5220*OHD</v>
          </cell>
          <cell r="D233">
            <v>118.49</v>
          </cell>
          <cell r="E233">
            <v>0</v>
          </cell>
          <cell r="F233">
            <v>-118.49</v>
          </cell>
          <cell r="G233">
            <v>0</v>
          </cell>
          <cell r="L233">
            <v>118.49</v>
          </cell>
        </row>
        <row r="234">
          <cell r="A234">
            <v>92851</v>
          </cell>
          <cell r="B234">
            <v>5220</v>
          </cell>
          <cell r="C234" t="str">
            <v>92851*5220*OHD</v>
          </cell>
          <cell r="D234">
            <v>521.70000000000005</v>
          </cell>
          <cell r="E234">
            <v>0</v>
          </cell>
          <cell r="F234">
            <v>-521.70000000000005</v>
          </cell>
          <cell r="G234">
            <v>0</v>
          </cell>
          <cell r="L234">
            <v>521.70000000000005</v>
          </cell>
        </row>
        <row r="235">
          <cell r="A235">
            <v>92852</v>
          </cell>
          <cell r="B235">
            <v>5220</v>
          </cell>
          <cell r="C235" t="str">
            <v>92852*5220*OHD</v>
          </cell>
          <cell r="D235">
            <v>100.2</v>
          </cell>
          <cell r="E235">
            <v>0</v>
          </cell>
          <cell r="F235">
            <v>-100.2</v>
          </cell>
          <cell r="G235">
            <v>0</v>
          </cell>
          <cell r="L235">
            <v>100.2</v>
          </cell>
        </row>
        <row r="236">
          <cell r="A236">
            <v>92000</v>
          </cell>
          <cell r="B236">
            <v>5600</v>
          </cell>
          <cell r="C236" t="str">
            <v>92000*5600*OHD</v>
          </cell>
          <cell r="D236">
            <v>-153.85</v>
          </cell>
          <cell r="E236">
            <v>0</v>
          </cell>
          <cell r="F236">
            <v>153.85</v>
          </cell>
          <cell r="G236">
            <v>0</v>
          </cell>
          <cell r="L236">
            <v>0</v>
          </cell>
        </row>
        <row r="237">
          <cell r="A237">
            <v>92010</v>
          </cell>
          <cell r="B237">
            <v>5600</v>
          </cell>
          <cell r="C237" t="str">
            <v>92010*5600*OHD</v>
          </cell>
          <cell r="D237">
            <v>7272.25</v>
          </cell>
          <cell r="E237">
            <v>0</v>
          </cell>
          <cell r="F237">
            <v>-7272.25</v>
          </cell>
          <cell r="G237">
            <v>0</v>
          </cell>
          <cell r="L237">
            <v>7272.25</v>
          </cell>
        </row>
        <row r="238">
          <cell r="A238">
            <v>92100</v>
          </cell>
          <cell r="B238">
            <v>5600</v>
          </cell>
          <cell r="C238" t="str">
            <v>92100*5600*OHD</v>
          </cell>
          <cell r="D238">
            <v>-60.87</v>
          </cell>
          <cell r="E238">
            <v>0</v>
          </cell>
          <cell r="F238">
            <v>60.87</v>
          </cell>
          <cell r="G238">
            <v>0</v>
          </cell>
          <cell r="L238">
            <v>243.46</v>
          </cell>
        </row>
        <row r="239">
          <cell r="A239">
            <v>92200</v>
          </cell>
          <cell r="B239">
            <v>5600</v>
          </cell>
          <cell r="C239" t="str">
            <v>92200*5600*OHD</v>
          </cell>
          <cell r="D239">
            <v>-425.7</v>
          </cell>
          <cell r="E239">
            <v>0</v>
          </cell>
          <cell r="F239">
            <v>425.7</v>
          </cell>
          <cell r="G239">
            <v>0</v>
          </cell>
          <cell r="L239">
            <v>0</v>
          </cell>
        </row>
        <row r="240">
          <cell r="A240">
            <v>92220</v>
          </cell>
          <cell r="B240">
            <v>5600</v>
          </cell>
          <cell r="C240" t="str">
            <v>92220*5600*OHD</v>
          </cell>
          <cell r="D240">
            <v>-1228.6600000000001</v>
          </cell>
          <cell r="E240">
            <v>0</v>
          </cell>
          <cell r="F240">
            <v>1228.6600000000001</v>
          </cell>
          <cell r="G240">
            <v>0</v>
          </cell>
          <cell r="L240">
            <v>0</v>
          </cell>
        </row>
        <row r="241">
          <cell r="A241">
            <v>92225</v>
          </cell>
          <cell r="B241">
            <v>5600</v>
          </cell>
          <cell r="C241" t="str">
            <v>92225*5600*OHD</v>
          </cell>
          <cell r="D241">
            <v>-136.52000000000001</v>
          </cell>
          <cell r="E241">
            <v>0</v>
          </cell>
          <cell r="F241">
            <v>136.52000000000001</v>
          </cell>
          <cell r="G241">
            <v>0</v>
          </cell>
          <cell r="L241">
            <v>0</v>
          </cell>
        </row>
        <row r="242">
          <cell r="A242">
            <v>92230</v>
          </cell>
          <cell r="B242">
            <v>5600</v>
          </cell>
          <cell r="C242" t="str">
            <v>92230*5600*OHD</v>
          </cell>
          <cell r="D242">
            <v>-2485.54</v>
          </cell>
          <cell r="E242">
            <v>0</v>
          </cell>
          <cell r="F242">
            <v>2485.54</v>
          </cell>
          <cell r="G242">
            <v>0</v>
          </cell>
          <cell r="L242">
            <v>0</v>
          </cell>
        </row>
        <row r="243">
          <cell r="A243">
            <v>92240</v>
          </cell>
          <cell r="B243">
            <v>5600</v>
          </cell>
          <cell r="C243" t="str">
            <v>92240*5600*OHD</v>
          </cell>
          <cell r="D243">
            <v>-742.95</v>
          </cell>
          <cell r="E243">
            <v>0</v>
          </cell>
          <cell r="F243">
            <v>742.95</v>
          </cell>
          <cell r="G243">
            <v>0</v>
          </cell>
          <cell r="L243">
            <v>0</v>
          </cell>
        </row>
        <row r="244">
          <cell r="A244">
            <v>92250</v>
          </cell>
          <cell r="B244">
            <v>5600</v>
          </cell>
          <cell r="C244" t="str">
            <v>92250*5600*OHD</v>
          </cell>
          <cell r="D244">
            <v>-1455.37</v>
          </cell>
          <cell r="E244">
            <v>0</v>
          </cell>
          <cell r="F244">
            <v>1455.37</v>
          </cell>
          <cell r="G244">
            <v>0</v>
          </cell>
          <cell r="L244">
            <v>0</v>
          </cell>
        </row>
        <row r="245">
          <cell r="A245">
            <v>92252</v>
          </cell>
          <cell r="B245">
            <v>5600</v>
          </cell>
          <cell r="C245" t="str">
            <v>92252*5600*OHD</v>
          </cell>
          <cell r="D245">
            <v>-1589.8</v>
          </cell>
          <cell r="E245">
            <v>0</v>
          </cell>
          <cell r="F245">
            <v>1589.8</v>
          </cell>
          <cell r="G245">
            <v>0</v>
          </cell>
          <cell r="L245">
            <v>0</v>
          </cell>
        </row>
        <row r="246">
          <cell r="A246">
            <v>92254</v>
          </cell>
          <cell r="B246">
            <v>5600</v>
          </cell>
          <cell r="C246" t="str">
            <v>92254*5600*OHD</v>
          </cell>
          <cell r="D246">
            <v>-871.67</v>
          </cell>
          <cell r="E246">
            <v>0</v>
          </cell>
          <cell r="F246">
            <v>871.67</v>
          </cell>
          <cell r="G246">
            <v>0</v>
          </cell>
          <cell r="L246">
            <v>0</v>
          </cell>
        </row>
        <row r="247">
          <cell r="A247">
            <v>92260</v>
          </cell>
          <cell r="B247">
            <v>5600</v>
          </cell>
          <cell r="C247" t="str">
            <v>92260*5600*OHD</v>
          </cell>
          <cell r="D247">
            <v>-3959.78</v>
          </cell>
          <cell r="E247">
            <v>0</v>
          </cell>
          <cell r="F247">
            <v>3959.78</v>
          </cell>
          <cell r="G247">
            <v>0</v>
          </cell>
          <cell r="L247">
            <v>0</v>
          </cell>
        </row>
        <row r="248">
          <cell r="A248">
            <v>92262</v>
          </cell>
          <cell r="B248">
            <v>5600</v>
          </cell>
          <cell r="C248" t="str">
            <v>92262*5600*OHD</v>
          </cell>
          <cell r="D248">
            <v>3238.51</v>
          </cell>
          <cell r="E248">
            <v>0</v>
          </cell>
          <cell r="F248">
            <v>-3238.51</v>
          </cell>
          <cell r="G248">
            <v>0</v>
          </cell>
          <cell r="L248">
            <v>3472.8</v>
          </cell>
        </row>
        <row r="249">
          <cell r="A249">
            <v>92270</v>
          </cell>
          <cell r="B249">
            <v>5600</v>
          </cell>
          <cell r="C249" t="str">
            <v>92270*5600*OHD</v>
          </cell>
          <cell r="D249">
            <v>-286.56</v>
          </cell>
          <cell r="E249">
            <v>0</v>
          </cell>
          <cell r="F249">
            <v>286.56</v>
          </cell>
          <cell r="G249">
            <v>0</v>
          </cell>
          <cell r="L249">
            <v>0</v>
          </cell>
        </row>
        <row r="250">
          <cell r="A250">
            <v>92280</v>
          </cell>
          <cell r="B250">
            <v>5600</v>
          </cell>
          <cell r="C250" t="str">
            <v>92280*5600*OHD</v>
          </cell>
          <cell r="D250">
            <v>-2372.8000000000002</v>
          </cell>
          <cell r="E250">
            <v>0</v>
          </cell>
          <cell r="F250">
            <v>2372.8000000000002</v>
          </cell>
          <cell r="G250">
            <v>0</v>
          </cell>
          <cell r="L250">
            <v>0</v>
          </cell>
        </row>
        <row r="251">
          <cell r="A251">
            <v>92290</v>
          </cell>
          <cell r="B251">
            <v>5600</v>
          </cell>
          <cell r="C251" t="str">
            <v>92290*5600*OHD</v>
          </cell>
          <cell r="D251">
            <v>614.89</v>
          </cell>
          <cell r="E251">
            <v>0</v>
          </cell>
          <cell r="F251">
            <v>-614.89</v>
          </cell>
          <cell r="G251">
            <v>0</v>
          </cell>
          <cell r="L251">
            <v>614.89</v>
          </cell>
        </row>
        <row r="252">
          <cell r="A252">
            <v>92300</v>
          </cell>
          <cell r="B252">
            <v>5600</v>
          </cell>
          <cell r="C252" t="str">
            <v>92300*5600*OHD</v>
          </cell>
          <cell r="D252">
            <v>2903.83</v>
          </cell>
          <cell r="E252">
            <v>0</v>
          </cell>
          <cell r="F252">
            <v>-2903.83</v>
          </cell>
          <cell r="G252">
            <v>0</v>
          </cell>
          <cell r="L252">
            <v>3075.21</v>
          </cell>
        </row>
        <row r="253">
          <cell r="A253">
            <v>92310</v>
          </cell>
          <cell r="B253">
            <v>5600</v>
          </cell>
          <cell r="C253" t="str">
            <v>92310*5600*OHD</v>
          </cell>
          <cell r="D253">
            <v>158.77000000000001</v>
          </cell>
          <cell r="E253">
            <v>0</v>
          </cell>
          <cell r="F253">
            <v>-158.77000000000001</v>
          </cell>
          <cell r="G253">
            <v>0</v>
          </cell>
          <cell r="L253">
            <v>158.77000000000001</v>
          </cell>
        </row>
        <row r="254">
          <cell r="A254">
            <v>92321</v>
          </cell>
          <cell r="B254">
            <v>5600</v>
          </cell>
          <cell r="C254" t="str">
            <v>92321*5600*OHD</v>
          </cell>
          <cell r="D254">
            <v>0</v>
          </cell>
          <cell r="E254">
            <v>0</v>
          </cell>
          <cell r="F254">
            <v>0</v>
          </cell>
          <cell r="G254">
            <v>0</v>
          </cell>
          <cell r="L254">
            <v>0</v>
          </cell>
        </row>
        <row r="255">
          <cell r="A255">
            <v>92322</v>
          </cell>
          <cell r="B255">
            <v>5600</v>
          </cell>
          <cell r="C255" t="str">
            <v>92322*5600*OHD</v>
          </cell>
          <cell r="D255">
            <v>0</v>
          </cell>
          <cell r="E255">
            <v>0</v>
          </cell>
          <cell r="F255">
            <v>0</v>
          </cell>
          <cell r="G255">
            <v>0</v>
          </cell>
          <cell r="L255">
            <v>0</v>
          </cell>
        </row>
        <row r="256">
          <cell r="A256">
            <v>92323</v>
          </cell>
          <cell r="B256">
            <v>5600</v>
          </cell>
          <cell r="C256" t="str">
            <v>92323*5600*OHD</v>
          </cell>
          <cell r="D256">
            <v>-766.02</v>
          </cell>
          <cell r="E256">
            <v>0</v>
          </cell>
          <cell r="F256">
            <v>766.02</v>
          </cell>
          <cell r="G256">
            <v>0</v>
          </cell>
          <cell r="L256">
            <v>0</v>
          </cell>
        </row>
        <row r="257">
          <cell r="A257">
            <v>92330</v>
          </cell>
          <cell r="B257">
            <v>5600</v>
          </cell>
          <cell r="C257" t="str">
            <v>92330*5600*OHD</v>
          </cell>
          <cell r="D257">
            <v>0</v>
          </cell>
          <cell r="E257">
            <v>0</v>
          </cell>
          <cell r="F257">
            <v>0</v>
          </cell>
          <cell r="G257">
            <v>0</v>
          </cell>
          <cell r="L257">
            <v>0</v>
          </cell>
        </row>
        <row r="258">
          <cell r="A258">
            <v>92335</v>
          </cell>
          <cell r="B258">
            <v>5600</v>
          </cell>
          <cell r="C258" t="str">
            <v>92335*5600*OHD</v>
          </cell>
          <cell r="D258">
            <v>0</v>
          </cell>
          <cell r="E258">
            <v>0</v>
          </cell>
          <cell r="F258">
            <v>0</v>
          </cell>
          <cell r="G258">
            <v>0</v>
          </cell>
          <cell r="L258">
            <v>0</v>
          </cell>
        </row>
        <row r="259">
          <cell r="A259">
            <v>92405</v>
          </cell>
          <cell r="B259">
            <v>5600</v>
          </cell>
          <cell r="C259" t="str">
            <v>92405*5600*OHD</v>
          </cell>
          <cell r="D259">
            <v>-877.45</v>
          </cell>
          <cell r="E259">
            <v>0</v>
          </cell>
          <cell r="F259">
            <v>877.45</v>
          </cell>
          <cell r="G259">
            <v>0</v>
          </cell>
          <cell r="L259">
            <v>0</v>
          </cell>
        </row>
        <row r="260">
          <cell r="A260">
            <v>92700</v>
          </cell>
          <cell r="B260">
            <v>5600</v>
          </cell>
          <cell r="C260" t="str">
            <v>92700*5600*OHD</v>
          </cell>
          <cell r="D260">
            <v>-129.69</v>
          </cell>
          <cell r="E260">
            <v>0</v>
          </cell>
          <cell r="F260">
            <v>129.69</v>
          </cell>
          <cell r="G260">
            <v>0</v>
          </cell>
          <cell r="L260">
            <v>0</v>
          </cell>
        </row>
        <row r="261">
          <cell r="A261">
            <v>92810</v>
          </cell>
          <cell r="B261">
            <v>5600</v>
          </cell>
          <cell r="C261" t="str">
            <v>92810*5600*OHD</v>
          </cell>
          <cell r="D261">
            <v>1671.47</v>
          </cell>
          <cell r="E261">
            <v>0</v>
          </cell>
          <cell r="F261">
            <v>-1671.47</v>
          </cell>
          <cell r="G261">
            <v>0</v>
          </cell>
          <cell r="L261">
            <v>1671.47</v>
          </cell>
        </row>
        <row r="262">
          <cell r="A262">
            <v>92820</v>
          </cell>
          <cell r="B262">
            <v>5600</v>
          </cell>
          <cell r="C262" t="str">
            <v>92820*5600*OHD</v>
          </cell>
          <cell r="D262">
            <v>0.02</v>
          </cell>
          <cell r="E262">
            <v>0</v>
          </cell>
          <cell r="F262">
            <v>-0.02</v>
          </cell>
          <cell r="G262">
            <v>0</v>
          </cell>
          <cell r="L262">
            <v>0.02</v>
          </cell>
        </row>
        <row r="263">
          <cell r="A263">
            <v>92830</v>
          </cell>
          <cell r="B263">
            <v>5600</v>
          </cell>
          <cell r="C263" t="str">
            <v>92830*5600*OHD</v>
          </cell>
          <cell r="D263">
            <v>881.33</v>
          </cell>
          <cell r="E263">
            <v>0</v>
          </cell>
          <cell r="F263">
            <v>-881.33</v>
          </cell>
          <cell r="G263">
            <v>0</v>
          </cell>
          <cell r="L263">
            <v>881.33</v>
          </cell>
        </row>
        <row r="264">
          <cell r="A264">
            <v>92835</v>
          </cell>
          <cell r="B264">
            <v>5600</v>
          </cell>
          <cell r="C264" t="str">
            <v>92835*5600*OHD</v>
          </cell>
          <cell r="D264">
            <v>2055.31</v>
          </cell>
          <cell r="E264">
            <v>0</v>
          </cell>
          <cell r="F264">
            <v>-2055.31</v>
          </cell>
          <cell r="G264">
            <v>0</v>
          </cell>
          <cell r="L264">
            <v>2055.31</v>
          </cell>
        </row>
        <row r="265">
          <cell r="A265">
            <v>92841</v>
          </cell>
          <cell r="B265">
            <v>5600</v>
          </cell>
          <cell r="C265" t="str">
            <v>92841*5600*OHD</v>
          </cell>
          <cell r="D265">
            <v>4828.91</v>
          </cell>
          <cell r="E265">
            <v>0</v>
          </cell>
          <cell r="F265">
            <v>-4828.91</v>
          </cell>
          <cell r="G265">
            <v>0</v>
          </cell>
          <cell r="L265">
            <v>4828.91</v>
          </cell>
        </row>
        <row r="266">
          <cell r="A266">
            <v>92842</v>
          </cell>
          <cell r="B266">
            <v>5600</v>
          </cell>
          <cell r="C266" t="str">
            <v>92842*5600*OHD</v>
          </cell>
          <cell r="D266">
            <v>5431.26</v>
          </cell>
          <cell r="E266">
            <v>0</v>
          </cell>
          <cell r="F266">
            <v>-5431.26</v>
          </cell>
          <cell r="G266">
            <v>0</v>
          </cell>
          <cell r="L266">
            <v>5431.26</v>
          </cell>
        </row>
        <row r="267">
          <cell r="A267">
            <v>92843</v>
          </cell>
          <cell r="B267">
            <v>5600</v>
          </cell>
          <cell r="C267" t="str">
            <v>92843*5600*OHD</v>
          </cell>
          <cell r="D267">
            <v>328.45</v>
          </cell>
          <cell r="E267">
            <v>0</v>
          </cell>
          <cell r="F267">
            <v>-328.45</v>
          </cell>
          <cell r="G267">
            <v>0</v>
          </cell>
          <cell r="L267">
            <v>328.45</v>
          </cell>
        </row>
        <row r="268">
          <cell r="A268">
            <v>92851</v>
          </cell>
          <cell r="B268">
            <v>5600</v>
          </cell>
          <cell r="C268" t="str">
            <v>92851*5600*OHD</v>
          </cell>
          <cell r="D268">
            <v>414.27</v>
          </cell>
          <cell r="E268">
            <v>0</v>
          </cell>
          <cell r="F268">
            <v>-414.27</v>
          </cell>
          <cell r="G268">
            <v>0</v>
          </cell>
          <cell r="L268">
            <v>414.27</v>
          </cell>
        </row>
        <row r="269">
          <cell r="A269">
            <v>92852</v>
          </cell>
          <cell r="B269">
            <v>5600</v>
          </cell>
          <cell r="C269" t="str">
            <v>92852*5600*OHD</v>
          </cell>
          <cell r="D269">
            <v>60.87</v>
          </cell>
          <cell r="E269">
            <v>0</v>
          </cell>
          <cell r="F269">
            <v>-60.87</v>
          </cell>
          <cell r="G269">
            <v>0</v>
          </cell>
          <cell r="L269">
            <v>60.87</v>
          </cell>
        </row>
        <row r="270">
          <cell r="A270">
            <v>92853</v>
          </cell>
          <cell r="B270">
            <v>5600</v>
          </cell>
          <cell r="C270" t="str">
            <v>92853*5600*OHD</v>
          </cell>
          <cell r="D270">
            <v>614.89</v>
          </cell>
          <cell r="E270">
            <v>0</v>
          </cell>
          <cell r="F270">
            <v>-614.89</v>
          </cell>
          <cell r="G270">
            <v>0</v>
          </cell>
          <cell r="L270">
            <v>614.89</v>
          </cell>
        </row>
        <row r="271">
          <cell r="A271">
            <v>92000</v>
          </cell>
          <cell r="B271">
            <v>5700</v>
          </cell>
          <cell r="C271" t="str">
            <v>92000*5700*OHD</v>
          </cell>
          <cell r="D271">
            <v>0</v>
          </cell>
          <cell r="E271">
            <v>0</v>
          </cell>
          <cell r="F271">
            <v>0</v>
          </cell>
          <cell r="G271">
            <v>0</v>
          </cell>
          <cell r="L271">
            <v>0</v>
          </cell>
        </row>
        <row r="272">
          <cell r="A272">
            <v>92100</v>
          </cell>
          <cell r="B272">
            <v>5700</v>
          </cell>
          <cell r="C272" t="str">
            <v>92100*5700*OHD</v>
          </cell>
          <cell r="D272">
            <v>0</v>
          </cell>
          <cell r="E272">
            <v>0</v>
          </cell>
          <cell r="F272">
            <v>0</v>
          </cell>
          <cell r="G272">
            <v>0</v>
          </cell>
          <cell r="L272">
            <v>0</v>
          </cell>
        </row>
        <row r="273">
          <cell r="A273">
            <v>92200</v>
          </cell>
          <cell r="B273">
            <v>5700</v>
          </cell>
          <cell r="C273" t="str">
            <v>92200*5700*OHD</v>
          </cell>
          <cell r="D273">
            <v>0</v>
          </cell>
          <cell r="E273">
            <v>0</v>
          </cell>
          <cell r="F273">
            <v>0</v>
          </cell>
          <cell r="G273">
            <v>0</v>
          </cell>
          <cell r="L273">
            <v>0</v>
          </cell>
        </row>
        <row r="274">
          <cell r="A274">
            <v>92300</v>
          </cell>
          <cell r="B274">
            <v>5700</v>
          </cell>
          <cell r="C274" t="str">
            <v>92300*5700*OHD</v>
          </cell>
          <cell r="D274">
            <v>0</v>
          </cell>
          <cell r="E274">
            <v>0</v>
          </cell>
          <cell r="F274">
            <v>0</v>
          </cell>
          <cell r="G274">
            <v>0</v>
          </cell>
          <cell r="L274">
            <v>0</v>
          </cell>
        </row>
        <row r="275">
          <cell r="A275">
            <v>92310</v>
          </cell>
          <cell r="B275">
            <v>5700</v>
          </cell>
          <cell r="C275" t="str">
            <v>92310*5700*OHD</v>
          </cell>
          <cell r="D275">
            <v>0</v>
          </cell>
          <cell r="E275">
            <v>0</v>
          </cell>
          <cell r="F275">
            <v>0</v>
          </cell>
          <cell r="G275">
            <v>0</v>
          </cell>
          <cell r="L275">
            <v>0</v>
          </cell>
        </row>
        <row r="276">
          <cell r="A276">
            <v>92321</v>
          </cell>
          <cell r="B276">
            <v>5700</v>
          </cell>
          <cell r="C276" t="str">
            <v>92321*5700*OHD</v>
          </cell>
          <cell r="D276">
            <v>0</v>
          </cell>
          <cell r="E276">
            <v>0</v>
          </cell>
          <cell r="F276">
            <v>0</v>
          </cell>
          <cell r="G276">
            <v>0</v>
          </cell>
          <cell r="L276">
            <v>0</v>
          </cell>
        </row>
        <row r="277">
          <cell r="A277">
            <v>92322</v>
          </cell>
          <cell r="B277">
            <v>5700</v>
          </cell>
          <cell r="C277" t="str">
            <v>92322*5700*OHD</v>
          </cell>
          <cell r="D277">
            <v>0</v>
          </cell>
          <cell r="E277">
            <v>0</v>
          </cell>
          <cell r="F277">
            <v>0</v>
          </cell>
          <cell r="G277">
            <v>0</v>
          </cell>
          <cell r="L277">
            <v>0</v>
          </cell>
        </row>
        <row r="278">
          <cell r="A278">
            <v>92323</v>
          </cell>
          <cell r="B278">
            <v>5700</v>
          </cell>
          <cell r="C278" t="str">
            <v>92323*5700*OHD</v>
          </cell>
          <cell r="D278">
            <v>0</v>
          </cell>
          <cell r="E278">
            <v>0</v>
          </cell>
          <cell r="F278">
            <v>0</v>
          </cell>
          <cell r="G278">
            <v>0</v>
          </cell>
          <cell r="L278">
            <v>0</v>
          </cell>
        </row>
        <row r="279">
          <cell r="A279">
            <v>92330</v>
          </cell>
          <cell r="B279">
            <v>5700</v>
          </cell>
          <cell r="C279" t="str">
            <v>92330*5700*OHD</v>
          </cell>
          <cell r="D279">
            <v>0</v>
          </cell>
          <cell r="E279">
            <v>0</v>
          </cell>
          <cell r="F279">
            <v>0</v>
          </cell>
          <cell r="G279">
            <v>0</v>
          </cell>
          <cell r="L279">
            <v>0</v>
          </cell>
        </row>
        <row r="280">
          <cell r="A280">
            <v>92500</v>
          </cell>
          <cell r="B280">
            <v>5700</v>
          </cell>
          <cell r="C280" t="str">
            <v>92500*5700*OHD</v>
          </cell>
          <cell r="D280">
            <v>0</v>
          </cell>
          <cell r="E280">
            <v>0</v>
          </cell>
          <cell r="F280">
            <v>0</v>
          </cell>
          <cell r="G280">
            <v>0</v>
          </cell>
          <cell r="L280">
            <v>0</v>
          </cell>
        </row>
        <row r="281">
          <cell r="A281">
            <v>92700</v>
          </cell>
          <cell r="B281">
            <v>5700</v>
          </cell>
          <cell r="C281" t="str">
            <v>92700*5700*OHD</v>
          </cell>
          <cell r="D281">
            <v>0</v>
          </cell>
          <cell r="E281">
            <v>0</v>
          </cell>
          <cell r="F281">
            <v>0</v>
          </cell>
          <cell r="G281">
            <v>0</v>
          </cell>
          <cell r="L281">
            <v>0</v>
          </cell>
        </row>
        <row r="282">
          <cell r="A282">
            <v>92099</v>
          </cell>
          <cell r="B282">
            <v>5030</v>
          </cell>
          <cell r="C282" t="str">
            <v>92099*5030*OHD</v>
          </cell>
          <cell r="D282">
            <v>0</v>
          </cell>
          <cell r="E282">
            <v>0</v>
          </cell>
          <cell r="F282">
            <v>0</v>
          </cell>
          <cell r="G282">
            <v>0</v>
          </cell>
          <cell r="L282">
            <v>0</v>
          </cell>
        </row>
        <row r="283">
          <cell r="A283">
            <v>92100</v>
          </cell>
          <cell r="B283">
            <v>5030</v>
          </cell>
          <cell r="C283" t="str">
            <v>92100*5030*OHD</v>
          </cell>
          <cell r="D283">
            <v>0</v>
          </cell>
          <cell r="E283">
            <v>0</v>
          </cell>
          <cell r="F283">
            <v>0</v>
          </cell>
          <cell r="G283">
            <v>0</v>
          </cell>
          <cell r="L283">
            <v>0</v>
          </cell>
        </row>
        <row r="284">
          <cell r="A284">
            <v>92200</v>
          </cell>
          <cell r="B284">
            <v>5030</v>
          </cell>
          <cell r="C284" t="str">
            <v>92200*5030*OHD</v>
          </cell>
          <cell r="D284">
            <v>-173.87</v>
          </cell>
          <cell r="E284">
            <v>0</v>
          </cell>
          <cell r="F284">
            <v>173.87</v>
          </cell>
          <cell r="G284">
            <v>0</v>
          </cell>
          <cell r="L284">
            <v>0</v>
          </cell>
        </row>
        <row r="285">
          <cell r="A285">
            <v>92220</v>
          </cell>
          <cell r="B285">
            <v>5030</v>
          </cell>
          <cell r="C285" t="str">
            <v>92220*5030*OHD</v>
          </cell>
          <cell r="D285">
            <v>0</v>
          </cell>
          <cell r="E285">
            <v>0</v>
          </cell>
          <cell r="F285">
            <v>0</v>
          </cell>
          <cell r="G285">
            <v>0</v>
          </cell>
          <cell r="L285">
            <v>0</v>
          </cell>
        </row>
        <row r="286">
          <cell r="A286">
            <v>92225</v>
          </cell>
          <cell r="B286">
            <v>5030</v>
          </cell>
          <cell r="C286" t="str">
            <v>92225*5030*OHD</v>
          </cell>
          <cell r="D286">
            <v>0</v>
          </cell>
          <cell r="E286">
            <v>0</v>
          </cell>
          <cell r="F286">
            <v>0</v>
          </cell>
          <cell r="G286">
            <v>0</v>
          </cell>
          <cell r="L286">
            <v>0</v>
          </cell>
        </row>
        <row r="287">
          <cell r="A287">
            <v>92230</v>
          </cell>
          <cell r="B287">
            <v>5030</v>
          </cell>
          <cell r="C287" t="str">
            <v>92230*5030*OHD</v>
          </cell>
          <cell r="D287">
            <v>-447.06</v>
          </cell>
          <cell r="E287">
            <v>0</v>
          </cell>
          <cell r="F287">
            <v>447.06</v>
          </cell>
          <cell r="G287">
            <v>0</v>
          </cell>
          <cell r="L287">
            <v>0</v>
          </cell>
        </row>
        <row r="288">
          <cell r="A288">
            <v>92250</v>
          </cell>
          <cell r="B288">
            <v>5030</v>
          </cell>
          <cell r="C288" t="str">
            <v>92250*5030*OHD</v>
          </cell>
          <cell r="D288">
            <v>0</v>
          </cell>
          <cell r="E288">
            <v>0</v>
          </cell>
          <cell r="F288">
            <v>0</v>
          </cell>
          <cell r="G288">
            <v>0</v>
          </cell>
          <cell r="L288">
            <v>0</v>
          </cell>
        </row>
        <row r="289">
          <cell r="A289">
            <v>92252</v>
          </cell>
          <cell r="B289">
            <v>5030</v>
          </cell>
          <cell r="C289" t="str">
            <v>92252*5030*OHD</v>
          </cell>
          <cell r="D289">
            <v>-179.62</v>
          </cell>
          <cell r="E289">
            <v>0</v>
          </cell>
          <cell r="F289">
            <v>179.62</v>
          </cell>
          <cell r="G289">
            <v>0</v>
          </cell>
          <cell r="L289">
            <v>0</v>
          </cell>
        </row>
        <row r="290">
          <cell r="A290">
            <v>92254</v>
          </cell>
          <cell r="B290">
            <v>5030</v>
          </cell>
          <cell r="C290" t="str">
            <v>92254*5030*OHD</v>
          </cell>
          <cell r="D290">
            <v>-207.9</v>
          </cell>
          <cell r="E290">
            <v>0</v>
          </cell>
          <cell r="F290">
            <v>207.9</v>
          </cell>
          <cell r="G290">
            <v>0</v>
          </cell>
          <cell r="L290">
            <v>0</v>
          </cell>
        </row>
        <row r="291">
          <cell r="A291">
            <v>92260</v>
          </cell>
          <cell r="B291">
            <v>5030</v>
          </cell>
          <cell r="C291" t="str">
            <v>92260*5030*OHD</v>
          </cell>
          <cell r="D291">
            <v>-98.48</v>
          </cell>
          <cell r="E291">
            <v>0</v>
          </cell>
          <cell r="F291">
            <v>98.48</v>
          </cell>
          <cell r="G291">
            <v>0</v>
          </cell>
          <cell r="L291">
            <v>0</v>
          </cell>
        </row>
        <row r="292">
          <cell r="A292">
            <v>92262</v>
          </cell>
          <cell r="B292">
            <v>5030</v>
          </cell>
          <cell r="C292" t="str">
            <v>92262*5030*OHD</v>
          </cell>
          <cell r="D292">
            <v>51.7</v>
          </cell>
          <cell r="E292">
            <v>0</v>
          </cell>
          <cell r="F292">
            <v>-51.7</v>
          </cell>
          <cell r="G292">
            <v>0</v>
          </cell>
          <cell r="L292">
            <v>51.7</v>
          </cell>
        </row>
        <row r="293">
          <cell r="A293">
            <v>92270</v>
          </cell>
          <cell r="B293">
            <v>5030</v>
          </cell>
          <cell r="C293" t="str">
            <v>92270*5030*OHD</v>
          </cell>
          <cell r="D293">
            <v>-277.64999999999998</v>
          </cell>
          <cell r="E293">
            <v>0</v>
          </cell>
          <cell r="F293">
            <v>277.64999999999998</v>
          </cell>
          <cell r="G293">
            <v>0</v>
          </cell>
          <cell r="L293">
            <v>0</v>
          </cell>
        </row>
        <row r="294">
          <cell r="A294">
            <v>92290</v>
          </cell>
          <cell r="B294">
            <v>5030</v>
          </cell>
          <cell r="C294" t="str">
            <v>92290*5030*OHD</v>
          </cell>
          <cell r="D294">
            <v>63.99</v>
          </cell>
          <cell r="E294">
            <v>0</v>
          </cell>
          <cell r="F294">
            <v>-63.99</v>
          </cell>
          <cell r="G294">
            <v>0</v>
          </cell>
          <cell r="L294">
            <v>63.99</v>
          </cell>
        </row>
        <row r="295">
          <cell r="A295">
            <v>92300</v>
          </cell>
          <cell r="B295">
            <v>5030</v>
          </cell>
          <cell r="C295" t="str">
            <v>92300*5030*OHD</v>
          </cell>
          <cell r="D295">
            <v>557.08000000000004</v>
          </cell>
          <cell r="E295">
            <v>0</v>
          </cell>
          <cell r="F295">
            <v>-557.08000000000004</v>
          </cell>
          <cell r="G295">
            <v>0</v>
          </cell>
          <cell r="L295">
            <v>557.08000000000004</v>
          </cell>
        </row>
        <row r="296">
          <cell r="A296">
            <v>92321</v>
          </cell>
          <cell r="B296">
            <v>5030</v>
          </cell>
          <cell r="C296" t="str">
            <v>92321*5030*OHD</v>
          </cell>
          <cell r="D296">
            <v>0</v>
          </cell>
          <cell r="E296">
            <v>0</v>
          </cell>
          <cell r="F296">
            <v>0</v>
          </cell>
          <cell r="G296">
            <v>0</v>
          </cell>
          <cell r="L296">
            <v>0</v>
          </cell>
        </row>
        <row r="297">
          <cell r="A297">
            <v>92322</v>
          </cell>
          <cell r="B297">
            <v>5030</v>
          </cell>
          <cell r="C297" t="str">
            <v>92322*5030*OHD</v>
          </cell>
          <cell r="D297">
            <v>0</v>
          </cell>
          <cell r="E297">
            <v>0</v>
          </cell>
          <cell r="F297">
            <v>0</v>
          </cell>
          <cell r="G297">
            <v>0</v>
          </cell>
          <cell r="L297">
            <v>0</v>
          </cell>
        </row>
        <row r="298">
          <cell r="A298">
            <v>92323</v>
          </cell>
          <cell r="B298">
            <v>5030</v>
          </cell>
          <cell r="C298" t="str">
            <v>92323*5030*OHD</v>
          </cell>
          <cell r="D298">
            <v>0</v>
          </cell>
          <cell r="E298">
            <v>0</v>
          </cell>
          <cell r="F298">
            <v>0</v>
          </cell>
          <cell r="G298">
            <v>0</v>
          </cell>
          <cell r="L298">
            <v>0</v>
          </cell>
        </row>
        <row r="299">
          <cell r="A299">
            <v>92335</v>
          </cell>
          <cell r="B299">
            <v>5030</v>
          </cell>
          <cell r="C299" t="str">
            <v>92335*5030*OHD</v>
          </cell>
          <cell r="D299">
            <v>0</v>
          </cell>
          <cell r="E299">
            <v>0</v>
          </cell>
          <cell r="F299">
            <v>0</v>
          </cell>
          <cell r="G299">
            <v>0</v>
          </cell>
          <cell r="L299">
            <v>0</v>
          </cell>
        </row>
        <row r="300">
          <cell r="A300">
            <v>92405</v>
          </cell>
          <cell r="B300">
            <v>5030</v>
          </cell>
          <cell r="C300" t="str">
            <v>92405*5030*OHD</v>
          </cell>
          <cell r="D300">
            <v>-119.58</v>
          </cell>
          <cell r="E300">
            <v>0</v>
          </cell>
          <cell r="F300">
            <v>119.58</v>
          </cell>
          <cell r="G300">
            <v>0</v>
          </cell>
          <cell r="L300">
            <v>0</v>
          </cell>
        </row>
        <row r="301">
          <cell r="A301">
            <v>92500</v>
          </cell>
          <cell r="B301">
            <v>5030</v>
          </cell>
          <cell r="C301" t="str">
            <v>92500*5030*OHD</v>
          </cell>
          <cell r="D301">
            <v>0</v>
          </cell>
          <cell r="E301">
            <v>0</v>
          </cell>
          <cell r="F301">
            <v>0</v>
          </cell>
          <cell r="G301">
            <v>0</v>
          </cell>
          <cell r="L301">
            <v>0</v>
          </cell>
        </row>
        <row r="302">
          <cell r="A302">
            <v>92600</v>
          </cell>
          <cell r="B302">
            <v>5030</v>
          </cell>
          <cell r="C302" t="str">
            <v>92600*5030*OHD</v>
          </cell>
          <cell r="D302">
            <v>0</v>
          </cell>
          <cell r="E302">
            <v>0</v>
          </cell>
          <cell r="F302">
            <v>0</v>
          </cell>
          <cell r="G302">
            <v>0</v>
          </cell>
          <cell r="L302">
            <v>0</v>
          </cell>
        </row>
        <row r="303">
          <cell r="A303">
            <v>92700</v>
          </cell>
          <cell r="B303">
            <v>5030</v>
          </cell>
          <cell r="C303" t="str">
            <v>92700*5030*OHD</v>
          </cell>
          <cell r="D303">
            <v>-127.98</v>
          </cell>
          <cell r="E303">
            <v>0</v>
          </cell>
          <cell r="F303">
            <v>127.98</v>
          </cell>
          <cell r="G303">
            <v>0</v>
          </cell>
          <cell r="L303">
            <v>0</v>
          </cell>
        </row>
        <row r="304">
          <cell r="A304">
            <v>92800</v>
          </cell>
          <cell r="B304">
            <v>5030</v>
          </cell>
          <cell r="C304" t="str">
            <v>92800*5030*OHD</v>
          </cell>
          <cell r="D304">
            <v>-437.5</v>
          </cell>
          <cell r="E304">
            <v>0</v>
          </cell>
          <cell r="F304">
            <v>437.5</v>
          </cell>
          <cell r="G304">
            <v>0</v>
          </cell>
          <cell r="L304">
            <v>0</v>
          </cell>
        </row>
        <row r="305">
          <cell r="A305">
            <v>92820</v>
          </cell>
          <cell r="B305">
            <v>5030</v>
          </cell>
          <cell r="C305" t="str">
            <v>92820*5030*OHD</v>
          </cell>
          <cell r="D305">
            <v>0.01</v>
          </cell>
          <cell r="E305">
            <v>0</v>
          </cell>
          <cell r="F305">
            <v>-0.01</v>
          </cell>
          <cell r="G305">
            <v>0</v>
          </cell>
          <cell r="L305">
            <v>0.01</v>
          </cell>
        </row>
        <row r="306">
          <cell r="A306">
            <v>92830</v>
          </cell>
          <cell r="B306">
            <v>5030</v>
          </cell>
          <cell r="C306" t="str">
            <v>92830*5030*OHD</v>
          </cell>
          <cell r="D306">
            <v>121.71</v>
          </cell>
          <cell r="E306">
            <v>0</v>
          </cell>
          <cell r="F306">
            <v>-121.71</v>
          </cell>
          <cell r="G306">
            <v>0</v>
          </cell>
          <cell r="L306">
            <v>121.71</v>
          </cell>
        </row>
        <row r="307">
          <cell r="A307">
            <v>92835</v>
          </cell>
          <cell r="B307">
            <v>5030</v>
          </cell>
          <cell r="C307" t="str">
            <v>92835*5030*OHD</v>
          </cell>
          <cell r="D307">
            <v>32</v>
          </cell>
          <cell r="E307">
            <v>0</v>
          </cell>
          <cell r="F307">
            <v>-32</v>
          </cell>
          <cell r="G307">
            <v>0</v>
          </cell>
          <cell r="L307">
            <v>32</v>
          </cell>
        </row>
        <row r="308">
          <cell r="A308">
            <v>92841</v>
          </cell>
          <cell r="B308">
            <v>5030</v>
          </cell>
          <cell r="C308" t="str">
            <v>92841*5030*OHD</v>
          </cell>
          <cell r="D308">
            <v>461.83</v>
          </cell>
          <cell r="E308">
            <v>0</v>
          </cell>
          <cell r="F308">
            <v>-461.83</v>
          </cell>
          <cell r="G308">
            <v>0</v>
          </cell>
          <cell r="L308">
            <v>461.83</v>
          </cell>
        </row>
        <row r="309">
          <cell r="A309">
            <v>92842</v>
          </cell>
          <cell r="B309">
            <v>5030</v>
          </cell>
          <cell r="C309" t="str">
            <v>92842*5030*OHD</v>
          </cell>
          <cell r="D309">
            <v>352.17</v>
          </cell>
          <cell r="E309">
            <v>0</v>
          </cell>
          <cell r="F309">
            <v>-352.17</v>
          </cell>
          <cell r="G309">
            <v>0</v>
          </cell>
          <cell r="L309">
            <v>352.17</v>
          </cell>
        </row>
        <row r="310">
          <cell r="A310">
            <v>92843</v>
          </cell>
          <cell r="B310">
            <v>5030</v>
          </cell>
          <cell r="C310" t="str">
            <v>92843*5030*OHD</v>
          </cell>
          <cell r="D310">
            <v>35.35</v>
          </cell>
          <cell r="E310">
            <v>0</v>
          </cell>
          <cell r="F310">
            <v>-35.35</v>
          </cell>
          <cell r="G310">
            <v>0</v>
          </cell>
          <cell r="L310">
            <v>35.35</v>
          </cell>
        </row>
        <row r="311">
          <cell r="A311">
            <v>92851</v>
          </cell>
          <cell r="B311">
            <v>5030</v>
          </cell>
          <cell r="C311" t="str">
            <v>92851*5030*OHD</v>
          </cell>
          <cell r="D311">
            <v>329.81</v>
          </cell>
          <cell r="E311">
            <v>0</v>
          </cell>
          <cell r="F311">
            <v>-329.81</v>
          </cell>
          <cell r="G311">
            <v>0</v>
          </cell>
          <cell r="L311">
            <v>329.81</v>
          </cell>
        </row>
        <row r="312">
          <cell r="A312">
            <v>92853</v>
          </cell>
          <cell r="B312">
            <v>5030</v>
          </cell>
          <cell r="C312" t="str">
            <v>92853*5030*OHD</v>
          </cell>
          <cell r="D312">
            <v>63.99</v>
          </cell>
          <cell r="E312">
            <v>0</v>
          </cell>
          <cell r="F312">
            <v>-63.99</v>
          </cell>
          <cell r="G312">
            <v>0</v>
          </cell>
          <cell r="L312">
            <v>63.99</v>
          </cell>
        </row>
        <row r="313">
          <cell r="A313">
            <v>92000</v>
          </cell>
          <cell r="B313">
            <v>5350</v>
          </cell>
          <cell r="C313" t="str">
            <v>92000*5350*OHD</v>
          </cell>
          <cell r="D313">
            <v>-419.9</v>
          </cell>
          <cell r="E313">
            <v>0</v>
          </cell>
          <cell r="F313">
            <v>419.9</v>
          </cell>
          <cell r="G313">
            <v>0</v>
          </cell>
          <cell r="L313">
            <v>0</v>
          </cell>
        </row>
        <row r="314">
          <cell r="A314">
            <v>92010</v>
          </cell>
          <cell r="B314">
            <v>5350</v>
          </cell>
          <cell r="C314" t="str">
            <v>92010*5350*OHD</v>
          </cell>
          <cell r="D314">
            <v>785.56</v>
          </cell>
          <cell r="E314">
            <v>0</v>
          </cell>
          <cell r="F314">
            <v>-785.56</v>
          </cell>
          <cell r="G314">
            <v>0</v>
          </cell>
          <cell r="L314">
            <v>785.56</v>
          </cell>
        </row>
        <row r="315">
          <cell r="A315">
            <v>92100</v>
          </cell>
          <cell r="B315">
            <v>5350</v>
          </cell>
          <cell r="C315" t="str">
            <v>92100*5350*OHD</v>
          </cell>
          <cell r="D315">
            <v>235.79</v>
          </cell>
          <cell r="E315">
            <v>0</v>
          </cell>
          <cell r="F315">
            <v>-235.79</v>
          </cell>
          <cell r="G315">
            <v>0</v>
          </cell>
          <cell r="L315">
            <v>1493.35</v>
          </cell>
        </row>
        <row r="316">
          <cell r="A316">
            <v>92200</v>
          </cell>
          <cell r="B316">
            <v>5350</v>
          </cell>
          <cell r="C316" t="str">
            <v>92200*5350*OHD</v>
          </cell>
          <cell r="D316">
            <v>-265.83</v>
          </cell>
          <cell r="E316">
            <v>0</v>
          </cell>
          <cell r="F316">
            <v>265.83</v>
          </cell>
          <cell r="G316">
            <v>0</v>
          </cell>
          <cell r="L316">
            <v>0</v>
          </cell>
        </row>
        <row r="317">
          <cell r="A317">
            <v>92210</v>
          </cell>
          <cell r="B317">
            <v>5350</v>
          </cell>
          <cell r="C317" t="str">
            <v>92210*5350*OHD</v>
          </cell>
          <cell r="D317">
            <v>43.81</v>
          </cell>
          <cell r="E317">
            <v>0</v>
          </cell>
          <cell r="F317">
            <v>-43.81</v>
          </cell>
          <cell r="G317">
            <v>0</v>
          </cell>
          <cell r="L317">
            <v>134.26</v>
          </cell>
        </row>
        <row r="318">
          <cell r="A318">
            <v>92220</v>
          </cell>
          <cell r="B318">
            <v>5350</v>
          </cell>
          <cell r="C318" t="str">
            <v>92220*5350*OHD</v>
          </cell>
          <cell r="D318">
            <v>-417.62</v>
          </cell>
          <cell r="E318">
            <v>0</v>
          </cell>
          <cell r="F318">
            <v>417.62</v>
          </cell>
          <cell r="G318">
            <v>0</v>
          </cell>
          <cell r="L318">
            <v>-9.9999999999909051E-3</v>
          </cell>
        </row>
        <row r="319">
          <cell r="A319">
            <v>92230</v>
          </cell>
          <cell r="B319">
            <v>5350</v>
          </cell>
          <cell r="C319" t="str">
            <v>92230*5350*OHD</v>
          </cell>
          <cell r="D319">
            <v>-829.71</v>
          </cell>
          <cell r="E319">
            <v>0</v>
          </cell>
          <cell r="F319">
            <v>829.71</v>
          </cell>
          <cell r="G319">
            <v>0</v>
          </cell>
          <cell r="L319">
            <v>0</v>
          </cell>
        </row>
        <row r="320">
          <cell r="A320">
            <v>92250</v>
          </cell>
          <cell r="B320">
            <v>5350</v>
          </cell>
          <cell r="C320" t="str">
            <v>92250*5350*OHD</v>
          </cell>
          <cell r="D320">
            <v>-122.69</v>
          </cell>
          <cell r="E320">
            <v>0</v>
          </cell>
          <cell r="F320">
            <v>122.69</v>
          </cell>
          <cell r="G320">
            <v>0</v>
          </cell>
          <cell r="L320">
            <v>0</v>
          </cell>
        </row>
        <row r="321">
          <cell r="A321">
            <v>92252</v>
          </cell>
          <cell r="B321">
            <v>5350</v>
          </cell>
          <cell r="C321" t="str">
            <v>92252*5350*OHD</v>
          </cell>
          <cell r="D321">
            <v>-313.02</v>
          </cell>
          <cell r="E321">
            <v>0</v>
          </cell>
          <cell r="F321">
            <v>313.02</v>
          </cell>
          <cell r="G321">
            <v>0</v>
          </cell>
          <cell r="L321">
            <v>0</v>
          </cell>
        </row>
        <row r="322">
          <cell r="A322">
            <v>92254</v>
          </cell>
          <cell r="B322">
            <v>5350</v>
          </cell>
          <cell r="C322" t="str">
            <v>92254*5350*OHD</v>
          </cell>
          <cell r="D322">
            <v>-176.17</v>
          </cell>
          <cell r="E322">
            <v>0</v>
          </cell>
          <cell r="F322">
            <v>176.17</v>
          </cell>
          <cell r="G322">
            <v>0</v>
          </cell>
          <cell r="L322">
            <v>0</v>
          </cell>
        </row>
        <row r="323">
          <cell r="A323">
            <v>92260</v>
          </cell>
          <cell r="B323">
            <v>5350</v>
          </cell>
          <cell r="C323" t="str">
            <v>92260*5350*OHD</v>
          </cell>
          <cell r="D323">
            <v>-591.41999999999996</v>
          </cell>
          <cell r="E323">
            <v>0</v>
          </cell>
          <cell r="F323">
            <v>591.41999999999996</v>
          </cell>
          <cell r="G323">
            <v>0</v>
          </cell>
          <cell r="L323">
            <v>0</v>
          </cell>
        </row>
        <row r="324">
          <cell r="A324">
            <v>92262</v>
          </cell>
          <cell r="B324">
            <v>5350</v>
          </cell>
          <cell r="C324" t="str">
            <v>92262*5350*OHD</v>
          </cell>
          <cell r="D324">
            <v>872.08</v>
          </cell>
          <cell r="E324">
            <v>0</v>
          </cell>
          <cell r="F324">
            <v>-872.08</v>
          </cell>
          <cell r="G324">
            <v>0</v>
          </cell>
          <cell r="L324">
            <v>1179.5899999999999</v>
          </cell>
        </row>
        <row r="325">
          <cell r="A325">
            <v>92270</v>
          </cell>
          <cell r="B325">
            <v>5350</v>
          </cell>
          <cell r="C325" t="str">
            <v>92270*5350*OHD</v>
          </cell>
          <cell r="D325">
            <v>-81.8</v>
          </cell>
          <cell r="E325">
            <v>0</v>
          </cell>
          <cell r="F325">
            <v>81.8</v>
          </cell>
          <cell r="G325">
            <v>0</v>
          </cell>
          <cell r="L325">
            <v>0</v>
          </cell>
        </row>
        <row r="326">
          <cell r="A326">
            <v>92280</v>
          </cell>
          <cell r="B326">
            <v>5350</v>
          </cell>
          <cell r="C326" t="str">
            <v>92280*5350*OHD</v>
          </cell>
          <cell r="D326">
            <v>-109.32</v>
          </cell>
          <cell r="E326">
            <v>0</v>
          </cell>
          <cell r="F326">
            <v>109.32</v>
          </cell>
          <cell r="G326">
            <v>0</v>
          </cell>
          <cell r="L326">
            <v>0</v>
          </cell>
        </row>
        <row r="327">
          <cell r="A327">
            <v>92290</v>
          </cell>
          <cell r="B327">
            <v>5350</v>
          </cell>
          <cell r="C327" t="str">
            <v>92290*5350*OHD</v>
          </cell>
          <cell r="D327">
            <v>339.37</v>
          </cell>
          <cell r="E327">
            <v>0</v>
          </cell>
          <cell r="F327">
            <v>-339.37</v>
          </cell>
          <cell r="G327">
            <v>0</v>
          </cell>
          <cell r="L327">
            <v>447.12</v>
          </cell>
        </row>
        <row r="328">
          <cell r="A328">
            <v>92300</v>
          </cell>
          <cell r="B328">
            <v>5350</v>
          </cell>
          <cell r="C328" t="str">
            <v>92300*5350*OHD</v>
          </cell>
          <cell r="D328">
            <v>2009.76</v>
          </cell>
          <cell r="E328">
            <v>0</v>
          </cell>
          <cell r="F328">
            <v>-2009.76</v>
          </cell>
          <cell r="G328">
            <v>0</v>
          </cell>
          <cell r="L328">
            <v>2324.35</v>
          </cell>
        </row>
        <row r="329">
          <cell r="A329">
            <v>92310</v>
          </cell>
          <cell r="B329">
            <v>5350</v>
          </cell>
          <cell r="C329" t="str">
            <v>92310*5350*OHD</v>
          </cell>
          <cell r="D329">
            <v>270.82</v>
          </cell>
          <cell r="E329">
            <v>0</v>
          </cell>
          <cell r="F329">
            <v>-270.82</v>
          </cell>
          <cell r="G329">
            <v>0</v>
          </cell>
          <cell r="L329">
            <v>347.89</v>
          </cell>
        </row>
        <row r="330">
          <cell r="A330">
            <v>92321</v>
          </cell>
          <cell r="B330">
            <v>5350</v>
          </cell>
          <cell r="C330" t="str">
            <v>92321*5350*OHD</v>
          </cell>
          <cell r="D330">
            <v>-327.95</v>
          </cell>
          <cell r="E330">
            <v>0</v>
          </cell>
          <cell r="F330">
            <v>327.95</v>
          </cell>
          <cell r="G330">
            <v>0</v>
          </cell>
          <cell r="L330">
            <v>0</v>
          </cell>
        </row>
        <row r="331">
          <cell r="A331">
            <v>92322</v>
          </cell>
          <cell r="B331">
            <v>5350</v>
          </cell>
          <cell r="C331" t="str">
            <v>92322*5350*OHD</v>
          </cell>
          <cell r="D331">
            <v>-372.79</v>
          </cell>
          <cell r="E331">
            <v>0</v>
          </cell>
          <cell r="F331">
            <v>372.79</v>
          </cell>
          <cell r="G331">
            <v>0</v>
          </cell>
          <cell r="L331">
            <v>0</v>
          </cell>
        </row>
        <row r="332">
          <cell r="A332">
            <v>92323</v>
          </cell>
          <cell r="B332">
            <v>5350</v>
          </cell>
          <cell r="C332" t="str">
            <v>92323*5350*OHD</v>
          </cell>
          <cell r="D332">
            <v>-380.66</v>
          </cell>
          <cell r="E332">
            <v>0</v>
          </cell>
          <cell r="F332">
            <v>380.66</v>
          </cell>
          <cell r="G332">
            <v>0</v>
          </cell>
          <cell r="L332">
            <v>0</v>
          </cell>
        </row>
        <row r="333">
          <cell r="A333">
            <v>92330</v>
          </cell>
          <cell r="B333">
            <v>5350</v>
          </cell>
          <cell r="C333" t="str">
            <v>92330*5350*OHD</v>
          </cell>
          <cell r="D333">
            <v>-242.23</v>
          </cell>
          <cell r="E333">
            <v>0</v>
          </cell>
          <cell r="F333">
            <v>242.23</v>
          </cell>
          <cell r="G333">
            <v>0</v>
          </cell>
          <cell r="L333">
            <v>0</v>
          </cell>
        </row>
        <row r="334">
          <cell r="A334">
            <v>92335</v>
          </cell>
          <cell r="B334">
            <v>5350</v>
          </cell>
          <cell r="C334" t="str">
            <v>92335*5350*OHD</v>
          </cell>
          <cell r="D334">
            <v>-80.23</v>
          </cell>
          <cell r="E334">
            <v>0</v>
          </cell>
          <cell r="F334">
            <v>80.23</v>
          </cell>
          <cell r="G334">
            <v>0</v>
          </cell>
          <cell r="L334">
            <v>0</v>
          </cell>
        </row>
        <row r="335">
          <cell r="A335">
            <v>92405</v>
          </cell>
          <cell r="B335">
            <v>5350</v>
          </cell>
          <cell r="C335" t="str">
            <v>92405*5350*OHD</v>
          </cell>
          <cell r="D335">
            <v>-154.16</v>
          </cell>
          <cell r="E335">
            <v>0</v>
          </cell>
          <cell r="F335">
            <v>154.16</v>
          </cell>
          <cell r="G335">
            <v>0</v>
          </cell>
          <cell r="L335">
            <v>0</v>
          </cell>
        </row>
        <row r="336">
          <cell r="A336">
            <v>92410</v>
          </cell>
          <cell r="B336">
            <v>5350</v>
          </cell>
          <cell r="C336" t="str">
            <v>92410*5350*OHD</v>
          </cell>
          <cell r="D336">
            <v>-77.069999999999993</v>
          </cell>
          <cell r="E336">
            <v>0</v>
          </cell>
          <cell r="F336">
            <v>77.069999999999993</v>
          </cell>
          <cell r="G336">
            <v>0</v>
          </cell>
          <cell r="L336">
            <v>0</v>
          </cell>
        </row>
        <row r="337">
          <cell r="A337">
            <v>92450</v>
          </cell>
          <cell r="B337">
            <v>5350</v>
          </cell>
          <cell r="C337" t="str">
            <v>92450*5350*OHD</v>
          </cell>
          <cell r="D337">
            <v>-154.16</v>
          </cell>
          <cell r="E337">
            <v>0</v>
          </cell>
          <cell r="F337">
            <v>154.16</v>
          </cell>
          <cell r="G337">
            <v>0</v>
          </cell>
          <cell r="L337">
            <v>0</v>
          </cell>
        </row>
        <row r="338">
          <cell r="A338">
            <v>92500</v>
          </cell>
          <cell r="B338">
            <v>5350</v>
          </cell>
          <cell r="C338" t="str">
            <v>92500*5350*OHD</v>
          </cell>
          <cell r="D338">
            <v>99.81</v>
          </cell>
          <cell r="E338">
            <v>0</v>
          </cell>
          <cell r="F338">
            <v>-99.81</v>
          </cell>
          <cell r="G338">
            <v>0</v>
          </cell>
          <cell r="L338">
            <v>305.87</v>
          </cell>
        </row>
        <row r="339">
          <cell r="A339">
            <v>92700</v>
          </cell>
          <cell r="B339">
            <v>5350</v>
          </cell>
          <cell r="C339" t="str">
            <v>92700*5350*OHD</v>
          </cell>
          <cell r="D339">
            <v>-386.94</v>
          </cell>
          <cell r="E339">
            <v>0</v>
          </cell>
          <cell r="F339">
            <v>386.94</v>
          </cell>
          <cell r="G339">
            <v>0</v>
          </cell>
          <cell r="L339">
            <v>-1.0000000000047748E-2</v>
          </cell>
        </row>
        <row r="340">
          <cell r="A340">
            <v>92800</v>
          </cell>
          <cell r="B340">
            <v>5350</v>
          </cell>
          <cell r="C340" t="str">
            <v>92800*5350*OHD</v>
          </cell>
          <cell r="D340">
            <v>0</v>
          </cell>
          <cell r="E340">
            <v>0</v>
          </cell>
          <cell r="F340">
            <v>0</v>
          </cell>
          <cell r="G340">
            <v>0</v>
          </cell>
          <cell r="L340">
            <v>0</v>
          </cell>
        </row>
        <row r="341">
          <cell r="A341">
            <v>92810</v>
          </cell>
          <cell r="B341">
            <v>5350</v>
          </cell>
          <cell r="C341" t="str">
            <v>92810*5350*OHD</v>
          </cell>
          <cell r="D341">
            <v>371.87</v>
          </cell>
          <cell r="E341">
            <v>0</v>
          </cell>
          <cell r="F341">
            <v>-371.87</v>
          </cell>
          <cell r="G341">
            <v>0</v>
          </cell>
          <cell r="L341">
            <v>371.87</v>
          </cell>
        </row>
        <row r="342">
          <cell r="A342">
            <v>92830</v>
          </cell>
          <cell r="B342">
            <v>5350</v>
          </cell>
          <cell r="C342" t="str">
            <v>92830*5350*OHD</v>
          </cell>
          <cell r="D342">
            <v>462.18</v>
          </cell>
          <cell r="E342">
            <v>0</v>
          </cell>
          <cell r="F342">
            <v>-462.18</v>
          </cell>
          <cell r="G342">
            <v>0</v>
          </cell>
          <cell r="L342">
            <v>462.18</v>
          </cell>
        </row>
        <row r="343">
          <cell r="A343">
            <v>92835</v>
          </cell>
          <cell r="B343">
            <v>5350</v>
          </cell>
          <cell r="C343" t="str">
            <v>92835*5350*OHD</v>
          </cell>
          <cell r="D343">
            <v>588.12</v>
          </cell>
          <cell r="E343">
            <v>0</v>
          </cell>
          <cell r="F343">
            <v>-588.12</v>
          </cell>
          <cell r="G343">
            <v>0</v>
          </cell>
          <cell r="L343">
            <v>588.12</v>
          </cell>
        </row>
        <row r="344">
          <cell r="A344">
            <v>92841</v>
          </cell>
          <cell r="B344">
            <v>5350</v>
          </cell>
          <cell r="C344" t="str">
            <v>92841*5350*OHD</v>
          </cell>
          <cell r="D344">
            <v>1363.28</v>
          </cell>
          <cell r="E344">
            <v>0</v>
          </cell>
          <cell r="F344">
            <v>-1363.28</v>
          </cell>
          <cell r="G344">
            <v>0</v>
          </cell>
          <cell r="L344">
            <v>1363.28</v>
          </cell>
        </row>
        <row r="345">
          <cell r="A345">
            <v>92842</v>
          </cell>
          <cell r="B345">
            <v>5350</v>
          </cell>
          <cell r="C345" t="str">
            <v>92842*5350*OHD</v>
          </cell>
          <cell r="D345">
            <v>925.87</v>
          </cell>
          <cell r="E345">
            <v>0</v>
          </cell>
          <cell r="F345">
            <v>-925.87</v>
          </cell>
          <cell r="G345">
            <v>0</v>
          </cell>
          <cell r="L345">
            <v>925.87</v>
          </cell>
        </row>
        <row r="346">
          <cell r="A346">
            <v>92843</v>
          </cell>
          <cell r="B346">
            <v>5350</v>
          </cell>
          <cell r="C346" t="str">
            <v>92843*5350*OHD</v>
          </cell>
          <cell r="D346">
            <v>44.45</v>
          </cell>
          <cell r="E346">
            <v>0</v>
          </cell>
          <cell r="F346">
            <v>-44.45</v>
          </cell>
          <cell r="G346">
            <v>0</v>
          </cell>
          <cell r="L346">
            <v>44.45</v>
          </cell>
        </row>
        <row r="347">
          <cell r="A347">
            <v>92851</v>
          </cell>
          <cell r="B347">
            <v>5350</v>
          </cell>
          <cell r="C347" t="str">
            <v>92851*5350*OHD</v>
          </cell>
          <cell r="D347">
            <v>239.8</v>
          </cell>
          <cell r="E347">
            <v>0</v>
          </cell>
          <cell r="F347">
            <v>-239.8</v>
          </cell>
          <cell r="G347">
            <v>0</v>
          </cell>
          <cell r="L347">
            <v>239.8</v>
          </cell>
        </row>
        <row r="348">
          <cell r="A348">
            <v>92852</v>
          </cell>
          <cell r="B348">
            <v>5350</v>
          </cell>
          <cell r="C348" t="str">
            <v>92852*5350*OHD</v>
          </cell>
          <cell r="D348">
            <v>373.34</v>
          </cell>
          <cell r="E348">
            <v>0</v>
          </cell>
          <cell r="F348">
            <v>-373.34</v>
          </cell>
          <cell r="G348">
            <v>0</v>
          </cell>
          <cell r="L348">
            <v>373.34</v>
          </cell>
        </row>
        <row r="349">
          <cell r="A349">
            <v>92853</v>
          </cell>
          <cell r="B349">
            <v>5350</v>
          </cell>
          <cell r="C349" t="str">
            <v>92853*5350*OHD</v>
          </cell>
          <cell r="D349">
            <v>287.18</v>
          </cell>
          <cell r="E349">
            <v>0</v>
          </cell>
          <cell r="F349">
            <v>-287.18</v>
          </cell>
          <cell r="G349">
            <v>0</v>
          </cell>
          <cell r="L349">
            <v>287.18</v>
          </cell>
        </row>
        <row r="350">
          <cell r="A350">
            <v>92000</v>
          </cell>
          <cell r="B350">
            <v>5360</v>
          </cell>
          <cell r="C350" t="str">
            <v>92000*5360*OHD</v>
          </cell>
          <cell r="D350">
            <v>-4079.52</v>
          </cell>
          <cell r="E350">
            <v>0</v>
          </cell>
          <cell r="F350">
            <v>4079.52</v>
          </cell>
          <cell r="G350">
            <v>0</v>
          </cell>
          <cell r="L350">
            <v>0</v>
          </cell>
        </row>
        <row r="351">
          <cell r="A351">
            <v>92010</v>
          </cell>
          <cell r="B351">
            <v>5360</v>
          </cell>
          <cell r="C351" t="str">
            <v>92010*5360*OHD</v>
          </cell>
          <cell r="D351">
            <v>3922.17</v>
          </cell>
          <cell r="E351">
            <v>0</v>
          </cell>
          <cell r="F351">
            <v>-3922.17</v>
          </cell>
          <cell r="G351">
            <v>0</v>
          </cell>
          <cell r="L351">
            <v>3922.17</v>
          </cell>
        </row>
        <row r="352">
          <cell r="A352">
            <v>92099</v>
          </cell>
          <cell r="B352">
            <v>5360</v>
          </cell>
          <cell r="C352" t="str">
            <v>92099*5360*OHD</v>
          </cell>
          <cell r="D352">
            <v>-28.13</v>
          </cell>
          <cell r="E352">
            <v>0</v>
          </cell>
          <cell r="F352">
            <v>28.13</v>
          </cell>
          <cell r="G352">
            <v>0</v>
          </cell>
          <cell r="L352">
            <v>0</v>
          </cell>
        </row>
        <row r="353">
          <cell r="A353">
            <v>92100</v>
          </cell>
          <cell r="B353">
            <v>5360</v>
          </cell>
          <cell r="C353" t="str">
            <v>92100*5360*OHD</v>
          </cell>
          <cell r="D353">
            <v>903.06</v>
          </cell>
          <cell r="E353">
            <v>0</v>
          </cell>
          <cell r="F353">
            <v>-903.06</v>
          </cell>
          <cell r="G353">
            <v>0</v>
          </cell>
          <cell r="L353">
            <v>7850.08</v>
          </cell>
        </row>
        <row r="354">
          <cell r="A354">
            <v>92200</v>
          </cell>
          <cell r="B354">
            <v>5360</v>
          </cell>
          <cell r="C354" t="str">
            <v>92200*5360*OHD</v>
          </cell>
          <cell r="D354">
            <v>-1839.62</v>
          </cell>
          <cell r="E354">
            <v>0</v>
          </cell>
          <cell r="F354">
            <v>1839.62</v>
          </cell>
          <cell r="G354">
            <v>0</v>
          </cell>
          <cell r="L354">
            <v>0</v>
          </cell>
        </row>
        <row r="355">
          <cell r="A355">
            <v>92210</v>
          </cell>
          <cell r="B355">
            <v>5360</v>
          </cell>
          <cell r="C355" t="str">
            <v>92210*5360*OHD</v>
          </cell>
          <cell r="D355">
            <v>225.1</v>
          </cell>
          <cell r="E355">
            <v>0</v>
          </cell>
          <cell r="F355">
            <v>-225.1</v>
          </cell>
          <cell r="G355">
            <v>0</v>
          </cell>
          <cell r="L355">
            <v>809.07</v>
          </cell>
        </row>
        <row r="356">
          <cell r="A356">
            <v>92220</v>
          </cell>
          <cell r="B356">
            <v>5360</v>
          </cell>
          <cell r="C356" t="str">
            <v>92220*5360*OHD</v>
          </cell>
          <cell r="D356">
            <v>-2469.67</v>
          </cell>
          <cell r="E356">
            <v>0</v>
          </cell>
          <cell r="F356">
            <v>2469.67</v>
          </cell>
          <cell r="G356">
            <v>0</v>
          </cell>
          <cell r="L356">
            <v>0</v>
          </cell>
        </row>
        <row r="357">
          <cell r="A357">
            <v>92225</v>
          </cell>
          <cell r="B357">
            <v>5360</v>
          </cell>
          <cell r="C357" t="str">
            <v>92225*5360*OHD</v>
          </cell>
          <cell r="D357">
            <v>-2253.9899999999998</v>
          </cell>
          <cell r="E357">
            <v>0</v>
          </cell>
          <cell r="F357">
            <v>2253.9899999999998</v>
          </cell>
          <cell r="G357">
            <v>0</v>
          </cell>
          <cell r="L357">
            <v>0</v>
          </cell>
        </row>
        <row r="358">
          <cell r="A358">
            <v>92230</v>
          </cell>
          <cell r="B358">
            <v>5360</v>
          </cell>
          <cell r="C358" t="str">
            <v>92230*5360*OHD</v>
          </cell>
          <cell r="D358">
            <v>-4633.87</v>
          </cell>
          <cell r="E358">
            <v>0</v>
          </cell>
          <cell r="F358">
            <v>4633.87</v>
          </cell>
          <cell r="G358">
            <v>0</v>
          </cell>
          <cell r="L358">
            <v>0</v>
          </cell>
        </row>
        <row r="359">
          <cell r="A359">
            <v>92240</v>
          </cell>
          <cell r="B359">
            <v>5360</v>
          </cell>
          <cell r="C359" t="str">
            <v>92240*5360*OHD</v>
          </cell>
          <cell r="D359">
            <v>-1050.48</v>
          </cell>
          <cell r="E359">
            <v>0</v>
          </cell>
          <cell r="F359">
            <v>1050.48</v>
          </cell>
          <cell r="G359">
            <v>0</v>
          </cell>
          <cell r="L359">
            <v>0</v>
          </cell>
        </row>
        <row r="360">
          <cell r="A360">
            <v>92250</v>
          </cell>
          <cell r="B360">
            <v>5360</v>
          </cell>
          <cell r="C360" t="str">
            <v>92250*5360*OHD</v>
          </cell>
          <cell r="D360">
            <v>-1407.14</v>
          </cell>
          <cell r="E360">
            <v>0</v>
          </cell>
          <cell r="F360">
            <v>1407.14</v>
          </cell>
          <cell r="G360">
            <v>0</v>
          </cell>
          <cell r="L360">
            <v>0</v>
          </cell>
        </row>
        <row r="361">
          <cell r="A361">
            <v>92252</v>
          </cell>
          <cell r="B361">
            <v>5360</v>
          </cell>
          <cell r="C361" t="str">
            <v>92252*5360*OHD</v>
          </cell>
          <cell r="D361">
            <v>-1269.1600000000001</v>
          </cell>
          <cell r="E361">
            <v>0</v>
          </cell>
          <cell r="F361">
            <v>1269.1600000000001</v>
          </cell>
          <cell r="G361">
            <v>0</v>
          </cell>
          <cell r="L361">
            <v>0</v>
          </cell>
        </row>
        <row r="362">
          <cell r="A362">
            <v>92254</v>
          </cell>
          <cell r="B362">
            <v>5360</v>
          </cell>
          <cell r="C362" t="str">
            <v>92254*5360*OHD</v>
          </cell>
          <cell r="D362">
            <v>-1141.78</v>
          </cell>
          <cell r="E362">
            <v>0</v>
          </cell>
          <cell r="F362">
            <v>1141.78</v>
          </cell>
          <cell r="G362">
            <v>0</v>
          </cell>
          <cell r="L362">
            <v>0</v>
          </cell>
        </row>
        <row r="363">
          <cell r="A363">
            <v>92260</v>
          </cell>
          <cell r="B363">
            <v>5360</v>
          </cell>
          <cell r="C363" t="str">
            <v>92260*5360*OHD</v>
          </cell>
          <cell r="D363">
            <v>-4220.07</v>
          </cell>
          <cell r="E363">
            <v>0</v>
          </cell>
          <cell r="F363">
            <v>4220.07</v>
          </cell>
          <cell r="G363">
            <v>0</v>
          </cell>
          <cell r="L363">
            <v>0</v>
          </cell>
        </row>
        <row r="364">
          <cell r="A364">
            <v>92262</v>
          </cell>
          <cell r="B364">
            <v>5360</v>
          </cell>
          <cell r="C364" t="str">
            <v>92262*5360*OHD</v>
          </cell>
          <cell r="D364">
            <v>4989.55</v>
          </cell>
          <cell r="E364">
            <v>0</v>
          </cell>
          <cell r="F364">
            <v>-4989.55</v>
          </cell>
          <cell r="G364">
            <v>0</v>
          </cell>
          <cell r="L364">
            <v>5930.82</v>
          </cell>
        </row>
        <row r="365">
          <cell r="A365">
            <v>92270</v>
          </cell>
          <cell r="B365">
            <v>5360</v>
          </cell>
          <cell r="C365" t="str">
            <v>92270*5360*OHD</v>
          </cell>
          <cell r="D365">
            <v>-592.14</v>
          </cell>
          <cell r="E365">
            <v>0</v>
          </cell>
          <cell r="F365">
            <v>592.14</v>
          </cell>
          <cell r="G365">
            <v>0</v>
          </cell>
          <cell r="L365">
            <v>0</v>
          </cell>
        </row>
        <row r="366">
          <cell r="A366">
            <v>92280</v>
          </cell>
          <cell r="B366">
            <v>5360</v>
          </cell>
          <cell r="C366" t="str">
            <v>92280*5360*OHD</v>
          </cell>
          <cell r="D366">
            <v>-730.86</v>
          </cell>
          <cell r="E366">
            <v>0</v>
          </cell>
          <cell r="F366">
            <v>730.86</v>
          </cell>
          <cell r="G366">
            <v>0</v>
          </cell>
          <cell r="L366">
            <v>0</v>
          </cell>
        </row>
        <row r="367">
          <cell r="A367">
            <v>92290</v>
          </cell>
          <cell r="B367">
            <v>5360</v>
          </cell>
          <cell r="C367" t="str">
            <v>92290*5360*OHD</v>
          </cell>
          <cell r="D367">
            <v>943.83</v>
          </cell>
          <cell r="E367">
            <v>0</v>
          </cell>
          <cell r="F367">
            <v>-943.83</v>
          </cell>
          <cell r="G367">
            <v>0</v>
          </cell>
          <cell r="L367">
            <v>943.83</v>
          </cell>
        </row>
        <row r="368">
          <cell r="A368">
            <v>92300</v>
          </cell>
          <cell r="B368">
            <v>5360</v>
          </cell>
          <cell r="C368" t="str">
            <v>92300*5360*OHD</v>
          </cell>
          <cell r="D368">
            <v>7712.07</v>
          </cell>
          <cell r="E368">
            <v>0</v>
          </cell>
          <cell r="F368">
            <v>-7712.07</v>
          </cell>
          <cell r="G368">
            <v>0</v>
          </cell>
          <cell r="L368">
            <v>9843.75</v>
          </cell>
        </row>
        <row r="369">
          <cell r="A369">
            <v>92310</v>
          </cell>
          <cell r="B369">
            <v>5360</v>
          </cell>
          <cell r="C369" t="str">
            <v>92310*5360*OHD</v>
          </cell>
          <cell r="D369">
            <v>1555.89</v>
          </cell>
          <cell r="E369">
            <v>0</v>
          </cell>
          <cell r="F369">
            <v>-1555.89</v>
          </cell>
          <cell r="G369">
            <v>0</v>
          </cell>
          <cell r="L369">
            <v>2550.06</v>
          </cell>
        </row>
        <row r="370">
          <cell r="A370">
            <v>92315</v>
          </cell>
          <cell r="B370">
            <v>5360</v>
          </cell>
          <cell r="C370" t="str">
            <v>92315*5360*OHD</v>
          </cell>
          <cell r="D370">
            <v>-3.2</v>
          </cell>
          <cell r="E370">
            <v>0</v>
          </cell>
          <cell r="F370">
            <v>3.2</v>
          </cell>
          <cell r="G370">
            <v>0</v>
          </cell>
          <cell r="L370">
            <v>0</v>
          </cell>
        </row>
        <row r="371">
          <cell r="A371">
            <v>92320</v>
          </cell>
          <cell r="B371">
            <v>5360</v>
          </cell>
          <cell r="C371" t="str">
            <v>92320*5360*OHD</v>
          </cell>
          <cell r="D371">
            <v>0</v>
          </cell>
          <cell r="E371">
            <v>0</v>
          </cell>
          <cell r="F371">
            <v>0</v>
          </cell>
          <cell r="G371">
            <v>0</v>
          </cell>
          <cell r="L371">
            <v>0</v>
          </cell>
        </row>
        <row r="372">
          <cell r="A372">
            <v>92321</v>
          </cell>
          <cell r="B372">
            <v>5360</v>
          </cell>
          <cell r="C372" t="str">
            <v>92321*5360*OHD</v>
          </cell>
          <cell r="D372">
            <v>-1613.04</v>
          </cell>
          <cell r="E372">
            <v>0</v>
          </cell>
          <cell r="F372">
            <v>1613.04</v>
          </cell>
          <cell r="G372">
            <v>0</v>
          </cell>
          <cell r="L372">
            <v>0</v>
          </cell>
        </row>
        <row r="373">
          <cell r="A373">
            <v>92322</v>
          </cell>
          <cell r="B373">
            <v>5360</v>
          </cell>
          <cell r="C373" t="str">
            <v>92322*5360*OHD</v>
          </cell>
          <cell r="D373">
            <v>-1292.5899999999999</v>
          </cell>
          <cell r="E373">
            <v>0</v>
          </cell>
          <cell r="F373">
            <v>1292.5899999999999</v>
          </cell>
          <cell r="G373">
            <v>0</v>
          </cell>
          <cell r="L373">
            <v>0</v>
          </cell>
        </row>
        <row r="374">
          <cell r="A374">
            <v>92323</v>
          </cell>
          <cell r="B374">
            <v>5360</v>
          </cell>
          <cell r="C374" t="str">
            <v>92323*5360*OHD</v>
          </cell>
          <cell r="D374">
            <v>-2399.5100000000002</v>
          </cell>
          <cell r="E374">
            <v>0</v>
          </cell>
          <cell r="F374">
            <v>2399.5100000000002</v>
          </cell>
          <cell r="G374">
            <v>0</v>
          </cell>
          <cell r="L374">
            <v>0</v>
          </cell>
        </row>
        <row r="375">
          <cell r="A375">
            <v>92330</v>
          </cell>
          <cell r="B375">
            <v>5360</v>
          </cell>
          <cell r="C375" t="str">
            <v>92330*5360*OHD</v>
          </cell>
          <cell r="D375">
            <v>-763.32</v>
          </cell>
          <cell r="E375">
            <v>0</v>
          </cell>
          <cell r="F375">
            <v>763.32</v>
          </cell>
          <cell r="G375">
            <v>0</v>
          </cell>
          <cell r="L375">
            <v>0</v>
          </cell>
        </row>
        <row r="376">
          <cell r="A376">
            <v>92335</v>
          </cell>
          <cell r="B376">
            <v>5360</v>
          </cell>
          <cell r="C376" t="str">
            <v>92335*5360*OHD</v>
          </cell>
          <cell r="D376">
            <v>-537.32000000000005</v>
          </cell>
          <cell r="E376">
            <v>0</v>
          </cell>
          <cell r="F376">
            <v>537.32000000000005</v>
          </cell>
          <cell r="G376">
            <v>0</v>
          </cell>
          <cell r="L376">
            <v>0</v>
          </cell>
        </row>
        <row r="377">
          <cell r="A377">
            <v>92405</v>
          </cell>
          <cell r="B377">
            <v>5360</v>
          </cell>
          <cell r="C377" t="str">
            <v>92405*5360*OHD</v>
          </cell>
          <cell r="D377">
            <v>-898.34</v>
          </cell>
          <cell r="E377">
            <v>0</v>
          </cell>
          <cell r="F377">
            <v>898.34</v>
          </cell>
          <cell r="G377">
            <v>0</v>
          </cell>
          <cell r="L377">
            <v>0</v>
          </cell>
        </row>
        <row r="378">
          <cell r="A378">
            <v>92410</v>
          </cell>
          <cell r="B378">
            <v>5360</v>
          </cell>
          <cell r="C378" t="str">
            <v>92410*5360*OHD</v>
          </cell>
          <cell r="D378">
            <v>-724.75</v>
          </cell>
          <cell r="E378">
            <v>0</v>
          </cell>
          <cell r="F378">
            <v>724.75</v>
          </cell>
          <cell r="G378">
            <v>0</v>
          </cell>
          <cell r="L378">
            <v>0</v>
          </cell>
        </row>
        <row r="379">
          <cell r="A379">
            <v>92500</v>
          </cell>
          <cell r="B379">
            <v>5360</v>
          </cell>
          <cell r="C379" t="str">
            <v>92500*5360*OHD</v>
          </cell>
          <cell r="D379">
            <v>468.8</v>
          </cell>
          <cell r="E379">
            <v>0</v>
          </cell>
          <cell r="F379">
            <v>-468.8</v>
          </cell>
          <cell r="G379">
            <v>0</v>
          </cell>
          <cell r="L379">
            <v>1810.05</v>
          </cell>
        </row>
        <row r="380">
          <cell r="A380">
            <v>92700</v>
          </cell>
          <cell r="B380">
            <v>5360</v>
          </cell>
          <cell r="C380" t="str">
            <v>92700*5360*OHD</v>
          </cell>
          <cell r="D380">
            <v>-1450.62</v>
          </cell>
          <cell r="E380">
            <v>0</v>
          </cell>
          <cell r="F380">
            <v>1450.62</v>
          </cell>
          <cell r="G380">
            <v>0</v>
          </cell>
          <cell r="L380">
            <v>-9.9999999999909051E-3</v>
          </cell>
        </row>
        <row r="381">
          <cell r="A381">
            <v>92800</v>
          </cell>
          <cell r="B381">
            <v>5360</v>
          </cell>
          <cell r="C381" t="str">
            <v>92800*5360*OHD</v>
          </cell>
          <cell r="D381">
            <v>-571.78</v>
          </cell>
          <cell r="E381">
            <v>0</v>
          </cell>
          <cell r="F381">
            <v>571.78</v>
          </cell>
          <cell r="G381">
            <v>0</v>
          </cell>
          <cell r="L381">
            <v>0</v>
          </cell>
        </row>
        <row r="382">
          <cell r="A382">
            <v>92810</v>
          </cell>
          <cell r="B382">
            <v>5360</v>
          </cell>
          <cell r="C382" t="str">
            <v>92810*5360*OHD</v>
          </cell>
          <cell r="D382">
            <v>2395.0100000000002</v>
          </cell>
          <cell r="E382">
            <v>0</v>
          </cell>
          <cell r="F382">
            <v>-2395.0100000000002</v>
          </cell>
          <cell r="G382">
            <v>0</v>
          </cell>
          <cell r="L382">
            <v>2395.0100000000002</v>
          </cell>
        </row>
        <row r="383">
          <cell r="A383">
            <v>92830</v>
          </cell>
          <cell r="B383">
            <v>5360</v>
          </cell>
          <cell r="C383" t="str">
            <v>92830*5360*OHD</v>
          </cell>
          <cell r="D383">
            <v>2746.9</v>
          </cell>
          <cell r="E383">
            <v>0</v>
          </cell>
          <cell r="F383">
            <v>-2746.9</v>
          </cell>
          <cell r="G383">
            <v>0</v>
          </cell>
          <cell r="L383">
            <v>2746.9</v>
          </cell>
        </row>
        <row r="384">
          <cell r="A384">
            <v>92835</v>
          </cell>
          <cell r="B384">
            <v>5360</v>
          </cell>
          <cell r="C384" t="str">
            <v>92835*5360*OHD</v>
          </cell>
          <cell r="D384">
            <v>3315.57</v>
          </cell>
          <cell r="E384">
            <v>0</v>
          </cell>
          <cell r="F384">
            <v>-3315.57</v>
          </cell>
          <cell r="G384">
            <v>0</v>
          </cell>
          <cell r="L384">
            <v>3315.57</v>
          </cell>
        </row>
        <row r="385">
          <cell r="A385">
            <v>92841</v>
          </cell>
          <cell r="B385">
            <v>5360</v>
          </cell>
          <cell r="C385" t="str">
            <v>92841*5360*OHD</v>
          </cell>
          <cell r="D385">
            <v>11138.45</v>
          </cell>
          <cell r="E385">
            <v>0</v>
          </cell>
          <cell r="F385">
            <v>-11138.45</v>
          </cell>
          <cell r="G385">
            <v>0</v>
          </cell>
          <cell r="L385">
            <v>11138.45</v>
          </cell>
        </row>
        <row r="386">
          <cell r="A386">
            <v>92842</v>
          </cell>
          <cell r="B386">
            <v>5360</v>
          </cell>
          <cell r="C386" t="str">
            <v>92842*5360*OHD</v>
          </cell>
          <cell r="D386">
            <v>5136.2299999999996</v>
          </cell>
          <cell r="E386">
            <v>0</v>
          </cell>
          <cell r="F386">
            <v>-5136.2299999999996</v>
          </cell>
          <cell r="G386">
            <v>0</v>
          </cell>
          <cell r="L386">
            <v>5136.2299999999996</v>
          </cell>
        </row>
        <row r="387">
          <cell r="A387">
            <v>92843</v>
          </cell>
          <cell r="B387">
            <v>5360</v>
          </cell>
          <cell r="C387" t="str">
            <v>92843*5360*OHD</v>
          </cell>
          <cell r="D387">
            <v>282.02999999999997</v>
          </cell>
          <cell r="E387">
            <v>0</v>
          </cell>
          <cell r="F387">
            <v>-282.02999999999997</v>
          </cell>
          <cell r="G387">
            <v>0</v>
          </cell>
          <cell r="L387">
            <v>282.02999999999997</v>
          </cell>
        </row>
        <row r="388">
          <cell r="A388">
            <v>92851</v>
          </cell>
          <cell r="B388">
            <v>5360</v>
          </cell>
          <cell r="C388" t="str">
            <v>92851*5360*OHD</v>
          </cell>
          <cell r="D388">
            <v>1527.74</v>
          </cell>
          <cell r="E388">
            <v>0</v>
          </cell>
          <cell r="F388">
            <v>-1527.74</v>
          </cell>
          <cell r="G388">
            <v>0</v>
          </cell>
          <cell r="L388">
            <v>1527.74</v>
          </cell>
        </row>
        <row r="389">
          <cell r="A389">
            <v>92852</v>
          </cell>
          <cell r="B389">
            <v>5360</v>
          </cell>
          <cell r="C389" t="str">
            <v>92852*5360*OHD</v>
          </cell>
          <cell r="D389">
            <v>1962.52</v>
          </cell>
          <cell r="E389">
            <v>0</v>
          </cell>
          <cell r="F389">
            <v>-1962.52</v>
          </cell>
          <cell r="G389">
            <v>0</v>
          </cell>
          <cell r="L389">
            <v>1962.52</v>
          </cell>
        </row>
        <row r="390">
          <cell r="A390">
            <v>92853</v>
          </cell>
          <cell r="B390">
            <v>5360</v>
          </cell>
          <cell r="C390" t="str">
            <v>92853*5360*OHD</v>
          </cell>
          <cell r="D390">
            <v>943.83</v>
          </cell>
          <cell r="E390">
            <v>0</v>
          </cell>
          <cell r="F390">
            <v>-943.83</v>
          </cell>
          <cell r="G390">
            <v>0</v>
          </cell>
          <cell r="L390">
            <v>943.83</v>
          </cell>
        </row>
        <row r="391">
          <cell r="A391">
            <v>92000</v>
          </cell>
          <cell r="B391">
            <v>5370</v>
          </cell>
          <cell r="C391" t="str">
            <v>92000*5370*OHD</v>
          </cell>
          <cell r="D391">
            <v>-1464.61</v>
          </cell>
          <cell r="E391">
            <v>0</v>
          </cell>
          <cell r="F391">
            <v>1464.61</v>
          </cell>
          <cell r="G391">
            <v>0</v>
          </cell>
          <cell r="L391">
            <v>0</v>
          </cell>
        </row>
        <row r="392">
          <cell r="A392">
            <v>92010</v>
          </cell>
          <cell r="B392">
            <v>5370</v>
          </cell>
          <cell r="C392" t="str">
            <v>92010*5370*OHD</v>
          </cell>
          <cell r="D392">
            <v>1587.38</v>
          </cell>
          <cell r="E392">
            <v>0</v>
          </cell>
          <cell r="F392">
            <v>-1587.38</v>
          </cell>
          <cell r="G392">
            <v>0</v>
          </cell>
          <cell r="L392">
            <v>1587.38</v>
          </cell>
        </row>
        <row r="393">
          <cell r="A393">
            <v>92100</v>
          </cell>
          <cell r="B393">
            <v>5370</v>
          </cell>
          <cell r="C393" t="str">
            <v>92100*5370*OHD</v>
          </cell>
          <cell r="D393">
            <v>241.58</v>
          </cell>
          <cell r="E393">
            <v>0</v>
          </cell>
          <cell r="F393">
            <v>-241.58</v>
          </cell>
          <cell r="G393">
            <v>0</v>
          </cell>
          <cell r="L393">
            <v>9736.16</v>
          </cell>
        </row>
        <row r="394">
          <cell r="A394">
            <v>92225</v>
          </cell>
          <cell r="B394">
            <v>5370</v>
          </cell>
          <cell r="C394" t="str">
            <v>92225*5370*OHD</v>
          </cell>
          <cell r="D394">
            <v>-420.46</v>
          </cell>
          <cell r="E394">
            <v>0</v>
          </cell>
          <cell r="F394">
            <v>420.46</v>
          </cell>
          <cell r="G394">
            <v>0</v>
          </cell>
          <cell r="L394">
            <v>0</v>
          </cell>
        </row>
        <row r="395">
          <cell r="A395">
            <v>92240</v>
          </cell>
          <cell r="B395">
            <v>5370</v>
          </cell>
          <cell r="C395" t="str">
            <v>92240*5370*OHD</v>
          </cell>
          <cell r="D395">
            <v>-55.3</v>
          </cell>
          <cell r="E395">
            <v>0</v>
          </cell>
          <cell r="F395">
            <v>55.3</v>
          </cell>
          <cell r="G395">
            <v>0</v>
          </cell>
          <cell r="L395">
            <v>0</v>
          </cell>
        </row>
        <row r="396">
          <cell r="A396">
            <v>92260</v>
          </cell>
          <cell r="B396">
            <v>5370</v>
          </cell>
          <cell r="C396" t="str">
            <v>92260*5370*OHD</v>
          </cell>
          <cell r="D396">
            <v>-2192.13</v>
          </cell>
          <cell r="E396">
            <v>0</v>
          </cell>
          <cell r="F396">
            <v>2192.13</v>
          </cell>
          <cell r="G396">
            <v>0</v>
          </cell>
          <cell r="L396">
            <v>0</v>
          </cell>
        </row>
        <row r="397">
          <cell r="A397">
            <v>92262</v>
          </cell>
          <cell r="B397">
            <v>5370</v>
          </cell>
          <cell r="C397" t="str">
            <v>92262*5370*OHD</v>
          </cell>
          <cell r="D397">
            <v>3156.2</v>
          </cell>
          <cell r="E397">
            <v>0</v>
          </cell>
          <cell r="F397">
            <v>-3156.2</v>
          </cell>
          <cell r="G397">
            <v>0</v>
          </cell>
          <cell r="L397">
            <v>4134.8</v>
          </cell>
        </row>
        <row r="398">
          <cell r="A398">
            <v>92290</v>
          </cell>
          <cell r="B398">
            <v>5370</v>
          </cell>
          <cell r="C398" t="str">
            <v>92290*5370*OHD</v>
          </cell>
          <cell r="D398">
            <v>1015.49</v>
          </cell>
          <cell r="E398">
            <v>0</v>
          </cell>
          <cell r="F398">
            <v>-1015.49</v>
          </cell>
          <cell r="G398">
            <v>0</v>
          </cell>
          <cell r="L398">
            <v>1015.49</v>
          </cell>
        </row>
        <row r="399">
          <cell r="A399">
            <v>92300</v>
          </cell>
          <cell r="B399">
            <v>5370</v>
          </cell>
          <cell r="C399" t="str">
            <v>92300*5370*OHD</v>
          </cell>
          <cell r="D399">
            <v>1988.55</v>
          </cell>
          <cell r="E399">
            <v>0</v>
          </cell>
          <cell r="F399">
            <v>-1988.55</v>
          </cell>
          <cell r="G399">
            <v>0</v>
          </cell>
          <cell r="L399">
            <v>3654.58</v>
          </cell>
        </row>
        <row r="400">
          <cell r="A400">
            <v>92310</v>
          </cell>
          <cell r="B400">
            <v>5370</v>
          </cell>
          <cell r="C400" t="str">
            <v>92310*5370*OHD</v>
          </cell>
          <cell r="D400">
            <v>1442.9</v>
          </cell>
          <cell r="E400">
            <v>0</v>
          </cell>
          <cell r="F400">
            <v>-1442.9</v>
          </cell>
          <cell r="G400">
            <v>0</v>
          </cell>
          <cell r="L400">
            <v>2562.4</v>
          </cell>
        </row>
        <row r="401">
          <cell r="A401">
            <v>92322</v>
          </cell>
          <cell r="B401">
            <v>5370</v>
          </cell>
          <cell r="C401" t="str">
            <v>92322*5370*OHD</v>
          </cell>
          <cell r="D401">
            <v>-989.41</v>
          </cell>
          <cell r="E401">
            <v>0</v>
          </cell>
          <cell r="F401">
            <v>989.41</v>
          </cell>
          <cell r="G401">
            <v>0</v>
          </cell>
          <cell r="L401">
            <v>0</v>
          </cell>
        </row>
        <row r="402">
          <cell r="A402">
            <v>92323</v>
          </cell>
          <cell r="B402">
            <v>5370</v>
          </cell>
          <cell r="C402" t="str">
            <v>92323*5370*OHD</v>
          </cell>
          <cell r="D402">
            <v>-1904.81</v>
          </cell>
          <cell r="E402">
            <v>0</v>
          </cell>
          <cell r="F402">
            <v>1904.81</v>
          </cell>
          <cell r="G402">
            <v>0</v>
          </cell>
          <cell r="L402">
            <v>0</v>
          </cell>
        </row>
        <row r="403">
          <cell r="A403">
            <v>92335</v>
          </cell>
          <cell r="B403">
            <v>5370</v>
          </cell>
          <cell r="C403" t="str">
            <v>92335*5370*OHD</v>
          </cell>
          <cell r="D403">
            <v>-585.86</v>
          </cell>
          <cell r="E403">
            <v>0</v>
          </cell>
          <cell r="F403">
            <v>585.86</v>
          </cell>
          <cell r="G403">
            <v>0</v>
          </cell>
          <cell r="L403">
            <v>0</v>
          </cell>
        </row>
        <row r="404">
          <cell r="A404">
            <v>92405</v>
          </cell>
          <cell r="B404">
            <v>5370</v>
          </cell>
          <cell r="C404" t="str">
            <v>92405*5370*OHD</v>
          </cell>
          <cell r="D404">
            <v>-556.1</v>
          </cell>
          <cell r="E404">
            <v>0</v>
          </cell>
          <cell r="F404">
            <v>556.1</v>
          </cell>
          <cell r="G404">
            <v>0</v>
          </cell>
          <cell r="L404">
            <v>0</v>
          </cell>
        </row>
        <row r="405">
          <cell r="A405">
            <v>92500</v>
          </cell>
          <cell r="B405">
            <v>5370</v>
          </cell>
          <cell r="C405" t="str">
            <v>92500*5370*OHD</v>
          </cell>
          <cell r="D405">
            <v>25.57</v>
          </cell>
          <cell r="E405">
            <v>0</v>
          </cell>
          <cell r="F405">
            <v>-25.57</v>
          </cell>
          <cell r="G405">
            <v>0</v>
          </cell>
          <cell r="L405">
            <v>281.32</v>
          </cell>
        </row>
        <row r="406">
          <cell r="A406">
            <v>92700</v>
          </cell>
          <cell r="B406">
            <v>5370</v>
          </cell>
          <cell r="C406" t="str">
            <v>92700*5370*OHD</v>
          </cell>
          <cell r="D406">
            <v>-1554.44</v>
          </cell>
          <cell r="E406">
            <v>0</v>
          </cell>
          <cell r="F406">
            <v>1554.44</v>
          </cell>
          <cell r="G406">
            <v>0</v>
          </cell>
          <cell r="L406">
            <v>-1.0000000000218279E-2</v>
          </cell>
        </row>
        <row r="407">
          <cell r="A407">
            <v>92800</v>
          </cell>
          <cell r="B407">
            <v>5370</v>
          </cell>
          <cell r="C407" t="str">
            <v>92800*5370*OHD</v>
          </cell>
          <cell r="D407">
            <v>-73.5</v>
          </cell>
          <cell r="E407">
            <v>0</v>
          </cell>
          <cell r="F407">
            <v>73.5</v>
          </cell>
          <cell r="G407">
            <v>0</v>
          </cell>
          <cell r="L407">
            <v>0</v>
          </cell>
        </row>
        <row r="408">
          <cell r="A408">
            <v>92835</v>
          </cell>
          <cell r="B408">
            <v>5370</v>
          </cell>
          <cell r="C408" t="str">
            <v>92835*5370*OHD</v>
          </cell>
          <cell r="D408">
            <v>2188.6999999999998</v>
          </cell>
          <cell r="E408">
            <v>0</v>
          </cell>
          <cell r="F408">
            <v>-2188.6999999999998</v>
          </cell>
          <cell r="G408">
            <v>0</v>
          </cell>
          <cell r="L408">
            <v>2188.6999999999998</v>
          </cell>
        </row>
        <row r="409">
          <cell r="A409">
            <v>92841</v>
          </cell>
          <cell r="B409">
            <v>5370</v>
          </cell>
          <cell r="C409" t="str">
            <v>92841*5370*OHD</v>
          </cell>
          <cell r="D409">
            <v>1006.97</v>
          </cell>
          <cell r="E409">
            <v>0</v>
          </cell>
          <cell r="F409">
            <v>-1006.97</v>
          </cell>
          <cell r="G409">
            <v>0</v>
          </cell>
          <cell r="L409">
            <v>1006.97</v>
          </cell>
        </row>
        <row r="410">
          <cell r="A410">
            <v>92852</v>
          </cell>
          <cell r="B410">
            <v>5370</v>
          </cell>
          <cell r="C410" t="str">
            <v>92852*5370*OHD</v>
          </cell>
          <cell r="D410">
            <v>2434.04</v>
          </cell>
          <cell r="E410">
            <v>0</v>
          </cell>
          <cell r="F410">
            <v>-2434.04</v>
          </cell>
          <cell r="G410">
            <v>0</v>
          </cell>
          <cell r="L410">
            <v>2434.04</v>
          </cell>
        </row>
        <row r="411">
          <cell r="A411">
            <v>92853</v>
          </cell>
          <cell r="B411">
            <v>5370</v>
          </cell>
          <cell r="C411" t="str">
            <v>92853*5370*OHD</v>
          </cell>
          <cell r="D411">
            <v>1015.49</v>
          </cell>
          <cell r="E411">
            <v>0</v>
          </cell>
          <cell r="F411">
            <v>-1015.49</v>
          </cell>
          <cell r="G411">
            <v>0</v>
          </cell>
          <cell r="L411">
            <v>1015.49</v>
          </cell>
        </row>
        <row r="412">
          <cell r="A412">
            <v>92210</v>
          </cell>
          <cell r="B412">
            <v>5780</v>
          </cell>
          <cell r="C412" t="str">
            <v>92210*5780*OHD</v>
          </cell>
          <cell r="D412">
            <v>0</v>
          </cell>
          <cell r="E412">
            <v>0</v>
          </cell>
          <cell r="F412">
            <v>0</v>
          </cell>
          <cell r="G412">
            <v>0</v>
          </cell>
          <cell r="L412">
            <v>0</v>
          </cell>
        </row>
        <row r="413">
          <cell r="A413">
            <v>92230</v>
          </cell>
          <cell r="B413">
            <v>5780</v>
          </cell>
          <cell r="C413" t="str">
            <v>92230*5780*OHD</v>
          </cell>
          <cell r="D413">
            <v>0</v>
          </cell>
          <cell r="E413">
            <v>0</v>
          </cell>
          <cell r="F413">
            <v>0</v>
          </cell>
          <cell r="G413">
            <v>0</v>
          </cell>
          <cell r="L413">
            <v>0</v>
          </cell>
        </row>
        <row r="414">
          <cell r="A414">
            <v>92300</v>
          </cell>
          <cell r="B414">
            <v>5780</v>
          </cell>
          <cell r="C414" t="str">
            <v>92300*5780*OHD</v>
          </cell>
          <cell r="D414">
            <v>0</v>
          </cell>
          <cell r="E414">
            <v>0</v>
          </cell>
          <cell r="F414">
            <v>0</v>
          </cell>
          <cell r="G414">
            <v>0</v>
          </cell>
          <cell r="L414">
            <v>0</v>
          </cell>
        </row>
        <row r="415">
          <cell r="A415">
            <v>92321</v>
          </cell>
          <cell r="B415">
            <v>5780</v>
          </cell>
          <cell r="C415" t="str">
            <v>92321*5780*OHD</v>
          </cell>
          <cell r="D415">
            <v>0</v>
          </cell>
          <cell r="E415">
            <v>0</v>
          </cell>
          <cell r="F415">
            <v>0</v>
          </cell>
          <cell r="G415">
            <v>0</v>
          </cell>
          <cell r="L415">
            <v>0</v>
          </cell>
        </row>
        <row r="416">
          <cell r="A416">
            <v>92323</v>
          </cell>
          <cell r="B416">
            <v>5780</v>
          </cell>
          <cell r="C416" t="str">
            <v>92323*5780*OHD</v>
          </cell>
          <cell r="D416">
            <v>0</v>
          </cell>
          <cell r="E416">
            <v>0</v>
          </cell>
          <cell r="F416">
            <v>0</v>
          </cell>
          <cell r="G416">
            <v>0</v>
          </cell>
          <cell r="L416">
            <v>0</v>
          </cell>
        </row>
        <row r="417">
          <cell r="A417">
            <v>92410</v>
          </cell>
          <cell r="B417">
            <v>5780</v>
          </cell>
          <cell r="C417" t="str">
            <v>92410*5780*OHD</v>
          </cell>
          <cell r="D417">
            <v>0</v>
          </cell>
          <cell r="E417">
            <v>0</v>
          </cell>
          <cell r="F417">
            <v>0</v>
          </cell>
          <cell r="G417">
            <v>0</v>
          </cell>
          <cell r="L417">
            <v>0</v>
          </cell>
        </row>
        <row r="418">
          <cell r="A418">
            <v>92000</v>
          </cell>
          <cell r="B418">
            <v>5800</v>
          </cell>
          <cell r="C418" t="str">
            <v>92000*5800*OHD</v>
          </cell>
          <cell r="D418">
            <v>0</v>
          </cell>
          <cell r="E418">
            <v>0</v>
          </cell>
          <cell r="F418">
            <v>0</v>
          </cell>
          <cell r="G418">
            <v>0</v>
          </cell>
          <cell r="L418">
            <v>0</v>
          </cell>
        </row>
        <row r="419">
          <cell r="A419">
            <v>92100</v>
          </cell>
          <cell r="B419">
            <v>5800</v>
          </cell>
          <cell r="C419" t="str">
            <v>92100*5800*OHD</v>
          </cell>
          <cell r="D419">
            <v>0</v>
          </cell>
          <cell r="E419">
            <v>0</v>
          </cell>
          <cell r="F419">
            <v>0</v>
          </cell>
          <cell r="G419">
            <v>0</v>
          </cell>
          <cell r="L419">
            <v>0</v>
          </cell>
        </row>
        <row r="420">
          <cell r="A420">
            <v>92262</v>
          </cell>
          <cell r="B420">
            <v>5800</v>
          </cell>
          <cell r="C420" t="str">
            <v>92262*5800*OHD</v>
          </cell>
          <cell r="D420">
            <v>0</v>
          </cell>
          <cell r="E420">
            <v>0</v>
          </cell>
          <cell r="F420">
            <v>0</v>
          </cell>
          <cell r="G420">
            <v>0</v>
          </cell>
          <cell r="L420">
            <v>0</v>
          </cell>
        </row>
        <row r="421">
          <cell r="A421">
            <v>92300</v>
          </cell>
          <cell r="B421">
            <v>5800</v>
          </cell>
          <cell r="C421" t="str">
            <v>92300*5800*OHD</v>
          </cell>
          <cell r="D421">
            <v>0</v>
          </cell>
          <cell r="E421">
            <v>0</v>
          </cell>
          <cell r="F421">
            <v>0</v>
          </cell>
          <cell r="G421">
            <v>0</v>
          </cell>
          <cell r="L421">
            <v>0</v>
          </cell>
        </row>
        <row r="422">
          <cell r="A422">
            <v>92310</v>
          </cell>
          <cell r="B422">
            <v>5800</v>
          </cell>
          <cell r="C422" t="str">
            <v>92310*5800*OHD</v>
          </cell>
          <cell r="D422">
            <v>0</v>
          </cell>
          <cell r="E422">
            <v>0</v>
          </cell>
          <cell r="F422">
            <v>0</v>
          </cell>
          <cell r="G422">
            <v>0</v>
          </cell>
          <cell r="L422">
            <v>0</v>
          </cell>
        </row>
        <row r="423">
          <cell r="A423">
            <v>92323</v>
          </cell>
          <cell r="B423">
            <v>5800</v>
          </cell>
          <cell r="C423" t="str">
            <v>92323*5800*OHD</v>
          </cell>
          <cell r="D423">
            <v>0</v>
          </cell>
          <cell r="E423">
            <v>0</v>
          </cell>
          <cell r="F423">
            <v>0</v>
          </cell>
          <cell r="G423">
            <v>0</v>
          </cell>
          <cell r="L423">
            <v>0</v>
          </cell>
        </row>
        <row r="424">
          <cell r="A424">
            <v>92700</v>
          </cell>
          <cell r="B424">
            <v>5800</v>
          </cell>
          <cell r="C424" t="str">
            <v>92700*5800*OHD</v>
          </cell>
          <cell r="D424">
            <v>0</v>
          </cell>
          <cell r="E424">
            <v>0</v>
          </cell>
          <cell r="F424">
            <v>0</v>
          </cell>
          <cell r="G424">
            <v>0</v>
          </cell>
          <cell r="L424">
            <v>0</v>
          </cell>
        </row>
        <row r="425">
          <cell r="A425">
            <v>92100</v>
          </cell>
          <cell r="B425">
            <v>5815</v>
          </cell>
          <cell r="C425" t="str">
            <v>92100*5815*OHD</v>
          </cell>
          <cell r="D425">
            <v>0</v>
          </cell>
          <cell r="E425">
            <v>0</v>
          </cell>
          <cell r="F425">
            <v>0</v>
          </cell>
          <cell r="G425">
            <v>0</v>
          </cell>
          <cell r="L425">
            <v>0</v>
          </cell>
        </row>
        <row r="426">
          <cell r="A426">
            <v>92100</v>
          </cell>
          <cell r="B426">
            <v>5820</v>
          </cell>
          <cell r="C426" t="str">
            <v>92100*5820*OHD</v>
          </cell>
          <cell r="D426">
            <v>0</v>
          </cell>
          <cell r="E426">
            <v>0</v>
          </cell>
          <cell r="F426">
            <v>0</v>
          </cell>
          <cell r="G426">
            <v>0</v>
          </cell>
          <cell r="L426">
            <v>0</v>
          </cell>
        </row>
        <row r="427">
          <cell r="A427">
            <v>92321</v>
          </cell>
          <cell r="B427">
            <v>5820</v>
          </cell>
          <cell r="C427" t="str">
            <v>92321*5820*OHD</v>
          </cell>
          <cell r="D427">
            <v>0</v>
          </cell>
          <cell r="E427">
            <v>0</v>
          </cell>
          <cell r="F427">
            <v>0</v>
          </cell>
          <cell r="G427">
            <v>0</v>
          </cell>
          <cell r="L427">
            <v>0</v>
          </cell>
        </row>
        <row r="428">
          <cell r="A428">
            <v>92000</v>
          </cell>
          <cell r="B428">
            <v>5830</v>
          </cell>
          <cell r="C428" t="str">
            <v>92000*5830*OHD</v>
          </cell>
          <cell r="D428">
            <v>-1577.95</v>
          </cell>
          <cell r="E428">
            <v>0</v>
          </cell>
          <cell r="F428">
            <v>1577.95</v>
          </cell>
          <cell r="G428">
            <v>0</v>
          </cell>
          <cell r="L428">
            <v>0</v>
          </cell>
        </row>
        <row r="429">
          <cell r="A429">
            <v>92010</v>
          </cell>
          <cell r="B429">
            <v>5830</v>
          </cell>
          <cell r="C429" t="str">
            <v>92010*5830*OHD</v>
          </cell>
          <cell r="D429">
            <v>1844.78</v>
          </cell>
          <cell r="E429">
            <v>0</v>
          </cell>
          <cell r="F429">
            <v>-1844.78</v>
          </cell>
          <cell r="G429">
            <v>0</v>
          </cell>
          <cell r="L429">
            <v>1844.78</v>
          </cell>
        </row>
        <row r="430">
          <cell r="A430">
            <v>92099</v>
          </cell>
          <cell r="B430">
            <v>5830</v>
          </cell>
          <cell r="C430" t="str">
            <v>92099*5830*OHD</v>
          </cell>
          <cell r="D430">
            <v>0</v>
          </cell>
          <cell r="E430">
            <v>0</v>
          </cell>
          <cell r="F430">
            <v>0</v>
          </cell>
          <cell r="G430">
            <v>0</v>
          </cell>
          <cell r="L430">
            <v>0</v>
          </cell>
        </row>
        <row r="431">
          <cell r="A431">
            <v>92100</v>
          </cell>
          <cell r="B431">
            <v>5830</v>
          </cell>
          <cell r="C431" t="str">
            <v>92100*5830*OHD</v>
          </cell>
          <cell r="D431">
            <v>38.909999999999997</v>
          </cell>
          <cell r="E431">
            <v>0</v>
          </cell>
          <cell r="F431">
            <v>-38.909999999999997</v>
          </cell>
          <cell r="G431">
            <v>0</v>
          </cell>
          <cell r="L431">
            <v>130.76</v>
          </cell>
        </row>
        <row r="432">
          <cell r="A432">
            <v>92200</v>
          </cell>
          <cell r="B432">
            <v>5830</v>
          </cell>
          <cell r="C432" t="str">
            <v>92200*5830*OHD</v>
          </cell>
          <cell r="D432">
            <v>-95</v>
          </cell>
          <cell r="E432">
            <v>0</v>
          </cell>
          <cell r="F432">
            <v>95</v>
          </cell>
          <cell r="G432">
            <v>0</v>
          </cell>
          <cell r="L432">
            <v>0</v>
          </cell>
        </row>
        <row r="433">
          <cell r="A433">
            <v>92260</v>
          </cell>
          <cell r="B433">
            <v>5830</v>
          </cell>
          <cell r="C433" t="str">
            <v>92260*5830*OHD</v>
          </cell>
          <cell r="D433">
            <v>-28.95</v>
          </cell>
          <cell r="E433">
            <v>0</v>
          </cell>
          <cell r="F433">
            <v>28.95</v>
          </cell>
          <cell r="G433">
            <v>0</v>
          </cell>
          <cell r="L433">
            <v>0</v>
          </cell>
        </row>
        <row r="434">
          <cell r="A434">
            <v>92262</v>
          </cell>
          <cell r="B434">
            <v>5830</v>
          </cell>
          <cell r="C434" t="str">
            <v>92262*5830*OHD</v>
          </cell>
          <cell r="D434">
            <v>8.1199999999999992</v>
          </cell>
          <cell r="E434">
            <v>0</v>
          </cell>
          <cell r="F434">
            <v>-8.1199999999999992</v>
          </cell>
          <cell r="G434">
            <v>0</v>
          </cell>
          <cell r="L434">
            <v>8.1199999999999992</v>
          </cell>
        </row>
        <row r="435">
          <cell r="A435">
            <v>92300</v>
          </cell>
          <cell r="B435">
            <v>5830</v>
          </cell>
          <cell r="C435" t="str">
            <v>92300*5830*OHD</v>
          </cell>
          <cell r="D435">
            <v>-16.8</v>
          </cell>
          <cell r="E435">
            <v>0</v>
          </cell>
          <cell r="F435">
            <v>16.8</v>
          </cell>
          <cell r="G435">
            <v>0</v>
          </cell>
          <cell r="L435">
            <v>16.8</v>
          </cell>
        </row>
        <row r="436">
          <cell r="A436">
            <v>92310</v>
          </cell>
          <cell r="B436">
            <v>5830</v>
          </cell>
          <cell r="C436" t="str">
            <v>92310*5830*OHD</v>
          </cell>
          <cell r="D436">
            <v>16.8</v>
          </cell>
          <cell r="E436">
            <v>0</v>
          </cell>
          <cell r="F436">
            <v>-16.8</v>
          </cell>
          <cell r="G436">
            <v>0</v>
          </cell>
          <cell r="L436">
            <v>16.8</v>
          </cell>
        </row>
        <row r="437">
          <cell r="A437">
            <v>92321</v>
          </cell>
          <cell r="B437">
            <v>5830</v>
          </cell>
          <cell r="C437" t="str">
            <v>92321*5830*OHD</v>
          </cell>
          <cell r="D437">
            <v>0</v>
          </cell>
          <cell r="E437">
            <v>0</v>
          </cell>
          <cell r="F437">
            <v>0</v>
          </cell>
          <cell r="G437">
            <v>0</v>
          </cell>
          <cell r="L437">
            <v>0</v>
          </cell>
        </row>
        <row r="438">
          <cell r="A438">
            <v>92323</v>
          </cell>
          <cell r="B438">
            <v>5830</v>
          </cell>
          <cell r="C438" t="str">
            <v>92323*5830*OHD</v>
          </cell>
          <cell r="D438">
            <v>0</v>
          </cell>
          <cell r="E438">
            <v>0</v>
          </cell>
          <cell r="F438">
            <v>0</v>
          </cell>
          <cell r="G438">
            <v>0</v>
          </cell>
          <cell r="L438">
            <v>0</v>
          </cell>
        </row>
        <row r="439">
          <cell r="A439">
            <v>92330</v>
          </cell>
          <cell r="B439">
            <v>5830</v>
          </cell>
          <cell r="C439" t="str">
            <v>92330*5830*OHD</v>
          </cell>
          <cell r="D439">
            <v>0</v>
          </cell>
          <cell r="E439">
            <v>0</v>
          </cell>
          <cell r="F439">
            <v>0</v>
          </cell>
          <cell r="G439">
            <v>0</v>
          </cell>
          <cell r="L439">
            <v>0</v>
          </cell>
        </row>
        <row r="440">
          <cell r="A440">
            <v>92410</v>
          </cell>
          <cell r="B440">
            <v>5830</v>
          </cell>
          <cell r="C440" t="str">
            <v>92410*5830*OHD</v>
          </cell>
          <cell r="D440">
            <v>0</v>
          </cell>
          <cell r="E440">
            <v>0</v>
          </cell>
          <cell r="F440">
            <v>0</v>
          </cell>
          <cell r="G440">
            <v>0</v>
          </cell>
          <cell r="L440">
            <v>0</v>
          </cell>
        </row>
        <row r="441">
          <cell r="A441">
            <v>92500</v>
          </cell>
          <cell r="B441">
            <v>5830</v>
          </cell>
          <cell r="C441" t="str">
            <v>92500*5830*OHD</v>
          </cell>
          <cell r="D441">
            <v>0</v>
          </cell>
          <cell r="E441">
            <v>0</v>
          </cell>
          <cell r="F441">
            <v>0</v>
          </cell>
          <cell r="G441">
            <v>0</v>
          </cell>
          <cell r="L441">
            <v>0</v>
          </cell>
        </row>
        <row r="442">
          <cell r="A442">
            <v>92700</v>
          </cell>
          <cell r="B442">
            <v>5830</v>
          </cell>
          <cell r="C442" t="str">
            <v>92700*5830*OHD</v>
          </cell>
          <cell r="D442">
            <v>0</v>
          </cell>
          <cell r="E442">
            <v>0</v>
          </cell>
          <cell r="F442">
            <v>0</v>
          </cell>
          <cell r="G442">
            <v>0</v>
          </cell>
          <cell r="L442">
            <v>0</v>
          </cell>
        </row>
        <row r="443">
          <cell r="A443">
            <v>92830</v>
          </cell>
          <cell r="B443">
            <v>5830</v>
          </cell>
          <cell r="C443" t="str">
            <v>92830*5830*OHD</v>
          </cell>
          <cell r="D443">
            <v>136.5</v>
          </cell>
          <cell r="E443">
            <v>0</v>
          </cell>
          <cell r="F443">
            <v>-136.5</v>
          </cell>
          <cell r="G443">
            <v>0</v>
          </cell>
          <cell r="L443">
            <v>136.5</v>
          </cell>
        </row>
        <row r="444">
          <cell r="A444">
            <v>92835</v>
          </cell>
          <cell r="B444">
            <v>5830</v>
          </cell>
          <cell r="C444" t="str">
            <v>92835*5830*OHD</v>
          </cell>
          <cell r="D444">
            <v>16.489999999999998</v>
          </cell>
          <cell r="E444">
            <v>0</v>
          </cell>
          <cell r="F444">
            <v>-16.489999999999998</v>
          </cell>
          <cell r="G444">
            <v>0</v>
          </cell>
          <cell r="L444">
            <v>16.489999999999998</v>
          </cell>
        </row>
        <row r="445">
          <cell r="A445">
            <v>92841</v>
          </cell>
          <cell r="B445">
            <v>5830</v>
          </cell>
          <cell r="C445" t="str">
            <v>92841*5830*OHD</v>
          </cell>
          <cell r="D445">
            <v>4.34</v>
          </cell>
          <cell r="E445">
            <v>0</v>
          </cell>
          <cell r="F445">
            <v>-4.34</v>
          </cell>
          <cell r="G445">
            <v>0</v>
          </cell>
          <cell r="L445">
            <v>4.34</v>
          </cell>
        </row>
        <row r="446">
          <cell r="A446">
            <v>92851</v>
          </cell>
          <cell r="B446">
            <v>5830</v>
          </cell>
          <cell r="C446" t="str">
            <v>92851*5830*OHD</v>
          </cell>
          <cell r="D446">
            <v>58.5</v>
          </cell>
          <cell r="E446">
            <v>0</v>
          </cell>
          <cell r="F446">
            <v>-58.5</v>
          </cell>
          <cell r="G446">
            <v>0</v>
          </cell>
          <cell r="L446">
            <v>58.5</v>
          </cell>
        </row>
        <row r="447">
          <cell r="A447">
            <v>92852</v>
          </cell>
          <cell r="B447">
            <v>5830</v>
          </cell>
          <cell r="C447" t="str">
            <v>92852*5830*OHD</v>
          </cell>
          <cell r="D447">
            <v>32.69</v>
          </cell>
          <cell r="E447">
            <v>0</v>
          </cell>
          <cell r="F447">
            <v>-32.69</v>
          </cell>
          <cell r="G447">
            <v>0</v>
          </cell>
          <cell r="L447">
            <v>32.69</v>
          </cell>
        </row>
        <row r="448">
          <cell r="A448">
            <v>92000</v>
          </cell>
          <cell r="B448">
            <v>6450</v>
          </cell>
          <cell r="C448" t="str">
            <v>92000*6450*OHD</v>
          </cell>
          <cell r="D448">
            <v>0</v>
          </cell>
          <cell r="E448">
            <v>0</v>
          </cell>
          <cell r="F448">
            <v>0</v>
          </cell>
          <cell r="G448">
            <v>0</v>
          </cell>
          <cell r="L448">
            <v>0</v>
          </cell>
        </row>
        <row r="449">
          <cell r="A449">
            <v>92210</v>
          </cell>
          <cell r="B449">
            <v>6450</v>
          </cell>
          <cell r="C449" t="str">
            <v>92210*6450*OHD</v>
          </cell>
          <cell r="D449">
            <v>7500</v>
          </cell>
          <cell r="E449">
            <v>0</v>
          </cell>
          <cell r="F449">
            <v>-7500</v>
          </cell>
          <cell r="G449">
            <v>0</v>
          </cell>
          <cell r="L449">
            <v>22500</v>
          </cell>
        </row>
        <row r="450">
          <cell r="A450">
            <v>92610</v>
          </cell>
          <cell r="B450">
            <v>6030</v>
          </cell>
          <cell r="C450" t="str">
            <v>92610*6030*OHD</v>
          </cell>
          <cell r="D450">
            <v>801258.1</v>
          </cell>
          <cell r="E450">
            <v>0</v>
          </cell>
          <cell r="F450">
            <v>-801258.1</v>
          </cell>
          <cell r="G450">
            <v>0</v>
          </cell>
          <cell r="L450">
            <v>1806190.51</v>
          </cell>
        </row>
        <row r="451">
          <cell r="A451">
            <v>92620</v>
          </cell>
          <cell r="B451">
            <v>6030</v>
          </cell>
          <cell r="C451" t="str">
            <v>92620*6030*OHD</v>
          </cell>
          <cell r="D451">
            <v>525052.06999999995</v>
          </cell>
          <cell r="E451">
            <v>0</v>
          </cell>
          <cell r="F451">
            <v>-525052.06999999995</v>
          </cell>
          <cell r="G451">
            <v>0</v>
          </cell>
          <cell r="L451">
            <v>1183787.06</v>
          </cell>
        </row>
        <row r="452">
          <cell r="A452">
            <v>92610</v>
          </cell>
          <cell r="B452">
            <v>6045</v>
          </cell>
          <cell r="C452" t="str">
            <v>92610*6045*OHD</v>
          </cell>
          <cell r="D452">
            <v>63372.82</v>
          </cell>
          <cell r="E452">
            <v>0</v>
          </cell>
          <cell r="F452">
            <v>-63372.82</v>
          </cell>
          <cell r="G452">
            <v>0</v>
          </cell>
          <cell r="L452">
            <v>146101.29</v>
          </cell>
        </row>
        <row r="453">
          <cell r="A453">
            <v>92620</v>
          </cell>
          <cell r="B453">
            <v>6045</v>
          </cell>
          <cell r="C453" t="str">
            <v>92620*6045*OHD</v>
          </cell>
          <cell r="D453">
            <v>61544.84</v>
          </cell>
          <cell r="E453">
            <v>0</v>
          </cell>
          <cell r="F453">
            <v>-61544.84</v>
          </cell>
          <cell r="G453">
            <v>0</v>
          </cell>
          <cell r="L453">
            <v>141463.35</v>
          </cell>
        </row>
        <row r="454">
          <cell r="A454">
            <v>92610</v>
          </cell>
          <cell r="B454">
            <v>6100</v>
          </cell>
          <cell r="C454" t="str">
            <v>92610*6100*OHD</v>
          </cell>
          <cell r="D454">
            <v>42900</v>
          </cell>
          <cell r="E454">
            <v>0</v>
          </cell>
          <cell r="F454">
            <v>-42900</v>
          </cell>
          <cell r="G454">
            <v>0</v>
          </cell>
          <cell r="L454">
            <v>125683.35</v>
          </cell>
        </row>
        <row r="455">
          <cell r="A455">
            <v>92620</v>
          </cell>
          <cell r="B455">
            <v>8100</v>
          </cell>
          <cell r="C455" t="str">
            <v>92620*8100*OHD</v>
          </cell>
          <cell r="D455">
            <v>145800</v>
          </cell>
          <cell r="E455">
            <v>0</v>
          </cell>
          <cell r="F455">
            <v>-145800</v>
          </cell>
          <cell r="G455">
            <v>0</v>
          </cell>
          <cell r="L455">
            <v>437528.94</v>
          </cell>
        </row>
        <row r="456">
          <cell r="A456">
            <v>92610</v>
          </cell>
          <cell r="B456">
            <v>6140</v>
          </cell>
          <cell r="C456" t="str">
            <v>92610*6140*OHD</v>
          </cell>
          <cell r="D456">
            <v>218331.72</v>
          </cell>
          <cell r="E456">
            <v>0</v>
          </cell>
          <cell r="F456">
            <v>-218331.72</v>
          </cell>
          <cell r="G456">
            <v>0</v>
          </cell>
          <cell r="L456">
            <v>485055.79</v>
          </cell>
        </row>
        <row r="457">
          <cell r="A457">
            <v>92620</v>
          </cell>
          <cell r="B457">
            <v>6140</v>
          </cell>
          <cell r="C457" t="str">
            <v>92620*6140*OHD</v>
          </cell>
          <cell r="D457">
            <v>139123.29999999999</v>
          </cell>
          <cell r="E457">
            <v>0</v>
          </cell>
          <cell r="F457">
            <v>-139123.29999999999</v>
          </cell>
          <cell r="G457">
            <v>0</v>
          </cell>
          <cell r="L457">
            <v>311816.83</v>
          </cell>
        </row>
        <row r="458">
          <cell r="A458">
            <v>92610</v>
          </cell>
          <cell r="B458">
            <v>6141</v>
          </cell>
          <cell r="C458" t="str">
            <v>92610*6141*OHD</v>
          </cell>
          <cell r="D458">
            <v>27329.88</v>
          </cell>
          <cell r="E458">
            <v>0</v>
          </cell>
          <cell r="F458">
            <v>-27329.88</v>
          </cell>
          <cell r="G458">
            <v>0</v>
          </cell>
          <cell r="L458">
            <v>62646.99</v>
          </cell>
        </row>
        <row r="459">
          <cell r="A459">
            <v>92620</v>
          </cell>
          <cell r="B459">
            <v>6141</v>
          </cell>
          <cell r="C459" t="str">
            <v>92620*6141*OHD</v>
          </cell>
          <cell r="D459">
            <v>17211.169999999998</v>
          </cell>
          <cell r="E459">
            <v>0</v>
          </cell>
          <cell r="F459">
            <v>-17211.169999999998</v>
          </cell>
          <cell r="G459">
            <v>0</v>
          </cell>
          <cell r="L459">
            <v>40813.94</v>
          </cell>
        </row>
        <row r="460">
          <cell r="A460">
            <v>92610</v>
          </cell>
          <cell r="B460">
            <v>6142</v>
          </cell>
          <cell r="C460" t="str">
            <v>92610*6142*OHD</v>
          </cell>
          <cell r="D460">
            <v>3944.38</v>
          </cell>
          <cell r="E460">
            <v>0</v>
          </cell>
          <cell r="F460">
            <v>-3944.38</v>
          </cell>
          <cell r="G460">
            <v>0</v>
          </cell>
          <cell r="L460">
            <v>8962.39</v>
          </cell>
        </row>
        <row r="461">
          <cell r="A461">
            <v>92620</v>
          </cell>
          <cell r="B461">
            <v>6142</v>
          </cell>
          <cell r="C461" t="str">
            <v>92620*6142*OHD</v>
          </cell>
          <cell r="D461">
            <v>2982.09</v>
          </cell>
          <cell r="E461">
            <v>0</v>
          </cell>
          <cell r="F461">
            <v>-2982.09</v>
          </cell>
          <cell r="G461">
            <v>0</v>
          </cell>
          <cell r="L461">
            <v>6520.56</v>
          </cell>
        </row>
        <row r="462">
          <cell r="A462">
            <v>92600</v>
          </cell>
          <cell r="B462">
            <v>6143</v>
          </cell>
          <cell r="C462" t="str">
            <v>92600*6143*OHD</v>
          </cell>
          <cell r="D462">
            <v>0</v>
          </cell>
          <cell r="E462">
            <v>0</v>
          </cell>
          <cell r="F462">
            <v>0</v>
          </cell>
          <cell r="G462">
            <v>0</v>
          </cell>
          <cell r="L462">
            <v>0</v>
          </cell>
        </row>
        <row r="463">
          <cell r="A463">
            <v>92610</v>
          </cell>
          <cell r="B463">
            <v>6143</v>
          </cell>
          <cell r="C463" t="str">
            <v>92610*6143*OHD</v>
          </cell>
          <cell r="D463">
            <v>19678.66</v>
          </cell>
          <cell r="E463">
            <v>0</v>
          </cell>
          <cell r="F463">
            <v>-19678.66</v>
          </cell>
          <cell r="G463">
            <v>0</v>
          </cell>
          <cell r="L463">
            <v>49485.19</v>
          </cell>
        </row>
        <row r="464">
          <cell r="A464">
            <v>92620</v>
          </cell>
          <cell r="B464">
            <v>6143</v>
          </cell>
          <cell r="C464" t="str">
            <v>92620*6143*OHD</v>
          </cell>
          <cell r="D464">
            <v>20362.650000000001</v>
          </cell>
          <cell r="E464">
            <v>0</v>
          </cell>
          <cell r="F464">
            <v>-20362.650000000001</v>
          </cell>
          <cell r="G464">
            <v>0</v>
          </cell>
          <cell r="L464">
            <v>48592.71</v>
          </cell>
        </row>
        <row r="465">
          <cell r="A465">
            <v>92610</v>
          </cell>
          <cell r="B465">
            <v>6144</v>
          </cell>
          <cell r="C465" t="str">
            <v>92610*6144*OHD</v>
          </cell>
          <cell r="D465">
            <v>18034.59</v>
          </cell>
          <cell r="E465">
            <v>0</v>
          </cell>
          <cell r="F465">
            <v>-18034.59</v>
          </cell>
          <cell r="G465">
            <v>0</v>
          </cell>
          <cell r="L465">
            <v>44098.32</v>
          </cell>
        </row>
        <row r="466">
          <cell r="A466">
            <v>92620</v>
          </cell>
          <cell r="B466">
            <v>6144</v>
          </cell>
          <cell r="C466" t="str">
            <v>92620*6144*OHD</v>
          </cell>
          <cell r="D466">
            <v>27712.13</v>
          </cell>
          <cell r="E466">
            <v>0</v>
          </cell>
          <cell r="F466">
            <v>-27712.13</v>
          </cell>
          <cell r="G466">
            <v>0</v>
          </cell>
          <cell r="L466">
            <v>68527.73</v>
          </cell>
        </row>
        <row r="467">
          <cell r="A467">
            <v>92600</v>
          </cell>
          <cell r="B467">
            <v>6145</v>
          </cell>
          <cell r="C467" t="str">
            <v>92600*6145*OHD</v>
          </cell>
          <cell r="D467">
            <v>0</v>
          </cell>
          <cell r="E467">
            <v>553270.96881201991</v>
          </cell>
          <cell r="F467">
            <v>553270.96881201991</v>
          </cell>
          <cell r="G467">
            <v>1</v>
          </cell>
          <cell r="L467">
            <v>0</v>
          </cell>
        </row>
        <row r="468">
          <cell r="A468">
            <v>92610</v>
          </cell>
          <cell r="B468">
            <v>6145</v>
          </cell>
          <cell r="C468" t="str">
            <v>92610*6145*OHD</v>
          </cell>
          <cell r="D468">
            <v>31952.12</v>
          </cell>
          <cell r="E468">
            <v>0</v>
          </cell>
          <cell r="F468">
            <v>-31952.12</v>
          </cell>
          <cell r="G468">
            <v>0</v>
          </cell>
          <cell r="L468">
            <v>72041.86</v>
          </cell>
        </row>
        <row r="469">
          <cell r="A469">
            <v>92620</v>
          </cell>
          <cell r="B469">
            <v>6145</v>
          </cell>
          <cell r="C469" t="str">
            <v>92620*6145*OHD</v>
          </cell>
          <cell r="D469">
            <v>73536.44</v>
          </cell>
          <cell r="E469">
            <v>0</v>
          </cell>
          <cell r="F469">
            <v>-73536.44</v>
          </cell>
          <cell r="G469">
            <v>0</v>
          </cell>
          <cell r="L469">
            <v>180245.74</v>
          </cell>
        </row>
        <row r="470">
          <cell r="A470">
            <v>92600</v>
          </cell>
          <cell r="B470">
            <v>6170</v>
          </cell>
          <cell r="C470" t="str">
            <v>92600*6170*OHD</v>
          </cell>
          <cell r="D470">
            <v>278226.15000000002</v>
          </cell>
          <cell r="E470">
            <v>0</v>
          </cell>
          <cell r="F470">
            <v>-278226.15000000002</v>
          </cell>
          <cell r="G470">
            <v>0</v>
          </cell>
          <cell r="L470">
            <v>278226.15000000002</v>
          </cell>
        </row>
        <row r="471">
          <cell r="A471">
            <v>92800</v>
          </cell>
          <cell r="B471">
            <v>6170</v>
          </cell>
          <cell r="C471" t="str">
            <v>92800*6170*OHD</v>
          </cell>
          <cell r="D471">
            <v>-189831.76</v>
          </cell>
          <cell r="E471">
            <v>0</v>
          </cell>
          <cell r="F471">
            <v>189831.76</v>
          </cell>
          <cell r="G471">
            <v>0</v>
          </cell>
          <cell r="L471">
            <v>0</v>
          </cell>
        </row>
        <row r="472">
          <cell r="A472">
            <v>92000</v>
          </cell>
          <cell r="B472">
            <v>6498</v>
          </cell>
          <cell r="C472" t="str">
            <v>92000*6498*OHD</v>
          </cell>
          <cell r="D472">
            <v>-90</v>
          </cell>
          <cell r="E472">
            <v>0</v>
          </cell>
          <cell r="F472">
            <v>90</v>
          </cell>
          <cell r="G472">
            <v>0</v>
          </cell>
          <cell r="L472">
            <v>0</v>
          </cell>
        </row>
        <row r="473">
          <cell r="A473">
            <v>92050</v>
          </cell>
          <cell r="B473">
            <v>6498</v>
          </cell>
          <cell r="C473" t="str">
            <v>92050*6498*OHD</v>
          </cell>
          <cell r="D473">
            <v>297.27</v>
          </cell>
          <cell r="E473">
            <v>0</v>
          </cell>
          <cell r="F473">
            <v>-297.27</v>
          </cell>
          <cell r="G473">
            <v>0</v>
          </cell>
          <cell r="L473">
            <v>297.27</v>
          </cell>
        </row>
        <row r="474">
          <cell r="A474">
            <v>92099</v>
          </cell>
          <cell r="B474">
            <v>6498</v>
          </cell>
          <cell r="C474" t="str">
            <v>92099*6498*OHD</v>
          </cell>
          <cell r="D474">
            <v>0</v>
          </cell>
          <cell r="E474">
            <v>0</v>
          </cell>
          <cell r="F474">
            <v>0</v>
          </cell>
          <cell r="G474">
            <v>0</v>
          </cell>
          <cell r="L474">
            <v>0</v>
          </cell>
        </row>
        <row r="475">
          <cell r="A475">
            <v>92300</v>
          </cell>
          <cell r="B475">
            <v>6498</v>
          </cell>
          <cell r="C475" t="str">
            <v>92300*6498*OHD</v>
          </cell>
          <cell r="D475">
            <v>0</v>
          </cell>
          <cell r="E475">
            <v>0</v>
          </cell>
          <cell r="F475">
            <v>0</v>
          </cell>
          <cell r="G475">
            <v>0</v>
          </cell>
          <cell r="L475">
            <v>0</v>
          </cell>
        </row>
        <row r="476">
          <cell r="A476">
            <v>92700</v>
          </cell>
          <cell r="B476">
            <v>6498</v>
          </cell>
          <cell r="C476" t="str">
            <v>92700*6498*OHD</v>
          </cell>
          <cell r="D476">
            <v>-207.27</v>
          </cell>
          <cell r="E476">
            <v>0</v>
          </cell>
          <cell r="F476">
            <v>207.27</v>
          </cell>
          <cell r="G476">
            <v>0</v>
          </cell>
          <cell r="L476">
            <v>0</v>
          </cell>
        </row>
        <row r="477">
          <cell r="A477">
            <v>92000</v>
          </cell>
          <cell r="B477">
            <v>5840</v>
          </cell>
          <cell r="C477" t="str">
            <v>92000*5840*OHD</v>
          </cell>
          <cell r="D477">
            <v>-8.61</v>
          </cell>
          <cell r="E477">
            <v>0</v>
          </cell>
          <cell r="F477">
            <v>8.61</v>
          </cell>
          <cell r="G477">
            <v>0</v>
          </cell>
          <cell r="L477">
            <v>0</v>
          </cell>
        </row>
        <row r="478">
          <cell r="A478">
            <v>92010</v>
          </cell>
          <cell r="B478">
            <v>5840</v>
          </cell>
          <cell r="C478" t="str">
            <v>92010*5840*OHD</v>
          </cell>
          <cell r="D478">
            <v>105.61</v>
          </cell>
          <cell r="E478">
            <v>0</v>
          </cell>
          <cell r="F478">
            <v>-105.61</v>
          </cell>
          <cell r="G478">
            <v>0</v>
          </cell>
          <cell r="L478">
            <v>105.61</v>
          </cell>
        </row>
        <row r="479">
          <cell r="A479">
            <v>92100</v>
          </cell>
          <cell r="B479">
            <v>5840</v>
          </cell>
          <cell r="C479" t="str">
            <v>92100*5840*OHD</v>
          </cell>
          <cell r="D479">
            <v>747.2</v>
          </cell>
          <cell r="E479">
            <v>0</v>
          </cell>
          <cell r="F479">
            <v>-747.2</v>
          </cell>
          <cell r="G479">
            <v>0</v>
          </cell>
          <cell r="L479">
            <v>787.2</v>
          </cell>
        </row>
        <row r="480">
          <cell r="A480">
            <v>92200</v>
          </cell>
          <cell r="B480">
            <v>5840</v>
          </cell>
          <cell r="C480" t="str">
            <v>92200*5840*OHD</v>
          </cell>
          <cell r="D480">
            <v>-325</v>
          </cell>
          <cell r="E480">
            <v>0</v>
          </cell>
          <cell r="F480">
            <v>325</v>
          </cell>
          <cell r="G480">
            <v>0</v>
          </cell>
          <cell r="L480">
            <v>0</v>
          </cell>
        </row>
        <row r="481">
          <cell r="A481">
            <v>92260</v>
          </cell>
          <cell r="B481">
            <v>5840</v>
          </cell>
          <cell r="C481" t="str">
            <v>92260*5840*OHD</v>
          </cell>
          <cell r="D481">
            <v>-90</v>
          </cell>
          <cell r="E481">
            <v>0</v>
          </cell>
          <cell r="F481">
            <v>90</v>
          </cell>
          <cell r="G481">
            <v>0</v>
          </cell>
          <cell r="L481">
            <v>0</v>
          </cell>
        </row>
        <row r="482">
          <cell r="A482">
            <v>92262</v>
          </cell>
          <cell r="B482">
            <v>5840</v>
          </cell>
          <cell r="C482" t="str">
            <v>92262*5840*OHD</v>
          </cell>
          <cell r="D482">
            <v>25.25</v>
          </cell>
          <cell r="E482">
            <v>0</v>
          </cell>
          <cell r="F482">
            <v>-25.25</v>
          </cell>
          <cell r="G482">
            <v>0</v>
          </cell>
          <cell r="L482">
            <v>25.25</v>
          </cell>
        </row>
        <row r="483">
          <cell r="A483">
            <v>92300</v>
          </cell>
          <cell r="B483">
            <v>5840</v>
          </cell>
          <cell r="C483" t="str">
            <v>92300*5840*OHD</v>
          </cell>
          <cell r="D483">
            <v>-2291.58</v>
          </cell>
          <cell r="E483">
            <v>0</v>
          </cell>
          <cell r="F483">
            <v>2291.58</v>
          </cell>
          <cell r="G483">
            <v>0</v>
          </cell>
          <cell r="L483">
            <v>-2294.08</v>
          </cell>
        </row>
        <row r="484">
          <cell r="A484">
            <v>92310</v>
          </cell>
          <cell r="B484">
            <v>5840</v>
          </cell>
          <cell r="C484" t="str">
            <v>92310*5840*OHD</v>
          </cell>
          <cell r="D484">
            <v>-1.25</v>
          </cell>
          <cell r="E484">
            <v>0</v>
          </cell>
          <cell r="F484">
            <v>1.25</v>
          </cell>
          <cell r="G484">
            <v>0</v>
          </cell>
          <cell r="L484">
            <v>-1.25</v>
          </cell>
        </row>
        <row r="485">
          <cell r="A485">
            <v>92315</v>
          </cell>
          <cell r="B485">
            <v>5840</v>
          </cell>
          <cell r="C485" t="str">
            <v>92315*5840*OHD</v>
          </cell>
          <cell r="D485">
            <v>0</v>
          </cell>
          <cell r="E485">
            <v>0</v>
          </cell>
          <cell r="F485">
            <v>0</v>
          </cell>
          <cell r="G485">
            <v>0</v>
          </cell>
          <cell r="L485">
            <v>0</v>
          </cell>
        </row>
        <row r="486">
          <cell r="A486">
            <v>92321</v>
          </cell>
          <cell r="B486">
            <v>5840</v>
          </cell>
          <cell r="C486" t="str">
            <v>92321*5840*OHD</v>
          </cell>
          <cell r="D486">
            <v>121.83</v>
          </cell>
          <cell r="E486">
            <v>0</v>
          </cell>
          <cell r="F486">
            <v>-121.83</v>
          </cell>
          <cell r="G486">
            <v>0</v>
          </cell>
          <cell r="L486">
            <v>0</v>
          </cell>
        </row>
        <row r="487">
          <cell r="A487">
            <v>92322</v>
          </cell>
          <cell r="B487">
            <v>5840</v>
          </cell>
          <cell r="C487" t="str">
            <v>92322*5840*OHD</v>
          </cell>
          <cell r="D487">
            <v>0</v>
          </cell>
          <cell r="E487">
            <v>0</v>
          </cell>
          <cell r="F487">
            <v>0</v>
          </cell>
          <cell r="G487">
            <v>0</v>
          </cell>
          <cell r="L487">
            <v>0</v>
          </cell>
        </row>
        <row r="488">
          <cell r="A488">
            <v>92323</v>
          </cell>
          <cell r="B488">
            <v>5840</v>
          </cell>
          <cell r="C488" t="str">
            <v>92323*5840*OHD</v>
          </cell>
          <cell r="D488">
            <v>0</v>
          </cell>
          <cell r="E488">
            <v>0</v>
          </cell>
          <cell r="F488">
            <v>0</v>
          </cell>
          <cell r="G488">
            <v>0</v>
          </cell>
          <cell r="L488">
            <v>0</v>
          </cell>
        </row>
        <row r="489">
          <cell r="A489">
            <v>92405</v>
          </cell>
          <cell r="B489">
            <v>5840</v>
          </cell>
          <cell r="C489" t="str">
            <v>92405*5840*OHD</v>
          </cell>
          <cell r="D489">
            <v>2893</v>
          </cell>
          <cell r="E489">
            <v>0</v>
          </cell>
          <cell r="F489">
            <v>-2893</v>
          </cell>
          <cell r="G489">
            <v>0</v>
          </cell>
          <cell r="L489">
            <v>0</v>
          </cell>
        </row>
        <row r="490">
          <cell r="A490">
            <v>92410</v>
          </cell>
          <cell r="B490">
            <v>5840</v>
          </cell>
          <cell r="C490" t="str">
            <v>92410*5840*OHD</v>
          </cell>
          <cell r="D490">
            <v>0</v>
          </cell>
          <cell r="E490">
            <v>0</v>
          </cell>
          <cell r="F490">
            <v>0</v>
          </cell>
          <cell r="G490">
            <v>0</v>
          </cell>
          <cell r="L490">
            <v>0</v>
          </cell>
        </row>
        <row r="491">
          <cell r="A491">
            <v>92500</v>
          </cell>
          <cell r="B491">
            <v>5840</v>
          </cell>
          <cell r="C491" t="str">
            <v>92500*5840*OHD</v>
          </cell>
          <cell r="D491">
            <v>0</v>
          </cell>
          <cell r="E491">
            <v>0</v>
          </cell>
          <cell r="F491">
            <v>0</v>
          </cell>
          <cell r="G491">
            <v>0</v>
          </cell>
          <cell r="L491">
            <v>0</v>
          </cell>
        </row>
        <row r="492">
          <cell r="A492">
            <v>92820</v>
          </cell>
          <cell r="B492">
            <v>5840</v>
          </cell>
          <cell r="C492" t="str">
            <v>92820*5840*OHD</v>
          </cell>
          <cell r="D492">
            <v>-0.01</v>
          </cell>
          <cell r="E492">
            <v>0</v>
          </cell>
          <cell r="F492">
            <v>0.01</v>
          </cell>
          <cell r="G492">
            <v>0</v>
          </cell>
          <cell r="L492">
            <v>-0.01</v>
          </cell>
        </row>
        <row r="493">
          <cell r="A493">
            <v>92830</v>
          </cell>
          <cell r="B493">
            <v>5840</v>
          </cell>
          <cell r="C493" t="str">
            <v>92830*5840*OHD</v>
          </cell>
          <cell r="D493">
            <v>459.08</v>
          </cell>
          <cell r="E493">
            <v>0</v>
          </cell>
          <cell r="F493">
            <v>-459.08</v>
          </cell>
          <cell r="G493">
            <v>0</v>
          </cell>
          <cell r="L493">
            <v>459.08</v>
          </cell>
        </row>
        <row r="494">
          <cell r="A494">
            <v>92835</v>
          </cell>
          <cell r="B494">
            <v>5840</v>
          </cell>
          <cell r="C494" t="str">
            <v>92835*5840*OHD</v>
          </cell>
          <cell r="D494">
            <v>51.26</v>
          </cell>
          <cell r="E494">
            <v>0</v>
          </cell>
          <cell r="F494">
            <v>-51.26</v>
          </cell>
          <cell r="G494">
            <v>0</v>
          </cell>
          <cell r="L494">
            <v>51.26</v>
          </cell>
        </row>
        <row r="495">
          <cell r="A495">
            <v>92841</v>
          </cell>
          <cell r="B495">
            <v>5840</v>
          </cell>
          <cell r="C495" t="str">
            <v>92841*5840*OHD</v>
          </cell>
          <cell r="D495">
            <v>13.5</v>
          </cell>
          <cell r="E495">
            <v>0</v>
          </cell>
          <cell r="F495">
            <v>-13.5</v>
          </cell>
          <cell r="G495">
            <v>0</v>
          </cell>
          <cell r="L495">
            <v>13.5</v>
          </cell>
        </row>
        <row r="496">
          <cell r="A496">
            <v>92851</v>
          </cell>
          <cell r="B496">
            <v>5840</v>
          </cell>
          <cell r="C496" t="str">
            <v>92851*5840*OHD</v>
          </cell>
          <cell r="D496">
            <v>196.75</v>
          </cell>
          <cell r="E496">
            <v>0</v>
          </cell>
          <cell r="F496">
            <v>-196.75</v>
          </cell>
          <cell r="G496">
            <v>0</v>
          </cell>
          <cell r="L496">
            <v>196.75</v>
          </cell>
        </row>
        <row r="497">
          <cell r="A497">
            <v>92852</v>
          </cell>
          <cell r="B497">
            <v>5840</v>
          </cell>
          <cell r="C497" t="str">
            <v>92852*5840*OHD</v>
          </cell>
          <cell r="D497">
            <v>196.8</v>
          </cell>
          <cell r="E497">
            <v>0</v>
          </cell>
          <cell r="F497">
            <v>-196.8</v>
          </cell>
          <cell r="G497">
            <v>0</v>
          </cell>
          <cell r="L497">
            <v>196.8</v>
          </cell>
        </row>
        <row r="498">
          <cell r="A498">
            <v>92000</v>
          </cell>
          <cell r="B498">
            <v>6406</v>
          </cell>
          <cell r="C498" t="str">
            <v>92000*6406*OHD</v>
          </cell>
          <cell r="D498">
            <v>-1042.1600000000001</v>
          </cell>
          <cell r="E498">
            <v>0</v>
          </cell>
          <cell r="F498">
            <v>1042.1600000000001</v>
          </cell>
          <cell r="G498">
            <v>0</v>
          </cell>
          <cell r="L498">
            <v>0</v>
          </cell>
        </row>
        <row r="499">
          <cell r="A499">
            <v>92010</v>
          </cell>
          <cell r="B499">
            <v>6406</v>
          </cell>
          <cell r="C499" t="str">
            <v>92010*6406*OHD</v>
          </cell>
          <cell r="D499">
            <v>7314.94</v>
          </cell>
          <cell r="E499">
            <v>0</v>
          </cell>
          <cell r="F499">
            <v>-7314.94</v>
          </cell>
          <cell r="G499">
            <v>0</v>
          </cell>
          <cell r="L499">
            <v>7314.94</v>
          </cell>
        </row>
        <row r="500">
          <cell r="A500">
            <v>92099</v>
          </cell>
          <cell r="B500">
            <v>6406</v>
          </cell>
          <cell r="C500" t="str">
            <v>92099*6406*OHD</v>
          </cell>
          <cell r="D500">
            <v>0</v>
          </cell>
          <cell r="E500">
            <v>0</v>
          </cell>
          <cell r="F500">
            <v>0</v>
          </cell>
          <cell r="G500">
            <v>0</v>
          </cell>
          <cell r="L500">
            <v>0</v>
          </cell>
        </row>
        <row r="501">
          <cell r="A501">
            <v>92100</v>
          </cell>
          <cell r="B501">
            <v>6406</v>
          </cell>
          <cell r="C501" t="str">
            <v>92100*6406*OHD</v>
          </cell>
          <cell r="D501">
            <v>-90.59</v>
          </cell>
          <cell r="E501">
            <v>0</v>
          </cell>
          <cell r="F501">
            <v>90.59</v>
          </cell>
          <cell r="G501">
            <v>0</v>
          </cell>
          <cell r="L501">
            <v>0</v>
          </cell>
        </row>
        <row r="502">
          <cell r="A502">
            <v>92200</v>
          </cell>
          <cell r="B502">
            <v>6406</v>
          </cell>
          <cell r="C502" t="str">
            <v>92200*6406*OHD</v>
          </cell>
          <cell r="D502">
            <v>-46.02</v>
          </cell>
          <cell r="E502">
            <v>0</v>
          </cell>
          <cell r="F502">
            <v>46.02</v>
          </cell>
          <cell r="G502">
            <v>0</v>
          </cell>
          <cell r="L502">
            <v>0</v>
          </cell>
        </row>
        <row r="503">
          <cell r="A503">
            <v>92210</v>
          </cell>
          <cell r="B503">
            <v>6406</v>
          </cell>
          <cell r="C503" t="str">
            <v>92210*6406*OHD</v>
          </cell>
          <cell r="D503">
            <v>-70.19</v>
          </cell>
          <cell r="E503">
            <v>0</v>
          </cell>
          <cell r="F503">
            <v>70.19</v>
          </cell>
          <cell r="G503">
            <v>0</v>
          </cell>
          <cell r="L503">
            <v>0</v>
          </cell>
        </row>
        <row r="504">
          <cell r="A504">
            <v>92220</v>
          </cell>
          <cell r="B504">
            <v>6406</v>
          </cell>
          <cell r="C504" t="str">
            <v>92220*6406*OHD</v>
          </cell>
          <cell r="D504">
            <v>-116.84</v>
          </cell>
          <cell r="E504">
            <v>0</v>
          </cell>
          <cell r="F504">
            <v>116.84</v>
          </cell>
          <cell r="G504">
            <v>0</v>
          </cell>
          <cell r="L504">
            <v>0</v>
          </cell>
        </row>
        <row r="505">
          <cell r="A505">
            <v>92230</v>
          </cell>
          <cell r="B505">
            <v>6406</v>
          </cell>
          <cell r="C505" t="str">
            <v>92230*6406*OHD</v>
          </cell>
          <cell r="D505">
            <v>-2721.85</v>
          </cell>
          <cell r="E505">
            <v>0</v>
          </cell>
          <cell r="F505">
            <v>2721.85</v>
          </cell>
          <cell r="G505">
            <v>0</v>
          </cell>
          <cell r="L505">
            <v>0</v>
          </cell>
        </row>
        <row r="506">
          <cell r="A506">
            <v>92240</v>
          </cell>
          <cell r="B506">
            <v>6406</v>
          </cell>
          <cell r="C506" t="str">
            <v>92240*6406*OHD</v>
          </cell>
          <cell r="D506">
            <v>-1644.24</v>
          </cell>
          <cell r="E506">
            <v>0</v>
          </cell>
          <cell r="F506">
            <v>1644.24</v>
          </cell>
          <cell r="G506">
            <v>0</v>
          </cell>
          <cell r="L506">
            <v>0</v>
          </cell>
        </row>
        <row r="507">
          <cell r="A507">
            <v>92250</v>
          </cell>
          <cell r="B507">
            <v>6406</v>
          </cell>
          <cell r="C507" t="str">
            <v>92250*6406*OHD</v>
          </cell>
          <cell r="D507">
            <v>0</v>
          </cell>
          <cell r="E507">
            <v>0</v>
          </cell>
          <cell r="F507">
            <v>0</v>
          </cell>
          <cell r="G507">
            <v>0</v>
          </cell>
          <cell r="L507">
            <v>0</v>
          </cell>
        </row>
        <row r="508">
          <cell r="A508">
            <v>92252</v>
          </cell>
          <cell r="B508">
            <v>6406</v>
          </cell>
          <cell r="C508" t="str">
            <v>92252*6406*OHD</v>
          </cell>
          <cell r="D508">
            <v>0</v>
          </cell>
          <cell r="E508">
            <v>0</v>
          </cell>
          <cell r="F508">
            <v>0</v>
          </cell>
          <cell r="G508">
            <v>0</v>
          </cell>
          <cell r="L508">
            <v>0</v>
          </cell>
        </row>
        <row r="509">
          <cell r="A509">
            <v>92260</v>
          </cell>
          <cell r="B509">
            <v>6406</v>
          </cell>
          <cell r="C509" t="str">
            <v>92260*6406*OHD</v>
          </cell>
          <cell r="D509">
            <v>-34.299999999999997</v>
          </cell>
          <cell r="E509">
            <v>0</v>
          </cell>
          <cell r="F509">
            <v>34.299999999999997</v>
          </cell>
          <cell r="G509">
            <v>0</v>
          </cell>
          <cell r="L509">
            <v>0</v>
          </cell>
        </row>
        <row r="510">
          <cell r="A510">
            <v>92262</v>
          </cell>
          <cell r="B510">
            <v>6406</v>
          </cell>
          <cell r="C510" t="str">
            <v>92262*6406*OHD</v>
          </cell>
          <cell r="D510">
            <v>-50.9</v>
          </cell>
          <cell r="E510">
            <v>0</v>
          </cell>
          <cell r="F510">
            <v>50.9</v>
          </cell>
          <cell r="G510">
            <v>0</v>
          </cell>
          <cell r="L510">
            <v>0</v>
          </cell>
        </row>
        <row r="511">
          <cell r="A511">
            <v>92270</v>
          </cell>
          <cell r="B511">
            <v>6406</v>
          </cell>
          <cell r="C511" t="str">
            <v>92270*6406*OHD</v>
          </cell>
          <cell r="D511">
            <v>0</v>
          </cell>
          <cell r="E511">
            <v>0</v>
          </cell>
          <cell r="F511">
            <v>0</v>
          </cell>
          <cell r="G511">
            <v>0</v>
          </cell>
          <cell r="L511">
            <v>0</v>
          </cell>
        </row>
        <row r="512">
          <cell r="A512">
            <v>92290</v>
          </cell>
          <cell r="B512">
            <v>6406</v>
          </cell>
          <cell r="C512" t="str">
            <v>92290*6406*OHD</v>
          </cell>
          <cell r="D512">
            <v>0</v>
          </cell>
          <cell r="E512">
            <v>0</v>
          </cell>
          <cell r="F512">
            <v>0</v>
          </cell>
          <cell r="G512">
            <v>0</v>
          </cell>
          <cell r="L512">
            <v>0</v>
          </cell>
        </row>
        <row r="513">
          <cell r="A513">
            <v>92300</v>
          </cell>
          <cell r="B513">
            <v>6406</v>
          </cell>
          <cell r="C513" t="str">
            <v>92300*6406*OHD</v>
          </cell>
          <cell r="D513">
            <v>-81.95</v>
          </cell>
          <cell r="E513">
            <v>0</v>
          </cell>
          <cell r="F513">
            <v>81.95</v>
          </cell>
          <cell r="G513">
            <v>0</v>
          </cell>
          <cell r="L513">
            <v>0</v>
          </cell>
        </row>
        <row r="514">
          <cell r="A514">
            <v>92310</v>
          </cell>
          <cell r="B514">
            <v>6406</v>
          </cell>
          <cell r="C514" t="str">
            <v>92310*6406*OHD</v>
          </cell>
          <cell r="D514">
            <v>-61.49</v>
          </cell>
          <cell r="E514">
            <v>0</v>
          </cell>
          <cell r="F514">
            <v>61.49</v>
          </cell>
          <cell r="G514">
            <v>0</v>
          </cell>
          <cell r="L514">
            <v>0</v>
          </cell>
        </row>
        <row r="515">
          <cell r="A515">
            <v>92320</v>
          </cell>
          <cell r="B515">
            <v>6406</v>
          </cell>
          <cell r="C515" t="str">
            <v>92320*6406*OHD</v>
          </cell>
          <cell r="D515">
            <v>0</v>
          </cell>
          <cell r="E515">
            <v>0</v>
          </cell>
          <cell r="F515">
            <v>0</v>
          </cell>
          <cell r="G515">
            <v>0</v>
          </cell>
          <cell r="L515">
            <v>0</v>
          </cell>
        </row>
        <row r="516">
          <cell r="A516">
            <v>92321</v>
          </cell>
          <cell r="B516">
            <v>6406</v>
          </cell>
          <cell r="C516" t="str">
            <v>92321*6406*OHD</v>
          </cell>
          <cell r="D516">
            <v>0</v>
          </cell>
          <cell r="E516">
            <v>0</v>
          </cell>
          <cell r="F516">
            <v>0</v>
          </cell>
          <cell r="G516">
            <v>0</v>
          </cell>
          <cell r="L516">
            <v>0</v>
          </cell>
        </row>
        <row r="517">
          <cell r="A517">
            <v>92322</v>
          </cell>
          <cell r="B517">
            <v>6406</v>
          </cell>
          <cell r="C517" t="str">
            <v>92322*6406*OHD</v>
          </cell>
          <cell r="D517">
            <v>-120.98</v>
          </cell>
          <cell r="E517">
            <v>0</v>
          </cell>
          <cell r="F517">
            <v>120.98</v>
          </cell>
          <cell r="G517">
            <v>0</v>
          </cell>
          <cell r="L517">
            <v>0</v>
          </cell>
        </row>
        <row r="518">
          <cell r="A518">
            <v>92323</v>
          </cell>
          <cell r="B518">
            <v>6406</v>
          </cell>
          <cell r="C518" t="str">
            <v>92323*6406*OHD</v>
          </cell>
          <cell r="D518">
            <v>-10.119999999999999</v>
          </cell>
          <cell r="E518">
            <v>0</v>
          </cell>
          <cell r="F518">
            <v>10.119999999999999</v>
          </cell>
          <cell r="G518">
            <v>0</v>
          </cell>
          <cell r="L518">
            <v>0</v>
          </cell>
        </row>
        <row r="519">
          <cell r="A519">
            <v>92330</v>
          </cell>
          <cell r="B519">
            <v>6406</v>
          </cell>
          <cell r="C519" t="str">
            <v>92330*6406*OHD</v>
          </cell>
          <cell r="D519">
            <v>0</v>
          </cell>
          <cell r="E519">
            <v>0</v>
          </cell>
          <cell r="F519">
            <v>0</v>
          </cell>
          <cell r="G519">
            <v>0</v>
          </cell>
          <cell r="L519">
            <v>0</v>
          </cell>
        </row>
        <row r="520">
          <cell r="A520">
            <v>92335</v>
          </cell>
          <cell r="B520">
            <v>6406</v>
          </cell>
          <cell r="C520" t="str">
            <v>92335*6406*OHD</v>
          </cell>
          <cell r="D520">
            <v>-21.68</v>
          </cell>
          <cell r="E520">
            <v>0</v>
          </cell>
          <cell r="F520">
            <v>21.68</v>
          </cell>
          <cell r="G520">
            <v>0</v>
          </cell>
          <cell r="L520">
            <v>0</v>
          </cell>
        </row>
        <row r="521">
          <cell r="A521">
            <v>92405</v>
          </cell>
          <cell r="B521">
            <v>6406</v>
          </cell>
          <cell r="C521" t="str">
            <v>92405*6406*OHD</v>
          </cell>
          <cell r="D521">
            <v>-74.37</v>
          </cell>
          <cell r="E521">
            <v>0</v>
          </cell>
          <cell r="F521">
            <v>74.37</v>
          </cell>
          <cell r="G521">
            <v>0</v>
          </cell>
          <cell r="L521">
            <v>0</v>
          </cell>
        </row>
        <row r="522">
          <cell r="A522">
            <v>92450</v>
          </cell>
          <cell r="B522">
            <v>6406</v>
          </cell>
          <cell r="C522" t="str">
            <v>92450*6406*OHD</v>
          </cell>
          <cell r="D522">
            <v>-7.8</v>
          </cell>
          <cell r="E522">
            <v>0</v>
          </cell>
          <cell r="F522">
            <v>7.8</v>
          </cell>
          <cell r="G522">
            <v>0</v>
          </cell>
          <cell r="L522">
            <v>0</v>
          </cell>
        </row>
        <row r="523">
          <cell r="A523">
            <v>92500</v>
          </cell>
          <cell r="B523">
            <v>6406</v>
          </cell>
          <cell r="C523" t="str">
            <v>92500*6406*OHD</v>
          </cell>
          <cell r="D523">
            <v>-108.94</v>
          </cell>
          <cell r="E523">
            <v>0</v>
          </cell>
          <cell r="F523">
            <v>108.94</v>
          </cell>
          <cell r="G523">
            <v>0</v>
          </cell>
          <cell r="L523">
            <v>0</v>
          </cell>
        </row>
        <row r="524">
          <cell r="A524">
            <v>92550</v>
          </cell>
          <cell r="B524">
            <v>6406</v>
          </cell>
          <cell r="C524" t="str">
            <v>92550*6406*OHD</v>
          </cell>
          <cell r="D524">
            <v>0</v>
          </cell>
          <cell r="E524">
            <v>0</v>
          </cell>
          <cell r="F524">
            <v>0</v>
          </cell>
          <cell r="G524">
            <v>0</v>
          </cell>
          <cell r="L524">
            <v>0</v>
          </cell>
        </row>
        <row r="525">
          <cell r="A525">
            <v>92700</v>
          </cell>
          <cell r="B525">
            <v>6406</v>
          </cell>
          <cell r="C525" t="str">
            <v>92700*6406*OHD</v>
          </cell>
          <cell r="D525">
            <v>-465</v>
          </cell>
          <cell r="E525">
            <v>0</v>
          </cell>
          <cell r="F525">
            <v>465</v>
          </cell>
          <cell r="G525">
            <v>0</v>
          </cell>
          <cell r="L525">
            <v>0</v>
          </cell>
        </row>
        <row r="526">
          <cell r="A526">
            <v>92800</v>
          </cell>
          <cell r="B526">
            <v>6406</v>
          </cell>
          <cell r="C526" t="str">
            <v>92800*6406*OHD</v>
          </cell>
          <cell r="D526">
            <v>-15.75</v>
          </cell>
          <cell r="E526">
            <v>0</v>
          </cell>
          <cell r="F526">
            <v>15.75</v>
          </cell>
          <cell r="G526">
            <v>0</v>
          </cell>
          <cell r="L526">
            <v>0</v>
          </cell>
        </row>
        <row r="527">
          <cell r="A527">
            <v>92000</v>
          </cell>
          <cell r="B527">
            <v>6408</v>
          </cell>
          <cell r="C527" t="str">
            <v>92000*6408*OHD</v>
          </cell>
          <cell r="D527">
            <v>0</v>
          </cell>
          <cell r="E527">
            <v>0</v>
          </cell>
          <cell r="F527">
            <v>0</v>
          </cell>
          <cell r="G527">
            <v>0</v>
          </cell>
          <cell r="L527">
            <v>0</v>
          </cell>
        </row>
        <row r="528">
          <cell r="A528">
            <v>92010</v>
          </cell>
          <cell r="B528">
            <v>6408</v>
          </cell>
          <cell r="C528" t="str">
            <v>92010*6408*OHD</v>
          </cell>
          <cell r="D528">
            <v>15</v>
          </cell>
          <cell r="E528">
            <v>0</v>
          </cell>
          <cell r="F528">
            <v>-15</v>
          </cell>
          <cell r="G528">
            <v>0</v>
          </cell>
          <cell r="L528">
            <v>15</v>
          </cell>
        </row>
        <row r="529">
          <cell r="A529">
            <v>92100</v>
          </cell>
          <cell r="B529">
            <v>6408</v>
          </cell>
          <cell r="C529" t="str">
            <v>92100*6408*OHD</v>
          </cell>
          <cell r="D529">
            <v>0</v>
          </cell>
          <cell r="E529">
            <v>0</v>
          </cell>
          <cell r="F529">
            <v>0</v>
          </cell>
          <cell r="G529">
            <v>0</v>
          </cell>
          <cell r="L529">
            <v>0</v>
          </cell>
        </row>
        <row r="530">
          <cell r="A530">
            <v>92230</v>
          </cell>
          <cell r="B530">
            <v>6408</v>
          </cell>
          <cell r="C530" t="str">
            <v>92230*6408*OHD</v>
          </cell>
          <cell r="D530">
            <v>0</v>
          </cell>
          <cell r="E530">
            <v>0</v>
          </cell>
          <cell r="F530">
            <v>0</v>
          </cell>
          <cell r="G530">
            <v>0</v>
          </cell>
          <cell r="L530">
            <v>0</v>
          </cell>
        </row>
        <row r="531">
          <cell r="A531">
            <v>92260</v>
          </cell>
          <cell r="B531">
            <v>6408</v>
          </cell>
          <cell r="C531" t="str">
            <v>92260*6408*OHD</v>
          </cell>
          <cell r="D531">
            <v>0</v>
          </cell>
          <cell r="E531">
            <v>0</v>
          </cell>
          <cell r="F531">
            <v>0</v>
          </cell>
          <cell r="G531">
            <v>0</v>
          </cell>
          <cell r="L531">
            <v>0</v>
          </cell>
        </row>
        <row r="532">
          <cell r="A532">
            <v>92300</v>
          </cell>
          <cell r="B532">
            <v>6408</v>
          </cell>
          <cell r="C532" t="str">
            <v>92300*6408*OHD</v>
          </cell>
          <cell r="D532">
            <v>0</v>
          </cell>
          <cell r="E532">
            <v>0</v>
          </cell>
          <cell r="F532">
            <v>0</v>
          </cell>
          <cell r="G532">
            <v>0</v>
          </cell>
          <cell r="L532">
            <v>0</v>
          </cell>
        </row>
        <row r="533">
          <cell r="A533">
            <v>92330</v>
          </cell>
          <cell r="B533">
            <v>6408</v>
          </cell>
          <cell r="C533" t="str">
            <v>92330*6408*OHD</v>
          </cell>
          <cell r="D533">
            <v>0</v>
          </cell>
          <cell r="E533">
            <v>0</v>
          </cell>
          <cell r="F533">
            <v>0</v>
          </cell>
          <cell r="G533">
            <v>0</v>
          </cell>
          <cell r="L533">
            <v>0</v>
          </cell>
        </row>
        <row r="534">
          <cell r="A534">
            <v>92405</v>
          </cell>
          <cell r="B534">
            <v>6408</v>
          </cell>
          <cell r="C534" t="str">
            <v>92405*6408*OHD</v>
          </cell>
          <cell r="D534">
            <v>0</v>
          </cell>
          <cell r="E534">
            <v>0</v>
          </cell>
          <cell r="F534">
            <v>0</v>
          </cell>
          <cell r="G534">
            <v>0</v>
          </cell>
          <cell r="L534">
            <v>0</v>
          </cell>
        </row>
        <row r="535">
          <cell r="A535">
            <v>92410</v>
          </cell>
          <cell r="B535">
            <v>6408</v>
          </cell>
          <cell r="C535" t="str">
            <v>92410*6408*OHD</v>
          </cell>
          <cell r="D535">
            <v>-15</v>
          </cell>
          <cell r="E535">
            <v>0</v>
          </cell>
          <cell r="F535">
            <v>15</v>
          </cell>
          <cell r="G535">
            <v>0</v>
          </cell>
          <cell r="L535">
            <v>0</v>
          </cell>
        </row>
        <row r="536">
          <cell r="A536">
            <v>92550</v>
          </cell>
          <cell r="B536">
            <v>6408</v>
          </cell>
          <cell r="C536" t="str">
            <v>92550*6408*OHD</v>
          </cell>
          <cell r="D536">
            <v>0</v>
          </cell>
          <cell r="E536">
            <v>0</v>
          </cell>
          <cell r="F536">
            <v>0</v>
          </cell>
          <cell r="G536">
            <v>0</v>
          </cell>
          <cell r="L536">
            <v>0</v>
          </cell>
        </row>
        <row r="537">
          <cell r="A537">
            <v>92700</v>
          </cell>
          <cell r="B537">
            <v>6408</v>
          </cell>
          <cell r="C537" t="str">
            <v>92700*6408*OHD</v>
          </cell>
          <cell r="D537">
            <v>0</v>
          </cell>
          <cell r="E537">
            <v>0</v>
          </cell>
          <cell r="F537">
            <v>0</v>
          </cell>
          <cell r="G537">
            <v>0</v>
          </cell>
          <cell r="L537">
            <v>0</v>
          </cell>
        </row>
        <row r="538">
          <cell r="A538">
            <v>92000</v>
          </cell>
          <cell r="B538">
            <v>6412</v>
          </cell>
          <cell r="C538" t="str">
            <v>92000*6412*OHD</v>
          </cell>
          <cell r="D538">
            <v>-660</v>
          </cell>
          <cell r="E538">
            <v>0</v>
          </cell>
          <cell r="F538">
            <v>660</v>
          </cell>
          <cell r="G538">
            <v>0</v>
          </cell>
          <cell r="L538">
            <v>0</v>
          </cell>
        </row>
        <row r="539">
          <cell r="A539">
            <v>92010</v>
          </cell>
          <cell r="B539">
            <v>6412</v>
          </cell>
          <cell r="C539" t="str">
            <v>92010*6412*OHD</v>
          </cell>
          <cell r="D539">
            <v>821.9</v>
          </cell>
          <cell r="E539">
            <v>0</v>
          </cell>
          <cell r="F539">
            <v>-821.9</v>
          </cell>
          <cell r="G539">
            <v>0</v>
          </cell>
          <cell r="L539">
            <v>821.9</v>
          </cell>
        </row>
        <row r="540">
          <cell r="A540">
            <v>92200</v>
          </cell>
          <cell r="B540">
            <v>6412</v>
          </cell>
          <cell r="C540" t="str">
            <v>92200*6412*OHD</v>
          </cell>
          <cell r="D540">
            <v>0</v>
          </cell>
          <cell r="E540">
            <v>0</v>
          </cell>
          <cell r="F540">
            <v>0</v>
          </cell>
          <cell r="G540">
            <v>0</v>
          </cell>
          <cell r="L540">
            <v>0</v>
          </cell>
        </row>
        <row r="541">
          <cell r="A541">
            <v>92310</v>
          </cell>
          <cell r="B541">
            <v>6412</v>
          </cell>
          <cell r="C541" t="str">
            <v>92310*6412*OHD</v>
          </cell>
          <cell r="D541">
            <v>0</v>
          </cell>
          <cell r="E541">
            <v>0</v>
          </cell>
          <cell r="F541">
            <v>0</v>
          </cell>
          <cell r="G541">
            <v>0</v>
          </cell>
          <cell r="L541">
            <v>0</v>
          </cell>
        </row>
        <row r="542">
          <cell r="A542">
            <v>92330</v>
          </cell>
          <cell r="B542">
            <v>6412</v>
          </cell>
          <cell r="C542" t="str">
            <v>92330*6412*OHD</v>
          </cell>
          <cell r="D542">
            <v>0</v>
          </cell>
          <cell r="E542">
            <v>0</v>
          </cell>
          <cell r="F542">
            <v>0</v>
          </cell>
          <cell r="G542">
            <v>0</v>
          </cell>
          <cell r="L542">
            <v>0</v>
          </cell>
        </row>
        <row r="543">
          <cell r="A543">
            <v>92335</v>
          </cell>
          <cell r="B543">
            <v>6412</v>
          </cell>
          <cell r="C543" t="str">
            <v>92335*6412*OHD</v>
          </cell>
          <cell r="D543">
            <v>-26.9</v>
          </cell>
          <cell r="E543">
            <v>0</v>
          </cell>
          <cell r="F543">
            <v>26.9</v>
          </cell>
          <cell r="G543">
            <v>0</v>
          </cell>
          <cell r="L543">
            <v>0</v>
          </cell>
        </row>
        <row r="544">
          <cell r="A544">
            <v>92410</v>
          </cell>
          <cell r="B544">
            <v>6412</v>
          </cell>
          <cell r="C544" t="str">
            <v>92410*6412*OHD</v>
          </cell>
          <cell r="D544">
            <v>0</v>
          </cell>
          <cell r="E544">
            <v>0</v>
          </cell>
          <cell r="F544">
            <v>0</v>
          </cell>
          <cell r="G544">
            <v>0</v>
          </cell>
          <cell r="L544">
            <v>0</v>
          </cell>
        </row>
        <row r="545">
          <cell r="A545">
            <v>92450</v>
          </cell>
          <cell r="B545">
            <v>6412</v>
          </cell>
          <cell r="C545" t="str">
            <v>92450*6412*OHD</v>
          </cell>
          <cell r="D545">
            <v>0</v>
          </cell>
          <cell r="E545">
            <v>0</v>
          </cell>
          <cell r="F545">
            <v>0</v>
          </cell>
          <cell r="G545">
            <v>0</v>
          </cell>
          <cell r="L545">
            <v>0</v>
          </cell>
        </row>
        <row r="546">
          <cell r="A546">
            <v>92000</v>
          </cell>
          <cell r="B546">
            <v>6414</v>
          </cell>
          <cell r="C546" t="str">
            <v>92000*6414*OHD</v>
          </cell>
          <cell r="D546">
            <v>0</v>
          </cell>
          <cell r="E546">
            <v>0</v>
          </cell>
          <cell r="F546">
            <v>0</v>
          </cell>
          <cell r="G546">
            <v>0</v>
          </cell>
          <cell r="L546">
            <v>0</v>
          </cell>
        </row>
        <row r="547">
          <cell r="A547">
            <v>92010</v>
          </cell>
          <cell r="B547">
            <v>6414</v>
          </cell>
          <cell r="C547" t="str">
            <v>92010*6414*OHD</v>
          </cell>
          <cell r="D547">
            <v>3233.81</v>
          </cell>
          <cell r="E547">
            <v>0</v>
          </cell>
          <cell r="F547">
            <v>-3233.81</v>
          </cell>
          <cell r="G547">
            <v>0</v>
          </cell>
          <cell r="L547">
            <v>3233.81</v>
          </cell>
        </row>
        <row r="548">
          <cell r="A548">
            <v>92100</v>
          </cell>
          <cell r="B548">
            <v>6414</v>
          </cell>
          <cell r="C548" t="str">
            <v>92100*6414*OHD</v>
          </cell>
          <cell r="D548">
            <v>-1104</v>
          </cell>
          <cell r="E548">
            <v>0</v>
          </cell>
          <cell r="F548">
            <v>1104</v>
          </cell>
          <cell r="G548">
            <v>0</v>
          </cell>
          <cell r="L548">
            <v>0</v>
          </cell>
        </row>
        <row r="549">
          <cell r="A549">
            <v>92200</v>
          </cell>
          <cell r="B549">
            <v>6414</v>
          </cell>
          <cell r="C549" t="str">
            <v>92200*6414*OHD</v>
          </cell>
          <cell r="D549">
            <v>0</v>
          </cell>
          <cell r="E549">
            <v>0</v>
          </cell>
          <cell r="F549">
            <v>0</v>
          </cell>
          <cell r="G549">
            <v>0</v>
          </cell>
          <cell r="L549">
            <v>0</v>
          </cell>
        </row>
        <row r="550">
          <cell r="A550">
            <v>92230</v>
          </cell>
          <cell r="B550">
            <v>6414</v>
          </cell>
          <cell r="C550" t="str">
            <v>92230*6414*OHD</v>
          </cell>
          <cell r="D550">
            <v>-216.6</v>
          </cell>
          <cell r="E550">
            <v>0</v>
          </cell>
          <cell r="F550">
            <v>216.6</v>
          </cell>
          <cell r="G550">
            <v>0</v>
          </cell>
          <cell r="L550">
            <v>0</v>
          </cell>
        </row>
        <row r="551">
          <cell r="A551">
            <v>92280</v>
          </cell>
          <cell r="B551">
            <v>6414</v>
          </cell>
          <cell r="C551" t="str">
            <v>92280*6414*OHD</v>
          </cell>
          <cell r="D551">
            <v>0</v>
          </cell>
          <cell r="E551">
            <v>0</v>
          </cell>
          <cell r="F551">
            <v>0</v>
          </cell>
          <cell r="G551">
            <v>0</v>
          </cell>
          <cell r="L551">
            <v>0</v>
          </cell>
        </row>
        <row r="552">
          <cell r="A552">
            <v>92300</v>
          </cell>
          <cell r="B552">
            <v>6414</v>
          </cell>
          <cell r="C552" t="str">
            <v>92300*6414*OHD</v>
          </cell>
          <cell r="D552">
            <v>0</v>
          </cell>
          <cell r="E552">
            <v>0</v>
          </cell>
          <cell r="F552">
            <v>0</v>
          </cell>
          <cell r="G552">
            <v>0</v>
          </cell>
          <cell r="L552">
            <v>0</v>
          </cell>
        </row>
        <row r="553">
          <cell r="A553">
            <v>92405</v>
          </cell>
          <cell r="B553">
            <v>6414</v>
          </cell>
          <cell r="C553" t="str">
            <v>92405*6414*OHD</v>
          </cell>
          <cell r="D553">
            <v>0</v>
          </cell>
          <cell r="E553">
            <v>0</v>
          </cell>
          <cell r="F553">
            <v>0</v>
          </cell>
          <cell r="G553">
            <v>0</v>
          </cell>
          <cell r="L553">
            <v>0</v>
          </cell>
        </row>
        <row r="554">
          <cell r="A554">
            <v>92700</v>
          </cell>
          <cell r="B554">
            <v>6414</v>
          </cell>
          <cell r="C554" t="str">
            <v>92700*6414*OHD</v>
          </cell>
          <cell r="D554">
            <v>-1303.8399999999999</v>
          </cell>
          <cell r="E554">
            <v>0</v>
          </cell>
          <cell r="F554">
            <v>1303.8399999999999</v>
          </cell>
          <cell r="G554">
            <v>0</v>
          </cell>
          <cell r="L554">
            <v>0</v>
          </cell>
        </row>
        <row r="555">
          <cell r="A555">
            <v>92000</v>
          </cell>
          <cell r="B555">
            <v>6420</v>
          </cell>
          <cell r="C555" t="str">
            <v>92000*6420*OHD</v>
          </cell>
          <cell r="D555">
            <v>0</v>
          </cell>
          <cell r="E555">
            <v>0</v>
          </cell>
          <cell r="F555">
            <v>0</v>
          </cell>
          <cell r="G555">
            <v>0</v>
          </cell>
          <cell r="L555">
            <v>0</v>
          </cell>
        </row>
        <row r="556">
          <cell r="A556">
            <v>92100</v>
          </cell>
          <cell r="B556">
            <v>6420</v>
          </cell>
          <cell r="C556" t="str">
            <v>92100*6420*OHD</v>
          </cell>
          <cell r="D556">
            <v>0</v>
          </cell>
          <cell r="E556">
            <v>0</v>
          </cell>
          <cell r="F556">
            <v>0</v>
          </cell>
          <cell r="G556">
            <v>0</v>
          </cell>
          <cell r="L556">
            <v>0</v>
          </cell>
        </row>
        <row r="557">
          <cell r="A557">
            <v>92500</v>
          </cell>
          <cell r="B557">
            <v>6420</v>
          </cell>
          <cell r="C557" t="str">
            <v>92500*6420*OHD</v>
          </cell>
          <cell r="D557">
            <v>0</v>
          </cell>
          <cell r="E557">
            <v>0</v>
          </cell>
          <cell r="F557">
            <v>0</v>
          </cell>
          <cell r="G557">
            <v>0</v>
          </cell>
          <cell r="L557">
            <v>0</v>
          </cell>
        </row>
        <row r="558">
          <cell r="A558">
            <v>92700</v>
          </cell>
          <cell r="B558">
            <v>6420</v>
          </cell>
          <cell r="C558" t="str">
            <v>92700*6420*OHD</v>
          </cell>
          <cell r="D558">
            <v>0</v>
          </cell>
          <cell r="E558">
            <v>0</v>
          </cell>
          <cell r="F558">
            <v>0</v>
          </cell>
          <cell r="G558">
            <v>0</v>
          </cell>
          <cell r="L558">
            <v>0</v>
          </cell>
        </row>
        <row r="559">
          <cell r="A559">
            <v>92000</v>
          </cell>
          <cell r="B559">
            <v>6496</v>
          </cell>
          <cell r="C559" t="str">
            <v>92000*6496*OHD</v>
          </cell>
          <cell r="D559">
            <v>-56.02</v>
          </cell>
          <cell r="E559">
            <v>0</v>
          </cell>
          <cell r="F559">
            <v>56.02</v>
          </cell>
          <cell r="G559">
            <v>0</v>
          </cell>
          <cell r="L559">
            <v>0</v>
          </cell>
        </row>
        <row r="560">
          <cell r="A560">
            <v>92050</v>
          </cell>
          <cell r="B560">
            <v>6496</v>
          </cell>
          <cell r="C560" t="str">
            <v>92050*6496*OHD</v>
          </cell>
          <cell r="D560">
            <v>3042.91</v>
          </cell>
          <cell r="E560">
            <v>0</v>
          </cell>
          <cell r="F560">
            <v>-3042.91</v>
          </cell>
          <cell r="G560">
            <v>0</v>
          </cell>
          <cell r="L560">
            <v>3042.91</v>
          </cell>
        </row>
        <row r="561">
          <cell r="A561">
            <v>92099</v>
          </cell>
          <cell r="B561">
            <v>6496</v>
          </cell>
          <cell r="C561" t="str">
            <v>92099*6496*OHD</v>
          </cell>
          <cell r="D561">
            <v>0</v>
          </cell>
          <cell r="E561">
            <v>0</v>
          </cell>
          <cell r="F561">
            <v>0</v>
          </cell>
          <cell r="G561">
            <v>0</v>
          </cell>
          <cell r="L561">
            <v>0</v>
          </cell>
        </row>
        <row r="562">
          <cell r="A562">
            <v>92230</v>
          </cell>
          <cell r="B562">
            <v>6496</v>
          </cell>
          <cell r="C562" t="str">
            <v>92230*6496*OHD</v>
          </cell>
          <cell r="D562">
            <v>0</v>
          </cell>
          <cell r="E562">
            <v>0</v>
          </cell>
          <cell r="F562">
            <v>0</v>
          </cell>
          <cell r="G562">
            <v>0</v>
          </cell>
          <cell r="L562">
            <v>0</v>
          </cell>
        </row>
        <row r="563">
          <cell r="A563">
            <v>92700</v>
          </cell>
          <cell r="B563">
            <v>6496</v>
          </cell>
          <cell r="C563" t="str">
            <v>92700*6496*OHD</v>
          </cell>
          <cell r="D563">
            <v>-2118.62</v>
          </cell>
          <cell r="E563">
            <v>0</v>
          </cell>
          <cell r="F563">
            <v>2118.62</v>
          </cell>
          <cell r="G563">
            <v>0</v>
          </cell>
          <cell r="L563">
            <v>0</v>
          </cell>
        </row>
        <row r="564">
          <cell r="A564">
            <v>92099</v>
          </cell>
          <cell r="B564">
            <v>6640</v>
          </cell>
          <cell r="C564" t="str">
            <v>92099*6640*OHD</v>
          </cell>
          <cell r="D564">
            <v>-2834</v>
          </cell>
          <cell r="E564">
            <v>0</v>
          </cell>
          <cell r="F564">
            <v>2834</v>
          </cell>
          <cell r="G564">
            <v>0</v>
          </cell>
          <cell r="L564">
            <v>0</v>
          </cell>
        </row>
        <row r="565">
          <cell r="A565">
            <v>92200</v>
          </cell>
          <cell r="B565">
            <v>6640</v>
          </cell>
          <cell r="C565" t="str">
            <v>92200*6640*OHD</v>
          </cell>
          <cell r="D565">
            <v>-49</v>
          </cell>
          <cell r="E565">
            <v>0</v>
          </cell>
          <cell r="F565">
            <v>49</v>
          </cell>
          <cell r="G565">
            <v>0</v>
          </cell>
          <cell r="L565">
            <v>0</v>
          </cell>
        </row>
        <row r="566">
          <cell r="A566">
            <v>92260</v>
          </cell>
          <cell r="B566">
            <v>6640</v>
          </cell>
          <cell r="C566" t="str">
            <v>92260*6640*OHD</v>
          </cell>
          <cell r="D566">
            <v>0</v>
          </cell>
          <cell r="E566">
            <v>0</v>
          </cell>
          <cell r="F566">
            <v>0</v>
          </cell>
          <cell r="G566">
            <v>0</v>
          </cell>
          <cell r="L566">
            <v>0</v>
          </cell>
        </row>
        <row r="567">
          <cell r="A567">
            <v>92300</v>
          </cell>
          <cell r="B567">
            <v>6640</v>
          </cell>
          <cell r="C567" t="str">
            <v>92300*6640*OHD</v>
          </cell>
          <cell r="D567">
            <v>3078</v>
          </cell>
          <cell r="E567">
            <v>0</v>
          </cell>
          <cell r="F567">
            <v>-3078</v>
          </cell>
          <cell r="G567">
            <v>0</v>
          </cell>
          <cell r="L567">
            <v>3078</v>
          </cell>
        </row>
        <row r="568">
          <cell r="A568">
            <v>92000</v>
          </cell>
          <cell r="B568">
            <v>6910</v>
          </cell>
          <cell r="C568" t="str">
            <v>92000*6910*OHD</v>
          </cell>
          <cell r="D568">
            <v>0</v>
          </cell>
          <cell r="E568">
            <v>0</v>
          </cell>
          <cell r="F568">
            <v>0</v>
          </cell>
          <cell r="G568">
            <v>0</v>
          </cell>
          <cell r="L568">
            <v>0</v>
          </cell>
        </row>
        <row r="569">
          <cell r="A569">
            <v>92000</v>
          </cell>
          <cell r="B569">
            <v>6609</v>
          </cell>
          <cell r="C569" t="str">
            <v>92000*6609*OHD</v>
          </cell>
          <cell r="D569">
            <v>0.39</v>
          </cell>
          <cell r="E569">
            <v>0</v>
          </cell>
          <cell r="F569">
            <v>-0.39</v>
          </cell>
          <cell r="G569">
            <v>0</v>
          </cell>
          <cell r="L569">
            <v>0</v>
          </cell>
        </row>
        <row r="570">
          <cell r="A570">
            <v>92010</v>
          </cell>
          <cell r="B570">
            <v>6609</v>
          </cell>
          <cell r="C570" t="str">
            <v>92010*6609*OHD</v>
          </cell>
          <cell r="D570">
            <v>39287.81</v>
          </cell>
          <cell r="E570">
            <v>0</v>
          </cell>
          <cell r="F570">
            <v>-39287.81</v>
          </cell>
          <cell r="G570">
            <v>0</v>
          </cell>
          <cell r="L570">
            <v>39287.81</v>
          </cell>
        </row>
        <row r="571">
          <cell r="A571">
            <v>92099</v>
          </cell>
          <cell r="B571">
            <v>6609</v>
          </cell>
          <cell r="C571" t="str">
            <v>92099*6609*OHD</v>
          </cell>
          <cell r="D571">
            <v>-113</v>
          </cell>
          <cell r="E571">
            <v>0</v>
          </cell>
          <cell r="F571">
            <v>113</v>
          </cell>
          <cell r="G571">
            <v>0</v>
          </cell>
          <cell r="L571">
            <v>0</v>
          </cell>
        </row>
        <row r="572">
          <cell r="A572">
            <v>92100</v>
          </cell>
          <cell r="B572">
            <v>6609</v>
          </cell>
          <cell r="C572" t="str">
            <v>92100*6609*OHD</v>
          </cell>
          <cell r="D572">
            <v>2559.56</v>
          </cell>
          <cell r="E572">
            <v>0</v>
          </cell>
          <cell r="F572">
            <v>-2559.56</v>
          </cell>
          <cell r="G572">
            <v>0</v>
          </cell>
          <cell r="L572">
            <v>9709.56</v>
          </cell>
        </row>
        <row r="573">
          <cell r="A573">
            <v>92200</v>
          </cell>
          <cell r="B573">
            <v>6609</v>
          </cell>
          <cell r="C573" t="str">
            <v>92200*6609*OHD</v>
          </cell>
          <cell r="D573">
            <v>-15743.12</v>
          </cell>
          <cell r="E573">
            <v>0</v>
          </cell>
          <cell r="F573">
            <v>15743.12</v>
          </cell>
          <cell r="G573">
            <v>0</v>
          </cell>
          <cell r="L573">
            <v>0</v>
          </cell>
        </row>
        <row r="574">
          <cell r="A574">
            <v>92210</v>
          </cell>
          <cell r="B574">
            <v>6609</v>
          </cell>
          <cell r="C574" t="str">
            <v>92210*6609*OHD</v>
          </cell>
          <cell r="D574">
            <v>0</v>
          </cell>
          <cell r="E574">
            <v>0</v>
          </cell>
          <cell r="F574">
            <v>0</v>
          </cell>
          <cell r="G574">
            <v>0</v>
          </cell>
          <cell r="L574">
            <v>-2185.7199999999998</v>
          </cell>
        </row>
        <row r="575">
          <cell r="A575">
            <v>92225</v>
          </cell>
          <cell r="B575">
            <v>6609</v>
          </cell>
          <cell r="C575" t="str">
            <v>92225*6609*OHD</v>
          </cell>
          <cell r="D575">
            <v>0</v>
          </cell>
          <cell r="E575">
            <v>0</v>
          </cell>
          <cell r="F575">
            <v>0</v>
          </cell>
          <cell r="G575">
            <v>0</v>
          </cell>
          <cell r="L575">
            <v>0</v>
          </cell>
        </row>
        <row r="576">
          <cell r="A576">
            <v>92250</v>
          </cell>
          <cell r="B576">
            <v>6609</v>
          </cell>
          <cell r="C576" t="str">
            <v>92250*6609*OHD</v>
          </cell>
          <cell r="D576">
            <v>0</v>
          </cell>
          <cell r="E576">
            <v>0</v>
          </cell>
          <cell r="F576">
            <v>0</v>
          </cell>
          <cell r="G576">
            <v>0</v>
          </cell>
          <cell r="L576">
            <v>0</v>
          </cell>
        </row>
        <row r="577">
          <cell r="A577">
            <v>92252</v>
          </cell>
          <cell r="B577">
            <v>6609</v>
          </cell>
          <cell r="C577" t="str">
            <v>92252*6609*OHD</v>
          </cell>
          <cell r="D577">
            <v>0</v>
          </cell>
          <cell r="E577">
            <v>0</v>
          </cell>
          <cell r="F577">
            <v>0</v>
          </cell>
          <cell r="G577">
            <v>0</v>
          </cell>
          <cell r="L577">
            <v>0</v>
          </cell>
        </row>
        <row r="578">
          <cell r="A578">
            <v>92260</v>
          </cell>
          <cell r="B578">
            <v>6609</v>
          </cell>
          <cell r="C578" t="str">
            <v>92260*6609*OHD</v>
          </cell>
          <cell r="D578">
            <v>-857.5</v>
          </cell>
          <cell r="E578">
            <v>0</v>
          </cell>
          <cell r="F578">
            <v>857.5</v>
          </cell>
          <cell r="G578">
            <v>0</v>
          </cell>
          <cell r="L578">
            <v>0</v>
          </cell>
        </row>
        <row r="579">
          <cell r="A579">
            <v>92262</v>
          </cell>
          <cell r="B579">
            <v>6609</v>
          </cell>
          <cell r="C579" t="str">
            <v>92262*6609*OHD</v>
          </cell>
          <cell r="D579">
            <v>0</v>
          </cell>
          <cell r="E579">
            <v>0</v>
          </cell>
          <cell r="F579">
            <v>0</v>
          </cell>
          <cell r="G579">
            <v>0</v>
          </cell>
          <cell r="L579">
            <v>0</v>
          </cell>
        </row>
        <row r="580">
          <cell r="A580">
            <v>92270</v>
          </cell>
          <cell r="B580">
            <v>6609</v>
          </cell>
          <cell r="C580" t="str">
            <v>92270*6609*OHD</v>
          </cell>
          <cell r="D580">
            <v>0</v>
          </cell>
          <cell r="E580">
            <v>0</v>
          </cell>
          <cell r="F580">
            <v>0</v>
          </cell>
          <cell r="G580">
            <v>0</v>
          </cell>
          <cell r="L580">
            <v>0</v>
          </cell>
        </row>
        <row r="581">
          <cell r="A581">
            <v>92280</v>
          </cell>
          <cell r="B581">
            <v>6609</v>
          </cell>
          <cell r="C581" t="str">
            <v>92280*6609*OHD</v>
          </cell>
          <cell r="D581">
            <v>0</v>
          </cell>
          <cell r="E581">
            <v>0</v>
          </cell>
          <cell r="F581">
            <v>0</v>
          </cell>
          <cell r="G581">
            <v>0</v>
          </cell>
          <cell r="L581">
            <v>0</v>
          </cell>
        </row>
        <row r="582">
          <cell r="A582">
            <v>92290</v>
          </cell>
          <cell r="B582">
            <v>6609</v>
          </cell>
          <cell r="C582" t="str">
            <v>92290*6609*OHD</v>
          </cell>
          <cell r="D582">
            <v>0</v>
          </cell>
          <cell r="E582">
            <v>0</v>
          </cell>
          <cell r="F582">
            <v>0</v>
          </cell>
          <cell r="G582">
            <v>0</v>
          </cell>
          <cell r="L582">
            <v>0</v>
          </cell>
        </row>
        <row r="583">
          <cell r="A583">
            <v>92300</v>
          </cell>
          <cell r="B583">
            <v>6609</v>
          </cell>
          <cell r="C583" t="str">
            <v>92300*6609*OHD</v>
          </cell>
          <cell r="D583">
            <v>0</v>
          </cell>
          <cell r="E583">
            <v>0</v>
          </cell>
          <cell r="F583">
            <v>0</v>
          </cell>
          <cell r="G583">
            <v>0</v>
          </cell>
          <cell r="L583">
            <v>66</v>
          </cell>
        </row>
        <row r="584">
          <cell r="A584">
            <v>92310</v>
          </cell>
          <cell r="B584">
            <v>6609</v>
          </cell>
          <cell r="C584" t="str">
            <v>92310*6609*OHD</v>
          </cell>
          <cell r="D584">
            <v>0</v>
          </cell>
          <cell r="E584">
            <v>0</v>
          </cell>
          <cell r="F584">
            <v>0</v>
          </cell>
          <cell r="G584">
            <v>0</v>
          </cell>
          <cell r="L584">
            <v>0</v>
          </cell>
        </row>
        <row r="585">
          <cell r="A585">
            <v>92323</v>
          </cell>
          <cell r="B585">
            <v>6609</v>
          </cell>
          <cell r="C585" t="str">
            <v>92323*6609*OHD</v>
          </cell>
          <cell r="D585">
            <v>0</v>
          </cell>
          <cell r="E585">
            <v>0</v>
          </cell>
          <cell r="F585">
            <v>0</v>
          </cell>
          <cell r="G585">
            <v>0</v>
          </cell>
          <cell r="L585">
            <v>0</v>
          </cell>
        </row>
        <row r="586">
          <cell r="A586">
            <v>92330</v>
          </cell>
          <cell r="B586">
            <v>6609</v>
          </cell>
          <cell r="C586" t="str">
            <v>92330*6609*OHD</v>
          </cell>
          <cell r="D586">
            <v>0</v>
          </cell>
          <cell r="E586">
            <v>0</v>
          </cell>
          <cell r="F586">
            <v>0</v>
          </cell>
          <cell r="G586">
            <v>0</v>
          </cell>
          <cell r="L586">
            <v>0</v>
          </cell>
        </row>
        <row r="587">
          <cell r="A587">
            <v>92335</v>
          </cell>
          <cell r="B587">
            <v>6609</v>
          </cell>
          <cell r="C587" t="str">
            <v>92335*6609*OHD</v>
          </cell>
          <cell r="D587">
            <v>0</v>
          </cell>
          <cell r="E587">
            <v>0</v>
          </cell>
          <cell r="F587">
            <v>0</v>
          </cell>
          <cell r="G587">
            <v>0</v>
          </cell>
          <cell r="L587">
            <v>0</v>
          </cell>
        </row>
        <row r="588">
          <cell r="A588">
            <v>92500</v>
          </cell>
          <cell r="B588">
            <v>6609</v>
          </cell>
          <cell r="C588" t="str">
            <v>92500*6609*OHD</v>
          </cell>
          <cell r="D588">
            <v>6225</v>
          </cell>
          <cell r="E588">
            <v>0</v>
          </cell>
          <cell r="F588">
            <v>-6225</v>
          </cell>
          <cell r="G588">
            <v>0</v>
          </cell>
          <cell r="L588">
            <v>16342.55</v>
          </cell>
        </row>
        <row r="589">
          <cell r="A589">
            <v>92550</v>
          </cell>
          <cell r="B589">
            <v>6609</v>
          </cell>
          <cell r="C589" t="str">
            <v>92550*6609*OHD</v>
          </cell>
          <cell r="D589">
            <v>-11040</v>
          </cell>
          <cell r="E589">
            <v>0</v>
          </cell>
          <cell r="F589">
            <v>11040</v>
          </cell>
          <cell r="G589">
            <v>0</v>
          </cell>
          <cell r="L589">
            <v>0</v>
          </cell>
        </row>
        <row r="590">
          <cell r="A590">
            <v>92555</v>
          </cell>
          <cell r="B590">
            <v>6609</v>
          </cell>
          <cell r="C590" t="str">
            <v>92555*6609*OHD</v>
          </cell>
          <cell r="D590">
            <v>16560</v>
          </cell>
          <cell r="E590">
            <v>0</v>
          </cell>
          <cell r="F590">
            <v>-16560</v>
          </cell>
          <cell r="G590">
            <v>0</v>
          </cell>
          <cell r="L590">
            <v>16560</v>
          </cell>
        </row>
        <row r="591">
          <cell r="A591">
            <v>92600</v>
          </cell>
          <cell r="B591">
            <v>6609</v>
          </cell>
          <cell r="C591" t="str">
            <v>92600*6609*OHD</v>
          </cell>
          <cell r="D591">
            <v>0</v>
          </cell>
          <cell r="E591">
            <v>0</v>
          </cell>
          <cell r="F591">
            <v>0</v>
          </cell>
          <cell r="G591">
            <v>0</v>
          </cell>
          <cell r="L591">
            <v>0</v>
          </cell>
        </row>
        <row r="592">
          <cell r="A592">
            <v>92700</v>
          </cell>
          <cell r="B592">
            <v>6609</v>
          </cell>
          <cell r="C592" t="str">
            <v>92700*6609*OHD</v>
          </cell>
          <cell r="D592">
            <v>-3070.2</v>
          </cell>
          <cell r="E592">
            <v>0</v>
          </cell>
          <cell r="F592">
            <v>3070.2</v>
          </cell>
          <cell r="G592">
            <v>0</v>
          </cell>
          <cell r="L592">
            <v>0</v>
          </cell>
        </row>
        <row r="593">
          <cell r="A593">
            <v>92800</v>
          </cell>
          <cell r="B593">
            <v>6609</v>
          </cell>
          <cell r="C593" t="str">
            <v>92800*6609*OHD</v>
          </cell>
          <cell r="D593">
            <v>0</v>
          </cell>
          <cell r="E593">
            <v>0</v>
          </cell>
          <cell r="F593">
            <v>0</v>
          </cell>
          <cell r="G593">
            <v>0</v>
          </cell>
          <cell r="L593">
            <v>0</v>
          </cell>
        </row>
        <row r="594">
          <cell r="A594">
            <v>92835</v>
          </cell>
          <cell r="B594">
            <v>6609</v>
          </cell>
          <cell r="C594" t="str">
            <v>92835*6609*OHD</v>
          </cell>
          <cell r="D594">
            <v>-1968.85</v>
          </cell>
          <cell r="E594">
            <v>0</v>
          </cell>
          <cell r="F594">
            <v>1968.85</v>
          </cell>
          <cell r="G594">
            <v>0</v>
          </cell>
          <cell r="L594">
            <v>-1968.85</v>
          </cell>
        </row>
        <row r="595">
          <cell r="A595">
            <v>92099</v>
          </cell>
          <cell r="B595">
            <v>6610</v>
          </cell>
          <cell r="C595" t="str">
            <v>92099*6610*OHD</v>
          </cell>
          <cell r="D595">
            <v>0</v>
          </cell>
          <cell r="E595">
            <v>0</v>
          </cell>
          <cell r="F595">
            <v>0</v>
          </cell>
          <cell r="G595">
            <v>0</v>
          </cell>
          <cell r="L595">
            <v>0</v>
          </cell>
        </row>
        <row r="596">
          <cell r="A596">
            <v>92200</v>
          </cell>
          <cell r="B596">
            <v>6610</v>
          </cell>
          <cell r="C596" t="str">
            <v>92200*6610*OHD</v>
          </cell>
          <cell r="D596">
            <v>-1626</v>
          </cell>
          <cell r="E596">
            <v>0</v>
          </cell>
          <cell r="F596">
            <v>1626</v>
          </cell>
          <cell r="G596">
            <v>0</v>
          </cell>
          <cell r="L596">
            <v>0</v>
          </cell>
        </row>
        <row r="597">
          <cell r="A597">
            <v>92550</v>
          </cell>
          <cell r="B597">
            <v>6610</v>
          </cell>
          <cell r="C597" t="str">
            <v>92550*6610*OHD</v>
          </cell>
          <cell r="D597">
            <v>-24845</v>
          </cell>
          <cell r="E597">
            <v>0</v>
          </cell>
          <cell r="F597">
            <v>24845</v>
          </cell>
          <cell r="G597">
            <v>0</v>
          </cell>
          <cell r="L597">
            <v>0</v>
          </cell>
        </row>
        <row r="598">
          <cell r="A598">
            <v>92700</v>
          </cell>
          <cell r="B598">
            <v>6610</v>
          </cell>
          <cell r="C598" t="str">
            <v>92700*6610*OHD</v>
          </cell>
          <cell r="D598">
            <v>0</v>
          </cell>
          <cell r="E598">
            <v>0</v>
          </cell>
          <cell r="F598">
            <v>0</v>
          </cell>
          <cell r="G598">
            <v>0</v>
          </cell>
          <cell r="L598">
            <v>0</v>
          </cell>
        </row>
        <row r="599">
          <cell r="A599">
            <v>92810</v>
          </cell>
          <cell r="B599">
            <v>6610</v>
          </cell>
          <cell r="C599" t="str">
            <v>92810*6610*OHD</v>
          </cell>
          <cell r="D599">
            <v>40741</v>
          </cell>
          <cell r="E599">
            <v>0</v>
          </cell>
          <cell r="F599">
            <v>-40741</v>
          </cell>
          <cell r="G599">
            <v>0</v>
          </cell>
          <cell r="L599">
            <v>40741</v>
          </cell>
        </row>
        <row r="600">
          <cell r="A600">
            <v>92099</v>
          </cell>
          <cell r="B600">
            <v>6611</v>
          </cell>
          <cell r="C600" t="str">
            <v>92099*6611*OHD</v>
          </cell>
          <cell r="D600">
            <v>0</v>
          </cell>
          <cell r="E600">
            <v>0</v>
          </cell>
          <cell r="F600">
            <v>0</v>
          </cell>
          <cell r="G600">
            <v>0</v>
          </cell>
          <cell r="L600">
            <v>0</v>
          </cell>
        </row>
        <row r="601">
          <cell r="A601">
            <v>92100</v>
          </cell>
          <cell r="B601">
            <v>6611</v>
          </cell>
          <cell r="C601" t="str">
            <v>92100*6611*OHD</v>
          </cell>
          <cell r="D601">
            <v>0</v>
          </cell>
          <cell r="E601">
            <v>0</v>
          </cell>
          <cell r="F601">
            <v>0</v>
          </cell>
          <cell r="G601">
            <v>0</v>
          </cell>
          <cell r="L601">
            <v>0</v>
          </cell>
        </row>
        <row r="602">
          <cell r="A602">
            <v>92200</v>
          </cell>
          <cell r="B602">
            <v>6611</v>
          </cell>
          <cell r="C602" t="str">
            <v>92200*6611*OHD</v>
          </cell>
          <cell r="D602">
            <v>0</v>
          </cell>
          <cell r="E602">
            <v>0</v>
          </cell>
          <cell r="F602">
            <v>0</v>
          </cell>
          <cell r="G602">
            <v>0</v>
          </cell>
          <cell r="L602">
            <v>0</v>
          </cell>
        </row>
        <row r="603">
          <cell r="A603">
            <v>92225</v>
          </cell>
          <cell r="B603">
            <v>6611</v>
          </cell>
          <cell r="C603" t="str">
            <v>92225*6611*OHD</v>
          </cell>
          <cell r="D603">
            <v>-6</v>
          </cell>
          <cell r="E603">
            <v>0</v>
          </cell>
          <cell r="F603">
            <v>6</v>
          </cell>
          <cell r="G603">
            <v>0</v>
          </cell>
          <cell r="L603">
            <v>0</v>
          </cell>
        </row>
        <row r="604">
          <cell r="A604">
            <v>92230</v>
          </cell>
          <cell r="B604">
            <v>6611</v>
          </cell>
          <cell r="C604" t="str">
            <v>92230*6611*OHD</v>
          </cell>
          <cell r="D604">
            <v>0</v>
          </cell>
          <cell r="E604">
            <v>0</v>
          </cell>
          <cell r="F604">
            <v>0</v>
          </cell>
          <cell r="G604">
            <v>0</v>
          </cell>
          <cell r="L604">
            <v>0</v>
          </cell>
        </row>
        <row r="605">
          <cell r="A605">
            <v>92250</v>
          </cell>
          <cell r="B605">
            <v>6611</v>
          </cell>
          <cell r="C605" t="str">
            <v>92250*6611*OHD</v>
          </cell>
          <cell r="D605">
            <v>-5520</v>
          </cell>
          <cell r="E605">
            <v>0</v>
          </cell>
          <cell r="F605">
            <v>5520</v>
          </cell>
          <cell r="G605">
            <v>0</v>
          </cell>
          <cell r="L605">
            <v>0</v>
          </cell>
        </row>
        <row r="606">
          <cell r="A606">
            <v>92280</v>
          </cell>
          <cell r="B606">
            <v>6611</v>
          </cell>
          <cell r="C606" t="str">
            <v>92280*6611*OHD</v>
          </cell>
          <cell r="D606">
            <v>0</v>
          </cell>
          <cell r="E606">
            <v>0</v>
          </cell>
          <cell r="F606">
            <v>0</v>
          </cell>
          <cell r="G606">
            <v>0</v>
          </cell>
          <cell r="L606">
            <v>0</v>
          </cell>
        </row>
        <row r="607">
          <cell r="A607">
            <v>92550</v>
          </cell>
          <cell r="B607">
            <v>6611</v>
          </cell>
          <cell r="C607" t="str">
            <v>92550*6611*OHD</v>
          </cell>
          <cell r="D607">
            <v>50</v>
          </cell>
          <cell r="E607">
            <v>0</v>
          </cell>
          <cell r="F607">
            <v>-50</v>
          </cell>
          <cell r="G607">
            <v>0</v>
          </cell>
          <cell r="L607">
            <v>0</v>
          </cell>
        </row>
        <row r="608">
          <cell r="A608">
            <v>92700</v>
          </cell>
          <cell r="B608">
            <v>6611</v>
          </cell>
          <cell r="C608" t="str">
            <v>92700*6611*OHD</v>
          </cell>
          <cell r="D608">
            <v>0</v>
          </cell>
          <cell r="E608">
            <v>0</v>
          </cell>
          <cell r="F608">
            <v>0</v>
          </cell>
          <cell r="G608">
            <v>0</v>
          </cell>
          <cell r="L608">
            <v>0</v>
          </cell>
        </row>
        <row r="609">
          <cell r="A609">
            <v>92841</v>
          </cell>
          <cell r="B609">
            <v>6611</v>
          </cell>
          <cell r="C609" t="str">
            <v>92841*6611*OHD</v>
          </cell>
          <cell r="D609">
            <v>-44</v>
          </cell>
          <cell r="E609">
            <v>0</v>
          </cell>
          <cell r="F609">
            <v>44</v>
          </cell>
          <cell r="G609">
            <v>0</v>
          </cell>
          <cell r="L609">
            <v>-44</v>
          </cell>
        </row>
        <row r="610">
          <cell r="A610">
            <v>92000</v>
          </cell>
          <cell r="B610">
            <v>6612</v>
          </cell>
          <cell r="C610" t="str">
            <v>92000*6612*OHD</v>
          </cell>
          <cell r="D610">
            <v>0</v>
          </cell>
          <cell r="E610">
            <v>0</v>
          </cell>
          <cell r="F610">
            <v>0</v>
          </cell>
          <cell r="G610">
            <v>0</v>
          </cell>
          <cell r="L610">
            <v>0</v>
          </cell>
        </row>
        <row r="611">
          <cell r="A611">
            <v>92099</v>
          </cell>
          <cell r="B611">
            <v>6612</v>
          </cell>
          <cell r="C611" t="str">
            <v>92099*6612*OHD</v>
          </cell>
          <cell r="D611">
            <v>0</v>
          </cell>
          <cell r="E611">
            <v>0</v>
          </cell>
          <cell r="F611">
            <v>0</v>
          </cell>
          <cell r="G611">
            <v>0</v>
          </cell>
          <cell r="L611">
            <v>0</v>
          </cell>
        </row>
        <row r="612">
          <cell r="A612">
            <v>92100</v>
          </cell>
          <cell r="B612">
            <v>6612</v>
          </cell>
          <cell r="C612" t="str">
            <v>92100*6612*OHD</v>
          </cell>
          <cell r="D612">
            <v>2709</v>
          </cell>
          <cell r="E612">
            <v>0</v>
          </cell>
          <cell r="F612">
            <v>-2709</v>
          </cell>
          <cell r="G612">
            <v>0</v>
          </cell>
          <cell r="L612">
            <v>0</v>
          </cell>
        </row>
        <row r="613">
          <cell r="A613">
            <v>92262</v>
          </cell>
          <cell r="B613">
            <v>6612</v>
          </cell>
          <cell r="C613" t="str">
            <v>92262*6612*OHD</v>
          </cell>
          <cell r="D613">
            <v>-8655.25</v>
          </cell>
          <cell r="E613">
            <v>0</v>
          </cell>
          <cell r="F613">
            <v>8655.25</v>
          </cell>
          <cell r="G613">
            <v>0</v>
          </cell>
          <cell r="L613">
            <v>0</v>
          </cell>
        </row>
        <row r="614">
          <cell r="A614">
            <v>92300</v>
          </cell>
          <cell r="B614">
            <v>6612</v>
          </cell>
          <cell r="C614" t="str">
            <v>92300*6612*OHD</v>
          </cell>
          <cell r="D614">
            <v>13986.71</v>
          </cell>
          <cell r="E614">
            <v>0</v>
          </cell>
          <cell r="F614">
            <v>-13986.71</v>
          </cell>
          <cell r="G614">
            <v>0</v>
          </cell>
          <cell r="L614">
            <v>16260.37</v>
          </cell>
        </row>
        <row r="615">
          <cell r="A615">
            <v>92310</v>
          </cell>
          <cell r="B615">
            <v>6612</v>
          </cell>
          <cell r="C615" t="str">
            <v>92310*6612*OHD</v>
          </cell>
          <cell r="D615">
            <v>0</v>
          </cell>
          <cell r="E615">
            <v>0</v>
          </cell>
          <cell r="F615">
            <v>0</v>
          </cell>
          <cell r="G615">
            <v>0</v>
          </cell>
          <cell r="L615">
            <v>0</v>
          </cell>
        </row>
        <row r="616">
          <cell r="A616">
            <v>92321</v>
          </cell>
          <cell r="B616">
            <v>6612</v>
          </cell>
          <cell r="C616" t="str">
            <v>92321*6612*OHD</v>
          </cell>
          <cell r="D616">
            <v>0</v>
          </cell>
          <cell r="E616">
            <v>0</v>
          </cell>
          <cell r="F616">
            <v>0</v>
          </cell>
          <cell r="G616">
            <v>0</v>
          </cell>
          <cell r="L616">
            <v>0</v>
          </cell>
        </row>
        <row r="617">
          <cell r="A617">
            <v>92322</v>
          </cell>
          <cell r="B617">
            <v>6612</v>
          </cell>
          <cell r="C617" t="str">
            <v>92322*6612*OHD</v>
          </cell>
          <cell r="D617">
            <v>0</v>
          </cell>
          <cell r="E617">
            <v>0</v>
          </cell>
          <cell r="F617">
            <v>0</v>
          </cell>
          <cell r="G617">
            <v>0</v>
          </cell>
          <cell r="L617">
            <v>0</v>
          </cell>
        </row>
        <row r="618">
          <cell r="A618">
            <v>92323</v>
          </cell>
          <cell r="B618">
            <v>6612</v>
          </cell>
          <cell r="C618" t="str">
            <v>92323*6612*OHD</v>
          </cell>
          <cell r="D618">
            <v>0</v>
          </cell>
          <cell r="E618">
            <v>0</v>
          </cell>
          <cell r="F618">
            <v>0</v>
          </cell>
          <cell r="G618">
            <v>0</v>
          </cell>
          <cell r="L618">
            <v>0</v>
          </cell>
        </row>
        <row r="619">
          <cell r="A619">
            <v>92330</v>
          </cell>
          <cell r="B619">
            <v>6612</v>
          </cell>
          <cell r="C619" t="str">
            <v>92330*6612*OHD</v>
          </cell>
          <cell r="D619">
            <v>0</v>
          </cell>
          <cell r="E619">
            <v>0</v>
          </cell>
          <cell r="F619">
            <v>0</v>
          </cell>
          <cell r="G619">
            <v>0</v>
          </cell>
          <cell r="L619">
            <v>0</v>
          </cell>
        </row>
        <row r="620">
          <cell r="A620">
            <v>92335</v>
          </cell>
          <cell r="B620">
            <v>6612</v>
          </cell>
          <cell r="C620" t="str">
            <v>92335*6612*OHD</v>
          </cell>
          <cell r="D620">
            <v>0</v>
          </cell>
          <cell r="E620">
            <v>0</v>
          </cell>
          <cell r="F620">
            <v>0</v>
          </cell>
          <cell r="G620">
            <v>0</v>
          </cell>
          <cell r="L620">
            <v>0</v>
          </cell>
        </row>
        <row r="621">
          <cell r="A621">
            <v>92410</v>
          </cell>
          <cell r="B621">
            <v>6612</v>
          </cell>
          <cell r="C621" t="str">
            <v>92410*6612*OHD</v>
          </cell>
          <cell r="D621">
            <v>0</v>
          </cell>
          <cell r="E621">
            <v>0</v>
          </cell>
          <cell r="F621">
            <v>0</v>
          </cell>
          <cell r="G621">
            <v>0</v>
          </cell>
          <cell r="L621">
            <v>0</v>
          </cell>
        </row>
        <row r="622">
          <cell r="A622">
            <v>92450</v>
          </cell>
          <cell r="B622">
            <v>6612</v>
          </cell>
          <cell r="C622" t="str">
            <v>92450*6612*OHD</v>
          </cell>
          <cell r="D622">
            <v>-3799.5</v>
          </cell>
          <cell r="E622">
            <v>0</v>
          </cell>
          <cell r="F622">
            <v>3799.5</v>
          </cell>
          <cell r="G622">
            <v>0</v>
          </cell>
          <cell r="L622">
            <v>0</v>
          </cell>
        </row>
        <row r="623">
          <cell r="A623">
            <v>92500</v>
          </cell>
          <cell r="B623">
            <v>6612</v>
          </cell>
          <cell r="C623" t="str">
            <v>92500*6612*OHD</v>
          </cell>
          <cell r="D623">
            <v>0</v>
          </cell>
          <cell r="E623">
            <v>0</v>
          </cell>
          <cell r="F623">
            <v>0</v>
          </cell>
          <cell r="G623">
            <v>0</v>
          </cell>
          <cell r="L623">
            <v>0</v>
          </cell>
        </row>
        <row r="624">
          <cell r="A624">
            <v>92700</v>
          </cell>
          <cell r="B624">
            <v>6612</v>
          </cell>
          <cell r="C624" t="str">
            <v>92700*6612*OHD</v>
          </cell>
          <cell r="D624">
            <v>0</v>
          </cell>
          <cell r="E624">
            <v>0</v>
          </cell>
          <cell r="F624">
            <v>0</v>
          </cell>
          <cell r="G624">
            <v>0</v>
          </cell>
          <cell r="L624">
            <v>0</v>
          </cell>
        </row>
        <row r="625">
          <cell r="A625">
            <v>92800</v>
          </cell>
          <cell r="B625">
            <v>6612</v>
          </cell>
          <cell r="C625" t="str">
            <v>92800*6612*OHD</v>
          </cell>
          <cell r="D625">
            <v>0</v>
          </cell>
          <cell r="E625">
            <v>0</v>
          </cell>
          <cell r="F625">
            <v>0</v>
          </cell>
          <cell r="G625">
            <v>0</v>
          </cell>
          <cell r="L625">
            <v>0</v>
          </cell>
        </row>
        <row r="626">
          <cell r="A626">
            <v>92220</v>
          </cell>
          <cell r="B626">
            <v>6613</v>
          </cell>
          <cell r="C626" t="str">
            <v>92220*6613*OHD</v>
          </cell>
          <cell r="D626">
            <v>0</v>
          </cell>
          <cell r="E626">
            <v>0</v>
          </cell>
          <cell r="F626">
            <v>0</v>
          </cell>
          <cell r="G626">
            <v>0</v>
          </cell>
          <cell r="L626">
            <v>0</v>
          </cell>
        </row>
        <row r="627">
          <cell r="A627">
            <v>92270</v>
          </cell>
          <cell r="B627">
            <v>6613</v>
          </cell>
          <cell r="C627" t="str">
            <v>92270*6613*OHD</v>
          </cell>
          <cell r="D627">
            <v>-273412.53999999998</v>
          </cell>
          <cell r="E627">
            <v>0</v>
          </cell>
          <cell r="F627">
            <v>273412.53999999998</v>
          </cell>
          <cell r="G627">
            <v>0</v>
          </cell>
          <cell r="L627">
            <v>0</v>
          </cell>
        </row>
        <row r="628">
          <cell r="A628">
            <v>92851</v>
          </cell>
          <cell r="B628">
            <v>6613</v>
          </cell>
          <cell r="C628" t="str">
            <v>92851*6613*OHD</v>
          </cell>
          <cell r="D628">
            <v>403308.4</v>
          </cell>
          <cell r="E628">
            <v>143000</v>
          </cell>
          <cell r="F628">
            <v>-260308.4</v>
          </cell>
          <cell r="G628">
            <v>-1.8203384615384617</v>
          </cell>
          <cell r="L628">
            <v>403308.4</v>
          </cell>
        </row>
        <row r="629">
          <cell r="A629">
            <v>92200</v>
          </cell>
          <cell r="B629">
            <v>6614</v>
          </cell>
          <cell r="C629" t="str">
            <v>92200*6614*OHD</v>
          </cell>
          <cell r="D629">
            <v>544.5</v>
          </cell>
          <cell r="E629">
            <v>0</v>
          </cell>
          <cell r="F629">
            <v>-544.5</v>
          </cell>
          <cell r="G629">
            <v>0</v>
          </cell>
          <cell r="L629">
            <v>0</v>
          </cell>
        </row>
        <row r="630">
          <cell r="A630">
            <v>92250</v>
          </cell>
          <cell r="B630">
            <v>6614</v>
          </cell>
          <cell r="C630" t="str">
            <v>92250*6614*OHD</v>
          </cell>
          <cell r="D630">
            <v>0</v>
          </cell>
          <cell r="E630">
            <v>0</v>
          </cell>
          <cell r="F630">
            <v>0</v>
          </cell>
          <cell r="G630">
            <v>0</v>
          </cell>
          <cell r="L630">
            <v>0</v>
          </cell>
        </row>
        <row r="631">
          <cell r="A631">
            <v>92555</v>
          </cell>
          <cell r="B631">
            <v>6614</v>
          </cell>
          <cell r="C631" t="str">
            <v>92555*6614*OHD</v>
          </cell>
          <cell r="D631">
            <v>6041.93</v>
          </cell>
          <cell r="E631">
            <v>0</v>
          </cell>
          <cell r="F631">
            <v>-6041.93</v>
          </cell>
          <cell r="G631">
            <v>0</v>
          </cell>
          <cell r="L631">
            <v>6041.93</v>
          </cell>
        </row>
        <row r="632">
          <cell r="A632">
            <v>92290</v>
          </cell>
          <cell r="B632">
            <v>6670</v>
          </cell>
          <cell r="C632" t="str">
            <v>92290*6670*OHD</v>
          </cell>
          <cell r="D632">
            <v>-2000000</v>
          </cell>
          <cell r="E632">
            <v>0</v>
          </cell>
          <cell r="F632">
            <v>2000000</v>
          </cell>
          <cell r="G632">
            <v>0</v>
          </cell>
          <cell r="L632">
            <v>0</v>
          </cell>
        </row>
        <row r="633">
          <cell r="A633">
            <v>92293</v>
          </cell>
          <cell r="B633">
            <v>6670</v>
          </cell>
          <cell r="C633" t="str">
            <v>92293*6670*OHD</v>
          </cell>
          <cell r="D633">
            <v>8077380.0199999996</v>
          </cell>
          <cell r="E633">
            <v>2648552</v>
          </cell>
          <cell r="F633">
            <v>-5428828.0199999996</v>
          </cell>
          <cell r="G633">
            <v>-2.0497343529596548</v>
          </cell>
          <cell r="L633">
            <v>8077380.0199999996</v>
          </cell>
        </row>
        <row r="634">
          <cell r="A634">
            <v>92000</v>
          </cell>
          <cell r="B634">
            <v>6430</v>
          </cell>
          <cell r="C634" t="str">
            <v>92000*6430*OHD</v>
          </cell>
          <cell r="D634">
            <v>-17244.14</v>
          </cell>
          <cell r="E634">
            <v>0</v>
          </cell>
          <cell r="F634">
            <v>17244.14</v>
          </cell>
          <cell r="G634">
            <v>0</v>
          </cell>
          <cell r="L634">
            <v>0</v>
          </cell>
        </row>
        <row r="635">
          <cell r="A635">
            <v>92050</v>
          </cell>
          <cell r="B635">
            <v>6430</v>
          </cell>
          <cell r="C635" t="str">
            <v>92050*6430*OHD</v>
          </cell>
          <cell r="D635">
            <v>25465.11</v>
          </cell>
          <cell r="E635">
            <v>0</v>
          </cell>
          <cell r="F635">
            <v>-25465.11</v>
          </cell>
          <cell r="G635">
            <v>0</v>
          </cell>
          <cell r="L635">
            <v>25465.11</v>
          </cell>
        </row>
        <row r="636">
          <cell r="A636">
            <v>92290</v>
          </cell>
          <cell r="B636">
            <v>6430</v>
          </cell>
          <cell r="C636" t="str">
            <v>92290*6430*OHD</v>
          </cell>
          <cell r="D636">
            <v>0</v>
          </cell>
          <cell r="E636">
            <v>0</v>
          </cell>
          <cell r="F636">
            <v>0</v>
          </cell>
          <cell r="G636">
            <v>0</v>
          </cell>
          <cell r="L636">
            <v>0</v>
          </cell>
        </row>
        <row r="637">
          <cell r="A637">
            <v>92000</v>
          </cell>
          <cell r="B637">
            <v>6432</v>
          </cell>
          <cell r="C637" t="str">
            <v>92000*6432*OHD</v>
          </cell>
          <cell r="D637">
            <v>-7023.6</v>
          </cell>
          <cell r="E637">
            <v>0</v>
          </cell>
          <cell r="F637">
            <v>7023.6</v>
          </cell>
          <cell r="G637">
            <v>0</v>
          </cell>
          <cell r="L637">
            <v>0</v>
          </cell>
        </row>
        <row r="638">
          <cell r="A638">
            <v>92050</v>
          </cell>
          <cell r="B638">
            <v>6432</v>
          </cell>
          <cell r="C638" t="str">
            <v>92050*6432*OHD</v>
          </cell>
          <cell r="D638">
            <v>10535.4</v>
          </cell>
          <cell r="E638">
            <v>21000</v>
          </cell>
          <cell r="F638">
            <v>10464.6</v>
          </cell>
          <cell r="G638">
            <v>0.49831428571428571</v>
          </cell>
          <cell r="L638">
            <v>10535.4</v>
          </cell>
        </row>
        <row r="639">
          <cell r="A639">
            <v>92000</v>
          </cell>
          <cell r="B639">
            <v>6435</v>
          </cell>
          <cell r="C639" t="str">
            <v>92000*6435*OHD</v>
          </cell>
          <cell r="D639">
            <v>-2208.5</v>
          </cell>
          <cell r="E639">
            <v>0</v>
          </cell>
          <cell r="F639">
            <v>2208.5</v>
          </cell>
          <cell r="G639">
            <v>0</v>
          </cell>
          <cell r="L639">
            <v>0</v>
          </cell>
        </row>
        <row r="640">
          <cell r="A640">
            <v>92099</v>
          </cell>
          <cell r="B640">
            <v>6435</v>
          </cell>
          <cell r="C640" t="str">
            <v>92099*6435*OHD</v>
          </cell>
          <cell r="D640">
            <v>0</v>
          </cell>
          <cell r="E640">
            <v>0</v>
          </cell>
          <cell r="F640">
            <v>0</v>
          </cell>
          <cell r="G640">
            <v>0</v>
          </cell>
          <cell r="L640">
            <v>0</v>
          </cell>
        </row>
        <row r="641">
          <cell r="A641">
            <v>92100</v>
          </cell>
          <cell r="B641">
            <v>6435</v>
          </cell>
          <cell r="C641" t="str">
            <v>92100*6435*OHD</v>
          </cell>
          <cell r="D641">
            <v>-1104</v>
          </cell>
          <cell r="E641">
            <v>0</v>
          </cell>
          <cell r="F641">
            <v>1104</v>
          </cell>
          <cell r="G641">
            <v>0</v>
          </cell>
          <cell r="L641">
            <v>0</v>
          </cell>
        </row>
        <row r="642">
          <cell r="A642">
            <v>92310</v>
          </cell>
          <cell r="B642">
            <v>6435</v>
          </cell>
          <cell r="C642" t="str">
            <v>92310*6435*OHD</v>
          </cell>
          <cell r="D642">
            <v>2174</v>
          </cell>
          <cell r="E642">
            <v>0</v>
          </cell>
          <cell r="F642">
            <v>-2174</v>
          </cell>
          <cell r="G642">
            <v>0</v>
          </cell>
          <cell r="L642">
            <v>0</v>
          </cell>
        </row>
        <row r="643">
          <cell r="A643">
            <v>92410</v>
          </cell>
          <cell r="B643">
            <v>6435</v>
          </cell>
          <cell r="C643" t="str">
            <v>92410*6435*OHD</v>
          </cell>
          <cell r="D643">
            <v>0</v>
          </cell>
          <cell r="E643">
            <v>0</v>
          </cell>
          <cell r="F643">
            <v>0</v>
          </cell>
          <cell r="G643">
            <v>0</v>
          </cell>
          <cell r="L643">
            <v>0</v>
          </cell>
        </row>
        <row r="644">
          <cell r="A644">
            <v>92450</v>
          </cell>
          <cell r="B644">
            <v>6435</v>
          </cell>
          <cell r="C644" t="str">
            <v>92450*6435*OHD</v>
          </cell>
          <cell r="D644">
            <v>0</v>
          </cell>
          <cell r="E644">
            <v>0</v>
          </cell>
          <cell r="F644">
            <v>0</v>
          </cell>
          <cell r="G644">
            <v>0</v>
          </cell>
          <cell r="L644">
            <v>0</v>
          </cell>
        </row>
        <row r="645">
          <cell r="A645">
            <v>92500</v>
          </cell>
          <cell r="B645">
            <v>6435</v>
          </cell>
          <cell r="C645" t="str">
            <v>92500*6435*OHD</v>
          </cell>
          <cell r="D645">
            <v>-3737.65</v>
          </cell>
          <cell r="E645">
            <v>0</v>
          </cell>
          <cell r="F645">
            <v>3737.65</v>
          </cell>
          <cell r="G645">
            <v>0</v>
          </cell>
          <cell r="L645">
            <v>0</v>
          </cell>
        </row>
        <row r="646">
          <cell r="A646">
            <v>92555</v>
          </cell>
          <cell r="B646">
            <v>6435</v>
          </cell>
          <cell r="C646" t="str">
            <v>92555*6435*OHD</v>
          </cell>
          <cell r="D646">
            <v>9012.4500000000007</v>
          </cell>
          <cell r="E646">
            <v>0</v>
          </cell>
          <cell r="F646">
            <v>-9012.4500000000007</v>
          </cell>
          <cell r="G646">
            <v>0</v>
          </cell>
          <cell r="L646">
            <v>9012.4500000000007</v>
          </cell>
        </row>
        <row r="647">
          <cell r="A647">
            <v>92800</v>
          </cell>
          <cell r="B647">
            <v>6435</v>
          </cell>
          <cell r="C647" t="str">
            <v>92800*6435*OHD</v>
          </cell>
          <cell r="D647">
            <v>0</v>
          </cell>
          <cell r="E647">
            <v>0</v>
          </cell>
          <cell r="F647">
            <v>0</v>
          </cell>
          <cell r="G647">
            <v>0</v>
          </cell>
          <cell r="L647">
            <v>0</v>
          </cell>
        </row>
        <row r="648">
          <cell r="A648">
            <v>92000</v>
          </cell>
          <cell r="B648">
            <v>6400</v>
          </cell>
          <cell r="C648" t="str">
            <v>92000*6400*OHD</v>
          </cell>
          <cell r="D648">
            <v>-33.65</v>
          </cell>
          <cell r="E648">
            <v>0</v>
          </cell>
          <cell r="F648">
            <v>33.65</v>
          </cell>
          <cell r="G648">
            <v>0</v>
          </cell>
          <cell r="L648">
            <v>0</v>
          </cell>
        </row>
        <row r="649">
          <cell r="A649">
            <v>92010</v>
          </cell>
          <cell r="B649">
            <v>6400</v>
          </cell>
          <cell r="C649" t="str">
            <v>92010*6400*OHD</v>
          </cell>
          <cell r="D649">
            <v>19559.150000000001</v>
          </cell>
          <cell r="E649">
            <v>0</v>
          </cell>
          <cell r="F649">
            <v>-19559.150000000001</v>
          </cell>
          <cell r="G649">
            <v>0</v>
          </cell>
          <cell r="L649">
            <v>19559.150000000001</v>
          </cell>
        </row>
        <row r="650">
          <cell r="A650">
            <v>92099</v>
          </cell>
          <cell r="B650">
            <v>6400</v>
          </cell>
          <cell r="C650" t="str">
            <v>92099*6400*OHD</v>
          </cell>
          <cell r="D650">
            <v>0</v>
          </cell>
          <cell r="E650">
            <v>0</v>
          </cell>
          <cell r="F650">
            <v>0</v>
          </cell>
          <cell r="G650">
            <v>0</v>
          </cell>
          <cell r="L650">
            <v>0</v>
          </cell>
        </row>
        <row r="651">
          <cell r="A651">
            <v>92100</v>
          </cell>
          <cell r="B651">
            <v>6400</v>
          </cell>
          <cell r="C651" t="str">
            <v>92100*6400*OHD</v>
          </cell>
          <cell r="D651">
            <v>-40.5</v>
          </cell>
          <cell r="E651">
            <v>4000</v>
          </cell>
          <cell r="F651">
            <v>4040.5</v>
          </cell>
          <cell r="G651">
            <v>1.0101249999999999</v>
          </cell>
          <cell r="L651">
            <v>0</v>
          </cell>
        </row>
        <row r="652">
          <cell r="A652">
            <v>92200</v>
          </cell>
          <cell r="B652">
            <v>6400</v>
          </cell>
          <cell r="C652" t="str">
            <v>92200*6400*OHD</v>
          </cell>
          <cell r="D652">
            <v>0</v>
          </cell>
          <cell r="E652">
            <v>0</v>
          </cell>
          <cell r="F652">
            <v>0</v>
          </cell>
          <cell r="G652">
            <v>0</v>
          </cell>
          <cell r="L652">
            <v>0</v>
          </cell>
        </row>
        <row r="653">
          <cell r="A653">
            <v>92220</v>
          </cell>
          <cell r="B653">
            <v>6400</v>
          </cell>
          <cell r="C653" t="str">
            <v>92220*6400*OHD</v>
          </cell>
          <cell r="D653">
            <v>0</v>
          </cell>
          <cell r="E653">
            <v>0</v>
          </cell>
          <cell r="F653">
            <v>0</v>
          </cell>
          <cell r="G653">
            <v>0</v>
          </cell>
          <cell r="L653">
            <v>0</v>
          </cell>
        </row>
        <row r="654">
          <cell r="A654">
            <v>92225</v>
          </cell>
          <cell r="B654">
            <v>6400</v>
          </cell>
          <cell r="C654" t="str">
            <v>92225*6400*OHD</v>
          </cell>
          <cell r="D654">
            <v>0</v>
          </cell>
          <cell r="E654">
            <v>0</v>
          </cell>
          <cell r="F654">
            <v>0</v>
          </cell>
          <cell r="G654">
            <v>0</v>
          </cell>
          <cell r="L654">
            <v>0</v>
          </cell>
        </row>
        <row r="655">
          <cell r="A655">
            <v>92230</v>
          </cell>
          <cell r="B655">
            <v>6400</v>
          </cell>
          <cell r="C655" t="str">
            <v>92230*6400*OHD</v>
          </cell>
          <cell r="D655">
            <v>0</v>
          </cell>
          <cell r="E655">
            <v>0</v>
          </cell>
          <cell r="F655">
            <v>0</v>
          </cell>
          <cell r="G655">
            <v>0</v>
          </cell>
          <cell r="L655">
            <v>0</v>
          </cell>
        </row>
        <row r="656">
          <cell r="A656">
            <v>92240</v>
          </cell>
          <cell r="B656">
            <v>6400</v>
          </cell>
          <cell r="C656" t="str">
            <v>92240*6400*OHD</v>
          </cell>
          <cell r="D656">
            <v>0</v>
          </cell>
          <cell r="E656">
            <v>0</v>
          </cell>
          <cell r="F656">
            <v>0</v>
          </cell>
          <cell r="G656">
            <v>0</v>
          </cell>
          <cell r="L656">
            <v>0</v>
          </cell>
        </row>
        <row r="657">
          <cell r="A657">
            <v>92250</v>
          </cell>
          <cell r="B657">
            <v>6400</v>
          </cell>
          <cell r="C657" t="str">
            <v>92250*6400*OHD</v>
          </cell>
          <cell r="D657">
            <v>0</v>
          </cell>
          <cell r="E657">
            <v>0</v>
          </cell>
          <cell r="F657">
            <v>0</v>
          </cell>
          <cell r="G657">
            <v>0</v>
          </cell>
          <cell r="L657">
            <v>0</v>
          </cell>
        </row>
        <row r="658">
          <cell r="A658">
            <v>92252</v>
          </cell>
          <cell r="B658">
            <v>6400</v>
          </cell>
          <cell r="C658" t="str">
            <v>92252*6400*OHD</v>
          </cell>
          <cell r="D658">
            <v>0</v>
          </cell>
          <cell r="E658">
            <v>0</v>
          </cell>
          <cell r="F658">
            <v>0</v>
          </cell>
          <cell r="G658">
            <v>0</v>
          </cell>
          <cell r="L658">
            <v>0</v>
          </cell>
        </row>
        <row r="659">
          <cell r="A659">
            <v>92260</v>
          </cell>
          <cell r="B659">
            <v>6400</v>
          </cell>
          <cell r="C659" t="str">
            <v>92260*6400*OHD</v>
          </cell>
          <cell r="D659">
            <v>0</v>
          </cell>
          <cell r="E659">
            <v>0</v>
          </cell>
          <cell r="F659">
            <v>0</v>
          </cell>
          <cell r="G659">
            <v>0</v>
          </cell>
          <cell r="L659">
            <v>0</v>
          </cell>
        </row>
        <row r="660">
          <cell r="A660">
            <v>92262</v>
          </cell>
          <cell r="B660">
            <v>6400</v>
          </cell>
          <cell r="C660" t="str">
            <v>92262*6400*OHD</v>
          </cell>
          <cell r="D660">
            <v>0</v>
          </cell>
          <cell r="E660">
            <v>0</v>
          </cell>
          <cell r="F660">
            <v>0</v>
          </cell>
          <cell r="G660">
            <v>0</v>
          </cell>
          <cell r="L660">
            <v>0</v>
          </cell>
        </row>
        <row r="661">
          <cell r="A661">
            <v>92264</v>
          </cell>
          <cell r="B661">
            <v>6400</v>
          </cell>
          <cell r="C661" t="str">
            <v>92264*6400*OHD</v>
          </cell>
          <cell r="D661">
            <v>0</v>
          </cell>
          <cell r="E661">
            <v>0</v>
          </cell>
          <cell r="F661">
            <v>0</v>
          </cell>
          <cell r="G661">
            <v>0</v>
          </cell>
          <cell r="L661">
            <v>0</v>
          </cell>
        </row>
        <row r="662">
          <cell r="A662">
            <v>92290</v>
          </cell>
          <cell r="B662">
            <v>6400</v>
          </cell>
          <cell r="C662" t="str">
            <v>92290*6400*OHD</v>
          </cell>
          <cell r="D662">
            <v>0</v>
          </cell>
          <cell r="E662">
            <v>0</v>
          </cell>
          <cell r="F662">
            <v>0</v>
          </cell>
          <cell r="G662">
            <v>0</v>
          </cell>
          <cell r="L662">
            <v>0</v>
          </cell>
        </row>
        <row r="663">
          <cell r="A663">
            <v>92300</v>
          </cell>
          <cell r="B663">
            <v>6400</v>
          </cell>
          <cell r="C663" t="str">
            <v>92300*6400*OHD</v>
          </cell>
          <cell r="D663">
            <v>0</v>
          </cell>
          <cell r="E663">
            <v>0</v>
          </cell>
          <cell r="F663">
            <v>0</v>
          </cell>
          <cell r="G663">
            <v>0</v>
          </cell>
          <cell r="L663">
            <v>0</v>
          </cell>
        </row>
        <row r="664">
          <cell r="A664">
            <v>92320</v>
          </cell>
          <cell r="B664">
            <v>6400</v>
          </cell>
          <cell r="C664" t="str">
            <v>92320*6400*OHD</v>
          </cell>
          <cell r="D664">
            <v>0</v>
          </cell>
          <cell r="E664">
            <v>0</v>
          </cell>
          <cell r="F664">
            <v>0</v>
          </cell>
          <cell r="G664">
            <v>0</v>
          </cell>
          <cell r="L664">
            <v>0</v>
          </cell>
        </row>
        <row r="665">
          <cell r="A665">
            <v>92321</v>
          </cell>
          <cell r="B665">
            <v>6400</v>
          </cell>
          <cell r="C665" t="str">
            <v>92321*6400*OHD</v>
          </cell>
          <cell r="D665">
            <v>0</v>
          </cell>
          <cell r="E665">
            <v>0</v>
          </cell>
          <cell r="F665">
            <v>0</v>
          </cell>
          <cell r="G665">
            <v>0</v>
          </cell>
          <cell r="L665">
            <v>0</v>
          </cell>
        </row>
        <row r="666">
          <cell r="A666">
            <v>92322</v>
          </cell>
          <cell r="B666">
            <v>6400</v>
          </cell>
          <cell r="C666" t="str">
            <v>92322*6400*OHD</v>
          </cell>
          <cell r="D666">
            <v>0</v>
          </cell>
          <cell r="E666">
            <v>0</v>
          </cell>
          <cell r="F666">
            <v>0</v>
          </cell>
          <cell r="G666">
            <v>0</v>
          </cell>
          <cell r="L666">
            <v>0</v>
          </cell>
        </row>
        <row r="667">
          <cell r="A667">
            <v>92323</v>
          </cell>
          <cell r="B667">
            <v>6400</v>
          </cell>
          <cell r="C667" t="str">
            <v>92323*6400*OHD</v>
          </cell>
          <cell r="D667">
            <v>0</v>
          </cell>
          <cell r="E667">
            <v>0</v>
          </cell>
          <cell r="F667">
            <v>0</v>
          </cell>
          <cell r="G667">
            <v>0</v>
          </cell>
          <cell r="L667">
            <v>0</v>
          </cell>
        </row>
        <row r="668">
          <cell r="A668">
            <v>92330</v>
          </cell>
          <cell r="B668">
            <v>6400</v>
          </cell>
          <cell r="C668" t="str">
            <v>92330*6400*OHD</v>
          </cell>
          <cell r="D668">
            <v>0</v>
          </cell>
          <cell r="E668">
            <v>0</v>
          </cell>
          <cell r="F668">
            <v>0</v>
          </cell>
          <cell r="G668">
            <v>0</v>
          </cell>
          <cell r="L668">
            <v>0</v>
          </cell>
        </row>
        <row r="669">
          <cell r="A669">
            <v>92335</v>
          </cell>
          <cell r="B669">
            <v>6400</v>
          </cell>
          <cell r="C669" t="str">
            <v>92335*6400*OHD</v>
          </cell>
          <cell r="D669">
            <v>-17.3</v>
          </cell>
          <cell r="E669">
            <v>0</v>
          </cell>
          <cell r="F669">
            <v>17.3</v>
          </cell>
          <cell r="G669">
            <v>0</v>
          </cell>
          <cell r="L669">
            <v>0</v>
          </cell>
        </row>
        <row r="670">
          <cell r="A670">
            <v>92405</v>
          </cell>
          <cell r="B670">
            <v>6400</v>
          </cell>
          <cell r="C670" t="str">
            <v>92405*6400*OHD</v>
          </cell>
          <cell r="D670">
            <v>0</v>
          </cell>
          <cell r="E670">
            <v>0</v>
          </cell>
          <cell r="F670">
            <v>0</v>
          </cell>
          <cell r="G670">
            <v>0</v>
          </cell>
          <cell r="L670">
            <v>0</v>
          </cell>
        </row>
        <row r="671">
          <cell r="A671">
            <v>92410</v>
          </cell>
          <cell r="B671">
            <v>6400</v>
          </cell>
          <cell r="C671" t="str">
            <v>92410*6400*OHD</v>
          </cell>
          <cell r="D671">
            <v>-13.5</v>
          </cell>
          <cell r="E671">
            <v>0</v>
          </cell>
          <cell r="F671">
            <v>13.5</v>
          </cell>
          <cell r="G671">
            <v>0</v>
          </cell>
          <cell r="L671">
            <v>0</v>
          </cell>
        </row>
        <row r="672">
          <cell r="A672">
            <v>92500</v>
          </cell>
          <cell r="B672">
            <v>6400</v>
          </cell>
          <cell r="C672" t="str">
            <v>92500*6400*OHD</v>
          </cell>
          <cell r="D672">
            <v>0</v>
          </cell>
          <cell r="E672">
            <v>0</v>
          </cell>
          <cell r="F672">
            <v>0</v>
          </cell>
          <cell r="G672">
            <v>0</v>
          </cell>
          <cell r="L672">
            <v>0</v>
          </cell>
        </row>
        <row r="673">
          <cell r="A673">
            <v>92620</v>
          </cell>
          <cell r="B673">
            <v>6400</v>
          </cell>
          <cell r="C673" t="str">
            <v>92620*6400*OHD</v>
          </cell>
          <cell r="D673">
            <v>129</v>
          </cell>
          <cell r="E673">
            <v>0</v>
          </cell>
          <cell r="F673">
            <v>-129</v>
          </cell>
          <cell r="G673">
            <v>0</v>
          </cell>
          <cell r="L673">
            <v>0</v>
          </cell>
        </row>
        <row r="674">
          <cell r="A674">
            <v>92700</v>
          </cell>
          <cell r="B674">
            <v>6400</v>
          </cell>
          <cell r="C674" t="str">
            <v>92700*6400*OHD</v>
          </cell>
          <cell r="D674">
            <v>-17930.96</v>
          </cell>
          <cell r="E674">
            <v>0</v>
          </cell>
          <cell r="F674">
            <v>17930.96</v>
          </cell>
          <cell r="G674">
            <v>0</v>
          </cell>
          <cell r="L674">
            <v>0</v>
          </cell>
        </row>
        <row r="675">
          <cell r="A675">
            <v>92000</v>
          </cell>
          <cell r="B675">
            <v>6402</v>
          </cell>
          <cell r="C675" t="str">
            <v>92000*6402*OHD</v>
          </cell>
          <cell r="D675">
            <v>-105.3</v>
          </cell>
          <cell r="E675">
            <v>0</v>
          </cell>
          <cell r="F675">
            <v>105.3</v>
          </cell>
          <cell r="G675">
            <v>0</v>
          </cell>
          <cell r="L675">
            <v>0</v>
          </cell>
        </row>
        <row r="676">
          <cell r="A676">
            <v>92010</v>
          </cell>
          <cell r="B676">
            <v>6402</v>
          </cell>
          <cell r="C676" t="str">
            <v>92010*6402*OHD</v>
          </cell>
          <cell r="D676">
            <v>105.3</v>
          </cell>
          <cell r="E676">
            <v>0</v>
          </cell>
          <cell r="F676">
            <v>-105.3</v>
          </cell>
          <cell r="G676">
            <v>0</v>
          </cell>
          <cell r="L676">
            <v>105.3</v>
          </cell>
        </row>
        <row r="677">
          <cell r="A677">
            <v>92100</v>
          </cell>
          <cell r="B677">
            <v>6402</v>
          </cell>
          <cell r="C677" t="str">
            <v>92100*6402*OHD</v>
          </cell>
          <cell r="D677">
            <v>0</v>
          </cell>
          <cell r="E677">
            <v>0</v>
          </cell>
          <cell r="F677">
            <v>0</v>
          </cell>
          <cell r="G677">
            <v>0</v>
          </cell>
          <cell r="L677">
            <v>0</v>
          </cell>
        </row>
        <row r="678">
          <cell r="A678">
            <v>92300</v>
          </cell>
          <cell r="B678">
            <v>6402</v>
          </cell>
          <cell r="C678" t="str">
            <v>92300*6402*OHD</v>
          </cell>
          <cell r="D678">
            <v>0</v>
          </cell>
          <cell r="E678">
            <v>0</v>
          </cell>
          <cell r="F678">
            <v>0</v>
          </cell>
          <cell r="G678">
            <v>0</v>
          </cell>
          <cell r="L678">
            <v>0</v>
          </cell>
        </row>
        <row r="679">
          <cell r="A679">
            <v>92323</v>
          </cell>
          <cell r="B679">
            <v>6402</v>
          </cell>
          <cell r="C679" t="str">
            <v>92323*6402*OHD</v>
          </cell>
          <cell r="D679">
            <v>0</v>
          </cell>
          <cell r="E679">
            <v>0</v>
          </cell>
          <cell r="F679">
            <v>0</v>
          </cell>
          <cell r="G679">
            <v>0</v>
          </cell>
          <cell r="L679">
            <v>0</v>
          </cell>
        </row>
        <row r="680">
          <cell r="A680">
            <v>92700</v>
          </cell>
          <cell r="B680">
            <v>6402</v>
          </cell>
          <cell r="C680" t="str">
            <v>92700*6402*OHD</v>
          </cell>
          <cell r="D680">
            <v>0</v>
          </cell>
          <cell r="E680">
            <v>0</v>
          </cell>
          <cell r="F680">
            <v>0</v>
          </cell>
          <cell r="G680">
            <v>0</v>
          </cell>
          <cell r="L680">
            <v>0</v>
          </cell>
        </row>
        <row r="681">
          <cell r="A681">
            <v>92000</v>
          </cell>
          <cell r="B681">
            <v>6404</v>
          </cell>
          <cell r="C681" t="str">
            <v>92000*6404*OHD</v>
          </cell>
          <cell r="D681">
            <v>-5429.53</v>
          </cell>
          <cell r="E681">
            <v>0</v>
          </cell>
          <cell r="F681">
            <v>5429.53</v>
          </cell>
          <cell r="G681">
            <v>0</v>
          </cell>
          <cell r="L681">
            <v>0</v>
          </cell>
        </row>
        <row r="682">
          <cell r="A682">
            <v>92200</v>
          </cell>
          <cell r="B682">
            <v>6404</v>
          </cell>
          <cell r="C682" t="str">
            <v>92200*6404*OHD</v>
          </cell>
          <cell r="D682">
            <v>0</v>
          </cell>
          <cell r="E682">
            <v>0</v>
          </cell>
          <cell r="F682">
            <v>0</v>
          </cell>
          <cell r="G682">
            <v>0</v>
          </cell>
          <cell r="L682">
            <v>0</v>
          </cell>
        </row>
        <row r="683">
          <cell r="A683">
            <v>92230</v>
          </cell>
          <cell r="B683">
            <v>6404</v>
          </cell>
          <cell r="C683" t="str">
            <v>92230*6404*OHD</v>
          </cell>
          <cell r="D683">
            <v>0</v>
          </cell>
          <cell r="E683">
            <v>0</v>
          </cell>
          <cell r="F683">
            <v>0</v>
          </cell>
          <cell r="G683">
            <v>0</v>
          </cell>
          <cell r="L683">
            <v>0</v>
          </cell>
        </row>
        <row r="684">
          <cell r="A684">
            <v>92250</v>
          </cell>
          <cell r="B684">
            <v>6404</v>
          </cell>
          <cell r="C684" t="str">
            <v>92250*6404*OHD</v>
          </cell>
          <cell r="D684">
            <v>-248026.21</v>
          </cell>
          <cell r="E684">
            <v>0</v>
          </cell>
          <cell r="F684">
            <v>248026.21</v>
          </cell>
          <cell r="G684">
            <v>0</v>
          </cell>
          <cell r="L684">
            <v>0</v>
          </cell>
        </row>
        <row r="685">
          <cell r="A685">
            <v>92260</v>
          </cell>
          <cell r="B685">
            <v>6404</v>
          </cell>
          <cell r="C685" t="str">
            <v>92260*6404*OHD</v>
          </cell>
          <cell r="D685">
            <v>0</v>
          </cell>
          <cell r="E685">
            <v>0</v>
          </cell>
          <cell r="F685">
            <v>0</v>
          </cell>
          <cell r="G685">
            <v>0</v>
          </cell>
          <cell r="L685">
            <v>0</v>
          </cell>
        </row>
        <row r="686">
          <cell r="A686">
            <v>92262</v>
          </cell>
          <cell r="B686">
            <v>6404</v>
          </cell>
          <cell r="C686" t="str">
            <v>92262*6404*OHD</v>
          </cell>
          <cell r="D686">
            <v>0</v>
          </cell>
          <cell r="E686">
            <v>0</v>
          </cell>
          <cell r="F686">
            <v>0</v>
          </cell>
          <cell r="G686">
            <v>0</v>
          </cell>
          <cell r="L686">
            <v>0</v>
          </cell>
        </row>
        <row r="687">
          <cell r="A687">
            <v>92300</v>
          </cell>
          <cell r="B687">
            <v>6404</v>
          </cell>
          <cell r="C687" t="str">
            <v>92300*6404*OHD</v>
          </cell>
          <cell r="D687">
            <v>-57.3</v>
          </cell>
          <cell r="E687">
            <v>0</v>
          </cell>
          <cell r="F687">
            <v>57.3</v>
          </cell>
          <cell r="G687">
            <v>0</v>
          </cell>
          <cell r="L687">
            <v>0</v>
          </cell>
        </row>
        <row r="688">
          <cell r="A688">
            <v>92842</v>
          </cell>
          <cell r="B688">
            <v>6404</v>
          </cell>
          <cell r="C688" t="str">
            <v>92842*6404*OHD</v>
          </cell>
          <cell r="D688">
            <v>396561.87</v>
          </cell>
          <cell r="E688">
            <v>120000</v>
          </cell>
          <cell r="F688">
            <v>-276561.87</v>
          </cell>
          <cell r="G688">
            <v>-2.3046822499999999</v>
          </cell>
          <cell r="L688">
            <v>396561.87</v>
          </cell>
        </row>
        <row r="689">
          <cell r="A689">
            <v>92100</v>
          </cell>
          <cell r="B689">
            <v>6040</v>
          </cell>
          <cell r="C689" t="str">
            <v>92100*6040*OHD</v>
          </cell>
          <cell r="D689">
            <v>0</v>
          </cell>
          <cell r="E689">
            <v>0</v>
          </cell>
          <cell r="F689">
            <v>0</v>
          </cell>
          <cell r="G689">
            <v>0</v>
          </cell>
          <cell r="L689">
            <v>0</v>
          </cell>
        </row>
        <row r="690">
          <cell r="A690">
            <v>92610</v>
          </cell>
          <cell r="B690">
            <v>6040</v>
          </cell>
          <cell r="C690" t="str">
            <v>92610*6040*OHD</v>
          </cell>
          <cell r="D690">
            <v>24330.54</v>
          </cell>
          <cell r="E690">
            <v>0</v>
          </cell>
          <cell r="F690">
            <v>-24330.54</v>
          </cell>
          <cell r="G690">
            <v>0</v>
          </cell>
          <cell r="L690">
            <v>56779.360000000001</v>
          </cell>
        </row>
        <row r="691">
          <cell r="A691">
            <v>92620</v>
          </cell>
          <cell r="B691">
            <v>6040</v>
          </cell>
          <cell r="C691" t="str">
            <v>92620*6040*OHD</v>
          </cell>
          <cell r="D691">
            <v>18238.41</v>
          </cell>
          <cell r="E691">
            <v>0</v>
          </cell>
          <cell r="F691">
            <v>-18238.41</v>
          </cell>
          <cell r="G691">
            <v>0</v>
          </cell>
          <cell r="L691">
            <v>41495.56</v>
          </cell>
        </row>
        <row r="692">
          <cell r="A692">
            <v>92000</v>
          </cell>
          <cell r="B692">
            <v>6152</v>
          </cell>
          <cell r="C692" t="str">
            <v>92000*6152*OHD</v>
          </cell>
          <cell r="D692">
            <v>-39704.800000000003</v>
          </cell>
          <cell r="E692">
            <v>0</v>
          </cell>
          <cell r="F692">
            <v>39704.800000000003</v>
          </cell>
          <cell r="G692">
            <v>0</v>
          </cell>
          <cell r="L692">
            <v>0</v>
          </cell>
        </row>
        <row r="693">
          <cell r="A693">
            <v>92100</v>
          </cell>
          <cell r="B693">
            <v>6152</v>
          </cell>
          <cell r="C693" t="str">
            <v>92100*6152*OHD</v>
          </cell>
          <cell r="D693">
            <v>0</v>
          </cell>
          <cell r="E693">
            <v>0</v>
          </cell>
          <cell r="F693">
            <v>0</v>
          </cell>
          <cell r="G693">
            <v>0</v>
          </cell>
          <cell r="L693">
            <v>0</v>
          </cell>
        </row>
        <row r="694">
          <cell r="A694">
            <v>92600</v>
          </cell>
          <cell r="B694">
            <v>6152</v>
          </cell>
          <cell r="C694" t="str">
            <v>92600*6152*OHD</v>
          </cell>
          <cell r="D694">
            <v>55008.67</v>
          </cell>
          <cell r="E694">
            <v>8000</v>
          </cell>
          <cell r="F694">
            <v>-47008.67</v>
          </cell>
          <cell r="G694">
            <v>-5.8760837499999994</v>
          </cell>
          <cell r="L694">
            <v>54027.09</v>
          </cell>
        </row>
        <row r="695">
          <cell r="A695">
            <v>92000</v>
          </cell>
          <cell r="B695">
            <v>6416</v>
          </cell>
          <cell r="C695" t="str">
            <v>92000*6416*OHD</v>
          </cell>
          <cell r="D695">
            <v>-130</v>
          </cell>
          <cell r="E695">
            <v>0</v>
          </cell>
          <cell r="F695">
            <v>130</v>
          </cell>
          <cell r="G695">
            <v>0</v>
          </cell>
          <cell r="L695">
            <v>0</v>
          </cell>
        </row>
        <row r="696">
          <cell r="A696">
            <v>92010</v>
          </cell>
          <cell r="B696">
            <v>6416</v>
          </cell>
          <cell r="C696" t="str">
            <v>92010*6416*OHD</v>
          </cell>
          <cell r="D696">
            <v>1311</v>
          </cell>
          <cell r="E696">
            <v>0</v>
          </cell>
          <cell r="F696">
            <v>-1311</v>
          </cell>
          <cell r="G696">
            <v>0</v>
          </cell>
          <cell r="L696">
            <v>1311</v>
          </cell>
        </row>
        <row r="697">
          <cell r="A697">
            <v>92200</v>
          </cell>
          <cell r="B697">
            <v>6416</v>
          </cell>
          <cell r="C697" t="str">
            <v>92200*6416*OHD</v>
          </cell>
          <cell r="D697">
            <v>0</v>
          </cell>
          <cell r="E697">
            <v>0</v>
          </cell>
          <cell r="F697">
            <v>0</v>
          </cell>
          <cell r="G697">
            <v>0</v>
          </cell>
          <cell r="L697">
            <v>0</v>
          </cell>
        </row>
        <row r="698">
          <cell r="A698">
            <v>92700</v>
          </cell>
          <cell r="B698">
            <v>6416</v>
          </cell>
          <cell r="C698" t="str">
            <v>92700*6416*OHD</v>
          </cell>
          <cell r="D698">
            <v>-866</v>
          </cell>
          <cell r="E698">
            <v>0</v>
          </cell>
          <cell r="F698">
            <v>866</v>
          </cell>
          <cell r="G698">
            <v>0</v>
          </cell>
          <cell r="L698">
            <v>0</v>
          </cell>
        </row>
        <row r="699">
          <cell r="A699">
            <v>92000</v>
          </cell>
          <cell r="B699">
            <v>6418</v>
          </cell>
          <cell r="C699" t="str">
            <v>92000*6418*OHD</v>
          </cell>
          <cell r="D699">
            <v>0</v>
          </cell>
          <cell r="E699">
            <v>0</v>
          </cell>
          <cell r="F699">
            <v>0</v>
          </cell>
          <cell r="G699">
            <v>0</v>
          </cell>
          <cell r="L699">
            <v>0</v>
          </cell>
        </row>
        <row r="700">
          <cell r="A700">
            <v>92010</v>
          </cell>
          <cell r="B700">
            <v>6418</v>
          </cell>
          <cell r="C700" t="str">
            <v>92010*6418*OHD</v>
          </cell>
          <cell r="D700">
            <v>1859.13</v>
          </cell>
          <cell r="E700">
            <v>0</v>
          </cell>
          <cell r="F700">
            <v>-1859.13</v>
          </cell>
          <cell r="G700">
            <v>0</v>
          </cell>
          <cell r="L700">
            <v>1859.13</v>
          </cell>
        </row>
        <row r="701">
          <cell r="A701">
            <v>92300</v>
          </cell>
          <cell r="B701">
            <v>6418</v>
          </cell>
          <cell r="C701" t="str">
            <v>92300*6418*OHD</v>
          </cell>
          <cell r="D701">
            <v>0</v>
          </cell>
          <cell r="E701">
            <v>0</v>
          </cell>
          <cell r="F701">
            <v>0</v>
          </cell>
          <cell r="G701">
            <v>0</v>
          </cell>
          <cell r="L701">
            <v>0</v>
          </cell>
        </row>
        <row r="702">
          <cell r="A702">
            <v>92700</v>
          </cell>
          <cell r="B702">
            <v>6418</v>
          </cell>
          <cell r="C702" t="str">
            <v>92700*6418*OHD</v>
          </cell>
          <cell r="D702">
            <v>-1258.31</v>
          </cell>
          <cell r="E702">
            <v>0</v>
          </cell>
          <cell r="F702">
            <v>1258.31</v>
          </cell>
          <cell r="G702">
            <v>0</v>
          </cell>
          <cell r="L702">
            <v>0</v>
          </cell>
        </row>
        <row r="703">
          <cell r="A703">
            <v>92000</v>
          </cell>
          <cell r="B703">
            <v>6446</v>
          </cell>
          <cell r="C703" t="str">
            <v>92000*6446*OHD</v>
          </cell>
          <cell r="D703">
            <v>-5.85</v>
          </cell>
          <cell r="E703">
            <v>0</v>
          </cell>
          <cell r="F703">
            <v>5.85</v>
          </cell>
          <cell r="G703">
            <v>0</v>
          </cell>
          <cell r="L703">
            <v>0</v>
          </cell>
        </row>
        <row r="704">
          <cell r="A704">
            <v>92010</v>
          </cell>
          <cell r="B704">
            <v>6446</v>
          </cell>
          <cell r="C704" t="str">
            <v>92010*6446*OHD</v>
          </cell>
          <cell r="D704">
            <v>5.85</v>
          </cell>
          <cell r="E704">
            <v>0</v>
          </cell>
          <cell r="F704">
            <v>-5.85</v>
          </cell>
          <cell r="G704">
            <v>0</v>
          </cell>
          <cell r="L704">
            <v>5.85</v>
          </cell>
        </row>
        <row r="705">
          <cell r="A705">
            <v>92330</v>
          </cell>
          <cell r="B705">
            <v>6446</v>
          </cell>
          <cell r="C705" t="str">
            <v>92330*6446*OHD</v>
          </cell>
          <cell r="D705">
            <v>0</v>
          </cell>
          <cell r="E705">
            <v>0</v>
          </cell>
          <cell r="F705">
            <v>0</v>
          </cell>
          <cell r="G705">
            <v>0</v>
          </cell>
          <cell r="L705">
            <v>0</v>
          </cell>
        </row>
        <row r="706">
          <cell r="A706">
            <v>92410</v>
          </cell>
          <cell r="B706">
            <v>6446</v>
          </cell>
          <cell r="C706" t="str">
            <v>92410*6446*OHD</v>
          </cell>
          <cell r="D706">
            <v>0</v>
          </cell>
          <cell r="E706">
            <v>0</v>
          </cell>
          <cell r="F706">
            <v>0</v>
          </cell>
          <cell r="G706">
            <v>0</v>
          </cell>
          <cell r="L706">
            <v>0</v>
          </cell>
        </row>
        <row r="707">
          <cell r="A707">
            <v>92500</v>
          </cell>
          <cell r="B707">
            <v>6446</v>
          </cell>
          <cell r="C707" t="str">
            <v>92500*6446*OHD</v>
          </cell>
          <cell r="D707">
            <v>0</v>
          </cell>
          <cell r="E707">
            <v>0</v>
          </cell>
          <cell r="F707">
            <v>0</v>
          </cell>
          <cell r="G707">
            <v>0</v>
          </cell>
          <cell r="L707">
            <v>0</v>
          </cell>
        </row>
        <row r="708">
          <cell r="A708">
            <v>92000</v>
          </cell>
          <cell r="B708">
            <v>6448</v>
          </cell>
          <cell r="C708" t="str">
            <v>92000*6448*OHD</v>
          </cell>
          <cell r="D708">
            <v>0</v>
          </cell>
          <cell r="E708">
            <v>0</v>
          </cell>
          <cell r="F708">
            <v>0</v>
          </cell>
          <cell r="G708">
            <v>0</v>
          </cell>
          <cell r="L708">
            <v>0</v>
          </cell>
        </row>
        <row r="709">
          <cell r="A709">
            <v>92010</v>
          </cell>
          <cell r="B709">
            <v>6448</v>
          </cell>
          <cell r="C709" t="str">
            <v>92010*6448*OHD</v>
          </cell>
          <cell r="D709">
            <v>2440</v>
          </cell>
          <cell r="E709">
            <v>0</v>
          </cell>
          <cell r="F709">
            <v>-2440</v>
          </cell>
          <cell r="G709">
            <v>0</v>
          </cell>
          <cell r="L709">
            <v>2440</v>
          </cell>
        </row>
        <row r="710">
          <cell r="A710">
            <v>92230</v>
          </cell>
          <cell r="B710">
            <v>6448</v>
          </cell>
          <cell r="C710" t="str">
            <v>92230*6448*OHD</v>
          </cell>
          <cell r="D710">
            <v>-2440</v>
          </cell>
          <cell r="E710">
            <v>0</v>
          </cell>
          <cell r="F710">
            <v>2440</v>
          </cell>
          <cell r="G710">
            <v>0</v>
          </cell>
          <cell r="L710">
            <v>0</v>
          </cell>
        </row>
        <row r="711">
          <cell r="A711">
            <v>92315</v>
          </cell>
          <cell r="B711">
            <v>6448</v>
          </cell>
          <cell r="C711" t="str">
            <v>92315*6448*OHD</v>
          </cell>
          <cell r="D711">
            <v>0</v>
          </cell>
          <cell r="E711">
            <v>0</v>
          </cell>
          <cell r="F711">
            <v>0</v>
          </cell>
          <cell r="G711">
            <v>0</v>
          </cell>
          <cell r="L711">
            <v>0</v>
          </cell>
        </row>
        <row r="712">
          <cell r="A712">
            <v>92321</v>
          </cell>
          <cell r="B712">
            <v>6448</v>
          </cell>
          <cell r="C712" t="str">
            <v>92321*6448*OHD</v>
          </cell>
          <cell r="D712">
            <v>0</v>
          </cell>
          <cell r="E712">
            <v>0</v>
          </cell>
          <cell r="F712">
            <v>0</v>
          </cell>
          <cell r="G712">
            <v>0</v>
          </cell>
          <cell r="L712">
            <v>0</v>
          </cell>
        </row>
        <row r="713">
          <cell r="A713">
            <v>92322</v>
          </cell>
          <cell r="B713">
            <v>6448</v>
          </cell>
          <cell r="C713" t="str">
            <v>92322*6448*OHD</v>
          </cell>
          <cell r="D713">
            <v>0</v>
          </cell>
          <cell r="E713">
            <v>0</v>
          </cell>
          <cell r="F713">
            <v>0</v>
          </cell>
          <cell r="G713">
            <v>0</v>
          </cell>
          <cell r="L713">
            <v>0</v>
          </cell>
        </row>
        <row r="714">
          <cell r="A714">
            <v>92330</v>
          </cell>
          <cell r="B714">
            <v>6448</v>
          </cell>
          <cell r="C714" t="str">
            <v>92330*6448*OHD</v>
          </cell>
          <cell r="D714">
            <v>0</v>
          </cell>
          <cell r="E714">
            <v>0</v>
          </cell>
          <cell r="F714">
            <v>0</v>
          </cell>
          <cell r="G714">
            <v>0</v>
          </cell>
          <cell r="L714">
            <v>0</v>
          </cell>
        </row>
        <row r="715">
          <cell r="A715">
            <v>92410</v>
          </cell>
          <cell r="B715">
            <v>6448</v>
          </cell>
          <cell r="C715" t="str">
            <v>92410*6448*OHD</v>
          </cell>
          <cell r="D715">
            <v>0</v>
          </cell>
          <cell r="E715">
            <v>0</v>
          </cell>
          <cell r="F715">
            <v>0</v>
          </cell>
          <cell r="G715">
            <v>0</v>
          </cell>
          <cell r="L715">
            <v>0</v>
          </cell>
        </row>
        <row r="716">
          <cell r="A716">
            <v>92000</v>
          </cell>
          <cell r="B716">
            <v>6880</v>
          </cell>
          <cell r="C716" t="str">
            <v>92000*6880*OHD</v>
          </cell>
          <cell r="D716">
            <v>-26013.16</v>
          </cell>
          <cell r="E716">
            <v>0</v>
          </cell>
          <cell r="F716">
            <v>26013.16</v>
          </cell>
          <cell r="G716">
            <v>0</v>
          </cell>
          <cell r="L716">
            <v>0</v>
          </cell>
        </row>
        <row r="717">
          <cell r="A717">
            <v>92010</v>
          </cell>
          <cell r="B717">
            <v>6880</v>
          </cell>
          <cell r="C717" t="str">
            <v>92010*6880*OHD</v>
          </cell>
          <cell r="D717">
            <v>38938.86</v>
          </cell>
          <cell r="E717">
            <v>0</v>
          </cell>
          <cell r="F717">
            <v>-38938.86</v>
          </cell>
          <cell r="G717">
            <v>0</v>
          </cell>
          <cell r="L717">
            <v>38938.86</v>
          </cell>
        </row>
        <row r="718">
          <cell r="A718">
            <v>92000</v>
          </cell>
          <cell r="B718">
            <v>6888</v>
          </cell>
          <cell r="C718" t="str">
            <v>92000*6888*OHD</v>
          </cell>
          <cell r="D718">
            <v>-19339.55</v>
          </cell>
          <cell r="E718">
            <v>0</v>
          </cell>
          <cell r="F718">
            <v>19339.55</v>
          </cell>
          <cell r="G718">
            <v>0</v>
          </cell>
          <cell r="L718">
            <v>0</v>
          </cell>
        </row>
        <row r="719">
          <cell r="A719">
            <v>92010</v>
          </cell>
          <cell r="B719">
            <v>6888</v>
          </cell>
          <cell r="C719" t="str">
            <v>92010*6888*OHD</v>
          </cell>
          <cell r="D719">
            <v>28548.880000000001</v>
          </cell>
          <cell r="E719">
            <v>0</v>
          </cell>
          <cell r="F719">
            <v>-28548.880000000001</v>
          </cell>
          <cell r="G719">
            <v>0</v>
          </cell>
          <cell r="L719">
            <v>28548.880000000001</v>
          </cell>
        </row>
        <row r="720">
          <cell r="A720">
            <v>92000</v>
          </cell>
          <cell r="B720">
            <v>6890</v>
          </cell>
          <cell r="C720" t="str">
            <v>92000*6890*OHD</v>
          </cell>
          <cell r="D720">
            <v>-282.7</v>
          </cell>
          <cell r="E720">
            <v>0</v>
          </cell>
          <cell r="F720">
            <v>282.7</v>
          </cell>
          <cell r="G720">
            <v>0</v>
          </cell>
          <cell r="L720">
            <v>0</v>
          </cell>
        </row>
        <row r="721">
          <cell r="A721">
            <v>92010</v>
          </cell>
          <cell r="B721">
            <v>6890</v>
          </cell>
          <cell r="C721" t="str">
            <v>92010*6890*OHD</v>
          </cell>
          <cell r="D721">
            <v>417.32</v>
          </cell>
          <cell r="E721">
            <v>0</v>
          </cell>
          <cell r="F721">
            <v>-417.32</v>
          </cell>
          <cell r="G721">
            <v>0</v>
          </cell>
          <cell r="L721">
            <v>417.32</v>
          </cell>
        </row>
        <row r="722">
          <cell r="A722">
            <v>92270</v>
          </cell>
          <cell r="B722">
            <v>6890</v>
          </cell>
          <cell r="C722" t="str">
            <v>92270*6890*OHD</v>
          </cell>
          <cell r="D722">
            <v>677.58</v>
          </cell>
          <cell r="E722">
            <v>0</v>
          </cell>
          <cell r="F722">
            <v>-677.58</v>
          </cell>
          <cell r="G722">
            <v>0</v>
          </cell>
          <cell r="L722">
            <v>2099.4299999999998</v>
          </cell>
        </row>
        <row r="723">
          <cell r="A723">
            <v>92310</v>
          </cell>
          <cell r="B723">
            <v>6890</v>
          </cell>
          <cell r="C723" t="str">
            <v>92310*6890*OHD</v>
          </cell>
          <cell r="D723">
            <v>13841.64</v>
          </cell>
          <cell r="E723">
            <v>0</v>
          </cell>
          <cell r="F723">
            <v>-13841.64</v>
          </cell>
          <cell r="G723">
            <v>0</v>
          </cell>
          <cell r="L723">
            <v>13841.64</v>
          </cell>
        </row>
        <row r="724">
          <cell r="A724">
            <v>92330</v>
          </cell>
          <cell r="B724">
            <v>6890</v>
          </cell>
          <cell r="C724" t="str">
            <v>92330*6890*OHD</v>
          </cell>
          <cell r="D724">
            <v>-8184.29</v>
          </cell>
          <cell r="E724">
            <v>0</v>
          </cell>
          <cell r="F724">
            <v>8184.29</v>
          </cell>
          <cell r="G724">
            <v>0</v>
          </cell>
          <cell r="L724">
            <v>0</v>
          </cell>
        </row>
        <row r="725">
          <cell r="A725">
            <v>92000</v>
          </cell>
          <cell r="B725">
            <v>6892</v>
          </cell>
          <cell r="C725" t="str">
            <v>92000*6892*OHD</v>
          </cell>
          <cell r="D725">
            <v>-12570.99</v>
          </cell>
          <cell r="E725">
            <v>0</v>
          </cell>
          <cell r="F725">
            <v>12570.99</v>
          </cell>
          <cell r="G725">
            <v>0</v>
          </cell>
          <cell r="L725">
            <v>0</v>
          </cell>
        </row>
        <row r="726">
          <cell r="A726">
            <v>92210</v>
          </cell>
          <cell r="B726">
            <v>6892</v>
          </cell>
          <cell r="C726" t="str">
            <v>92210*6892*OHD</v>
          </cell>
          <cell r="D726">
            <v>-84.93</v>
          </cell>
          <cell r="E726">
            <v>0</v>
          </cell>
          <cell r="F726">
            <v>84.93</v>
          </cell>
          <cell r="G726">
            <v>0</v>
          </cell>
          <cell r="L726">
            <v>0</v>
          </cell>
        </row>
        <row r="727">
          <cell r="A727">
            <v>92220</v>
          </cell>
          <cell r="B727">
            <v>6892</v>
          </cell>
          <cell r="C727" t="str">
            <v>92220*6892*OHD</v>
          </cell>
          <cell r="D727">
            <v>-51.53</v>
          </cell>
          <cell r="E727">
            <v>0</v>
          </cell>
          <cell r="F727">
            <v>51.53</v>
          </cell>
          <cell r="G727">
            <v>0</v>
          </cell>
          <cell r="L727">
            <v>0</v>
          </cell>
        </row>
        <row r="728">
          <cell r="A728">
            <v>92310</v>
          </cell>
          <cell r="B728">
            <v>6892</v>
          </cell>
          <cell r="C728" t="str">
            <v>92310*6892*OHD</v>
          </cell>
          <cell r="D728">
            <v>-92.8</v>
          </cell>
          <cell r="E728">
            <v>0</v>
          </cell>
          <cell r="F728">
            <v>92.8</v>
          </cell>
          <cell r="G728">
            <v>0</v>
          </cell>
          <cell r="L728">
            <v>0</v>
          </cell>
        </row>
        <row r="729">
          <cell r="A729">
            <v>92320</v>
          </cell>
          <cell r="B729">
            <v>6892</v>
          </cell>
          <cell r="C729" t="str">
            <v>92320*6892*OHD</v>
          </cell>
          <cell r="D729">
            <v>0</v>
          </cell>
          <cell r="E729">
            <v>0</v>
          </cell>
          <cell r="F729">
            <v>0</v>
          </cell>
          <cell r="G729">
            <v>0</v>
          </cell>
          <cell r="L729">
            <v>0</v>
          </cell>
        </row>
        <row r="730">
          <cell r="A730">
            <v>92321</v>
          </cell>
          <cell r="B730">
            <v>6892</v>
          </cell>
          <cell r="C730" t="str">
            <v>92321*6892*OHD</v>
          </cell>
          <cell r="D730">
            <v>-122.78</v>
          </cell>
          <cell r="E730">
            <v>0</v>
          </cell>
          <cell r="F730">
            <v>122.78</v>
          </cell>
          <cell r="G730">
            <v>0</v>
          </cell>
          <cell r="L730">
            <v>0</v>
          </cell>
        </row>
        <row r="731">
          <cell r="A731">
            <v>92322</v>
          </cell>
          <cell r="B731">
            <v>6892</v>
          </cell>
          <cell r="C731" t="str">
            <v>92322*6892*OHD</v>
          </cell>
          <cell r="D731">
            <v>-103.35</v>
          </cell>
          <cell r="E731">
            <v>0</v>
          </cell>
          <cell r="F731">
            <v>103.35</v>
          </cell>
          <cell r="G731">
            <v>0</v>
          </cell>
          <cell r="L731">
            <v>0</v>
          </cell>
        </row>
        <row r="732">
          <cell r="A732">
            <v>92323</v>
          </cell>
          <cell r="B732">
            <v>6892</v>
          </cell>
          <cell r="C732" t="str">
            <v>92323*6892*OHD</v>
          </cell>
          <cell r="D732">
            <v>-32.1</v>
          </cell>
          <cell r="E732">
            <v>0</v>
          </cell>
          <cell r="F732">
            <v>32.1</v>
          </cell>
          <cell r="G732">
            <v>0</v>
          </cell>
          <cell r="L732">
            <v>0</v>
          </cell>
        </row>
        <row r="733">
          <cell r="A733">
            <v>92330</v>
          </cell>
          <cell r="B733">
            <v>6892</v>
          </cell>
          <cell r="C733" t="str">
            <v>92330*6892*OHD</v>
          </cell>
          <cell r="D733">
            <v>0</v>
          </cell>
          <cell r="E733">
            <v>0</v>
          </cell>
          <cell r="F733">
            <v>0</v>
          </cell>
          <cell r="G733">
            <v>0</v>
          </cell>
          <cell r="L733">
            <v>0</v>
          </cell>
        </row>
        <row r="734">
          <cell r="A734">
            <v>92585</v>
          </cell>
          <cell r="B734">
            <v>6892</v>
          </cell>
          <cell r="C734" t="str">
            <v>92585*6892*OHD</v>
          </cell>
          <cell r="D734">
            <v>20098.810000000001</v>
          </cell>
          <cell r="E734">
            <v>0</v>
          </cell>
          <cell r="F734">
            <v>-20098.810000000001</v>
          </cell>
          <cell r="G734">
            <v>0</v>
          </cell>
          <cell r="L734">
            <v>20098.810000000001</v>
          </cell>
        </row>
        <row r="735">
          <cell r="A735">
            <v>92700</v>
          </cell>
          <cell r="B735">
            <v>6892</v>
          </cell>
          <cell r="C735" t="str">
            <v>92700*6892*OHD</v>
          </cell>
          <cell r="D735">
            <v>0</v>
          </cell>
          <cell r="E735">
            <v>0</v>
          </cell>
          <cell r="F735">
            <v>0</v>
          </cell>
          <cell r="G735">
            <v>0</v>
          </cell>
          <cell r="L735">
            <v>0</v>
          </cell>
        </row>
        <row r="736">
          <cell r="A736">
            <v>92000</v>
          </cell>
          <cell r="B736">
            <v>6895</v>
          </cell>
          <cell r="C736" t="str">
            <v>92000*6895*OHD</v>
          </cell>
          <cell r="D736">
            <v>-8102.09</v>
          </cell>
          <cell r="E736">
            <v>0</v>
          </cell>
          <cell r="F736">
            <v>8102.09</v>
          </cell>
          <cell r="G736">
            <v>0</v>
          </cell>
          <cell r="L736">
            <v>0</v>
          </cell>
        </row>
        <row r="737">
          <cell r="A737">
            <v>92100</v>
          </cell>
          <cell r="B737">
            <v>6895</v>
          </cell>
          <cell r="C737" t="str">
            <v>92100*6895*OHD</v>
          </cell>
          <cell r="D737">
            <v>-3660.91</v>
          </cell>
          <cell r="E737">
            <v>0</v>
          </cell>
          <cell r="F737">
            <v>3660.91</v>
          </cell>
          <cell r="G737">
            <v>0</v>
          </cell>
          <cell r="L737">
            <v>0</v>
          </cell>
        </row>
        <row r="738">
          <cell r="A738">
            <v>92200</v>
          </cell>
          <cell r="B738">
            <v>6895</v>
          </cell>
          <cell r="C738" t="str">
            <v>92200*6895*OHD</v>
          </cell>
          <cell r="D738">
            <v>-4631.34</v>
          </cell>
          <cell r="E738">
            <v>0</v>
          </cell>
          <cell r="F738">
            <v>4631.34</v>
          </cell>
          <cell r="G738">
            <v>0</v>
          </cell>
          <cell r="L738">
            <v>0</v>
          </cell>
        </row>
        <row r="739">
          <cell r="A739">
            <v>92210</v>
          </cell>
          <cell r="B739">
            <v>6895</v>
          </cell>
          <cell r="C739" t="str">
            <v>92210*6895*OHD</v>
          </cell>
          <cell r="D739">
            <v>-129.51</v>
          </cell>
          <cell r="E739">
            <v>0</v>
          </cell>
          <cell r="F739">
            <v>129.51</v>
          </cell>
          <cell r="G739">
            <v>0</v>
          </cell>
          <cell r="L739">
            <v>0</v>
          </cell>
        </row>
        <row r="740">
          <cell r="A740">
            <v>92220</v>
          </cell>
          <cell r="B740">
            <v>6895</v>
          </cell>
          <cell r="C740" t="str">
            <v>92220*6895*OHD</v>
          </cell>
          <cell r="D740">
            <v>-228.72</v>
          </cell>
          <cell r="E740">
            <v>0</v>
          </cell>
          <cell r="F740">
            <v>228.72</v>
          </cell>
          <cell r="G740">
            <v>0</v>
          </cell>
          <cell r="L740">
            <v>0</v>
          </cell>
        </row>
        <row r="741">
          <cell r="A741">
            <v>92230</v>
          </cell>
          <cell r="B741">
            <v>6895</v>
          </cell>
          <cell r="C741" t="str">
            <v>92230*6895*OHD</v>
          </cell>
          <cell r="D741">
            <v>-299.86</v>
          </cell>
          <cell r="E741">
            <v>0</v>
          </cell>
          <cell r="F741">
            <v>299.86</v>
          </cell>
          <cell r="G741">
            <v>0</v>
          </cell>
          <cell r="L741">
            <v>0</v>
          </cell>
        </row>
        <row r="742">
          <cell r="A742">
            <v>92260</v>
          </cell>
          <cell r="B742">
            <v>6895</v>
          </cell>
          <cell r="C742" t="str">
            <v>92260*6895*OHD</v>
          </cell>
          <cell r="D742">
            <v>-399.45</v>
          </cell>
          <cell r="E742">
            <v>0</v>
          </cell>
          <cell r="F742">
            <v>399.45</v>
          </cell>
          <cell r="G742">
            <v>0</v>
          </cell>
          <cell r="L742">
            <v>0</v>
          </cell>
        </row>
        <row r="743">
          <cell r="A743">
            <v>92270</v>
          </cell>
          <cell r="B743">
            <v>6895</v>
          </cell>
          <cell r="C743" t="str">
            <v>92270*6895*OHD</v>
          </cell>
          <cell r="D743">
            <v>-424.3</v>
          </cell>
          <cell r="E743">
            <v>0</v>
          </cell>
          <cell r="F743">
            <v>424.3</v>
          </cell>
          <cell r="G743">
            <v>0</v>
          </cell>
          <cell r="L743">
            <v>0</v>
          </cell>
        </row>
        <row r="744">
          <cell r="A744">
            <v>92300</v>
          </cell>
          <cell r="B744">
            <v>6895</v>
          </cell>
          <cell r="C744" t="str">
            <v>92300*6895*OHD</v>
          </cell>
          <cell r="D744">
            <v>-3228.81</v>
          </cell>
          <cell r="E744">
            <v>0</v>
          </cell>
          <cell r="F744">
            <v>3228.81</v>
          </cell>
          <cell r="G744">
            <v>0</v>
          </cell>
          <cell r="L744">
            <v>0</v>
          </cell>
        </row>
        <row r="745">
          <cell r="A745">
            <v>92310</v>
          </cell>
          <cell r="B745">
            <v>6895</v>
          </cell>
          <cell r="C745" t="str">
            <v>92310*6895*OHD</v>
          </cell>
          <cell r="D745">
            <v>-635.69000000000005</v>
          </cell>
          <cell r="E745">
            <v>0</v>
          </cell>
          <cell r="F745">
            <v>635.69000000000005</v>
          </cell>
          <cell r="G745">
            <v>0</v>
          </cell>
          <cell r="L745">
            <v>0</v>
          </cell>
        </row>
        <row r="746">
          <cell r="A746">
            <v>92320</v>
          </cell>
          <cell r="B746">
            <v>6895</v>
          </cell>
          <cell r="C746" t="str">
            <v>92320*6895*OHD</v>
          </cell>
          <cell r="D746">
            <v>0</v>
          </cell>
          <cell r="E746">
            <v>0</v>
          </cell>
          <cell r="F746">
            <v>0</v>
          </cell>
          <cell r="G746">
            <v>0</v>
          </cell>
          <cell r="L746">
            <v>0</v>
          </cell>
        </row>
        <row r="747">
          <cell r="A747">
            <v>92321</v>
          </cell>
          <cell r="B747">
            <v>6895</v>
          </cell>
          <cell r="C747" t="str">
            <v>92321*6895*OHD</v>
          </cell>
          <cell r="D747">
            <v>-1141.8399999999999</v>
          </cell>
          <cell r="E747">
            <v>0</v>
          </cell>
          <cell r="F747">
            <v>1141.8399999999999</v>
          </cell>
          <cell r="G747">
            <v>0</v>
          </cell>
          <cell r="L747">
            <v>0</v>
          </cell>
        </row>
        <row r="748">
          <cell r="A748">
            <v>92322</v>
          </cell>
          <cell r="B748">
            <v>6895</v>
          </cell>
          <cell r="C748" t="str">
            <v>92322*6895*OHD</v>
          </cell>
          <cell r="D748">
            <v>-570.91999999999996</v>
          </cell>
          <cell r="E748">
            <v>0</v>
          </cell>
          <cell r="F748">
            <v>570.91999999999996</v>
          </cell>
          <cell r="G748">
            <v>0</v>
          </cell>
          <cell r="L748">
            <v>0</v>
          </cell>
        </row>
        <row r="749">
          <cell r="A749">
            <v>92323</v>
          </cell>
          <cell r="B749">
            <v>6895</v>
          </cell>
          <cell r="C749" t="str">
            <v>92323*6895*OHD</v>
          </cell>
          <cell r="D749">
            <v>-143.69</v>
          </cell>
          <cell r="E749">
            <v>0</v>
          </cell>
          <cell r="F749">
            <v>143.69</v>
          </cell>
          <cell r="G749">
            <v>0</v>
          </cell>
          <cell r="L749">
            <v>0</v>
          </cell>
        </row>
        <row r="750">
          <cell r="A750">
            <v>92330</v>
          </cell>
          <cell r="B750">
            <v>6895</v>
          </cell>
          <cell r="C750" t="str">
            <v>92330*6895*OHD</v>
          </cell>
          <cell r="D750">
            <v>-153.72</v>
          </cell>
          <cell r="E750">
            <v>0</v>
          </cell>
          <cell r="F750">
            <v>153.72</v>
          </cell>
          <cell r="G750">
            <v>0</v>
          </cell>
          <cell r="L750">
            <v>0</v>
          </cell>
        </row>
        <row r="751">
          <cell r="A751">
            <v>92500</v>
          </cell>
          <cell r="B751">
            <v>6895</v>
          </cell>
          <cell r="C751" t="str">
            <v>92500*6895*OHD</v>
          </cell>
          <cell r="D751">
            <v>-476.23</v>
          </cell>
          <cell r="E751">
            <v>0</v>
          </cell>
          <cell r="F751">
            <v>476.23</v>
          </cell>
          <cell r="G751">
            <v>0</v>
          </cell>
          <cell r="L751">
            <v>0</v>
          </cell>
        </row>
        <row r="752">
          <cell r="A752">
            <v>92555</v>
          </cell>
          <cell r="B752">
            <v>6895</v>
          </cell>
          <cell r="C752" t="str">
            <v>92555*6895*OHD</v>
          </cell>
          <cell r="D752">
            <v>35668.83</v>
          </cell>
          <cell r="E752">
            <v>0</v>
          </cell>
          <cell r="F752">
            <v>-35668.83</v>
          </cell>
          <cell r="G752">
            <v>0</v>
          </cell>
          <cell r="L752">
            <v>35668.83</v>
          </cell>
        </row>
        <row r="753">
          <cell r="A753">
            <v>92700</v>
          </cell>
          <cell r="B753">
            <v>6895</v>
          </cell>
          <cell r="C753" t="str">
            <v>92700*6895*OHD</v>
          </cell>
          <cell r="D753">
            <v>-643.76</v>
          </cell>
          <cell r="E753">
            <v>0</v>
          </cell>
          <cell r="F753">
            <v>643.76</v>
          </cell>
          <cell r="G753">
            <v>0</v>
          </cell>
          <cell r="L753">
            <v>0</v>
          </cell>
        </row>
        <row r="754">
          <cell r="A754">
            <v>92000</v>
          </cell>
          <cell r="B754">
            <v>6896</v>
          </cell>
          <cell r="C754" t="str">
            <v>92000*6896*OHD</v>
          </cell>
          <cell r="D754">
            <v>-5058.58</v>
          </cell>
          <cell r="E754">
            <v>0</v>
          </cell>
          <cell r="F754">
            <v>5058.58</v>
          </cell>
          <cell r="G754">
            <v>0</v>
          </cell>
          <cell r="L754">
            <v>0</v>
          </cell>
        </row>
        <row r="755">
          <cell r="A755">
            <v>92010</v>
          </cell>
          <cell r="B755">
            <v>6896</v>
          </cell>
          <cell r="C755" t="str">
            <v>92010*6896*OHD</v>
          </cell>
          <cell r="D755">
            <v>498.62</v>
          </cell>
          <cell r="E755">
            <v>0</v>
          </cell>
          <cell r="F755">
            <v>-498.62</v>
          </cell>
          <cell r="G755">
            <v>0</v>
          </cell>
          <cell r="L755">
            <v>498.62</v>
          </cell>
        </row>
        <row r="756">
          <cell r="A756">
            <v>92099</v>
          </cell>
          <cell r="B756">
            <v>6896</v>
          </cell>
          <cell r="C756" t="str">
            <v>92099*6896*OHD</v>
          </cell>
          <cell r="D756">
            <v>-56.07</v>
          </cell>
          <cell r="E756">
            <v>0</v>
          </cell>
          <cell r="F756">
            <v>56.07</v>
          </cell>
          <cell r="G756">
            <v>0</v>
          </cell>
          <cell r="L756">
            <v>0</v>
          </cell>
        </row>
        <row r="757">
          <cell r="A757">
            <v>92100</v>
          </cell>
          <cell r="B757">
            <v>6896</v>
          </cell>
          <cell r="C757" t="str">
            <v>92100*6896*OHD</v>
          </cell>
          <cell r="D757">
            <v>-40.44</v>
          </cell>
          <cell r="E757">
            <v>0</v>
          </cell>
          <cell r="F757">
            <v>40.44</v>
          </cell>
          <cell r="G757">
            <v>0</v>
          </cell>
          <cell r="L757">
            <v>0</v>
          </cell>
        </row>
        <row r="758">
          <cell r="A758">
            <v>92200</v>
          </cell>
          <cell r="B758">
            <v>6896</v>
          </cell>
          <cell r="C758" t="str">
            <v>92200*6896*OHD</v>
          </cell>
          <cell r="D758">
            <v>-200.63</v>
          </cell>
          <cell r="E758">
            <v>0</v>
          </cell>
          <cell r="F758">
            <v>200.63</v>
          </cell>
          <cell r="G758">
            <v>0</v>
          </cell>
          <cell r="L758">
            <v>0</v>
          </cell>
        </row>
        <row r="759">
          <cell r="A759">
            <v>92555</v>
          </cell>
          <cell r="B759">
            <v>6896</v>
          </cell>
          <cell r="C759" t="str">
            <v>92555*6896*OHD</v>
          </cell>
          <cell r="D759">
            <v>7467.56</v>
          </cell>
          <cell r="E759">
            <v>0</v>
          </cell>
          <cell r="F759">
            <v>-7467.56</v>
          </cell>
          <cell r="G759">
            <v>0</v>
          </cell>
          <cell r="L759">
            <v>7467.56</v>
          </cell>
        </row>
        <row r="760">
          <cell r="A760">
            <v>92700</v>
          </cell>
          <cell r="B760">
            <v>6896</v>
          </cell>
          <cell r="C760" t="str">
            <v>92700*6896*OHD</v>
          </cell>
          <cell r="D760">
            <v>-40.6</v>
          </cell>
          <cell r="E760">
            <v>0</v>
          </cell>
          <cell r="F760">
            <v>40.6</v>
          </cell>
          <cell r="G760">
            <v>0</v>
          </cell>
          <cell r="L760">
            <v>0</v>
          </cell>
        </row>
        <row r="761">
          <cell r="A761">
            <v>92000</v>
          </cell>
          <cell r="B761">
            <v>6897</v>
          </cell>
          <cell r="C761" t="str">
            <v>92000*6897*OHD</v>
          </cell>
          <cell r="D761">
            <v>-2733.64</v>
          </cell>
          <cell r="E761">
            <v>0</v>
          </cell>
          <cell r="F761">
            <v>2733.64</v>
          </cell>
          <cell r="G761">
            <v>0</v>
          </cell>
          <cell r="L761">
            <v>0</v>
          </cell>
        </row>
        <row r="762">
          <cell r="A762">
            <v>92000</v>
          </cell>
          <cell r="B762">
            <v>6470</v>
          </cell>
          <cell r="C762" t="str">
            <v>92000*6470*OHD</v>
          </cell>
          <cell r="D762">
            <v>0</v>
          </cell>
          <cell r="E762">
            <v>0</v>
          </cell>
          <cell r="F762">
            <v>0</v>
          </cell>
          <cell r="G762">
            <v>0</v>
          </cell>
          <cell r="L762">
            <v>0</v>
          </cell>
        </row>
        <row r="763">
          <cell r="A763">
            <v>92100</v>
          </cell>
          <cell r="B763">
            <v>6470</v>
          </cell>
          <cell r="C763" t="str">
            <v>92100*6470*OHD</v>
          </cell>
          <cell r="D763">
            <v>0</v>
          </cell>
          <cell r="E763">
            <v>0</v>
          </cell>
          <cell r="F763">
            <v>0</v>
          </cell>
          <cell r="G763">
            <v>0</v>
          </cell>
          <cell r="L763">
            <v>0</v>
          </cell>
        </row>
        <row r="764">
          <cell r="A764">
            <v>92200</v>
          </cell>
          <cell r="B764">
            <v>6470</v>
          </cell>
          <cell r="C764" t="str">
            <v>92200*6470*OHD</v>
          </cell>
          <cell r="D764">
            <v>0</v>
          </cell>
          <cell r="E764">
            <v>0</v>
          </cell>
          <cell r="F764">
            <v>0</v>
          </cell>
          <cell r="G764">
            <v>0</v>
          </cell>
          <cell r="L764">
            <v>0</v>
          </cell>
        </row>
        <row r="765">
          <cell r="A765">
            <v>92290</v>
          </cell>
          <cell r="B765">
            <v>6470</v>
          </cell>
          <cell r="C765" t="str">
            <v>92290*6470*OHD</v>
          </cell>
          <cell r="D765">
            <v>0</v>
          </cell>
          <cell r="E765">
            <v>0</v>
          </cell>
          <cell r="F765">
            <v>0</v>
          </cell>
          <cell r="G765">
            <v>0</v>
          </cell>
          <cell r="L765">
            <v>0</v>
          </cell>
        </row>
        <row r="766">
          <cell r="A766">
            <v>92550</v>
          </cell>
          <cell r="B766">
            <v>6470</v>
          </cell>
          <cell r="C766" t="str">
            <v>92550*6470*OHD</v>
          </cell>
          <cell r="D766">
            <v>-275043.17</v>
          </cell>
          <cell r="E766">
            <v>0</v>
          </cell>
          <cell r="F766">
            <v>275043.17</v>
          </cell>
          <cell r="G766">
            <v>0</v>
          </cell>
          <cell r="L766">
            <v>0</v>
          </cell>
        </row>
        <row r="767">
          <cell r="A767">
            <v>92575</v>
          </cell>
          <cell r="B767">
            <v>6470</v>
          </cell>
          <cell r="C767" t="str">
            <v>92575*6470*OHD</v>
          </cell>
          <cell r="D767">
            <v>412476.17</v>
          </cell>
          <cell r="E767">
            <v>149000</v>
          </cell>
          <cell r="F767">
            <v>-263476.17</v>
          </cell>
          <cell r="G767">
            <v>-1.7682964429530201</v>
          </cell>
          <cell r="L767">
            <v>412476.17</v>
          </cell>
        </row>
        <row r="768">
          <cell r="A768">
            <v>92700</v>
          </cell>
          <cell r="B768">
            <v>6470</v>
          </cell>
          <cell r="C768" t="str">
            <v>92700*6470*OHD</v>
          </cell>
          <cell r="D768">
            <v>0</v>
          </cell>
          <cell r="E768">
            <v>0</v>
          </cell>
          <cell r="F768">
            <v>0</v>
          </cell>
          <cell r="G768">
            <v>0</v>
          </cell>
          <cell r="L768">
            <v>0</v>
          </cell>
        </row>
        <row r="769">
          <cell r="A769">
            <v>92550</v>
          </cell>
          <cell r="B769">
            <v>6471</v>
          </cell>
          <cell r="C769" t="str">
            <v>92550*6471*OHD</v>
          </cell>
          <cell r="D769">
            <v>-13762.87</v>
          </cell>
          <cell r="E769">
            <v>0</v>
          </cell>
          <cell r="F769">
            <v>13762.87</v>
          </cell>
          <cell r="G769">
            <v>0</v>
          </cell>
          <cell r="L769">
            <v>0</v>
          </cell>
        </row>
        <row r="770">
          <cell r="A770">
            <v>92575</v>
          </cell>
          <cell r="B770">
            <v>6471</v>
          </cell>
          <cell r="C770" t="str">
            <v>92575*6471*OHD</v>
          </cell>
          <cell r="D770">
            <v>20639.87</v>
          </cell>
          <cell r="E770">
            <v>7000</v>
          </cell>
          <cell r="F770">
            <v>-13639.87</v>
          </cell>
          <cell r="G770">
            <v>-1.948552857142857</v>
          </cell>
          <cell r="L770">
            <v>20639.87</v>
          </cell>
        </row>
        <row r="771">
          <cell r="A771">
            <v>92000</v>
          </cell>
          <cell r="B771">
            <v>6472</v>
          </cell>
          <cell r="C771" t="str">
            <v>92000*6472*OHD</v>
          </cell>
          <cell r="D771">
            <v>0</v>
          </cell>
          <cell r="E771">
            <v>0</v>
          </cell>
          <cell r="F771">
            <v>0</v>
          </cell>
          <cell r="G771">
            <v>0</v>
          </cell>
          <cell r="L771">
            <v>0</v>
          </cell>
        </row>
        <row r="772">
          <cell r="A772">
            <v>92099</v>
          </cell>
          <cell r="B772">
            <v>6472</v>
          </cell>
          <cell r="C772" t="str">
            <v>92099*6472*OHD</v>
          </cell>
          <cell r="D772">
            <v>0</v>
          </cell>
          <cell r="E772">
            <v>0</v>
          </cell>
          <cell r="F772">
            <v>0</v>
          </cell>
          <cell r="G772">
            <v>0</v>
          </cell>
          <cell r="L772">
            <v>0</v>
          </cell>
        </row>
        <row r="773">
          <cell r="A773">
            <v>92100</v>
          </cell>
          <cell r="B773">
            <v>6472</v>
          </cell>
          <cell r="C773" t="str">
            <v>92100*6472*OHD</v>
          </cell>
          <cell r="D773">
            <v>0</v>
          </cell>
          <cell r="E773">
            <v>0</v>
          </cell>
          <cell r="F773">
            <v>0</v>
          </cell>
          <cell r="G773">
            <v>0</v>
          </cell>
          <cell r="L773">
            <v>0</v>
          </cell>
        </row>
        <row r="774">
          <cell r="A774">
            <v>92200</v>
          </cell>
          <cell r="B774">
            <v>6472</v>
          </cell>
          <cell r="C774" t="str">
            <v>92200*6472*OHD</v>
          </cell>
          <cell r="D774">
            <v>-1500</v>
          </cell>
          <cell r="E774">
            <v>0</v>
          </cell>
          <cell r="F774">
            <v>1500</v>
          </cell>
          <cell r="G774">
            <v>0</v>
          </cell>
          <cell r="L774">
            <v>0</v>
          </cell>
        </row>
        <row r="775">
          <cell r="A775">
            <v>92220</v>
          </cell>
          <cell r="B775">
            <v>6472</v>
          </cell>
          <cell r="C775" t="str">
            <v>92220*6472*OHD</v>
          </cell>
          <cell r="D775">
            <v>0</v>
          </cell>
          <cell r="E775">
            <v>0</v>
          </cell>
          <cell r="F775">
            <v>0</v>
          </cell>
          <cell r="G775">
            <v>0</v>
          </cell>
          <cell r="L775">
            <v>0</v>
          </cell>
        </row>
        <row r="776">
          <cell r="A776">
            <v>92550</v>
          </cell>
          <cell r="B776">
            <v>6472</v>
          </cell>
          <cell r="C776" t="str">
            <v>92550*6472*OHD</v>
          </cell>
          <cell r="D776">
            <v>-41240</v>
          </cell>
          <cell r="E776">
            <v>0</v>
          </cell>
          <cell r="F776">
            <v>41240</v>
          </cell>
          <cell r="G776">
            <v>0</v>
          </cell>
          <cell r="L776">
            <v>0</v>
          </cell>
        </row>
        <row r="777">
          <cell r="A777">
            <v>92575</v>
          </cell>
          <cell r="B777">
            <v>6472</v>
          </cell>
          <cell r="C777" t="str">
            <v>92575*6472*OHD</v>
          </cell>
          <cell r="D777">
            <v>42740</v>
          </cell>
          <cell r="E777">
            <v>13000</v>
          </cell>
          <cell r="F777">
            <v>-29740</v>
          </cell>
          <cell r="G777">
            <v>-2.2876923076923079</v>
          </cell>
          <cell r="L777">
            <v>42740</v>
          </cell>
        </row>
        <row r="778">
          <cell r="A778">
            <v>92700</v>
          </cell>
          <cell r="B778">
            <v>6472</v>
          </cell>
          <cell r="C778" t="str">
            <v>92700*6472*OHD</v>
          </cell>
          <cell r="D778">
            <v>0</v>
          </cell>
          <cell r="E778">
            <v>0</v>
          </cell>
          <cell r="F778">
            <v>0</v>
          </cell>
          <cell r="G778">
            <v>0</v>
          </cell>
          <cell r="L778">
            <v>0</v>
          </cell>
        </row>
        <row r="779">
          <cell r="A779">
            <v>92800</v>
          </cell>
          <cell r="B779">
            <v>6472</v>
          </cell>
          <cell r="C779" t="str">
            <v>92800*6472*OHD</v>
          </cell>
          <cell r="D779">
            <v>0</v>
          </cell>
          <cell r="E779">
            <v>0</v>
          </cell>
          <cell r="F779">
            <v>0</v>
          </cell>
          <cell r="G779">
            <v>0</v>
          </cell>
          <cell r="L779">
            <v>0</v>
          </cell>
        </row>
        <row r="780">
          <cell r="A780">
            <v>92550</v>
          </cell>
          <cell r="B780">
            <v>6473</v>
          </cell>
          <cell r="C780" t="str">
            <v>92550*6473*OHD</v>
          </cell>
          <cell r="D780">
            <v>-33602.699999999997</v>
          </cell>
          <cell r="E780">
            <v>0</v>
          </cell>
          <cell r="F780">
            <v>33602.699999999997</v>
          </cell>
          <cell r="G780">
            <v>0</v>
          </cell>
          <cell r="L780">
            <v>0</v>
          </cell>
        </row>
        <row r="781">
          <cell r="A781">
            <v>92575</v>
          </cell>
          <cell r="B781">
            <v>6473</v>
          </cell>
          <cell r="C781" t="str">
            <v>92575*6473*OHD</v>
          </cell>
          <cell r="D781">
            <v>43052.7</v>
          </cell>
          <cell r="E781">
            <v>2000</v>
          </cell>
          <cell r="F781">
            <v>-41052.699999999997</v>
          </cell>
          <cell r="G781">
            <v>-20.526349999999997</v>
          </cell>
          <cell r="L781">
            <v>43052.7</v>
          </cell>
        </row>
        <row r="782">
          <cell r="A782">
            <v>92290</v>
          </cell>
          <cell r="B782">
            <v>6475</v>
          </cell>
          <cell r="C782" t="str">
            <v>92290*6475*OHD</v>
          </cell>
          <cell r="D782">
            <v>-11813.16</v>
          </cell>
          <cell r="E782">
            <v>0</v>
          </cell>
          <cell r="F782">
            <v>11813.16</v>
          </cell>
          <cell r="G782">
            <v>0</v>
          </cell>
          <cell r="L782">
            <v>0</v>
          </cell>
        </row>
        <row r="783">
          <cell r="A783">
            <v>92550</v>
          </cell>
          <cell r="B783">
            <v>6475</v>
          </cell>
          <cell r="C783" t="str">
            <v>92550*6475*OHD</v>
          </cell>
          <cell r="D783">
            <v>0</v>
          </cell>
          <cell r="E783">
            <v>0</v>
          </cell>
          <cell r="F783">
            <v>0</v>
          </cell>
          <cell r="G783">
            <v>0</v>
          </cell>
          <cell r="L783">
            <v>0</v>
          </cell>
        </row>
        <row r="784">
          <cell r="A784">
            <v>92575</v>
          </cell>
          <cell r="B784">
            <v>6475</v>
          </cell>
          <cell r="C784" t="str">
            <v>92575*6475*OHD</v>
          </cell>
          <cell r="D784">
            <v>17535.16</v>
          </cell>
          <cell r="E784">
            <v>6000</v>
          </cell>
          <cell r="F784">
            <v>-11535.16</v>
          </cell>
          <cell r="G784">
            <v>-1.9225266666666667</v>
          </cell>
          <cell r="L784">
            <v>17535.16</v>
          </cell>
        </row>
        <row r="785">
          <cell r="A785">
            <v>92550</v>
          </cell>
          <cell r="B785">
            <v>6477</v>
          </cell>
          <cell r="C785" t="str">
            <v>92550*6477*OHD</v>
          </cell>
          <cell r="D785">
            <v>-13697.82</v>
          </cell>
          <cell r="E785">
            <v>0</v>
          </cell>
          <cell r="F785">
            <v>13697.82</v>
          </cell>
          <cell r="G785">
            <v>0</v>
          </cell>
          <cell r="L785">
            <v>0</v>
          </cell>
        </row>
        <row r="786">
          <cell r="A786">
            <v>92575</v>
          </cell>
          <cell r="B786">
            <v>6477</v>
          </cell>
          <cell r="C786" t="str">
            <v>92575*6477*OHD</v>
          </cell>
          <cell r="D786">
            <v>20542.82</v>
          </cell>
          <cell r="E786">
            <v>7000</v>
          </cell>
          <cell r="F786">
            <v>-13542.82</v>
          </cell>
          <cell r="G786">
            <v>-1.9346885714285713</v>
          </cell>
          <cell r="L786">
            <v>20542.82</v>
          </cell>
        </row>
        <row r="787">
          <cell r="A787">
            <v>92550</v>
          </cell>
          <cell r="B787">
            <v>6478</v>
          </cell>
          <cell r="C787" t="str">
            <v>92550*6478*OHD</v>
          </cell>
          <cell r="D787">
            <v>-49718.38</v>
          </cell>
          <cell r="E787">
            <v>0</v>
          </cell>
          <cell r="F787">
            <v>49718.38</v>
          </cell>
          <cell r="G787">
            <v>0</v>
          </cell>
          <cell r="L787">
            <v>0</v>
          </cell>
        </row>
        <row r="788">
          <cell r="A788">
            <v>92575</v>
          </cell>
          <cell r="B788">
            <v>6478</v>
          </cell>
          <cell r="C788" t="str">
            <v>92575*6478*OHD</v>
          </cell>
          <cell r="D788">
            <v>76387.38</v>
          </cell>
          <cell r="E788">
            <v>24000</v>
          </cell>
          <cell r="F788">
            <v>-52387.38</v>
          </cell>
          <cell r="G788">
            <v>-2.1828075</v>
          </cell>
          <cell r="L788">
            <v>76387.38</v>
          </cell>
        </row>
        <row r="789">
          <cell r="A789">
            <v>92000</v>
          </cell>
          <cell r="B789">
            <v>6479</v>
          </cell>
          <cell r="C789" t="str">
            <v>92000*6479*OHD</v>
          </cell>
          <cell r="D789">
            <v>-6546.34</v>
          </cell>
          <cell r="E789">
            <v>0</v>
          </cell>
          <cell r="F789">
            <v>6546.34</v>
          </cell>
          <cell r="G789">
            <v>0</v>
          </cell>
          <cell r="L789">
            <v>0</v>
          </cell>
        </row>
        <row r="790">
          <cell r="A790">
            <v>92099</v>
          </cell>
          <cell r="B790">
            <v>6479</v>
          </cell>
          <cell r="C790" t="str">
            <v>92099*6479*OHD</v>
          </cell>
          <cell r="D790">
            <v>0</v>
          </cell>
          <cell r="E790">
            <v>0</v>
          </cell>
          <cell r="F790">
            <v>0</v>
          </cell>
          <cell r="G790">
            <v>0</v>
          </cell>
          <cell r="L790">
            <v>0</v>
          </cell>
        </row>
        <row r="791">
          <cell r="A791">
            <v>92200</v>
          </cell>
          <cell r="B791">
            <v>6479</v>
          </cell>
          <cell r="C791" t="str">
            <v>92200*6479*OHD</v>
          </cell>
          <cell r="D791">
            <v>-16808.5</v>
          </cell>
          <cell r="E791">
            <v>0</v>
          </cell>
          <cell r="F791">
            <v>16808.5</v>
          </cell>
          <cell r="G791">
            <v>0</v>
          </cell>
          <cell r="L791">
            <v>0</v>
          </cell>
        </row>
        <row r="792">
          <cell r="A792">
            <v>92550</v>
          </cell>
          <cell r="B792">
            <v>6479</v>
          </cell>
          <cell r="C792" t="str">
            <v>92550*6479*OHD</v>
          </cell>
          <cell r="D792">
            <v>-7593.29</v>
          </cell>
          <cell r="E792">
            <v>0</v>
          </cell>
          <cell r="F792">
            <v>7593.29</v>
          </cell>
          <cell r="G792">
            <v>0</v>
          </cell>
          <cell r="L792">
            <v>0</v>
          </cell>
        </row>
        <row r="793">
          <cell r="A793">
            <v>92575</v>
          </cell>
          <cell r="B793">
            <v>6479</v>
          </cell>
          <cell r="C793" t="str">
            <v>92575*6479*OHD</v>
          </cell>
          <cell r="D793">
            <v>59624.02</v>
          </cell>
          <cell r="E793">
            <v>22000</v>
          </cell>
          <cell r="F793">
            <v>-37624.019999999997</v>
          </cell>
          <cell r="G793">
            <v>-1.710182727272727</v>
          </cell>
          <cell r="L793">
            <v>59624.02</v>
          </cell>
        </row>
        <row r="794">
          <cell r="A794">
            <v>92000</v>
          </cell>
          <cell r="B794">
            <v>6702</v>
          </cell>
          <cell r="C794" t="str">
            <v>92000*6702*OHD</v>
          </cell>
          <cell r="D794">
            <v>20621.8</v>
          </cell>
          <cell r="E794">
            <v>0</v>
          </cell>
          <cell r="F794">
            <v>-20621.8</v>
          </cell>
          <cell r="G794">
            <v>0</v>
          </cell>
          <cell r="L794">
            <v>0</v>
          </cell>
        </row>
        <row r="795">
          <cell r="A795">
            <v>92010</v>
          </cell>
          <cell r="B795">
            <v>6702</v>
          </cell>
          <cell r="C795" t="str">
            <v>92010*6702*OHD</v>
          </cell>
          <cell r="D795">
            <v>62931.32</v>
          </cell>
          <cell r="E795">
            <v>0</v>
          </cell>
          <cell r="F795">
            <v>-62931.32</v>
          </cell>
          <cell r="G795">
            <v>0</v>
          </cell>
          <cell r="L795">
            <v>62931.32</v>
          </cell>
        </row>
        <row r="796">
          <cell r="A796">
            <v>92099</v>
          </cell>
          <cell r="B796">
            <v>6702</v>
          </cell>
          <cell r="C796" t="str">
            <v>92099*6702*OHD</v>
          </cell>
          <cell r="D796">
            <v>-5297.33</v>
          </cell>
          <cell r="E796">
            <v>0</v>
          </cell>
          <cell r="F796">
            <v>5297.33</v>
          </cell>
          <cell r="G796">
            <v>0</v>
          </cell>
          <cell r="L796">
            <v>0</v>
          </cell>
        </row>
        <row r="797">
          <cell r="A797">
            <v>92100</v>
          </cell>
          <cell r="B797">
            <v>6702</v>
          </cell>
          <cell r="C797" t="str">
            <v>92100*6702*OHD</v>
          </cell>
          <cell r="D797">
            <v>-2018.76</v>
          </cell>
          <cell r="E797">
            <v>0</v>
          </cell>
          <cell r="F797">
            <v>2018.76</v>
          </cell>
          <cell r="G797">
            <v>0</v>
          </cell>
          <cell r="L797">
            <v>0</v>
          </cell>
        </row>
        <row r="798">
          <cell r="A798">
            <v>92200</v>
          </cell>
          <cell r="B798">
            <v>6702</v>
          </cell>
          <cell r="C798" t="str">
            <v>92200*6702*OHD</v>
          </cell>
          <cell r="D798">
            <v>-15836.36</v>
          </cell>
          <cell r="E798">
            <v>0</v>
          </cell>
          <cell r="F798">
            <v>15836.36</v>
          </cell>
          <cell r="G798">
            <v>0</v>
          </cell>
          <cell r="L798">
            <v>0</v>
          </cell>
        </row>
        <row r="799">
          <cell r="A799">
            <v>92210</v>
          </cell>
          <cell r="B799">
            <v>6702</v>
          </cell>
          <cell r="C799" t="str">
            <v>92210*6702*OHD</v>
          </cell>
          <cell r="D799">
            <v>-124.52</v>
          </cell>
          <cell r="E799">
            <v>0</v>
          </cell>
          <cell r="F799">
            <v>124.52</v>
          </cell>
          <cell r="G799">
            <v>0</v>
          </cell>
          <cell r="L799">
            <v>0</v>
          </cell>
        </row>
        <row r="800">
          <cell r="A800">
            <v>92220</v>
          </cell>
          <cell r="B800">
            <v>6702</v>
          </cell>
          <cell r="C800" t="str">
            <v>92220*6702*OHD</v>
          </cell>
          <cell r="D800">
            <v>-13.46</v>
          </cell>
          <cell r="E800">
            <v>0</v>
          </cell>
          <cell r="F800">
            <v>13.46</v>
          </cell>
          <cell r="G800">
            <v>0</v>
          </cell>
          <cell r="L800">
            <v>0</v>
          </cell>
        </row>
        <row r="801">
          <cell r="A801">
            <v>92230</v>
          </cell>
          <cell r="B801">
            <v>6702</v>
          </cell>
          <cell r="C801" t="str">
            <v>92230*6702*OHD</v>
          </cell>
          <cell r="D801">
            <v>2235.48</v>
          </cell>
          <cell r="E801">
            <v>0</v>
          </cell>
          <cell r="F801">
            <v>-2235.48</v>
          </cell>
          <cell r="G801">
            <v>0</v>
          </cell>
          <cell r="L801">
            <v>0</v>
          </cell>
        </row>
        <row r="802">
          <cell r="A802">
            <v>92262</v>
          </cell>
          <cell r="B802">
            <v>6702</v>
          </cell>
          <cell r="C802" t="str">
            <v>92262*6702*OHD</v>
          </cell>
          <cell r="D802">
            <v>-142.83000000000001</v>
          </cell>
          <cell r="E802">
            <v>0</v>
          </cell>
          <cell r="F802">
            <v>142.83000000000001</v>
          </cell>
          <cell r="G802">
            <v>0</v>
          </cell>
          <cell r="L802">
            <v>0</v>
          </cell>
        </row>
        <row r="803">
          <cell r="A803">
            <v>92270</v>
          </cell>
          <cell r="B803">
            <v>6702</v>
          </cell>
          <cell r="C803" t="str">
            <v>92270*6702*OHD</v>
          </cell>
          <cell r="D803">
            <v>-1892.93</v>
          </cell>
          <cell r="E803">
            <v>0</v>
          </cell>
          <cell r="F803">
            <v>1892.93</v>
          </cell>
          <cell r="G803">
            <v>0</v>
          </cell>
          <cell r="L803">
            <v>0</v>
          </cell>
        </row>
        <row r="804">
          <cell r="A804">
            <v>92280</v>
          </cell>
          <cell r="B804">
            <v>6702</v>
          </cell>
          <cell r="C804" t="str">
            <v>92280*6702*OHD</v>
          </cell>
          <cell r="D804">
            <v>-1594.91</v>
          </cell>
          <cell r="E804">
            <v>0</v>
          </cell>
          <cell r="F804">
            <v>1594.91</v>
          </cell>
          <cell r="G804">
            <v>0</v>
          </cell>
          <cell r="L804">
            <v>0</v>
          </cell>
        </row>
        <row r="805">
          <cell r="A805">
            <v>92300</v>
          </cell>
          <cell r="B805">
            <v>6702</v>
          </cell>
          <cell r="C805" t="str">
            <v>92300*6702*OHD</v>
          </cell>
          <cell r="D805">
            <v>-953.31</v>
          </cell>
          <cell r="E805">
            <v>0</v>
          </cell>
          <cell r="F805">
            <v>953.31</v>
          </cell>
          <cell r="G805">
            <v>0</v>
          </cell>
          <cell r="L805">
            <v>0</v>
          </cell>
        </row>
        <row r="806">
          <cell r="A806">
            <v>92310</v>
          </cell>
          <cell r="B806">
            <v>6702</v>
          </cell>
          <cell r="C806" t="str">
            <v>92310*6702*OHD</v>
          </cell>
          <cell r="D806">
            <v>3730.85</v>
          </cell>
          <cell r="E806">
            <v>0</v>
          </cell>
          <cell r="F806">
            <v>-3730.85</v>
          </cell>
          <cell r="G806">
            <v>0</v>
          </cell>
          <cell r="L806">
            <v>0</v>
          </cell>
        </row>
        <row r="807">
          <cell r="A807">
            <v>92315</v>
          </cell>
          <cell r="B807">
            <v>6702</v>
          </cell>
          <cell r="C807" t="str">
            <v>92315*6702*OHD</v>
          </cell>
          <cell r="D807">
            <v>-702.68</v>
          </cell>
          <cell r="E807">
            <v>0</v>
          </cell>
          <cell r="F807">
            <v>702.68</v>
          </cell>
          <cell r="G807">
            <v>0</v>
          </cell>
          <cell r="L807">
            <v>0</v>
          </cell>
        </row>
        <row r="808">
          <cell r="A808">
            <v>92320</v>
          </cell>
          <cell r="B808">
            <v>6702</v>
          </cell>
          <cell r="C808" t="str">
            <v>92320*6702*OHD</v>
          </cell>
          <cell r="D808">
            <v>0</v>
          </cell>
          <cell r="E808">
            <v>0</v>
          </cell>
          <cell r="F808">
            <v>0</v>
          </cell>
          <cell r="G808">
            <v>0</v>
          </cell>
          <cell r="L808">
            <v>0</v>
          </cell>
        </row>
        <row r="809">
          <cell r="A809">
            <v>92321</v>
          </cell>
          <cell r="B809">
            <v>6702</v>
          </cell>
          <cell r="C809" t="str">
            <v>92321*6702*OHD</v>
          </cell>
          <cell r="D809">
            <v>-9315.27</v>
          </cell>
          <cell r="E809">
            <v>0</v>
          </cell>
          <cell r="F809">
            <v>9315.27</v>
          </cell>
          <cell r="G809">
            <v>0</v>
          </cell>
          <cell r="L809">
            <v>0</v>
          </cell>
        </row>
        <row r="810">
          <cell r="A810">
            <v>92322</v>
          </cell>
          <cell r="B810">
            <v>6702</v>
          </cell>
          <cell r="C810" t="str">
            <v>92322*6702*OHD</v>
          </cell>
          <cell r="D810">
            <v>-8242.59</v>
          </cell>
          <cell r="E810">
            <v>0</v>
          </cell>
          <cell r="F810">
            <v>8242.59</v>
          </cell>
          <cell r="G810">
            <v>0</v>
          </cell>
          <cell r="L810">
            <v>0</v>
          </cell>
        </row>
        <row r="811">
          <cell r="A811">
            <v>92323</v>
          </cell>
          <cell r="B811">
            <v>6702</v>
          </cell>
          <cell r="C811" t="str">
            <v>92323*6702*OHD</v>
          </cell>
          <cell r="D811">
            <v>-681.53</v>
          </cell>
          <cell r="E811">
            <v>0</v>
          </cell>
          <cell r="F811">
            <v>681.53</v>
          </cell>
          <cell r="G811">
            <v>0</v>
          </cell>
          <cell r="L811">
            <v>0</v>
          </cell>
        </row>
        <row r="812">
          <cell r="A812">
            <v>92330</v>
          </cell>
          <cell r="B812">
            <v>6702</v>
          </cell>
          <cell r="C812" t="str">
            <v>92330*6702*OHD</v>
          </cell>
          <cell r="D812">
            <v>-3846.41</v>
          </cell>
          <cell r="E812">
            <v>0</v>
          </cell>
          <cell r="F812">
            <v>3846.41</v>
          </cell>
          <cell r="G812">
            <v>0</v>
          </cell>
          <cell r="L812">
            <v>0</v>
          </cell>
        </row>
        <row r="813">
          <cell r="A813">
            <v>92405</v>
          </cell>
          <cell r="B813">
            <v>6702</v>
          </cell>
          <cell r="C813" t="str">
            <v>92405*6702*OHD</v>
          </cell>
          <cell r="D813">
            <v>-18593.28</v>
          </cell>
          <cell r="E813">
            <v>0</v>
          </cell>
          <cell r="F813">
            <v>18593.28</v>
          </cell>
          <cell r="G813">
            <v>0</v>
          </cell>
          <cell r="L813">
            <v>0</v>
          </cell>
        </row>
        <row r="814">
          <cell r="A814">
            <v>92410</v>
          </cell>
          <cell r="B814">
            <v>6702</v>
          </cell>
          <cell r="C814" t="str">
            <v>92410*6702*OHD</v>
          </cell>
          <cell r="D814">
            <v>-3876.29</v>
          </cell>
          <cell r="E814">
            <v>0</v>
          </cell>
          <cell r="F814">
            <v>3876.29</v>
          </cell>
          <cell r="G814">
            <v>0</v>
          </cell>
          <cell r="L814">
            <v>0</v>
          </cell>
        </row>
        <row r="815">
          <cell r="A815">
            <v>92500</v>
          </cell>
          <cell r="B815">
            <v>6702</v>
          </cell>
          <cell r="C815" t="str">
            <v>92500*6702*OHD</v>
          </cell>
          <cell r="D815">
            <v>-4794.96</v>
          </cell>
          <cell r="E815">
            <v>0</v>
          </cell>
          <cell r="F815">
            <v>4794.96</v>
          </cell>
          <cell r="G815">
            <v>0</v>
          </cell>
          <cell r="L815">
            <v>0</v>
          </cell>
        </row>
        <row r="816">
          <cell r="A816">
            <v>92700</v>
          </cell>
          <cell r="B816">
            <v>6702</v>
          </cell>
          <cell r="C816" t="str">
            <v>92700*6702*OHD</v>
          </cell>
          <cell r="D816">
            <v>1321.78</v>
          </cell>
          <cell r="E816">
            <v>0</v>
          </cell>
          <cell r="F816">
            <v>-1321.78</v>
          </cell>
          <cell r="G816">
            <v>0</v>
          </cell>
          <cell r="L816">
            <v>0</v>
          </cell>
        </row>
        <row r="817">
          <cell r="A817">
            <v>92000</v>
          </cell>
          <cell r="B817">
            <v>6704</v>
          </cell>
          <cell r="C817" t="str">
            <v>92000*6704*OHD</v>
          </cell>
          <cell r="D817">
            <v>0</v>
          </cell>
          <cell r="E817">
            <v>0</v>
          </cell>
          <cell r="F817">
            <v>0</v>
          </cell>
          <cell r="G817">
            <v>0</v>
          </cell>
          <cell r="L817">
            <v>0</v>
          </cell>
        </row>
        <row r="818">
          <cell r="A818">
            <v>92200</v>
          </cell>
          <cell r="B818">
            <v>6704</v>
          </cell>
          <cell r="C818" t="str">
            <v>92200*6704*OHD</v>
          </cell>
          <cell r="D818">
            <v>0</v>
          </cell>
          <cell r="E818">
            <v>0</v>
          </cell>
          <cell r="F818">
            <v>0</v>
          </cell>
          <cell r="G818">
            <v>0</v>
          </cell>
          <cell r="L818">
            <v>0</v>
          </cell>
        </row>
        <row r="819">
          <cell r="A819">
            <v>92200</v>
          </cell>
          <cell r="B819">
            <v>6706</v>
          </cell>
          <cell r="C819" t="str">
            <v>92200*6706*OHD</v>
          </cell>
          <cell r="D819">
            <v>0</v>
          </cell>
          <cell r="E819">
            <v>0</v>
          </cell>
          <cell r="F819">
            <v>0</v>
          </cell>
          <cell r="G819">
            <v>0</v>
          </cell>
          <cell r="L819">
            <v>0</v>
          </cell>
        </row>
        <row r="820">
          <cell r="A820">
            <v>92000</v>
          </cell>
          <cell r="B820">
            <v>6708</v>
          </cell>
          <cell r="C820" t="str">
            <v>92000*6708*OHD</v>
          </cell>
          <cell r="D820">
            <v>-100</v>
          </cell>
          <cell r="E820">
            <v>0</v>
          </cell>
          <cell r="F820">
            <v>100</v>
          </cell>
          <cell r="G820">
            <v>0</v>
          </cell>
          <cell r="L820">
            <v>0</v>
          </cell>
        </row>
        <row r="821">
          <cell r="A821">
            <v>92200</v>
          </cell>
          <cell r="B821">
            <v>6708</v>
          </cell>
          <cell r="C821" t="str">
            <v>92200*6708*OHD</v>
          </cell>
          <cell r="D821">
            <v>-3415.58</v>
          </cell>
          <cell r="E821">
            <v>0</v>
          </cell>
          <cell r="F821">
            <v>3415.58</v>
          </cell>
          <cell r="G821">
            <v>0</v>
          </cell>
          <cell r="L821">
            <v>0</v>
          </cell>
        </row>
        <row r="822">
          <cell r="A822">
            <v>92290</v>
          </cell>
          <cell r="B822">
            <v>6708</v>
          </cell>
          <cell r="C822" t="str">
            <v>92290*6708*OHD</v>
          </cell>
          <cell r="D822">
            <v>0</v>
          </cell>
          <cell r="E822">
            <v>0</v>
          </cell>
          <cell r="F822">
            <v>0</v>
          </cell>
          <cell r="G822">
            <v>0</v>
          </cell>
          <cell r="L822">
            <v>0</v>
          </cell>
        </row>
        <row r="823">
          <cell r="A823">
            <v>92293</v>
          </cell>
          <cell r="B823">
            <v>6708</v>
          </cell>
          <cell r="C823" t="str">
            <v>92293*6708*OHD</v>
          </cell>
          <cell r="D823">
            <v>3823.08</v>
          </cell>
          <cell r="E823">
            <v>0</v>
          </cell>
          <cell r="F823">
            <v>-3823.08</v>
          </cell>
          <cell r="G823">
            <v>0</v>
          </cell>
          <cell r="L823">
            <v>3823.08</v>
          </cell>
        </row>
        <row r="824">
          <cell r="A824">
            <v>92600</v>
          </cell>
          <cell r="B824">
            <v>6708</v>
          </cell>
          <cell r="C824" t="str">
            <v>92600*6708*OHD</v>
          </cell>
          <cell r="D824">
            <v>0</v>
          </cell>
          <cell r="E824">
            <v>0</v>
          </cell>
          <cell r="F824">
            <v>0</v>
          </cell>
          <cell r="G824">
            <v>0</v>
          </cell>
          <cell r="L824">
            <v>0</v>
          </cell>
        </row>
        <row r="825">
          <cell r="A825">
            <v>92800</v>
          </cell>
          <cell r="B825">
            <v>6708</v>
          </cell>
          <cell r="C825" t="str">
            <v>92800*6708*OHD</v>
          </cell>
          <cell r="D825">
            <v>0</v>
          </cell>
          <cell r="E825">
            <v>0</v>
          </cell>
          <cell r="F825">
            <v>0</v>
          </cell>
          <cell r="G825">
            <v>0</v>
          </cell>
          <cell r="L825">
            <v>0</v>
          </cell>
        </row>
        <row r="826">
          <cell r="A826">
            <v>92200</v>
          </cell>
          <cell r="B826">
            <v>6710</v>
          </cell>
          <cell r="C826" t="str">
            <v>92200*6710*OHD</v>
          </cell>
          <cell r="D826">
            <v>-1582.3</v>
          </cell>
          <cell r="E826">
            <v>0</v>
          </cell>
          <cell r="F826">
            <v>1582.3</v>
          </cell>
          <cell r="G826">
            <v>0</v>
          </cell>
          <cell r="L826">
            <v>0</v>
          </cell>
        </row>
        <row r="827">
          <cell r="A827">
            <v>92293</v>
          </cell>
          <cell r="B827">
            <v>6710</v>
          </cell>
          <cell r="C827" t="str">
            <v>92293*6710*OHD</v>
          </cell>
          <cell r="D827">
            <v>2143.6999999999998</v>
          </cell>
          <cell r="E827">
            <v>0</v>
          </cell>
          <cell r="F827">
            <v>-2143.6999999999998</v>
          </cell>
          <cell r="G827">
            <v>0</v>
          </cell>
          <cell r="L827">
            <v>2143.6999999999998</v>
          </cell>
        </row>
        <row r="828">
          <cell r="A828">
            <v>92230</v>
          </cell>
          <cell r="B828">
            <v>6970</v>
          </cell>
          <cell r="C828" t="str">
            <v>92230*6970*OHD</v>
          </cell>
          <cell r="D828">
            <v>0</v>
          </cell>
          <cell r="E828">
            <v>0</v>
          </cell>
          <cell r="F828">
            <v>0</v>
          </cell>
          <cell r="G828">
            <v>0</v>
          </cell>
          <cell r="L828">
            <v>0</v>
          </cell>
        </row>
        <row r="829">
          <cell r="A829">
            <v>92280</v>
          </cell>
          <cell r="B829">
            <v>6970</v>
          </cell>
          <cell r="C829" t="str">
            <v>92280*6970*OHD</v>
          </cell>
          <cell r="D829">
            <v>0</v>
          </cell>
          <cell r="E829">
            <v>0</v>
          </cell>
          <cell r="F829">
            <v>0</v>
          </cell>
          <cell r="G829">
            <v>0</v>
          </cell>
          <cell r="L829">
            <v>0</v>
          </cell>
        </row>
        <row r="830">
          <cell r="A830">
            <v>92330</v>
          </cell>
          <cell r="B830">
            <v>6970</v>
          </cell>
          <cell r="C830" t="str">
            <v>92330*6970*OHD</v>
          </cell>
          <cell r="D830">
            <v>0</v>
          </cell>
          <cell r="E830">
            <v>0</v>
          </cell>
          <cell r="F830">
            <v>0</v>
          </cell>
          <cell r="G830">
            <v>0</v>
          </cell>
          <cell r="L830">
            <v>0</v>
          </cell>
        </row>
        <row r="831">
          <cell r="A831">
            <v>92500</v>
          </cell>
          <cell r="B831">
            <v>6970</v>
          </cell>
          <cell r="C831" t="str">
            <v>92500*6970*OHD</v>
          </cell>
          <cell r="D831">
            <v>0</v>
          </cell>
          <cell r="E831">
            <v>0</v>
          </cell>
          <cell r="F831">
            <v>0</v>
          </cell>
          <cell r="G831">
            <v>0</v>
          </cell>
          <cell r="L831">
            <v>0</v>
          </cell>
        </row>
        <row r="832">
          <cell r="A832">
            <v>92700</v>
          </cell>
          <cell r="B832">
            <v>6970</v>
          </cell>
          <cell r="C832" t="str">
            <v>92700*6970*OHD</v>
          </cell>
          <cell r="D832">
            <v>0</v>
          </cell>
          <cell r="E832">
            <v>0</v>
          </cell>
          <cell r="F832">
            <v>0</v>
          </cell>
          <cell r="G832">
            <v>0</v>
          </cell>
          <cell r="L832">
            <v>0</v>
          </cell>
        </row>
        <row r="833">
          <cell r="A833">
            <v>92000</v>
          </cell>
          <cell r="B833">
            <v>6972</v>
          </cell>
          <cell r="C833" t="str">
            <v>92000*6972*OHD</v>
          </cell>
          <cell r="D833">
            <v>0</v>
          </cell>
          <cell r="E833">
            <v>0</v>
          </cell>
          <cell r="F833">
            <v>0</v>
          </cell>
          <cell r="G833">
            <v>0</v>
          </cell>
          <cell r="L833">
            <v>0</v>
          </cell>
        </row>
        <row r="834">
          <cell r="A834">
            <v>92099</v>
          </cell>
          <cell r="B834">
            <v>6972</v>
          </cell>
          <cell r="C834" t="str">
            <v>92099*6972*OHD</v>
          </cell>
          <cell r="D834">
            <v>0</v>
          </cell>
          <cell r="E834">
            <v>0</v>
          </cell>
          <cell r="F834">
            <v>0</v>
          </cell>
          <cell r="G834">
            <v>0</v>
          </cell>
          <cell r="L834">
            <v>0</v>
          </cell>
        </row>
        <row r="835">
          <cell r="A835">
            <v>92100</v>
          </cell>
          <cell r="B835">
            <v>6972</v>
          </cell>
          <cell r="C835" t="str">
            <v>92100*6972*OHD</v>
          </cell>
          <cell r="D835">
            <v>0</v>
          </cell>
          <cell r="E835">
            <v>0</v>
          </cell>
          <cell r="F835">
            <v>0</v>
          </cell>
          <cell r="G835">
            <v>0</v>
          </cell>
          <cell r="L835">
            <v>0</v>
          </cell>
        </row>
        <row r="836">
          <cell r="A836">
            <v>92200</v>
          </cell>
          <cell r="B836">
            <v>6972</v>
          </cell>
          <cell r="C836" t="str">
            <v>92200*6972*OHD</v>
          </cell>
          <cell r="D836">
            <v>0</v>
          </cell>
          <cell r="E836">
            <v>0</v>
          </cell>
          <cell r="F836">
            <v>0</v>
          </cell>
          <cell r="G836">
            <v>0</v>
          </cell>
          <cell r="L836">
            <v>0</v>
          </cell>
        </row>
        <row r="837">
          <cell r="A837">
            <v>92210</v>
          </cell>
          <cell r="B837">
            <v>6972</v>
          </cell>
          <cell r="C837" t="str">
            <v>92210*6972*OHD</v>
          </cell>
          <cell r="D837">
            <v>0</v>
          </cell>
          <cell r="E837">
            <v>0</v>
          </cell>
          <cell r="F837">
            <v>0</v>
          </cell>
          <cell r="G837">
            <v>0</v>
          </cell>
          <cell r="L837">
            <v>0</v>
          </cell>
        </row>
        <row r="838">
          <cell r="A838">
            <v>92220</v>
          </cell>
          <cell r="B838">
            <v>6972</v>
          </cell>
          <cell r="C838" t="str">
            <v>92220*6972*OHD</v>
          </cell>
          <cell r="D838">
            <v>0</v>
          </cell>
          <cell r="E838">
            <v>0</v>
          </cell>
          <cell r="F838">
            <v>0</v>
          </cell>
          <cell r="G838">
            <v>0</v>
          </cell>
          <cell r="L838">
            <v>0</v>
          </cell>
        </row>
        <row r="839">
          <cell r="A839">
            <v>92230</v>
          </cell>
          <cell r="B839">
            <v>6972</v>
          </cell>
          <cell r="C839" t="str">
            <v>92230*6972*OHD</v>
          </cell>
          <cell r="D839">
            <v>0</v>
          </cell>
          <cell r="E839">
            <v>0</v>
          </cell>
          <cell r="F839">
            <v>0</v>
          </cell>
          <cell r="G839">
            <v>0</v>
          </cell>
          <cell r="L839">
            <v>0</v>
          </cell>
        </row>
        <row r="840">
          <cell r="A840">
            <v>92250</v>
          </cell>
          <cell r="B840">
            <v>6972</v>
          </cell>
          <cell r="C840" t="str">
            <v>92250*6972*OHD</v>
          </cell>
          <cell r="D840">
            <v>0</v>
          </cell>
          <cell r="E840">
            <v>0</v>
          </cell>
          <cell r="F840">
            <v>0</v>
          </cell>
          <cell r="G840">
            <v>0</v>
          </cell>
          <cell r="L840">
            <v>0</v>
          </cell>
        </row>
        <row r="841">
          <cell r="A841">
            <v>92260</v>
          </cell>
          <cell r="B841">
            <v>6972</v>
          </cell>
          <cell r="C841" t="str">
            <v>92260*6972*OHD</v>
          </cell>
          <cell r="D841">
            <v>0</v>
          </cell>
          <cell r="E841">
            <v>0</v>
          </cell>
          <cell r="F841">
            <v>0</v>
          </cell>
          <cell r="G841">
            <v>0</v>
          </cell>
          <cell r="L841">
            <v>0</v>
          </cell>
        </row>
        <row r="842">
          <cell r="A842">
            <v>92262</v>
          </cell>
          <cell r="B842">
            <v>6972</v>
          </cell>
          <cell r="C842" t="str">
            <v>92262*6972*OHD</v>
          </cell>
          <cell r="D842">
            <v>0</v>
          </cell>
          <cell r="E842">
            <v>0</v>
          </cell>
          <cell r="F842">
            <v>0</v>
          </cell>
          <cell r="G842">
            <v>0</v>
          </cell>
          <cell r="L842">
            <v>0</v>
          </cell>
        </row>
        <row r="843">
          <cell r="A843">
            <v>92300</v>
          </cell>
          <cell r="B843">
            <v>6972</v>
          </cell>
          <cell r="C843" t="str">
            <v>92300*6972*OHD</v>
          </cell>
          <cell r="D843">
            <v>0</v>
          </cell>
          <cell r="E843">
            <v>0</v>
          </cell>
          <cell r="F843">
            <v>0</v>
          </cell>
          <cell r="G843">
            <v>0</v>
          </cell>
          <cell r="L843">
            <v>0</v>
          </cell>
        </row>
        <row r="844">
          <cell r="A844">
            <v>92310</v>
          </cell>
          <cell r="B844">
            <v>6972</v>
          </cell>
          <cell r="C844" t="str">
            <v>92310*6972*OHD</v>
          </cell>
          <cell r="D844">
            <v>0</v>
          </cell>
          <cell r="E844">
            <v>0</v>
          </cell>
          <cell r="F844">
            <v>0</v>
          </cell>
          <cell r="G844">
            <v>0</v>
          </cell>
          <cell r="L844">
            <v>0</v>
          </cell>
        </row>
        <row r="845">
          <cell r="A845">
            <v>92321</v>
          </cell>
          <cell r="B845">
            <v>6972</v>
          </cell>
          <cell r="C845" t="str">
            <v>92321*6972*OHD</v>
          </cell>
          <cell r="D845">
            <v>0</v>
          </cell>
          <cell r="E845">
            <v>0</v>
          </cell>
          <cell r="F845">
            <v>0</v>
          </cell>
          <cell r="G845">
            <v>0</v>
          </cell>
          <cell r="L845">
            <v>0</v>
          </cell>
        </row>
        <row r="846">
          <cell r="A846">
            <v>92322</v>
          </cell>
          <cell r="B846">
            <v>6972</v>
          </cell>
          <cell r="C846" t="str">
            <v>92322*6972*OHD</v>
          </cell>
          <cell r="D846">
            <v>0</v>
          </cell>
          <cell r="E846">
            <v>0</v>
          </cell>
          <cell r="F846">
            <v>0</v>
          </cell>
          <cell r="G846">
            <v>0</v>
          </cell>
          <cell r="L846">
            <v>0</v>
          </cell>
        </row>
        <row r="847">
          <cell r="A847">
            <v>92323</v>
          </cell>
          <cell r="B847">
            <v>6972</v>
          </cell>
          <cell r="C847" t="str">
            <v>92323*6972*OHD</v>
          </cell>
          <cell r="D847">
            <v>0</v>
          </cell>
          <cell r="E847">
            <v>0</v>
          </cell>
          <cell r="F847">
            <v>0</v>
          </cell>
          <cell r="G847">
            <v>0</v>
          </cell>
          <cell r="L847">
            <v>0</v>
          </cell>
        </row>
        <row r="848">
          <cell r="A848">
            <v>92330</v>
          </cell>
          <cell r="B848">
            <v>6972</v>
          </cell>
          <cell r="C848" t="str">
            <v>92330*6972*OHD</v>
          </cell>
          <cell r="D848">
            <v>0</v>
          </cell>
          <cell r="E848">
            <v>0</v>
          </cell>
          <cell r="F848">
            <v>0</v>
          </cell>
          <cell r="G848">
            <v>0</v>
          </cell>
          <cell r="L848">
            <v>0</v>
          </cell>
        </row>
        <row r="849">
          <cell r="A849">
            <v>92335</v>
          </cell>
          <cell r="B849">
            <v>6972</v>
          </cell>
          <cell r="C849" t="str">
            <v>92335*6972*OHD</v>
          </cell>
          <cell r="D849">
            <v>0</v>
          </cell>
          <cell r="E849">
            <v>0</v>
          </cell>
          <cell r="F849">
            <v>0</v>
          </cell>
          <cell r="G849">
            <v>0</v>
          </cell>
          <cell r="L849">
            <v>0</v>
          </cell>
        </row>
        <row r="850">
          <cell r="A850">
            <v>92405</v>
          </cell>
          <cell r="B850">
            <v>6972</v>
          </cell>
          <cell r="C850" t="str">
            <v>92405*6972*OHD</v>
          </cell>
          <cell r="D850">
            <v>0</v>
          </cell>
          <cell r="E850">
            <v>0</v>
          </cell>
          <cell r="F850">
            <v>0</v>
          </cell>
          <cell r="G850">
            <v>0</v>
          </cell>
          <cell r="L850">
            <v>0</v>
          </cell>
        </row>
        <row r="851">
          <cell r="A851">
            <v>92410</v>
          </cell>
          <cell r="B851">
            <v>6972</v>
          </cell>
          <cell r="C851" t="str">
            <v>92410*6972*OHD</v>
          </cell>
          <cell r="D851">
            <v>0</v>
          </cell>
          <cell r="E851">
            <v>0</v>
          </cell>
          <cell r="F851">
            <v>0</v>
          </cell>
          <cell r="G851">
            <v>0</v>
          </cell>
          <cell r="L851">
            <v>0</v>
          </cell>
        </row>
        <row r="852">
          <cell r="A852">
            <v>92450</v>
          </cell>
          <cell r="B852">
            <v>6972</v>
          </cell>
          <cell r="C852" t="str">
            <v>92450*6972*OHD</v>
          </cell>
          <cell r="D852">
            <v>0</v>
          </cell>
          <cell r="E852">
            <v>0</v>
          </cell>
          <cell r="F852">
            <v>0</v>
          </cell>
          <cell r="G852">
            <v>0</v>
          </cell>
          <cell r="L852">
            <v>0</v>
          </cell>
        </row>
        <row r="853">
          <cell r="A853">
            <v>92500</v>
          </cell>
          <cell r="B853">
            <v>6972</v>
          </cell>
          <cell r="C853" t="str">
            <v>92500*6972*OHD</v>
          </cell>
          <cell r="D853">
            <v>0</v>
          </cell>
          <cell r="E853">
            <v>0</v>
          </cell>
          <cell r="F853">
            <v>0</v>
          </cell>
          <cell r="G853">
            <v>0</v>
          </cell>
          <cell r="L853">
            <v>0</v>
          </cell>
        </row>
        <row r="854">
          <cell r="A854">
            <v>92700</v>
          </cell>
          <cell r="B854">
            <v>6972</v>
          </cell>
          <cell r="C854" t="str">
            <v>92700*6972*OHD</v>
          </cell>
          <cell r="D854">
            <v>0</v>
          </cell>
          <cell r="E854">
            <v>0</v>
          </cell>
          <cell r="F854">
            <v>0</v>
          </cell>
          <cell r="G854">
            <v>0</v>
          </cell>
          <cell r="L854">
            <v>0</v>
          </cell>
        </row>
        <row r="855">
          <cell r="A855">
            <v>92800</v>
          </cell>
          <cell r="B855">
            <v>6972</v>
          </cell>
          <cell r="C855" t="str">
            <v>92800*6972*OHD</v>
          </cell>
          <cell r="D855">
            <v>0</v>
          </cell>
          <cell r="E855">
            <v>0</v>
          </cell>
          <cell r="F855">
            <v>0</v>
          </cell>
          <cell r="G855">
            <v>0</v>
          </cell>
          <cell r="L855">
            <v>0</v>
          </cell>
        </row>
        <row r="856">
          <cell r="A856">
            <v>92000</v>
          </cell>
          <cell r="B856">
            <v>6973</v>
          </cell>
          <cell r="C856" t="str">
            <v>92000*6973*OHD</v>
          </cell>
          <cell r="D856">
            <v>0</v>
          </cell>
          <cell r="E856">
            <v>0</v>
          </cell>
          <cell r="F856">
            <v>0</v>
          </cell>
          <cell r="G856">
            <v>0</v>
          </cell>
          <cell r="L856">
            <v>0</v>
          </cell>
        </row>
        <row r="857">
          <cell r="A857">
            <v>92099</v>
          </cell>
          <cell r="B857">
            <v>6973</v>
          </cell>
          <cell r="C857" t="str">
            <v>92099*6973*OHD</v>
          </cell>
          <cell r="D857">
            <v>0</v>
          </cell>
          <cell r="E857">
            <v>0</v>
          </cell>
          <cell r="F857">
            <v>0</v>
          </cell>
          <cell r="G857">
            <v>0</v>
          </cell>
          <cell r="L857">
            <v>0</v>
          </cell>
        </row>
        <row r="858">
          <cell r="A858">
            <v>92100</v>
          </cell>
          <cell r="B858">
            <v>6973</v>
          </cell>
          <cell r="C858" t="str">
            <v>92100*6973*OHD</v>
          </cell>
          <cell r="D858">
            <v>0</v>
          </cell>
          <cell r="E858">
            <v>0</v>
          </cell>
          <cell r="F858">
            <v>0</v>
          </cell>
          <cell r="G858">
            <v>0</v>
          </cell>
          <cell r="L858">
            <v>0</v>
          </cell>
        </row>
        <row r="859">
          <cell r="A859">
            <v>92200</v>
          </cell>
          <cell r="B859">
            <v>6973</v>
          </cell>
          <cell r="C859" t="str">
            <v>92200*6973*OHD</v>
          </cell>
          <cell r="D859">
            <v>0</v>
          </cell>
          <cell r="E859">
            <v>0</v>
          </cell>
          <cell r="F859">
            <v>0</v>
          </cell>
          <cell r="G859">
            <v>0</v>
          </cell>
          <cell r="L859">
            <v>0</v>
          </cell>
        </row>
        <row r="860">
          <cell r="A860">
            <v>92210</v>
          </cell>
          <cell r="B860">
            <v>6973</v>
          </cell>
          <cell r="C860" t="str">
            <v>92210*6973*OHD</v>
          </cell>
          <cell r="D860">
            <v>0</v>
          </cell>
          <cell r="E860">
            <v>0</v>
          </cell>
          <cell r="F860">
            <v>0</v>
          </cell>
          <cell r="G860">
            <v>0</v>
          </cell>
          <cell r="L860">
            <v>0</v>
          </cell>
        </row>
        <row r="861">
          <cell r="A861">
            <v>92220</v>
          </cell>
          <cell r="B861">
            <v>6973</v>
          </cell>
          <cell r="C861" t="str">
            <v>92220*6973*OHD</v>
          </cell>
          <cell r="D861">
            <v>0</v>
          </cell>
          <cell r="E861">
            <v>0</v>
          </cell>
          <cell r="F861">
            <v>0</v>
          </cell>
          <cell r="G861">
            <v>0</v>
          </cell>
          <cell r="L861">
            <v>0</v>
          </cell>
        </row>
        <row r="862">
          <cell r="A862">
            <v>92225</v>
          </cell>
          <cell r="B862">
            <v>6973</v>
          </cell>
          <cell r="C862" t="str">
            <v>92225*6973*OHD</v>
          </cell>
          <cell r="D862">
            <v>0</v>
          </cell>
          <cell r="E862">
            <v>0</v>
          </cell>
          <cell r="F862">
            <v>0</v>
          </cell>
          <cell r="G862">
            <v>0</v>
          </cell>
          <cell r="L862">
            <v>0</v>
          </cell>
        </row>
        <row r="863">
          <cell r="A863">
            <v>92230</v>
          </cell>
          <cell r="B863">
            <v>6973</v>
          </cell>
          <cell r="C863" t="str">
            <v>92230*6973*OHD</v>
          </cell>
          <cell r="D863">
            <v>0</v>
          </cell>
          <cell r="E863">
            <v>0</v>
          </cell>
          <cell r="F863">
            <v>0</v>
          </cell>
          <cell r="G863">
            <v>0</v>
          </cell>
          <cell r="L863">
            <v>0</v>
          </cell>
        </row>
        <row r="864">
          <cell r="A864">
            <v>92240</v>
          </cell>
          <cell r="B864">
            <v>6973</v>
          </cell>
          <cell r="C864" t="str">
            <v>92240*6973*OHD</v>
          </cell>
          <cell r="D864">
            <v>0</v>
          </cell>
          <cell r="E864">
            <v>0</v>
          </cell>
          <cell r="F864">
            <v>0</v>
          </cell>
          <cell r="G864">
            <v>0</v>
          </cell>
          <cell r="L864">
            <v>0</v>
          </cell>
        </row>
        <row r="865">
          <cell r="A865">
            <v>92250</v>
          </cell>
          <cell r="B865">
            <v>6973</v>
          </cell>
          <cell r="C865" t="str">
            <v>92250*6973*OHD</v>
          </cell>
          <cell r="D865">
            <v>0</v>
          </cell>
          <cell r="E865">
            <v>0</v>
          </cell>
          <cell r="F865">
            <v>0</v>
          </cell>
          <cell r="G865">
            <v>0</v>
          </cell>
          <cell r="L865">
            <v>0</v>
          </cell>
        </row>
        <row r="866">
          <cell r="A866">
            <v>92252</v>
          </cell>
          <cell r="B866">
            <v>6973</v>
          </cell>
          <cell r="C866" t="str">
            <v>92252*6973*OHD</v>
          </cell>
          <cell r="D866">
            <v>0</v>
          </cell>
          <cell r="E866">
            <v>0</v>
          </cell>
          <cell r="F866">
            <v>0</v>
          </cell>
          <cell r="G866">
            <v>0</v>
          </cell>
          <cell r="L866">
            <v>0</v>
          </cell>
        </row>
        <row r="867">
          <cell r="A867">
            <v>92254</v>
          </cell>
          <cell r="B867">
            <v>6973</v>
          </cell>
          <cell r="C867" t="str">
            <v>92254*6973*OHD</v>
          </cell>
          <cell r="D867">
            <v>0</v>
          </cell>
          <cell r="E867">
            <v>0</v>
          </cell>
          <cell r="F867">
            <v>0</v>
          </cell>
          <cell r="G867">
            <v>0</v>
          </cell>
          <cell r="L867">
            <v>0</v>
          </cell>
        </row>
        <row r="868">
          <cell r="A868">
            <v>92260</v>
          </cell>
          <cell r="B868">
            <v>6973</v>
          </cell>
          <cell r="C868" t="str">
            <v>92260*6973*OHD</v>
          </cell>
          <cell r="D868">
            <v>0</v>
          </cell>
          <cell r="E868">
            <v>0</v>
          </cell>
          <cell r="F868">
            <v>0</v>
          </cell>
          <cell r="G868">
            <v>0</v>
          </cell>
          <cell r="L868">
            <v>0</v>
          </cell>
        </row>
        <row r="869">
          <cell r="A869">
            <v>92262</v>
          </cell>
          <cell r="B869">
            <v>6973</v>
          </cell>
          <cell r="C869" t="str">
            <v>92262*6973*OHD</v>
          </cell>
          <cell r="D869">
            <v>0</v>
          </cell>
          <cell r="E869">
            <v>0</v>
          </cell>
          <cell r="F869">
            <v>0</v>
          </cell>
          <cell r="G869">
            <v>0</v>
          </cell>
          <cell r="L869">
            <v>0</v>
          </cell>
        </row>
        <row r="870">
          <cell r="A870">
            <v>92270</v>
          </cell>
          <cell r="B870">
            <v>6973</v>
          </cell>
          <cell r="C870" t="str">
            <v>92270*6973*OHD</v>
          </cell>
          <cell r="D870">
            <v>0</v>
          </cell>
          <cell r="E870">
            <v>0</v>
          </cell>
          <cell r="F870">
            <v>0</v>
          </cell>
          <cell r="G870">
            <v>0</v>
          </cell>
          <cell r="L870">
            <v>0</v>
          </cell>
        </row>
        <row r="871">
          <cell r="A871">
            <v>92280</v>
          </cell>
          <cell r="B871">
            <v>6973</v>
          </cell>
          <cell r="C871" t="str">
            <v>92280*6973*OHD</v>
          </cell>
          <cell r="D871">
            <v>0</v>
          </cell>
          <cell r="E871">
            <v>0</v>
          </cell>
          <cell r="F871">
            <v>0</v>
          </cell>
          <cell r="G871">
            <v>0</v>
          </cell>
          <cell r="L871">
            <v>0</v>
          </cell>
        </row>
        <row r="872">
          <cell r="A872">
            <v>92290</v>
          </cell>
          <cell r="B872">
            <v>6973</v>
          </cell>
          <cell r="C872" t="str">
            <v>92290*6973*OHD</v>
          </cell>
          <cell r="D872">
            <v>0</v>
          </cell>
          <cell r="E872">
            <v>0</v>
          </cell>
          <cell r="F872">
            <v>0</v>
          </cell>
          <cell r="G872">
            <v>0</v>
          </cell>
          <cell r="L872">
            <v>0</v>
          </cell>
        </row>
        <row r="873">
          <cell r="A873">
            <v>92292</v>
          </cell>
          <cell r="B873">
            <v>6973</v>
          </cell>
          <cell r="C873" t="str">
            <v>92292*6973*OHD</v>
          </cell>
          <cell r="D873">
            <v>0</v>
          </cell>
          <cell r="E873">
            <v>0</v>
          </cell>
          <cell r="F873">
            <v>0</v>
          </cell>
          <cell r="G873">
            <v>0</v>
          </cell>
          <cell r="L873">
            <v>0</v>
          </cell>
        </row>
        <row r="874">
          <cell r="A874">
            <v>92300</v>
          </cell>
          <cell r="B874">
            <v>6973</v>
          </cell>
          <cell r="C874" t="str">
            <v>92300*6973*OHD</v>
          </cell>
          <cell r="D874">
            <v>0</v>
          </cell>
          <cell r="E874">
            <v>0</v>
          </cell>
          <cell r="F874">
            <v>0</v>
          </cell>
          <cell r="G874">
            <v>0</v>
          </cell>
          <cell r="L874">
            <v>0</v>
          </cell>
        </row>
        <row r="875">
          <cell r="A875">
            <v>92310</v>
          </cell>
          <cell r="B875">
            <v>6973</v>
          </cell>
          <cell r="C875" t="str">
            <v>92310*6973*OHD</v>
          </cell>
          <cell r="D875">
            <v>0</v>
          </cell>
          <cell r="E875">
            <v>0</v>
          </cell>
          <cell r="F875">
            <v>0</v>
          </cell>
          <cell r="G875">
            <v>0</v>
          </cell>
          <cell r="L875">
            <v>0</v>
          </cell>
        </row>
        <row r="876">
          <cell r="A876">
            <v>92315</v>
          </cell>
          <cell r="B876">
            <v>6973</v>
          </cell>
          <cell r="C876" t="str">
            <v>92315*6973*OHD</v>
          </cell>
          <cell r="D876">
            <v>0</v>
          </cell>
          <cell r="E876">
            <v>0</v>
          </cell>
          <cell r="F876">
            <v>0</v>
          </cell>
          <cell r="G876">
            <v>0</v>
          </cell>
          <cell r="L876">
            <v>0</v>
          </cell>
        </row>
        <row r="877">
          <cell r="A877">
            <v>92320</v>
          </cell>
          <cell r="B877">
            <v>6973</v>
          </cell>
          <cell r="C877" t="str">
            <v>92320*6973*OHD</v>
          </cell>
          <cell r="D877">
            <v>0</v>
          </cell>
          <cell r="E877">
            <v>0</v>
          </cell>
          <cell r="F877">
            <v>0</v>
          </cell>
          <cell r="G877">
            <v>0</v>
          </cell>
          <cell r="L877">
            <v>0</v>
          </cell>
        </row>
        <row r="878">
          <cell r="A878">
            <v>92321</v>
          </cell>
          <cell r="B878">
            <v>6973</v>
          </cell>
          <cell r="C878" t="str">
            <v>92321*6973*OHD</v>
          </cell>
          <cell r="D878">
            <v>0</v>
          </cell>
          <cell r="E878">
            <v>0</v>
          </cell>
          <cell r="F878">
            <v>0</v>
          </cell>
          <cell r="G878">
            <v>0</v>
          </cell>
          <cell r="L878">
            <v>0</v>
          </cell>
        </row>
        <row r="879">
          <cell r="A879">
            <v>92322</v>
          </cell>
          <cell r="B879">
            <v>6973</v>
          </cell>
          <cell r="C879" t="str">
            <v>92322*6973*OHD</v>
          </cell>
          <cell r="D879">
            <v>0</v>
          </cell>
          <cell r="E879">
            <v>0</v>
          </cell>
          <cell r="F879">
            <v>0</v>
          </cell>
          <cell r="G879">
            <v>0</v>
          </cell>
          <cell r="L879">
            <v>0</v>
          </cell>
        </row>
        <row r="880">
          <cell r="A880">
            <v>92323</v>
          </cell>
          <cell r="B880">
            <v>6973</v>
          </cell>
          <cell r="C880" t="str">
            <v>92323*6973*OHD</v>
          </cell>
          <cell r="D880">
            <v>0</v>
          </cell>
          <cell r="E880">
            <v>0</v>
          </cell>
          <cell r="F880">
            <v>0</v>
          </cell>
          <cell r="G880">
            <v>0</v>
          </cell>
          <cell r="L880">
            <v>0</v>
          </cell>
        </row>
        <row r="881">
          <cell r="A881">
            <v>92330</v>
          </cell>
          <cell r="B881">
            <v>6973</v>
          </cell>
          <cell r="C881" t="str">
            <v>92330*6973*OHD</v>
          </cell>
          <cell r="D881">
            <v>0</v>
          </cell>
          <cell r="E881">
            <v>0</v>
          </cell>
          <cell r="F881">
            <v>0</v>
          </cell>
          <cell r="G881">
            <v>0</v>
          </cell>
          <cell r="L881">
            <v>0</v>
          </cell>
        </row>
        <row r="882">
          <cell r="A882">
            <v>92335</v>
          </cell>
          <cell r="B882">
            <v>6973</v>
          </cell>
          <cell r="C882" t="str">
            <v>92335*6973*OHD</v>
          </cell>
          <cell r="D882">
            <v>0</v>
          </cell>
          <cell r="E882">
            <v>0</v>
          </cell>
          <cell r="F882">
            <v>0</v>
          </cell>
          <cell r="G882">
            <v>0</v>
          </cell>
          <cell r="L882">
            <v>0</v>
          </cell>
        </row>
        <row r="883">
          <cell r="A883">
            <v>92405</v>
          </cell>
          <cell r="B883">
            <v>6973</v>
          </cell>
          <cell r="C883" t="str">
            <v>92405*6973*OHD</v>
          </cell>
          <cell r="D883">
            <v>0</v>
          </cell>
          <cell r="E883">
            <v>0</v>
          </cell>
          <cell r="F883">
            <v>0</v>
          </cell>
          <cell r="G883">
            <v>0</v>
          </cell>
          <cell r="L883">
            <v>0</v>
          </cell>
        </row>
        <row r="884">
          <cell r="A884">
            <v>92410</v>
          </cell>
          <cell r="B884">
            <v>6973</v>
          </cell>
          <cell r="C884" t="str">
            <v>92410*6973*OHD</v>
          </cell>
          <cell r="D884">
            <v>0</v>
          </cell>
          <cell r="E884">
            <v>0</v>
          </cell>
          <cell r="F884">
            <v>0</v>
          </cell>
          <cell r="G884">
            <v>0</v>
          </cell>
          <cell r="L884">
            <v>0</v>
          </cell>
        </row>
        <row r="885">
          <cell r="A885">
            <v>92450</v>
          </cell>
          <cell r="B885">
            <v>6973</v>
          </cell>
          <cell r="C885" t="str">
            <v>92450*6973*OHD</v>
          </cell>
          <cell r="D885">
            <v>0</v>
          </cell>
          <cell r="E885">
            <v>0</v>
          </cell>
          <cell r="F885">
            <v>0</v>
          </cell>
          <cell r="G885">
            <v>0</v>
          </cell>
          <cell r="L885">
            <v>0</v>
          </cell>
        </row>
        <row r="886">
          <cell r="A886">
            <v>92500</v>
          </cell>
          <cell r="B886">
            <v>6973</v>
          </cell>
          <cell r="C886" t="str">
            <v>92500*6973*OHD</v>
          </cell>
          <cell r="D886">
            <v>0</v>
          </cell>
          <cell r="E886">
            <v>0</v>
          </cell>
          <cell r="F886">
            <v>0</v>
          </cell>
          <cell r="G886">
            <v>0</v>
          </cell>
          <cell r="L886">
            <v>0</v>
          </cell>
        </row>
        <row r="887">
          <cell r="A887">
            <v>92700</v>
          </cell>
          <cell r="B887">
            <v>6973</v>
          </cell>
          <cell r="C887" t="str">
            <v>92700*6973*OHD</v>
          </cell>
          <cell r="D887">
            <v>0</v>
          </cell>
          <cell r="E887">
            <v>0</v>
          </cell>
          <cell r="F887">
            <v>0</v>
          </cell>
          <cell r="G887">
            <v>0</v>
          </cell>
          <cell r="L887">
            <v>0</v>
          </cell>
        </row>
        <row r="888">
          <cell r="A888">
            <v>92800</v>
          </cell>
          <cell r="B888">
            <v>6973</v>
          </cell>
          <cell r="C888" t="str">
            <v>92800*6973*OHD</v>
          </cell>
          <cell r="D888">
            <v>0</v>
          </cell>
          <cell r="E888">
            <v>0</v>
          </cell>
          <cell r="F888">
            <v>0</v>
          </cell>
          <cell r="G888">
            <v>0</v>
          </cell>
          <cell r="L888">
            <v>0</v>
          </cell>
        </row>
        <row r="889">
          <cell r="A889">
            <v>92000</v>
          </cell>
          <cell r="B889">
            <v>6977</v>
          </cell>
          <cell r="C889" t="str">
            <v>92000*6977*OHD</v>
          </cell>
          <cell r="D889">
            <v>0</v>
          </cell>
          <cell r="E889">
            <v>0</v>
          </cell>
          <cell r="F889">
            <v>0</v>
          </cell>
          <cell r="G889">
            <v>0</v>
          </cell>
          <cell r="L889">
            <v>0</v>
          </cell>
        </row>
        <row r="890">
          <cell r="A890">
            <v>92099</v>
          </cell>
          <cell r="B890">
            <v>6977</v>
          </cell>
          <cell r="C890" t="str">
            <v>92099*6977*OHD</v>
          </cell>
          <cell r="D890">
            <v>0</v>
          </cell>
          <cell r="E890">
            <v>0</v>
          </cell>
          <cell r="F890">
            <v>0</v>
          </cell>
          <cell r="G890">
            <v>0</v>
          </cell>
          <cell r="L890">
            <v>0</v>
          </cell>
        </row>
        <row r="891">
          <cell r="A891">
            <v>92100</v>
          </cell>
          <cell r="B891">
            <v>6977</v>
          </cell>
          <cell r="C891" t="str">
            <v>92100*6977*OHD</v>
          </cell>
          <cell r="D891">
            <v>0</v>
          </cell>
          <cell r="E891">
            <v>0</v>
          </cell>
          <cell r="F891">
            <v>0</v>
          </cell>
          <cell r="G891">
            <v>0</v>
          </cell>
          <cell r="L891">
            <v>0</v>
          </cell>
        </row>
        <row r="892">
          <cell r="A892">
            <v>92200</v>
          </cell>
          <cell r="B892">
            <v>6977</v>
          </cell>
          <cell r="C892" t="str">
            <v>92200*6977*OHD</v>
          </cell>
          <cell r="D892">
            <v>0</v>
          </cell>
          <cell r="E892">
            <v>0</v>
          </cell>
          <cell r="F892">
            <v>0</v>
          </cell>
          <cell r="G892">
            <v>0</v>
          </cell>
          <cell r="L892">
            <v>0</v>
          </cell>
        </row>
        <row r="893">
          <cell r="A893">
            <v>92220</v>
          </cell>
          <cell r="B893">
            <v>6977</v>
          </cell>
          <cell r="C893" t="str">
            <v>92220*6977*OHD</v>
          </cell>
          <cell r="D893">
            <v>0</v>
          </cell>
          <cell r="E893">
            <v>0</v>
          </cell>
          <cell r="F893">
            <v>0</v>
          </cell>
          <cell r="G893">
            <v>0</v>
          </cell>
          <cell r="L893">
            <v>0</v>
          </cell>
        </row>
        <row r="894">
          <cell r="A894">
            <v>92225</v>
          </cell>
          <cell r="B894">
            <v>6977</v>
          </cell>
          <cell r="C894" t="str">
            <v>92225*6977*OHD</v>
          </cell>
          <cell r="D894">
            <v>0</v>
          </cell>
          <cell r="E894">
            <v>0</v>
          </cell>
          <cell r="F894">
            <v>0</v>
          </cell>
          <cell r="G894">
            <v>0</v>
          </cell>
          <cell r="L894">
            <v>0</v>
          </cell>
        </row>
        <row r="895">
          <cell r="A895">
            <v>92230</v>
          </cell>
          <cell r="B895">
            <v>6977</v>
          </cell>
          <cell r="C895" t="str">
            <v>92230*6977*OHD</v>
          </cell>
          <cell r="D895">
            <v>0</v>
          </cell>
          <cell r="E895">
            <v>0</v>
          </cell>
          <cell r="F895">
            <v>0</v>
          </cell>
          <cell r="G895">
            <v>0</v>
          </cell>
          <cell r="L895">
            <v>0</v>
          </cell>
        </row>
        <row r="896">
          <cell r="A896">
            <v>92240</v>
          </cell>
          <cell r="B896">
            <v>6977</v>
          </cell>
          <cell r="C896" t="str">
            <v>92240*6977*OHD</v>
          </cell>
          <cell r="D896">
            <v>0</v>
          </cell>
          <cell r="E896">
            <v>0</v>
          </cell>
          <cell r="F896">
            <v>0</v>
          </cell>
          <cell r="G896">
            <v>0</v>
          </cell>
          <cell r="L896">
            <v>0</v>
          </cell>
        </row>
        <row r="897">
          <cell r="A897">
            <v>92250</v>
          </cell>
          <cell r="B897">
            <v>6977</v>
          </cell>
          <cell r="C897" t="str">
            <v>92250*6977*OHD</v>
          </cell>
          <cell r="D897">
            <v>0</v>
          </cell>
          <cell r="E897">
            <v>0</v>
          </cell>
          <cell r="F897">
            <v>0</v>
          </cell>
          <cell r="G897">
            <v>0</v>
          </cell>
          <cell r="L897">
            <v>0</v>
          </cell>
        </row>
        <row r="898">
          <cell r="A898">
            <v>92252</v>
          </cell>
          <cell r="B898">
            <v>6977</v>
          </cell>
          <cell r="C898" t="str">
            <v>92252*6977*OHD</v>
          </cell>
          <cell r="D898">
            <v>0</v>
          </cell>
          <cell r="E898">
            <v>0</v>
          </cell>
          <cell r="F898">
            <v>0</v>
          </cell>
          <cell r="G898">
            <v>0</v>
          </cell>
          <cell r="L898">
            <v>0</v>
          </cell>
        </row>
        <row r="899">
          <cell r="A899">
            <v>92260</v>
          </cell>
          <cell r="B899">
            <v>6977</v>
          </cell>
          <cell r="C899" t="str">
            <v>92260*6977*OHD</v>
          </cell>
          <cell r="D899">
            <v>0</v>
          </cell>
          <cell r="E899">
            <v>0</v>
          </cell>
          <cell r="F899">
            <v>0</v>
          </cell>
          <cell r="G899">
            <v>0</v>
          </cell>
          <cell r="L899">
            <v>0</v>
          </cell>
        </row>
        <row r="900">
          <cell r="A900">
            <v>92262</v>
          </cell>
          <cell r="B900">
            <v>6977</v>
          </cell>
          <cell r="C900" t="str">
            <v>92262*6977*OHD</v>
          </cell>
          <cell r="D900">
            <v>0</v>
          </cell>
          <cell r="E900">
            <v>0</v>
          </cell>
          <cell r="F900">
            <v>0</v>
          </cell>
          <cell r="G900">
            <v>0</v>
          </cell>
          <cell r="L900">
            <v>0</v>
          </cell>
        </row>
        <row r="901">
          <cell r="A901">
            <v>92264</v>
          </cell>
          <cell r="B901">
            <v>6977</v>
          </cell>
          <cell r="C901" t="str">
            <v>92264*6977*OHD</v>
          </cell>
          <cell r="D901">
            <v>0</v>
          </cell>
          <cell r="E901">
            <v>0</v>
          </cell>
          <cell r="F901">
            <v>0</v>
          </cell>
          <cell r="G901">
            <v>0</v>
          </cell>
          <cell r="L901">
            <v>0</v>
          </cell>
        </row>
        <row r="902">
          <cell r="A902">
            <v>92280</v>
          </cell>
          <cell r="B902">
            <v>6977</v>
          </cell>
          <cell r="C902" t="str">
            <v>92280*6977*OHD</v>
          </cell>
          <cell r="D902">
            <v>0</v>
          </cell>
          <cell r="E902">
            <v>0</v>
          </cell>
          <cell r="F902">
            <v>0</v>
          </cell>
          <cell r="G902">
            <v>0</v>
          </cell>
          <cell r="L902">
            <v>0</v>
          </cell>
        </row>
        <row r="903">
          <cell r="A903">
            <v>92290</v>
          </cell>
          <cell r="B903">
            <v>6977</v>
          </cell>
          <cell r="C903" t="str">
            <v>92290*6977*OHD</v>
          </cell>
          <cell r="D903">
            <v>0</v>
          </cell>
          <cell r="E903">
            <v>0</v>
          </cell>
          <cell r="F903">
            <v>0</v>
          </cell>
          <cell r="G903">
            <v>0</v>
          </cell>
          <cell r="L903">
            <v>0</v>
          </cell>
        </row>
        <row r="904">
          <cell r="A904">
            <v>92300</v>
          </cell>
          <cell r="B904">
            <v>6977</v>
          </cell>
          <cell r="C904" t="str">
            <v>92300*6977*OHD</v>
          </cell>
          <cell r="D904">
            <v>0</v>
          </cell>
          <cell r="E904">
            <v>0</v>
          </cell>
          <cell r="F904">
            <v>0</v>
          </cell>
          <cell r="G904">
            <v>0</v>
          </cell>
          <cell r="L904">
            <v>0</v>
          </cell>
        </row>
        <row r="905">
          <cell r="A905">
            <v>92310</v>
          </cell>
          <cell r="B905">
            <v>6977</v>
          </cell>
          <cell r="C905" t="str">
            <v>92310*6977*OHD</v>
          </cell>
          <cell r="D905">
            <v>0</v>
          </cell>
          <cell r="E905">
            <v>0</v>
          </cell>
          <cell r="F905">
            <v>0</v>
          </cell>
          <cell r="G905">
            <v>0</v>
          </cell>
          <cell r="L905">
            <v>0</v>
          </cell>
        </row>
        <row r="906">
          <cell r="A906">
            <v>92320</v>
          </cell>
          <cell r="B906">
            <v>6977</v>
          </cell>
          <cell r="C906" t="str">
            <v>92320*6977*OHD</v>
          </cell>
          <cell r="D906">
            <v>0</v>
          </cell>
          <cell r="E906">
            <v>0</v>
          </cell>
          <cell r="F906">
            <v>0</v>
          </cell>
          <cell r="G906">
            <v>0</v>
          </cell>
          <cell r="L906">
            <v>0</v>
          </cell>
        </row>
        <row r="907">
          <cell r="A907">
            <v>92323</v>
          </cell>
          <cell r="B907">
            <v>6977</v>
          </cell>
          <cell r="C907" t="str">
            <v>92323*6977*OHD</v>
          </cell>
          <cell r="D907">
            <v>0</v>
          </cell>
          <cell r="E907">
            <v>0</v>
          </cell>
          <cell r="F907">
            <v>0</v>
          </cell>
          <cell r="G907">
            <v>0</v>
          </cell>
          <cell r="L907">
            <v>0</v>
          </cell>
        </row>
        <row r="908">
          <cell r="A908">
            <v>92330</v>
          </cell>
          <cell r="B908">
            <v>6977</v>
          </cell>
          <cell r="C908" t="str">
            <v>92330*6977*OHD</v>
          </cell>
          <cell r="D908">
            <v>0</v>
          </cell>
          <cell r="E908">
            <v>0</v>
          </cell>
          <cell r="F908">
            <v>0</v>
          </cell>
          <cell r="G908">
            <v>0</v>
          </cell>
          <cell r="L908">
            <v>0</v>
          </cell>
        </row>
        <row r="909">
          <cell r="A909">
            <v>92335</v>
          </cell>
          <cell r="B909">
            <v>6977</v>
          </cell>
          <cell r="C909" t="str">
            <v>92335*6977*OHD</v>
          </cell>
          <cell r="D909">
            <v>0</v>
          </cell>
          <cell r="E909">
            <v>0</v>
          </cell>
          <cell r="F909">
            <v>0</v>
          </cell>
          <cell r="G909">
            <v>0</v>
          </cell>
          <cell r="L909">
            <v>0</v>
          </cell>
        </row>
        <row r="910">
          <cell r="A910">
            <v>92405</v>
          </cell>
          <cell r="B910">
            <v>6977</v>
          </cell>
          <cell r="C910" t="str">
            <v>92405*6977*OHD</v>
          </cell>
          <cell r="D910">
            <v>0</v>
          </cell>
          <cell r="E910">
            <v>0</v>
          </cell>
          <cell r="F910">
            <v>0</v>
          </cell>
          <cell r="G910">
            <v>0</v>
          </cell>
          <cell r="L910">
            <v>0</v>
          </cell>
        </row>
        <row r="911">
          <cell r="A911">
            <v>92410</v>
          </cell>
          <cell r="B911">
            <v>6977</v>
          </cell>
          <cell r="C911" t="str">
            <v>92410*6977*OHD</v>
          </cell>
          <cell r="D911">
            <v>0</v>
          </cell>
          <cell r="E911">
            <v>0</v>
          </cell>
          <cell r="F911">
            <v>0</v>
          </cell>
          <cell r="G911">
            <v>0</v>
          </cell>
          <cell r="L911">
            <v>0</v>
          </cell>
        </row>
        <row r="912">
          <cell r="A912">
            <v>92450</v>
          </cell>
          <cell r="B912">
            <v>6977</v>
          </cell>
          <cell r="C912" t="str">
            <v>92450*6977*OHD</v>
          </cell>
          <cell r="D912">
            <v>0</v>
          </cell>
          <cell r="E912">
            <v>0</v>
          </cell>
          <cell r="F912">
            <v>0</v>
          </cell>
          <cell r="G912">
            <v>0</v>
          </cell>
          <cell r="L912">
            <v>0</v>
          </cell>
        </row>
        <row r="913">
          <cell r="A913">
            <v>92500</v>
          </cell>
          <cell r="B913">
            <v>6977</v>
          </cell>
          <cell r="C913" t="str">
            <v>92500*6977*OHD</v>
          </cell>
          <cell r="D913">
            <v>0</v>
          </cell>
          <cell r="E913">
            <v>0</v>
          </cell>
          <cell r="F913">
            <v>0</v>
          </cell>
          <cell r="G913">
            <v>0</v>
          </cell>
          <cell r="L913">
            <v>0</v>
          </cell>
        </row>
        <row r="914">
          <cell r="A914">
            <v>92700</v>
          </cell>
          <cell r="B914">
            <v>6977</v>
          </cell>
          <cell r="C914" t="str">
            <v>92700*6977*OHD</v>
          </cell>
          <cell r="D914">
            <v>0</v>
          </cell>
          <cell r="E914">
            <v>0</v>
          </cell>
          <cell r="F914">
            <v>0</v>
          </cell>
          <cell r="G914">
            <v>0</v>
          </cell>
          <cell r="L914">
            <v>0</v>
          </cell>
        </row>
        <row r="915">
          <cell r="A915">
            <v>99999</v>
          </cell>
          <cell r="B915">
            <v>9422</v>
          </cell>
          <cell r="C915" t="str">
            <v>99999*9422*OHD</v>
          </cell>
          <cell r="D915">
            <v>0</v>
          </cell>
          <cell r="E915">
            <v>0</v>
          </cell>
          <cell r="F915">
            <v>0</v>
          </cell>
          <cell r="G915">
            <v>0</v>
          </cell>
          <cell r="L915">
            <v>0</v>
          </cell>
        </row>
        <row r="916">
          <cell r="A916">
            <v>99999</v>
          </cell>
          <cell r="B916">
            <v>9440</v>
          </cell>
          <cell r="C916" t="str">
            <v>99999*9440*OHD</v>
          </cell>
          <cell r="D916">
            <v>0</v>
          </cell>
          <cell r="E916">
            <v>0</v>
          </cell>
          <cell r="F916">
            <v>0</v>
          </cell>
          <cell r="G916">
            <v>0</v>
          </cell>
          <cell r="L916">
            <v>0</v>
          </cell>
        </row>
        <row r="917">
          <cell r="A917">
            <v>92000</v>
          </cell>
          <cell r="B917">
            <v>5860</v>
          </cell>
          <cell r="C917" t="str">
            <v>92000*5860*OHD</v>
          </cell>
          <cell r="D917">
            <v>-945.61</v>
          </cell>
          <cell r="E917">
            <v>0</v>
          </cell>
          <cell r="F917">
            <v>945.61</v>
          </cell>
          <cell r="G917">
            <v>0</v>
          </cell>
          <cell r="L917">
            <v>0</v>
          </cell>
        </row>
        <row r="918">
          <cell r="A918">
            <v>92010</v>
          </cell>
          <cell r="B918">
            <v>5860</v>
          </cell>
          <cell r="C918" t="str">
            <v>92010*5860*OHD</v>
          </cell>
          <cell r="D918">
            <v>963.65</v>
          </cell>
          <cell r="E918">
            <v>0</v>
          </cell>
          <cell r="F918">
            <v>-963.65</v>
          </cell>
          <cell r="G918">
            <v>0</v>
          </cell>
          <cell r="L918">
            <v>963.65</v>
          </cell>
        </row>
        <row r="919">
          <cell r="A919">
            <v>92099</v>
          </cell>
          <cell r="B919">
            <v>5860</v>
          </cell>
          <cell r="C919" t="str">
            <v>92099*5860*OHD</v>
          </cell>
          <cell r="D919">
            <v>0</v>
          </cell>
          <cell r="E919">
            <v>0</v>
          </cell>
          <cell r="F919">
            <v>0</v>
          </cell>
          <cell r="G919">
            <v>0</v>
          </cell>
          <cell r="L919">
            <v>0</v>
          </cell>
        </row>
        <row r="920">
          <cell r="A920">
            <v>92100</v>
          </cell>
          <cell r="B920">
            <v>5860</v>
          </cell>
          <cell r="C920" t="str">
            <v>92100*5860*OHD</v>
          </cell>
          <cell r="D920">
            <v>598.39</v>
          </cell>
          <cell r="E920">
            <v>0</v>
          </cell>
          <cell r="F920">
            <v>-598.39</v>
          </cell>
          <cell r="G920">
            <v>0</v>
          </cell>
          <cell r="L920">
            <v>1212.8599999999999</v>
          </cell>
        </row>
        <row r="921">
          <cell r="A921">
            <v>92200</v>
          </cell>
          <cell r="B921">
            <v>5860</v>
          </cell>
          <cell r="C921" t="str">
            <v>92200*5860*OHD</v>
          </cell>
          <cell r="D921">
            <v>0</v>
          </cell>
          <cell r="E921">
            <v>0</v>
          </cell>
          <cell r="F921">
            <v>0</v>
          </cell>
          <cell r="G921">
            <v>0</v>
          </cell>
          <cell r="L921">
            <v>0</v>
          </cell>
        </row>
        <row r="922">
          <cell r="A922">
            <v>92210</v>
          </cell>
          <cell r="B922">
            <v>5860</v>
          </cell>
          <cell r="C922" t="str">
            <v>92210*5860*OHD</v>
          </cell>
          <cell r="D922">
            <v>0</v>
          </cell>
          <cell r="E922">
            <v>0</v>
          </cell>
          <cell r="F922">
            <v>0</v>
          </cell>
          <cell r="G922">
            <v>0</v>
          </cell>
          <cell r="L922">
            <v>0</v>
          </cell>
        </row>
        <row r="923">
          <cell r="A923">
            <v>92220</v>
          </cell>
          <cell r="B923">
            <v>5860</v>
          </cell>
          <cell r="C923" t="str">
            <v>92220*5860*OHD</v>
          </cell>
          <cell r="D923">
            <v>-178.86</v>
          </cell>
          <cell r="E923">
            <v>0</v>
          </cell>
          <cell r="F923">
            <v>178.86</v>
          </cell>
          <cell r="G923">
            <v>0</v>
          </cell>
          <cell r="L923">
            <v>0</v>
          </cell>
        </row>
        <row r="924">
          <cell r="A924">
            <v>92225</v>
          </cell>
          <cell r="B924">
            <v>5860</v>
          </cell>
          <cell r="C924" t="str">
            <v>92225*5860*OHD</v>
          </cell>
          <cell r="D924">
            <v>0</v>
          </cell>
          <cell r="E924">
            <v>0</v>
          </cell>
          <cell r="F924">
            <v>0</v>
          </cell>
          <cell r="G924">
            <v>0</v>
          </cell>
          <cell r="L924">
            <v>0</v>
          </cell>
        </row>
        <row r="925">
          <cell r="A925">
            <v>92230</v>
          </cell>
          <cell r="B925">
            <v>5860</v>
          </cell>
          <cell r="C925" t="str">
            <v>92230*5860*OHD</v>
          </cell>
          <cell r="D925">
            <v>-51.04</v>
          </cell>
          <cell r="E925">
            <v>0</v>
          </cell>
          <cell r="F925">
            <v>51.04</v>
          </cell>
          <cell r="G925">
            <v>0</v>
          </cell>
          <cell r="L925">
            <v>0</v>
          </cell>
        </row>
        <row r="926">
          <cell r="A926">
            <v>92240</v>
          </cell>
          <cell r="B926">
            <v>5860</v>
          </cell>
          <cell r="C926" t="str">
            <v>92240*5860*OHD</v>
          </cell>
          <cell r="D926">
            <v>0</v>
          </cell>
          <cell r="E926">
            <v>0</v>
          </cell>
          <cell r="F926">
            <v>0</v>
          </cell>
          <cell r="G926">
            <v>0</v>
          </cell>
          <cell r="L926">
            <v>0</v>
          </cell>
        </row>
        <row r="927">
          <cell r="A927">
            <v>92250</v>
          </cell>
          <cell r="B927">
            <v>5860</v>
          </cell>
          <cell r="C927" t="str">
            <v>92250*5860*OHD</v>
          </cell>
          <cell r="D927">
            <v>0</v>
          </cell>
          <cell r="E927">
            <v>0</v>
          </cell>
          <cell r="F927">
            <v>0</v>
          </cell>
          <cell r="G927">
            <v>0</v>
          </cell>
          <cell r="L927">
            <v>0</v>
          </cell>
        </row>
        <row r="928">
          <cell r="A928">
            <v>92254</v>
          </cell>
          <cell r="B928">
            <v>5860</v>
          </cell>
          <cell r="C928" t="str">
            <v>92254*5860*OHD</v>
          </cell>
          <cell r="D928">
            <v>0</v>
          </cell>
          <cell r="E928">
            <v>0</v>
          </cell>
          <cell r="F928">
            <v>0</v>
          </cell>
          <cell r="G928">
            <v>0</v>
          </cell>
          <cell r="L928">
            <v>0</v>
          </cell>
        </row>
        <row r="929">
          <cell r="A929">
            <v>92260</v>
          </cell>
          <cell r="B929">
            <v>5860</v>
          </cell>
          <cell r="C929" t="str">
            <v>92260*5860*OHD</v>
          </cell>
          <cell r="D929">
            <v>-7.7</v>
          </cell>
          <cell r="E929">
            <v>0</v>
          </cell>
          <cell r="F929">
            <v>7.7</v>
          </cell>
          <cell r="G929">
            <v>0</v>
          </cell>
          <cell r="L929">
            <v>0</v>
          </cell>
        </row>
        <row r="930">
          <cell r="A930">
            <v>92262</v>
          </cell>
          <cell r="B930">
            <v>5860</v>
          </cell>
          <cell r="C930" t="str">
            <v>92262*5860*OHD</v>
          </cell>
          <cell r="D930">
            <v>116.48</v>
          </cell>
          <cell r="E930">
            <v>0</v>
          </cell>
          <cell r="F930">
            <v>-116.48</v>
          </cell>
          <cell r="G930">
            <v>0</v>
          </cell>
          <cell r="L930">
            <v>116.48</v>
          </cell>
        </row>
        <row r="931">
          <cell r="A931">
            <v>92280</v>
          </cell>
          <cell r="B931">
            <v>5860</v>
          </cell>
          <cell r="C931" t="str">
            <v>92280*5860*OHD</v>
          </cell>
          <cell r="D931">
            <v>-18.04</v>
          </cell>
          <cell r="E931">
            <v>0</v>
          </cell>
          <cell r="F931">
            <v>18.04</v>
          </cell>
          <cell r="G931">
            <v>0</v>
          </cell>
          <cell r="L931">
            <v>0</v>
          </cell>
        </row>
        <row r="932">
          <cell r="A932">
            <v>92290</v>
          </cell>
          <cell r="B932">
            <v>5860</v>
          </cell>
          <cell r="C932" t="str">
            <v>92290*5860*OHD</v>
          </cell>
          <cell r="D932">
            <v>52.91</v>
          </cell>
          <cell r="E932">
            <v>0</v>
          </cell>
          <cell r="F932">
            <v>-52.91</v>
          </cell>
          <cell r="G932">
            <v>0</v>
          </cell>
          <cell r="L932">
            <v>52.91</v>
          </cell>
        </row>
        <row r="933">
          <cell r="A933">
            <v>92300</v>
          </cell>
          <cell r="B933">
            <v>5860</v>
          </cell>
          <cell r="C933" t="str">
            <v>92300*5860*OHD</v>
          </cell>
          <cell r="D933">
            <v>1233.33</v>
          </cell>
          <cell r="E933">
            <v>0</v>
          </cell>
          <cell r="F933">
            <v>-1233.33</v>
          </cell>
          <cell r="G933">
            <v>0</v>
          </cell>
          <cell r="L933">
            <v>1299.33</v>
          </cell>
        </row>
        <row r="934">
          <cell r="A934">
            <v>92310</v>
          </cell>
          <cell r="B934">
            <v>5860</v>
          </cell>
          <cell r="C934" t="str">
            <v>92310*5860*OHD</v>
          </cell>
          <cell r="D934">
            <v>35.75</v>
          </cell>
          <cell r="E934">
            <v>0</v>
          </cell>
          <cell r="F934">
            <v>-35.75</v>
          </cell>
          <cell r="G934">
            <v>0</v>
          </cell>
          <cell r="L934">
            <v>107.36</v>
          </cell>
        </row>
        <row r="935">
          <cell r="A935">
            <v>92320</v>
          </cell>
          <cell r="B935">
            <v>5860</v>
          </cell>
          <cell r="C935" t="str">
            <v>92320*5860*OHD</v>
          </cell>
          <cell r="D935">
            <v>0</v>
          </cell>
          <cell r="E935">
            <v>0</v>
          </cell>
          <cell r="F935">
            <v>0</v>
          </cell>
          <cell r="G935">
            <v>0</v>
          </cell>
          <cell r="L935">
            <v>0</v>
          </cell>
        </row>
        <row r="936">
          <cell r="A936">
            <v>92321</v>
          </cell>
          <cell r="B936">
            <v>5860</v>
          </cell>
          <cell r="C936" t="str">
            <v>92321*5860*OHD</v>
          </cell>
          <cell r="D936">
            <v>-28.05</v>
          </cell>
          <cell r="E936">
            <v>0</v>
          </cell>
          <cell r="F936">
            <v>28.05</v>
          </cell>
          <cell r="G936">
            <v>0</v>
          </cell>
          <cell r="L936">
            <v>0</v>
          </cell>
        </row>
        <row r="937">
          <cell r="A937">
            <v>92322</v>
          </cell>
          <cell r="B937">
            <v>5860</v>
          </cell>
          <cell r="C937" t="str">
            <v>92322*5860*OHD</v>
          </cell>
          <cell r="D937">
            <v>-68.86</v>
          </cell>
          <cell r="E937">
            <v>0</v>
          </cell>
          <cell r="F937">
            <v>68.86</v>
          </cell>
          <cell r="G937">
            <v>0</v>
          </cell>
          <cell r="L937">
            <v>0</v>
          </cell>
        </row>
        <row r="938">
          <cell r="A938">
            <v>92323</v>
          </cell>
          <cell r="B938">
            <v>5860</v>
          </cell>
          <cell r="C938" t="str">
            <v>92323*5860*OHD</v>
          </cell>
          <cell r="D938">
            <v>-29.5</v>
          </cell>
          <cell r="E938">
            <v>0</v>
          </cell>
          <cell r="F938">
            <v>29.5</v>
          </cell>
          <cell r="G938">
            <v>0</v>
          </cell>
          <cell r="L938">
            <v>0</v>
          </cell>
        </row>
        <row r="939">
          <cell r="A939">
            <v>92330</v>
          </cell>
          <cell r="B939">
            <v>5860</v>
          </cell>
          <cell r="C939" t="str">
            <v>92330*5860*OHD</v>
          </cell>
          <cell r="D939">
            <v>0</v>
          </cell>
          <cell r="E939">
            <v>0</v>
          </cell>
          <cell r="F939">
            <v>0</v>
          </cell>
          <cell r="G939">
            <v>0</v>
          </cell>
          <cell r="L939">
            <v>0</v>
          </cell>
        </row>
        <row r="940">
          <cell r="A940">
            <v>92335</v>
          </cell>
          <cell r="B940">
            <v>5860</v>
          </cell>
          <cell r="C940" t="str">
            <v>92335*5860*OHD</v>
          </cell>
          <cell r="D940">
            <v>-595.91</v>
          </cell>
          <cell r="E940">
            <v>0</v>
          </cell>
          <cell r="F940">
            <v>595.91</v>
          </cell>
          <cell r="G940">
            <v>0</v>
          </cell>
          <cell r="L940">
            <v>0</v>
          </cell>
        </row>
        <row r="941">
          <cell r="A941">
            <v>92405</v>
          </cell>
          <cell r="B941">
            <v>5860</v>
          </cell>
          <cell r="C941" t="str">
            <v>92405*5860*OHD</v>
          </cell>
          <cell r="D941">
            <v>0</v>
          </cell>
          <cell r="E941">
            <v>0</v>
          </cell>
          <cell r="F941">
            <v>0</v>
          </cell>
          <cell r="G941">
            <v>0</v>
          </cell>
          <cell r="L941">
            <v>0</v>
          </cell>
        </row>
        <row r="942">
          <cell r="A942">
            <v>92450</v>
          </cell>
          <cell r="B942">
            <v>5860</v>
          </cell>
          <cell r="C942" t="str">
            <v>92450*5860*OHD</v>
          </cell>
          <cell r="D942">
            <v>0</v>
          </cell>
          <cell r="E942">
            <v>0</v>
          </cell>
          <cell r="F942">
            <v>0</v>
          </cell>
          <cell r="G942">
            <v>0</v>
          </cell>
          <cell r="L942">
            <v>0</v>
          </cell>
        </row>
        <row r="943">
          <cell r="A943">
            <v>92500</v>
          </cell>
          <cell r="B943">
            <v>5860</v>
          </cell>
          <cell r="C943" t="str">
            <v>92500*5860*OHD</v>
          </cell>
          <cell r="D943">
            <v>0</v>
          </cell>
          <cell r="E943">
            <v>0</v>
          </cell>
          <cell r="F943">
            <v>0</v>
          </cell>
          <cell r="G943">
            <v>0</v>
          </cell>
          <cell r="L943">
            <v>6.16</v>
          </cell>
        </row>
        <row r="944">
          <cell r="A944">
            <v>92550</v>
          </cell>
          <cell r="B944">
            <v>5860</v>
          </cell>
          <cell r="C944" t="str">
            <v>92550*5860*OHD</v>
          </cell>
          <cell r="D944">
            <v>-49.61</v>
          </cell>
          <cell r="E944">
            <v>0</v>
          </cell>
          <cell r="F944">
            <v>49.61</v>
          </cell>
          <cell r="G944">
            <v>0</v>
          </cell>
          <cell r="L944">
            <v>0</v>
          </cell>
        </row>
        <row r="945">
          <cell r="A945">
            <v>92555</v>
          </cell>
          <cell r="B945">
            <v>5860</v>
          </cell>
          <cell r="C945" t="str">
            <v>92555*5860*OHD</v>
          </cell>
          <cell r="D945">
            <v>49.61</v>
          </cell>
          <cell r="E945">
            <v>0</v>
          </cell>
          <cell r="F945">
            <v>-49.61</v>
          </cell>
          <cell r="G945">
            <v>0</v>
          </cell>
          <cell r="L945">
            <v>49.61</v>
          </cell>
        </row>
        <row r="946">
          <cell r="A946">
            <v>92700</v>
          </cell>
          <cell r="B946">
            <v>5860</v>
          </cell>
          <cell r="C946" t="str">
            <v>92700*5860*OHD</v>
          </cell>
          <cell r="D946">
            <v>-26.29</v>
          </cell>
          <cell r="E946">
            <v>0</v>
          </cell>
          <cell r="F946">
            <v>26.29</v>
          </cell>
          <cell r="G946">
            <v>0</v>
          </cell>
          <cell r="L946">
            <v>0</v>
          </cell>
        </row>
        <row r="947">
          <cell r="A947">
            <v>92810</v>
          </cell>
          <cell r="B947">
            <v>5860</v>
          </cell>
          <cell r="C947" t="str">
            <v>92810*5860*OHD</v>
          </cell>
          <cell r="D947">
            <v>174.9</v>
          </cell>
          <cell r="E947">
            <v>0</v>
          </cell>
          <cell r="F947">
            <v>-174.9</v>
          </cell>
          <cell r="G947">
            <v>0</v>
          </cell>
          <cell r="L947">
            <v>174.9</v>
          </cell>
        </row>
        <row r="948">
          <cell r="A948">
            <v>92830</v>
          </cell>
          <cell r="B948">
            <v>5860</v>
          </cell>
          <cell r="C948" t="str">
            <v>92830*5860*OHD</v>
          </cell>
          <cell r="D948">
            <v>104.94</v>
          </cell>
          <cell r="E948">
            <v>0</v>
          </cell>
          <cell r="F948">
            <v>-104.94</v>
          </cell>
          <cell r="G948">
            <v>0</v>
          </cell>
          <cell r="L948">
            <v>104.94</v>
          </cell>
        </row>
        <row r="949">
          <cell r="A949">
            <v>92835</v>
          </cell>
          <cell r="B949">
            <v>5860</v>
          </cell>
          <cell r="C949" t="str">
            <v>92835*5860*OHD</v>
          </cell>
          <cell r="D949">
            <v>674.22</v>
          </cell>
          <cell r="E949">
            <v>0</v>
          </cell>
          <cell r="F949">
            <v>-674.22</v>
          </cell>
          <cell r="G949">
            <v>0</v>
          </cell>
          <cell r="L949">
            <v>674.22</v>
          </cell>
        </row>
        <row r="950">
          <cell r="A950">
            <v>92841</v>
          </cell>
          <cell r="B950">
            <v>5860</v>
          </cell>
          <cell r="C950" t="str">
            <v>92841*5860*OHD</v>
          </cell>
          <cell r="D950">
            <v>184.31</v>
          </cell>
          <cell r="E950">
            <v>0</v>
          </cell>
          <cell r="F950">
            <v>-184.31</v>
          </cell>
          <cell r="G950">
            <v>0</v>
          </cell>
          <cell r="L950">
            <v>184.31</v>
          </cell>
        </row>
        <row r="951">
          <cell r="A951">
            <v>92842</v>
          </cell>
          <cell r="B951">
            <v>5860</v>
          </cell>
          <cell r="C951" t="str">
            <v>92842*5860*OHD</v>
          </cell>
          <cell r="D951">
            <v>69.959999999999994</v>
          </cell>
          <cell r="E951">
            <v>0</v>
          </cell>
          <cell r="F951">
            <v>-69.959999999999994</v>
          </cell>
          <cell r="G951">
            <v>0</v>
          </cell>
          <cell r="L951">
            <v>69.959999999999994</v>
          </cell>
        </row>
        <row r="952">
          <cell r="A952">
            <v>92852</v>
          </cell>
          <cell r="B952">
            <v>5860</v>
          </cell>
          <cell r="C952" t="str">
            <v>92852*5860*OHD</v>
          </cell>
          <cell r="D952">
            <v>303.22000000000003</v>
          </cell>
          <cell r="E952">
            <v>0</v>
          </cell>
          <cell r="F952">
            <v>-303.22000000000003</v>
          </cell>
          <cell r="G952">
            <v>0</v>
          </cell>
          <cell r="L952">
            <v>303.22000000000003</v>
          </cell>
        </row>
        <row r="953">
          <cell r="A953">
            <v>92853</v>
          </cell>
          <cell r="B953">
            <v>5860</v>
          </cell>
          <cell r="C953" t="str">
            <v>92853*5860*OHD</v>
          </cell>
          <cell r="D953">
            <v>52.91</v>
          </cell>
          <cell r="E953">
            <v>0</v>
          </cell>
          <cell r="F953">
            <v>-52.91</v>
          </cell>
          <cell r="G953">
            <v>0</v>
          </cell>
          <cell r="L953">
            <v>52.91</v>
          </cell>
        </row>
        <row r="954">
          <cell r="A954">
            <v>92610</v>
          </cell>
          <cell r="B954">
            <v>6010</v>
          </cell>
          <cell r="C954" t="str">
            <v>92610*6010*OHD</v>
          </cell>
          <cell r="D954">
            <v>9831.82</v>
          </cell>
          <cell r="E954">
            <v>0</v>
          </cell>
          <cell r="F954">
            <v>-9831.82</v>
          </cell>
          <cell r="G954">
            <v>0</v>
          </cell>
          <cell r="L954">
            <v>4317.97</v>
          </cell>
        </row>
        <row r="955">
          <cell r="A955">
            <v>92620</v>
          </cell>
          <cell r="B955">
            <v>6010</v>
          </cell>
          <cell r="C955" t="str">
            <v>92620*6010*OHD</v>
          </cell>
          <cell r="D955">
            <v>13980.43</v>
          </cell>
          <cell r="E955">
            <v>0</v>
          </cell>
          <cell r="F955">
            <v>-13980.43</v>
          </cell>
          <cell r="G955">
            <v>0</v>
          </cell>
          <cell r="L955">
            <v>13222.96</v>
          </cell>
        </row>
        <row r="956">
          <cell r="A956">
            <v>92610</v>
          </cell>
          <cell r="B956">
            <v>6015</v>
          </cell>
          <cell r="C956" t="str">
            <v>92610*6015*OHD</v>
          </cell>
          <cell r="D956">
            <v>2243.4699999999998</v>
          </cell>
          <cell r="E956">
            <v>0</v>
          </cell>
          <cell r="F956">
            <v>-2243.4699999999998</v>
          </cell>
          <cell r="G956">
            <v>0</v>
          </cell>
          <cell r="L956">
            <v>14237.95</v>
          </cell>
        </row>
        <row r="957">
          <cell r="A957">
            <v>92620</v>
          </cell>
          <cell r="B957">
            <v>6015</v>
          </cell>
          <cell r="C957" t="str">
            <v>92620*6015*OHD</v>
          </cell>
          <cell r="D957">
            <v>-39505.599999999999</v>
          </cell>
          <cell r="E957">
            <v>0</v>
          </cell>
          <cell r="F957">
            <v>39505.599999999999</v>
          </cell>
          <cell r="G957">
            <v>0</v>
          </cell>
          <cell r="L957">
            <v>-5279.98</v>
          </cell>
        </row>
        <row r="958">
          <cell r="A958">
            <v>92610</v>
          </cell>
          <cell r="B958">
            <v>6020</v>
          </cell>
          <cell r="C958" t="str">
            <v>92610*6020*OHD</v>
          </cell>
          <cell r="D958">
            <v>25221.33</v>
          </cell>
          <cell r="E958">
            <v>0</v>
          </cell>
          <cell r="F958">
            <v>-25221.33</v>
          </cell>
          <cell r="G958">
            <v>0</v>
          </cell>
          <cell r="L958">
            <v>-17721.39</v>
          </cell>
        </row>
        <row r="959">
          <cell r="A959">
            <v>92620</v>
          </cell>
          <cell r="B959">
            <v>6020</v>
          </cell>
          <cell r="C959" t="str">
            <v>92620*6020*OHD</v>
          </cell>
          <cell r="D959">
            <v>18997.310000000001</v>
          </cell>
          <cell r="E959">
            <v>0</v>
          </cell>
          <cell r="F959">
            <v>-18997.310000000001</v>
          </cell>
          <cell r="G959">
            <v>0</v>
          </cell>
          <cell r="L959">
            <v>25814.54</v>
          </cell>
        </row>
        <row r="960">
          <cell r="A960">
            <v>92610</v>
          </cell>
          <cell r="B960">
            <v>6025</v>
          </cell>
          <cell r="C960" t="str">
            <v>92610*6025*OHD</v>
          </cell>
          <cell r="D960">
            <v>51920.13</v>
          </cell>
          <cell r="E960">
            <v>0</v>
          </cell>
          <cell r="F960">
            <v>-51920.13</v>
          </cell>
          <cell r="G960">
            <v>0</v>
          </cell>
          <cell r="L960">
            <v>9692.41</v>
          </cell>
        </row>
        <row r="961">
          <cell r="A961">
            <v>92620</v>
          </cell>
          <cell r="B961">
            <v>6025</v>
          </cell>
          <cell r="C961" t="str">
            <v>92620*6025*OHD</v>
          </cell>
          <cell r="D961">
            <v>43194.67</v>
          </cell>
          <cell r="E961">
            <v>0</v>
          </cell>
          <cell r="F961">
            <v>-43194.67</v>
          </cell>
          <cell r="G961">
            <v>0</v>
          </cell>
          <cell r="L961">
            <v>57797.69</v>
          </cell>
        </row>
        <row r="962">
          <cell r="A962">
            <v>92610</v>
          </cell>
          <cell r="B962">
            <v>6035</v>
          </cell>
          <cell r="C962" t="str">
            <v>92610*6035*OHD</v>
          </cell>
          <cell r="D962">
            <v>104259</v>
          </cell>
          <cell r="E962">
            <v>0</v>
          </cell>
          <cell r="F962">
            <v>-104259</v>
          </cell>
          <cell r="G962">
            <v>0</v>
          </cell>
          <cell r="L962">
            <v>237156.71</v>
          </cell>
        </row>
        <row r="963">
          <cell r="A963">
            <v>92620</v>
          </cell>
          <cell r="B963">
            <v>6035</v>
          </cell>
          <cell r="C963" t="str">
            <v>92620*6035*OHD</v>
          </cell>
          <cell r="D963">
            <v>66738.559999999998</v>
          </cell>
          <cell r="E963">
            <v>0</v>
          </cell>
          <cell r="F963">
            <v>-66738.559999999998</v>
          </cell>
          <cell r="G963">
            <v>0</v>
          </cell>
          <cell r="L963">
            <v>153971.64000000001</v>
          </cell>
        </row>
        <row r="964">
          <cell r="A964">
            <v>92610</v>
          </cell>
          <cell r="B964">
            <v>6050</v>
          </cell>
          <cell r="C964" t="str">
            <v>92610*6050*OHD</v>
          </cell>
          <cell r="D964">
            <v>106634.44</v>
          </cell>
          <cell r="E964">
            <v>0</v>
          </cell>
          <cell r="F964">
            <v>-106634.44</v>
          </cell>
          <cell r="G964">
            <v>0</v>
          </cell>
          <cell r="L964">
            <v>255084.73</v>
          </cell>
        </row>
        <row r="965">
          <cell r="A965">
            <v>92620</v>
          </cell>
          <cell r="B965">
            <v>6050</v>
          </cell>
          <cell r="C965" t="str">
            <v>92620*6050*OHD</v>
          </cell>
          <cell r="D965">
            <v>186432.63</v>
          </cell>
          <cell r="E965">
            <v>0</v>
          </cell>
          <cell r="F965">
            <v>-186432.63</v>
          </cell>
          <cell r="G965">
            <v>0</v>
          </cell>
          <cell r="L965">
            <v>446181.44</v>
          </cell>
        </row>
        <row r="966">
          <cell r="A966">
            <v>92610</v>
          </cell>
          <cell r="B966">
            <v>6055</v>
          </cell>
          <cell r="C966" t="str">
            <v>92610*6055*OHD</v>
          </cell>
          <cell r="D966">
            <v>133413.22</v>
          </cell>
          <cell r="E966">
            <v>0</v>
          </cell>
          <cell r="F966">
            <v>-133413.22</v>
          </cell>
          <cell r="G966">
            <v>0</v>
          </cell>
          <cell r="L966">
            <v>317872.83</v>
          </cell>
        </row>
        <row r="967">
          <cell r="A967">
            <v>92620</v>
          </cell>
          <cell r="B967">
            <v>6055</v>
          </cell>
          <cell r="C967" t="str">
            <v>92620*6055*OHD</v>
          </cell>
          <cell r="D967">
            <v>409772.48</v>
          </cell>
          <cell r="E967">
            <v>0</v>
          </cell>
          <cell r="F967">
            <v>-409772.48</v>
          </cell>
          <cell r="G967">
            <v>0</v>
          </cell>
          <cell r="L967">
            <v>986161</v>
          </cell>
        </row>
        <row r="968">
          <cell r="A968">
            <v>92000</v>
          </cell>
          <cell r="B968">
            <v>6410</v>
          </cell>
          <cell r="C968" t="str">
            <v>92000*6410*OHD</v>
          </cell>
          <cell r="D968">
            <v>-297</v>
          </cell>
          <cell r="E968">
            <v>0</v>
          </cell>
          <cell r="F968">
            <v>297</v>
          </cell>
          <cell r="G968">
            <v>0</v>
          </cell>
          <cell r="L968">
            <v>0</v>
          </cell>
        </row>
        <row r="969">
          <cell r="A969">
            <v>92099</v>
          </cell>
          <cell r="B969">
            <v>6410</v>
          </cell>
          <cell r="C969" t="str">
            <v>92099*6410*OHD</v>
          </cell>
          <cell r="D969">
            <v>0</v>
          </cell>
          <cell r="E969">
            <v>0</v>
          </cell>
          <cell r="F969">
            <v>0</v>
          </cell>
          <cell r="G969">
            <v>0</v>
          </cell>
          <cell r="L969">
            <v>0</v>
          </cell>
        </row>
        <row r="970">
          <cell r="A970">
            <v>92100</v>
          </cell>
          <cell r="B970">
            <v>6410</v>
          </cell>
          <cell r="C970" t="str">
            <v>92100*6410*OHD</v>
          </cell>
          <cell r="D970">
            <v>0</v>
          </cell>
          <cell r="E970">
            <v>0</v>
          </cell>
          <cell r="F970">
            <v>0</v>
          </cell>
          <cell r="G970">
            <v>0</v>
          </cell>
          <cell r="L970">
            <v>0</v>
          </cell>
        </row>
        <row r="971">
          <cell r="A971">
            <v>92200</v>
          </cell>
          <cell r="B971">
            <v>6410</v>
          </cell>
          <cell r="C971" t="str">
            <v>92200*6410*OHD</v>
          </cell>
          <cell r="D971">
            <v>-1908.37</v>
          </cell>
          <cell r="E971">
            <v>0</v>
          </cell>
          <cell r="F971">
            <v>1908.37</v>
          </cell>
          <cell r="G971">
            <v>0</v>
          </cell>
          <cell r="L971">
            <v>0</v>
          </cell>
        </row>
        <row r="972">
          <cell r="A972">
            <v>92225</v>
          </cell>
          <cell r="B972">
            <v>6410</v>
          </cell>
          <cell r="C972" t="str">
            <v>92225*6410*OHD</v>
          </cell>
          <cell r="D972">
            <v>0</v>
          </cell>
          <cell r="E972">
            <v>0</v>
          </cell>
          <cell r="F972">
            <v>0</v>
          </cell>
          <cell r="G972">
            <v>0</v>
          </cell>
          <cell r="L972">
            <v>0</v>
          </cell>
        </row>
        <row r="973">
          <cell r="A973">
            <v>92230</v>
          </cell>
          <cell r="B973">
            <v>6410</v>
          </cell>
          <cell r="C973" t="str">
            <v>92230*6410*OHD</v>
          </cell>
          <cell r="D973">
            <v>0</v>
          </cell>
          <cell r="E973">
            <v>0</v>
          </cell>
          <cell r="F973">
            <v>0</v>
          </cell>
          <cell r="G973">
            <v>0</v>
          </cell>
          <cell r="L973">
            <v>0</v>
          </cell>
        </row>
        <row r="974">
          <cell r="A974">
            <v>92240</v>
          </cell>
          <cell r="B974">
            <v>6410</v>
          </cell>
          <cell r="C974" t="str">
            <v>92240*6410*OHD</v>
          </cell>
          <cell r="D974">
            <v>0</v>
          </cell>
          <cell r="E974">
            <v>0</v>
          </cell>
          <cell r="F974">
            <v>0</v>
          </cell>
          <cell r="G974">
            <v>0</v>
          </cell>
          <cell r="L974">
            <v>0</v>
          </cell>
        </row>
        <row r="975">
          <cell r="A975">
            <v>92250</v>
          </cell>
          <cell r="B975">
            <v>6410</v>
          </cell>
          <cell r="C975" t="str">
            <v>92250*6410*OHD</v>
          </cell>
          <cell r="D975">
            <v>-76417.86</v>
          </cell>
          <cell r="E975">
            <v>0</v>
          </cell>
          <cell r="F975">
            <v>76417.86</v>
          </cell>
          <cell r="G975">
            <v>0</v>
          </cell>
          <cell r="L975">
            <v>0</v>
          </cell>
        </row>
        <row r="976">
          <cell r="A976">
            <v>92260</v>
          </cell>
          <cell r="B976">
            <v>6410</v>
          </cell>
          <cell r="C976" t="str">
            <v>92260*6410*OHD</v>
          </cell>
          <cell r="D976">
            <v>0</v>
          </cell>
          <cell r="E976">
            <v>0</v>
          </cell>
          <cell r="F976">
            <v>0</v>
          </cell>
          <cell r="G976">
            <v>0</v>
          </cell>
          <cell r="L976">
            <v>0</v>
          </cell>
        </row>
        <row r="977">
          <cell r="A977">
            <v>92280</v>
          </cell>
          <cell r="B977">
            <v>6410</v>
          </cell>
          <cell r="C977" t="str">
            <v>92280*6410*OHD</v>
          </cell>
          <cell r="D977">
            <v>0</v>
          </cell>
          <cell r="E977">
            <v>0</v>
          </cell>
          <cell r="F977">
            <v>0</v>
          </cell>
          <cell r="G977">
            <v>0</v>
          </cell>
          <cell r="L977">
            <v>0</v>
          </cell>
        </row>
        <row r="978">
          <cell r="A978">
            <v>92290</v>
          </cell>
          <cell r="B978">
            <v>6410</v>
          </cell>
          <cell r="C978" t="str">
            <v>92290*6410*OHD</v>
          </cell>
          <cell r="D978">
            <v>0</v>
          </cell>
          <cell r="E978">
            <v>0</v>
          </cell>
          <cell r="F978">
            <v>0</v>
          </cell>
          <cell r="G978">
            <v>0</v>
          </cell>
          <cell r="L978">
            <v>0</v>
          </cell>
        </row>
        <row r="979">
          <cell r="A979">
            <v>92300</v>
          </cell>
          <cell r="B979">
            <v>6410</v>
          </cell>
          <cell r="C979" t="str">
            <v>92300*6410*OHD</v>
          </cell>
          <cell r="D979">
            <v>0</v>
          </cell>
          <cell r="E979">
            <v>0</v>
          </cell>
          <cell r="F979">
            <v>0</v>
          </cell>
          <cell r="G979">
            <v>0</v>
          </cell>
          <cell r="L979">
            <v>0</v>
          </cell>
        </row>
        <row r="980">
          <cell r="A980">
            <v>92310</v>
          </cell>
          <cell r="B980">
            <v>6410</v>
          </cell>
          <cell r="C980" t="str">
            <v>92310*6410*OHD</v>
          </cell>
          <cell r="D980">
            <v>0</v>
          </cell>
          <cell r="E980">
            <v>0</v>
          </cell>
          <cell r="F980">
            <v>0</v>
          </cell>
          <cell r="G980">
            <v>0</v>
          </cell>
          <cell r="L980">
            <v>0</v>
          </cell>
        </row>
        <row r="981">
          <cell r="A981">
            <v>92330</v>
          </cell>
          <cell r="B981">
            <v>6410</v>
          </cell>
          <cell r="C981" t="str">
            <v>92330*6410*OHD</v>
          </cell>
          <cell r="D981">
            <v>0</v>
          </cell>
          <cell r="E981">
            <v>0</v>
          </cell>
          <cell r="F981">
            <v>0</v>
          </cell>
          <cell r="G981">
            <v>0</v>
          </cell>
          <cell r="L981">
            <v>0</v>
          </cell>
        </row>
        <row r="982">
          <cell r="A982">
            <v>92405</v>
          </cell>
          <cell r="B982">
            <v>6410</v>
          </cell>
          <cell r="C982" t="str">
            <v>92405*6410*OHD</v>
          </cell>
          <cell r="D982">
            <v>0</v>
          </cell>
          <cell r="E982">
            <v>0</v>
          </cell>
          <cell r="F982">
            <v>0</v>
          </cell>
          <cell r="G982">
            <v>0</v>
          </cell>
          <cell r="L982">
            <v>0</v>
          </cell>
        </row>
        <row r="983">
          <cell r="A983">
            <v>92410</v>
          </cell>
          <cell r="B983">
            <v>6410</v>
          </cell>
          <cell r="C983" t="str">
            <v>92410*6410*OHD</v>
          </cell>
          <cell r="D983">
            <v>0</v>
          </cell>
          <cell r="E983">
            <v>0</v>
          </cell>
          <cell r="F983">
            <v>0</v>
          </cell>
          <cell r="G983">
            <v>0</v>
          </cell>
          <cell r="L983">
            <v>0</v>
          </cell>
        </row>
        <row r="984">
          <cell r="A984">
            <v>92450</v>
          </cell>
          <cell r="B984">
            <v>6410</v>
          </cell>
          <cell r="C984" t="str">
            <v>92450*6410*OHD</v>
          </cell>
          <cell r="D984">
            <v>0</v>
          </cell>
          <cell r="E984">
            <v>0</v>
          </cell>
          <cell r="F984">
            <v>0</v>
          </cell>
          <cell r="G984">
            <v>0</v>
          </cell>
          <cell r="L984">
            <v>0</v>
          </cell>
        </row>
        <row r="985">
          <cell r="A985">
            <v>92700</v>
          </cell>
          <cell r="B985">
            <v>6410</v>
          </cell>
          <cell r="C985" t="str">
            <v>92700*6410*OHD</v>
          </cell>
          <cell r="D985">
            <v>-10777.12</v>
          </cell>
          <cell r="E985">
            <v>0</v>
          </cell>
          <cell r="F985">
            <v>10777.12</v>
          </cell>
          <cell r="G985">
            <v>0</v>
          </cell>
          <cell r="L985">
            <v>0</v>
          </cell>
        </row>
        <row r="986">
          <cell r="A986">
            <v>92842</v>
          </cell>
          <cell r="B986">
            <v>6410</v>
          </cell>
          <cell r="C986" t="str">
            <v>92842*6410*OHD</v>
          </cell>
          <cell r="D986">
            <v>152759.10999999999</v>
          </cell>
          <cell r="E986">
            <v>45000</v>
          </cell>
          <cell r="F986">
            <v>-107759.11</v>
          </cell>
          <cell r="G986">
            <v>-2.3946468888888885</v>
          </cell>
          <cell r="L986">
            <v>152759.10999999999</v>
          </cell>
        </row>
        <row r="987">
          <cell r="A987">
            <v>92200</v>
          </cell>
          <cell r="B987">
            <v>6422</v>
          </cell>
          <cell r="C987" t="str">
            <v>92200*6422*OHD</v>
          </cell>
          <cell r="D987">
            <v>0</v>
          </cell>
          <cell r="E987">
            <v>0</v>
          </cell>
          <cell r="F987">
            <v>0</v>
          </cell>
          <cell r="G987">
            <v>0</v>
          </cell>
          <cell r="L987">
            <v>0</v>
          </cell>
        </row>
        <row r="988">
          <cell r="A988">
            <v>92225</v>
          </cell>
          <cell r="B988">
            <v>6422</v>
          </cell>
          <cell r="C988" t="str">
            <v>92225*6422*OHD</v>
          </cell>
          <cell r="D988">
            <v>-2680</v>
          </cell>
          <cell r="E988">
            <v>0</v>
          </cell>
          <cell r="F988">
            <v>2680</v>
          </cell>
          <cell r="G988">
            <v>0</v>
          </cell>
          <cell r="L988">
            <v>0</v>
          </cell>
        </row>
        <row r="989">
          <cell r="A989">
            <v>92230</v>
          </cell>
          <cell r="B989">
            <v>6422</v>
          </cell>
          <cell r="C989" t="str">
            <v>92230*6422*OHD</v>
          </cell>
          <cell r="D989">
            <v>-902.01</v>
          </cell>
          <cell r="E989">
            <v>0</v>
          </cell>
          <cell r="F989">
            <v>902.01</v>
          </cell>
          <cell r="G989">
            <v>0</v>
          </cell>
          <cell r="L989">
            <v>0</v>
          </cell>
        </row>
        <row r="990">
          <cell r="A990">
            <v>92841</v>
          </cell>
          <cell r="B990">
            <v>6422</v>
          </cell>
          <cell r="C990" t="str">
            <v>92841*6422*OHD</v>
          </cell>
          <cell r="D990">
            <v>4617.37</v>
          </cell>
          <cell r="E990">
            <v>0</v>
          </cell>
          <cell r="F990">
            <v>-4617.37</v>
          </cell>
          <cell r="G990">
            <v>0</v>
          </cell>
          <cell r="L990">
            <v>4617.37</v>
          </cell>
        </row>
        <row r="991">
          <cell r="A991">
            <v>92000</v>
          </cell>
          <cell r="B991">
            <v>6436</v>
          </cell>
          <cell r="C991" t="str">
            <v>92000*6436*OHD</v>
          </cell>
          <cell r="D991">
            <v>0</v>
          </cell>
          <cell r="E991">
            <v>0</v>
          </cell>
          <cell r="F991">
            <v>0</v>
          </cell>
          <cell r="G991">
            <v>0</v>
          </cell>
          <cell r="L991">
            <v>0</v>
          </cell>
        </row>
        <row r="992">
          <cell r="A992">
            <v>92300</v>
          </cell>
          <cell r="B992">
            <v>6436</v>
          </cell>
          <cell r="C992" t="str">
            <v>92300*6436*OHD</v>
          </cell>
          <cell r="D992">
            <v>0</v>
          </cell>
          <cell r="E992">
            <v>0</v>
          </cell>
          <cell r="F992">
            <v>0</v>
          </cell>
          <cell r="G992">
            <v>0</v>
          </cell>
          <cell r="L992">
            <v>0</v>
          </cell>
        </row>
        <row r="993">
          <cell r="A993">
            <v>92700</v>
          </cell>
          <cell r="B993">
            <v>6436</v>
          </cell>
          <cell r="C993" t="str">
            <v>92700*6436*OHD</v>
          </cell>
          <cell r="D993">
            <v>0</v>
          </cell>
          <cell r="E993">
            <v>0</v>
          </cell>
          <cell r="F993">
            <v>0</v>
          </cell>
          <cell r="G993">
            <v>0</v>
          </cell>
          <cell r="L993">
            <v>0</v>
          </cell>
        </row>
        <row r="994">
          <cell r="A994">
            <v>92000</v>
          </cell>
          <cell r="B994">
            <v>6438</v>
          </cell>
          <cell r="C994" t="str">
            <v>92000*6438*OHD</v>
          </cell>
          <cell r="D994">
            <v>0</v>
          </cell>
          <cell r="E994">
            <v>0</v>
          </cell>
          <cell r="F994">
            <v>0</v>
          </cell>
          <cell r="G994">
            <v>0</v>
          </cell>
          <cell r="L994">
            <v>0</v>
          </cell>
        </row>
        <row r="995">
          <cell r="A995">
            <v>92700</v>
          </cell>
          <cell r="B995">
            <v>6438</v>
          </cell>
          <cell r="C995" t="str">
            <v>92700*6438*OHD</v>
          </cell>
          <cell r="D995">
            <v>0</v>
          </cell>
          <cell r="E995">
            <v>0</v>
          </cell>
          <cell r="F995">
            <v>0</v>
          </cell>
          <cell r="G995">
            <v>0</v>
          </cell>
          <cell r="L995">
            <v>0</v>
          </cell>
        </row>
        <row r="996">
          <cell r="A996">
            <v>92600</v>
          </cell>
          <cell r="B996">
            <v>6440</v>
          </cell>
          <cell r="C996" t="str">
            <v>92600*6440*OHD</v>
          </cell>
          <cell r="D996">
            <v>0</v>
          </cell>
          <cell r="E996">
            <v>0</v>
          </cell>
          <cell r="F996">
            <v>0</v>
          </cell>
          <cell r="G996">
            <v>0</v>
          </cell>
          <cell r="L996">
            <v>0</v>
          </cell>
        </row>
        <row r="997">
          <cell r="A997">
            <v>92000</v>
          </cell>
          <cell r="B997">
            <v>6442</v>
          </cell>
          <cell r="C997" t="str">
            <v>92000*6442*OHD</v>
          </cell>
          <cell r="D997">
            <v>-2690</v>
          </cell>
          <cell r="E997">
            <v>0</v>
          </cell>
          <cell r="F997">
            <v>2690</v>
          </cell>
          <cell r="G997">
            <v>0</v>
          </cell>
          <cell r="L997">
            <v>0</v>
          </cell>
        </row>
        <row r="998">
          <cell r="A998">
            <v>92010</v>
          </cell>
          <cell r="B998">
            <v>6442</v>
          </cell>
          <cell r="C998" t="str">
            <v>92010*6442*OHD</v>
          </cell>
          <cell r="D998">
            <v>2690</v>
          </cell>
          <cell r="E998">
            <v>0</v>
          </cell>
          <cell r="F998">
            <v>-2690</v>
          </cell>
          <cell r="G998">
            <v>0</v>
          </cell>
          <cell r="L998">
            <v>2690</v>
          </cell>
        </row>
        <row r="999">
          <cell r="A999">
            <v>92000</v>
          </cell>
          <cell r="B999">
            <v>6460</v>
          </cell>
          <cell r="C999" t="str">
            <v>92000*6460*OHD</v>
          </cell>
          <cell r="D999">
            <v>431.24</v>
          </cell>
          <cell r="E999">
            <v>0</v>
          </cell>
          <cell r="F999">
            <v>-431.24</v>
          </cell>
          <cell r="G999">
            <v>0</v>
          </cell>
          <cell r="L999">
            <v>0</v>
          </cell>
        </row>
        <row r="1000">
          <cell r="A1000">
            <v>92099</v>
          </cell>
          <cell r="B1000">
            <v>6460</v>
          </cell>
          <cell r="C1000" t="str">
            <v>92099*6460*OHD</v>
          </cell>
          <cell r="D1000">
            <v>0</v>
          </cell>
          <cell r="E1000">
            <v>0</v>
          </cell>
          <cell r="F1000">
            <v>0</v>
          </cell>
          <cell r="G1000">
            <v>0</v>
          </cell>
          <cell r="L1000">
            <v>0</v>
          </cell>
        </row>
        <row r="1001">
          <cell r="A1001">
            <v>92100</v>
          </cell>
          <cell r="B1001">
            <v>6460</v>
          </cell>
          <cell r="C1001" t="str">
            <v>92100*6460*OHD</v>
          </cell>
          <cell r="D1001">
            <v>0</v>
          </cell>
          <cell r="E1001">
            <v>0</v>
          </cell>
          <cell r="F1001">
            <v>0</v>
          </cell>
          <cell r="G1001">
            <v>0</v>
          </cell>
          <cell r="L1001">
            <v>0</v>
          </cell>
        </row>
        <row r="1002">
          <cell r="A1002">
            <v>92200</v>
          </cell>
          <cell r="B1002">
            <v>6460</v>
          </cell>
          <cell r="C1002" t="str">
            <v>92200*6460*OHD</v>
          </cell>
          <cell r="D1002">
            <v>0</v>
          </cell>
          <cell r="E1002">
            <v>0</v>
          </cell>
          <cell r="F1002">
            <v>0</v>
          </cell>
          <cell r="G1002">
            <v>0</v>
          </cell>
          <cell r="L1002">
            <v>0</v>
          </cell>
        </row>
        <row r="1003">
          <cell r="A1003">
            <v>92260</v>
          </cell>
          <cell r="B1003">
            <v>6460</v>
          </cell>
          <cell r="C1003" t="str">
            <v>92260*6460*OHD</v>
          </cell>
          <cell r="D1003">
            <v>0</v>
          </cell>
          <cell r="E1003">
            <v>0</v>
          </cell>
          <cell r="F1003">
            <v>0</v>
          </cell>
          <cell r="G1003">
            <v>0</v>
          </cell>
          <cell r="L1003">
            <v>0</v>
          </cell>
        </row>
        <row r="1004">
          <cell r="A1004">
            <v>92262</v>
          </cell>
          <cell r="B1004">
            <v>6460</v>
          </cell>
          <cell r="C1004" t="str">
            <v>92262*6460*OHD</v>
          </cell>
          <cell r="D1004">
            <v>0</v>
          </cell>
          <cell r="E1004">
            <v>0</v>
          </cell>
          <cell r="F1004">
            <v>0</v>
          </cell>
          <cell r="G1004">
            <v>0</v>
          </cell>
          <cell r="L1004">
            <v>0</v>
          </cell>
        </row>
        <row r="1005">
          <cell r="A1005">
            <v>92300</v>
          </cell>
          <cell r="B1005">
            <v>6460</v>
          </cell>
          <cell r="C1005" t="str">
            <v>92300*6460*OHD</v>
          </cell>
          <cell r="D1005">
            <v>0</v>
          </cell>
          <cell r="E1005">
            <v>0</v>
          </cell>
          <cell r="F1005">
            <v>0</v>
          </cell>
          <cell r="G1005">
            <v>0</v>
          </cell>
          <cell r="L1005">
            <v>0</v>
          </cell>
        </row>
        <row r="1006">
          <cell r="A1006">
            <v>92315</v>
          </cell>
          <cell r="B1006">
            <v>6460</v>
          </cell>
          <cell r="C1006" t="str">
            <v>92315*6460*OHD</v>
          </cell>
          <cell r="D1006">
            <v>0</v>
          </cell>
          <cell r="E1006">
            <v>0</v>
          </cell>
          <cell r="F1006">
            <v>0</v>
          </cell>
          <cell r="G1006">
            <v>0</v>
          </cell>
          <cell r="L1006">
            <v>0</v>
          </cell>
        </row>
        <row r="1007">
          <cell r="A1007">
            <v>92321</v>
          </cell>
          <cell r="B1007">
            <v>6460</v>
          </cell>
          <cell r="C1007" t="str">
            <v>92321*6460*OHD</v>
          </cell>
          <cell r="D1007">
            <v>0</v>
          </cell>
          <cell r="E1007">
            <v>0</v>
          </cell>
          <cell r="F1007">
            <v>0</v>
          </cell>
          <cell r="G1007">
            <v>0</v>
          </cell>
          <cell r="L1007">
            <v>0</v>
          </cell>
        </row>
        <row r="1008">
          <cell r="A1008">
            <v>92323</v>
          </cell>
          <cell r="B1008">
            <v>6460</v>
          </cell>
          <cell r="C1008" t="str">
            <v>92323*6460*OHD</v>
          </cell>
          <cell r="D1008">
            <v>-913.2</v>
          </cell>
          <cell r="E1008">
            <v>0</v>
          </cell>
          <cell r="F1008">
            <v>913.2</v>
          </cell>
          <cell r="G1008">
            <v>0</v>
          </cell>
          <cell r="L1008">
            <v>0</v>
          </cell>
        </row>
        <row r="1009">
          <cell r="A1009">
            <v>92410</v>
          </cell>
          <cell r="B1009">
            <v>6460</v>
          </cell>
          <cell r="C1009" t="str">
            <v>92410*6460*OHD</v>
          </cell>
          <cell r="D1009">
            <v>0</v>
          </cell>
          <cell r="E1009">
            <v>0</v>
          </cell>
          <cell r="F1009">
            <v>0</v>
          </cell>
          <cell r="G1009">
            <v>0</v>
          </cell>
          <cell r="L1009">
            <v>0</v>
          </cell>
        </row>
        <row r="1010">
          <cell r="A1010">
            <v>92555</v>
          </cell>
          <cell r="B1010">
            <v>6460</v>
          </cell>
          <cell r="C1010" t="str">
            <v>92555*6460*OHD</v>
          </cell>
          <cell r="D1010">
            <v>1606.96</v>
          </cell>
          <cell r="E1010">
            <v>1000</v>
          </cell>
          <cell r="F1010">
            <v>-606.96</v>
          </cell>
          <cell r="G1010">
            <v>-0.60696000000000006</v>
          </cell>
          <cell r="L1010">
            <v>1606.96</v>
          </cell>
        </row>
        <row r="1011">
          <cell r="A1011">
            <v>92700</v>
          </cell>
          <cell r="B1011">
            <v>6460</v>
          </cell>
          <cell r="C1011" t="str">
            <v>92700*6460*OHD</v>
          </cell>
          <cell r="D1011">
            <v>0</v>
          </cell>
          <cell r="E1011">
            <v>0</v>
          </cell>
          <cell r="F1011">
            <v>0</v>
          </cell>
          <cell r="G1011">
            <v>0</v>
          </cell>
          <cell r="L1011">
            <v>0</v>
          </cell>
        </row>
        <row r="1012">
          <cell r="A1012">
            <v>92000</v>
          </cell>
          <cell r="B1012">
            <v>6462</v>
          </cell>
          <cell r="C1012" t="str">
            <v>92000*6462*OHD</v>
          </cell>
          <cell r="D1012">
            <v>0</v>
          </cell>
          <cell r="E1012">
            <v>0</v>
          </cell>
          <cell r="F1012">
            <v>0</v>
          </cell>
          <cell r="G1012">
            <v>0</v>
          </cell>
          <cell r="L1012">
            <v>0</v>
          </cell>
        </row>
        <row r="1013">
          <cell r="A1013">
            <v>92100</v>
          </cell>
          <cell r="B1013">
            <v>6462</v>
          </cell>
          <cell r="C1013" t="str">
            <v>92100*6462*OHD</v>
          </cell>
          <cell r="D1013">
            <v>0</v>
          </cell>
          <cell r="E1013">
            <v>0</v>
          </cell>
          <cell r="F1013">
            <v>0</v>
          </cell>
          <cell r="G1013">
            <v>0</v>
          </cell>
          <cell r="L1013">
            <v>0</v>
          </cell>
        </row>
        <row r="1014">
          <cell r="A1014">
            <v>92200</v>
          </cell>
          <cell r="B1014">
            <v>6462</v>
          </cell>
          <cell r="C1014" t="str">
            <v>92200*6462*OHD</v>
          </cell>
          <cell r="D1014">
            <v>-19329</v>
          </cell>
          <cell r="E1014">
            <v>0</v>
          </cell>
          <cell r="F1014">
            <v>19329</v>
          </cell>
          <cell r="G1014">
            <v>0</v>
          </cell>
          <cell r="L1014">
            <v>0</v>
          </cell>
        </row>
        <row r="1015">
          <cell r="A1015">
            <v>92250</v>
          </cell>
          <cell r="B1015">
            <v>6462</v>
          </cell>
          <cell r="C1015" t="str">
            <v>92250*6462*OHD</v>
          </cell>
          <cell r="D1015">
            <v>0</v>
          </cell>
          <cell r="E1015">
            <v>0</v>
          </cell>
          <cell r="F1015">
            <v>0</v>
          </cell>
          <cell r="G1015">
            <v>0</v>
          </cell>
          <cell r="L1015">
            <v>0</v>
          </cell>
        </row>
        <row r="1016">
          <cell r="A1016">
            <v>92300</v>
          </cell>
          <cell r="B1016">
            <v>6462</v>
          </cell>
          <cell r="C1016" t="str">
            <v>92300*6462*OHD</v>
          </cell>
          <cell r="D1016">
            <v>0</v>
          </cell>
          <cell r="E1016">
            <v>0</v>
          </cell>
          <cell r="F1016">
            <v>0</v>
          </cell>
          <cell r="G1016">
            <v>0</v>
          </cell>
          <cell r="L1016">
            <v>0</v>
          </cell>
        </row>
        <row r="1017">
          <cell r="A1017">
            <v>92410</v>
          </cell>
          <cell r="B1017">
            <v>6462</v>
          </cell>
          <cell r="C1017" t="str">
            <v>92410*6462*OHD</v>
          </cell>
          <cell r="D1017">
            <v>0</v>
          </cell>
          <cell r="E1017">
            <v>0</v>
          </cell>
          <cell r="F1017">
            <v>0</v>
          </cell>
          <cell r="G1017">
            <v>0</v>
          </cell>
          <cell r="L1017">
            <v>0</v>
          </cell>
        </row>
        <row r="1018">
          <cell r="A1018">
            <v>92550</v>
          </cell>
          <cell r="B1018">
            <v>6462</v>
          </cell>
          <cell r="C1018" t="str">
            <v>92550*6462*OHD</v>
          </cell>
          <cell r="D1018">
            <v>-1831.36</v>
          </cell>
          <cell r="E1018">
            <v>0</v>
          </cell>
          <cell r="F1018">
            <v>1831.36</v>
          </cell>
          <cell r="G1018">
            <v>0</v>
          </cell>
          <cell r="L1018">
            <v>0</v>
          </cell>
        </row>
        <row r="1019">
          <cell r="A1019">
            <v>92555</v>
          </cell>
          <cell r="B1019">
            <v>6462</v>
          </cell>
          <cell r="C1019" t="str">
            <v>92555*6462*OHD</v>
          </cell>
          <cell r="D1019">
            <v>18231.36</v>
          </cell>
          <cell r="E1019">
            <v>6000</v>
          </cell>
          <cell r="F1019">
            <v>-12231.36</v>
          </cell>
          <cell r="G1019">
            <v>-2.0385599999999999</v>
          </cell>
          <cell r="L1019">
            <v>18231.36</v>
          </cell>
        </row>
        <row r="1020">
          <cell r="A1020">
            <v>92700</v>
          </cell>
          <cell r="B1020">
            <v>6462</v>
          </cell>
          <cell r="C1020" t="str">
            <v>92700*6462*OHD</v>
          </cell>
          <cell r="D1020">
            <v>0</v>
          </cell>
          <cell r="E1020">
            <v>0</v>
          </cell>
          <cell r="F1020">
            <v>0</v>
          </cell>
          <cell r="G1020">
            <v>0</v>
          </cell>
          <cell r="L1020">
            <v>0</v>
          </cell>
        </row>
        <row r="1021">
          <cell r="A1021">
            <v>92800</v>
          </cell>
          <cell r="B1021">
            <v>6462</v>
          </cell>
          <cell r="C1021" t="str">
            <v>92800*6462*OHD</v>
          </cell>
          <cell r="D1021">
            <v>0</v>
          </cell>
          <cell r="E1021">
            <v>0</v>
          </cell>
          <cell r="F1021">
            <v>0</v>
          </cell>
          <cell r="G1021">
            <v>0</v>
          </cell>
          <cell r="L1021">
            <v>0</v>
          </cell>
        </row>
        <row r="1022">
          <cell r="A1022">
            <v>92000</v>
          </cell>
          <cell r="B1022">
            <v>6463</v>
          </cell>
          <cell r="C1022" t="str">
            <v>92000*6463*OHD</v>
          </cell>
          <cell r="D1022">
            <v>-262.39999999999998</v>
          </cell>
          <cell r="E1022">
            <v>0</v>
          </cell>
          <cell r="F1022">
            <v>262.39999999999998</v>
          </cell>
          <cell r="G1022">
            <v>0</v>
          </cell>
          <cell r="L1022">
            <v>0</v>
          </cell>
        </row>
        <row r="1023">
          <cell r="A1023">
            <v>92099</v>
          </cell>
          <cell r="B1023">
            <v>6463</v>
          </cell>
          <cell r="C1023" t="str">
            <v>92099*6463*OHD</v>
          </cell>
          <cell r="D1023">
            <v>0</v>
          </cell>
          <cell r="E1023">
            <v>0</v>
          </cell>
          <cell r="F1023">
            <v>0</v>
          </cell>
          <cell r="G1023">
            <v>0</v>
          </cell>
          <cell r="L1023">
            <v>0</v>
          </cell>
        </row>
        <row r="1024">
          <cell r="A1024">
            <v>92200</v>
          </cell>
          <cell r="B1024">
            <v>6463</v>
          </cell>
          <cell r="C1024" t="str">
            <v>92200*6463*OHD</v>
          </cell>
          <cell r="D1024">
            <v>-4650</v>
          </cell>
          <cell r="E1024">
            <v>0</v>
          </cell>
          <cell r="F1024">
            <v>4650</v>
          </cell>
          <cell r="G1024">
            <v>0</v>
          </cell>
          <cell r="L1024">
            <v>0</v>
          </cell>
        </row>
        <row r="1025">
          <cell r="A1025">
            <v>92250</v>
          </cell>
          <cell r="B1025">
            <v>6463</v>
          </cell>
          <cell r="C1025" t="str">
            <v>92250*6463*OHD</v>
          </cell>
          <cell r="D1025">
            <v>0</v>
          </cell>
          <cell r="E1025">
            <v>0</v>
          </cell>
          <cell r="F1025">
            <v>0</v>
          </cell>
          <cell r="G1025">
            <v>0</v>
          </cell>
          <cell r="L1025">
            <v>0</v>
          </cell>
        </row>
        <row r="1026">
          <cell r="A1026">
            <v>92550</v>
          </cell>
          <cell r="B1026">
            <v>6463</v>
          </cell>
          <cell r="C1026" t="str">
            <v>92550*6463*OHD</v>
          </cell>
          <cell r="D1026">
            <v>5417</v>
          </cell>
          <cell r="E1026">
            <v>0</v>
          </cell>
          <cell r="F1026">
            <v>-5417</v>
          </cell>
          <cell r="G1026">
            <v>0</v>
          </cell>
          <cell r="L1026">
            <v>0</v>
          </cell>
        </row>
        <row r="1027">
          <cell r="A1027">
            <v>92555</v>
          </cell>
          <cell r="B1027">
            <v>6463</v>
          </cell>
          <cell r="C1027" t="str">
            <v>92555*6463*OHD</v>
          </cell>
          <cell r="D1027">
            <v>4482</v>
          </cell>
          <cell r="E1027">
            <v>1000</v>
          </cell>
          <cell r="F1027">
            <v>-3482</v>
          </cell>
          <cell r="G1027">
            <v>-3.4820000000000002</v>
          </cell>
          <cell r="L1027">
            <v>4482</v>
          </cell>
        </row>
        <row r="1028">
          <cell r="A1028">
            <v>92000</v>
          </cell>
          <cell r="B1028">
            <v>6464</v>
          </cell>
          <cell r="C1028" t="str">
            <v>92000*6464*OHD</v>
          </cell>
          <cell r="D1028">
            <v>0</v>
          </cell>
          <cell r="E1028">
            <v>0</v>
          </cell>
          <cell r="F1028">
            <v>0</v>
          </cell>
          <cell r="G1028">
            <v>0</v>
          </cell>
          <cell r="L1028">
            <v>0</v>
          </cell>
        </row>
        <row r="1029">
          <cell r="A1029">
            <v>92100</v>
          </cell>
          <cell r="B1029">
            <v>6464</v>
          </cell>
          <cell r="C1029" t="str">
            <v>92100*6464*OHD</v>
          </cell>
          <cell r="D1029">
            <v>0</v>
          </cell>
          <cell r="E1029">
            <v>0</v>
          </cell>
          <cell r="F1029">
            <v>0</v>
          </cell>
          <cell r="G1029">
            <v>0</v>
          </cell>
          <cell r="L1029">
            <v>0</v>
          </cell>
        </row>
        <row r="1030">
          <cell r="A1030">
            <v>92550</v>
          </cell>
          <cell r="B1030">
            <v>6464</v>
          </cell>
          <cell r="C1030" t="str">
            <v>92550*6464*OHD</v>
          </cell>
          <cell r="D1030">
            <v>0</v>
          </cell>
          <cell r="E1030">
            <v>0</v>
          </cell>
          <cell r="F1030">
            <v>0</v>
          </cell>
          <cell r="G1030">
            <v>0</v>
          </cell>
          <cell r="L1030">
            <v>0</v>
          </cell>
        </row>
        <row r="1031">
          <cell r="A1031">
            <v>92555</v>
          </cell>
          <cell r="B1031">
            <v>6464</v>
          </cell>
          <cell r="C1031" t="str">
            <v>92555*6464*OHD</v>
          </cell>
          <cell r="D1031">
            <v>521.46</v>
          </cell>
          <cell r="E1031">
            <v>1000</v>
          </cell>
          <cell r="F1031">
            <v>478.54</v>
          </cell>
          <cell r="G1031">
            <v>0.47853999999999997</v>
          </cell>
          <cell r="L1031">
            <v>521.46</v>
          </cell>
        </row>
        <row r="1032">
          <cell r="A1032">
            <v>92700</v>
          </cell>
          <cell r="B1032">
            <v>6464</v>
          </cell>
          <cell r="C1032" t="str">
            <v>92700*6464*OHD</v>
          </cell>
          <cell r="D1032">
            <v>-521.46</v>
          </cell>
          <cell r="E1032">
            <v>0</v>
          </cell>
          <cell r="F1032">
            <v>521.46</v>
          </cell>
          <cell r="G1032">
            <v>0</v>
          </cell>
          <cell r="L1032">
            <v>0</v>
          </cell>
        </row>
        <row r="1033">
          <cell r="A1033">
            <v>92000</v>
          </cell>
          <cell r="B1033">
            <v>6484</v>
          </cell>
          <cell r="C1033" t="str">
            <v>92000*6484*OHD</v>
          </cell>
          <cell r="D1033">
            <v>-116.13</v>
          </cell>
          <cell r="E1033">
            <v>0</v>
          </cell>
          <cell r="F1033">
            <v>116.13</v>
          </cell>
          <cell r="G1033">
            <v>0</v>
          </cell>
          <cell r="L1033">
            <v>0</v>
          </cell>
        </row>
        <row r="1034">
          <cell r="A1034">
            <v>92050</v>
          </cell>
          <cell r="B1034">
            <v>6484</v>
          </cell>
          <cell r="C1034" t="str">
            <v>92050*6484*OHD</v>
          </cell>
          <cell r="D1034">
            <v>5516.13</v>
          </cell>
          <cell r="E1034">
            <v>0</v>
          </cell>
          <cell r="F1034">
            <v>-5516.13</v>
          </cell>
          <cell r="G1034">
            <v>0</v>
          </cell>
          <cell r="L1034">
            <v>5516.13</v>
          </cell>
        </row>
        <row r="1035">
          <cell r="A1035">
            <v>92700</v>
          </cell>
          <cell r="B1035">
            <v>6484</v>
          </cell>
          <cell r="C1035" t="str">
            <v>92700*6484*OHD</v>
          </cell>
          <cell r="D1035">
            <v>-3600</v>
          </cell>
          <cell r="E1035">
            <v>0</v>
          </cell>
          <cell r="F1035">
            <v>3600</v>
          </cell>
          <cell r="G1035">
            <v>0</v>
          </cell>
          <cell r="L1035">
            <v>0</v>
          </cell>
        </row>
        <row r="1036">
          <cell r="A1036">
            <v>92000</v>
          </cell>
          <cell r="B1036">
            <v>6488</v>
          </cell>
          <cell r="C1036" t="str">
            <v>92000*6488*OHD</v>
          </cell>
          <cell r="D1036">
            <v>-54715.5</v>
          </cell>
          <cell r="E1036">
            <v>0</v>
          </cell>
          <cell r="F1036">
            <v>54715.5</v>
          </cell>
          <cell r="G1036">
            <v>0</v>
          </cell>
          <cell r="L1036">
            <v>0</v>
          </cell>
        </row>
        <row r="1037">
          <cell r="A1037">
            <v>92050</v>
          </cell>
          <cell r="B1037">
            <v>6488</v>
          </cell>
          <cell r="C1037" t="str">
            <v>92050*6488*OHD</v>
          </cell>
          <cell r="D1037">
            <v>90191.46</v>
          </cell>
          <cell r="E1037">
            <v>34000</v>
          </cell>
          <cell r="F1037">
            <v>-56191.46</v>
          </cell>
          <cell r="G1037">
            <v>-1.6526900000000002</v>
          </cell>
          <cell r="L1037">
            <v>90191.46</v>
          </cell>
        </row>
        <row r="1038">
          <cell r="A1038">
            <v>92310</v>
          </cell>
          <cell r="B1038">
            <v>6488</v>
          </cell>
          <cell r="C1038" t="str">
            <v>92310*6488*OHD</v>
          </cell>
          <cell r="D1038">
            <v>0</v>
          </cell>
          <cell r="E1038">
            <v>0</v>
          </cell>
          <cell r="F1038">
            <v>0</v>
          </cell>
          <cell r="G1038">
            <v>0</v>
          </cell>
          <cell r="L1038">
            <v>0</v>
          </cell>
        </row>
        <row r="1039">
          <cell r="A1039">
            <v>92700</v>
          </cell>
          <cell r="B1039">
            <v>6488</v>
          </cell>
          <cell r="C1039" t="str">
            <v>92700*6488*OHD</v>
          </cell>
          <cell r="D1039">
            <v>-6000.48</v>
          </cell>
          <cell r="E1039">
            <v>0</v>
          </cell>
          <cell r="F1039">
            <v>6000.48</v>
          </cell>
          <cell r="G1039">
            <v>0</v>
          </cell>
          <cell r="L1039">
            <v>0</v>
          </cell>
        </row>
        <row r="1040">
          <cell r="A1040">
            <v>92000</v>
          </cell>
          <cell r="B1040">
            <v>6490</v>
          </cell>
          <cell r="C1040" t="str">
            <v>92000*6490*OHD</v>
          </cell>
          <cell r="D1040">
            <v>0</v>
          </cell>
          <cell r="E1040">
            <v>0</v>
          </cell>
          <cell r="F1040">
            <v>0</v>
          </cell>
          <cell r="G1040">
            <v>0</v>
          </cell>
          <cell r="L1040">
            <v>0</v>
          </cell>
        </row>
        <row r="1041">
          <cell r="A1041">
            <v>92050</v>
          </cell>
          <cell r="B1041">
            <v>6490</v>
          </cell>
          <cell r="C1041" t="str">
            <v>92050*6490*OHD</v>
          </cell>
          <cell r="D1041">
            <v>1610</v>
          </cell>
          <cell r="E1041">
            <v>11000</v>
          </cell>
          <cell r="F1041">
            <v>9390</v>
          </cell>
          <cell r="G1041">
            <v>0.85363636363636364</v>
          </cell>
          <cell r="L1041">
            <v>1610</v>
          </cell>
        </row>
        <row r="1042">
          <cell r="A1042">
            <v>92100</v>
          </cell>
          <cell r="B1042">
            <v>6490</v>
          </cell>
          <cell r="C1042" t="str">
            <v>92100*6490*OHD</v>
          </cell>
          <cell r="D1042">
            <v>-8</v>
          </cell>
          <cell r="E1042">
            <v>0</v>
          </cell>
          <cell r="F1042">
            <v>8</v>
          </cell>
          <cell r="G1042">
            <v>0</v>
          </cell>
          <cell r="L1042">
            <v>0</v>
          </cell>
        </row>
        <row r="1043">
          <cell r="A1043">
            <v>92200</v>
          </cell>
          <cell r="B1043">
            <v>6490</v>
          </cell>
          <cell r="C1043" t="str">
            <v>92200*6490*OHD</v>
          </cell>
          <cell r="D1043">
            <v>-50</v>
          </cell>
          <cell r="E1043">
            <v>0</v>
          </cell>
          <cell r="F1043">
            <v>50</v>
          </cell>
          <cell r="G1043">
            <v>0</v>
          </cell>
          <cell r="L1043">
            <v>0</v>
          </cell>
        </row>
        <row r="1044">
          <cell r="A1044">
            <v>92300</v>
          </cell>
          <cell r="B1044">
            <v>6490</v>
          </cell>
          <cell r="C1044" t="str">
            <v>92300*6490*OHD</v>
          </cell>
          <cell r="D1044">
            <v>0</v>
          </cell>
          <cell r="E1044">
            <v>0</v>
          </cell>
          <cell r="F1044">
            <v>0</v>
          </cell>
          <cell r="G1044">
            <v>0</v>
          </cell>
          <cell r="L1044">
            <v>0</v>
          </cell>
        </row>
        <row r="1045">
          <cell r="A1045">
            <v>92700</v>
          </cell>
          <cell r="B1045">
            <v>6490</v>
          </cell>
          <cell r="C1045" t="str">
            <v>92700*6490*OHD</v>
          </cell>
          <cell r="D1045">
            <v>-965</v>
          </cell>
          <cell r="E1045">
            <v>0</v>
          </cell>
          <cell r="F1045">
            <v>965</v>
          </cell>
          <cell r="G1045">
            <v>0</v>
          </cell>
          <cell r="L1045">
            <v>0</v>
          </cell>
        </row>
        <row r="1046">
          <cell r="A1046">
            <v>92000</v>
          </cell>
          <cell r="B1046">
            <v>6494</v>
          </cell>
          <cell r="C1046" t="str">
            <v>92000*6494*OHD</v>
          </cell>
          <cell r="D1046">
            <v>0</v>
          </cell>
          <cell r="E1046">
            <v>0</v>
          </cell>
          <cell r="F1046">
            <v>0</v>
          </cell>
          <cell r="G1046">
            <v>0</v>
          </cell>
          <cell r="L1046">
            <v>0</v>
          </cell>
        </row>
        <row r="1047">
          <cell r="A1047">
            <v>92220</v>
          </cell>
          <cell r="B1047">
            <v>6494</v>
          </cell>
          <cell r="C1047" t="str">
            <v>92220*6494*OHD</v>
          </cell>
          <cell r="D1047">
            <v>0</v>
          </cell>
          <cell r="E1047">
            <v>0</v>
          </cell>
          <cell r="F1047">
            <v>0</v>
          </cell>
          <cell r="G1047">
            <v>0</v>
          </cell>
          <cell r="L1047">
            <v>0</v>
          </cell>
        </row>
        <row r="1048">
          <cell r="A1048">
            <v>92330</v>
          </cell>
          <cell r="B1048">
            <v>6494</v>
          </cell>
          <cell r="C1048" t="str">
            <v>92330*6494*OHD</v>
          </cell>
          <cell r="D1048">
            <v>0</v>
          </cell>
          <cell r="E1048">
            <v>0</v>
          </cell>
          <cell r="F1048">
            <v>0</v>
          </cell>
          <cell r="G1048">
            <v>0</v>
          </cell>
          <cell r="L1048">
            <v>0</v>
          </cell>
        </row>
        <row r="1049">
          <cell r="A1049">
            <v>92700</v>
          </cell>
          <cell r="B1049">
            <v>6494</v>
          </cell>
          <cell r="C1049" t="str">
            <v>92700*6494*OHD</v>
          </cell>
          <cell r="D1049">
            <v>0</v>
          </cell>
          <cell r="E1049">
            <v>0</v>
          </cell>
          <cell r="F1049">
            <v>0</v>
          </cell>
          <cell r="G1049">
            <v>0</v>
          </cell>
          <cell r="L1049">
            <v>0</v>
          </cell>
        </row>
        <row r="1050">
          <cell r="A1050">
            <v>92000</v>
          </cell>
          <cell r="B1050">
            <v>6712</v>
          </cell>
          <cell r="C1050" t="str">
            <v>92000*6712*OHD</v>
          </cell>
          <cell r="D1050">
            <v>0</v>
          </cell>
          <cell r="E1050">
            <v>0</v>
          </cell>
          <cell r="F1050">
            <v>0</v>
          </cell>
          <cell r="G1050">
            <v>0</v>
          </cell>
          <cell r="L1050">
            <v>0</v>
          </cell>
        </row>
        <row r="1051">
          <cell r="A1051">
            <v>92200</v>
          </cell>
          <cell r="B1051">
            <v>6712</v>
          </cell>
          <cell r="C1051" t="str">
            <v>92200*6712*OHD</v>
          </cell>
          <cell r="D1051">
            <v>-11427.49</v>
          </cell>
          <cell r="E1051">
            <v>0</v>
          </cell>
          <cell r="F1051">
            <v>11427.49</v>
          </cell>
          <cell r="G1051">
            <v>0</v>
          </cell>
          <cell r="L1051">
            <v>0</v>
          </cell>
        </row>
        <row r="1052">
          <cell r="A1052">
            <v>92293</v>
          </cell>
          <cell r="B1052">
            <v>6712</v>
          </cell>
          <cell r="C1052" t="str">
            <v>92293*6712*OHD</v>
          </cell>
          <cell r="D1052">
            <v>21152.25</v>
          </cell>
          <cell r="E1052">
            <v>5000</v>
          </cell>
          <cell r="F1052">
            <v>-16152.25</v>
          </cell>
          <cell r="G1052">
            <v>-3.2304499999999998</v>
          </cell>
          <cell r="L1052">
            <v>21152.25</v>
          </cell>
        </row>
        <row r="1053">
          <cell r="A1053">
            <v>92310</v>
          </cell>
          <cell r="B1053">
            <v>6712</v>
          </cell>
          <cell r="C1053" t="str">
            <v>92310*6712*OHD</v>
          </cell>
          <cell r="D1053">
            <v>3.51</v>
          </cell>
          <cell r="E1053">
            <v>0</v>
          </cell>
          <cell r="F1053">
            <v>-3.51</v>
          </cell>
          <cell r="G1053">
            <v>0</v>
          </cell>
          <cell r="L1053">
            <v>3.51</v>
          </cell>
        </row>
        <row r="1054">
          <cell r="A1054">
            <v>92000</v>
          </cell>
          <cell r="B1054">
            <v>6720</v>
          </cell>
          <cell r="C1054" t="str">
            <v>92000*6720*OHD</v>
          </cell>
          <cell r="D1054">
            <v>-50563.43</v>
          </cell>
          <cell r="E1054">
            <v>0</v>
          </cell>
          <cell r="F1054">
            <v>50563.43</v>
          </cell>
          <cell r="G1054">
            <v>0</v>
          </cell>
          <cell r="L1054">
            <v>0</v>
          </cell>
        </row>
        <row r="1055">
          <cell r="A1055">
            <v>92100</v>
          </cell>
          <cell r="B1055">
            <v>6720</v>
          </cell>
          <cell r="C1055" t="str">
            <v>92100*6720*OHD</v>
          </cell>
          <cell r="D1055">
            <v>0</v>
          </cell>
          <cell r="E1055">
            <v>0</v>
          </cell>
          <cell r="F1055">
            <v>0</v>
          </cell>
          <cell r="G1055">
            <v>0</v>
          </cell>
          <cell r="L1055">
            <v>0</v>
          </cell>
        </row>
        <row r="1056">
          <cell r="A1056">
            <v>92200</v>
          </cell>
          <cell r="B1056">
            <v>6720</v>
          </cell>
          <cell r="C1056" t="str">
            <v>92200*6720*OHD</v>
          </cell>
          <cell r="D1056">
            <v>0</v>
          </cell>
          <cell r="E1056">
            <v>0</v>
          </cell>
          <cell r="F1056">
            <v>0</v>
          </cell>
          <cell r="G1056">
            <v>0</v>
          </cell>
          <cell r="L1056">
            <v>0</v>
          </cell>
        </row>
        <row r="1057">
          <cell r="A1057">
            <v>92250</v>
          </cell>
          <cell r="B1057">
            <v>6720</v>
          </cell>
          <cell r="C1057" t="str">
            <v>92250*6720*OHD</v>
          </cell>
          <cell r="D1057">
            <v>0</v>
          </cell>
          <cell r="E1057">
            <v>0</v>
          </cell>
          <cell r="F1057">
            <v>0</v>
          </cell>
          <cell r="G1057">
            <v>0</v>
          </cell>
          <cell r="L1057">
            <v>0</v>
          </cell>
        </row>
        <row r="1058">
          <cell r="A1058">
            <v>92300</v>
          </cell>
          <cell r="B1058">
            <v>6720</v>
          </cell>
          <cell r="C1058" t="str">
            <v>92300*6720*OHD</v>
          </cell>
          <cell r="D1058">
            <v>0</v>
          </cell>
          <cell r="E1058">
            <v>0</v>
          </cell>
          <cell r="F1058">
            <v>0</v>
          </cell>
          <cell r="G1058">
            <v>0</v>
          </cell>
          <cell r="L1058">
            <v>0</v>
          </cell>
        </row>
        <row r="1059">
          <cell r="A1059">
            <v>92310</v>
          </cell>
          <cell r="B1059">
            <v>6720</v>
          </cell>
          <cell r="C1059" t="str">
            <v>92310*6720*OHD</v>
          </cell>
          <cell r="D1059">
            <v>111744.53</v>
          </cell>
          <cell r="E1059">
            <v>10000</v>
          </cell>
          <cell r="F1059">
            <v>-101744.53</v>
          </cell>
          <cell r="G1059">
            <v>-10.174453</v>
          </cell>
          <cell r="L1059">
            <v>111744.53</v>
          </cell>
        </row>
        <row r="1060">
          <cell r="A1060">
            <v>92500</v>
          </cell>
          <cell r="B1060">
            <v>6720</v>
          </cell>
          <cell r="C1060" t="str">
            <v>92500*6720*OHD</v>
          </cell>
          <cell r="D1060">
            <v>-6881.71</v>
          </cell>
          <cell r="E1060">
            <v>0</v>
          </cell>
          <cell r="F1060">
            <v>6881.71</v>
          </cell>
          <cell r="G1060">
            <v>0</v>
          </cell>
          <cell r="L1060">
            <v>0</v>
          </cell>
        </row>
        <row r="1061">
          <cell r="A1061">
            <v>92550</v>
          </cell>
          <cell r="B1061">
            <v>6720</v>
          </cell>
          <cell r="C1061" t="str">
            <v>92550*6720*OHD</v>
          </cell>
          <cell r="D1061">
            <v>-3840</v>
          </cell>
          <cell r="E1061">
            <v>0</v>
          </cell>
          <cell r="F1061">
            <v>3840</v>
          </cell>
          <cell r="G1061">
            <v>0</v>
          </cell>
          <cell r="L1061">
            <v>0</v>
          </cell>
        </row>
        <row r="1062">
          <cell r="A1062">
            <v>92800</v>
          </cell>
          <cell r="B1062">
            <v>6720</v>
          </cell>
          <cell r="C1062" t="str">
            <v>92800*6720*OHD</v>
          </cell>
          <cell r="D1062">
            <v>-4301.07</v>
          </cell>
          <cell r="E1062">
            <v>0</v>
          </cell>
          <cell r="F1062">
            <v>4301.07</v>
          </cell>
          <cell r="G1062">
            <v>0</v>
          </cell>
          <cell r="L1062">
            <v>0</v>
          </cell>
        </row>
        <row r="1063">
          <cell r="A1063">
            <v>92330</v>
          </cell>
          <cell r="B1063">
            <v>4173</v>
          </cell>
          <cell r="C1063" t="str">
            <v>92330*4173*OHD</v>
          </cell>
          <cell r="D1063">
            <v>0</v>
          </cell>
          <cell r="E1063">
            <v>0</v>
          </cell>
          <cell r="F1063">
            <v>0</v>
          </cell>
          <cell r="G1063">
            <v>0</v>
          </cell>
          <cell r="L1063">
            <v>0</v>
          </cell>
        </row>
        <row r="1064">
          <cell r="A1064">
            <v>92335</v>
          </cell>
          <cell r="B1064">
            <v>4173</v>
          </cell>
          <cell r="C1064" t="str">
            <v>92335*4173*OHD</v>
          </cell>
          <cell r="D1064">
            <v>28638.42</v>
          </cell>
          <cell r="E1064">
            <v>0</v>
          </cell>
          <cell r="F1064">
            <v>-28638.42</v>
          </cell>
          <cell r="G1064">
            <v>0</v>
          </cell>
          <cell r="L1064">
            <v>0</v>
          </cell>
        </row>
        <row r="1065">
          <cell r="A1065">
            <v>92600</v>
          </cell>
          <cell r="B1065">
            <v>4173</v>
          </cell>
          <cell r="C1065" t="str">
            <v>92600*4173*OHD</v>
          </cell>
          <cell r="D1065">
            <v>-42789.43</v>
          </cell>
          <cell r="E1065">
            <v>0</v>
          </cell>
          <cell r="F1065">
            <v>42789.43</v>
          </cell>
          <cell r="G1065">
            <v>0</v>
          </cell>
          <cell r="L1065">
            <v>-42789.43</v>
          </cell>
        </row>
        <row r="1066">
          <cell r="A1066">
            <v>92290</v>
          </cell>
          <cell r="B1066">
            <v>4175</v>
          </cell>
          <cell r="C1066" t="str">
            <v>92290*4175*OHD</v>
          </cell>
          <cell r="D1066">
            <v>0</v>
          </cell>
          <cell r="E1066">
            <v>0</v>
          </cell>
          <cell r="F1066">
            <v>0</v>
          </cell>
          <cell r="G1066">
            <v>0</v>
          </cell>
          <cell r="L1066">
            <v>0</v>
          </cell>
        </row>
        <row r="1067">
          <cell r="A1067">
            <v>92000</v>
          </cell>
          <cell r="B1067">
            <v>4180</v>
          </cell>
          <cell r="C1067" t="str">
            <v>92000*4180*OHD</v>
          </cell>
          <cell r="D1067">
            <v>7810.58</v>
          </cell>
          <cell r="E1067">
            <v>0</v>
          </cell>
          <cell r="F1067">
            <v>-7810.58</v>
          </cell>
          <cell r="G1067">
            <v>0</v>
          </cell>
          <cell r="L1067">
            <v>0</v>
          </cell>
        </row>
        <row r="1068">
          <cell r="A1068">
            <v>92200</v>
          </cell>
          <cell r="B1068">
            <v>4180</v>
          </cell>
          <cell r="C1068" t="str">
            <v>92200*4180*OHD</v>
          </cell>
          <cell r="D1068">
            <v>0</v>
          </cell>
          <cell r="E1068">
            <v>0</v>
          </cell>
          <cell r="F1068">
            <v>0</v>
          </cell>
          <cell r="G1068">
            <v>0</v>
          </cell>
          <cell r="L1068">
            <v>0</v>
          </cell>
        </row>
        <row r="1069">
          <cell r="A1069">
            <v>92600</v>
          </cell>
          <cell r="B1069">
            <v>4180</v>
          </cell>
          <cell r="C1069" t="str">
            <v>92600*4180*OHD</v>
          </cell>
          <cell r="D1069">
            <v>-7810.58</v>
          </cell>
          <cell r="E1069">
            <v>0</v>
          </cell>
          <cell r="F1069">
            <v>7810.58</v>
          </cell>
          <cell r="G1069">
            <v>0</v>
          </cell>
          <cell r="L1069">
            <v>-7810.58</v>
          </cell>
        </row>
        <row r="1070">
          <cell r="A1070">
            <v>92610</v>
          </cell>
          <cell r="B1070">
            <v>4180</v>
          </cell>
          <cell r="C1070" t="str">
            <v>92610*4180*OHD</v>
          </cell>
          <cell r="D1070">
            <v>-5120.38</v>
          </cell>
          <cell r="E1070">
            <v>0</v>
          </cell>
          <cell r="F1070">
            <v>5120.38</v>
          </cell>
          <cell r="G1070">
            <v>0</v>
          </cell>
          <cell r="L1070">
            <v>-5120.38</v>
          </cell>
        </row>
        <row r="1071">
          <cell r="A1071">
            <v>92000</v>
          </cell>
          <cell r="B1071">
            <v>4195</v>
          </cell>
          <cell r="C1071" t="str">
            <v>92000*4195*OHD</v>
          </cell>
          <cell r="D1071">
            <v>-33274.21</v>
          </cell>
          <cell r="E1071">
            <v>0</v>
          </cell>
          <cell r="F1071">
            <v>33274.21</v>
          </cell>
          <cell r="G1071">
            <v>0</v>
          </cell>
          <cell r="L1071">
            <v>0</v>
          </cell>
        </row>
        <row r="1072">
          <cell r="A1072">
            <v>92099</v>
          </cell>
          <cell r="B1072">
            <v>4195</v>
          </cell>
          <cell r="C1072" t="str">
            <v>92099*4195*OHD</v>
          </cell>
          <cell r="D1072">
            <v>165.72</v>
          </cell>
          <cell r="E1072">
            <v>0</v>
          </cell>
          <cell r="F1072">
            <v>-165.72</v>
          </cell>
          <cell r="G1072">
            <v>0</v>
          </cell>
          <cell r="L1072">
            <v>0</v>
          </cell>
        </row>
        <row r="1073">
          <cell r="A1073">
            <v>92100</v>
          </cell>
          <cell r="B1073">
            <v>4195</v>
          </cell>
          <cell r="C1073" t="str">
            <v>92100*4195*OHD</v>
          </cell>
          <cell r="D1073">
            <v>2574.3000000000002</v>
          </cell>
          <cell r="E1073">
            <v>0</v>
          </cell>
          <cell r="F1073">
            <v>-2574.3000000000002</v>
          </cell>
          <cell r="G1073">
            <v>0</v>
          </cell>
          <cell r="L1073">
            <v>0</v>
          </cell>
        </row>
        <row r="1074">
          <cell r="A1074">
            <v>92200</v>
          </cell>
          <cell r="B1074">
            <v>4195</v>
          </cell>
          <cell r="C1074" t="str">
            <v>92200*4195*OHD</v>
          </cell>
          <cell r="D1074">
            <v>3264.57</v>
          </cell>
          <cell r="E1074">
            <v>0</v>
          </cell>
          <cell r="F1074">
            <v>-3264.57</v>
          </cell>
          <cell r="G1074">
            <v>0</v>
          </cell>
          <cell r="L1074">
            <v>0</v>
          </cell>
        </row>
        <row r="1075">
          <cell r="A1075">
            <v>92210</v>
          </cell>
          <cell r="B1075">
            <v>4195</v>
          </cell>
          <cell r="C1075" t="str">
            <v>92210*4195*OHD</v>
          </cell>
          <cell r="D1075">
            <v>131.28</v>
          </cell>
          <cell r="E1075">
            <v>0</v>
          </cell>
          <cell r="F1075">
            <v>-131.28</v>
          </cell>
          <cell r="G1075">
            <v>0</v>
          </cell>
          <cell r="L1075">
            <v>0</v>
          </cell>
        </row>
        <row r="1076">
          <cell r="A1076">
            <v>92220</v>
          </cell>
          <cell r="B1076">
            <v>4195</v>
          </cell>
          <cell r="C1076" t="str">
            <v>92220*4195*OHD</v>
          </cell>
          <cell r="D1076">
            <v>116.87</v>
          </cell>
          <cell r="E1076">
            <v>0</v>
          </cell>
          <cell r="F1076">
            <v>-116.87</v>
          </cell>
          <cell r="G1076">
            <v>0</v>
          </cell>
          <cell r="L1076">
            <v>0</v>
          </cell>
        </row>
        <row r="1077">
          <cell r="A1077">
            <v>92230</v>
          </cell>
          <cell r="B1077">
            <v>4195</v>
          </cell>
          <cell r="C1077" t="str">
            <v>92230*4195*OHD</v>
          </cell>
          <cell r="D1077">
            <v>125.57</v>
          </cell>
          <cell r="E1077">
            <v>0</v>
          </cell>
          <cell r="F1077">
            <v>-125.57</v>
          </cell>
          <cell r="G1077">
            <v>0</v>
          </cell>
          <cell r="L1077">
            <v>0</v>
          </cell>
        </row>
        <row r="1078">
          <cell r="A1078">
            <v>92260</v>
          </cell>
          <cell r="B1078">
            <v>4195</v>
          </cell>
          <cell r="C1078" t="str">
            <v>92260*4195*OHD</v>
          </cell>
          <cell r="D1078">
            <v>145.5</v>
          </cell>
          <cell r="E1078">
            <v>0</v>
          </cell>
          <cell r="F1078">
            <v>-145.5</v>
          </cell>
          <cell r="G1078">
            <v>0</v>
          </cell>
          <cell r="L1078">
            <v>0</v>
          </cell>
        </row>
        <row r="1079">
          <cell r="A1079">
            <v>92270</v>
          </cell>
          <cell r="B1079">
            <v>4195</v>
          </cell>
          <cell r="C1079" t="str">
            <v>92270*4195*OHD</v>
          </cell>
          <cell r="D1079">
            <v>3844.6</v>
          </cell>
          <cell r="E1079">
            <v>0</v>
          </cell>
          <cell r="F1079">
            <v>-3844.6</v>
          </cell>
          <cell r="G1079">
            <v>0</v>
          </cell>
          <cell r="L1079">
            <v>0</v>
          </cell>
        </row>
        <row r="1080">
          <cell r="A1080">
            <v>92300</v>
          </cell>
          <cell r="B1080">
            <v>4195</v>
          </cell>
          <cell r="C1080" t="str">
            <v>92300*4195*OHD</v>
          </cell>
          <cell r="D1080">
            <v>2016.73</v>
          </cell>
          <cell r="E1080">
            <v>0</v>
          </cell>
          <cell r="F1080">
            <v>-2016.73</v>
          </cell>
          <cell r="G1080">
            <v>0</v>
          </cell>
          <cell r="L1080">
            <v>0</v>
          </cell>
        </row>
        <row r="1081">
          <cell r="A1081">
            <v>92310</v>
          </cell>
          <cell r="B1081">
            <v>4195</v>
          </cell>
          <cell r="C1081" t="str">
            <v>92310*4195*OHD</v>
          </cell>
          <cell r="D1081">
            <v>402.99</v>
          </cell>
          <cell r="E1081">
            <v>0</v>
          </cell>
          <cell r="F1081">
            <v>-402.99</v>
          </cell>
          <cell r="G1081">
            <v>0</v>
          </cell>
          <cell r="L1081">
            <v>0</v>
          </cell>
        </row>
        <row r="1082">
          <cell r="A1082">
            <v>92321</v>
          </cell>
          <cell r="B1082">
            <v>4195</v>
          </cell>
          <cell r="C1082" t="str">
            <v>92321*4195*OHD</v>
          </cell>
          <cell r="D1082">
            <v>456.27</v>
          </cell>
          <cell r="E1082">
            <v>0</v>
          </cell>
          <cell r="F1082">
            <v>-456.27</v>
          </cell>
          <cell r="G1082">
            <v>0</v>
          </cell>
          <cell r="L1082">
            <v>0</v>
          </cell>
        </row>
        <row r="1083">
          <cell r="A1083">
            <v>92322</v>
          </cell>
          <cell r="B1083">
            <v>4195</v>
          </cell>
          <cell r="C1083" t="str">
            <v>92322*4195*OHD</v>
          </cell>
          <cell r="D1083">
            <v>235.84</v>
          </cell>
          <cell r="E1083">
            <v>0</v>
          </cell>
          <cell r="F1083">
            <v>-235.84</v>
          </cell>
          <cell r="G1083">
            <v>0</v>
          </cell>
          <cell r="L1083">
            <v>0</v>
          </cell>
        </row>
        <row r="1084">
          <cell r="A1084">
            <v>92323</v>
          </cell>
          <cell r="B1084">
            <v>4195</v>
          </cell>
          <cell r="C1084" t="str">
            <v>92323*4195*OHD</v>
          </cell>
          <cell r="D1084">
            <v>110.01</v>
          </cell>
          <cell r="E1084">
            <v>0</v>
          </cell>
          <cell r="F1084">
            <v>-110.01</v>
          </cell>
          <cell r="G1084">
            <v>0</v>
          </cell>
          <cell r="L1084">
            <v>0</v>
          </cell>
        </row>
        <row r="1085">
          <cell r="A1085">
            <v>92330</v>
          </cell>
          <cell r="B1085">
            <v>4195</v>
          </cell>
          <cell r="C1085" t="str">
            <v>92330*4195*OHD</v>
          </cell>
          <cell r="D1085">
            <v>18787.580000000002</v>
          </cell>
          <cell r="E1085">
            <v>0</v>
          </cell>
          <cell r="F1085">
            <v>-18787.580000000002</v>
          </cell>
          <cell r="G1085">
            <v>0</v>
          </cell>
          <cell r="L1085">
            <v>0</v>
          </cell>
        </row>
        <row r="1086">
          <cell r="A1086">
            <v>92500</v>
          </cell>
          <cell r="B1086">
            <v>4195</v>
          </cell>
          <cell r="C1086" t="str">
            <v>92500*4195*OHD</v>
          </cell>
          <cell r="D1086">
            <v>345.63</v>
          </cell>
          <cell r="E1086">
            <v>0</v>
          </cell>
          <cell r="F1086">
            <v>-345.63</v>
          </cell>
          <cell r="G1086">
            <v>0</v>
          </cell>
          <cell r="L1086">
            <v>0</v>
          </cell>
        </row>
        <row r="1087">
          <cell r="A1087">
            <v>92700</v>
          </cell>
          <cell r="B1087">
            <v>4195</v>
          </cell>
          <cell r="C1087" t="str">
            <v>92700*4195*OHD</v>
          </cell>
          <cell r="D1087">
            <v>550.75</v>
          </cell>
          <cell r="E1087">
            <v>0</v>
          </cell>
          <cell r="F1087">
            <v>-550.75</v>
          </cell>
          <cell r="G1087">
            <v>0</v>
          </cell>
          <cell r="L1087">
            <v>0</v>
          </cell>
        </row>
        <row r="1088">
          <cell r="A1088">
            <v>92000</v>
          </cell>
          <cell r="B1088">
            <v>5835</v>
          </cell>
          <cell r="C1088" t="str">
            <v>92000*5835*OHD</v>
          </cell>
          <cell r="D1088">
            <v>0</v>
          </cell>
          <cell r="E1088">
            <v>0</v>
          </cell>
          <cell r="F1088">
            <v>0</v>
          </cell>
          <cell r="G1088">
            <v>0</v>
          </cell>
          <cell r="L1088">
            <v>0</v>
          </cell>
        </row>
        <row r="1089">
          <cell r="A1089">
            <v>92210</v>
          </cell>
          <cell r="B1089">
            <v>5835</v>
          </cell>
          <cell r="C1089" t="str">
            <v>92210*5835*OHD</v>
          </cell>
          <cell r="D1089">
            <v>0</v>
          </cell>
          <cell r="E1089">
            <v>0</v>
          </cell>
          <cell r="F1089">
            <v>0</v>
          </cell>
          <cell r="G1089">
            <v>0</v>
          </cell>
          <cell r="L1089">
            <v>0</v>
          </cell>
        </row>
        <row r="1090">
          <cell r="A1090">
            <v>92322</v>
          </cell>
          <cell r="B1090">
            <v>5835</v>
          </cell>
          <cell r="C1090" t="str">
            <v>92322*5835*OHD</v>
          </cell>
          <cell r="D1090">
            <v>0</v>
          </cell>
          <cell r="E1090">
            <v>0</v>
          </cell>
          <cell r="F1090">
            <v>0</v>
          </cell>
          <cell r="G1090">
            <v>0</v>
          </cell>
          <cell r="L1090">
            <v>0</v>
          </cell>
        </row>
        <row r="1091">
          <cell r="A1091">
            <v>92323</v>
          </cell>
          <cell r="B1091">
            <v>5835</v>
          </cell>
          <cell r="C1091" t="str">
            <v>92323*5835*OHD</v>
          </cell>
          <cell r="D1091">
            <v>0</v>
          </cell>
          <cell r="E1091">
            <v>0</v>
          </cell>
          <cell r="F1091">
            <v>0</v>
          </cell>
          <cell r="G1091">
            <v>0</v>
          </cell>
          <cell r="L1091">
            <v>0</v>
          </cell>
        </row>
        <row r="1092">
          <cell r="A1092">
            <v>92000</v>
          </cell>
          <cell r="B1092">
            <v>5845</v>
          </cell>
          <cell r="C1092" t="str">
            <v>92000*5845*OHD</v>
          </cell>
          <cell r="D1092">
            <v>0</v>
          </cell>
          <cell r="E1092">
            <v>0</v>
          </cell>
          <cell r="F1092">
            <v>0</v>
          </cell>
          <cell r="G1092">
            <v>0</v>
          </cell>
          <cell r="L1092">
            <v>0</v>
          </cell>
        </row>
        <row r="1093">
          <cell r="A1093">
            <v>92099</v>
          </cell>
          <cell r="B1093">
            <v>5845</v>
          </cell>
          <cell r="C1093" t="str">
            <v>92099*5845*OHD</v>
          </cell>
          <cell r="D1093">
            <v>0</v>
          </cell>
          <cell r="E1093">
            <v>0</v>
          </cell>
          <cell r="F1093">
            <v>0</v>
          </cell>
          <cell r="G1093">
            <v>0</v>
          </cell>
          <cell r="L1093">
            <v>0</v>
          </cell>
        </row>
        <row r="1094">
          <cell r="A1094">
            <v>92200</v>
          </cell>
          <cell r="B1094">
            <v>5845</v>
          </cell>
          <cell r="C1094" t="str">
            <v>92200*5845*OHD</v>
          </cell>
          <cell r="D1094">
            <v>0</v>
          </cell>
          <cell r="E1094">
            <v>0</v>
          </cell>
          <cell r="F1094">
            <v>0</v>
          </cell>
          <cell r="G1094">
            <v>0</v>
          </cell>
          <cell r="L1094">
            <v>0</v>
          </cell>
        </row>
        <row r="1095">
          <cell r="A1095">
            <v>92300</v>
          </cell>
          <cell r="B1095">
            <v>5845</v>
          </cell>
          <cell r="C1095" t="str">
            <v>92300*5845*OHD</v>
          </cell>
          <cell r="D1095">
            <v>0</v>
          </cell>
          <cell r="E1095">
            <v>0</v>
          </cell>
          <cell r="F1095">
            <v>0</v>
          </cell>
          <cell r="G1095">
            <v>0</v>
          </cell>
          <cell r="L1095">
            <v>0</v>
          </cell>
        </row>
        <row r="1096">
          <cell r="A1096">
            <v>92310</v>
          </cell>
          <cell r="B1096">
            <v>5845</v>
          </cell>
          <cell r="C1096" t="str">
            <v>92310*5845*OHD</v>
          </cell>
          <cell r="D1096">
            <v>0</v>
          </cell>
          <cell r="E1096">
            <v>0</v>
          </cell>
          <cell r="F1096">
            <v>0</v>
          </cell>
          <cell r="G1096">
            <v>0</v>
          </cell>
          <cell r="L1096">
            <v>0</v>
          </cell>
        </row>
        <row r="1097">
          <cell r="A1097">
            <v>92315</v>
          </cell>
          <cell r="B1097">
            <v>5845</v>
          </cell>
          <cell r="C1097" t="str">
            <v>92315*5845*OHD</v>
          </cell>
          <cell r="D1097">
            <v>0</v>
          </cell>
          <cell r="E1097">
            <v>0</v>
          </cell>
          <cell r="F1097">
            <v>0</v>
          </cell>
          <cell r="G1097">
            <v>0</v>
          </cell>
          <cell r="L1097">
            <v>0</v>
          </cell>
        </row>
        <row r="1098">
          <cell r="A1098">
            <v>92321</v>
          </cell>
          <cell r="B1098">
            <v>5845</v>
          </cell>
          <cell r="C1098" t="str">
            <v>92321*5845*OHD</v>
          </cell>
          <cell r="D1098">
            <v>0</v>
          </cell>
          <cell r="E1098">
            <v>0</v>
          </cell>
          <cell r="F1098">
            <v>0</v>
          </cell>
          <cell r="G1098">
            <v>0</v>
          </cell>
          <cell r="L1098">
            <v>0</v>
          </cell>
        </row>
        <row r="1099">
          <cell r="A1099">
            <v>92322</v>
          </cell>
          <cell r="B1099">
            <v>5845</v>
          </cell>
          <cell r="C1099" t="str">
            <v>92322*5845*OHD</v>
          </cell>
          <cell r="D1099">
            <v>0</v>
          </cell>
          <cell r="E1099">
            <v>0</v>
          </cell>
          <cell r="F1099">
            <v>0</v>
          </cell>
          <cell r="G1099">
            <v>0</v>
          </cell>
          <cell r="L1099">
            <v>0</v>
          </cell>
        </row>
        <row r="1100">
          <cell r="A1100">
            <v>92410</v>
          </cell>
          <cell r="B1100">
            <v>5845</v>
          </cell>
          <cell r="C1100" t="str">
            <v>92410*5845*OHD</v>
          </cell>
          <cell r="D1100">
            <v>0</v>
          </cell>
          <cell r="E1100">
            <v>0</v>
          </cell>
          <cell r="F1100">
            <v>0</v>
          </cell>
          <cell r="G1100">
            <v>0</v>
          </cell>
          <cell r="L1100">
            <v>0</v>
          </cell>
        </row>
        <row r="1101">
          <cell r="A1101">
            <v>92500</v>
          </cell>
          <cell r="B1101">
            <v>5845</v>
          </cell>
          <cell r="C1101" t="str">
            <v>92500*5845*OHD</v>
          </cell>
          <cell r="D1101">
            <v>0</v>
          </cell>
          <cell r="E1101">
            <v>0</v>
          </cell>
          <cell r="F1101">
            <v>0</v>
          </cell>
          <cell r="G1101">
            <v>0</v>
          </cell>
          <cell r="L1101">
            <v>0</v>
          </cell>
        </row>
        <row r="1102">
          <cell r="A1102">
            <v>92000</v>
          </cell>
          <cell r="B1102">
            <v>5850</v>
          </cell>
          <cell r="C1102" t="str">
            <v>92000*5850*OHD</v>
          </cell>
          <cell r="D1102">
            <v>-93.5</v>
          </cell>
          <cell r="E1102">
            <v>0</v>
          </cell>
          <cell r="F1102">
            <v>93.5</v>
          </cell>
          <cell r="G1102">
            <v>0</v>
          </cell>
          <cell r="L1102">
            <v>0</v>
          </cell>
        </row>
        <row r="1103">
          <cell r="A1103">
            <v>92010</v>
          </cell>
          <cell r="B1103">
            <v>5850</v>
          </cell>
          <cell r="C1103" t="str">
            <v>92010*5850*OHD</v>
          </cell>
          <cell r="D1103">
            <v>558.70000000000005</v>
          </cell>
          <cell r="E1103">
            <v>0</v>
          </cell>
          <cell r="F1103">
            <v>-558.70000000000005</v>
          </cell>
          <cell r="G1103">
            <v>0</v>
          </cell>
          <cell r="L1103">
            <v>558.70000000000005</v>
          </cell>
        </row>
        <row r="1104">
          <cell r="A1104">
            <v>92099</v>
          </cell>
          <cell r="B1104">
            <v>5850</v>
          </cell>
          <cell r="C1104" t="str">
            <v>92099*5850*OHD</v>
          </cell>
          <cell r="D1104">
            <v>0</v>
          </cell>
          <cell r="E1104">
            <v>0</v>
          </cell>
          <cell r="F1104">
            <v>0</v>
          </cell>
          <cell r="G1104">
            <v>0</v>
          </cell>
          <cell r="L1104">
            <v>0</v>
          </cell>
        </row>
        <row r="1105">
          <cell r="A1105">
            <v>92100</v>
          </cell>
          <cell r="B1105">
            <v>5850</v>
          </cell>
          <cell r="C1105" t="str">
            <v>92100*5850*OHD</v>
          </cell>
          <cell r="D1105">
            <v>-16.52</v>
          </cell>
          <cell r="E1105">
            <v>0</v>
          </cell>
          <cell r="F1105">
            <v>16.52</v>
          </cell>
          <cell r="G1105">
            <v>0</v>
          </cell>
          <cell r="L1105">
            <v>66.08</v>
          </cell>
        </row>
        <row r="1106">
          <cell r="A1106">
            <v>92200</v>
          </cell>
          <cell r="B1106">
            <v>5850</v>
          </cell>
          <cell r="C1106" t="str">
            <v>92200*5850*OHD</v>
          </cell>
          <cell r="D1106">
            <v>-408.7</v>
          </cell>
          <cell r="E1106">
            <v>0</v>
          </cell>
          <cell r="F1106">
            <v>408.7</v>
          </cell>
          <cell r="G1106">
            <v>0</v>
          </cell>
          <cell r="L1106">
            <v>0</v>
          </cell>
        </row>
        <row r="1107">
          <cell r="A1107">
            <v>92210</v>
          </cell>
          <cell r="B1107">
            <v>5850</v>
          </cell>
          <cell r="C1107" t="str">
            <v>92210*5850*OHD</v>
          </cell>
          <cell r="D1107">
            <v>0</v>
          </cell>
          <cell r="E1107">
            <v>0</v>
          </cell>
          <cell r="F1107">
            <v>0</v>
          </cell>
          <cell r="G1107">
            <v>0</v>
          </cell>
          <cell r="L1107">
            <v>0</v>
          </cell>
        </row>
        <row r="1108">
          <cell r="A1108">
            <v>92260</v>
          </cell>
          <cell r="B1108">
            <v>5850</v>
          </cell>
          <cell r="C1108" t="str">
            <v>92260*5850*OHD</v>
          </cell>
          <cell r="D1108">
            <v>-61</v>
          </cell>
          <cell r="E1108">
            <v>0</v>
          </cell>
          <cell r="F1108">
            <v>61</v>
          </cell>
          <cell r="G1108">
            <v>0</v>
          </cell>
          <cell r="L1108">
            <v>0</v>
          </cell>
        </row>
        <row r="1109">
          <cell r="A1109">
            <v>92262</v>
          </cell>
          <cell r="B1109">
            <v>5850</v>
          </cell>
          <cell r="C1109" t="str">
            <v>92262*5850*OHD</v>
          </cell>
          <cell r="D1109">
            <v>17.11</v>
          </cell>
          <cell r="E1109">
            <v>0</v>
          </cell>
          <cell r="F1109">
            <v>-17.11</v>
          </cell>
          <cell r="G1109">
            <v>0</v>
          </cell>
          <cell r="L1109">
            <v>17.11</v>
          </cell>
        </row>
        <row r="1110">
          <cell r="A1110">
            <v>92300</v>
          </cell>
          <cell r="B1110">
            <v>5850</v>
          </cell>
          <cell r="C1110" t="str">
            <v>92300*5850*OHD</v>
          </cell>
          <cell r="D1110">
            <v>200.55</v>
          </cell>
          <cell r="E1110">
            <v>0</v>
          </cell>
          <cell r="F1110">
            <v>-200.55</v>
          </cell>
          <cell r="G1110">
            <v>0</v>
          </cell>
          <cell r="L1110">
            <v>288.75</v>
          </cell>
        </row>
        <row r="1111">
          <cell r="A1111">
            <v>92310</v>
          </cell>
          <cell r="B1111">
            <v>5850</v>
          </cell>
          <cell r="C1111" t="str">
            <v>92310*5850*OHD</v>
          </cell>
          <cell r="D1111">
            <v>44.1</v>
          </cell>
          <cell r="E1111">
            <v>0</v>
          </cell>
          <cell r="F1111">
            <v>-44.1</v>
          </cell>
          <cell r="G1111">
            <v>0</v>
          </cell>
          <cell r="L1111">
            <v>44.1</v>
          </cell>
        </row>
        <row r="1112">
          <cell r="A1112">
            <v>92320</v>
          </cell>
          <cell r="B1112">
            <v>5850</v>
          </cell>
          <cell r="C1112" t="str">
            <v>92320*5850*OHD</v>
          </cell>
          <cell r="D1112">
            <v>0</v>
          </cell>
          <cell r="E1112">
            <v>0</v>
          </cell>
          <cell r="F1112">
            <v>0</v>
          </cell>
          <cell r="G1112">
            <v>0</v>
          </cell>
          <cell r="L1112">
            <v>0</v>
          </cell>
        </row>
        <row r="1113">
          <cell r="A1113">
            <v>92321</v>
          </cell>
          <cell r="B1113">
            <v>5850</v>
          </cell>
          <cell r="C1113" t="str">
            <v>92321*5850*OHD</v>
          </cell>
          <cell r="D1113">
            <v>-244.65</v>
          </cell>
          <cell r="E1113">
            <v>0</v>
          </cell>
          <cell r="F1113">
            <v>244.65</v>
          </cell>
          <cell r="G1113">
            <v>0</v>
          </cell>
          <cell r="L1113">
            <v>0</v>
          </cell>
        </row>
        <row r="1114">
          <cell r="A1114">
            <v>92322</v>
          </cell>
          <cell r="B1114">
            <v>5850</v>
          </cell>
          <cell r="C1114" t="str">
            <v>92322*5850*OHD</v>
          </cell>
          <cell r="D1114">
            <v>0</v>
          </cell>
          <cell r="E1114">
            <v>0</v>
          </cell>
          <cell r="F1114">
            <v>0</v>
          </cell>
          <cell r="G1114">
            <v>0</v>
          </cell>
          <cell r="L1114">
            <v>0</v>
          </cell>
        </row>
        <row r="1115">
          <cell r="A1115">
            <v>92323</v>
          </cell>
          <cell r="B1115">
            <v>5850</v>
          </cell>
          <cell r="C1115" t="str">
            <v>92323*5850*OHD</v>
          </cell>
          <cell r="D1115">
            <v>0</v>
          </cell>
          <cell r="E1115">
            <v>0</v>
          </cell>
          <cell r="F1115">
            <v>0</v>
          </cell>
          <cell r="G1115">
            <v>0</v>
          </cell>
          <cell r="L1115">
            <v>0</v>
          </cell>
        </row>
        <row r="1116">
          <cell r="A1116">
            <v>92405</v>
          </cell>
          <cell r="B1116">
            <v>5850</v>
          </cell>
          <cell r="C1116" t="str">
            <v>92405*5850*OHD</v>
          </cell>
          <cell r="D1116">
            <v>0</v>
          </cell>
          <cell r="E1116">
            <v>0</v>
          </cell>
          <cell r="F1116">
            <v>0</v>
          </cell>
          <cell r="G1116">
            <v>0</v>
          </cell>
          <cell r="L1116">
            <v>0</v>
          </cell>
        </row>
        <row r="1117">
          <cell r="A1117">
            <v>92410</v>
          </cell>
          <cell r="B1117">
            <v>5850</v>
          </cell>
          <cell r="C1117" t="str">
            <v>92410*5850*OHD</v>
          </cell>
          <cell r="D1117">
            <v>0</v>
          </cell>
          <cell r="E1117">
            <v>0</v>
          </cell>
          <cell r="F1117">
            <v>0</v>
          </cell>
          <cell r="G1117">
            <v>0</v>
          </cell>
          <cell r="L1117">
            <v>0</v>
          </cell>
        </row>
        <row r="1118">
          <cell r="A1118">
            <v>92700</v>
          </cell>
          <cell r="B1118">
            <v>5850</v>
          </cell>
          <cell r="C1118" t="str">
            <v>92700*5850*OHD</v>
          </cell>
          <cell r="D1118">
            <v>0</v>
          </cell>
          <cell r="E1118">
            <v>0</v>
          </cell>
          <cell r="F1118">
            <v>0</v>
          </cell>
          <cell r="G1118">
            <v>0</v>
          </cell>
          <cell r="L1118">
            <v>0</v>
          </cell>
        </row>
        <row r="1119">
          <cell r="A1119">
            <v>92830</v>
          </cell>
          <cell r="B1119">
            <v>5850</v>
          </cell>
          <cell r="C1119" t="str">
            <v>92830*5850*OHD</v>
          </cell>
          <cell r="D1119">
            <v>424.34</v>
          </cell>
          <cell r="E1119">
            <v>0</v>
          </cell>
          <cell r="F1119">
            <v>-424.34</v>
          </cell>
          <cell r="G1119">
            <v>0</v>
          </cell>
          <cell r="L1119">
            <v>424.34</v>
          </cell>
        </row>
        <row r="1120">
          <cell r="A1120">
            <v>92835</v>
          </cell>
          <cell r="B1120">
            <v>5850</v>
          </cell>
          <cell r="C1120" t="str">
            <v>92835*5850*OHD</v>
          </cell>
          <cell r="D1120">
            <v>34.74</v>
          </cell>
          <cell r="E1120">
            <v>0</v>
          </cell>
          <cell r="F1120">
            <v>-34.74</v>
          </cell>
          <cell r="G1120">
            <v>0</v>
          </cell>
          <cell r="L1120">
            <v>34.74</v>
          </cell>
        </row>
        <row r="1121">
          <cell r="A1121">
            <v>92841</v>
          </cell>
          <cell r="B1121">
            <v>5850</v>
          </cell>
          <cell r="C1121" t="str">
            <v>92841*5850*OHD</v>
          </cell>
          <cell r="D1121">
            <v>9.15</v>
          </cell>
          <cell r="E1121">
            <v>0</v>
          </cell>
          <cell r="F1121">
            <v>-9.15</v>
          </cell>
          <cell r="G1121">
            <v>0</v>
          </cell>
          <cell r="L1121">
            <v>9.15</v>
          </cell>
        </row>
        <row r="1122">
          <cell r="A1122">
            <v>92851</v>
          </cell>
          <cell r="B1122">
            <v>5850</v>
          </cell>
          <cell r="C1122" t="str">
            <v>92851*5850*OHD</v>
          </cell>
          <cell r="D1122">
            <v>181.86</v>
          </cell>
          <cell r="E1122">
            <v>0</v>
          </cell>
          <cell r="F1122">
            <v>-181.86</v>
          </cell>
          <cell r="G1122">
            <v>0</v>
          </cell>
          <cell r="L1122">
            <v>181.86</v>
          </cell>
        </row>
        <row r="1123">
          <cell r="A1123">
            <v>92852</v>
          </cell>
          <cell r="B1123">
            <v>5850</v>
          </cell>
          <cell r="C1123" t="str">
            <v>92852*5850*OHD</v>
          </cell>
          <cell r="D1123">
            <v>16.52</v>
          </cell>
          <cell r="E1123">
            <v>0</v>
          </cell>
          <cell r="F1123">
            <v>-16.52</v>
          </cell>
          <cell r="G1123">
            <v>0</v>
          </cell>
          <cell r="L1123">
            <v>16.52</v>
          </cell>
        </row>
        <row r="1124">
          <cell r="A1124">
            <v>92000</v>
          </cell>
          <cell r="B1124">
            <v>5855</v>
          </cell>
          <cell r="C1124" t="str">
            <v>92000*5855*OHD</v>
          </cell>
          <cell r="D1124">
            <v>-225.24</v>
          </cell>
          <cell r="E1124">
            <v>0</v>
          </cell>
          <cell r="F1124">
            <v>225.24</v>
          </cell>
          <cell r="G1124">
            <v>0</v>
          </cell>
          <cell r="L1124">
            <v>0</v>
          </cell>
        </row>
        <row r="1125">
          <cell r="A1125">
            <v>92010</v>
          </cell>
          <cell r="B1125">
            <v>5855</v>
          </cell>
          <cell r="C1125" t="str">
            <v>92010*5855*OHD</v>
          </cell>
          <cell r="D1125">
            <v>451.91</v>
          </cell>
          <cell r="E1125">
            <v>0</v>
          </cell>
          <cell r="F1125">
            <v>-451.91</v>
          </cell>
          <cell r="G1125">
            <v>0</v>
          </cell>
          <cell r="L1125">
            <v>451.91</v>
          </cell>
        </row>
        <row r="1126">
          <cell r="A1126">
            <v>92100</v>
          </cell>
          <cell r="B1126">
            <v>5855</v>
          </cell>
          <cell r="C1126" t="str">
            <v>92100*5855*OHD</v>
          </cell>
          <cell r="D1126">
            <v>0</v>
          </cell>
          <cell r="E1126">
            <v>0</v>
          </cell>
          <cell r="F1126">
            <v>0</v>
          </cell>
          <cell r="G1126">
            <v>0</v>
          </cell>
          <cell r="L1126">
            <v>0</v>
          </cell>
        </row>
        <row r="1127">
          <cell r="A1127">
            <v>92200</v>
          </cell>
          <cell r="B1127">
            <v>5855</v>
          </cell>
          <cell r="C1127" t="str">
            <v>92200*5855*OHD</v>
          </cell>
          <cell r="D1127">
            <v>0</v>
          </cell>
          <cell r="E1127">
            <v>0</v>
          </cell>
          <cell r="F1127">
            <v>0</v>
          </cell>
          <cell r="G1127">
            <v>0</v>
          </cell>
          <cell r="L1127">
            <v>0</v>
          </cell>
        </row>
        <row r="1128">
          <cell r="A1128">
            <v>92300</v>
          </cell>
          <cell r="B1128">
            <v>5855</v>
          </cell>
          <cell r="C1128" t="str">
            <v>92300*5855*OHD</v>
          </cell>
          <cell r="D1128">
            <v>-5299.02</v>
          </cell>
          <cell r="E1128">
            <v>0</v>
          </cell>
          <cell r="F1128">
            <v>5299.02</v>
          </cell>
          <cell r="G1128">
            <v>0</v>
          </cell>
          <cell r="L1128">
            <v>-5296.52</v>
          </cell>
        </row>
        <row r="1129">
          <cell r="A1129">
            <v>92310</v>
          </cell>
          <cell r="B1129">
            <v>5855</v>
          </cell>
          <cell r="C1129" t="str">
            <v>92310*5855*OHD</v>
          </cell>
          <cell r="D1129">
            <v>1.25</v>
          </cell>
          <cell r="E1129">
            <v>0</v>
          </cell>
          <cell r="F1129">
            <v>-1.25</v>
          </cell>
          <cell r="G1129">
            <v>0</v>
          </cell>
          <cell r="L1129">
            <v>1.25</v>
          </cell>
        </row>
        <row r="1130">
          <cell r="A1130">
            <v>92315</v>
          </cell>
          <cell r="B1130">
            <v>5855</v>
          </cell>
          <cell r="C1130" t="str">
            <v>92315*5855*OHD</v>
          </cell>
          <cell r="D1130">
            <v>0</v>
          </cell>
          <cell r="E1130">
            <v>0</v>
          </cell>
          <cell r="F1130">
            <v>0</v>
          </cell>
          <cell r="G1130">
            <v>0</v>
          </cell>
          <cell r="L1130">
            <v>0</v>
          </cell>
        </row>
        <row r="1131">
          <cell r="A1131">
            <v>92321</v>
          </cell>
          <cell r="B1131">
            <v>5855</v>
          </cell>
          <cell r="C1131" t="str">
            <v>92321*5855*OHD</v>
          </cell>
          <cell r="D1131">
            <v>-121.83</v>
          </cell>
          <cell r="E1131">
            <v>0</v>
          </cell>
          <cell r="F1131">
            <v>121.83</v>
          </cell>
          <cell r="G1131">
            <v>0</v>
          </cell>
          <cell r="L1131">
            <v>0</v>
          </cell>
        </row>
        <row r="1132">
          <cell r="A1132">
            <v>92322</v>
          </cell>
          <cell r="B1132">
            <v>5855</v>
          </cell>
          <cell r="C1132" t="str">
            <v>92322*5855*OHD</v>
          </cell>
          <cell r="D1132">
            <v>0</v>
          </cell>
          <cell r="E1132">
            <v>0</v>
          </cell>
          <cell r="F1132">
            <v>0</v>
          </cell>
          <cell r="G1132">
            <v>0</v>
          </cell>
          <cell r="L1132">
            <v>0</v>
          </cell>
        </row>
        <row r="1133">
          <cell r="A1133">
            <v>92323</v>
          </cell>
          <cell r="B1133">
            <v>5855</v>
          </cell>
          <cell r="C1133" t="str">
            <v>92323*5855*OHD</v>
          </cell>
          <cell r="D1133">
            <v>0</v>
          </cell>
          <cell r="E1133">
            <v>0</v>
          </cell>
          <cell r="F1133">
            <v>0</v>
          </cell>
          <cell r="G1133">
            <v>0</v>
          </cell>
          <cell r="L1133">
            <v>0</v>
          </cell>
        </row>
        <row r="1134">
          <cell r="A1134">
            <v>92405</v>
          </cell>
          <cell r="B1134">
            <v>5855</v>
          </cell>
          <cell r="C1134" t="str">
            <v>92405*5855*OHD</v>
          </cell>
          <cell r="D1134">
            <v>6843.6</v>
          </cell>
          <cell r="E1134">
            <v>0</v>
          </cell>
          <cell r="F1134">
            <v>-6843.6</v>
          </cell>
          <cell r="G1134">
            <v>0</v>
          </cell>
          <cell r="L1134">
            <v>0</v>
          </cell>
        </row>
        <row r="1135">
          <cell r="A1135">
            <v>92410</v>
          </cell>
          <cell r="B1135">
            <v>5855</v>
          </cell>
          <cell r="C1135" t="str">
            <v>92410*5855*OHD</v>
          </cell>
          <cell r="D1135">
            <v>0</v>
          </cell>
          <cell r="E1135">
            <v>0</v>
          </cell>
          <cell r="F1135">
            <v>0</v>
          </cell>
          <cell r="G1135">
            <v>0</v>
          </cell>
          <cell r="L1135">
            <v>0</v>
          </cell>
        </row>
        <row r="1136">
          <cell r="A1136">
            <v>92500</v>
          </cell>
          <cell r="B1136">
            <v>5855</v>
          </cell>
          <cell r="C1136" t="str">
            <v>92500*5855*OHD</v>
          </cell>
          <cell r="D1136">
            <v>0</v>
          </cell>
          <cell r="E1136">
            <v>0</v>
          </cell>
          <cell r="F1136">
            <v>0</v>
          </cell>
          <cell r="G1136">
            <v>0</v>
          </cell>
          <cell r="L1136">
            <v>0</v>
          </cell>
        </row>
        <row r="1137">
          <cell r="A1137">
            <v>92700</v>
          </cell>
          <cell r="B1137">
            <v>5855</v>
          </cell>
          <cell r="C1137" t="str">
            <v>92700*5855*OHD</v>
          </cell>
          <cell r="D1137">
            <v>0</v>
          </cell>
          <cell r="E1137">
            <v>0</v>
          </cell>
          <cell r="F1137">
            <v>0</v>
          </cell>
          <cell r="G1137">
            <v>0</v>
          </cell>
          <cell r="L1137">
            <v>0</v>
          </cell>
        </row>
        <row r="1138">
          <cell r="A1138">
            <v>92000</v>
          </cell>
          <cell r="B1138">
            <v>5865</v>
          </cell>
          <cell r="C1138" t="str">
            <v>92000*5865*OHD</v>
          </cell>
          <cell r="D1138">
            <v>-8.6999999999999993</v>
          </cell>
          <cell r="E1138">
            <v>0</v>
          </cell>
          <cell r="F1138">
            <v>8.6999999999999993</v>
          </cell>
          <cell r="G1138">
            <v>0</v>
          </cell>
          <cell r="L1138">
            <v>0</v>
          </cell>
        </row>
        <row r="1139">
          <cell r="A1139">
            <v>92010</v>
          </cell>
          <cell r="B1139">
            <v>5865</v>
          </cell>
          <cell r="C1139" t="str">
            <v>92010*5865*OHD</v>
          </cell>
          <cell r="D1139">
            <v>8.6999999999999993</v>
          </cell>
          <cell r="E1139">
            <v>0</v>
          </cell>
          <cell r="F1139">
            <v>-8.6999999999999993</v>
          </cell>
          <cell r="G1139">
            <v>0</v>
          </cell>
          <cell r="L1139">
            <v>8.6999999999999993</v>
          </cell>
        </row>
        <row r="1140">
          <cell r="A1140">
            <v>92321</v>
          </cell>
          <cell r="B1140">
            <v>5865</v>
          </cell>
          <cell r="C1140" t="str">
            <v>92321*5865*OHD</v>
          </cell>
          <cell r="D1140">
            <v>0</v>
          </cell>
          <cell r="E1140">
            <v>0</v>
          </cell>
          <cell r="F1140">
            <v>0</v>
          </cell>
          <cell r="G1140">
            <v>0</v>
          </cell>
          <cell r="L1140">
            <v>0</v>
          </cell>
        </row>
        <row r="1141">
          <cell r="A1141">
            <v>92700</v>
          </cell>
          <cell r="B1141">
            <v>5865</v>
          </cell>
          <cell r="C1141" t="str">
            <v>92700*5865*OHD</v>
          </cell>
          <cell r="D1141">
            <v>0</v>
          </cell>
          <cell r="E1141">
            <v>0</v>
          </cell>
          <cell r="F1141">
            <v>0</v>
          </cell>
          <cell r="G1141">
            <v>0</v>
          </cell>
          <cell r="L1141">
            <v>0</v>
          </cell>
        </row>
        <row r="1142">
          <cell r="A1142">
            <v>92000</v>
          </cell>
          <cell r="B1142">
            <v>5870</v>
          </cell>
          <cell r="C1142" t="str">
            <v>92000*5870*OHD</v>
          </cell>
          <cell r="D1142">
            <v>-337.5</v>
          </cell>
          <cell r="E1142">
            <v>0</v>
          </cell>
          <cell r="F1142">
            <v>337.5</v>
          </cell>
          <cell r="G1142">
            <v>0</v>
          </cell>
          <cell r="L1142">
            <v>0</v>
          </cell>
        </row>
        <row r="1143">
          <cell r="A1143">
            <v>92010</v>
          </cell>
          <cell r="B1143">
            <v>5870</v>
          </cell>
          <cell r="C1143" t="str">
            <v>92010*5870*OHD</v>
          </cell>
          <cell r="D1143">
            <v>337.5</v>
          </cell>
          <cell r="E1143">
            <v>0</v>
          </cell>
          <cell r="F1143">
            <v>-337.5</v>
          </cell>
          <cell r="G1143">
            <v>0</v>
          </cell>
          <cell r="L1143">
            <v>337.5</v>
          </cell>
        </row>
        <row r="1144">
          <cell r="A1144">
            <v>92099</v>
          </cell>
          <cell r="B1144">
            <v>5870</v>
          </cell>
          <cell r="C1144" t="str">
            <v>92099*5870*OHD</v>
          </cell>
          <cell r="D1144">
            <v>0</v>
          </cell>
          <cell r="E1144">
            <v>0</v>
          </cell>
          <cell r="F1144">
            <v>0</v>
          </cell>
          <cell r="G1144">
            <v>0</v>
          </cell>
          <cell r="L1144">
            <v>0</v>
          </cell>
        </row>
        <row r="1145">
          <cell r="A1145">
            <v>92100</v>
          </cell>
          <cell r="B1145">
            <v>5870</v>
          </cell>
          <cell r="C1145" t="str">
            <v>92100*5870*OHD</v>
          </cell>
          <cell r="D1145">
            <v>0</v>
          </cell>
          <cell r="E1145">
            <v>0</v>
          </cell>
          <cell r="F1145">
            <v>0</v>
          </cell>
          <cell r="G1145">
            <v>0</v>
          </cell>
          <cell r="L1145">
            <v>0</v>
          </cell>
        </row>
        <row r="1146">
          <cell r="A1146">
            <v>92200</v>
          </cell>
          <cell r="B1146">
            <v>5870</v>
          </cell>
          <cell r="C1146" t="str">
            <v>92200*5870*OHD</v>
          </cell>
          <cell r="D1146">
            <v>0</v>
          </cell>
          <cell r="E1146">
            <v>0</v>
          </cell>
          <cell r="F1146">
            <v>0</v>
          </cell>
          <cell r="G1146">
            <v>0</v>
          </cell>
          <cell r="L1146">
            <v>0</v>
          </cell>
        </row>
        <row r="1147">
          <cell r="A1147">
            <v>92225</v>
          </cell>
          <cell r="B1147">
            <v>5870</v>
          </cell>
          <cell r="C1147" t="str">
            <v>92225*5870*OHD</v>
          </cell>
          <cell r="D1147">
            <v>0</v>
          </cell>
          <cell r="E1147">
            <v>0</v>
          </cell>
          <cell r="F1147">
            <v>0</v>
          </cell>
          <cell r="G1147">
            <v>0</v>
          </cell>
          <cell r="L1147">
            <v>0</v>
          </cell>
        </row>
        <row r="1148">
          <cell r="A1148">
            <v>92300</v>
          </cell>
          <cell r="B1148">
            <v>5870</v>
          </cell>
          <cell r="C1148" t="str">
            <v>92300*5870*OHD</v>
          </cell>
          <cell r="D1148">
            <v>21.3</v>
          </cell>
          <cell r="E1148">
            <v>0</v>
          </cell>
          <cell r="F1148">
            <v>-21.3</v>
          </cell>
          <cell r="G1148">
            <v>0</v>
          </cell>
          <cell r="L1148">
            <v>480.2</v>
          </cell>
        </row>
        <row r="1149">
          <cell r="A1149">
            <v>92310</v>
          </cell>
          <cell r="B1149">
            <v>5870</v>
          </cell>
          <cell r="C1149" t="str">
            <v>92310*5870*OHD</v>
          </cell>
          <cell r="D1149">
            <v>229.45</v>
          </cell>
          <cell r="E1149">
            <v>0</v>
          </cell>
          <cell r="F1149">
            <v>-229.45</v>
          </cell>
          <cell r="G1149">
            <v>0</v>
          </cell>
          <cell r="L1149">
            <v>229.45</v>
          </cell>
        </row>
        <row r="1150">
          <cell r="A1150">
            <v>92315</v>
          </cell>
          <cell r="B1150">
            <v>5870</v>
          </cell>
          <cell r="C1150" t="str">
            <v>92315*5870*OHD</v>
          </cell>
          <cell r="D1150">
            <v>0</v>
          </cell>
          <cell r="E1150">
            <v>0</v>
          </cell>
          <cell r="F1150">
            <v>0</v>
          </cell>
          <cell r="G1150">
            <v>0</v>
          </cell>
          <cell r="L1150">
            <v>0</v>
          </cell>
        </row>
        <row r="1151">
          <cell r="A1151">
            <v>92321</v>
          </cell>
          <cell r="B1151">
            <v>5870</v>
          </cell>
          <cell r="C1151" t="str">
            <v>92321*5870*OHD</v>
          </cell>
          <cell r="D1151">
            <v>-230</v>
          </cell>
          <cell r="E1151">
            <v>0</v>
          </cell>
          <cell r="F1151">
            <v>230</v>
          </cell>
          <cell r="G1151">
            <v>0</v>
          </cell>
          <cell r="L1151">
            <v>0</v>
          </cell>
        </row>
        <row r="1152">
          <cell r="A1152">
            <v>92322</v>
          </cell>
          <cell r="B1152">
            <v>5870</v>
          </cell>
          <cell r="C1152" t="str">
            <v>92322*5870*OHD</v>
          </cell>
          <cell r="D1152">
            <v>0</v>
          </cell>
          <cell r="E1152">
            <v>0</v>
          </cell>
          <cell r="F1152">
            <v>0</v>
          </cell>
          <cell r="G1152">
            <v>0</v>
          </cell>
          <cell r="L1152">
            <v>0</v>
          </cell>
        </row>
        <row r="1153">
          <cell r="A1153">
            <v>92330</v>
          </cell>
          <cell r="B1153">
            <v>5870</v>
          </cell>
          <cell r="C1153" t="str">
            <v>92330*5870*OHD</v>
          </cell>
          <cell r="D1153">
            <v>0</v>
          </cell>
          <cell r="E1153">
            <v>0</v>
          </cell>
          <cell r="F1153">
            <v>0</v>
          </cell>
          <cell r="G1153">
            <v>0</v>
          </cell>
          <cell r="L1153">
            <v>0</v>
          </cell>
        </row>
        <row r="1154">
          <cell r="A1154">
            <v>92335</v>
          </cell>
          <cell r="B1154">
            <v>5870</v>
          </cell>
          <cell r="C1154" t="str">
            <v>92335*5870*OHD</v>
          </cell>
          <cell r="D1154">
            <v>-20.75</v>
          </cell>
          <cell r="E1154">
            <v>0</v>
          </cell>
          <cell r="F1154">
            <v>20.75</v>
          </cell>
          <cell r="G1154">
            <v>0</v>
          </cell>
          <cell r="L1154">
            <v>0</v>
          </cell>
        </row>
        <row r="1155">
          <cell r="A1155">
            <v>92700</v>
          </cell>
          <cell r="B1155">
            <v>5870</v>
          </cell>
          <cell r="C1155" t="str">
            <v>92700*5870*OHD</v>
          </cell>
          <cell r="D1155">
            <v>0</v>
          </cell>
          <cell r="E1155">
            <v>0</v>
          </cell>
          <cell r="F1155">
            <v>0</v>
          </cell>
          <cell r="G1155">
            <v>0</v>
          </cell>
          <cell r="L1155">
            <v>0</v>
          </cell>
        </row>
        <row r="1156">
          <cell r="A1156">
            <v>92000</v>
          </cell>
          <cell r="B1156">
            <v>5875</v>
          </cell>
          <cell r="C1156" t="str">
            <v>92000*5875*OHD</v>
          </cell>
          <cell r="D1156">
            <v>-70</v>
          </cell>
          <cell r="E1156">
            <v>0</v>
          </cell>
          <cell r="F1156">
            <v>70</v>
          </cell>
          <cell r="G1156">
            <v>0</v>
          </cell>
          <cell r="L1156">
            <v>0</v>
          </cell>
        </row>
        <row r="1157">
          <cell r="A1157">
            <v>92010</v>
          </cell>
          <cell r="B1157">
            <v>5875</v>
          </cell>
          <cell r="C1157" t="str">
            <v>92010*5875*OHD</v>
          </cell>
          <cell r="D1157">
            <v>70</v>
          </cell>
          <cell r="E1157">
            <v>0</v>
          </cell>
          <cell r="F1157">
            <v>-70</v>
          </cell>
          <cell r="G1157">
            <v>0</v>
          </cell>
          <cell r="L1157">
            <v>70</v>
          </cell>
        </row>
        <row r="1158">
          <cell r="A1158">
            <v>92100</v>
          </cell>
          <cell r="B1158">
            <v>5875</v>
          </cell>
          <cell r="C1158" t="str">
            <v>92100*5875*OHD</v>
          </cell>
          <cell r="D1158">
            <v>-12</v>
          </cell>
          <cell r="E1158">
            <v>0</v>
          </cell>
          <cell r="F1158">
            <v>12</v>
          </cell>
          <cell r="G1158">
            <v>0</v>
          </cell>
          <cell r="L1158">
            <v>48</v>
          </cell>
        </row>
        <row r="1159">
          <cell r="A1159">
            <v>92200</v>
          </cell>
          <cell r="B1159">
            <v>5875</v>
          </cell>
          <cell r="C1159" t="str">
            <v>92200*5875*OHD</v>
          </cell>
          <cell r="D1159">
            <v>-540</v>
          </cell>
          <cell r="E1159">
            <v>0</v>
          </cell>
          <cell r="F1159">
            <v>540</v>
          </cell>
          <cell r="G1159">
            <v>0</v>
          </cell>
          <cell r="L1159">
            <v>0</v>
          </cell>
        </row>
        <row r="1160">
          <cell r="A1160">
            <v>92210</v>
          </cell>
          <cell r="B1160">
            <v>5875</v>
          </cell>
          <cell r="C1160" t="str">
            <v>92210*5875*OHD</v>
          </cell>
          <cell r="D1160">
            <v>0</v>
          </cell>
          <cell r="E1160">
            <v>0</v>
          </cell>
          <cell r="F1160">
            <v>0</v>
          </cell>
          <cell r="G1160">
            <v>0</v>
          </cell>
          <cell r="L1160">
            <v>525</v>
          </cell>
        </row>
        <row r="1161">
          <cell r="A1161">
            <v>92225</v>
          </cell>
          <cell r="B1161">
            <v>5875</v>
          </cell>
          <cell r="C1161" t="str">
            <v>92225*5875*OHD</v>
          </cell>
          <cell r="D1161">
            <v>0</v>
          </cell>
          <cell r="E1161">
            <v>0</v>
          </cell>
          <cell r="F1161">
            <v>0</v>
          </cell>
          <cell r="G1161">
            <v>0</v>
          </cell>
          <cell r="L1161">
            <v>0</v>
          </cell>
        </row>
        <row r="1162">
          <cell r="A1162">
            <v>92260</v>
          </cell>
          <cell r="B1162">
            <v>5875</v>
          </cell>
          <cell r="C1162" t="str">
            <v>92260*5875*OHD</v>
          </cell>
          <cell r="D1162">
            <v>0</v>
          </cell>
          <cell r="E1162">
            <v>0</v>
          </cell>
          <cell r="F1162">
            <v>0</v>
          </cell>
          <cell r="G1162">
            <v>0</v>
          </cell>
          <cell r="L1162">
            <v>0</v>
          </cell>
        </row>
        <row r="1163">
          <cell r="A1163">
            <v>92300</v>
          </cell>
          <cell r="B1163">
            <v>5875</v>
          </cell>
          <cell r="C1163" t="str">
            <v>92300*5875*OHD</v>
          </cell>
          <cell r="D1163">
            <v>0</v>
          </cell>
          <cell r="E1163">
            <v>0</v>
          </cell>
          <cell r="F1163">
            <v>0</v>
          </cell>
          <cell r="G1163">
            <v>0</v>
          </cell>
          <cell r="L1163">
            <v>0</v>
          </cell>
        </row>
        <row r="1164">
          <cell r="A1164">
            <v>92310</v>
          </cell>
          <cell r="B1164">
            <v>5875</v>
          </cell>
          <cell r="C1164" t="str">
            <v>92310*5875*OHD</v>
          </cell>
          <cell r="D1164">
            <v>0</v>
          </cell>
          <cell r="E1164">
            <v>0</v>
          </cell>
          <cell r="F1164">
            <v>0</v>
          </cell>
          <cell r="G1164">
            <v>0</v>
          </cell>
          <cell r="L1164">
            <v>0</v>
          </cell>
        </row>
        <row r="1165">
          <cell r="A1165">
            <v>92315</v>
          </cell>
          <cell r="B1165">
            <v>5875</v>
          </cell>
          <cell r="C1165" t="str">
            <v>92315*5875*OHD</v>
          </cell>
          <cell r="D1165">
            <v>0</v>
          </cell>
          <cell r="E1165">
            <v>0</v>
          </cell>
          <cell r="F1165">
            <v>0</v>
          </cell>
          <cell r="G1165">
            <v>0</v>
          </cell>
          <cell r="L1165">
            <v>0</v>
          </cell>
        </row>
        <row r="1166">
          <cell r="A1166">
            <v>92321</v>
          </cell>
          <cell r="B1166">
            <v>5875</v>
          </cell>
          <cell r="C1166" t="str">
            <v>92321*5875*OHD</v>
          </cell>
          <cell r="D1166">
            <v>0</v>
          </cell>
          <cell r="E1166">
            <v>0</v>
          </cell>
          <cell r="F1166">
            <v>0</v>
          </cell>
          <cell r="G1166">
            <v>0</v>
          </cell>
          <cell r="L1166">
            <v>0</v>
          </cell>
        </row>
        <row r="1167">
          <cell r="A1167">
            <v>92330</v>
          </cell>
          <cell r="B1167">
            <v>5875</v>
          </cell>
          <cell r="C1167" t="str">
            <v>92330*5875*OHD</v>
          </cell>
          <cell r="D1167">
            <v>0</v>
          </cell>
          <cell r="E1167">
            <v>0</v>
          </cell>
          <cell r="F1167">
            <v>0</v>
          </cell>
          <cell r="G1167">
            <v>0</v>
          </cell>
          <cell r="L1167">
            <v>0</v>
          </cell>
        </row>
        <row r="1168">
          <cell r="A1168">
            <v>92335</v>
          </cell>
          <cell r="B1168">
            <v>5875</v>
          </cell>
          <cell r="C1168" t="str">
            <v>92335*5875*OHD</v>
          </cell>
          <cell r="D1168">
            <v>0</v>
          </cell>
          <cell r="E1168">
            <v>0</v>
          </cell>
          <cell r="F1168">
            <v>0</v>
          </cell>
          <cell r="G1168">
            <v>0</v>
          </cell>
          <cell r="L1168">
            <v>0</v>
          </cell>
        </row>
        <row r="1169">
          <cell r="A1169">
            <v>92405</v>
          </cell>
          <cell r="B1169">
            <v>5875</v>
          </cell>
          <cell r="C1169" t="str">
            <v>92405*5875*OHD</v>
          </cell>
          <cell r="D1169">
            <v>0</v>
          </cell>
          <cell r="E1169">
            <v>0</v>
          </cell>
          <cell r="F1169">
            <v>0</v>
          </cell>
          <cell r="G1169">
            <v>0</v>
          </cell>
          <cell r="L1169">
            <v>0</v>
          </cell>
        </row>
        <row r="1170">
          <cell r="A1170">
            <v>92500</v>
          </cell>
          <cell r="B1170">
            <v>5875</v>
          </cell>
          <cell r="C1170" t="str">
            <v>92500*5875*OHD</v>
          </cell>
          <cell r="D1170">
            <v>0</v>
          </cell>
          <cell r="E1170">
            <v>0</v>
          </cell>
          <cell r="F1170">
            <v>0</v>
          </cell>
          <cell r="G1170">
            <v>0</v>
          </cell>
          <cell r="L1170">
            <v>0</v>
          </cell>
        </row>
        <row r="1171">
          <cell r="A1171">
            <v>92800</v>
          </cell>
          <cell r="B1171">
            <v>5875</v>
          </cell>
          <cell r="C1171" t="str">
            <v>92800*5875*OHD</v>
          </cell>
          <cell r="D1171">
            <v>0</v>
          </cell>
          <cell r="E1171">
            <v>0</v>
          </cell>
          <cell r="F1171">
            <v>0</v>
          </cell>
          <cell r="G1171">
            <v>0</v>
          </cell>
          <cell r="L1171">
            <v>0</v>
          </cell>
        </row>
        <row r="1172">
          <cell r="A1172">
            <v>92830</v>
          </cell>
          <cell r="B1172">
            <v>5875</v>
          </cell>
          <cell r="C1172" t="str">
            <v>92830*5875*OHD</v>
          </cell>
          <cell r="D1172">
            <v>378</v>
          </cell>
          <cell r="E1172">
            <v>0</v>
          </cell>
          <cell r="F1172">
            <v>-378</v>
          </cell>
          <cell r="G1172">
            <v>0</v>
          </cell>
          <cell r="L1172">
            <v>378</v>
          </cell>
        </row>
        <row r="1173">
          <cell r="A1173">
            <v>92851</v>
          </cell>
          <cell r="B1173">
            <v>5875</v>
          </cell>
          <cell r="C1173" t="str">
            <v>92851*5875*OHD</v>
          </cell>
          <cell r="D1173">
            <v>162</v>
          </cell>
          <cell r="E1173">
            <v>0</v>
          </cell>
          <cell r="F1173">
            <v>-162</v>
          </cell>
          <cell r="G1173">
            <v>0</v>
          </cell>
          <cell r="L1173">
            <v>162</v>
          </cell>
        </row>
        <row r="1174">
          <cell r="A1174">
            <v>92852</v>
          </cell>
          <cell r="B1174">
            <v>5875</v>
          </cell>
          <cell r="C1174" t="str">
            <v>92852*5875*OHD</v>
          </cell>
          <cell r="D1174">
            <v>12</v>
          </cell>
          <cell r="E1174">
            <v>0</v>
          </cell>
          <cell r="F1174">
            <v>-12</v>
          </cell>
          <cell r="G1174">
            <v>0</v>
          </cell>
          <cell r="L1174">
            <v>12</v>
          </cell>
        </row>
        <row r="1175">
          <cell r="A1175">
            <v>92210</v>
          </cell>
          <cell r="B1175">
            <v>5885</v>
          </cell>
          <cell r="C1175" t="str">
            <v>92210*5885*OHD</v>
          </cell>
          <cell r="D1175">
            <v>0</v>
          </cell>
          <cell r="E1175">
            <v>0</v>
          </cell>
          <cell r="F1175">
            <v>0</v>
          </cell>
          <cell r="G1175">
            <v>0</v>
          </cell>
          <cell r="L1175">
            <v>0</v>
          </cell>
        </row>
        <row r="1176">
          <cell r="A1176">
            <v>92300</v>
          </cell>
          <cell r="B1176">
            <v>5885</v>
          </cell>
          <cell r="C1176" t="str">
            <v>92300*5885*OHD</v>
          </cell>
          <cell r="D1176">
            <v>0</v>
          </cell>
          <cell r="E1176">
            <v>0</v>
          </cell>
          <cell r="F1176">
            <v>0</v>
          </cell>
          <cell r="G1176">
            <v>0</v>
          </cell>
          <cell r="L1176">
            <v>0</v>
          </cell>
        </row>
        <row r="1177">
          <cell r="A1177">
            <v>92200</v>
          </cell>
          <cell r="B1177">
            <v>5890</v>
          </cell>
          <cell r="C1177" t="str">
            <v>92200*5890*OHD</v>
          </cell>
          <cell r="D1177">
            <v>0</v>
          </cell>
          <cell r="E1177">
            <v>0</v>
          </cell>
          <cell r="F1177">
            <v>0</v>
          </cell>
          <cell r="G1177">
            <v>0</v>
          </cell>
          <cell r="L1177">
            <v>0</v>
          </cell>
        </row>
        <row r="1178">
          <cell r="A1178">
            <v>92230</v>
          </cell>
          <cell r="B1178">
            <v>5890</v>
          </cell>
          <cell r="C1178" t="str">
            <v>92230*5890*OHD</v>
          </cell>
          <cell r="D1178">
            <v>0</v>
          </cell>
          <cell r="E1178">
            <v>0</v>
          </cell>
          <cell r="F1178">
            <v>0</v>
          </cell>
          <cell r="G1178">
            <v>0</v>
          </cell>
          <cell r="L1178">
            <v>0</v>
          </cell>
        </row>
        <row r="1179">
          <cell r="A1179">
            <v>92000</v>
          </cell>
          <cell r="B1179">
            <v>5895</v>
          </cell>
          <cell r="C1179" t="str">
            <v>92000*5895*OHD</v>
          </cell>
          <cell r="D1179">
            <v>-150</v>
          </cell>
          <cell r="E1179">
            <v>0</v>
          </cell>
          <cell r="F1179">
            <v>150</v>
          </cell>
          <cell r="G1179">
            <v>0</v>
          </cell>
          <cell r="L1179">
            <v>0</v>
          </cell>
        </row>
        <row r="1180">
          <cell r="A1180">
            <v>92010</v>
          </cell>
          <cell r="B1180">
            <v>5895</v>
          </cell>
          <cell r="C1180" t="str">
            <v>92010*5895*OHD</v>
          </cell>
          <cell r="D1180">
            <v>1190</v>
          </cell>
          <cell r="E1180">
            <v>0</v>
          </cell>
          <cell r="F1180">
            <v>-1190</v>
          </cell>
          <cell r="G1180">
            <v>0</v>
          </cell>
          <cell r="L1180">
            <v>1190</v>
          </cell>
        </row>
        <row r="1181">
          <cell r="A1181">
            <v>92100</v>
          </cell>
          <cell r="B1181">
            <v>5895</v>
          </cell>
          <cell r="C1181" t="str">
            <v>92100*5895*OHD</v>
          </cell>
          <cell r="D1181">
            <v>-36</v>
          </cell>
          <cell r="E1181">
            <v>0</v>
          </cell>
          <cell r="F1181">
            <v>36</v>
          </cell>
          <cell r="G1181">
            <v>0</v>
          </cell>
          <cell r="L1181">
            <v>144</v>
          </cell>
        </row>
        <row r="1182">
          <cell r="A1182">
            <v>92200</v>
          </cell>
          <cell r="B1182">
            <v>5895</v>
          </cell>
          <cell r="C1182" t="str">
            <v>92200*5895*OHD</v>
          </cell>
          <cell r="D1182">
            <v>0</v>
          </cell>
          <cell r="E1182">
            <v>0</v>
          </cell>
          <cell r="F1182">
            <v>0</v>
          </cell>
          <cell r="G1182">
            <v>0</v>
          </cell>
          <cell r="L1182">
            <v>0</v>
          </cell>
        </row>
        <row r="1183">
          <cell r="A1183">
            <v>92220</v>
          </cell>
          <cell r="B1183">
            <v>5895</v>
          </cell>
          <cell r="C1183" t="str">
            <v>92220*5895*OHD</v>
          </cell>
          <cell r="D1183">
            <v>-150</v>
          </cell>
          <cell r="E1183">
            <v>0</v>
          </cell>
          <cell r="F1183">
            <v>150</v>
          </cell>
          <cell r="G1183">
            <v>0</v>
          </cell>
          <cell r="L1183">
            <v>0</v>
          </cell>
        </row>
        <row r="1184">
          <cell r="A1184">
            <v>92225</v>
          </cell>
          <cell r="B1184">
            <v>5895</v>
          </cell>
          <cell r="C1184" t="str">
            <v>92225*5895*OHD</v>
          </cell>
          <cell r="D1184">
            <v>-225</v>
          </cell>
          <cell r="E1184">
            <v>0</v>
          </cell>
          <cell r="F1184">
            <v>225</v>
          </cell>
          <cell r="G1184">
            <v>0</v>
          </cell>
          <cell r="L1184">
            <v>0</v>
          </cell>
        </row>
        <row r="1185">
          <cell r="A1185">
            <v>92260</v>
          </cell>
          <cell r="B1185">
            <v>5895</v>
          </cell>
          <cell r="C1185" t="str">
            <v>92260*5895*OHD</v>
          </cell>
          <cell r="D1185">
            <v>-280</v>
          </cell>
          <cell r="E1185">
            <v>0</v>
          </cell>
          <cell r="F1185">
            <v>280</v>
          </cell>
          <cell r="G1185">
            <v>0</v>
          </cell>
          <cell r="L1185">
            <v>0</v>
          </cell>
        </row>
        <row r="1186">
          <cell r="A1186">
            <v>92262</v>
          </cell>
          <cell r="B1186">
            <v>5895</v>
          </cell>
          <cell r="C1186" t="str">
            <v>92262*5895*OHD</v>
          </cell>
          <cell r="D1186">
            <v>78.540000000000006</v>
          </cell>
          <cell r="E1186">
            <v>0</v>
          </cell>
          <cell r="F1186">
            <v>-78.540000000000006</v>
          </cell>
          <cell r="G1186">
            <v>0</v>
          </cell>
          <cell r="L1186">
            <v>78.540000000000006</v>
          </cell>
        </row>
        <row r="1187">
          <cell r="A1187">
            <v>92270</v>
          </cell>
          <cell r="B1187">
            <v>5895</v>
          </cell>
          <cell r="C1187" t="str">
            <v>92270*5895*OHD</v>
          </cell>
          <cell r="D1187">
            <v>-180</v>
          </cell>
          <cell r="E1187">
            <v>0</v>
          </cell>
          <cell r="F1187">
            <v>180</v>
          </cell>
          <cell r="G1187">
            <v>0</v>
          </cell>
          <cell r="L1187">
            <v>0</v>
          </cell>
        </row>
        <row r="1188">
          <cell r="A1188">
            <v>92280</v>
          </cell>
          <cell r="B1188">
            <v>5895</v>
          </cell>
          <cell r="C1188" t="str">
            <v>92280*5895*OHD</v>
          </cell>
          <cell r="D1188">
            <v>-1040</v>
          </cell>
          <cell r="E1188">
            <v>0</v>
          </cell>
          <cell r="F1188">
            <v>1040</v>
          </cell>
          <cell r="G1188">
            <v>0</v>
          </cell>
          <cell r="L1188">
            <v>0</v>
          </cell>
        </row>
        <row r="1189">
          <cell r="A1189">
            <v>92290</v>
          </cell>
          <cell r="B1189">
            <v>5895</v>
          </cell>
          <cell r="C1189" t="str">
            <v>92290*5895*OHD</v>
          </cell>
          <cell r="D1189">
            <v>485.85</v>
          </cell>
          <cell r="E1189">
            <v>0</v>
          </cell>
          <cell r="F1189">
            <v>-485.85</v>
          </cell>
          <cell r="G1189">
            <v>0</v>
          </cell>
          <cell r="L1189">
            <v>485.85</v>
          </cell>
        </row>
        <row r="1190">
          <cell r="A1190">
            <v>92300</v>
          </cell>
          <cell r="B1190">
            <v>5895</v>
          </cell>
          <cell r="C1190" t="str">
            <v>92300*5895*OHD</v>
          </cell>
          <cell r="D1190">
            <v>1460</v>
          </cell>
          <cell r="E1190">
            <v>0</v>
          </cell>
          <cell r="F1190">
            <v>-1460</v>
          </cell>
          <cell r="G1190">
            <v>0</v>
          </cell>
          <cell r="L1190">
            <v>1460</v>
          </cell>
        </row>
        <row r="1191">
          <cell r="A1191">
            <v>92310</v>
          </cell>
          <cell r="B1191">
            <v>5895</v>
          </cell>
          <cell r="C1191" t="str">
            <v>92310*5895*OHD</v>
          </cell>
          <cell r="D1191">
            <v>0</v>
          </cell>
          <cell r="E1191">
            <v>0</v>
          </cell>
          <cell r="F1191">
            <v>0</v>
          </cell>
          <cell r="G1191">
            <v>0</v>
          </cell>
          <cell r="L1191">
            <v>0</v>
          </cell>
        </row>
        <row r="1192">
          <cell r="A1192">
            <v>92321</v>
          </cell>
          <cell r="B1192">
            <v>5895</v>
          </cell>
          <cell r="C1192" t="str">
            <v>92321*5895*OHD</v>
          </cell>
          <cell r="D1192">
            <v>0</v>
          </cell>
          <cell r="E1192">
            <v>0</v>
          </cell>
          <cell r="F1192">
            <v>0</v>
          </cell>
          <cell r="G1192">
            <v>0</v>
          </cell>
          <cell r="L1192">
            <v>0</v>
          </cell>
        </row>
        <row r="1193">
          <cell r="A1193">
            <v>92322</v>
          </cell>
          <cell r="B1193">
            <v>5895</v>
          </cell>
          <cell r="C1193" t="str">
            <v>92322*5895*OHD</v>
          </cell>
          <cell r="D1193">
            <v>0</v>
          </cell>
          <cell r="E1193">
            <v>0</v>
          </cell>
          <cell r="F1193">
            <v>0</v>
          </cell>
          <cell r="G1193">
            <v>0</v>
          </cell>
          <cell r="L1193">
            <v>0</v>
          </cell>
        </row>
        <row r="1194">
          <cell r="A1194">
            <v>92323</v>
          </cell>
          <cell r="B1194">
            <v>5895</v>
          </cell>
          <cell r="C1194" t="str">
            <v>92323*5895*OHD</v>
          </cell>
          <cell r="D1194">
            <v>0</v>
          </cell>
          <cell r="E1194">
            <v>0</v>
          </cell>
          <cell r="F1194">
            <v>0</v>
          </cell>
          <cell r="G1194">
            <v>0</v>
          </cell>
          <cell r="L1194">
            <v>0</v>
          </cell>
        </row>
        <row r="1195">
          <cell r="A1195">
            <v>92330</v>
          </cell>
          <cell r="B1195">
            <v>5895</v>
          </cell>
          <cell r="C1195" t="str">
            <v>92330*5895*OHD</v>
          </cell>
          <cell r="D1195">
            <v>-520</v>
          </cell>
          <cell r="E1195">
            <v>0</v>
          </cell>
          <cell r="F1195">
            <v>520</v>
          </cell>
          <cell r="G1195">
            <v>0</v>
          </cell>
          <cell r="L1195">
            <v>0</v>
          </cell>
        </row>
        <row r="1196">
          <cell r="A1196">
            <v>92335</v>
          </cell>
          <cell r="B1196">
            <v>5895</v>
          </cell>
          <cell r="C1196" t="str">
            <v>92335*5895*OHD</v>
          </cell>
          <cell r="D1196">
            <v>-300</v>
          </cell>
          <cell r="E1196">
            <v>0</v>
          </cell>
          <cell r="F1196">
            <v>300</v>
          </cell>
          <cell r="G1196">
            <v>0</v>
          </cell>
          <cell r="L1196">
            <v>0</v>
          </cell>
        </row>
        <row r="1197">
          <cell r="A1197">
            <v>92405</v>
          </cell>
          <cell r="B1197">
            <v>5895</v>
          </cell>
          <cell r="C1197" t="str">
            <v>92405*5895*OHD</v>
          </cell>
          <cell r="D1197">
            <v>0</v>
          </cell>
          <cell r="E1197">
            <v>0</v>
          </cell>
          <cell r="F1197">
            <v>0</v>
          </cell>
          <cell r="G1197">
            <v>0</v>
          </cell>
          <cell r="L1197">
            <v>0</v>
          </cell>
        </row>
        <row r="1198">
          <cell r="A1198">
            <v>92410</v>
          </cell>
          <cell r="B1198">
            <v>5895</v>
          </cell>
          <cell r="C1198" t="str">
            <v>92410*5895*OHD</v>
          </cell>
          <cell r="D1198">
            <v>-640</v>
          </cell>
          <cell r="E1198">
            <v>0</v>
          </cell>
          <cell r="F1198">
            <v>640</v>
          </cell>
          <cell r="G1198">
            <v>0</v>
          </cell>
          <cell r="L1198">
            <v>0</v>
          </cell>
        </row>
        <row r="1199">
          <cell r="A1199">
            <v>92500</v>
          </cell>
          <cell r="B1199">
            <v>5895</v>
          </cell>
          <cell r="C1199" t="str">
            <v>92500*5895*OHD</v>
          </cell>
          <cell r="D1199">
            <v>0</v>
          </cell>
          <cell r="E1199">
            <v>0</v>
          </cell>
          <cell r="F1199">
            <v>0</v>
          </cell>
          <cell r="G1199">
            <v>0</v>
          </cell>
          <cell r="L1199">
            <v>0</v>
          </cell>
        </row>
        <row r="1200">
          <cell r="A1200">
            <v>92700</v>
          </cell>
          <cell r="B1200">
            <v>5895</v>
          </cell>
          <cell r="C1200" t="str">
            <v>92700*5895*OHD</v>
          </cell>
          <cell r="D1200">
            <v>-971.7</v>
          </cell>
          <cell r="E1200">
            <v>0</v>
          </cell>
          <cell r="F1200">
            <v>971.7</v>
          </cell>
          <cell r="G1200">
            <v>0</v>
          </cell>
          <cell r="L1200">
            <v>0</v>
          </cell>
        </row>
        <row r="1201">
          <cell r="A1201">
            <v>92810</v>
          </cell>
          <cell r="B1201">
            <v>5895</v>
          </cell>
          <cell r="C1201" t="str">
            <v>92810*5895*OHD</v>
          </cell>
          <cell r="D1201">
            <v>75</v>
          </cell>
          <cell r="E1201">
            <v>0</v>
          </cell>
          <cell r="F1201">
            <v>-75</v>
          </cell>
          <cell r="G1201">
            <v>0</v>
          </cell>
          <cell r="L1201">
            <v>75</v>
          </cell>
        </row>
        <row r="1202">
          <cell r="A1202">
            <v>92830</v>
          </cell>
          <cell r="B1202">
            <v>5895</v>
          </cell>
          <cell r="C1202" t="str">
            <v>92830*5895*OHD</v>
          </cell>
          <cell r="D1202">
            <v>45</v>
          </cell>
          <cell r="E1202">
            <v>0</v>
          </cell>
          <cell r="F1202">
            <v>-45</v>
          </cell>
          <cell r="G1202">
            <v>0</v>
          </cell>
          <cell r="L1202">
            <v>45</v>
          </cell>
        </row>
        <row r="1203">
          <cell r="A1203">
            <v>92835</v>
          </cell>
          <cell r="B1203">
            <v>5895</v>
          </cell>
          <cell r="C1203" t="str">
            <v>92835*5895*OHD</v>
          </cell>
          <cell r="D1203">
            <v>159.46</v>
          </cell>
          <cell r="E1203">
            <v>0</v>
          </cell>
          <cell r="F1203">
            <v>-159.46</v>
          </cell>
          <cell r="G1203">
            <v>0</v>
          </cell>
          <cell r="L1203">
            <v>159.46</v>
          </cell>
        </row>
        <row r="1204">
          <cell r="A1204">
            <v>92841</v>
          </cell>
          <cell r="B1204">
            <v>5895</v>
          </cell>
          <cell r="C1204" t="str">
            <v>92841*5895*OHD</v>
          </cell>
          <cell r="D1204">
            <v>267</v>
          </cell>
          <cell r="E1204">
            <v>0</v>
          </cell>
          <cell r="F1204">
            <v>-267</v>
          </cell>
          <cell r="G1204">
            <v>0</v>
          </cell>
          <cell r="L1204">
            <v>267</v>
          </cell>
        </row>
        <row r="1205">
          <cell r="A1205">
            <v>92842</v>
          </cell>
          <cell r="B1205">
            <v>5895</v>
          </cell>
          <cell r="C1205" t="str">
            <v>92842*5895*OHD</v>
          </cell>
          <cell r="D1205">
            <v>30</v>
          </cell>
          <cell r="E1205">
            <v>0</v>
          </cell>
          <cell r="F1205">
            <v>-30</v>
          </cell>
          <cell r="G1205">
            <v>0</v>
          </cell>
          <cell r="L1205">
            <v>30</v>
          </cell>
        </row>
        <row r="1206">
          <cell r="A1206">
            <v>92851</v>
          </cell>
          <cell r="B1206">
            <v>5895</v>
          </cell>
          <cell r="C1206" t="str">
            <v>92851*5895*OHD</v>
          </cell>
          <cell r="D1206">
            <v>180</v>
          </cell>
          <cell r="E1206">
            <v>0</v>
          </cell>
          <cell r="F1206">
            <v>-180</v>
          </cell>
          <cell r="G1206">
            <v>0</v>
          </cell>
          <cell r="L1206">
            <v>180</v>
          </cell>
        </row>
        <row r="1207">
          <cell r="A1207">
            <v>92852</v>
          </cell>
          <cell r="B1207">
            <v>5895</v>
          </cell>
          <cell r="C1207" t="str">
            <v>92852*5895*OHD</v>
          </cell>
          <cell r="D1207">
            <v>36</v>
          </cell>
          <cell r="E1207">
            <v>0</v>
          </cell>
          <cell r="F1207">
            <v>-36</v>
          </cell>
          <cell r="G1207">
            <v>0</v>
          </cell>
          <cell r="L1207">
            <v>36</v>
          </cell>
        </row>
        <row r="1208">
          <cell r="A1208">
            <v>92853</v>
          </cell>
          <cell r="B1208">
            <v>5895</v>
          </cell>
          <cell r="C1208" t="str">
            <v>92853*5895*OHD</v>
          </cell>
          <cell r="D1208">
            <v>485.85</v>
          </cell>
          <cell r="E1208">
            <v>0</v>
          </cell>
          <cell r="F1208">
            <v>-485.85</v>
          </cell>
          <cell r="G1208">
            <v>0</v>
          </cell>
          <cell r="L1208">
            <v>485.85</v>
          </cell>
        </row>
        <row r="1209">
          <cell r="A1209">
            <v>92610</v>
          </cell>
          <cell r="B1209">
            <v>6005</v>
          </cell>
          <cell r="C1209" t="str">
            <v>92610*6005*OHD</v>
          </cell>
          <cell r="D1209">
            <v>7866.55</v>
          </cell>
          <cell r="E1209">
            <v>0</v>
          </cell>
          <cell r="F1209">
            <v>-7866.55</v>
          </cell>
          <cell r="G1209">
            <v>0</v>
          </cell>
          <cell r="L1209">
            <v>23222.54</v>
          </cell>
        </row>
        <row r="1210">
          <cell r="A1210">
            <v>92620</v>
          </cell>
          <cell r="B1210">
            <v>6005</v>
          </cell>
          <cell r="C1210" t="str">
            <v>92620*6005*OHD</v>
          </cell>
          <cell r="D1210">
            <v>-11907.23</v>
          </cell>
          <cell r="E1210">
            <v>0</v>
          </cell>
          <cell r="F1210">
            <v>11907.23</v>
          </cell>
          <cell r="G1210">
            <v>0</v>
          </cell>
          <cell r="L1210">
            <v>17410.82</v>
          </cell>
        </row>
        <row r="1211">
          <cell r="A1211">
            <v>92610</v>
          </cell>
          <cell r="B1211">
            <v>6060</v>
          </cell>
          <cell r="C1211" t="str">
            <v>92610*6060*OHD</v>
          </cell>
          <cell r="D1211">
            <v>6844155.1399999997</v>
          </cell>
          <cell r="E1211">
            <v>0</v>
          </cell>
          <cell r="F1211">
            <v>-6844155.1399999997</v>
          </cell>
          <cell r="G1211">
            <v>0</v>
          </cell>
          <cell r="L1211">
            <v>15897543.670000002</v>
          </cell>
        </row>
        <row r="1212">
          <cell r="A1212">
            <v>92620</v>
          </cell>
          <cell r="B1212">
            <v>8060</v>
          </cell>
          <cell r="C1212" t="str">
            <v>92620*8060*OHD</v>
          </cell>
          <cell r="D1212">
            <v>5085119.49</v>
          </cell>
          <cell r="E1212">
            <v>0</v>
          </cell>
          <cell r="F1212">
            <v>-5085119.49</v>
          </cell>
          <cell r="G1212">
            <v>0</v>
          </cell>
          <cell r="L1212">
            <v>12787122.76</v>
          </cell>
        </row>
        <row r="1213">
          <cell r="A1213">
            <v>92610</v>
          </cell>
          <cell r="B1213">
            <v>6080</v>
          </cell>
          <cell r="C1213" t="str">
            <v>92610*6080*OHD</v>
          </cell>
          <cell r="D1213">
            <v>421586.05</v>
          </cell>
          <cell r="E1213">
            <v>0</v>
          </cell>
          <cell r="F1213">
            <v>-421586.05</v>
          </cell>
          <cell r="G1213">
            <v>0</v>
          </cell>
          <cell r="L1213">
            <v>1215424.4099999999</v>
          </cell>
        </row>
        <row r="1214">
          <cell r="A1214">
            <v>92620</v>
          </cell>
          <cell r="B1214">
            <v>8080</v>
          </cell>
          <cell r="C1214" t="str">
            <v>92620*8080*OHD</v>
          </cell>
          <cell r="D1214">
            <v>209617.81</v>
          </cell>
          <cell r="E1214">
            <v>0</v>
          </cell>
          <cell r="F1214">
            <v>-209617.81</v>
          </cell>
          <cell r="G1214">
            <v>0</v>
          </cell>
          <cell r="L1214">
            <v>537205.59</v>
          </cell>
        </row>
        <row r="1215">
          <cell r="A1215">
            <v>92610</v>
          </cell>
          <cell r="B1215">
            <v>6085</v>
          </cell>
          <cell r="C1215" t="str">
            <v>92610*6085*OHD</v>
          </cell>
          <cell r="D1215">
            <v>8700</v>
          </cell>
          <cell r="E1215">
            <v>0</v>
          </cell>
          <cell r="F1215">
            <v>-8700</v>
          </cell>
          <cell r="G1215">
            <v>0</v>
          </cell>
          <cell r="L1215">
            <v>23522.95</v>
          </cell>
        </row>
        <row r="1216">
          <cell r="A1216">
            <v>92620</v>
          </cell>
          <cell r="B1216">
            <v>8085</v>
          </cell>
          <cell r="C1216" t="str">
            <v>92620*8085*OHD</v>
          </cell>
          <cell r="D1216">
            <v>7400</v>
          </cell>
          <cell r="E1216">
            <v>0</v>
          </cell>
          <cell r="F1216">
            <v>-7400</v>
          </cell>
          <cell r="G1216">
            <v>0</v>
          </cell>
          <cell r="L1216">
            <v>18186.04</v>
          </cell>
        </row>
        <row r="1217">
          <cell r="A1217">
            <v>92000</v>
          </cell>
          <cell r="B1217">
            <v>6200</v>
          </cell>
          <cell r="C1217" t="str">
            <v>92000*6200*OHD</v>
          </cell>
          <cell r="D1217">
            <v>-33797.4</v>
          </cell>
          <cell r="E1217">
            <v>0</v>
          </cell>
          <cell r="F1217">
            <v>33797.4</v>
          </cell>
          <cell r="G1217">
            <v>0</v>
          </cell>
          <cell r="L1217">
            <v>0</v>
          </cell>
        </row>
        <row r="1218">
          <cell r="A1218">
            <v>92200</v>
          </cell>
          <cell r="B1218">
            <v>6200</v>
          </cell>
          <cell r="C1218" t="str">
            <v>92200*6200*OHD</v>
          </cell>
          <cell r="D1218">
            <v>-5663</v>
          </cell>
          <cell r="E1218">
            <v>0</v>
          </cell>
          <cell r="F1218">
            <v>5663</v>
          </cell>
          <cell r="G1218">
            <v>0</v>
          </cell>
          <cell r="L1218">
            <v>0</v>
          </cell>
        </row>
        <row r="1219">
          <cell r="A1219">
            <v>92230</v>
          </cell>
          <cell r="B1219">
            <v>6200</v>
          </cell>
          <cell r="C1219" t="str">
            <v>92230*6200*OHD</v>
          </cell>
          <cell r="D1219">
            <v>0</v>
          </cell>
          <cell r="E1219">
            <v>0</v>
          </cell>
          <cell r="F1219">
            <v>0</v>
          </cell>
          <cell r="G1219">
            <v>0</v>
          </cell>
          <cell r="L1219">
            <v>0</v>
          </cell>
        </row>
        <row r="1220">
          <cell r="A1220">
            <v>92300</v>
          </cell>
          <cell r="B1220">
            <v>6200</v>
          </cell>
          <cell r="C1220" t="str">
            <v>92300*6200*OHD</v>
          </cell>
          <cell r="D1220">
            <v>0</v>
          </cell>
          <cell r="E1220">
            <v>0</v>
          </cell>
          <cell r="F1220">
            <v>0</v>
          </cell>
          <cell r="G1220">
            <v>0</v>
          </cell>
          <cell r="L1220">
            <v>0</v>
          </cell>
        </row>
        <row r="1221">
          <cell r="A1221">
            <v>92322</v>
          </cell>
          <cell r="B1221">
            <v>6200</v>
          </cell>
          <cell r="C1221" t="str">
            <v>92322*6200*OHD</v>
          </cell>
          <cell r="D1221">
            <v>-159741</v>
          </cell>
          <cell r="E1221">
            <v>0</v>
          </cell>
          <cell r="F1221">
            <v>159741</v>
          </cell>
          <cell r="G1221">
            <v>0</v>
          </cell>
          <cell r="L1221">
            <v>0</v>
          </cell>
        </row>
        <row r="1222">
          <cell r="A1222">
            <v>92600</v>
          </cell>
          <cell r="B1222">
            <v>6200</v>
          </cell>
          <cell r="C1222" t="str">
            <v>92600*6200*OHD</v>
          </cell>
          <cell r="D1222">
            <v>203295.3</v>
          </cell>
          <cell r="E1222">
            <v>80000</v>
          </cell>
          <cell r="F1222">
            <v>-123295.3</v>
          </cell>
          <cell r="G1222">
            <v>-1.5411912499999998</v>
          </cell>
          <cell r="L1222">
            <v>203295.3</v>
          </cell>
        </row>
        <row r="1223">
          <cell r="A1223">
            <v>92610</v>
          </cell>
          <cell r="B1223">
            <v>6200</v>
          </cell>
          <cell r="C1223" t="str">
            <v>92610*6200*OHD</v>
          </cell>
          <cell r="D1223">
            <v>-20748.16</v>
          </cell>
          <cell r="E1223">
            <v>0</v>
          </cell>
          <cell r="F1223">
            <v>20748.16</v>
          </cell>
          <cell r="G1223">
            <v>0</v>
          </cell>
          <cell r="L1223">
            <v>-22331.360000000001</v>
          </cell>
        </row>
        <row r="1224">
          <cell r="A1224">
            <v>92620</v>
          </cell>
          <cell r="B1224">
            <v>6200</v>
          </cell>
          <cell r="C1224" t="str">
            <v>92620*6200*OHD</v>
          </cell>
          <cell r="D1224">
            <v>-4621.3</v>
          </cell>
          <cell r="E1224">
            <v>0</v>
          </cell>
          <cell r="F1224">
            <v>4621.3</v>
          </cell>
          <cell r="G1224">
            <v>0</v>
          </cell>
          <cell r="L1224">
            <v>-62052.45</v>
          </cell>
        </row>
        <row r="1225">
          <cell r="A1225">
            <v>92000</v>
          </cell>
          <cell r="B1225">
            <v>6202</v>
          </cell>
          <cell r="C1225" t="str">
            <v>92000*6202*OHD</v>
          </cell>
          <cell r="D1225">
            <v>-35588.199999999997</v>
          </cell>
          <cell r="E1225">
            <v>0</v>
          </cell>
          <cell r="F1225">
            <v>35588.199999999997</v>
          </cell>
          <cell r="G1225">
            <v>0</v>
          </cell>
          <cell r="L1225">
            <v>0</v>
          </cell>
        </row>
        <row r="1226">
          <cell r="A1226">
            <v>92600</v>
          </cell>
          <cell r="B1226">
            <v>6202</v>
          </cell>
          <cell r="C1226" t="str">
            <v>92600*6202*OHD</v>
          </cell>
          <cell r="D1226">
            <v>17794.099999999999</v>
          </cell>
          <cell r="E1226">
            <v>22100</v>
          </cell>
          <cell r="F1226">
            <v>4305.8999999999996</v>
          </cell>
          <cell r="G1226">
            <v>0.19483710407239827</v>
          </cell>
          <cell r="L1226">
            <v>17794.099999999999</v>
          </cell>
        </row>
        <row r="1227">
          <cell r="A1227">
            <v>92610</v>
          </cell>
          <cell r="B1227">
            <v>6202</v>
          </cell>
          <cell r="C1227" t="str">
            <v>92610*6202*OHD</v>
          </cell>
          <cell r="D1227">
            <v>35588.199999999997</v>
          </cell>
          <cell r="E1227">
            <v>0</v>
          </cell>
          <cell r="F1227">
            <v>-35588.199999999997</v>
          </cell>
          <cell r="G1227">
            <v>0</v>
          </cell>
          <cell r="L1227">
            <v>35588.199999999997</v>
          </cell>
        </row>
        <row r="1228">
          <cell r="A1228">
            <v>92000</v>
          </cell>
          <cell r="B1228">
            <v>6203</v>
          </cell>
          <cell r="C1228" t="str">
            <v>92000*6203*OHD</v>
          </cell>
          <cell r="D1228">
            <v>45348</v>
          </cell>
          <cell r="E1228">
            <v>0</v>
          </cell>
          <cell r="F1228">
            <v>-45348</v>
          </cell>
          <cell r="G1228">
            <v>0</v>
          </cell>
          <cell r="L1228">
            <v>0</v>
          </cell>
        </row>
        <row r="1229">
          <cell r="A1229">
            <v>92600</v>
          </cell>
          <cell r="B1229">
            <v>6203</v>
          </cell>
          <cell r="C1229" t="str">
            <v>92600*6203*OHD</v>
          </cell>
          <cell r="D1229">
            <v>-71776</v>
          </cell>
          <cell r="E1229">
            <v>6600</v>
          </cell>
          <cell r="F1229">
            <v>78376</v>
          </cell>
          <cell r="G1229">
            <v>11.875151515151515</v>
          </cell>
          <cell r="L1229">
            <v>-71776</v>
          </cell>
        </row>
        <row r="1230">
          <cell r="A1230">
            <v>92610</v>
          </cell>
          <cell r="B1230">
            <v>6203</v>
          </cell>
          <cell r="C1230" t="str">
            <v>92610*6203*OHD</v>
          </cell>
          <cell r="D1230">
            <v>33035</v>
          </cell>
          <cell r="E1230">
            <v>0</v>
          </cell>
          <cell r="F1230">
            <v>-33035</v>
          </cell>
          <cell r="G1230">
            <v>0</v>
          </cell>
          <cell r="L1230">
            <v>33035</v>
          </cell>
        </row>
        <row r="1231">
          <cell r="A1231">
            <v>92000</v>
          </cell>
          <cell r="B1231">
            <v>6205</v>
          </cell>
          <cell r="C1231" t="str">
            <v>92000*6205*OHD</v>
          </cell>
          <cell r="D1231">
            <v>0</v>
          </cell>
          <cell r="E1231">
            <v>0</v>
          </cell>
          <cell r="F1231">
            <v>0</v>
          </cell>
          <cell r="G1231">
            <v>0</v>
          </cell>
          <cell r="L1231">
            <v>0</v>
          </cell>
        </row>
        <row r="1232">
          <cell r="A1232">
            <v>92200</v>
          </cell>
          <cell r="B1232">
            <v>6205</v>
          </cell>
          <cell r="C1232" t="str">
            <v>92200*6205*OHD</v>
          </cell>
          <cell r="D1232">
            <v>0</v>
          </cell>
          <cell r="E1232">
            <v>0</v>
          </cell>
          <cell r="F1232">
            <v>0</v>
          </cell>
          <cell r="G1232">
            <v>0</v>
          </cell>
          <cell r="L1232">
            <v>0</v>
          </cell>
        </row>
        <row r="1233">
          <cell r="A1233">
            <v>92000</v>
          </cell>
          <cell r="B1233">
            <v>6206</v>
          </cell>
          <cell r="C1233" t="str">
            <v>92000*6206*OHD</v>
          </cell>
          <cell r="D1233">
            <v>0</v>
          </cell>
          <cell r="E1233">
            <v>0</v>
          </cell>
          <cell r="F1233">
            <v>0</v>
          </cell>
          <cell r="G1233">
            <v>0</v>
          </cell>
          <cell r="L1233">
            <v>0</v>
          </cell>
        </row>
        <row r="1234">
          <cell r="A1234">
            <v>92610</v>
          </cell>
          <cell r="B1234">
            <v>6206</v>
          </cell>
          <cell r="C1234" t="str">
            <v>92610*6206*OHD</v>
          </cell>
          <cell r="D1234">
            <v>1932</v>
          </cell>
          <cell r="E1234">
            <v>1000</v>
          </cell>
          <cell r="F1234">
            <v>-932</v>
          </cell>
          <cell r="G1234">
            <v>-0.93200000000000005</v>
          </cell>
          <cell r="L1234">
            <v>7908.13</v>
          </cell>
        </row>
        <row r="1235">
          <cell r="A1235">
            <v>92000</v>
          </cell>
          <cell r="B1235">
            <v>6207</v>
          </cell>
          <cell r="C1235" t="str">
            <v>92000*6207*OHD</v>
          </cell>
          <cell r="D1235">
            <v>0</v>
          </cell>
          <cell r="E1235">
            <v>0</v>
          </cell>
          <cell r="F1235">
            <v>0</v>
          </cell>
          <cell r="G1235">
            <v>0</v>
          </cell>
          <cell r="L1235">
            <v>0</v>
          </cell>
        </row>
        <row r="1236">
          <cell r="A1236">
            <v>92010</v>
          </cell>
          <cell r="B1236">
            <v>6207</v>
          </cell>
          <cell r="C1236" t="str">
            <v>92010*6207*OHD</v>
          </cell>
          <cell r="D1236">
            <v>22390</v>
          </cell>
          <cell r="E1236">
            <v>0</v>
          </cell>
          <cell r="F1236">
            <v>-22390</v>
          </cell>
          <cell r="G1236">
            <v>0</v>
          </cell>
          <cell r="L1236">
            <v>22390</v>
          </cell>
        </row>
        <row r="1237">
          <cell r="A1237">
            <v>92620</v>
          </cell>
          <cell r="B1237">
            <v>6207</v>
          </cell>
          <cell r="C1237" t="str">
            <v>92620*6207*OHD</v>
          </cell>
          <cell r="D1237">
            <v>0</v>
          </cell>
          <cell r="E1237">
            <v>22300</v>
          </cell>
          <cell r="F1237">
            <v>22300</v>
          </cell>
          <cell r="G1237">
            <v>1</v>
          </cell>
          <cell r="L1237">
            <v>49145.42</v>
          </cell>
        </row>
        <row r="1238">
          <cell r="A1238">
            <v>92000</v>
          </cell>
          <cell r="B1238">
            <v>6208</v>
          </cell>
          <cell r="C1238" t="str">
            <v>92000*6208*OHD</v>
          </cell>
          <cell r="D1238">
            <v>-72081.399999999994</v>
          </cell>
          <cell r="E1238">
            <v>0</v>
          </cell>
          <cell r="F1238">
            <v>72081.399999999994</v>
          </cell>
          <cell r="G1238">
            <v>0</v>
          </cell>
          <cell r="L1238">
            <v>0</v>
          </cell>
        </row>
        <row r="1239">
          <cell r="A1239">
            <v>92600</v>
          </cell>
          <cell r="B1239">
            <v>6208</v>
          </cell>
          <cell r="C1239" t="str">
            <v>92600*6208*OHD</v>
          </cell>
          <cell r="D1239">
            <v>7726.08</v>
          </cell>
          <cell r="E1239">
            <v>40000</v>
          </cell>
          <cell r="F1239">
            <v>32273.919999999998</v>
          </cell>
          <cell r="G1239">
            <v>0.80684800000000001</v>
          </cell>
          <cell r="L1239">
            <v>7726.08</v>
          </cell>
        </row>
        <row r="1240">
          <cell r="A1240">
            <v>92610</v>
          </cell>
          <cell r="B1240">
            <v>6208</v>
          </cell>
          <cell r="C1240" t="str">
            <v>92610*6208*OHD</v>
          </cell>
          <cell r="D1240">
            <v>105532.4</v>
          </cell>
          <cell r="E1240">
            <v>0</v>
          </cell>
          <cell r="F1240">
            <v>-105532.4</v>
          </cell>
          <cell r="G1240">
            <v>0</v>
          </cell>
          <cell r="L1240">
            <v>142909.79999999999</v>
          </cell>
        </row>
        <row r="1241">
          <cell r="A1241">
            <v>92000</v>
          </cell>
          <cell r="B1241">
            <v>6209</v>
          </cell>
          <cell r="C1241" t="str">
            <v>92000*6209*OHD</v>
          </cell>
          <cell r="D1241">
            <v>0</v>
          </cell>
          <cell r="E1241">
            <v>0</v>
          </cell>
          <cell r="F1241">
            <v>0</v>
          </cell>
          <cell r="G1241">
            <v>0</v>
          </cell>
          <cell r="L1241">
            <v>0</v>
          </cell>
        </row>
        <row r="1242">
          <cell r="A1242">
            <v>92200</v>
          </cell>
          <cell r="B1242">
            <v>6209</v>
          </cell>
          <cell r="C1242" t="str">
            <v>92200*6209*OHD</v>
          </cell>
          <cell r="D1242">
            <v>0</v>
          </cell>
          <cell r="E1242">
            <v>0</v>
          </cell>
          <cell r="F1242">
            <v>0</v>
          </cell>
          <cell r="G1242">
            <v>0</v>
          </cell>
          <cell r="L1242">
            <v>0</v>
          </cell>
        </row>
        <row r="1243">
          <cell r="A1243">
            <v>92610</v>
          </cell>
          <cell r="B1243">
            <v>6209</v>
          </cell>
          <cell r="C1243" t="str">
            <v>92610*6209*OHD</v>
          </cell>
          <cell r="D1243">
            <v>45274</v>
          </cell>
          <cell r="E1243">
            <v>0</v>
          </cell>
          <cell r="F1243">
            <v>-45274</v>
          </cell>
          <cell r="G1243">
            <v>0</v>
          </cell>
          <cell r="L1243">
            <v>45274</v>
          </cell>
        </row>
        <row r="1244">
          <cell r="A1244">
            <v>92620</v>
          </cell>
          <cell r="B1244">
            <v>6209</v>
          </cell>
          <cell r="C1244" t="str">
            <v>92620*6209*OHD</v>
          </cell>
          <cell r="D1244">
            <v>0</v>
          </cell>
          <cell r="E1244">
            <v>0</v>
          </cell>
          <cell r="F1244">
            <v>0</v>
          </cell>
          <cell r="G1244">
            <v>0</v>
          </cell>
          <cell r="L1244">
            <v>91767</v>
          </cell>
        </row>
        <row r="1245">
          <cell r="A1245">
            <v>92099</v>
          </cell>
          <cell r="B1245">
            <v>6210</v>
          </cell>
          <cell r="C1245" t="str">
            <v>92099*6210*OHD</v>
          </cell>
          <cell r="D1245">
            <v>0.41</v>
          </cell>
          <cell r="E1245">
            <v>0</v>
          </cell>
          <cell r="F1245">
            <v>-0.41</v>
          </cell>
          <cell r="G1245">
            <v>0</v>
          </cell>
          <cell r="L1245">
            <v>0</v>
          </cell>
        </row>
        <row r="1246">
          <cell r="A1246">
            <v>92200</v>
          </cell>
          <cell r="B1246">
            <v>6210</v>
          </cell>
          <cell r="C1246" t="str">
            <v>92200*6210*OHD</v>
          </cell>
          <cell r="D1246">
            <v>-427649.51</v>
          </cell>
          <cell r="E1246">
            <v>0</v>
          </cell>
          <cell r="F1246">
            <v>427649.51</v>
          </cell>
          <cell r="G1246">
            <v>0</v>
          </cell>
          <cell r="L1246">
            <v>0</v>
          </cell>
        </row>
        <row r="1247">
          <cell r="A1247">
            <v>92230</v>
          </cell>
          <cell r="B1247">
            <v>6210</v>
          </cell>
          <cell r="C1247" t="str">
            <v>92230*6210*OHD</v>
          </cell>
          <cell r="D1247">
            <v>0</v>
          </cell>
          <cell r="E1247">
            <v>0</v>
          </cell>
          <cell r="F1247">
            <v>0</v>
          </cell>
          <cell r="G1247">
            <v>0</v>
          </cell>
          <cell r="L1247">
            <v>0</v>
          </cell>
        </row>
        <row r="1248">
          <cell r="A1248">
            <v>92835</v>
          </cell>
          <cell r="B1248">
            <v>6210</v>
          </cell>
          <cell r="C1248" t="str">
            <v>92835*6210*OHD</v>
          </cell>
          <cell r="D1248">
            <v>677996.7</v>
          </cell>
          <cell r="E1248">
            <v>210000</v>
          </cell>
          <cell r="F1248">
            <v>-467996.7</v>
          </cell>
          <cell r="G1248">
            <v>-2.2285557142857142</v>
          </cell>
          <cell r="L1248">
            <v>677996.7</v>
          </cell>
        </row>
        <row r="1249">
          <cell r="A1249">
            <v>92200</v>
          </cell>
          <cell r="B1249">
            <v>6212</v>
          </cell>
          <cell r="C1249" t="str">
            <v>92200*6212*OHD</v>
          </cell>
          <cell r="D1249">
            <v>-58538.59</v>
          </cell>
          <cell r="E1249">
            <v>0</v>
          </cell>
          <cell r="F1249">
            <v>58538.59</v>
          </cell>
          <cell r="G1249">
            <v>0</v>
          </cell>
          <cell r="L1249">
            <v>0</v>
          </cell>
        </row>
        <row r="1250">
          <cell r="A1250">
            <v>92835</v>
          </cell>
          <cell r="B1250">
            <v>6212</v>
          </cell>
          <cell r="C1250" t="str">
            <v>92835*6212*OHD</v>
          </cell>
          <cell r="D1250">
            <v>73870.22</v>
          </cell>
          <cell r="E1250">
            <v>0</v>
          </cell>
          <cell r="F1250">
            <v>-73870.22</v>
          </cell>
          <cell r="G1250">
            <v>0</v>
          </cell>
          <cell r="L1250">
            <v>73870.22</v>
          </cell>
        </row>
        <row r="1251">
          <cell r="A1251">
            <v>92300</v>
          </cell>
          <cell r="B1251">
            <v>6215</v>
          </cell>
          <cell r="C1251" t="str">
            <v>92300*6215*OHD</v>
          </cell>
          <cell r="D1251">
            <v>0</v>
          </cell>
          <cell r="E1251">
            <v>0</v>
          </cell>
          <cell r="F1251">
            <v>0</v>
          </cell>
          <cell r="G1251">
            <v>0</v>
          </cell>
          <cell r="L1251">
            <v>0</v>
          </cell>
        </row>
        <row r="1252">
          <cell r="A1252">
            <v>92322</v>
          </cell>
          <cell r="B1252">
            <v>6215</v>
          </cell>
          <cell r="C1252" t="str">
            <v>92322*6215*OHD</v>
          </cell>
          <cell r="D1252">
            <v>0</v>
          </cell>
          <cell r="E1252">
            <v>0</v>
          </cell>
          <cell r="F1252">
            <v>0</v>
          </cell>
          <cell r="G1252">
            <v>0</v>
          </cell>
          <cell r="L1252">
            <v>0</v>
          </cell>
        </row>
        <row r="1253">
          <cell r="A1253">
            <v>92100</v>
          </cell>
          <cell r="B1253">
            <v>6220</v>
          </cell>
          <cell r="C1253" t="str">
            <v>92100*6220*OHD</v>
          </cell>
          <cell r="D1253">
            <v>0</v>
          </cell>
          <cell r="E1253">
            <v>0</v>
          </cell>
          <cell r="F1253">
            <v>0</v>
          </cell>
          <cell r="G1253">
            <v>0</v>
          </cell>
          <cell r="L1253">
            <v>0</v>
          </cell>
        </row>
        <row r="1254">
          <cell r="A1254">
            <v>92280</v>
          </cell>
          <cell r="B1254">
            <v>6220</v>
          </cell>
          <cell r="C1254" t="str">
            <v>92280*6220*OHD</v>
          </cell>
          <cell r="D1254">
            <v>0</v>
          </cell>
          <cell r="E1254">
            <v>0</v>
          </cell>
          <cell r="F1254">
            <v>0</v>
          </cell>
          <cell r="G1254">
            <v>0</v>
          </cell>
          <cell r="L1254">
            <v>0</v>
          </cell>
        </row>
        <row r="1255">
          <cell r="A1255">
            <v>92300</v>
          </cell>
          <cell r="B1255">
            <v>6220</v>
          </cell>
          <cell r="C1255" t="str">
            <v>92300*6220*OHD</v>
          </cell>
          <cell r="D1255">
            <v>0</v>
          </cell>
          <cell r="E1255">
            <v>0</v>
          </cell>
          <cell r="F1255">
            <v>0</v>
          </cell>
          <cell r="G1255">
            <v>0</v>
          </cell>
          <cell r="L1255">
            <v>0</v>
          </cell>
        </row>
        <row r="1256">
          <cell r="A1256">
            <v>92310</v>
          </cell>
          <cell r="B1256">
            <v>6220</v>
          </cell>
          <cell r="C1256" t="str">
            <v>92310*6220*OHD</v>
          </cell>
          <cell r="D1256">
            <v>0</v>
          </cell>
          <cell r="E1256">
            <v>0</v>
          </cell>
          <cell r="F1256">
            <v>0</v>
          </cell>
          <cell r="G1256">
            <v>0</v>
          </cell>
          <cell r="L1256">
            <v>0</v>
          </cell>
        </row>
        <row r="1257">
          <cell r="A1257">
            <v>92330</v>
          </cell>
          <cell r="B1257">
            <v>6220</v>
          </cell>
          <cell r="C1257" t="str">
            <v>92330*6220*OHD</v>
          </cell>
          <cell r="D1257">
            <v>0</v>
          </cell>
          <cell r="E1257">
            <v>0</v>
          </cell>
          <cell r="F1257">
            <v>0</v>
          </cell>
          <cell r="G1257">
            <v>0</v>
          </cell>
          <cell r="L1257">
            <v>0</v>
          </cell>
        </row>
        <row r="1258">
          <cell r="A1258">
            <v>92000</v>
          </cell>
          <cell r="B1258">
            <v>6225</v>
          </cell>
          <cell r="C1258" t="str">
            <v>92000*6225*OHD</v>
          </cell>
          <cell r="D1258">
            <v>-1080</v>
          </cell>
          <cell r="E1258">
            <v>0</v>
          </cell>
          <cell r="F1258">
            <v>1080</v>
          </cell>
          <cell r="G1258">
            <v>0</v>
          </cell>
          <cell r="L1258">
            <v>0</v>
          </cell>
        </row>
        <row r="1259">
          <cell r="A1259">
            <v>92100</v>
          </cell>
          <cell r="B1259">
            <v>6225</v>
          </cell>
          <cell r="C1259" t="str">
            <v>92100*6225*OHD</v>
          </cell>
          <cell r="D1259">
            <v>-352.35</v>
          </cell>
          <cell r="E1259">
            <v>0</v>
          </cell>
          <cell r="F1259">
            <v>352.35</v>
          </cell>
          <cell r="G1259">
            <v>0</v>
          </cell>
          <cell r="L1259">
            <v>0</v>
          </cell>
        </row>
        <row r="1260">
          <cell r="A1260">
            <v>92200</v>
          </cell>
          <cell r="B1260">
            <v>6225</v>
          </cell>
          <cell r="C1260" t="str">
            <v>92200*6225*OHD</v>
          </cell>
          <cell r="D1260">
            <v>-22088.26</v>
          </cell>
          <cell r="E1260">
            <v>0</v>
          </cell>
          <cell r="F1260">
            <v>22088.26</v>
          </cell>
          <cell r="G1260">
            <v>0</v>
          </cell>
          <cell r="L1260">
            <v>0</v>
          </cell>
        </row>
        <row r="1261">
          <cell r="A1261">
            <v>92300</v>
          </cell>
          <cell r="B1261">
            <v>6225</v>
          </cell>
          <cell r="C1261" t="str">
            <v>92300*6225*OHD</v>
          </cell>
          <cell r="D1261">
            <v>-837</v>
          </cell>
          <cell r="E1261">
            <v>0</v>
          </cell>
          <cell r="F1261">
            <v>837</v>
          </cell>
          <cell r="G1261">
            <v>0</v>
          </cell>
          <cell r="L1261">
            <v>0</v>
          </cell>
        </row>
        <row r="1262">
          <cell r="A1262">
            <v>92310</v>
          </cell>
          <cell r="B1262">
            <v>6225</v>
          </cell>
          <cell r="C1262" t="str">
            <v>92310*6225*OHD</v>
          </cell>
          <cell r="D1262">
            <v>79266.16</v>
          </cell>
          <cell r="E1262">
            <v>38000</v>
          </cell>
          <cell r="F1262">
            <v>-41266.160000000003</v>
          </cell>
          <cell r="G1262">
            <v>-1.0859515789473686</v>
          </cell>
          <cell r="L1262">
            <v>79266.16</v>
          </cell>
        </row>
        <row r="1263">
          <cell r="A1263">
            <v>92320</v>
          </cell>
          <cell r="B1263">
            <v>6225</v>
          </cell>
          <cell r="C1263" t="str">
            <v>92320*6225*OHD</v>
          </cell>
          <cell r="D1263">
            <v>0</v>
          </cell>
          <cell r="E1263">
            <v>0</v>
          </cell>
          <cell r="F1263">
            <v>0</v>
          </cell>
          <cell r="G1263">
            <v>0</v>
          </cell>
          <cell r="L1263">
            <v>0</v>
          </cell>
        </row>
        <row r="1264">
          <cell r="A1264">
            <v>92330</v>
          </cell>
          <cell r="B1264">
            <v>6225</v>
          </cell>
          <cell r="C1264" t="str">
            <v>92330*6225*OHD</v>
          </cell>
          <cell r="D1264">
            <v>-28081.55</v>
          </cell>
          <cell r="E1264">
            <v>0</v>
          </cell>
          <cell r="F1264">
            <v>28081.55</v>
          </cell>
          <cell r="G1264">
            <v>0</v>
          </cell>
          <cell r="L1264">
            <v>0</v>
          </cell>
        </row>
        <row r="1265">
          <cell r="A1265">
            <v>92500</v>
          </cell>
          <cell r="B1265">
            <v>6225</v>
          </cell>
          <cell r="C1265" t="str">
            <v>92500*6225*OHD</v>
          </cell>
          <cell r="D1265">
            <v>0</v>
          </cell>
          <cell r="E1265">
            <v>0</v>
          </cell>
          <cell r="F1265">
            <v>0</v>
          </cell>
          <cell r="G1265">
            <v>0</v>
          </cell>
          <cell r="L1265">
            <v>0</v>
          </cell>
        </row>
        <row r="1266">
          <cell r="A1266">
            <v>92620</v>
          </cell>
          <cell r="B1266">
            <v>6225</v>
          </cell>
          <cell r="C1266" t="str">
            <v>92620*6225*OHD</v>
          </cell>
          <cell r="D1266">
            <v>-360</v>
          </cell>
          <cell r="E1266">
            <v>0</v>
          </cell>
          <cell r="F1266">
            <v>360</v>
          </cell>
          <cell r="G1266">
            <v>0</v>
          </cell>
          <cell r="L1266">
            <v>0</v>
          </cell>
        </row>
        <row r="1267">
          <cell r="A1267">
            <v>92835</v>
          </cell>
          <cell r="B1267">
            <v>6225</v>
          </cell>
          <cell r="C1267" t="str">
            <v>92835*6225*OHD</v>
          </cell>
          <cell r="D1267">
            <v>120</v>
          </cell>
          <cell r="E1267">
            <v>0</v>
          </cell>
          <cell r="F1267">
            <v>-120</v>
          </cell>
          <cell r="G1267">
            <v>0</v>
          </cell>
          <cell r="L1267">
            <v>120</v>
          </cell>
        </row>
        <row r="1268">
          <cell r="A1268">
            <v>92000</v>
          </cell>
          <cell r="B1268">
            <v>6230</v>
          </cell>
          <cell r="C1268" t="str">
            <v>92000*6230*OHD</v>
          </cell>
          <cell r="D1268">
            <v>0</v>
          </cell>
          <cell r="E1268">
            <v>0</v>
          </cell>
          <cell r="F1268">
            <v>0</v>
          </cell>
          <cell r="G1268">
            <v>0</v>
          </cell>
          <cell r="L1268">
            <v>0</v>
          </cell>
        </row>
        <row r="1269">
          <cell r="A1269">
            <v>92200</v>
          </cell>
          <cell r="B1269">
            <v>6230</v>
          </cell>
          <cell r="C1269" t="str">
            <v>92200*6230*OHD</v>
          </cell>
          <cell r="D1269">
            <v>0</v>
          </cell>
          <cell r="E1269">
            <v>0</v>
          </cell>
          <cell r="F1269">
            <v>0</v>
          </cell>
          <cell r="G1269">
            <v>0</v>
          </cell>
          <cell r="L1269">
            <v>0</v>
          </cell>
        </row>
        <row r="1270">
          <cell r="A1270">
            <v>92310</v>
          </cell>
          <cell r="B1270">
            <v>6230</v>
          </cell>
          <cell r="C1270" t="str">
            <v>92310*6230*OHD</v>
          </cell>
          <cell r="D1270">
            <v>42380</v>
          </cell>
          <cell r="E1270">
            <v>0</v>
          </cell>
          <cell r="F1270">
            <v>-42380</v>
          </cell>
          <cell r="G1270">
            <v>0</v>
          </cell>
          <cell r="L1270">
            <v>42380</v>
          </cell>
        </row>
        <row r="1271">
          <cell r="A1271">
            <v>92000</v>
          </cell>
          <cell r="B1271">
            <v>6235</v>
          </cell>
          <cell r="C1271" t="str">
            <v>92000*6235*OHD</v>
          </cell>
          <cell r="D1271">
            <v>0</v>
          </cell>
          <cell r="E1271">
            <v>0</v>
          </cell>
          <cell r="F1271">
            <v>0</v>
          </cell>
          <cell r="G1271">
            <v>0</v>
          </cell>
          <cell r="L1271">
            <v>0</v>
          </cell>
        </row>
        <row r="1272">
          <cell r="A1272">
            <v>92310</v>
          </cell>
          <cell r="B1272">
            <v>6235</v>
          </cell>
          <cell r="C1272" t="str">
            <v>92310*6235*OHD</v>
          </cell>
          <cell r="D1272">
            <v>485215.04</v>
          </cell>
          <cell r="E1272">
            <v>171000</v>
          </cell>
          <cell r="F1272">
            <v>-314215.03999999998</v>
          </cell>
          <cell r="G1272">
            <v>-1.8375148538011694</v>
          </cell>
          <cell r="L1272">
            <v>485215.04</v>
          </cell>
        </row>
        <row r="1273">
          <cell r="A1273">
            <v>92500</v>
          </cell>
          <cell r="B1273">
            <v>6235</v>
          </cell>
          <cell r="C1273" t="str">
            <v>92500*6235*OHD</v>
          </cell>
          <cell r="D1273">
            <v>-326881.71000000002</v>
          </cell>
          <cell r="E1273">
            <v>0</v>
          </cell>
          <cell r="F1273">
            <v>326881.71000000002</v>
          </cell>
          <cell r="G1273">
            <v>0</v>
          </cell>
          <cell r="L1273">
            <v>0</v>
          </cell>
        </row>
        <row r="1274">
          <cell r="A1274">
            <v>92000</v>
          </cell>
          <cell r="B1274">
            <v>6240</v>
          </cell>
          <cell r="C1274" t="str">
            <v>92000*6240*OHD</v>
          </cell>
          <cell r="D1274">
            <v>0</v>
          </cell>
          <cell r="E1274">
            <v>0</v>
          </cell>
          <cell r="F1274">
            <v>0</v>
          </cell>
          <cell r="G1274">
            <v>0</v>
          </cell>
          <cell r="L1274">
            <v>0</v>
          </cell>
        </row>
        <row r="1275">
          <cell r="A1275">
            <v>92200</v>
          </cell>
          <cell r="B1275">
            <v>6240</v>
          </cell>
          <cell r="C1275" t="str">
            <v>92200*6240*OHD</v>
          </cell>
          <cell r="D1275">
            <v>-32586.32</v>
          </cell>
          <cell r="E1275">
            <v>0</v>
          </cell>
          <cell r="F1275">
            <v>32586.32</v>
          </cell>
          <cell r="G1275">
            <v>0</v>
          </cell>
          <cell r="L1275">
            <v>0</v>
          </cell>
        </row>
        <row r="1276">
          <cell r="A1276">
            <v>92335</v>
          </cell>
          <cell r="B1276">
            <v>6240</v>
          </cell>
          <cell r="C1276" t="str">
            <v>92335*6240*OHD</v>
          </cell>
          <cell r="D1276">
            <v>-233.29</v>
          </cell>
          <cell r="E1276">
            <v>0</v>
          </cell>
          <cell r="F1276">
            <v>233.29</v>
          </cell>
          <cell r="G1276">
            <v>0</v>
          </cell>
          <cell r="L1276">
            <v>0</v>
          </cell>
        </row>
        <row r="1277">
          <cell r="A1277">
            <v>92835</v>
          </cell>
          <cell r="B1277">
            <v>6240</v>
          </cell>
          <cell r="C1277" t="str">
            <v>92835*6240*OHD</v>
          </cell>
          <cell r="D1277">
            <v>48716.61</v>
          </cell>
          <cell r="E1277">
            <v>23000</v>
          </cell>
          <cell r="F1277">
            <v>-25716.61</v>
          </cell>
          <cell r="G1277">
            <v>-1.1181134782608695</v>
          </cell>
          <cell r="L1277">
            <v>48716.61</v>
          </cell>
        </row>
        <row r="1278">
          <cell r="A1278">
            <v>92000</v>
          </cell>
          <cell r="B1278">
            <v>6245</v>
          </cell>
          <cell r="C1278" t="str">
            <v>92000*6245*OHD</v>
          </cell>
          <cell r="D1278">
            <v>-13116</v>
          </cell>
          <cell r="E1278">
            <v>0</v>
          </cell>
          <cell r="F1278">
            <v>13116</v>
          </cell>
          <cell r="G1278">
            <v>0</v>
          </cell>
          <cell r="L1278">
            <v>0</v>
          </cell>
        </row>
        <row r="1279">
          <cell r="A1279">
            <v>92200</v>
          </cell>
          <cell r="B1279">
            <v>6245</v>
          </cell>
          <cell r="C1279" t="str">
            <v>92200*6245*OHD</v>
          </cell>
          <cell r="D1279">
            <v>0</v>
          </cell>
          <cell r="E1279">
            <v>0</v>
          </cell>
          <cell r="F1279">
            <v>0</v>
          </cell>
          <cell r="G1279">
            <v>0</v>
          </cell>
          <cell r="L1279">
            <v>0</v>
          </cell>
        </row>
        <row r="1280">
          <cell r="A1280">
            <v>92310</v>
          </cell>
          <cell r="B1280">
            <v>6245</v>
          </cell>
          <cell r="C1280" t="str">
            <v>92310*6245*OHD</v>
          </cell>
          <cell r="D1280">
            <v>28984</v>
          </cell>
          <cell r="E1280">
            <v>0</v>
          </cell>
          <cell r="F1280">
            <v>-28984</v>
          </cell>
          <cell r="G1280">
            <v>0</v>
          </cell>
          <cell r="L1280">
            <v>28984</v>
          </cell>
        </row>
        <row r="1281">
          <cell r="A1281">
            <v>92000</v>
          </cell>
          <cell r="B1281">
            <v>6247</v>
          </cell>
          <cell r="C1281" t="str">
            <v>92000*6247*OHD</v>
          </cell>
          <cell r="D1281">
            <v>-380.9</v>
          </cell>
          <cell r="E1281">
            <v>0</v>
          </cell>
          <cell r="F1281">
            <v>380.9</v>
          </cell>
          <cell r="G1281">
            <v>0</v>
          </cell>
          <cell r="L1281">
            <v>0</v>
          </cell>
        </row>
        <row r="1282">
          <cell r="A1282">
            <v>92500</v>
          </cell>
          <cell r="B1282">
            <v>6247</v>
          </cell>
          <cell r="C1282" t="str">
            <v>92500*6247*OHD</v>
          </cell>
          <cell r="D1282">
            <v>19421.09</v>
          </cell>
          <cell r="E1282">
            <v>0</v>
          </cell>
          <cell r="F1282">
            <v>-19421.09</v>
          </cell>
          <cell r="G1282">
            <v>0</v>
          </cell>
          <cell r="L1282">
            <v>58729.87</v>
          </cell>
        </row>
        <row r="1283">
          <cell r="A1283">
            <v>92800</v>
          </cell>
          <cell r="B1283">
            <v>6247</v>
          </cell>
          <cell r="C1283" t="str">
            <v>92800*6247*OHD</v>
          </cell>
          <cell r="D1283">
            <v>0</v>
          </cell>
          <cell r="E1283">
            <v>0</v>
          </cell>
          <cell r="F1283">
            <v>0</v>
          </cell>
          <cell r="G1283">
            <v>0</v>
          </cell>
          <cell r="L1283">
            <v>0</v>
          </cell>
        </row>
        <row r="1284">
          <cell r="A1284">
            <v>92000</v>
          </cell>
          <cell r="B1284">
            <v>6250</v>
          </cell>
          <cell r="C1284" t="str">
            <v>92000*6250*OHD</v>
          </cell>
          <cell r="D1284">
            <v>0</v>
          </cell>
          <cell r="E1284">
            <v>0</v>
          </cell>
          <cell r="F1284">
            <v>0</v>
          </cell>
          <cell r="G1284">
            <v>0</v>
          </cell>
          <cell r="L1284">
            <v>0</v>
          </cell>
        </row>
        <row r="1285">
          <cell r="A1285">
            <v>92200</v>
          </cell>
          <cell r="B1285">
            <v>6260</v>
          </cell>
          <cell r="C1285" t="str">
            <v>92200*6260*OHD</v>
          </cell>
          <cell r="D1285">
            <v>-422972.71</v>
          </cell>
          <cell r="E1285">
            <v>0</v>
          </cell>
          <cell r="F1285">
            <v>422972.71</v>
          </cell>
          <cell r="G1285">
            <v>0</v>
          </cell>
          <cell r="L1285">
            <v>0</v>
          </cell>
        </row>
        <row r="1286">
          <cell r="A1286">
            <v>92841</v>
          </cell>
          <cell r="B1286">
            <v>6260</v>
          </cell>
          <cell r="C1286" t="str">
            <v>92841*6260*OHD</v>
          </cell>
          <cell r="D1286">
            <v>631611.81999999995</v>
          </cell>
          <cell r="E1286">
            <v>215000</v>
          </cell>
          <cell r="F1286">
            <v>-416611.82</v>
          </cell>
          <cell r="G1286">
            <v>-1.937729395348837</v>
          </cell>
          <cell r="L1286">
            <v>631611.81999999995</v>
          </cell>
        </row>
        <row r="1287">
          <cell r="A1287">
            <v>92200</v>
          </cell>
          <cell r="B1287">
            <v>6262</v>
          </cell>
          <cell r="C1287" t="str">
            <v>92200*6262*OHD</v>
          </cell>
          <cell r="D1287">
            <v>-1729.01</v>
          </cell>
          <cell r="E1287">
            <v>0</v>
          </cell>
          <cell r="F1287">
            <v>1729.01</v>
          </cell>
          <cell r="G1287">
            <v>0</v>
          </cell>
          <cell r="L1287">
            <v>0</v>
          </cell>
        </row>
        <row r="1288">
          <cell r="A1288">
            <v>92225</v>
          </cell>
          <cell r="B1288">
            <v>6262</v>
          </cell>
          <cell r="C1288" t="str">
            <v>92225*6262*OHD</v>
          </cell>
          <cell r="D1288">
            <v>0</v>
          </cell>
          <cell r="E1288">
            <v>0</v>
          </cell>
          <cell r="F1288">
            <v>0</v>
          </cell>
          <cell r="G1288">
            <v>0</v>
          </cell>
          <cell r="L1288">
            <v>0</v>
          </cell>
        </row>
        <row r="1289">
          <cell r="A1289">
            <v>92230</v>
          </cell>
          <cell r="B1289">
            <v>6262</v>
          </cell>
          <cell r="C1289" t="str">
            <v>92230*6262*OHD</v>
          </cell>
          <cell r="D1289">
            <v>-7893.97</v>
          </cell>
          <cell r="E1289">
            <v>0</v>
          </cell>
          <cell r="F1289">
            <v>7893.97</v>
          </cell>
          <cell r="G1289">
            <v>0</v>
          </cell>
          <cell r="L1289">
            <v>0</v>
          </cell>
        </row>
        <row r="1290">
          <cell r="A1290">
            <v>92841</v>
          </cell>
          <cell r="B1290">
            <v>6262</v>
          </cell>
          <cell r="C1290" t="str">
            <v>92841*6262*OHD</v>
          </cell>
          <cell r="D1290">
            <v>10295.56</v>
          </cell>
          <cell r="E1290">
            <v>0</v>
          </cell>
          <cell r="F1290">
            <v>-10295.56</v>
          </cell>
          <cell r="G1290">
            <v>0</v>
          </cell>
          <cell r="L1290">
            <v>10295.56</v>
          </cell>
        </row>
        <row r="1291">
          <cell r="A1291">
            <v>92000</v>
          </cell>
          <cell r="B1291">
            <v>6264</v>
          </cell>
          <cell r="C1291" t="str">
            <v>92000*6264*OHD</v>
          </cell>
          <cell r="D1291">
            <v>0</v>
          </cell>
          <cell r="E1291">
            <v>0</v>
          </cell>
          <cell r="F1291">
            <v>0</v>
          </cell>
          <cell r="G1291">
            <v>0</v>
          </cell>
          <cell r="L1291">
            <v>0</v>
          </cell>
        </row>
        <row r="1292">
          <cell r="A1292">
            <v>92200</v>
          </cell>
          <cell r="B1292">
            <v>6264</v>
          </cell>
          <cell r="C1292" t="str">
            <v>92200*6264*OHD</v>
          </cell>
          <cell r="D1292">
            <v>-23742.560000000001</v>
          </cell>
          <cell r="E1292">
            <v>0</v>
          </cell>
          <cell r="F1292">
            <v>23742.560000000001</v>
          </cell>
          <cell r="G1292">
            <v>0</v>
          </cell>
          <cell r="L1292">
            <v>0</v>
          </cell>
        </row>
        <row r="1293">
          <cell r="A1293">
            <v>92841</v>
          </cell>
          <cell r="B1293">
            <v>6264</v>
          </cell>
          <cell r="C1293" t="str">
            <v>92841*6264*OHD</v>
          </cell>
          <cell r="D1293">
            <v>34167.56</v>
          </cell>
          <cell r="E1293">
            <v>15000</v>
          </cell>
          <cell r="F1293">
            <v>-19167.560000000001</v>
          </cell>
          <cell r="G1293">
            <v>-1.2778373333333333</v>
          </cell>
          <cell r="L1293">
            <v>34167.56</v>
          </cell>
        </row>
        <row r="1294">
          <cell r="A1294">
            <v>92200</v>
          </cell>
          <cell r="B1294">
            <v>6266</v>
          </cell>
          <cell r="C1294" t="str">
            <v>92200*6266*OHD</v>
          </cell>
          <cell r="D1294">
            <v>-3003.38</v>
          </cell>
          <cell r="E1294">
            <v>0</v>
          </cell>
          <cell r="F1294">
            <v>3003.38</v>
          </cell>
          <cell r="G1294">
            <v>0</v>
          </cell>
          <cell r="L1294">
            <v>0</v>
          </cell>
        </row>
        <row r="1295">
          <cell r="A1295">
            <v>92841</v>
          </cell>
          <cell r="B1295">
            <v>6266</v>
          </cell>
          <cell r="C1295" t="str">
            <v>92841*6266*OHD</v>
          </cell>
          <cell r="D1295">
            <v>4700.82</v>
          </cell>
          <cell r="E1295">
            <v>2000</v>
          </cell>
          <cell r="F1295">
            <v>-2700.82</v>
          </cell>
          <cell r="G1295">
            <v>-1.3504099999999999</v>
          </cell>
          <cell r="L1295">
            <v>4700.82</v>
          </cell>
        </row>
        <row r="1296">
          <cell r="A1296">
            <v>92000</v>
          </cell>
          <cell r="B1296">
            <v>6268</v>
          </cell>
          <cell r="C1296" t="str">
            <v>92000*6268*OHD</v>
          </cell>
          <cell r="D1296">
            <v>0</v>
          </cell>
          <cell r="E1296">
            <v>0</v>
          </cell>
          <cell r="F1296">
            <v>0</v>
          </cell>
          <cell r="G1296">
            <v>0</v>
          </cell>
          <cell r="L1296">
            <v>0</v>
          </cell>
        </row>
        <row r="1297">
          <cell r="A1297">
            <v>92200</v>
          </cell>
          <cell r="B1297">
            <v>6268</v>
          </cell>
          <cell r="C1297" t="str">
            <v>92200*6268*OHD</v>
          </cell>
          <cell r="D1297">
            <v>-12453.75</v>
          </cell>
          <cell r="E1297">
            <v>0</v>
          </cell>
          <cell r="F1297">
            <v>12453.75</v>
          </cell>
          <cell r="G1297">
            <v>0</v>
          </cell>
          <cell r="L1297">
            <v>0</v>
          </cell>
        </row>
        <row r="1298">
          <cell r="A1298">
            <v>92841</v>
          </cell>
          <cell r="B1298">
            <v>6268</v>
          </cell>
          <cell r="C1298" t="str">
            <v>92841*6268*OHD</v>
          </cell>
          <cell r="D1298">
            <v>19353.43</v>
          </cell>
          <cell r="E1298">
            <v>10000</v>
          </cell>
          <cell r="F1298">
            <v>-9353.43</v>
          </cell>
          <cell r="G1298">
            <v>-0.93534300000000004</v>
          </cell>
          <cell r="L1298">
            <v>19353.43</v>
          </cell>
        </row>
        <row r="1299">
          <cell r="A1299">
            <v>92200</v>
          </cell>
          <cell r="B1299">
            <v>6270</v>
          </cell>
          <cell r="C1299" t="str">
            <v>92200*6270*OHD</v>
          </cell>
          <cell r="D1299">
            <v>-12379.68</v>
          </cell>
          <cell r="E1299">
            <v>0</v>
          </cell>
          <cell r="F1299">
            <v>12379.68</v>
          </cell>
          <cell r="G1299">
            <v>0</v>
          </cell>
          <cell r="L1299">
            <v>0</v>
          </cell>
        </row>
        <row r="1300">
          <cell r="A1300">
            <v>92841</v>
          </cell>
          <cell r="B1300">
            <v>6270</v>
          </cell>
          <cell r="C1300" t="str">
            <v>92841*6270*OHD</v>
          </cell>
          <cell r="D1300">
            <v>19815.28</v>
          </cell>
          <cell r="E1300">
            <v>6000</v>
          </cell>
          <cell r="F1300">
            <v>-13815.28</v>
          </cell>
          <cell r="G1300">
            <v>-2.3025466666666663</v>
          </cell>
          <cell r="L1300">
            <v>19815.28</v>
          </cell>
        </row>
        <row r="1301">
          <cell r="A1301">
            <v>92200</v>
          </cell>
          <cell r="B1301">
            <v>6274</v>
          </cell>
          <cell r="C1301" t="str">
            <v>92200*6274*OHD</v>
          </cell>
          <cell r="D1301">
            <v>-68702.509999999995</v>
          </cell>
          <cell r="E1301">
            <v>0</v>
          </cell>
          <cell r="F1301">
            <v>68702.509999999995</v>
          </cell>
          <cell r="G1301">
            <v>0</v>
          </cell>
          <cell r="L1301">
            <v>0</v>
          </cell>
        </row>
        <row r="1302">
          <cell r="A1302">
            <v>92841</v>
          </cell>
          <cell r="B1302">
            <v>6274</v>
          </cell>
          <cell r="C1302" t="str">
            <v>92841*6274*OHD</v>
          </cell>
          <cell r="D1302">
            <v>126996.41</v>
          </cell>
          <cell r="E1302">
            <v>31000</v>
          </cell>
          <cell r="F1302">
            <v>-95996.41</v>
          </cell>
          <cell r="G1302">
            <v>-3.0966583870967743</v>
          </cell>
          <cell r="L1302">
            <v>126996.41</v>
          </cell>
        </row>
        <row r="1303">
          <cell r="A1303">
            <v>92000</v>
          </cell>
          <cell r="B1303">
            <v>6352</v>
          </cell>
          <cell r="C1303" t="str">
            <v>92000*6352*OHD</v>
          </cell>
          <cell r="D1303">
            <v>-201.82</v>
          </cell>
          <cell r="E1303">
            <v>0</v>
          </cell>
          <cell r="F1303">
            <v>201.82</v>
          </cell>
          <cell r="G1303">
            <v>0</v>
          </cell>
          <cell r="L1303">
            <v>0</v>
          </cell>
        </row>
        <row r="1304">
          <cell r="A1304">
            <v>92010</v>
          </cell>
          <cell r="B1304">
            <v>6352</v>
          </cell>
          <cell r="C1304" t="str">
            <v>92010*6352*OHD</v>
          </cell>
          <cell r="D1304">
            <v>997.15</v>
          </cell>
          <cell r="E1304">
            <v>0</v>
          </cell>
          <cell r="F1304">
            <v>-997.15</v>
          </cell>
          <cell r="G1304">
            <v>0</v>
          </cell>
          <cell r="L1304">
            <v>997.15</v>
          </cell>
        </row>
        <row r="1305">
          <cell r="A1305">
            <v>92200</v>
          </cell>
          <cell r="B1305">
            <v>6352</v>
          </cell>
          <cell r="C1305" t="str">
            <v>92200*6352*OHD</v>
          </cell>
          <cell r="D1305">
            <v>-279.62</v>
          </cell>
          <cell r="E1305">
            <v>0</v>
          </cell>
          <cell r="F1305">
            <v>279.62</v>
          </cell>
          <cell r="G1305">
            <v>0</v>
          </cell>
          <cell r="L1305">
            <v>0</v>
          </cell>
        </row>
        <row r="1306">
          <cell r="A1306">
            <v>92210</v>
          </cell>
          <cell r="B1306">
            <v>6352</v>
          </cell>
          <cell r="C1306" t="str">
            <v>92210*6352*OHD</v>
          </cell>
          <cell r="D1306">
            <v>0</v>
          </cell>
          <cell r="E1306">
            <v>0</v>
          </cell>
          <cell r="F1306">
            <v>0</v>
          </cell>
          <cell r="G1306">
            <v>0</v>
          </cell>
          <cell r="L1306">
            <v>0</v>
          </cell>
        </row>
        <row r="1307">
          <cell r="A1307">
            <v>92220</v>
          </cell>
          <cell r="B1307">
            <v>6352</v>
          </cell>
          <cell r="C1307" t="str">
            <v>92220*6352*OHD</v>
          </cell>
          <cell r="D1307">
            <v>0</v>
          </cell>
          <cell r="E1307">
            <v>0</v>
          </cell>
          <cell r="F1307">
            <v>0</v>
          </cell>
          <cell r="G1307">
            <v>0</v>
          </cell>
          <cell r="L1307">
            <v>0</v>
          </cell>
        </row>
        <row r="1308">
          <cell r="A1308">
            <v>92230</v>
          </cell>
          <cell r="B1308">
            <v>6352</v>
          </cell>
          <cell r="C1308" t="str">
            <v>92230*6352*OHD</v>
          </cell>
          <cell r="D1308">
            <v>-1798.05</v>
          </cell>
          <cell r="E1308">
            <v>0</v>
          </cell>
          <cell r="F1308">
            <v>1798.05</v>
          </cell>
          <cell r="G1308">
            <v>0</v>
          </cell>
          <cell r="L1308">
            <v>0</v>
          </cell>
        </row>
        <row r="1309">
          <cell r="A1309">
            <v>92270</v>
          </cell>
          <cell r="B1309">
            <v>6352</v>
          </cell>
          <cell r="C1309" t="str">
            <v>92270*6352*OHD</v>
          </cell>
          <cell r="D1309">
            <v>-199.42</v>
          </cell>
          <cell r="E1309">
            <v>0</v>
          </cell>
          <cell r="F1309">
            <v>199.42</v>
          </cell>
          <cell r="G1309">
            <v>0</v>
          </cell>
          <cell r="L1309">
            <v>0</v>
          </cell>
        </row>
        <row r="1310">
          <cell r="A1310">
            <v>92280</v>
          </cell>
          <cell r="B1310">
            <v>6352</v>
          </cell>
          <cell r="C1310" t="str">
            <v>92280*6352*OHD</v>
          </cell>
          <cell r="D1310">
            <v>-452.73</v>
          </cell>
          <cell r="E1310">
            <v>0</v>
          </cell>
          <cell r="F1310">
            <v>452.73</v>
          </cell>
          <cell r="G1310">
            <v>0</v>
          </cell>
          <cell r="L1310">
            <v>0</v>
          </cell>
        </row>
        <row r="1311">
          <cell r="A1311">
            <v>92300</v>
          </cell>
          <cell r="B1311">
            <v>6352</v>
          </cell>
          <cell r="C1311" t="str">
            <v>92300*6352*OHD</v>
          </cell>
          <cell r="D1311">
            <v>2717.17</v>
          </cell>
          <cell r="E1311">
            <v>0</v>
          </cell>
          <cell r="F1311">
            <v>-2717.17</v>
          </cell>
          <cell r="G1311">
            <v>0</v>
          </cell>
          <cell r="L1311">
            <v>2717.17</v>
          </cell>
        </row>
        <row r="1312">
          <cell r="A1312">
            <v>92310</v>
          </cell>
          <cell r="B1312">
            <v>6352</v>
          </cell>
          <cell r="C1312" t="str">
            <v>92310*6352*OHD</v>
          </cell>
          <cell r="D1312">
            <v>230.2</v>
          </cell>
          <cell r="E1312">
            <v>0</v>
          </cell>
          <cell r="F1312">
            <v>-230.2</v>
          </cell>
          <cell r="G1312">
            <v>0</v>
          </cell>
          <cell r="L1312">
            <v>533.30999999999995</v>
          </cell>
        </row>
        <row r="1313">
          <cell r="A1313">
            <v>92320</v>
          </cell>
          <cell r="B1313">
            <v>6352</v>
          </cell>
          <cell r="C1313" t="str">
            <v>92320*6352*OHD</v>
          </cell>
          <cell r="D1313">
            <v>0</v>
          </cell>
          <cell r="E1313">
            <v>0</v>
          </cell>
          <cell r="F1313">
            <v>0</v>
          </cell>
          <cell r="G1313">
            <v>0</v>
          </cell>
          <cell r="L1313">
            <v>0</v>
          </cell>
        </row>
        <row r="1314">
          <cell r="A1314">
            <v>92321</v>
          </cell>
          <cell r="B1314">
            <v>6352</v>
          </cell>
          <cell r="C1314" t="str">
            <v>92321*6352*OHD</v>
          </cell>
          <cell r="D1314">
            <v>-658.52</v>
          </cell>
          <cell r="E1314">
            <v>0</v>
          </cell>
          <cell r="F1314">
            <v>658.52</v>
          </cell>
          <cell r="G1314">
            <v>0</v>
          </cell>
          <cell r="L1314">
            <v>0</v>
          </cell>
        </row>
        <row r="1315">
          <cell r="A1315">
            <v>92322</v>
          </cell>
          <cell r="B1315">
            <v>6352</v>
          </cell>
          <cell r="C1315" t="str">
            <v>92322*6352*OHD</v>
          </cell>
          <cell r="D1315">
            <v>-307.52</v>
          </cell>
          <cell r="E1315">
            <v>0</v>
          </cell>
          <cell r="F1315">
            <v>307.52</v>
          </cell>
          <cell r="G1315">
            <v>0</v>
          </cell>
          <cell r="L1315">
            <v>0</v>
          </cell>
        </row>
        <row r="1316">
          <cell r="A1316">
            <v>92323</v>
          </cell>
          <cell r="B1316">
            <v>6352</v>
          </cell>
          <cell r="C1316" t="str">
            <v>92323*6352*OHD</v>
          </cell>
          <cell r="D1316">
            <v>0</v>
          </cell>
          <cell r="E1316">
            <v>0</v>
          </cell>
          <cell r="F1316">
            <v>0</v>
          </cell>
          <cell r="G1316">
            <v>0</v>
          </cell>
          <cell r="L1316">
            <v>0</v>
          </cell>
        </row>
        <row r="1317">
          <cell r="A1317">
            <v>92330</v>
          </cell>
          <cell r="B1317">
            <v>6352</v>
          </cell>
          <cell r="C1317" t="str">
            <v>92330*6352*OHD</v>
          </cell>
          <cell r="D1317">
            <v>-377.26</v>
          </cell>
          <cell r="E1317">
            <v>0</v>
          </cell>
          <cell r="F1317">
            <v>377.26</v>
          </cell>
          <cell r="G1317">
            <v>0</v>
          </cell>
          <cell r="L1317">
            <v>0</v>
          </cell>
        </row>
        <row r="1318">
          <cell r="A1318">
            <v>92335</v>
          </cell>
          <cell r="B1318">
            <v>6352</v>
          </cell>
          <cell r="C1318" t="str">
            <v>92335*6352*OHD</v>
          </cell>
          <cell r="D1318">
            <v>0</v>
          </cell>
          <cell r="E1318">
            <v>0</v>
          </cell>
          <cell r="F1318">
            <v>0</v>
          </cell>
          <cell r="G1318">
            <v>0</v>
          </cell>
          <cell r="L1318">
            <v>0</v>
          </cell>
        </row>
        <row r="1319">
          <cell r="A1319">
            <v>92405</v>
          </cell>
          <cell r="B1319">
            <v>6352</v>
          </cell>
          <cell r="C1319" t="str">
            <v>92405*6352*OHD</v>
          </cell>
          <cell r="D1319">
            <v>0</v>
          </cell>
          <cell r="E1319">
            <v>0</v>
          </cell>
          <cell r="F1319">
            <v>0</v>
          </cell>
          <cell r="G1319">
            <v>0</v>
          </cell>
          <cell r="L1319">
            <v>0</v>
          </cell>
        </row>
        <row r="1320">
          <cell r="A1320">
            <v>92410</v>
          </cell>
          <cell r="B1320">
            <v>6352</v>
          </cell>
          <cell r="C1320" t="str">
            <v>92410*6352*OHD</v>
          </cell>
          <cell r="D1320">
            <v>-612.07000000000005</v>
          </cell>
          <cell r="E1320">
            <v>0</v>
          </cell>
          <cell r="F1320">
            <v>612.07000000000005</v>
          </cell>
          <cell r="G1320">
            <v>0</v>
          </cell>
          <cell r="L1320">
            <v>0</v>
          </cell>
        </row>
        <row r="1321">
          <cell r="A1321">
            <v>92500</v>
          </cell>
          <cell r="B1321">
            <v>6352</v>
          </cell>
          <cell r="C1321" t="str">
            <v>92500*6352*OHD</v>
          </cell>
          <cell r="D1321">
            <v>342.98</v>
          </cell>
          <cell r="E1321">
            <v>0</v>
          </cell>
          <cell r="F1321">
            <v>-342.98</v>
          </cell>
          <cell r="G1321">
            <v>0</v>
          </cell>
          <cell r="L1321">
            <v>760.22</v>
          </cell>
        </row>
        <row r="1322">
          <cell r="A1322">
            <v>92700</v>
          </cell>
          <cell r="B1322">
            <v>6352</v>
          </cell>
          <cell r="C1322" t="str">
            <v>92700*6352*OHD</v>
          </cell>
          <cell r="D1322">
            <v>0</v>
          </cell>
          <cell r="E1322">
            <v>0</v>
          </cell>
          <cell r="F1322">
            <v>0</v>
          </cell>
          <cell r="G1322">
            <v>0</v>
          </cell>
          <cell r="L1322">
            <v>0</v>
          </cell>
        </row>
        <row r="1323">
          <cell r="A1323">
            <v>92830</v>
          </cell>
          <cell r="B1323">
            <v>6352</v>
          </cell>
          <cell r="C1323" t="str">
            <v>92830*6352*OHD</v>
          </cell>
          <cell r="D1323">
            <v>288.70999999999998</v>
          </cell>
          <cell r="E1323">
            <v>0</v>
          </cell>
          <cell r="F1323">
            <v>-288.70999999999998</v>
          </cell>
          <cell r="G1323">
            <v>0</v>
          </cell>
          <cell r="L1323">
            <v>288.70999999999998</v>
          </cell>
        </row>
        <row r="1324">
          <cell r="A1324">
            <v>92841</v>
          </cell>
          <cell r="B1324">
            <v>6352</v>
          </cell>
          <cell r="C1324" t="str">
            <v>92841*6352*OHD</v>
          </cell>
          <cell r="D1324">
            <v>2555.0700000000002</v>
          </cell>
          <cell r="E1324">
            <v>0</v>
          </cell>
          <cell r="F1324">
            <v>-2555.0700000000002</v>
          </cell>
          <cell r="G1324">
            <v>0</v>
          </cell>
          <cell r="L1324">
            <v>2555.0700000000002</v>
          </cell>
        </row>
        <row r="1325">
          <cell r="A1325">
            <v>92851</v>
          </cell>
          <cell r="B1325">
            <v>6352</v>
          </cell>
          <cell r="C1325" t="str">
            <v>92851*6352*OHD</v>
          </cell>
          <cell r="D1325">
            <v>370.33</v>
          </cell>
          <cell r="E1325">
            <v>0</v>
          </cell>
          <cell r="F1325">
            <v>-370.33</v>
          </cell>
          <cell r="G1325">
            <v>0</v>
          </cell>
          <cell r="L1325">
            <v>370.33</v>
          </cell>
        </row>
        <row r="1326">
          <cell r="A1326">
            <v>92700</v>
          </cell>
          <cell r="B1326">
            <v>6354</v>
          </cell>
          <cell r="C1326" t="str">
            <v>92700*6354*OHD</v>
          </cell>
          <cell r="D1326">
            <v>0</v>
          </cell>
          <cell r="E1326">
            <v>0</v>
          </cell>
          <cell r="F1326">
            <v>0</v>
          </cell>
          <cell r="G1326">
            <v>0</v>
          </cell>
          <cell r="L1326">
            <v>0</v>
          </cell>
        </row>
        <row r="1327">
          <cell r="A1327">
            <v>92230</v>
          </cell>
          <cell r="B1327">
            <v>6356</v>
          </cell>
          <cell r="C1327" t="str">
            <v>92230*6356*OHD</v>
          </cell>
          <cell r="D1327">
            <v>-223.82</v>
          </cell>
          <cell r="E1327">
            <v>0</v>
          </cell>
          <cell r="F1327">
            <v>223.82</v>
          </cell>
          <cell r="G1327">
            <v>0</v>
          </cell>
          <cell r="L1327">
            <v>0</v>
          </cell>
        </row>
        <row r="1328">
          <cell r="A1328">
            <v>92310</v>
          </cell>
          <cell r="B1328">
            <v>6356</v>
          </cell>
          <cell r="C1328" t="str">
            <v>92310*6356*OHD</v>
          </cell>
          <cell r="D1328">
            <v>228</v>
          </cell>
          <cell r="E1328">
            <v>0</v>
          </cell>
          <cell r="F1328">
            <v>-228</v>
          </cell>
          <cell r="G1328">
            <v>0</v>
          </cell>
          <cell r="L1328">
            <v>228</v>
          </cell>
        </row>
        <row r="1329">
          <cell r="A1329">
            <v>92841</v>
          </cell>
          <cell r="B1329">
            <v>6356</v>
          </cell>
          <cell r="C1329" t="str">
            <v>92841*6356*OHD</v>
          </cell>
          <cell r="D1329">
            <v>447.64</v>
          </cell>
          <cell r="E1329">
            <v>0</v>
          </cell>
          <cell r="F1329">
            <v>-447.64</v>
          </cell>
          <cell r="G1329">
            <v>0</v>
          </cell>
          <cell r="L1329">
            <v>447.64</v>
          </cell>
        </row>
        <row r="1330">
          <cell r="A1330">
            <v>92200</v>
          </cell>
          <cell r="B1330">
            <v>6358</v>
          </cell>
          <cell r="C1330" t="str">
            <v>92200*6358*OHD</v>
          </cell>
          <cell r="D1330">
            <v>0</v>
          </cell>
          <cell r="E1330">
            <v>0</v>
          </cell>
          <cell r="F1330">
            <v>0</v>
          </cell>
          <cell r="G1330">
            <v>0</v>
          </cell>
          <cell r="L1330">
            <v>0</v>
          </cell>
        </row>
        <row r="1331">
          <cell r="A1331">
            <v>92000</v>
          </cell>
          <cell r="B1331">
            <v>6360</v>
          </cell>
          <cell r="C1331" t="str">
            <v>92000*6360*OHD</v>
          </cell>
          <cell r="D1331">
            <v>0</v>
          </cell>
          <cell r="E1331">
            <v>0</v>
          </cell>
          <cell r="F1331">
            <v>0</v>
          </cell>
          <cell r="G1331">
            <v>0</v>
          </cell>
          <cell r="L1331">
            <v>0</v>
          </cell>
        </row>
        <row r="1332">
          <cell r="A1332">
            <v>92300</v>
          </cell>
          <cell r="B1332">
            <v>6360</v>
          </cell>
          <cell r="C1332" t="str">
            <v>92300*6360*OHD</v>
          </cell>
          <cell r="D1332">
            <v>-156.82</v>
          </cell>
          <cell r="E1332">
            <v>0</v>
          </cell>
          <cell r="F1332">
            <v>156.82</v>
          </cell>
          <cell r="G1332">
            <v>0</v>
          </cell>
          <cell r="L1332">
            <v>156.81</v>
          </cell>
        </row>
        <row r="1333">
          <cell r="A1333">
            <v>92310</v>
          </cell>
          <cell r="B1333">
            <v>6360</v>
          </cell>
          <cell r="C1333" t="str">
            <v>92310*6360*OHD</v>
          </cell>
          <cell r="D1333">
            <v>156.82</v>
          </cell>
          <cell r="E1333">
            <v>0</v>
          </cell>
          <cell r="F1333">
            <v>-156.82</v>
          </cell>
          <cell r="G1333">
            <v>0</v>
          </cell>
          <cell r="L1333">
            <v>156.82</v>
          </cell>
        </row>
        <row r="1334">
          <cell r="A1334">
            <v>92322</v>
          </cell>
          <cell r="B1334">
            <v>6360</v>
          </cell>
          <cell r="C1334" t="str">
            <v>92322*6360*OHD</v>
          </cell>
          <cell r="D1334">
            <v>0</v>
          </cell>
          <cell r="E1334">
            <v>0</v>
          </cell>
          <cell r="F1334">
            <v>0</v>
          </cell>
          <cell r="G1334">
            <v>0</v>
          </cell>
          <cell r="L1334">
            <v>0</v>
          </cell>
        </row>
        <row r="1335">
          <cell r="A1335">
            <v>92290</v>
          </cell>
          <cell r="B1335">
            <v>6364</v>
          </cell>
          <cell r="C1335" t="str">
            <v>92290*6364*OHD</v>
          </cell>
          <cell r="D1335">
            <v>0</v>
          </cell>
          <cell r="E1335">
            <v>0</v>
          </cell>
          <cell r="F1335">
            <v>0</v>
          </cell>
          <cell r="G1335">
            <v>0</v>
          </cell>
          <cell r="L1335">
            <v>105.35</v>
          </cell>
        </row>
        <row r="1336">
          <cell r="A1336">
            <v>92300</v>
          </cell>
          <cell r="B1336">
            <v>6364</v>
          </cell>
          <cell r="C1336" t="str">
            <v>92300*6364*OHD</v>
          </cell>
          <cell r="D1336">
            <v>-18.649999999999999</v>
          </cell>
          <cell r="E1336">
            <v>0</v>
          </cell>
          <cell r="F1336">
            <v>18.649999999999999</v>
          </cell>
          <cell r="G1336">
            <v>0</v>
          </cell>
          <cell r="L1336">
            <v>18.649999999999999</v>
          </cell>
        </row>
        <row r="1337">
          <cell r="A1337">
            <v>92310</v>
          </cell>
          <cell r="B1337">
            <v>6364</v>
          </cell>
          <cell r="C1337" t="str">
            <v>92310*6364*OHD</v>
          </cell>
          <cell r="D1337">
            <v>18.649999999999999</v>
          </cell>
          <cell r="E1337">
            <v>0</v>
          </cell>
          <cell r="F1337">
            <v>-18.649999999999999</v>
          </cell>
          <cell r="G1337">
            <v>0</v>
          </cell>
          <cell r="L1337">
            <v>18.649999999999999</v>
          </cell>
        </row>
        <row r="1338">
          <cell r="A1338">
            <v>92800</v>
          </cell>
          <cell r="B1338">
            <v>6364</v>
          </cell>
          <cell r="C1338" t="str">
            <v>92800*6364*OHD</v>
          </cell>
          <cell r="D1338">
            <v>0</v>
          </cell>
          <cell r="E1338">
            <v>0</v>
          </cell>
          <cell r="F1338">
            <v>0</v>
          </cell>
          <cell r="G1338">
            <v>0</v>
          </cell>
          <cell r="L1338">
            <v>0</v>
          </cell>
        </row>
        <row r="1339">
          <cell r="A1339">
            <v>92000</v>
          </cell>
          <cell r="B1339">
            <v>6365</v>
          </cell>
          <cell r="C1339" t="str">
            <v>92000*6365*OHD</v>
          </cell>
          <cell r="D1339">
            <v>-2</v>
          </cell>
          <cell r="E1339">
            <v>0</v>
          </cell>
          <cell r="F1339">
            <v>2</v>
          </cell>
          <cell r="G1339">
            <v>0</v>
          </cell>
          <cell r="L1339">
            <v>0</v>
          </cell>
        </row>
        <row r="1340">
          <cell r="A1340">
            <v>92010</v>
          </cell>
          <cell r="B1340">
            <v>6365</v>
          </cell>
          <cell r="C1340" t="str">
            <v>92010*6365*OHD</v>
          </cell>
          <cell r="D1340">
            <v>-15421</v>
          </cell>
          <cell r="E1340">
            <v>0</v>
          </cell>
          <cell r="F1340">
            <v>15421</v>
          </cell>
          <cell r="G1340">
            <v>0</v>
          </cell>
          <cell r="L1340">
            <v>-15421</v>
          </cell>
        </row>
        <row r="1341">
          <cell r="A1341">
            <v>92050</v>
          </cell>
          <cell r="B1341">
            <v>6365</v>
          </cell>
          <cell r="C1341" t="str">
            <v>92050*6365*OHD</v>
          </cell>
          <cell r="D1341">
            <v>15423</v>
          </cell>
          <cell r="E1341">
            <v>0</v>
          </cell>
          <cell r="F1341">
            <v>-15423</v>
          </cell>
          <cell r="G1341">
            <v>0</v>
          </cell>
          <cell r="L1341">
            <v>15423</v>
          </cell>
        </row>
        <row r="1342">
          <cell r="A1342">
            <v>92099</v>
          </cell>
          <cell r="B1342">
            <v>6365</v>
          </cell>
          <cell r="C1342" t="str">
            <v>92099*6365*OHD</v>
          </cell>
          <cell r="D1342">
            <v>0</v>
          </cell>
          <cell r="E1342">
            <v>0</v>
          </cell>
          <cell r="F1342">
            <v>0</v>
          </cell>
          <cell r="G1342">
            <v>0</v>
          </cell>
          <cell r="L1342">
            <v>0</v>
          </cell>
        </row>
        <row r="1343">
          <cell r="A1343">
            <v>92230</v>
          </cell>
          <cell r="B1343">
            <v>6365</v>
          </cell>
          <cell r="C1343" t="str">
            <v>92230*6365*OHD</v>
          </cell>
          <cell r="D1343">
            <v>-228</v>
          </cell>
          <cell r="E1343">
            <v>0</v>
          </cell>
          <cell r="F1343">
            <v>228</v>
          </cell>
          <cell r="G1343">
            <v>0</v>
          </cell>
          <cell r="L1343">
            <v>0</v>
          </cell>
        </row>
        <row r="1344">
          <cell r="A1344">
            <v>92290</v>
          </cell>
          <cell r="B1344">
            <v>6365</v>
          </cell>
          <cell r="C1344" t="str">
            <v>92290*6365*OHD</v>
          </cell>
          <cell r="D1344">
            <v>0</v>
          </cell>
          <cell r="E1344">
            <v>0</v>
          </cell>
          <cell r="F1344">
            <v>0</v>
          </cell>
          <cell r="G1344">
            <v>0</v>
          </cell>
          <cell r="L1344">
            <v>12</v>
          </cell>
        </row>
        <row r="1345">
          <cell r="A1345">
            <v>92300</v>
          </cell>
          <cell r="B1345">
            <v>6365</v>
          </cell>
          <cell r="C1345" t="str">
            <v>92300*6365*OHD</v>
          </cell>
          <cell r="D1345">
            <v>0</v>
          </cell>
          <cell r="E1345">
            <v>0</v>
          </cell>
          <cell r="F1345">
            <v>0</v>
          </cell>
          <cell r="G1345">
            <v>0</v>
          </cell>
          <cell r="L1345">
            <v>0</v>
          </cell>
        </row>
        <row r="1346">
          <cell r="A1346">
            <v>92310</v>
          </cell>
          <cell r="B1346">
            <v>6365</v>
          </cell>
          <cell r="C1346" t="str">
            <v>92310*6365*OHD</v>
          </cell>
          <cell r="D1346">
            <v>23</v>
          </cell>
          <cell r="E1346">
            <v>0</v>
          </cell>
          <cell r="F1346">
            <v>-23</v>
          </cell>
          <cell r="G1346">
            <v>0</v>
          </cell>
          <cell r="L1346">
            <v>23</v>
          </cell>
        </row>
        <row r="1347">
          <cell r="A1347">
            <v>92321</v>
          </cell>
          <cell r="B1347">
            <v>6365</v>
          </cell>
          <cell r="C1347" t="str">
            <v>92321*6365*OHD</v>
          </cell>
          <cell r="D1347">
            <v>0</v>
          </cell>
          <cell r="E1347">
            <v>0</v>
          </cell>
          <cell r="F1347">
            <v>0</v>
          </cell>
          <cell r="G1347">
            <v>0</v>
          </cell>
          <cell r="L1347">
            <v>0</v>
          </cell>
        </row>
        <row r="1348">
          <cell r="A1348">
            <v>92322</v>
          </cell>
          <cell r="B1348">
            <v>6365</v>
          </cell>
          <cell r="C1348" t="str">
            <v>92322*6365*OHD</v>
          </cell>
          <cell r="D1348">
            <v>0</v>
          </cell>
          <cell r="E1348">
            <v>0</v>
          </cell>
          <cell r="F1348">
            <v>0</v>
          </cell>
          <cell r="G1348">
            <v>0</v>
          </cell>
          <cell r="L1348">
            <v>0</v>
          </cell>
        </row>
        <row r="1349">
          <cell r="A1349">
            <v>92323</v>
          </cell>
          <cell r="B1349">
            <v>6365</v>
          </cell>
          <cell r="C1349" t="str">
            <v>92323*6365*OHD</v>
          </cell>
          <cell r="D1349">
            <v>0</v>
          </cell>
          <cell r="E1349">
            <v>0</v>
          </cell>
          <cell r="F1349">
            <v>0</v>
          </cell>
          <cell r="G1349">
            <v>0</v>
          </cell>
          <cell r="L1349">
            <v>0</v>
          </cell>
        </row>
        <row r="1350">
          <cell r="A1350">
            <v>92330</v>
          </cell>
          <cell r="B1350">
            <v>6365</v>
          </cell>
          <cell r="C1350" t="str">
            <v>92330*6365*OHD</v>
          </cell>
          <cell r="D1350">
            <v>0</v>
          </cell>
          <cell r="E1350">
            <v>0</v>
          </cell>
          <cell r="F1350">
            <v>0</v>
          </cell>
          <cell r="G1350">
            <v>0</v>
          </cell>
          <cell r="L1350">
            <v>0</v>
          </cell>
        </row>
        <row r="1351">
          <cell r="A1351">
            <v>92500</v>
          </cell>
          <cell r="B1351">
            <v>6365</v>
          </cell>
          <cell r="C1351" t="str">
            <v>92500*6365*OHD</v>
          </cell>
          <cell r="D1351">
            <v>17.5</v>
          </cell>
          <cell r="E1351">
            <v>0</v>
          </cell>
          <cell r="F1351">
            <v>-17.5</v>
          </cell>
          <cell r="G1351">
            <v>0</v>
          </cell>
          <cell r="L1351">
            <v>17.5</v>
          </cell>
        </row>
        <row r="1352">
          <cell r="A1352">
            <v>92700</v>
          </cell>
          <cell r="B1352">
            <v>6365</v>
          </cell>
          <cell r="C1352" t="str">
            <v>92700*6365*OHD</v>
          </cell>
          <cell r="D1352">
            <v>0</v>
          </cell>
          <cell r="E1352">
            <v>0</v>
          </cell>
          <cell r="F1352">
            <v>0</v>
          </cell>
          <cell r="G1352">
            <v>0</v>
          </cell>
          <cell r="L1352">
            <v>0</v>
          </cell>
        </row>
        <row r="1353">
          <cell r="A1353">
            <v>92841</v>
          </cell>
          <cell r="B1353">
            <v>6365</v>
          </cell>
          <cell r="C1353" t="str">
            <v>92841*6365*OHD</v>
          </cell>
          <cell r="D1353">
            <v>228</v>
          </cell>
          <cell r="E1353">
            <v>0</v>
          </cell>
          <cell r="F1353">
            <v>-228</v>
          </cell>
          <cell r="G1353">
            <v>0</v>
          </cell>
          <cell r="L1353">
            <v>228</v>
          </cell>
        </row>
        <row r="1354">
          <cell r="A1354">
            <v>92000</v>
          </cell>
          <cell r="B1354">
            <v>6366</v>
          </cell>
          <cell r="C1354" t="str">
            <v>92000*6366*OHD</v>
          </cell>
          <cell r="D1354">
            <v>-5796</v>
          </cell>
          <cell r="E1354">
            <v>0</v>
          </cell>
          <cell r="F1354">
            <v>5796</v>
          </cell>
          <cell r="G1354">
            <v>0</v>
          </cell>
          <cell r="L1354">
            <v>0</v>
          </cell>
        </row>
        <row r="1355">
          <cell r="A1355">
            <v>92010</v>
          </cell>
          <cell r="B1355">
            <v>6366</v>
          </cell>
          <cell r="C1355" t="str">
            <v>92010*6366*OHD</v>
          </cell>
          <cell r="D1355">
            <v>15423</v>
          </cell>
          <cell r="E1355">
            <v>0</v>
          </cell>
          <cell r="F1355">
            <v>-15423</v>
          </cell>
          <cell r="G1355">
            <v>0</v>
          </cell>
          <cell r="L1355">
            <v>15423</v>
          </cell>
        </row>
        <row r="1356">
          <cell r="A1356">
            <v>92099</v>
          </cell>
          <cell r="B1356">
            <v>6366</v>
          </cell>
          <cell r="C1356" t="str">
            <v>92099*6366*OHD</v>
          </cell>
          <cell r="D1356">
            <v>0</v>
          </cell>
          <cell r="E1356">
            <v>0</v>
          </cell>
          <cell r="F1356">
            <v>0</v>
          </cell>
          <cell r="G1356">
            <v>0</v>
          </cell>
          <cell r="L1356">
            <v>0</v>
          </cell>
        </row>
        <row r="1357">
          <cell r="A1357">
            <v>92100</v>
          </cell>
          <cell r="B1357">
            <v>6366</v>
          </cell>
          <cell r="C1357" t="str">
            <v>92100*6366*OHD</v>
          </cell>
          <cell r="D1357">
            <v>260</v>
          </cell>
          <cell r="E1357">
            <v>0</v>
          </cell>
          <cell r="F1357">
            <v>-260</v>
          </cell>
          <cell r="G1357">
            <v>0</v>
          </cell>
          <cell r="L1357">
            <v>260</v>
          </cell>
        </row>
        <row r="1358">
          <cell r="A1358">
            <v>92200</v>
          </cell>
          <cell r="B1358">
            <v>6366</v>
          </cell>
          <cell r="C1358" t="str">
            <v>92200*6366*OHD</v>
          </cell>
          <cell r="D1358">
            <v>-520</v>
          </cell>
          <cell r="E1358">
            <v>0</v>
          </cell>
          <cell r="F1358">
            <v>520</v>
          </cell>
          <cell r="G1358">
            <v>0</v>
          </cell>
          <cell r="L1358">
            <v>0</v>
          </cell>
        </row>
        <row r="1359">
          <cell r="A1359">
            <v>92210</v>
          </cell>
          <cell r="B1359">
            <v>6366</v>
          </cell>
          <cell r="C1359" t="str">
            <v>92210*6366*OHD</v>
          </cell>
          <cell r="D1359">
            <v>-260</v>
          </cell>
          <cell r="E1359">
            <v>0</v>
          </cell>
          <cell r="F1359">
            <v>260</v>
          </cell>
          <cell r="G1359">
            <v>0</v>
          </cell>
          <cell r="L1359">
            <v>0</v>
          </cell>
        </row>
        <row r="1360">
          <cell r="A1360">
            <v>92270</v>
          </cell>
          <cell r="B1360">
            <v>6366</v>
          </cell>
          <cell r="C1360" t="str">
            <v>92270*6366*OHD</v>
          </cell>
          <cell r="D1360">
            <v>-520</v>
          </cell>
          <cell r="E1360">
            <v>0</v>
          </cell>
          <cell r="F1360">
            <v>520</v>
          </cell>
          <cell r="G1360">
            <v>0</v>
          </cell>
          <cell r="L1360">
            <v>0</v>
          </cell>
        </row>
        <row r="1361">
          <cell r="A1361">
            <v>92280</v>
          </cell>
          <cell r="B1361">
            <v>6366</v>
          </cell>
          <cell r="C1361" t="str">
            <v>92280*6366*OHD</v>
          </cell>
          <cell r="D1361">
            <v>0</v>
          </cell>
          <cell r="E1361">
            <v>0</v>
          </cell>
          <cell r="F1361">
            <v>0</v>
          </cell>
          <cell r="G1361">
            <v>0</v>
          </cell>
          <cell r="L1361">
            <v>0</v>
          </cell>
        </row>
        <row r="1362">
          <cell r="A1362">
            <v>92290</v>
          </cell>
          <cell r="B1362">
            <v>6366</v>
          </cell>
          <cell r="C1362" t="str">
            <v>92290*6366*OHD</v>
          </cell>
          <cell r="D1362">
            <v>-260</v>
          </cell>
          <cell r="E1362">
            <v>0</v>
          </cell>
          <cell r="F1362">
            <v>260</v>
          </cell>
          <cell r="G1362">
            <v>0</v>
          </cell>
          <cell r="L1362">
            <v>0</v>
          </cell>
        </row>
        <row r="1363">
          <cell r="A1363">
            <v>92300</v>
          </cell>
          <cell r="B1363">
            <v>6366</v>
          </cell>
          <cell r="C1363" t="str">
            <v>92300*6366*OHD</v>
          </cell>
          <cell r="D1363">
            <v>-520</v>
          </cell>
          <cell r="E1363">
            <v>0</v>
          </cell>
          <cell r="F1363">
            <v>520</v>
          </cell>
          <cell r="G1363">
            <v>0</v>
          </cell>
          <cell r="L1363">
            <v>0</v>
          </cell>
        </row>
        <row r="1364">
          <cell r="A1364">
            <v>92310</v>
          </cell>
          <cell r="B1364">
            <v>6366</v>
          </cell>
          <cell r="C1364" t="str">
            <v>92310*6366*OHD</v>
          </cell>
          <cell r="D1364">
            <v>-520</v>
          </cell>
          <cell r="E1364">
            <v>0</v>
          </cell>
          <cell r="F1364">
            <v>520</v>
          </cell>
          <cell r="G1364">
            <v>0</v>
          </cell>
          <cell r="L1364">
            <v>0</v>
          </cell>
        </row>
        <row r="1365">
          <cell r="A1365">
            <v>92321</v>
          </cell>
          <cell r="B1365">
            <v>6366</v>
          </cell>
          <cell r="C1365" t="str">
            <v>92321*6366*OHD</v>
          </cell>
          <cell r="D1365">
            <v>-1047</v>
          </cell>
          <cell r="E1365">
            <v>0</v>
          </cell>
          <cell r="F1365">
            <v>1047</v>
          </cell>
          <cell r="G1365">
            <v>0</v>
          </cell>
          <cell r="L1365">
            <v>0</v>
          </cell>
        </row>
        <row r="1366">
          <cell r="A1366">
            <v>92322</v>
          </cell>
          <cell r="B1366">
            <v>6366</v>
          </cell>
          <cell r="C1366" t="str">
            <v>92322*6366*OHD</v>
          </cell>
          <cell r="D1366">
            <v>-1040</v>
          </cell>
          <cell r="E1366">
            <v>0</v>
          </cell>
          <cell r="F1366">
            <v>1040</v>
          </cell>
          <cell r="G1366">
            <v>0</v>
          </cell>
          <cell r="L1366">
            <v>0</v>
          </cell>
        </row>
        <row r="1367">
          <cell r="A1367">
            <v>92323</v>
          </cell>
          <cell r="B1367">
            <v>6366</v>
          </cell>
          <cell r="C1367" t="str">
            <v>92323*6366*OHD</v>
          </cell>
          <cell r="D1367">
            <v>-520</v>
          </cell>
          <cell r="E1367">
            <v>0</v>
          </cell>
          <cell r="F1367">
            <v>520</v>
          </cell>
          <cell r="G1367">
            <v>0</v>
          </cell>
          <cell r="L1367">
            <v>0</v>
          </cell>
        </row>
        <row r="1368">
          <cell r="A1368">
            <v>92330</v>
          </cell>
          <cell r="B1368">
            <v>6366</v>
          </cell>
          <cell r="C1368" t="str">
            <v>92330*6366*OHD</v>
          </cell>
          <cell r="D1368">
            <v>0</v>
          </cell>
          <cell r="E1368">
            <v>0</v>
          </cell>
          <cell r="F1368">
            <v>0</v>
          </cell>
          <cell r="G1368">
            <v>0</v>
          </cell>
          <cell r="L1368">
            <v>0</v>
          </cell>
        </row>
        <row r="1369">
          <cell r="A1369">
            <v>92410</v>
          </cell>
          <cell r="B1369">
            <v>6366</v>
          </cell>
          <cell r="C1369" t="str">
            <v>92410*6366*OHD</v>
          </cell>
          <cell r="D1369">
            <v>-520</v>
          </cell>
          <cell r="E1369">
            <v>0</v>
          </cell>
          <cell r="F1369">
            <v>520</v>
          </cell>
          <cell r="G1369">
            <v>0</v>
          </cell>
          <cell r="L1369">
            <v>0</v>
          </cell>
        </row>
        <row r="1370">
          <cell r="A1370">
            <v>92500</v>
          </cell>
          <cell r="B1370">
            <v>6366</v>
          </cell>
          <cell r="C1370" t="str">
            <v>92500*6366*OHD</v>
          </cell>
          <cell r="D1370">
            <v>-520</v>
          </cell>
          <cell r="E1370">
            <v>0</v>
          </cell>
          <cell r="F1370">
            <v>520</v>
          </cell>
          <cell r="G1370">
            <v>0</v>
          </cell>
          <cell r="L1370">
            <v>0</v>
          </cell>
        </row>
        <row r="1371">
          <cell r="A1371">
            <v>92000</v>
          </cell>
          <cell r="B1371">
            <v>6368</v>
          </cell>
          <cell r="C1371" t="str">
            <v>92000*6368*OHD</v>
          </cell>
          <cell r="D1371">
            <v>0</v>
          </cell>
          <cell r="E1371">
            <v>0</v>
          </cell>
          <cell r="F1371">
            <v>0</v>
          </cell>
          <cell r="G1371">
            <v>0</v>
          </cell>
          <cell r="L1371">
            <v>0</v>
          </cell>
        </row>
        <row r="1372">
          <cell r="A1372">
            <v>92010</v>
          </cell>
          <cell r="B1372">
            <v>6368</v>
          </cell>
          <cell r="C1372" t="str">
            <v>92010*6368*OHD</v>
          </cell>
          <cell r="D1372">
            <v>35</v>
          </cell>
          <cell r="E1372">
            <v>0</v>
          </cell>
          <cell r="F1372">
            <v>-35</v>
          </cell>
          <cell r="G1372">
            <v>0</v>
          </cell>
          <cell r="L1372">
            <v>35</v>
          </cell>
        </row>
        <row r="1373">
          <cell r="A1373">
            <v>92099</v>
          </cell>
          <cell r="B1373">
            <v>6368</v>
          </cell>
          <cell r="C1373" t="str">
            <v>92099*6368*OHD</v>
          </cell>
          <cell r="D1373">
            <v>0</v>
          </cell>
          <cell r="E1373">
            <v>0</v>
          </cell>
          <cell r="F1373">
            <v>0</v>
          </cell>
          <cell r="G1373">
            <v>0</v>
          </cell>
          <cell r="L1373">
            <v>0</v>
          </cell>
        </row>
        <row r="1374">
          <cell r="A1374">
            <v>92200</v>
          </cell>
          <cell r="B1374">
            <v>6368</v>
          </cell>
          <cell r="C1374" t="str">
            <v>92200*6368*OHD</v>
          </cell>
          <cell r="D1374">
            <v>-35</v>
          </cell>
          <cell r="E1374">
            <v>0</v>
          </cell>
          <cell r="F1374">
            <v>35</v>
          </cell>
          <cell r="G1374">
            <v>0</v>
          </cell>
          <cell r="L1374">
            <v>0</v>
          </cell>
        </row>
        <row r="1375">
          <cell r="A1375">
            <v>92300</v>
          </cell>
          <cell r="B1375">
            <v>6368</v>
          </cell>
          <cell r="C1375" t="str">
            <v>92300*6368*OHD</v>
          </cell>
          <cell r="D1375">
            <v>35</v>
          </cell>
          <cell r="E1375">
            <v>0</v>
          </cell>
          <cell r="F1375">
            <v>-35</v>
          </cell>
          <cell r="G1375">
            <v>0</v>
          </cell>
          <cell r="L1375">
            <v>35</v>
          </cell>
        </row>
        <row r="1376">
          <cell r="A1376">
            <v>92310</v>
          </cell>
          <cell r="B1376">
            <v>6368</v>
          </cell>
          <cell r="C1376" t="str">
            <v>92310*6368*OHD</v>
          </cell>
          <cell r="D1376">
            <v>-60</v>
          </cell>
          <cell r="E1376">
            <v>0</v>
          </cell>
          <cell r="F1376">
            <v>60</v>
          </cell>
          <cell r="G1376">
            <v>0</v>
          </cell>
          <cell r="L1376">
            <v>-60</v>
          </cell>
        </row>
        <row r="1377">
          <cell r="A1377">
            <v>92321</v>
          </cell>
          <cell r="B1377">
            <v>6368</v>
          </cell>
          <cell r="C1377" t="str">
            <v>92321*6368*OHD</v>
          </cell>
          <cell r="D1377">
            <v>0</v>
          </cell>
          <cell r="E1377">
            <v>0</v>
          </cell>
          <cell r="F1377">
            <v>0</v>
          </cell>
          <cell r="G1377">
            <v>0</v>
          </cell>
          <cell r="L1377">
            <v>0</v>
          </cell>
        </row>
        <row r="1378">
          <cell r="A1378">
            <v>92322</v>
          </cell>
          <cell r="B1378">
            <v>6368</v>
          </cell>
          <cell r="C1378" t="str">
            <v>92322*6368*OHD</v>
          </cell>
          <cell r="D1378">
            <v>-35</v>
          </cell>
          <cell r="E1378">
            <v>0</v>
          </cell>
          <cell r="F1378">
            <v>35</v>
          </cell>
          <cell r="G1378">
            <v>0</v>
          </cell>
          <cell r="L1378">
            <v>0</v>
          </cell>
        </row>
        <row r="1379">
          <cell r="A1379">
            <v>92700</v>
          </cell>
          <cell r="B1379">
            <v>6368</v>
          </cell>
          <cell r="C1379" t="str">
            <v>92700*6368*OHD</v>
          </cell>
          <cell r="D1379">
            <v>0</v>
          </cell>
          <cell r="E1379">
            <v>0</v>
          </cell>
          <cell r="F1379">
            <v>0</v>
          </cell>
          <cell r="G1379">
            <v>0</v>
          </cell>
          <cell r="L1379">
            <v>0</v>
          </cell>
        </row>
        <row r="1380">
          <cell r="A1380">
            <v>92830</v>
          </cell>
          <cell r="B1380">
            <v>6368</v>
          </cell>
          <cell r="C1380" t="str">
            <v>92830*6368*OHD</v>
          </cell>
          <cell r="D1380">
            <v>105.7</v>
          </cell>
          <cell r="E1380">
            <v>0</v>
          </cell>
          <cell r="F1380">
            <v>-105.7</v>
          </cell>
          <cell r="G1380">
            <v>0</v>
          </cell>
          <cell r="L1380">
            <v>105.7</v>
          </cell>
        </row>
        <row r="1381">
          <cell r="A1381">
            <v>92851</v>
          </cell>
          <cell r="B1381">
            <v>6368</v>
          </cell>
          <cell r="C1381" t="str">
            <v>92851*6368*OHD</v>
          </cell>
          <cell r="D1381">
            <v>45.3</v>
          </cell>
          <cell r="E1381">
            <v>0</v>
          </cell>
          <cell r="F1381">
            <v>-45.3</v>
          </cell>
          <cell r="G1381">
            <v>0</v>
          </cell>
          <cell r="L1381">
            <v>45.3</v>
          </cell>
        </row>
        <row r="1382">
          <cell r="A1382">
            <v>92230</v>
          </cell>
          <cell r="B1382">
            <v>6370</v>
          </cell>
          <cell r="C1382" t="str">
            <v>92230*6370*OHD</v>
          </cell>
          <cell r="D1382">
            <v>0</v>
          </cell>
          <cell r="E1382">
            <v>0</v>
          </cell>
          <cell r="F1382">
            <v>0</v>
          </cell>
          <cell r="G1382">
            <v>0</v>
          </cell>
          <cell r="L1382">
            <v>0</v>
          </cell>
        </row>
        <row r="1383">
          <cell r="A1383">
            <v>92280</v>
          </cell>
          <cell r="B1383">
            <v>6370</v>
          </cell>
          <cell r="C1383" t="str">
            <v>92280*6370*OHD</v>
          </cell>
          <cell r="D1383">
            <v>0</v>
          </cell>
          <cell r="E1383">
            <v>0</v>
          </cell>
          <cell r="F1383">
            <v>0</v>
          </cell>
          <cell r="G1383">
            <v>0</v>
          </cell>
          <cell r="L1383">
            <v>0</v>
          </cell>
        </row>
        <row r="1384">
          <cell r="A1384">
            <v>92300</v>
          </cell>
          <cell r="B1384">
            <v>6370</v>
          </cell>
          <cell r="C1384" t="str">
            <v>92300*6370*OHD</v>
          </cell>
          <cell r="D1384">
            <v>1560.13</v>
          </cell>
          <cell r="E1384">
            <v>0</v>
          </cell>
          <cell r="F1384">
            <v>-1560.13</v>
          </cell>
          <cell r="G1384">
            <v>0</v>
          </cell>
          <cell r="L1384">
            <v>1560.13</v>
          </cell>
        </row>
        <row r="1385">
          <cell r="A1385">
            <v>92321</v>
          </cell>
          <cell r="B1385">
            <v>6370</v>
          </cell>
          <cell r="C1385" t="str">
            <v>92321*6370*OHD</v>
          </cell>
          <cell r="D1385">
            <v>-170</v>
          </cell>
          <cell r="E1385">
            <v>0</v>
          </cell>
          <cell r="F1385">
            <v>170</v>
          </cell>
          <cell r="G1385">
            <v>0</v>
          </cell>
          <cell r="L1385">
            <v>0</v>
          </cell>
        </row>
        <row r="1386">
          <cell r="A1386">
            <v>92322</v>
          </cell>
          <cell r="B1386">
            <v>6370</v>
          </cell>
          <cell r="C1386" t="str">
            <v>92322*6370*OHD</v>
          </cell>
          <cell r="D1386">
            <v>-43.35</v>
          </cell>
          <cell r="E1386">
            <v>0</v>
          </cell>
          <cell r="F1386">
            <v>43.35</v>
          </cell>
          <cell r="G1386">
            <v>0</v>
          </cell>
          <cell r="L1386">
            <v>0</v>
          </cell>
        </row>
        <row r="1387">
          <cell r="A1387">
            <v>92330</v>
          </cell>
          <cell r="B1387">
            <v>6370</v>
          </cell>
          <cell r="C1387" t="str">
            <v>92330*6370*OHD</v>
          </cell>
          <cell r="D1387">
            <v>0</v>
          </cell>
          <cell r="E1387">
            <v>0</v>
          </cell>
          <cell r="F1387">
            <v>0</v>
          </cell>
          <cell r="G1387">
            <v>0</v>
          </cell>
          <cell r="L1387">
            <v>0</v>
          </cell>
        </row>
        <row r="1388">
          <cell r="A1388">
            <v>92500</v>
          </cell>
          <cell r="B1388">
            <v>6370</v>
          </cell>
          <cell r="C1388" t="str">
            <v>92500*6370*OHD</v>
          </cell>
          <cell r="D1388">
            <v>0</v>
          </cell>
          <cell r="E1388">
            <v>0</v>
          </cell>
          <cell r="F1388">
            <v>0</v>
          </cell>
          <cell r="G1388">
            <v>0</v>
          </cell>
          <cell r="L1388">
            <v>27.69</v>
          </cell>
        </row>
        <row r="1389">
          <cell r="A1389">
            <v>92835</v>
          </cell>
          <cell r="B1389">
            <v>6370</v>
          </cell>
          <cell r="C1389" t="str">
            <v>92835*6370*OHD</v>
          </cell>
          <cell r="D1389">
            <v>-623.80999999999995</v>
          </cell>
          <cell r="E1389">
            <v>0</v>
          </cell>
          <cell r="F1389">
            <v>623.80999999999995</v>
          </cell>
          <cell r="G1389">
            <v>0</v>
          </cell>
          <cell r="L1389">
            <v>-623.80999999999995</v>
          </cell>
        </row>
        <row r="1390">
          <cell r="A1390">
            <v>92841</v>
          </cell>
          <cell r="B1390">
            <v>6370</v>
          </cell>
          <cell r="C1390" t="str">
            <v>92841*6370*OHD</v>
          </cell>
          <cell r="D1390">
            <v>851.02</v>
          </cell>
          <cell r="E1390">
            <v>0</v>
          </cell>
          <cell r="F1390">
            <v>-851.02</v>
          </cell>
          <cell r="G1390">
            <v>0</v>
          </cell>
          <cell r="L1390">
            <v>851.02</v>
          </cell>
        </row>
        <row r="1391">
          <cell r="A1391">
            <v>92000</v>
          </cell>
          <cell r="B1391">
            <v>6372</v>
          </cell>
          <cell r="C1391" t="str">
            <v>92000*6372*OHD</v>
          </cell>
          <cell r="D1391">
            <v>-1402.56</v>
          </cell>
          <cell r="E1391">
            <v>0</v>
          </cell>
          <cell r="F1391">
            <v>1402.56</v>
          </cell>
          <cell r="G1391">
            <v>0</v>
          </cell>
          <cell r="L1391">
            <v>0</v>
          </cell>
        </row>
        <row r="1392">
          <cell r="A1392">
            <v>92010</v>
          </cell>
          <cell r="B1392">
            <v>6372</v>
          </cell>
          <cell r="C1392" t="str">
            <v>92010*6372*OHD</v>
          </cell>
          <cell r="D1392">
            <v>2103.84</v>
          </cell>
          <cell r="E1392">
            <v>0</v>
          </cell>
          <cell r="F1392">
            <v>-2103.84</v>
          </cell>
          <cell r="G1392">
            <v>0</v>
          </cell>
          <cell r="L1392">
            <v>2103.84</v>
          </cell>
        </row>
        <row r="1393">
          <cell r="A1393">
            <v>92000</v>
          </cell>
          <cell r="B1393">
            <v>6376</v>
          </cell>
          <cell r="C1393" t="str">
            <v>92000*6376*OHD</v>
          </cell>
          <cell r="D1393">
            <v>-3395.6</v>
          </cell>
          <cell r="E1393">
            <v>0</v>
          </cell>
          <cell r="F1393">
            <v>3395.6</v>
          </cell>
          <cell r="G1393">
            <v>0</v>
          </cell>
          <cell r="L1393">
            <v>0</v>
          </cell>
        </row>
        <row r="1394">
          <cell r="A1394">
            <v>92010</v>
          </cell>
          <cell r="B1394">
            <v>6376</v>
          </cell>
          <cell r="C1394" t="str">
            <v>92010*6376*OHD</v>
          </cell>
          <cell r="D1394">
            <v>5288.16</v>
          </cell>
          <cell r="E1394">
            <v>0</v>
          </cell>
          <cell r="F1394">
            <v>-5288.16</v>
          </cell>
          <cell r="G1394">
            <v>0</v>
          </cell>
          <cell r="L1394">
            <v>5288.16</v>
          </cell>
        </row>
        <row r="1395">
          <cell r="A1395">
            <v>92200</v>
          </cell>
          <cell r="B1395">
            <v>6376</v>
          </cell>
          <cell r="C1395" t="str">
            <v>92200*6376*OHD</v>
          </cell>
          <cell r="D1395">
            <v>-2456</v>
          </cell>
          <cell r="E1395">
            <v>0</v>
          </cell>
          <cell r="F1395">
            <v>2456</v>
          </cell>
          <cell r="G1395">
            <v>0</v>
          </cell>
          <cell r="L1395">
            <v>0</v>
          </cell>
        </row>
        <row r="1396">
          <cell r="A1396">
            <v>92230</v>
          </cell>
          <cell r="B1396">
            <v>6376</v>
          </cell>
          <cell r="C1396" t="str">
            <v>92230*6376*OHD</v>
          </cell>
          <cell r="D1396">
            <v>-9129</v>
          </cell>
          <cell r="E1396">
            <v>0</v>
          </cell>
          <cell r="F1396">
            <v>9129</v>
          </cell>
          <cell r="G1396">
            <v>0</v>
          </cell>
          <cell r="L1396">
            <v>0</v>
          </cell>
        </row>
        <row r="1397">
          <cell r="A1397">
            <v>92270</v>
          </cell>
          <cell r="B1397">
            <v>6376</v>
          </cell>
          <cell r="C1397" t="str">
            <v>92270*6376*OHD</v>
          </cell>
          <cell r="D1397">
            <v>-1326</v>
          </cell>
          <cell r="E1397">
            <v>0</v>
          </cell>
          <cell r="F1397">
            <v>1326</v>
          </cell>
          <cell r="G1397">
            <v>0</v>
          </cell>
          <cell r="L1397">
            <v>0</v>
          </cell>
        </row>
        <row r="1398">
          <cell r="A1398">
            <v>92280</v>
          </cell>
          <cell r="B1398">
            <v>6376</v>
          </cell>
          <cell r="C1398" t="str">
            <v>92280*6376*OHD</v>
          </cell>
          <cell r="D1398">
            <v>-1317</v>
          </cell>
          <cell r="E1398">
            <v>0</v>
          </cell>
          <cell r="F1398">
            <v>1317</v>
          </cell>
          <cell r="G1398">
            <v>0</v>
          </cell>
          <cell r="L1398">
            <v>0</v>
          </cell>
        </row>
        <row r="1399">
          <cell r="A1399">
            <v>92300</v>
          </cell>
          <cell r="B1399">
            <v>6376</v>
          </cell>
          <cell r="C1399" t="str">
            <v>92300*6376*OHD</v>
          </cell>
          <cell r="D1399">
            <v>10733.12</v>
          </cell>
          <cell r="E1399">
            <v>0</v>
          </cell>
          <cell r="F1399">
            <v>-10733.12</v>
          </cell>
          <cell r="G1399">
            <v>0</v>
          </cell>
          <cell r="L1399">
            <v>10733.12</v>
          </cell>
        </row>
        <row r="1400">
          <cell r="A1400">
            <v>92310</v>
          </cell>
          <cell r="B1400">
            <v>6376</v>
          </cell>
          <cell r="C1400" t="str">
            <v>92310*6376*OHD</v>
          </cell>
          <cell r="D1400">
            <v>537</v>
          </cell>
          <cell r="E1400">
            <v>0</v>
          </cell>
          <cell r="F1400">
            <v>-537</v>
          </cell>
          <cell r="G1400">
            <v>0</v>
          </cell>
          <cell r="L1400">
            <v>2148</v>
          </cell>
        </row>
        <row r="1401">
          <cell r="A1401">
            <v>92320</v>
          </cell>
          <cell r="B1401">
            <v>6376</v>
          </cell>
          <cell r="C1401" t="str">
            <v>92320*6376*OHD</v>
          </cell>
          <cell r="D1401">
            <v>0</v>
          </cell>
          <cell r="E1401">
            <v>0</v>
          </cell>
          <cell r="F1401">
            <v>0</v>
          </cell>
          <cell r="G1401">
            <v>0</v>
          </cell>
          <cell r="L1401">
            <v>0</v>
          </cell>
        </row>
        <row r="1402">
          <cell r="A1402">
            <v>92321</v>
          </cell>
          <cell r="B1402">
            <v>6376</v>
          </cell>
          <cell r="C1402" t="str">
            <v>92321*6376*OHD</v>
          </cell>
          <cell r="D1402">
            <v>-3396.94</v>
          </cell>
          <cell r="E1402">
            <v>0</v>
          </cell>
          <cell r="F1402">
            <v>3396.94</v>
          </cell>
          <cell r="G1402">
            <v>0</v>
          </cell>
          <cell r="L1402">
            <v>0</v>
          </cell>
        </row>
        <row r="1403">
          <cell r="A1403">
            <v>92322</v>
          </cell>
          <cell r="B1403">
            <v>6376</v>
          </cell>
          <cell r="C1403" t="str">
            <v>92322*6376*OHD</v>
          </cell>
          <cell r="D1403">
            <v>-1212</v>
          </cell>
          <cell r="E1403">
            <v>0</v>
          </cell>
          <cell r="F1403">
            <v>1212</v>
          </cell>
          <cell r="G1403">
            <v>0</v>
          </cell>
          <cell r="L1403">
            <v>0</v>
          </cell>
        </row>
        <row r="1404">
          <cell r="A1404">
            <v>92330</v>
          </cell>
          <cell r="B1404">
            <v>6376</v>
          </cell>
          <cell r="C1404" t="str">
            <v>92330*6376*OHD</v>
          </cell>
          <cell r="D1404">
            <v>-1674</v>
          </cell>
          <cell r="E1404">
            <v>0</v>
          </cell>
          <cell r="F1404">
            <v>1674</v>
          </cell>
          <cell r="G1404">
            <v>0</v>
          </cell>
          <cell r="L1404">
            <v>0</v>
          </cell>
        </row>
        <row r="1405">
          <cell r="A1405">
            <v>92410</v>
          </cell>
          <cell r="B1405">
            <v>6376</v>
          </cell>
          <cell r="C1405" t="str">
            <v>92410*6376*OHD</v>
          </cell>
          <cell r="D1405">
            <v>-2173.1799999999998</v>
          </cell>
          <cell r="E1405">
            <v>0</v>
          </cell>
          <cell r="F1405">
            <v>2173.1799999999998</v>
          </cell>
          <cell r="G1405">
            <v>0</v>
          </cell>
          <cell r="L1405">
            <v>0</v>
          </cell>
        </row>
        <row r="1406">
          <cell r="A1406">
            <v>92500</v>
          </cell>
          <cell r="B1406">
            <v>6376</v>
          </cell>
          <cell r="C1406" t="str">
            <v>92500*6376*OHD</v>
          </cell>
          <cell r="D1406">
            <v>463</v>
          </cell>
          <cell r="E1406">
            <v>0</v>
          </cell>
          <cell r="F1406">
            <v>-463</v>
          </cell>
          <cell r="G1406">
            <v>0</v>
          </cell>
          <cell r="L1406">
            <v>1852</v>
          </cell>
        </row>
        <row r="1407">
          <cell r="A1407">
            <v>92700</v>
          </cell>
          <cell r="B1407">
            <v>6376</v>
          </cell>
          <cell r="C1407" t="str">
            <v>92700*6376*OHD</v>
          </cell>
          <cell r="D1407">
            <v>0</v>
          </cell>
          <cell r="E1407">
            <v>0</v>
          </cell>
          <cell r="F1407">
            <v>0</v>
          </cell>
          <cell r="G1407">
            <v>0</v>
          </cell>
          <cell r="L1407">
            <v>0</v>
          </cell>
        </row>
        <row r="1408">
          <cell r="A1408">
            <v>92830</v>
          </cell>
          <cell r="B1408">
            <v>6376</v>
          </cell>
          <cell r="C1408" t="str">
            <v>92830*6376*OHD</v>
          </cell>
          <cell r="D1408">
            <v>2398.9</v>
          </cell>
          <cell r="E1408">
            <v>0</v>
          </cell>
          <cell r="F1408">
            <v>-2398.9</v>
          </cell>
          <cell r="G1408">
            <v>0</v>
          </cell>
          <cell r="L1408">
            <v>2398.9</v>
          </cell>
        </row>
        <row r="1409">
          <cell r="A1409">
            <v>92841</v>
          </cell>
          <cell r="B1409">
            <v>6376</v>
          </cell>
          <cell r="C1409" t="str">
            <v>92841*6376*OHD</v>
          </cell>
          <cell r="D1409">
            <v>12172</v>
          </cell>
          <cell r="E1409">
            <v>0</v>
          </cell>
          <cell r="F1409">
            <v>-12172</v>
          </cell>
          <cell r="G1409">
            <v>0</v>
          </cell>
          <cell r="L1409">
            <v>12172</v>
          </cell>
        </row>
        <row r="1410">
          <cell r="A1410">
            <v>92851</v>
          </cell>
          <cell r="B1410">
            <v>6376</v>
          </cell>
          <cell r="C1410" t="str">
            <v>92851*6376*OHD</v>
          </cell>
          <cell r="D1410">
            <v>2796.1</v>
          </cell>
          <cell r="E1410">
            <v>0</v>
          </cell>
          <cell r="F1410">
            <v>-2796.1</v>
          </cell>
          <cell r="G1410">
            <v>0</v>
          </cell>
          <cell r="L1410">
            <v>2796.1</v>
          </cell>
        </row>
        <row r="1411">
          <cell r="A1411">
            <v>92262</v>
          </cell>
          <cell r="B1411">
            <v>6378</v>
          </cell>
          <cell r="C1411" t="str">
            <v>92262*6378*OHD</v>
          </cell>
          <cell r="D1411">
            <v>-1163.71</v>
          </cell>
          <cell r="E1411">
            <v>0</v>
          </cell>
          <cell r="F1411">
            <v>1163.71</v>
          </cell>
          <cell r="G1411">
            <v>0</v>
          </cell>
          <cell r="L1411">
            <v>-1163.71</v>
          </cell>
        </row>
        <row r="1412">
          <cell r="A1412">
            <v>92300</v>
          </cell>
          <cell r="B1412">
            <v>6378</v>
          </cell>
          <cell r="C1412" t="str">
            <v>92300*6378*OHD</v>
          </cell>
          <cell r="D1412">
            <v>-863.12</v>
          </cell>
          <cell r="E1412">
            <v>0</v>
          </cell>
          <cell r="F1412">
            <v>863.12</v>
          </cell>
          <cell r="G1412">
            <v>0</v>
          </cell>
          <cell r="L1412">
            <v>-1855.99</v>
          </cell>
        </row>
        <row r="1413">
          <cell r="A1413">
            <v>92310</v>
          </cell>
          <cell r="B1413">
            <v>6378</v>
          </cell>
          <cell r="C1413" t="str">
            <v>92310*6378*OHD</v>
          </cell>
          <cell r="D1413">
            <v>-340.72</v>
          </cell>
          <cell r="E1413">
            <v>0</v>
          </cell>
          <cell r="F1413">
            <v>340.72</v>
          </cell>
          <cell r="G1413">
            <v>0</v>
          </cell>
          <cell r="L1413">
            <v>-340.72</v>
          </cell>
        </row>
        <row r="1414">
          <cell r="A1414">
            <v>92322</v>
          </cell>
          <cell r="B1414">
            <v>6378</v>
          </cell>
          <cell r="C1414" t="str">
            <v>92322*6378*OHD</v>
          </cell>
          <cell r="D1414">
            <v>1159.45</v>
          </cell>
          <cell r="E1414">
            <v>0</v>
          </cell>
          <cell r="F1414">
            <v>-1159.45</v>
          </cell>
          <cell r="G1414">
            <v>0</v>
          </cell>
          <cell r="L1414">
            <v>0</v>
          </cell>
        </row>
        <row r="1415">
          <cell r="A1415">
            <v>92323</v>
          </cell>
          <cell r="B1415">
            <v>6378</v>
          </cell>
          <cell r="C1415" t="str">
            <v>92323*6378*OHD</v>
          </cell>
          <cell r="D1415">
            <v>2782.45</v>
          </cell>
          <cell r="E1415">
            <v>0</v>
          </cell>
          <cell r="F1415">
            <v>-2782.45</v>
          </cell>
          <cell r="G1415">
            <v>0</v>
          </cell>
          <cell r="L1415">
            <v>0</v>
          </cell>
        </row>
        <row r="1416">
          <cell r="A1416">
            <v>92700</v>
          </cell>
          <cell r="B1416">
            <v>6378</v>
          </cell>
          <cell r="C1416" t="str">
            <v>92700*6378*OHD</v>
          </cell>
          <cell r="D1416">
            <v>0</v>
          </cell>
          <cell r="E1416">
            <v>0</v>
          </cell>
          <cell r="F1416">
            <v>0</v>
          </cell>
          <cell r="G1416">
            <v>0</v>
          </cell>
          <cell r="L1416">
            <v>0</v>
          </cell>
        </row>
        <row r="1417">
          <cell r="A1417">
            <v>92835</v>
          </cell>
          <cell r="B1417">
            <v>6378</v>
          </cell>
          <cell r="C1417" t="str">
            <v>92835*6378*OHD</v>
          </cell>
          <cell r="D1417">
            <v>-2362.67</v>
          </cell>
          <cell r="E1417">
            <v>0</v>
          </cell>
          <cell r="F1417">
            <v>2362.67</v>
          </cell>
          <cell r="G1417">
            <v>0</v>
          </cell>
          <cell r="L1417">
            <v>-2362.67</v>
          </cell>
        </row>
        <row r="1418">
          <cell r="A1418">
            <v>92000</v>
          </cell>
          <cell r="B1418">
            <v>6390</v>
          </cell>
          <cell r="C1418" t="str">
            <v>92000*6390*OHD</v>
          </cell>
          <cell r="D1418">
            <v>-1736.76</v>
          </cell>
          <cell r="E1418">
            <v>0</v>
          </cell>
          <cell r="F1418">
            <v>1736.76</v>
          </cell>
          <cell r="G1418">
            <v>0</v>
          </cell>
          <cell r="L1418">
            <v>0</v>
          </cell>
        </row>
        <row r="1419">
          <cell r="A1419">
            <v>92099</v>
          </cell>
          <cell r="B1419">
            <v>6390</v>
          </cell>
          <cell r="C1419" t="str">
            <v>92099*6390*OHD</v>
          </cell>
          <cell r="D1419">
            <v>0</v>
          </cell>
          <cell r="E1419">
            <v>0</v>
          </cell>
          <cell r="F1419">
            <v>0</v>
          </cell>
          <cell r="G1419">
            <v>0</v>
          </cell>
          <cell r="L1419">
            <v>0</v>
          </cell>
        </row>
        <row r="1420">
          <cell r="A1420">
            <v>92100</v>
          </cell>
          <cell r="B1420">
            <v>6390</v>
          </cell>
          <cell r="C1420" t="str">
            <v>92100*6390*OHD</v>
          </cell>
          <cell r="D1420">
            <v>-2568.09</v>
          </cell>
          <cell r="E1420">
            <v>0</v>
          </cell>
          <cell r="F1420">
            <v>2568.09</v>
          </cell>
          <cell r="G1420">
            <v>0</v>
          </cell>
          <cell r="L1420">
            <v>0</v>
          </cell>
        </row>
        <row r="1421">
          <cell r="A1421">
            <v>92200</v>
          </cell>
          <cell r="B1421">
            <v>6390</v>
          </cell>
          <cell r="C1421" t="str">
            <v>92200*6390*OHD</v>
          </cell>
          <cell r="D1421">
            <v>-1187.0999999999999</v>
          </cell>
          <cell r="E1421">
            <v>0</v>
          </cell>
          <cell r="F1421">
            <v>1187.0999999999999</v>
          </cell>
          <cell r="G1421">
            <v>0</v>
          </cell>
          <cell r="L1421">
            <v>0</v>
          </cell>
        </row>
        <row r="1422">
          <cell r="A1422">
            <v>92210</v>
          </cell>
          <cell r="B1422">
            <v>6390</v>
          </cell>
          <cell r="C1422" t="str">
            <v>92210*6390*OHD</v>
          </cell>
          <cell r="D1422">
            <v>-261.22000000000003</v>
          </cell>
          <cell r="E1422">
            <v>0</v>
          </cell>
          <cell r="F1422">
            <v>261.22000000000003</v>
          </cell>
          <cell r="G1422">
            <v>0</v>
          </cell>
          <cell r="L1422">
            <v>0</v>
          </cell>
        </row>
        <row r="1423">
          <cell r="A1423">
            <v>92220</v>
          </cell>
          <cell r="B1423">
            <v>6390</v>
          </cell>
          <cell r="C1423" t="str">
            <v>92220*6390*OHD</v>
          </cell>
          <cell r="D1423">
            <v>-1038.9100000000001</v>
          </cell>
          <cell r="E1423">
            <v>0</v>
          </cell>
          <cell r="F1423">
            <v>1038.9100000000001</v>
          </cell>
          <cell r="G1423">
            <v>0</v>
          </cell>
          <cell r="L1423">
            <v>0</v>
          </cell>
        </row>
        <row r="1424">
          <cell r="A1424">
            <v>92225</v>
          </cell>
          <cell r="B1424">
            <v>6390</v>
          </cell>
          <cell r="C1424" t="str">
            <v>92225*6390*OHD</v>
          </cell>
          <cell r="D1424">
            <v>0</v>
          </cell>
          <cell r="E1424">
            <v>0</v>
          </cell>
          <cell r="F1424">
            <v>0</v>
          </cell>
          <cell r="G1424">
            <v>0</v>
          </cell>
          <cell r="L1424">
            <v>0</v>
          </cell>
        </row>
        <row r="1425">
          <cell r="A1425">
            <v>92230</v>
          </cell>
          <cell r="B1425">
            <v>6390</v>
          </cell>
          <cell r="C1425" t="str">
            <v>92230*6390*OHD</v>
          </cell>
          <cell r="D1425">
            <v>-4823.26</v>
          </cell>
          <cell r="E1425">
            <v>0</v>
          </cell>
          <cell r="F1425">
            <v>4823.26</v>
          </cell>
          <cell r="G1425">
            <v>0</v>
          </cell>
          <cell r="L1425">
            <v>0</v>
          </cell>
        </row>
        <row r="1426">
          <cell r="A1426">
            <v>92240</v>
          </cell>
          <cell r="B1426">
            <v>6390</v>
          </cell>
          <cell r="C1426" t="str">
            <v>92240*6390*OHD</v>
          </cell>
          <cell r="D1426">
            <v>0</v>
          </cell>
          <cell r="E1426">
            <v>0</v>
          </cell>
          <cell r="F1426">
            <v>0</v>
          </cell>
          <cell r="G1426">
            <v>0</v>
          </cell>
          <cell r="L1426">
            <v>0</v>
          </cell>
        </row>
        <row r="1427">
          <cell r="A1427">
            <v>92250</v>
          </cell>
          <cell r="B1427">
            <v>6390</v>
          </cell>
          <cell r="C1427" t="str">
            <v>92250*6390*OHD</v>
          </cell>
          <cell r="D1427">
            <v>-391.08</v>
          </cell>
          <cell r="E1427">
            <v>0</v>
          </cell>
          <cell r="F1427">
            <v>391.08</v>
          </cell>
          <cell r="G1427">
            <v>0</v>
          </cell>
          <cell r="L1427">
            <v>0</v>
          </cell>
        </row>
        <row r="1428">
          <cell r="A1428">
            <v>92252</v>
          </cell>
          <cell r="B1428">
            <v>6390</v>
          </cell>
          <cell r="C1428" t="str">
            <v>92252*6390*OHD</v>
          </cell>
          <cell r="D1428">
            <v>-391.08</v>
          </cell>
          <cell r="E1428">
            <v>0</v>
          </cell>
          <cell r="F1428">
            <v>391.08</v>
          </cell>
          <cell r="G1428">
            <v>0</v>
          </cell>
          <cell r="L1428">
            <v>0</v>
          </cell>
        </row>
        <row r="1429">
          <cell r="A1429">
            <v>92254</v>
          </cell>
          <cell r="B1429">
            <v>6390</v>
          </cell>
          <cell r="C1429" t="str">
            <v>92254*6390*OHD</v>
          </cell>
          <cell r="D1429">
            <v>-521.46</v>
          </cell>
          <cell r="E1429">
            <v>0</v>
          </cell>
          <cell r="F1429">
            <v>521.46</v>
          </cell>
          <cell r="G1429">
            <v>0</v>
          </cell>
          <cell r="L1429">
            <v>0</v>
          </cell>
        </row>
        <row r="1430">
          <cell r="A1430">
            <v>92260</v>
          </cell>
          <cell r="B1430">
            <v>6390</v>
          </cell>
          <cell r="C1430" t="str">
            <v>92260*6390*OHD</v>
          </cell>
          <cell r="D1430">
            <v>-1465.55</v>
          </cell>
          <cell r="E1430">
            <v>0</v>
          </cell>
          <cell r="F1430">
            <v>1465.55</v>
          </cell>
          <cell r="G1430">
            <v>0</v>
          </cell>
          <cell r="L1430">
            <v>0</v>
          </cell>
        </row>
        <row r="1431">
          <cell r="A1431">
            <v>92262</v>
          </cell>
          <cell r="B1431">
            <v>6390</v>
          </cell>
          <cell r="C1431" t="str">
            <v>92262*6390*OHD</v>
          </cell>
          <cell r="D1431">
            <v>-654.76</v>
          </cell>
          <cell r="E1431">
            <v>0</v>
          </cell>
          <cell r="F1431">
            <v>654.76</v>
          </cell>
          <cell r="G1431">
            <v>0</v>
          </cell>
          <cell r="L1431">
            <v>0</v>
          </cell>
        </row>
        <row r="1432">
          <cell r="A1432">
            <v>92270</v>
          </cell>
          <cell r="B1432">
            <v>6390</v>
          </cell>
          <cell r="C1432" t="str">
            <v>92270*6390*OHD</v>
          </cell>
          <cell r="D1432">
            <v>-319.93</v>
          </cell>
          <cell r="E1432">
            <v>0</v>
          </cell>
          <cell r="F1432">
            <v>319.93</v>
          </cell>
          <cell r="G1432">
            <v>0</v>
          </cell>
          <cell r="L1432">
            <v>0</v>
          </cell>
        </row>
        <row r="1433">
          <cell r="A1433">
            <v>92280</v>
          </cell>
          <cell r="B1433">
            <v>6390</v>
          </cell>
          <cell r="C1433" t="str">
            <v>92280*6390*OHD</v>
          </cell>
          <cell r="D1433">
            <v>-389.17</v>
          </cell>
          <cell r="E1433">
            <v>0</v>
          </cell>
          <cell r="F1433">
            <v>389.17</v>
          </cell>
          <cell r="G1433">
            <v>0</v>
          </cell>
          <cell r="L1433">
            <v>0</v>
          </cell>
        </row>
        <row r="1434">
          <cell r="A1434">
            <v>92290</v>
          </cell>
          <cell r="B1434">
            <v>6390</v>
          </cell>
          <cell r="C1434" t="str">
            <v>92290*6390*OHD</v>
          </cell>
          <cell r="D1434">
            <v>-409.23</v>
          </cell>
          <cell r="E1434">
            <v>0</v>
          </cell>
          <cell r="F1434">
            <v>409.23</v>
          </cell>
          <cell r="G1434">
            <v>0</v>
          </cell>
          <cell r="L1434">
            <v>0</v>
          </cell>
        </row>
        <row r="1435">
          <cell r="A1435">
            <v>92292</v>
          </cell>
          <cell r="B1435">
            <v>6390</v>
          </cell>
          <cell r="C1435" t="str">
            <v>92292*6390*OHD</v>
          </cell>
          <cell r="D1435">
            <v>0</v>
          </cell>
          <cell r="E1435">
            <v>0</v>
          </cell>
          <cell r="F1435">
            <v>0</v>
          </cell>
          <cell r="G1435">
            <v>0</v>
          </cell>
          <cell r="L1435">
            <v>0</v>
          </cell>
        </row>
        <row r="1436">
          <cell r="A1436">
            <v>92300</v>
          </cell>
          <cell r="B1436">
            <v>6390</v>
          </cell>
          <cell r="C1436" t="str">
            <v>92300*6390*OHD</v>
          </cell>
          <cell r="D1436">
            <v>-618.69000000000005</v>
          </cell>
          <cell r="E1436">
            <v>0</v>
          </cell>
          <cell r="F1436">
            <v>618.69000000000005</v>
          </cell>
          <cell r="G1436">
            <v>0</v>
          </cell>
          <cell r="L1436">
            <v>0</v>
          </cell>
        </row>
        <row r="1437">
          <cell r="A1437">
            <v>92310</v>
          </cell>
          <cell r="B1437">
            <v>6390</v>
          </cell>
          <cell r="C1437" t="str">
            <v>92310*6390*OHD</v>
          </cell>
          <cell r="D1437">
            <v>-503.06</v>
          </cell>
          <cell r="E1437">
            <v>0</v>
          </cell>
          <cell r="F1437">
            <v>503.06</v>
          </cell>
          <cell r="G1437">
            <v>0</v>
          </cell>
          <cell r="L1437">
            <v>0</v>
          </cell>
        </row>
        <row r="1438">
          <cell r="A1438">
            <v>92315</v>
          </cell>
          <cell r="B1438">
            <v>6390</v>
          </cell>
          <cell r="C1438" t="str">
            <v>92315*6390*OHD</v>
          </cell>
          <cell r="D1438">
            <v>0</v>
          </cell>
          <cell r="E1438">
            <v>0</v>
          </cell>
          <cell r="F1438">
            <v>0</v>
          </cell>
          <cell r="G1438">
            <v>0</v>
          </cell>
          <cell r="L1438">
            <v>0</v>
          </cell>
        </row>
        <row r="1439">
          <cell r="A1439">
            <v>92320</v>
          </cell>
          <cell r="B1439">
            <v>6390</v>
          </cell>
          <cell r="C1439" t="str">
            <v>92320*6390*OHD</v>
          </cell>
          <cell r="D1439">
            <v>0</v>
          </cell>
          <cell r="E1439">
            <v>0</v>
          </cell>
          <cell r="F1439">
            <v>0</v>
          </cell>
          <cell r="G1439">
            <v>0</v>
          </cell>
          <cell r="L1439">
            <v>0</v>
          </cell>
        </row>
        <row r="1440">
          <cell r="A1440">
            <v>92321</v>
          </cell>
          <cell r="B1440">
            <v>6390</v>
          </cell>
          <cell r="C1440" t="str">
            <v>92321*6390*OHD</v>
          </cell>
          <cell r="D1440">
            <v>-941.65</v>
          </cell>
          <cell r="E1440">
            <v>0</v>
          </cell>
          <cell r="F1440">
            <v>941.65</v>
          </cell>
          <cell r="G1440">
            <v>0</v>
          </cell>
          <cell r="L1440">
            <v>0</v>
          </cell>
        </row>
        <row r="1441">
          <cell r="A1441">
            <v>92322</v>
          </cell>
          <cell r="B1441">
            <v>6390</v>
          </cell>
          <cell r="C1441" t="str">
            <v>92322*6390*OHD</v>
          </cell>
          <cell r="D1441">
            <v>-1233.8900000000001</v>
          </cell>
          <cell r="E1441">
            <v>0</v>
          </cell>
          <cell r="F1441">
            <v>1233.8900000000001</v>
          </cell>
          <cell r="G1441">
            <v>0</v>
          </cell>
          <cell r="L1441">
            <v>0</v>
          </cell>
        </row>
        <row r="1442">
          <cell r="A1442">
            <v>92323</v>
          </cell>
          <cell r="B1442">
            <v>6390</v>
          </cell>
          <cell r="C1442" t="str">
            <v>92323*6390*OHD</v>
          </cell>
          <cell r="D1442">
            <v>-738.67</v>
          </cell>
          <cell r="E1442">
            <v>0</v>
          </cell>
          <cell r="F1442">
            <v>738.67</v>
          </cell>
          <cell r="G1442">
            <v>0</v>
          </cell>
          <cell r="L1442">
            <v>0</v>
          </cell>
        </row>
        <row r="1443">
          <cell r="A1443">
            <v>92330</v>
          </cell>
          <cell r="B1443">
            <v>6390</v>
          </cell>
          <cell r="C1443" t="str">
            <v>92330*6390*OHD</v>
          </cell>
          <cell r="D1443">
            <v>-428.31</v>
          </cell>
          <cell r="E1443">
            <v>0</v>
          </cell>
          <cell r="F1443">
            <v>428.31</v>
          </cell>
          <cell r="G1443">
            <v>0</v>
          </cell>
          <cell r="L1443">
            <v>0</v>
          </cell>
        </row>
        <row r="1444">
          <cell r="A1444">
            <v>92335</v>
          </cell>
          <cell r="B1444">
            <v>6390</v>
          </cell>
          <cell r="C1444" t="str">
            <v>92335*6390*OHD</v>
          </cell>
          <cell r="D1444">
            <v>-225.87</v>
          </cell>
          <cell r="E1444">
            <v>0</v>
          </cell>
          <cell r="F1444">
            <v>225.87</v>
          </cell>
          <cell r="G1444">
            <v>0</v>
          </cell>
          <cell r="L1444">
            <v>0</v>
          </cell>
        </row>
        <row r="1445">
          <cell r="A1445">
            <v>92405</v>
          </cell>
          <cell r="B1445">
            <v>6390</v>
          </cell>
          <cell r="C1445" t="str">
            <v>92405*6390*OHD</v>
          </cell>
          <cell r="D1445">
            <v>-466.08</v>
          </cell>
          <cell r="E1445">
            <v>0</v>
          </cell>
          <cell r="F1445">
            <v>466.08</v>
          </cell>
          <cell r="G1445">
            <v>0</v>
          </cell>
          <cell r="L1445">
            <v>0</v>
          </cell>
        </row>
        <row r="1446">
          <cell r="A1446">
            <v>92410</v>
          </cell>
          <cell r="B1446">
            <v>6390</v>
          </cell>
          <cell r="C1446" t="str">
            <v>92410*6390*OHD</v>
          </cell>
          <cell r="D1446">
            <v>-472.16</v>
          </cell>
          <cell r="E1446">
            <v>0</v>
          </cell>
          <cell r="F1446">
            <v>472.16</v>
          </cell>
          <cell r="G1446">
            <v>0</v>
          </cell>
          <cell r="L1446">
            <v>0</v>
          </cell>
        </row>
        <row r="1447">
          <cell r="A1447">
            <v>92450</v>
          </cell>
          <cell r="B1447">
            <v>6390</v>
          </cell>
          <cell r="C1447" t="str">
            <v>92450*6390*OHD</v>
          </cell>
          <cell r="D1447">
            <v>-391.08</v>
          </cell>
          <cell r="E1447">
            <v>0</v>
          </cell>
          <cell r="F1447">
            <v>391.08</v>
          </cell>
          <cell r="G1447">
            <v>0</v>
          </cell>
          <cell r="L1447">
            <v>0</v>
          </cell>
        </row>
        <row r="1448">
          <cell r="A1448">
            <v>92500</v>
          </cell>
          <cell r="B1448">
            <v>6390</v>
          </cell>
          <cell r="C1448" t="str">
            <v>92500*6390*OHD</v>
          </cell>
          <cell r="D1448">
            <v>-676.22</v>
          </cell>
          <cell r="E1448">
            <v>0</v>
          </cell>
          <cell r="F1448">
            <v>676.22</v>
          </cell>
          <cell r="G1448">
            <v>0</v>
          </cell>
          <cell r="L1448">
            <v>0</v>
          </cell>
        </row>
        <row r="1449">
          <cell r="A1449">
            <v>92585</v>
          </cell>
          <cell r="B1449">
            <v>6390</v>
          </cell>
          <cell r="C1449" t="str">
            <v>92585*6390*OHD</v>
          </cell>
          <cell r="D1449">
            <v>46340.6</v>
          </cell>
          <cell r="E1449">
            <v>14000</v>
          </cell>
          <cell r="F1449">
            <v>-32340.6</v>
          </cell>
          <cell r="G1449">
            <v>-2.3100428571428568</v>
          </cell>
          <cell r="L1449">
            <v>46340.6</v>
          </cell>
        </row>
        <row r="1450">
          <cell r="A1450">
            <v>92700</v>
          </cell>
          <cell r="B1450">
            <v>6390</v>
          </cell>
          <cell r="C1450" t="str">
            <v>92700*6390*OHD</v>
          </cell>
          <cell r="D1450">
            <v>-6413.51</v>
          </cell>
          <cell r="E1450">
            <v>0</v>
          </cell>
          <cell r="F1450">
            <v>6413.51</v>
          </cell>
          <cell r="G1450">
            <v>0</v>
          </cell>
          <cell r="L1450">
            <v>0</v>
          </cell>
        </row>
        <row r="1451">
          <cell r="A1451">
            <v>92800</v>
          </cell>
          <cell r="B1451">
            <v>6390</v>
          </cell>
          <cell r="C1451" t="str">
            <v>92800*6390*OHD</v>
          </cell>
          <cell r="D1451">
            <v>-58.37</v>
          </cell>
          <cell r="E1451">
            <v>0</v>
          </cell>
          <cell r="F1451">
            <v>58.37</v>
          </cell>
          <cell r="G1451">
            <v>0</v>
          </cell>
          <cell r="L1451">
            <v>0</v>
          </cell>
        </row>
        <row r="1452">
          <cell r="A1452">
            <v>92100</v>
          </cell>
          <cell r="B1452">
            <v>6392</v>
          </cell>
          <cell r="C1452" t="str">
            <v>92100*6392*OHD</v>
          </cell>
          <cell r="D1452">
            <v>0</v>
          </cell>
          <cell r="E1452">
            <v>0</v>
          </cell>
          <cell r="F1452">
            <v>0</v>
          </cell>
          <cell r="G1452">
            <v>0</v>
          </cell>
          <cell r="L1452">
            <v>0</v>
          </cell>
        </row>
        <row r="1453">
          <cell r="A1453">
            <v>92000</v>
          </cell>
          <cell r="B1453">
            <v>6394</v>
          </cell>
          <cell r="C1453" t="str">
            <v>92000*6394*OHD</v>
          </cell>
          <cell r="D1453">
            <v>8700</v>
          </cell>
          <cell r="E1453">
            <v>0</v>
          </cell>
          <cell r="F1453">
            <v>-8700</v>
          </cell>
          <cell r="G1453">
            <v>0</v>
          </cell>
          <cell r="L1453">
            <v>0</v>
          </cell>
        </row>
        <row r="1454">
          <cell r="A1454">
            <v>92100</v>
          </cell>
          <cell r="B1454">
            <v>6394</v>
          </cell>
          <cell r="C1454" t="str">
            <v>92100*6394*OHD</v>
          </cell>
          <cell r="D1454">
            <v>0</v>
          </cell>
          <cell r="E1454">
            <v>0</v>
          </cell>
          <cell r="F1454">
            <v>0</v>
          </cell>
          <cell r="G1454">
            <v>0</v>
          </cell>
          <cell r="L1454">
            <v>0</v>
          </cell>
        </row>
        <row r="1455">
          <cell r="A1455">
            <v>92200</v>
          </cell>
          <cell r="B1455">
            <v>6394</v>
          </cell>
          <cell r="C1455" t="str">
            <v>92200*6394*OHD</v>
          </cell>
          <cell r="D1455">
            <v>-145</v>
          </cell>
          <cell r="E1455">
            <v>0</v>
          </cell>
          <cell r="F1455">
            <v>145</v>
          </cell>
          <cell r="G1455">
            <v>0</v>
          </cell>
          <cell r="L1455">
            <v>0</v>
          </cell>
        </row>
        <row r="1456">
          <cell r="A1456">
            <v>92230</v>
          </cell>
          <cell r="B1456">
            <v>6394</v>
          </cell>
          <cell r="C1456" t="str">
            <v>92230*6394*OHD</v>
          </cell>
          <cell r="D1456">
            <v>0</v>
          </cell>
          <cell r="E1456">
            <v>0</v>
          </cell>
          <cell r="F1456">
            <v>0</v>
          </cell>
          <cell r="G1456">
            <v>0</v>
          </cell>
          <cell r="L1456">
            <v>0</v>
          </cell>
        </row>
        <row r="1457">
          <cell r="A1457">
            <v>92260</v>
          </cell>
          <cell r="B1457">
            <v>6394</v>
          </cell>
          <cell r="C1457" t="str">
            <v>92260*6394*OHD</v>
          </cell>
          <cell r="D1457">
            <v>0</v>
          </cell>
          <cell r="E1457">
            <v>0</v>
          </cell>
          <cell r="F1457">
            <v>0</v>
          </cell>
          <cell r="G1457">
            <v>0</v>
          </cell>
          <cell r="L1457">
            <v>0</v>
          </cell>
        </row>
        <row r="1458">
          <cell r="A1458">
            <v>92310</v>
          </cell>
          <cell r="B1458">
            <v>6394</v>
          </cell>
          <cell r="C1458" t="str">
            <v>92310*6394*OHD</v>
          </cell>
          <cell r="D1458">
            <v>0</v>
          </cell>
          <cell r="E1458">
            <v>0</v>
          </cell>
          <cell r="F1458">
            <v>0</v>
          </cell>
          <cell r="G1458">
            <v>0</v>
          </cell>
          <cell r="L1458">
            <v>0</v>
          </cell>
        </row>
        <row r="1459">
          <cell r="A1459">
            <v>92320</v>
          </cell>
          <cell r="B1459">
            <v>6394</v>
          </cell>
          <cell r="C1459" t="str">
            <v>92320*6394*OHD</v>
          </cell>
          <cell r="D1459">
            <v>0</v>
          </cell>
          <cell r="E1459">
            <v>0</v>
          </cell>
          <cell r="F1459">
            <v>0</v>
          </cell>
          <cell r="G1459">
            <v>0</v>
          </cell>
          <cell r="L1459">
            <v>0</v>
          </cell>
        </row>
        <row r="1460">
          <cell r="A1460">
            <v>92322</v>
          </cell>
          <cell r="B1460">
            <v>6394</v>
          </cell>
          <cell r="C1460" t="str">
            <v>92322*6394*OHD</v>
          </cell>
          <cell r="D1460">
            <v>-50</v>
          </cell>
          <cell r="E1460">
            <v>0</v>
          </cell>
          <cell r="F1460">
            <v>50</v>
          </cell>
          <cell r="G1460">
            <v>0</v>
          </cell>
          <cell r="L1460">
            <v>0</v>
          </cell>
        </row>
        <row r="1461">
          <cell r="A1461">
            <v>92323</v>
          </cell>
          <cell r="B1461">
            <v>6394</v>
          </cell>
          <cell r="C1461" t="str">
            <v>92323*6394*OHD</v>
          </cell>
          <cell r="D1461">
            <v>0</v>
          </cell>
          <cell r="E1461">
            <v>0</v>
          </cell>
          <cell r="F1461">
            <v>0</v>
          </cell>
          <cell r="G1461">
            <v>0</v>
          </cell>
          <cell r="L1461">
            <v>0</v>
          </cell>
        </row>
        <row r="1462">
          <cell r="A1462">
            <v>92500</v>
          </cell>
          <cell r="B1462">
            <v>6394</v>
          </cell>
          <cell r="C1462" t="str">
            <v>92500*6394*OHD</v>
          </cell>
          <cell r="D1462">
            <v>-43</v>
          </cell>
          <cell r="E1462">
            <v>0</v>
          </cell>
          <cell r="F1462">
            <v>43</v>
          </cell>
          <cell r="G1462">
            <v>0</v>
          </cell>
          <cell r="L1462">
            <v>0</v>
          </cell>
        </row>
        <row r="1463">
          <cell r="A1463">
            <v>92585</v>
          </cell>
          <cell r="B1463">
            <v>6394</v>
          </cell>
          <cell r="C1463" t="str">
            <v>92585*6394*OHD</v>
          </cell>
          <cell r="D1463">
            <v>-8376</v>
          </cell>
          <cell r="E1463">
            <v>6000</v>
          </cell>
          <cell r="F1463">
            <v>14376</v>
          </cell>
          <cell r="G1463">
            <v>2.3959999999999999</v>
          </cell>
          <cell r="L1463">
            <v>-8376</v>
          </cell>
        </row>
        <row r="1464">
          <cell r="A1464">
            <v>92700</v>
          </cell>
          <cell r="B1464">
            <v>6394</v>
          </cell>
          <cell r="C1464" t="str">
            <v>92700*6394*OHD</v>
          </cell>
          <cell r="D1464">
            <v>-43</v>
          </cell>
          <cell r="E1464">
            <v>0</v>
          </cell>
          <cell r="F1464">
            <v>43</v>
          </cell>
          <cell r="G1464">
            <v>0</v>
          </cell>
          <cell r="L1464">
            <v>0</v>
          </cell>
        </row>
        <row r="1465">
          <cell r="A1465">
            <v>92000</v>
          </cell>
          <cell r="B1465">
            <v>6398</v>
          </cell>
          <cell r="C1465" t="str">
            <v>92000*6398*OHD</v>
          </cell>
          <cell r="D1465">
            <v>-2038.26</v>
          </cell>
          <cell r="E1465">
            <v>0</v>
          </cell>
          <cell r="F1465">
            <v>2038.26</v>
          </cell>
          <cell r="G1465">
            <v>0</v>
          </cell>
          <cell r="L1465">
            <v>0</v>
          </cell>
        </row>
        <row r="1466">
          <cell r="A1466">
            <v>92100</v>
          </cell>
          <cell r="B1466">
            <v>6398</v>
          </cell>
          <cell r="C1466" t="str">
            <v>92100*6398*OHD</v>
          </cell>
          <cell r="D1466">
            <v>0</v>
          </cell>
          <cell r="E1466">
            <v>0</v>
          </cell>
          <cell r="F1466">
            <v>0</v>
          </cell>
          <cell r="G1466">
            <v>0</v>
          </cell>
          <cell r="L1466">
            <v>0</v>
          </cell>
        </row>
        <row r="1467">
          <cell r="A1467">
            <v>92200</v>
          </cell>
          <cell r="B1467">
            <v>6398</v>
          </cell>
          <cell r="C1467" t="str">
            <v>92200*6398*OHD</v>
          </cell>
          <cell r="D1467">
            <v>0</v>
          </cell>
          <cell r="E1467">
            <v>0</v>
          </cell>
          <cell r="F1467">
            <v>0</v>
          </cell>
          <cell r="G1467">
            <v>0</v>
          </cell>
          <cell r="L1467">
            <v>0</v>
          </cell>
        </row>
        <row r="1468">
          <cell r="A1468">
            <v>92230</v>
          </cell>
          <cell r="B1468">
            <v>6398</v>
          </cell>
          <cell r="C1468" t="str">
            <v>92230*6398*OHD</v>
          </cell>
          <cell r="D1468">
            <v>0</v>
          </cell>
          <cell r="E1468">
            <v>0</v>
          </cell>
          <cell r="F1468">
            <v>0</v>
          </cell>
          <cell r="G1468">
            <v>0</v>
          </cell>
          <cell r="L1468">
            <v>0</v>
          </cell>
        </row>
        <row r="1469">
          <cell r="A1469">
            <v>92310</v>
          </cell>
          <cell r="B1469">
            <v>6398</v>
          </cell>
          <cell r="C1469" t="str">
            <v>92310*6398*OHD</v>
          </cell>
          <cell r="D1469">
            <v>0</v>
          </cell>
          <cell r="E1469">
            <v>0</v>
          </cell>
          <cell r="F1469">
            <v>0</v>
          </cell>
          <cell r="G1469">
            <v>0</v>
          </cell>
          <cell r="L1469">
            <v>0</v>
          </cell>
        </row>
        <row r="1470">
          <cell r="A1470">
            <v>92321</v>
          </cell>
          <cell r="B1470">
            <v>6398</v>
          </cell>
          <cell r="C1470" t="str">
            <v>92321*6398*OHD</v>
          </cell>
          <cell r="D1470">
            <v>0</v>
          </cell>
          <cell r="E1470">
            <v>0</v>
          </cell>
          <cell r="F1470">
            <v>0</v>
          </cell>
          <cell r="G1470">
            <v>0</v>
          </cell>
          <cell r="L1470">
            <v>0</v>
          </cell>
        </row>
        <row r="1471">
          <cell r="A1471">
            <v>92322</v>
          </cell>
          <cell r="B1471">
            <v>6398</v>
          </cell>
          <cell r="C1471" t="str">
            <v>92322*6398*OHD</v>
          </cell>
          <cell r="D1471">
            <v>-78.14</v>
          </cell>
          <cell r="E1471">
            <v>0</v>
          </cell>
          <cell r="F1471">
            <v>78.14</v>
          </cell>
          <cell r="G1471">
            <v>0</v>
          </cell>
          <cell r="L1471">
            <v>0</v>
          </cell>
        </row>
        <row r="1472">
          <cell r="A1472">
            <v>92323</v>
          </cell>
          <cell r="B1472">
            <v>6398</v>
          </cell>
          <cell r="C1472" t="str">
            <v>92323*6398*OHD</v>
          </cell>
          <cell r="D1472">
            <v>-31</v>
          </cell>
          <cell r="E1472">
            <v>0</v>
          </cell>
          <cell r="F1472">
            <v>31</v>
          </cell>
          <cell r="G1472">
            <v>0</v>
          </cell>
          <cell r="L1472">
            <v>0</v>
          </cell>
        </row>
        <row r="1473">
          <cell r="A1473">
            <v>92585</v>
          </cell>
          <cell r="B1473">
            <v>6398</v>
          </cell>
          <cell r="C1473" t="str">
            <v>92585*6398*OHD</v>
          </cell>
          <cell r="D1473">
            <v>1746.3</v>
          </cell>
          <cell r="E1473">
            <v>0</v>
          </cell>
          <cell r="F1473">
            <v>-1746.3</v>
          </cell>
          <cell r="G1473">
            <v>0</v>
          </cell>
          <cell r="L1473">
            <v>1746.3</v>
          </cell>
        </row>
        <row r="1474">
          <cell r="A1474">
            <v>92700</v>
          </cell>
          <cell r="B1474">
            <v>6398</v>
          </cell>
          <cell r="C1474" t="str">
            <v>92700*6398*OHD</v>
          </cell>
          <cell r="D1474">
            <v>0</v>
          </cell>
          <cell r="E1474">
            <v>0</v>
          </cell>
          <cell r="F1474">
            <v>0</v>
          </cell>
          <cell r="G1474">
            <v>0</v>
          </cell>
          <cell r="L1474">
            <v>0</v>
          </cell>
        </row>
        <row r="1475">
          <cell r="A1475">
            <v>92000</v>
          </cell>
          <cell r="B1475">
            <v>6466</v>
          </cell>
          <cell r="C1475" t="str">
            <v>92000*6466*OHD</v>
          </cell>
          <cell r="D1475">
            <v>0</v>
          </cell>
          <cell r="E1475">
            <v>0</v>
          </cell>
          <cell r="F1475">
            <v>0</v>
          </cell>
          <cell r="G1475">
            <v>0</v>
          </cell>
          <cell r="L1475">
            <v>0</v>
          </cell>
        </row>
        <row r="1476">
          <cell r="A1476">
            <v>92200</v>
          </cell>
          <cell r="B1476">
            <v>6466</v>
          </cell>
          <cell r="C1476" t="str">
            <v>92200*6466*OHD</v>
          </cell>
          <cell r="D1476">
            <v>0</v>
          </cell>
          <cell r="E1476">
            <v>0</v>
          </cell>
          <cell r="F1476">
            <v>0</v>
          </cell>
          <cell r="G1476">
            <v>0</v>
          </cell>
          <cell r="L1476">
            <v>0</v>
          </cell>
        </row>
        <row r="1477">
          <cell r="A1477">
            <v>92230</v>
          </cell>
          <cell r="B1477">
            <v>6466</v>
          </cell>
          <cell r="C1477" t="str">
            <v>92230*6466*OHD</v>
          </cell>
          <cell r="D1477">
            <v>0</v>
          </cell>
          <cell r="E1477">
            <v>0</v>
          </cell>
          <cell r="F1477">
            <v>0</v>
          </cell>
          <cell r="G1477">
            <v>0</v>
          </cell>
          <cell r="L1477">
            <v>0</v>
          </cell>
        </row>
        <row r="1478">
          <cell r="A1478">
            <v>92280</v>
          </cell>
          <cell r="B1478">
            <v>6466</v>
          </cell>
          <cell r="C1478" t="str">
            <v>92280*6466*OHD</v>
          </cell>
          <cell r="D1478">
            <v>0</v>
          </cell>
          <cell r="E1478">
            <v>0</v>
          </cell>
          <cell r="F1478">
            <v>0</v>
          </cell>
          <cell r="G1478">
            <v>0</v>
          </cell>
          <cell r="L1478">
            <v>0</v>
          </cell>
        </row>
        <row r="1479">
          <cell r="A1479">
            <v>92323</v>
          </cell>
          <cell r="B1479">
            <v>6466</v>
          </cell>
          <cell r="C1479" t="str">
            <v>92323*6466*OHD</v>
          </cell>
          <cell r="D1479">
            <v>0</v>
          </cell>
          <cell r="E1479">
            <v>0</v>
          </cell>
          <cell r="F1479">
            <v>0</v>
          </cell>
          <cell r="G1479">
            <v>0</v>
          </cell>
          <cell r="L1479">
            <v>0</v>
          </cell>
        </row>
        <row r="1480">
          <cell r="A1480">
            <v>92330</v>
          </cell>
          <cell r="B1480">
            <v>6466</v>
          </cell>
          <cell r="C1480" t="str">
            <v>92330*6466*OHD</v>
          </cell>
          <cell r="D1480">
            <v>0</v>
          </cell>
          <cell r="E1480">
            <v>0</v>
          </cell>
          <cell r="F1480">
            <v>0</v>
          </cell>
          <cell r="G1480">
            <v>0</v>
          </cell>
          <cell r="L1480">
            <v>0</v>
          </cell>
        </row>
        <row r="1481">
          <cell r="A1481">
            <v>92335</v>
          </cell>
          <cell r="B1481">
            <v>6466</v>
          </cell>
          <cell r="C1481" t="str">
            <v>92335*6466*OHD</v>
          </cell>
          <cell r="D1481">
            <v>-65.099999999999994</v>
          </cell>
          <cell r="E1481">
            <v>0</v>
          </cell>
          <cell r="F1481">
            <v>65.099999999999994</v>
          </cell>
          <cell r="G1481">
            <v>0</v>
          </cell>
          <cell r="L1481">
            <v>0</v>
          </cell>
        </row>
        <row r="1482">
          <cell r="A1482">
            <v>92550</v>
          </cell>
          <cell r="B1482">
            <v>6466</v>
          </cell>
          <cell r="C1482" t="str">
            <v>92550*6466*OHD</v>
          </cell>
          <cell r="D1482">
            <v>-558</v>
          </cell>
          <cell r="E1482">
            <v>0</v>
          </cell>
          <cell r="F1482">
            <v>558</v>
          </cell>
          <cell r="G1482">
            <v>0</v>
          </cell>
          <cell r="L1482">
            <v>0</v>
          </cell>
        </row>
        <row r="1483">
          <cell r="A1483">
            <v>92555</v>
          </cell>
          <cell r="B1483">
            <v>6466</v>
          </cell>
          <cell r="C1483" t="str">
            <v>92555*6466*OHD</v>
          </cell>
          <cell r="D1483">
            <v>902.1</v>
          </cell>
          <cell r="E1483">
            <v>1000</v>
          </cell>
          <cell r="F1483">
            <v>97.9</v>
          </cell>
          <cell r="G1483">
            <v>9.7899999999999973E-2</v>
          </cell>
          <cell r="L1483">
            <v>902.1</v>
          </cell>
        </row>
        <row r="1484">
          <cell r="A1484">
            <v>92700</v>
          </cell>
          <cell r="B1484">
            <v>6466</v>
          </cell>
          <cell r="C1484" t="str">
            <v>92700*6466*OHD</v>
          </cell>
          <cell r="D1484">
            <v>0</v>
          </cell>
          <cell r="E1484">
            <v>0</v>
          </cell>
          <cell r="F1484">
            <v>0</v>
          </cell>
          <cell r="G1484">
            <v>0</v>
          </cell>
          <cell r="L1484">
            <v>0</v>
          </cell>
        </row>
        <row r="1485">
          <cell r="A1485">
            <v>92000</v>
          </cell>
          <cell r="B1485">
            <v>6500</v>
          </cell>
          <cell r="C1485" t="str">
            <v>92000*6500*OHD</v>
          </cell>
          <cell r="D1485">
            <v>0</v>
          </cell>
          <cell r="E1485">
            <v>0</v>
          </cell>
          <cell r="F1485">
            <v>0</v>
          </cell>
          <cell r="G1485">
            <v>0</v>
          </cell>
          <cell r="L1485">
            <v>0</v>
          </cell>
        </row>
        <row r="1486">
          <cell r="A1486">
            <v>92700</v>
          </cell>
          <cell r="B1486">
            <v>6500</v>
          </cell>
          <cell r="C1486" t="str">
            <v>92700*6500*OHD</v>
          </cell>
          <cell r="D1486">
            <v>0</v>
          </cell>
          <cell r="E1486">
            <v>0</v>
          </cell>
          <cell r="F1486">
            <v>0</v>
          </cell>
          <cell r="G1486">
            <v>0</v>
          </cell>
          <cell r="L1486">
            <v>0</v>
          </cell>
        </row>
        <row r="1487">
          <cell r="A1487">
            <v>92250</v>
          </cell>
          <cell r="B1487">
            <v>6504</v>
          </cell>
          <cell r="C1487" t="str">
            <v>92250*6504*OHD</v>
          </cell>
          <cell r="D1487">
            <v>0</v>
          </cell>
          <cell r="E1487">
            <v>0</v>
          </cell>
          <cell r="F1487">
            <v>0</v>
          </cell>
          <cell r="G1487">
            <v>0</v>
          </cell>
          <cell r="L1487">
            <v>0</v>
          </cell>
        </row>
        <row r="1488">
          <cell r="A1488">
            <v>92000</v>
          </cell>
          <cell r="B1488">
            <v>6510</v>
          </cell>
          <cell r="C1488" t="str">
            <v>92000*6510*OHD</v>
          </cell>
          <cell r="D1488">
            <v>-30</v>
          </cell>
          <cell r="E1488">
            <v>0</v>
          </cell>
          <cell r="F1488">
            <v>30</v>
          </cell>
          <cell r="G1488">
            <v>0</v>
          </cell>
          <cell r="L1488">
            <v>0</v>
          </cell>
        </row>
        <row r="1489">
          <cell r="A1489">
            <v>92010</v>
          </cell>
          <cell r="B1489">
            <v>6510</v>
          </cell>
          <cell r="C1489" t="str">
            <v>92010*6510*OHD</v>
          </cell>
          <cell r="D1489">
            <v>97.51</v>
          </cell>
          <cell r="E1489">
            <v>0</v>
          </cell>
          <cell r="F1489">
            <v>-97.51</v>
          </cell>
          <cell r="G1489">
            <v>0</v>
          </cell>
          <cell r="L1489">
            <v>97.51</v>
          </cell>
        </row>
        <row r="1490">
          <cell r="A1490">
            <v>92100</v>
          </cell>
          <cell r="B1490">
            <v>6510</v>
          </cell>
          <cell r="C1490" t="str">
            <v>92100*6510*OHD</v>
          </cell>
          <cell r="D1490">
            <v>0</v>
          </cell>
          <cell r="E1490">
            <v>0</v>
          </cell>
          <cell r="F1490">
            <v>0</v>
          </cell>
          <cell r="G1490">
            <v>0</v>
          </cell>
          <cell r="L1490">
            <v>0</v>
          </cell>
        </row>
        <row r="1491">
          <cell r="A1491">
            <v>92200</v>
          </cell>
          <cell r="B1491">
            <v>6510</v>
          </cell>
          <cell r="C1491" t="str">
            <v>92200*6510*OHD</v>
          </cell>
          <cell r="D1491">
            <v>0</v>
          </cell>
          <cell r="E1491">
            <v>0</v>
          </cell>
          <cell r="F1491">
            <v>0</v>
          </cell>
          <cell r="G1491">
            <v>0</v>
          </cell>
          <cell r="L1491">
            <v>0</v>
          </cell>
        </row>
        <row r="1492">
          <cell r="A1492">
            <v>92300</v>
          </cell>
          <cell r="B1492">
            <v>6510</v>
          </cell>
          <cell r="C1492" t="str">
            <v>92300*6510*OHD</v>
          </cell>
          <cell r="D1492">
            <v>0</v>
          </cell>
          <cell r="E1492">
            <v>0</v>
          </cell>
          <cell r="F1492">
            <v>0</v>
          </cell>
          <cell r="G1492">
            <v>0</v>
          </cell>
          <cell r="L1492">
            <v>0</v>
          </cell>
        </row>
        <row r="1493">
          <cell r="A1493">
            <v>92322</v>
          </cell>
          <cell r="B1493">
            <v>6510</v>
          </cell>
          <cell r="C1493" t="str">
            <v>92322*6510*OHD</v>
          </cell>
          <cell r="D1493">
            <v>0</v>
          </cell>
          <cell r="E1493">
            <v>0</v>
          </cell>
          <cell r="F1493">
            <v>0</v>
          </cell>
          <cell r="G1493">
            <v>0</v>
          </cell>
          <cell r="L1493">
            <v>0</v>
          </cell>
        </row>
        <row r="1494">
          <cell r="A1494">
            <v>92330</v>
          </cell>
          <cell r="B1494">
            <v>6510</v>
          </cell>
          <cell r="C1494" t="str">
            <v>92330*6510*OHD</v>
          </cell>
          <cell r="D1494">
            <v>0</v>
          </cell>
          <cell r="E1494">
            <v>0</v>
          </cell>
          <cell r="F1494">
            <v>0</v>
          </cell>
          <cell r="G1494">
            <v>0</v>
          </cell>
          <cell r="L1494">
            <v>0</v>
          </cell>
        </row>
        <row r="1495">
          <cell r="A1495">
            <v>92335</v>
          </cell>
          <cell r="B1495">
            <v>6510</v>
          </cell>
          <cell r="C1495" t="str">
            <v>92335*6510*OHD</v>
          </cell>
          <cell r="D1495">
            <v>0</v>
          </cell>
          <cell r="E1495">
            <v>0</v>
          </cell>
          <cell r="F1495">
            <v>0</v>
          </cell>
          <cell r="G1495">
            <v>0</v>
          </cell>
          <cell r="L1495">
            <v>0</v>
          </cell>
        </row>
        <row r="1496">
          <cell r="A1496">
            <v>92405</v>
          </cell>
          <cell r="B1496">
            <v>6510</v>
          </cell>
          <cell r="C1496" t="str">
            <v>92405*6510*OHD</v>
          </cell>
          <cell r="D1496">
            <v>0</v>
          </cell>
          <cell r="E1496">
            <v>0</v>
          </cell>
          <cell r="F1496">
            <v>0</v>
          </cell>
          <cell r="G1496">
            <v>0</v>
          </cell>
          <cell r="L1496">
            <v>0</v>
          </cell>
        </row>
        <row r="1497">
          <cell r="A1497">
            <v>92450</v>
          </cell>
          <cell r="B1497">
            <v>6510</v>
          </cell>
          <cell r="C1497" t="str">
            <v>92450*6510*OHD</v>
          </cell>
          <cell r="D1497">
            <v>0</v>
          </cell>
          <cell r="E1497">
            <v>0</v>
          </cell>
          <cell r="F1497">
            <v>0</v>
          </cell>
          <cell r="G1497">
            <v>0</v>
          </cell>
          <cell r="L1497">
            <v>0</v>
          </cell>
        </row>
        <row r="1498">
          <cell r="A1498">
            <v>92500</v>
          </cell>
          <cell r="B1498">
            <v>6510</v>
          </cell>
          <cell r="C1498" t="str">
            <v>92500*6510*OHD</v>
          </cell>
          <cell r="D1498">
            <v>-40</v>
          </cell>
          <cell r="E1498">
            <v>0</v>
          </cell>
          <cell r="F1498">
            <v>40</v>
          </cell>
          <cell r="G1498">
            <v>0</v>
          </cell>
          <cell r="L1498">
            <v>0</v>
          </cell>
        </row>
        <row r="1499">
          <cell r="A1499">
            <v>92000</v>
          </cell>
          <cell r="B1499">
            <v>6512</v>
          </cell>
          <cell r="C1499" t="str">
            <v>92000*6512*OHD</v>
          </cell>
          <cell r="D1499">
            <v>-1761</v>
          </cell>
          <cell r="E1499">
            <v>0</v>
          </cell>
          <cell r="F1499">
            <v>1761</v>
          </cell>
          <cell r="G1499">
            <v>0</v>
          </cell>
          <cell r="L1499">
            <v>0</v>
          </cell>
        </row>
        <row r="1500">
          <cell r="A1500">
            <v>92010</v>
          </cell>
          <cell r="B1500">
            <v>6512</v>
          </cell>
          <cell r="C1500" t="str">
            <v>92010*6512*OHD</v>
          </cell>
          <cell r="D1500">
            <v>2291</v>
          </cell>
          <cell r="E1500">
            <v>0</v>
          </cell>
          <cell r="F1500">
            <v>-2291</v>
          </cell>
          <cell r="G1500">
            <v>0</v>
          </cell>
          <cell r="L1500">
            <v>2291</v>
          </cell>
        </row>
        <row r="1501">
          <cell r="A1501">
            <v>92099</v>
          </cell>
          <cell r="B1501">
            <v>6512</v>
          </cell>
          <cell r="C1501" t="str">
            <v>92099*6512*OHD</v>
          </cell>
          <cell r="D1501">
            <v>0</v>
          </cell>
          <cell r="E1501">
            <v>0</v>
          </cell>
          <cell r="F1501">
            <v>0</v>
          </cell>
          <cell r="G1501">
            <v>0</v>
          </cell>
          <cell r="L1501">
            <v>0</v>
          </cell>
        </row>
        <row r="1502">
          <cell r="A1502">
            <v>92200</v>
          </cell>
          <cell r="B1502">
            <v>6512</v>
          </cell>
          <cell r="C1502" t="str">
            <v>92200*6512*OHD</v>
          </cell>
          <cell r="D1502">
            <v>0</v>
          </cell>
          <cell r="E1502">
            <v>0</v>
          </cell>
          <cell r="F1502">
            <v>0</v>
          </cell>
          <cell r="G1502">
            <v>0</v>
          </cell>
          <cell r="L1502">
            <v>0</v>
          </cell>
        </row>
        <row r="1503">
          <cell r="A1503">
            <v>92260</v>
          </cell>
          <cell r="B1503">
            <v>6512</v>
          </cell>
          <cell r="C1503" t="str">
            <v>92260*6512*OHD</v>
          </cell>
          <cell r="D1503">
            <v>0</v>
          </cell>
          <cell r="E1503">
            <v>0</v>
          </cell>
          <cell r="F1503">
            <v>0</v>
          </cell>
          <cell r="G1503">
            <v>0</v>
          </cell>
          <cell r="L1503">
            <v>0</v>
          </cell>
        </row>
        <row r="1504">
          <cell r="A1504">
            <v>92330</v>
          </cell>
          <cell r="B1504">
            <v>6512</v>
          </cell>
          <cell r="C1504" t="str">
            <v>92330*6512*OHD</v>
          </cell>
          <cell r="D1504">
            <v>0</v>
          </cell>
          <cell r="E1504">
            <v>0</v>
          </cell>
          <cell r="F1504">
            <v>0</v>
          </cell>
          <cell r="G1504">
            <v>0</v>
          </cell>
          <cell r="L1504">
            <v>0</v>
          </cell>
        </row>
        <row r="1505">
          <cell r="A1505">
            <v>92405</v>
          </cell>
          <cell r="B1505">
            <v>6512</v>
          </cell>
          <cell r="C1505" t="str">
            <v>92405*6512*OHD</v>
          </cell>
          <cell r="D1505">
            <v>0</v>
          </cell>
          <cell r="E1505">
            <v>0</v>
          </cell>
          <cell r="F1505">
            <v>0</v>
          </cell>
          <cell r="G1505">
            <v>0</v>
          </cell>
          <cell r="L1505">
            <v>0</v>
          </cell>
        </row>
        <row r="1506">
          <cell r="A1506">
            <v>92500</v>
          </cell>
          <cell r="B1506">
            <v>6512</v>
          </cell>
          <cell r="C1506" t="str">
            <v>92500*6512*OHD</v>
          </cell>
          <cell r="D1506">
            <v>-530</v>
          </cell>
          <cell r="E1506">
            <v>0</v>
          </cell>
          <cell r="F1506">
            <v>530</v>
          </cell>
          <cell r="G1506">
            <v>0</v>
          </cell>
          <cell r="L1506">
            <v>0</v>
          </cell>
        </row>
        <row r="1507">
          <cell r="A1507">
            <v>92000</v>
          </cell>
          <cell r="B1507">
            <v>6514</v>
          </cell>
          <cell r="C1507" t="str">
            <v>92000*6514*OHD</v>
          </cell>
          <cell r="D1507">
            <v>-11808</v>
          </cell>
          <cell r="E1507">
            <v>0</v>
          </cell>
          <cell r="F1507">
            <v>11808</v>
          </cell>
          <cell r="G1507">
            <v>0</v>
          </cell>
          <cell r="L1507">
            <v>0</v>
          </cell>
        </row>
        <row r="1508">
          <cell r="A1508">
            <v>92010</v>
          </cell>
          <cell r="B1508">
            <v>6514</v>
          </cell>
          <cell r="C1508" t="str">
            <v>92010*6514*OHD</v>
          </cell>
          <cell r="D1508">
            <v>17712</v>
          </cell>
          <cell r="E1508">
            <v>0</v>
          </cell>
          <cell r="F1508">
            <v>-17712</v>
          </cell>
          <cell r="G1508">
            <v>0</v>
          </cell>
          <cell r="L1508">
            <v>17712</v>
          </cell>
        </row>
        <row r="1509">
          <cell r="A1509">
            <v>92000</v>
          </cell>
          <cell r="B1509">
            <v>6516</v>
          </cell>
          <cell r="C1509" t="str">
            <v>92000*6516*OHD</v>
          </cell>
          <cell r="D1509">
            <v>0</v>
          </cell>
          <cell r="E1509">
            <v>0</v>
          </cell>
          <cell r="F1509">
            <v>0</v>
          </cell>
          <cell r="G1509">
            <v>0</v>
          </cell>
          <cell r="L1509">
            <v>0</v>
          </cell>
        </row>
        <row r="1510">
          <cell r="A1510">
            <v>92010</v>
          </cell>
          <cell r="B1510">
            <v>6516</v>
          </cell>
          <cell r="C1510" t="str">
            <v>92010*6516*OHD</v>
          </cell>
          <cell r="D1510">
            <v>265</v>
          </cell>
          <cell r="E1510">
            <v>0</v>
          </cell>
          <cell r="F1510">
            <v>-265</v>
          </cell>
          <cell r="G1510">
            <v>0</v>
          </cell>
          <cell r="L1510">
            <v>265</v>
          </cell>
        </row>
        <row r="1511">
          <cell r="A1511">
            <v>92335</v>
          </cell>
          <cell r="B1511">
            <v>6516</v>
          </cell>
          <cell r="C1511" t="str">
            <v>92335*6516*OHD</v>
          </cell>
          <cell r="D1511">
            <v>-265</v>
          </cell>
          <cell r="E1511">
            <v>0</v>
          </cell>
          <cell r="F1511">
            <v>265</v>
          </cell>
          <cell r="G1511">
            <v>0</v>
          </cell>
          <cell r="L1511">
            <v>0</v>
          </cell>
        </row>
        <row r="1512">
          <cell r="A1512">
            <v>92000</v>
          </cell>
          <cell r="B1512">
            <v>6518</v>
          </cell>
          <cell r="C1512" t="str">
            <v>92000*6518*OHD</v>
          </cell>
          <cell r="D1512">
            <v>0</v>
          </cell>
          <cell r="E1512">
            <v>0</v>
          </cell>
          <cell r="F1512">
            <v>0</v>
          </cell>
          <cell r="G1512">
            <v>0</v>
          </cell>
          <cell r="L1512">
            <v>0</v>
          </cell>
        </row>
        <row r="1513">
          <cell r="A1513">
            <v>92010</v>
          </cell>
          <cell r="B1513">
            <v>6518</v>
          </cell>
          <cell r="C1513" t="str">
            <v>92010*6518*OHD</v>
          </cell>
          <cell r="D1513">
            <v>-3675</v>
          </cell>
          <cell r="E1513">
            <v>0</v>
          </cell>
          <cell r="F1513">
            <v>3675</v>
          </cell>
          <cell r="G1513">
            <v>0</v>
          </cell>
          <cell r="L1513">
            <v>-3675</v>
          </cell>
        </row>
        <row r="1514">
          <cell r="A1514">
            <v>92200</v>
          </cell>
          <cell r="B1514">
            <v>6518</v>
          </cell>
          <cell r="C1514" t="str">
            <v>92200*6518*OHD</v>
          </cell>
          <cell r="D1514">
            <v>0</v>
          </cell>
          <cell r="E1514">
            <v>0</v>
          </cell>
          <cell r="F1514">
            <v>0</v>
          </cell>
          <cell r="G1514">
            <v>0</v>
          </cell>
          <cell r="L1514">
            <v>0</v>
          </cell>
        </row>
        <row r="1515">
          <cell r="A1515">
            <v>92322</v>
          </cell>
          <cell r="B1515">
            <v>6518</v>
          </cell>
          <cell r="C1515" t="str">
            <v>92322*6518*OHD</v>
          </cell>
          <cell r="D1515">
            <v>0</v>
          </cell>
          <cell r="E1515">
            <v>0</v>
          </cell>
          <cell r="F1515">
            <v>0</v>
          </cell>
          <cell r="G1515">
            <v>0</v>
          </cell>
          <cell r="L1515">
            <v>0</v>
          </cell>
        </row>
        <row r="1516">
          <cell r="A1516">
            <v>92410</v>
          </cell>
          <cell r="B1516">
            <v>6518</v>
          </cell>
          <cell r="C1516" t="str">
            <v>92410*6518*OHD</v>
          </cell>
          <cell r="D1516">
            <v>0</v>
          </cell>
          <cell r="E1516">
            <v>0</v>
          </cell>
          <cell r="F1516">
            <v>0</v>
          </cell>
          <cell r="G1516">
            <v>0</v>
          </cell>
          <cell r="L1516">
            <v>0</v>
          </cell>
        </row>
        <row r="1517">
          <cell r="A1517">
            <v>92800</v>
          </cell>
          <cell r="B1517">
            <v>6518</v>
          </cell>
          <cell r="C1517" t="str">
            <v>92800*6518*OHD</v>
          </cell>
          <cell r="D1517">
            <v>0</v>
          </cell>
          <cell r="E1517">
            <v>0</v>
          </cell>
          <cell r="F1517">
            <v>0</v>
          </cell>
          <cell r="G1517">
            <v>0</v>
          </cell>
          <cell r="L1517">
            <v>0</v>
          </cell>
        </row>
        <row r="1518">
          <cell r="A1518">
            <v>92410</v>
          </cell>
          <cell r="B1518">
            <v>6532</v>
          </cell>
          <cell r="C1518" t="str">
            <v>92410*6532*OHD</v>
          </cell>
          <cell r="D1518">
            <v>0</v>
          </cell>
          <cell r="E1518">
            <v>0</v>
          </cell>
          <cell r="F1518">
            <v>0</v>
          </cell>
          <cell r="G1518">
            <v>0</v>
          </cell>
          <cell r="L1518">
            <v>0</v>
          </cell>
        </row>
        <row r="1519">
          <cell r="A1519">
            <v>92310</v>
          </cell>
          <cell r="B1519">
            <v>6534</v>
          </cell>
          <cell r="C1519" t="str">
            <v>92310*6534*OHD</v>
          </cell>
          <cell r="D1519">
            <v>10672.5</v>
          </cell>
          <cell r="E1519">
            <v>0</v>
          </cell>
          <cell r="F1519">
            <v>-10672.5</v>
          </cell>
          <cell r="G1519">
            <v>0</v>
          </cell>
          <cell r="L1519">
            <v>10672.5</v>
          </cell>
        </row>
        <row r="1520">
          <cell r="A1520">
            <v>92405</v>
          </cell>
          <cell r="B1520">
            <v>6534</v>
          </cell>
          <cell r="C1520" t="str">
            <v>92405*6534*OHD</v>
          </cell>
          <cell r="D1520">
            <v>0</v>
          </cell>
          <cell r="E1520">
            <v>0</v>
          </cell>
          <cell r="F1520">
            <v>0</v>
          </cell>
          <cell r="G1520">
            <v>0</v>
          </cell>
          <cell r="L1520">
            <v>0</v>
          </cell>
        </row>
        <row r="1521">
          <cell r="A1521">
            <v>92450</v>
          </cell>
          <cell r="B1521">
            <v>6534</v>
          </cell>
          <cell r="C1521" t="str">
            <v>92450*6534*OHD</v>
          </cell>
          <cell r="D1521">
            <v>-6940.02</v>
          </cell>
          <cell r="E1521">
            <v>0</v>
          </cell>
          <cell r="F1521">
            <v>6940.02</v>
          </cell>
          <cell r="G1521">
            <v>0</v>
          </cell>
          <cell r="L1521">
            <v>0</v>
          </cell>
        </row>
        <row r="1522">
          <cell r="A1522">
            <v>92000</v>
          </cell>
          <cell r="B1522">
            <v>6536</v>
          </cell>
          <cell r="C1522" t="str">
            <v>92000*6536*OHD</v>
          </cell>
          <cell r="D1522">
            <v>0</v>
          </cell>
          <cell r="E1522">
            <v>0</v>
          </cell>
          <cell r="F1522">
            <v>0</v>
          </cell>
          <cell r="G1522">
            <v>0</v>
          </cell>
          <cell r="L1522">
            <v>0</v>
          </cell>
        </row>
        <row r="1523">
          <cell r="A1523">
            <v>92099</v>
          </cell>
          <cell r="B1523">
            <v>6536</v>
          </cell>
          <cell r="C1523" t="str">
            <v>92099*6536*OHD</v>
          </cell>
          <cell r="D1523">
            <v>0</v>
          </cell>
          <cell r="E1523">
            <v>0</v>
          </cell>
          <cell r="F1523">
            <v>0</v>
          </cell>
          <cell r="G1523">
            <v>0</v>
          </cell>
          <cell r="L1523">
            <v>0</v>
          </cell>
        </row>
        <row r="1524">
          <cell r="A1524">
            <v>92310</v>
          </cell>
          <cell r="B1524">
            <v>6536</v>
          </cell>
          <cell r="C1524" t="str">
            <v>92310*6536*OHD</v>
          </cell>
          <cell r="D1524">
            <v>0</v>
          </cell>
          <cell r="E1524">
            <v>0</v>
          </cell>
          <cell r="F1524">
            <v>0</v>
          </cell>
          <cell r="G1524">
            <v>0</v>
          </cell>
          <cell r="L1524">
            <v>0</v>
          </cell>
        </row>
        <row r="1525">
          <cell r="A1525">
            <v>92405</v>
          </cell>
          <cell r="B1525">
            <v>6536</v>
          </cell>
          <cell r="C1525" t="str">
            <v>92405*6536*OHD</v>
          </cell>
          <cell r="D1525">
            <v>0</v>
          </cell>
          <cell r="E1525">
            <v>0</v>
          </cell>
          <cell r="F1525">
            <v>0</v>
          </cell>
          <cell r="G1525">
            <v>0</v>
          </cell>
          <cell r="L1525">
            <v>0</v>
          </cell>
        </row>
        <row r="1526">
          <cell r="A1526">
            <v>92450</v>
          </cell>
          <cell r="B1526">
            <v>6536</v>
          </cell>
          <cell r="C1526" t="str">
            <v>92450*6536*OHD</v>
          </cell>
          <cell r="D1526">
            <v>0</v>
          </cell>
          <cell r="E1526">
            <v>0</v>
          </cell>
          <cell r="F1526">
            <v>0</v>
          </cell>
          <cell r="G1526">
            <v>0</v>
          </cell>
          <cell r="L1526">
            <v>0</v>
          </cell>
        </row>
        <row r="1527">
          <cell r="A1527">
            <v>92200</v>
          </cell>
          <cell r="B1527">
            <v>6538</v>
          </cell>
          <cell r="C1527" t="str">
            <v>92200*6538*OHD</v>
          </cell>
          <cell r="D1527">
            <v>0</v>
          </cell>
          <cell r="E1527">
            <v>0</v>
          </cell>
          <cell r="F1527">
            <v>0</v>
          </cell>
          <cell r="G1527">
            <v>0</v>
          </cell>
          <cell r="L1527">
            <v>0</v>
          </cell>
        </row>
        <row r="1528">
          <cell r="A1528">
            <v>92000</v>
          </cell>
          <cell r="B1528">
            <v>6540</v>
          </cell>
          <cell r="C1528" t="str">
            <v>92000*6540*OHD</v>
          </cell>
          <cell r="D1528">
            <v>0</v>
          </cell>
          <cell r="E1528">
            <v>0</v>
          </cell>
          <cell r="F1528">
            <v>0</v>
          </cell>
          <cell r="G1528">
            <v>0</v>
          </cell>
          <cell r="L1528">
            <v>0</v>
          </cell>
        </row>
        <row r="1529">
          <cell r="A1529">
            <v>92050</v>
          </cell>
          <cell r="B1529">
            <v>6540</v>
          </cell>
          <cell r="C1529" t="str">
            <v>92050*6540*OHD</v>
          </cell>
          <cell r="D1529">
            <v>895</v>
          </cell>
          <cell r="E1529">
            <v>0</v>
          </cell>
          <cell r="F1529">
            <v>-895</v>
          </cell>
          <cell r="G1529">
            <v>0</v>
          </cell>
          <cell r="L1529">
            <v>895</v>
          </cell>
        </row>
        <row r="1530">
          <cell r="A1530">
            <v>92200</v>
          </cell>
          <cell r="B1530">
            <v>6540</v>
          </cell>
          <cell r="C1530" t="str">
            <v>92200*6540*OHD</v>
          </cell>
          <cell r="D1530">
            <v>0</v>
          </cell>
          <cell r="E1530">
            <v>0</v>
          </cell>
          <cell r="F1530">
            <v>0</v>
          </cell>
          <cell r="G1530">
            <v>0</v>
          </cell>
          <cell r="L1530">
            <v>0</v>
          </cell>
        </row>
        <row r="1531">
          <cell r="A1531">
            <v>92310</v>
          </cell>
          <cell r="B1531">
            <v>6540</v>
          </cell>
          <cell r="C1531" t="str">
            <v>92310*6540*OHD</v>
          </cell>
          <cell r="D1531">
            <v>6694.5</v>
          </cell>
          <cell r="E1531">
            <v>25000</v>
          </cell>
          <cell r="F1531">
            <v>18305.5</v>
          </cell>
          <cell r="G1531">
            <v>0.73221999999999998</v>
          </cell>
          <cell r="L1531">
            <v>6694.5</v>
          </cell>
        </row>
        <row r="1532">
          <cell r="A1532">
            <v>92330</v>
          </cell>
          <cell r="B1532">
            <v>6540</v>
          </cell>
          <cell r="C1532" t="str">
            <v>92330*6540*OHD</v>
          </cell>
          <cell r="D1532">
            <v>0</v>
          </cell>
          <cell r="E1532">
            <v>0</v>
          </cell>
          <cell r="F1532">
            <v>0</v>
          </cell>
          <cell r="G1532">
            <v>0</v>
          </cell>
          <cell r="L1532">
            <v>0</v>
          </cell>
        </row>
        <row r="1533">
          <cell r="A1533">
            <v>92335</v>
          </cell>
          <cell r="B1533">
            <v>6540</v>
          </cell>
          <cell r="C1533" t="str">
            <v>92335*6540*OHD</v>
          </cell>
          <cell r="D1533">
            <v>0</v>
          </cell>
          <cell r="E1533">
            <v>0</v>
          </cell>
          <cell r="F1533">
            <v>0</v>
          </cell>
          <cell r="G1533">
            <v>0</v>
          </cell>
          <cell r="L1533">
            <v>0</v>
          </cell>
        </row>
        <row r="1534">
          <cell r="A1534">
            <v>92405</v>
          </cell>
          <cell r="B1534">
            <v>6540</v>
          </cell>
          <cell r="C1534" t="str">
            <v>92405*6540*OHD</v>
          </cell>
          <cell r="D1534">
            <v>-6178.5</v>
          </cell>
          <cell r="E1534">
            <v>0</v>
          </cell>
          <cell r="F1534">
            <v>6178.5</v>
          </cell>
          <cell r="G1534">
            <v>0</v>
          </cell>
          <cell r="L1534">
            <v>0</v>
          </cell>
        </row>
        <row r="1535">
          <cell r="A1535">
            <v>92410</v>
          </cell>
          <cell r="B1535">
            <v>6540</v>
          </cell>
          <cell r="C1535" t="str">
            <v>92410*6540*OHD</v>
          </cell>
          <cell r="D1535">
            <v>-2786</v>
          </cell>
          <cell r="E1535">
            <v>0</v>
          </cell>
          <cell r="F1535">
            <v>2786</v>
          </cell>
          <cell r="G1535">
            <v>0</v>
          </cell>
          <cell r="L1535">
            <v>0</v>
          </cell>
        </row>
        <row r="1536">
          <cell r="A1536">
            <v>92450</v>
          </cell>
          <cell r="B1536">
            <v>6540</v>
          </cell>
          <cell r="C1536" t="str">
            <v>92450*6540*OHD</v>
          </cell>
          <cell r="D1536">
            <v>8426</v>
          </cell>
          <cell r="E1536">
            <v>0</v>
          </cell>
          <cell r="F1536">
            <v>-8426</v>
          </cell>
          <cell r="G1536">
            <v>0</v>
          </cell>
          <cell r="L1536">
            <v>0</v>
          </cell>
        </row>
        <row r="1537">
          <cell r="A1537">
            <v>92000</v>
          </cell>
          <cell r="B1537">
            <v>6542</v>
          </cell>
          <cell r="C1537" t="str">
            <v>92000*6542*OHD</v>
          </cell>
          <cell r="D1537">
            <v>0</v>
          </cell>
          <cell r="E1537">
            <v>0</v>
          </cell>
          <cell r="F1537">
            <v>0</v>
          </cell>
          <cell r="G1537">
            <v>0</v>
          </cell>
          <cell r="L1537">
            <v>0</v>
          </cell>
        </row>
        <row r="1538">
          <cell r="A1538">
            <v>92200</v>
          </cell>
          <cell r="B1538">
            <v>6542</v>
          </cell>
          <cell r="C1538" t="str">
            <v>92200*6542*OHD</v>
          </cell>
          <cell r="D1538">
            <v>-895</v>
          </cell>
          <cell r="E1538">
            <v>0</v>
          </cell>
          <cell r="F1538">
            <v>895</v>
          </cell>
          <cell r="G1538">
            <v>0</v>
          </cell>
          <cell r="L1538">
            <v>0</v>
          </cell>
        </row>
        <row r="1539">
          <cell r="A1539">
            <v>92260</v>
          </cell>
          <cell r="B1539">
            <v>6542</v>
          </cell>
          <cell r="C1539" t="str">
            <v>92260*6542*OHD</v>
          </cell>
          <cell r="D1539">
            <v>0</v>
          </cell>
          <cell r="E1539">
            <v>0</v>
          </cell>
          <cell r="F1539">
            <v>0</v>
          </cell>
          <cell r="G1539">
            <v>0</v>
          </cell>
          <cell r="L1539">
            <v>0</v>
          </cell>
        </row>
        <row r="1540">
          <cell r="A1540">
            <v>92310</v>
          </cell>
          <cell r="B1540">
            <v>6542</v>
          </cell>
          <cell r="C1540" t="str">
            <v>92310*6542*OHD</v>
          </cell>
          <cell r="D1540">
            <v>-329.28</v>
          </cell>
          <cell r="E1540">
            <v>0</v>
          </cell>
          <cell r="F1540">
            <v>329.28</v>
          </cell>
          <cell r="G1540">
            <v>0</v>
          </cell>
          <cell r="L1540">
            <v>-329.28</v>
          </cell>
        </row>
        <row r="1541">
          <cell r="A1541">
            <v>92405</v>
          </cell>
          <cell r="B1541">
            <v>6542</v>
          </cell>
          <cell r="C1541" t="str">
            <v>92405*6542*OHD</v>
          </cell>
          <cell r="D1541">
            <v>0</v>
          </cell>
          <cell r="E1541">
            <v>0</v>
          </cell>
          <cell r="F1541">
            <v>0</v>
          </cell>
          <cell r="G1541">
            <v>0</v>
          </cell>
          <cell r="L1541">
            <v>0</v>
          </cell>
        </row>
        <row r="1542">
          <cell r="A1542">
            <v>92410</v>
          </cell>
          <cell r="B1542">
            <v>6542</v>
          </cell>
          <cell r="C1542" t="str">
            <v>92410*6542*OHD</v>
          </cell>
          <cell r="D1542">
            <v>329.28</v>
          </cell>
          <cell r="E1542">
            <v>0</v>
          </cell>
          <cell r="F1542">
            <v>-329.28</v>
          </cell>
          <cell r="G1542">
            <v>0</v>
          </cell>
          <cell r="L1542">
            <v>0</v>
          </cell>
        </row>
        <row r="1543">
          <cell r="A1543">
            <v>92450</v>
          </cell>
          <cell r="B1543">
            <v>6542</v>
          </cell>
          <cell r="C1543" t="str">
            <v>92450*6542*OHD</v>
          </cell>
          <cell r="D1543">
            <v>0</v>
          </cell>
          <cell r="E1543">
            <v>0</v>
          </cell>
          <cell r="F1543">
            <v>0</v>
          </cell>
          <cell r="G1543">
            <v>0</v>
          </cell>
          <cell r="L1543">
            <v>0</v>
          </cell>
        </row>
        <row r="1544">
          <cell r="A1544">
            <v>92270</v>
          </cell>
          <cell r="B1544">
            <v>6543</v>
          </cell>
          <cell r="C1544" t="str">
            <v>92270*6543*OHD</v>
          </cell>
          <cell r="D1544">
            <v>0</v>
          </cell>
          <cell r="E1544">
            <v>0</v>
          </cell>
          <cell r="F1544">
            <v>0</v>
          </cell>
          <cell r="G1544">
            <v>0</v>
          </cell>
          <cell r="L1544">
            <v>0</v>
          </cell>
        </row>
        <row r="1545">
          <cell r="A1545">
            <v>92310</v>
          </cell>
          <cell r="B1545">
            <v>6543</v>
          </cell>
          <cell r="C1545" t="str">
            <v>92310*6543*OHD</v>
          </cell>
          <cell r="D1545">
            <v>25894.36</v>
          </cell>
          <cell r="E1545">
            <v>0</v>
          </cell>
          <cell r="F1545">
            <v>-25894.36</v>
          </cell>
          <cell r="G1545">
            <v>0</v>
          </cell>
          <cell r="L1545">
            <v>25894.36</v>
          </cell>
        </row>
        <row r="1546">
          <cell r="A1546">
            <v>92405</v>
          </cell>
          <cell r="B1546">
            <v>6543</v>
          </cell>
          <cell r="C1546" t="str">
            <v>92405*6543*OHD</v>
          </cell>
          <cell r="D1546">
            <v>-4975.5600000000004</v>
          </cell>
          <cell r="E1546">
            <v>0</v>
          </cell>
          <cell r="F1546">
            <v>4975.5600000000004</v>
          </cell>
          <cell r="G1546">
            <v>0</v>
          </cell>
          <cell r="L1546">
            <v>0</v>
          </cell>
        </row>
        <row r="1547">
          <cell r="A1547">
            <v>92450</v>
          </cell>
          <cell r="B1547">
            <v>6543</v>
          </cell>
          <cell r="C1547" t="str">
            <v>92450*6543*OHD</v>
          </cell>
          <cell r="D1547">
            <v>-20918.8</v>
          </cell>
          <cell r="E1547">
            <v>0</v>
          </cell>
          <cell r="F1547">
            <v>20918.8</v>
          </cell>
          <cell r="G1547">
            <v>0</v>
          </cell>
          <cell r="L1547">
            <v>0</v>
          </cell>
        </row>
        <row r="1548">
          <cell r="A1548">
            <v>92500</v>
          </cell>
          <cell r="B1548">
            <v>6543</v>
          </cell>
          <cell r="C1548" t="str">
            <v>92500*6543*OHD</v>
          </cell>
          <cell r="D1548">
            <v>0</v>
          </cell>
          <cell r="E1548">
            <v>0</v>
          </cell>
          <cell r="F1548">
            <v>0</v>
          </cell>
          <cell r="G1548">
            <v>0</v>
          </cell>
          <cell r="L1548">
            <v>0</v>
          </cell>
        </row>
        <row r="1549">
          <cell r="A1549">
            <v>92000</v>
          </cell>
          <cell r="B1549">
            <v>6544</v>
          </cell>
          <cell r="C1549" t="str">
            <v>92000*6544*OHD</v>
          </cell>
          <cell r="D1549">
            <v>-14475.59</v>
          </cell>
          <cell r="E1549">
            <v>0</v>
          </cell>
          <cell r="F1549">
            <v>14475.59</v>
          </cell>
          <cell r="G1549">
            <v>0</v>
          </cell>
          <cell r="L1549">
            <v>0</v>
          </cell>
        </row>
        <row r="1550">
          <cell r="A1550">
            <v>92100</v>
          </cell>
          <cell r="B1550">
            <v>6544</v>
          </cell>
          <cell r="C1550" t="str">
            <v>92100*6544*OHD</v>
          </cell>
          <cell r="D1550">
            <v>0</v>
          </cell>
          <cell r="E1550">
            <v>0</v>
          </cell>
          <cell r="F1550">
            <v>0</v>
          </cell>
          <cell r="G1550">
            <v>0</v>
          </cell>
          <cell r="L1550">
            <v>0</v>
          </cell>
        </row>
        <row r="1551">
          <cell r="A1551">
            <v>92300</v>
          </cell>
          <cell r="B1551">
            <v>6544</v>
          </cell>
          <cell r="C1551" t="str">
            <v>92300*6544*OHD</v>
          </cell>
          <cell r="D1551">
            <v>0</v>
          </cell>
          <cell r="E1551">
            <v>0</v>
          </cell>
          <cell r="F1551">
            <v>0</v>
          </cell>
          <cell r="G1551">
            <v>0</v>
          </cell>
          <cell r="L1551">
            <v>0</v>
          </cell>
        </row>
        <row r="1552">
          <cell r="A1552">
            <v>92310</v>
          </cell>
          <cell r="B1552">
            <v>6544</v>
          </cell>
          <cell r="C1552" t="str">
            <v>92310*6544*OHD</v>
          </cell>
          <cell r="D1552">
            <v>29884.94</v>
          </cell>
          <cell r="E1552">
            <v>0</v>
          </cell>
          <cell r="F1552">
            <v>-29884.94</v>
          </cell>
          <cell r="G1552">
            <v>0</v>
          </cell>
          <cell r="L1552">
            <v>29884.94</v>
          </cell>
        </row>
        <row r="1553">
          <cell r="A1553">
            <v>92330</v>
          </cell>
          <cell r="B1553">
            <v>6544</v>
          </cell>
          <cell r="C1553" t="str">
            <v>92330*6544*OHD</v>
          </cell>
          <cell r="D1553">
            <v>0</v>
          </cell>
          <cell r="E1553">
            <v>0</v>
          </cell>
          <cell r="F1553">
            <v>0</v>
          </cell>
          <cell r="G1553">
            <v>0</v>
          </cell>
          <cell r="L1553">
            <v>0</v>
          </cell>
        </row>
        <row r="1554">
          <cell r="A1554">
            <v>92335</v>
          </cell>
          <cell r="B1554">
            <v>6544</v>
          </cell>
          <cell r="C1554" t="str">
            <v>92335*6544*OHD</v>
          </cell>
          <cell r="D1554">
            <v>0</v>
          </cell>
          <cell r="E1554">
            <v>0</v>
          </cell>
          <cell r="F1554">
            <v>0</v>
          </cell>
          <cell r="G1554">
            <v>0</v>
          </cell>
          <cell r="L1554">
            <v>0</v>
          </cell>
        </row>
        <row r="1555">
          <cell r="A1555">
            <v>92405</v>
          </cell>
          <cell r="B1555">
            <v>6544</v>
          </cell>
          <cell r="C1555" t="str">
            <v>92405*6544*OHD</v>
          </cell>
          <cell r="D1555">
            <v>3117.49</v>
          </cell>
          <cell r="E1555">
            <v>0</v>
          </cell>
          <cell r="F1555">
            <v>-3117.49</v>
          </cell>
          <cell r="G1555">
            <v>0</v>
          </cell>
          <cell r="L1555">
            <v>0</v>
          </cell>
        </row>
        <row r="1556">
          <cell r="A1556">
            <v>92410</v>
          </cell>
          <cell r="B1556">
            <v>6544</v>
          </cell>
          <cell r="C1556" t="str">
            <v>92410*6544*OHD</v>
          </cell>
          <cell r="D1556">
            <v>-11983.14</v>
          </cell>
          <cell r="E1556">
            <v>0</v>
          </cell>
          <cell r="F1556">
            <v>11983.14</v>
          </cell>
          <cell r="G1556">
            <v>0</v>
          </cell>
          <cell r="L1556">
            <v>0</v>
          </cell>
        </row>
        <row r="1557">
          <cell r="A1557">
            <v>92450</v>
          </cell>
          <cell r="B1557">
            <v>6544</v>
          </cell>
          <cell r="C1557" t="str">
            <v>92450*6544*OHD</v>
          </cell>
          <cell r="D1557">
            <v>0</v>
          </cell>
          <cell r="E1557">
            <v>0</v>
          </cell>
          <cell r="F1557">
            <v>0</v>
          </cell>
          <cell r="G1557">
            <v>0</v>
          </cell>
          <cell r="L1557">
            <v>0</v>
          </cell>
        </row>
        <row r="1558">
          <cell r="A1558">
            <v>92000</v>
          </cell>
          <cell r="B1558">
            <v>6552</v>
          </cell>
          <cell r="C1558" t="str">
            <v>92000*6552*OHD</v>
          </cell>
          <cell r="D1558">
            <v>-20695.919999999998</v>
          </cell>
          <cell r="E1558">
            <v>0</v>
          </cell>
          <cell r="F1558">
            <v>20695.919999999998</v>
          </cell>
          <cell r="G1558">
            <v>0</v>
          </cell>
          <cell r="L1558">
            <v>0</v>
          </cell>
        </row>
        <row r="1559">
          <cell r="A1559">
            <v>92010</v>
          </cell>
          <cell r="B1559">
            <v>6552</v>
          </cell>
          <cell r="C1559" t="str">
            <v>92010*6552*OHD</v>
          </cell>
          <cell r="D1559">
            <v>20695.919999999998</v>
          </cell>
          <cell r="E1559">
            <v>47000</v>
          </cell>
          <cell r="F1559">
            <v>26304.080000000002</v>
          </cell>
          <cell r="G1559">
            <v>0.55966127659574472</v>
          </cell>
          <cell r="L1559">
            <v>20695.919999999998</v>
          </cell>
        </row>
        <row r="1560">
          <cell r="A1560">
            <v>92099</v>
          </cell>
          <cell r="B1560">
            <v>6552</v>
          </cell>
          <cell r="C1560" t="str">
            <v>92099*6552*OHD</v>
          </cell>
          <cell r="D1560">
            <v>0</v>
          </cell>
          <cell r="E1560">
            <v>0</v>
          </cell>
          <cell r="F1560">
            <v>0</v>
          </cell>
          <cell r="G1560">
            <v>0</v>
          </cell>
          <cell r="L1560">
            <v>0</v>
          </cell>
        </row>
        <row r="1561">
          <cell r="A1561">
            <v>92100</v>
          </cell>
          <cell r="B1561">
            <v>6552</v>
          </cell>
          <cell r="C1561" t="str">
            <v>92100*6552*OHD</v>
          </cell>
          <cell r="D1561">
            <v>0</v>
          </cell>
          <cell r="E1561">
            <v>15000</v>
          </cell>
          <cell r="F1561">
            <v>15000</v>
          </cell>
          <cell r="G1561">
            <v>1</v>
          </cell>
          <cell r="L1561">
            <v>0</v>
          </cell>
        </row>
        <row r="1562">
          <cell r="A1562">
            <v>92200</v>
          </cell>
          <cell r="B1562">
            <v>6552</v>
          </cell>
          <cell r="C1562" t="str">
            <v>92200*6552*OHD</v>
          </cell>
          <cell r="D1562">
            <v>0</v>
          </cell>
          <cell r="E1562">
            <v>0</v>
          </cell>
          <cell r="F1562">
            <v>0</v>
          </cell>
          <cell r="G1562">
            <v>0</v>
          </cell>
          <cell r="L1562">
            <v>0</v>
          </cell>
        </row>
        <row r="1563">
          <cell r="A1563">
            <v>92210</v>
          </cell>
          <cell r="B1563">
            <v>6552</v>
          </cell>
          <cell r="C1563" t="str">
            <v>92210*6552*OHD</v>
          </cell>
          <cell r="D1563">
            <v>0</v>
          </cell>
          <cell r="E1563">
            <v>0</v>
          </cell>
          <cell r="F1563">
            <v>0</v>
          </cell>
          <cell r="G1563">
            <v>0</v>
          </cell>
          <cell r="L1563">
            <v>0</v>
          </cell>
        </row>
        <row r="1564">
          <cell r="A1564">
            <v>92290</v>
          </cell>
          <cell r="B1564">
            <v>6552</v>
          </cell>
          <cell r="C1564" t="str">
            <v>92290*6552*OHD</v>
          </cell>
          <cell r="D1564">
            <v>0</v>
          </cell>
          <cell r="E1564">
            <v>0</v>
          </cell>
          <cell r="F1564">
            <v>0</v>
          </cell>
          <cell r="G1564">
            <v>0</v>
          </cell>
          <cell r="L1564">
            <v>0</v>
          </cell>
        </row>
        <row r="1565">
          <cell r="A1565">
            <v>92335</v>
          </cell>
          <cell r="B1565">
            <v>6552</v>
          </cell>
          <cell r="C1565" t="str">
            <v>92335*6552*OHD</v>
          </cell>
          <cell r="D1565">
            <v>0</v>
          </cell>
          <cell r="E1565">
            <v>0</v>
          </cell>
          <cell r="F1565">
            <v>0</v>
          </cell>
          <cell r="G1565">
            <v>0</v>
          </cell>
          <cell r="L1565">
            <v>0</v>
          </cell>
        </row>
        <row r="1566">
          <cell r="A1566">
            <v>92405</v>
          </cell>
          <cell r="B1566">
            <v>6552</v>
          </cell>
          <cell r="C1566" t="str">
            <v>92405*6552*OHD</v>
          </cell>
          <cell r="D1566">
            <v>0</v>
          </cell>
          <cell r="E1566">
            <v>0</v>
          </cell>
          <cell r="F1566">
            <v>0</v>
          </cell>
          <cell r="G1566">
            <v>0</v>
          </cell>
          <cell r="L1566">
            <v>0</v>
          </cell>
        </row>
        <row r="1567">
          <cell r="A1567">
            <v>92500</v>
          </cell>
          <cell r="B1567">
            <v>6552</v>
          </cell>
          <cell r="C1567" t="str">
            <v>92500*6552*OHD</v>
          </cell>
          <cell r="D1567">
            <v>0</v>
          </cell>
          <cell r="E1567">
            <v>11000</v>
          </cell>
          <cell r="F1567">
            <v>11000</v>
          </cell>
          <cell r="G1567">
            <v>1</v>
          </cell>
          <cell r="L1567">
            <v>0</v>
          </cell>
        </row>
        <row r="1568">
          <cell r="A1568">
            <v>92550</v>
          </cell>
          <cell r="B1568">
            <v>6552</v>
          </cell>
          <cell r="C1568" t="str">
            <v>92550*6552*OHD</v>
          </cell>
          <cell r="D1568">
            <v>0</v>
          </cell>
          <cell r="E1568">
            <v>0</v>
          </cell>
          <cell r="F1568">
            <v>0</v>
          </cell>
          <cell r="G1568">
            <v>0</v>
          </cell>
          <cell r="L1568">
            <v>0</v>
          </cell>
        </row>
        <row r="1569">
          <cell r="A1569">
            <v>92700</v>
          </cell>
          <cell r="B1569">
            <v>6552</v>
          </cell>
          <cell r="C1569" t="str">
            <v>92700*6552*OHD</v>
          </cell>
          <cell r="D1569">
            <v>0</v>
          </cell>
          <cell r="E1569">
            <v>0</v>
          </cell>
          <cell r="F1569">
            <v>0</v>
          </cell>
          <cell r="G1569">
            <v>0</v>
          </cell>
          <cell r="L1569">
            <v>0</v>
          </cell>
        </row>
        <row r="1570">
          <cell r="A1570">
            <v>92800</v>
          </cell>
          <cell r="B1570">
            <v>6552</v>
          </cell>
          <cell r="C1570" t="str">
            <v>92800*6552*OHD</v>
          </cell>
          <cell r="D1570">
            <v>0</v>
          </cell>
          <cell r="E1570">
            <v>0</v>
          </cell>
          <cell r="F1570">
            <v>0</v>
          </cell>
          <cell r="G1570">
            <v>0</v>
          </cell>
          <cell r="L1570">
            <v>0</v>
          </cell>
        </row>
        <row r="1571">
          <cell r="A1571">
            <v>92310</v>
          </cell>
          <cell r="B1571">
            <v>6554</v>
          </cell>
          <cell r="C1571" t="str">
            <v>92310*6554*OHD</v>
          </cell>
          <cell r="D1571">
            <v>5000</v>
          </cell>
          <cell r="E1571">
            <v>0</v>
          </cell>
          <cell r="F1571">
            <v>-5000</v>
          </cell>
          <cell r="G1571">
            <v>0</v>
          </cell>
          <cell r="L1571">
            <v>5000</v>
          </cell>
        </row>
        <row r="1572">
          <cell r="A1572">
            <v>92100</v>
          </cell>
          <cell r="B1572">
            <v>6560</v>
          </cell>
          <cell r="C1572" t="str">
            <v>92100*6560*OHD</v>
          </cell>
          <cell r="D1572">
            <v>0</v>
          </cell>
          <cell r="E1572">
            <v>0</v>
          </cell>
          <cell r="F1572">
            <v>0</v>
          </cell>
          <cell r="G1572">
            <v>0</v>
          </cell>
          <cell r="L1572">
            <v>0</v>
          </cell>
        </row>
        <row r="1573">
          <cell r="A1573">
            <v>92290</v>
          </cell>
          <cell r="B1573">
            <v>6560</v>
          </cell>
          <cell r="C1573" t="str">
            <v>92290*6560*OHD</v>
          </cell>
          <cell r="D1573">
            <v>0</v>
          </cell>
          <cell r="E1573">
            <v>0</v>
          </cell>
          <cell r="F1573">
            <v>0</v>
          </cell>
          <cell r="G1573">
            <v>0</v>
          </cell>
          <cell r="L1573">
            <v>0</v>
          </cell>
        </row>
        <row r="1574">
          <cell r="A1574">
            <v>92000</v>
          </cell>
          <cell r="B1574">
            <v>6562</v>
          </cell>
          <cell r="C1574" t="str">
            <v>92000*6562*OHD</v>
          </cell>
          <cell r="D1574">
            <v>0</v>
          </cell>
          <cell r="E1574">
            <v>0</v>
          </cell>
          <cell r="F1574">
            <v>0</v>
          </cell>
          <cell r="G1574">
            <v>0</v>
          </cell>
          <cell r="L1574">
            <v>0</v>
          </cell>
        </row>
        <row r="1575">
          <cell r="A1575">
            <v>92050</v>
          </cell>
          <cell r="B1575">
            <v>6562</v>
          </cell>
          <cell r="C1575" t="str">
            <v>92050*6562*OHD</v>
          </cell>
          <cell r="D1575">
            <v>7621.36</v>
          </cell>
          <cell r="E1575">
            <v>8000</v>
          </cell>
          <cell r="F1575">
            <v>378.64</v>
          </cell>
          <cell r="G1575">
            <v>4.7330000000000039E-2</v>
          </cell>
          <cell r="L1575">
            <v>7621.36</v>
          </cell>
        </row>
        <row r="1576">
          <cell r="A1576">
            <v>92099</v>
          </cell>
          <cell r="B1576">
            <v>6562</v>
          </cell>
          <cell r="C1576" t="str">
            <v>92099*6562*OHD</v>
          </cell>
          <cell r="D1576">
            <v>0.14000000000000001</v>
          </cell>
          <cell r="E1576">
            <v>0</v>
          </cell>
          <cell r="F1576">
            <v>-0.14000000000000001</v>
          </cell>
          <cell r="G1576">
            <v>0</v>
          </cell>
          <cell r="L1576">
            <v>0</v>
          </cell>
        </row>
        <row r="1577">
          <cell r="A1577">
            <v>92100</v>
          </cell>
          <cell r="B1577">
            <v>6562</v>
          </cell>
          <cell r="C1577" t="str">
            <v>92100*6562*OHD</v>
          </cell>
          <cell r="D1577">
            <v>0</v>
          </cell>
          <cell r="E1577">
            <v>0</v>
          </cell>
          <cell r="F1577">
            <v>0</v>
          </cell>
          <cell r="G1577">
            <v>0</v>
          </cell>
          <cell r="L1577">
            <v>0</v>
          </cell>
        </row>
        <row r="1578">
          <cell r="A1578">
            <v>92200</v>
          </cell>
          <cell r="B1578">
            <v>6562</v>
          </cell>
          <cell r="C1578" t="str">
            <v>92200*6562*OHD</v>
          </cell>
          <cell r="D1578">
            <v>0</v>
          </cell>
          <cell r="E1578">
            <v>0</v>
          </cell>
          <cell r="F1578">
            <v>0</v>
          </cell>
          <cell r="G1578">
            <v>0</v>
          </cell>
          <cell r="L1578">
            <v>0</v>
          </cell>
        </row>
        <row r="1579">
          <cell r="A1579">
            <v>92225</v>
          </cell>
          <cell r="B1579">
            <v>6562</v>
          </cell>
          <cell r="C1579" t="str">
            <v>92225*6562*OHD</v>
          </cell>
          <cell r="D1579">
            <v>0</v>
          </cell>
          <cell r="E1579">
            <v>0</v>
          </cell>
          <cell r="F1579">
            <v>0</v>
          </cell>
          <cell r="G1579">
            <v>0</v>
          </cell>
          <cell r="L1579">
            <v>0</v>
          </cell>
        </row>
        <row r="1580">
          <cell r="A1580">
            <v>92230</v>
          </cell>
          <cell r="B1580">
            <v>6562</v>
          </cell>
          <cell r="C1580" t="str">
            <v>92230*6562*OHD</v>
          </cell>
          <cell r="D1580">
            <v>0</v>
          </cell>
          <cell r="E1580">
            <v>0</v>
          </cell>
          <cell r="F1580">
            <v>0</v>
          </cell>
          <cell r="G1580">
            <v>0</v>
          </cell>
          <cell r="L1580">
            <v>0</v>
          </cell>
        </row>
        <row r="1581">
          <cell r="A1581">
            <v>92290</v>
          </cell>
          <cell r="B1581">
            <v>6562</v>
          </cell>
          <cell r="C1581" t="str">
            <v>92290*6562*OHD</v>
          </cell>
          <cell r="D1581">
            <v>-7621.5</v>
          </cell>
          <cell r="E1581">
            <v>0</v>
          </cell>
          <cell r="F1581">
            <v>7621.5</v>
          </cell>
          <cell r="G1581">
            <v>0</v>
          </cell>
          <cell r="L1581">
            <v>0</v>
          </cell>
        </row>
        <row r="1582">
          <cell r="A1582">
            <v>92300</v>
          </cell>
          <cell r="B1582">
            <v>6562</v>
          </cell>
          <cell r="C1582" t="str">
            <v>92300*6562*OHD</v>
          </cell>
          <cell r="D1582">
            <v>0</v>
          </cell>
          <cell r="E1582">
            <v>0</v>
          </cell>
          <cell r="F1582">
            <v>0</v>
          </cell>
          <cell r="G1582">
            <v>0</v>
          </cell>
          <cell r="L1582">
            <v>0</v>
          </cell>
        </row>
        <row r="1583">
          <cell r="A1583">
            <v>92310</v>
          </cell>
          <cell r="B1583">
            <v>6562</v>
          </cell>
          <cell r="C1583" t="str">
            <v>92310*6562*OHD</v>
          </cell>
          <cell r="D1583">
            <v>0</v>
          </cell>
          <cell r="E1583">
            <v>0</v>
          </cell>
          <cell r="F1583">
            <v>0</v>
          </cell>
          <cell r="G1583">
            <v>0</v>
          </cell>
          <cell r="L1583">
            <v>0</v>
          </cell>
        </row>
        <row r="1584">
          <cell r="A1584">
            <v>92600</v>
          </cell>
          <cell r="B1584">
            <v>6562</v>
          </cell>
          <cell r="C1584" t="str">
            <v>92600*6562*OHD</v>
          </cell>
          <cell r="D1584">
            <v>0</v>
          </cell>
          <cell r="E1584">
            <v>0</v>
          </cell>
          <cell r="F1584">
            <v>0</v>
          </cell>
          <cell r="G1584">
            <v>0</v>
          </cell>
          <cell r="L1584">
            <v>0</v>
          </cell>
        </row>
        <row r="1585">
          <cell r="A1585">
            <v>92800</v>
          </cell>
          <cell r="B1585">
            <v>6562</v>
          </cell>
          <cell r="C1585" t="str">
            <v>92800*6562*OHD</v>
          </cell>
          <cell r="D1585">
            <v>0</v>
          </cell>
          <cell r="E1585">
            <v>0</v>
          </cell>
          <cell r="F1585">
            <v>0</v>
          </cell>
          <cell r="G1585">
            <v>0</v>
          </cell>
          <cell r="L1585">
            <v>0</v>
          </cell>
        </row>
        <row r="1586">
          <cell r="A1586">
            <v>92335</v>
          </cell>
          <cell r="B1586">
            <v>6566</v>
          </cell>
          <cell r="C1586" t="str">
            <v>92335*6566*OHD</v>
          </cell>
          <cell r="D1586">
            <v>0</v>
          </cell>
          <cell r="E1586">
            <v>0</v>
          </cell>
          <cell r="F1586">
            <v>0</v>
          </cell>
          <cell r="G1586">
            <v>0</v>
          </cell>
          <cell r="L1586">
            <v>0</v>
          </cell>
        </row>
        <row r="1587">
          <cell r="A1587">
            <v>92000</v>
          </cell>
          <cell r="B1587">
            <v>6568</v>
          </cell>
          <cell r="C1587" t="str">
            <v>92000*6568*OHD</v>
          </cell>
          <cell r="D1587">
            <v>-59870.98</v>
          </cell>
          <cell r="E1587">
            <v>0</v>
          </cell>
          <cell r="F1587">
            <v>59870.98</v>
          </cell>
          <cell r="G1587">
            <v>0</v>
          </cell>
          <cell r="L1587">
            <v>0</v>
          </cell>
        </row>
        <row r="1588">
          <cell r="A1588">
            <v>92210</v>
          </cell>
          <cell r="B1588">
            <v>6568</v>
          </cell>
          <cell r="C1588" t="str">
            <v>92210*6568*OHD</v>
          </cell>
          <cell r="D1588">
            <v>-483.87</v>
          </cell>
          <cell r="E1588">
            <v>0</v>
          </cell>
          <cell r="F1588">
            <v>483.87</v>
          </cell>
          <cell r="G1588">
            <v>0</v>
          </cell>
          <cell r="L1588">
            <v>0</v>
          </cell>
        </row>
        <row r="1589">
          <cell r="A1589">
            <v>92250</v>
          </cell>
          <cell r="B1589">
            <v>6568</v>
          </cell>
          <cell r="C1589" t="str">
            <v>92250*6568*OHD</v>
          </cell>
          <cell r="D1589">
            <v>-9687.5</v>
          </cell>
          <cell r="E1589">
            <v>0</v>
          </cell>
          <cell r="F1589">
            <v>9687.5</v>
          </cell>
          <cell r="G1589">
            <v>0</v>
          </cell>
          <cell r="L1589">
            <v>0</v>
          </cell>
        </row>
        <row r="1590">
          <cell r="A1590">
            <v>92290</v>
          </cell>
          <cell r="B1590">
            <v>6568</v>
          </cell>
          <cell r="C1590" t="str">
            <v>92290*6568*OHD</v>
          </cell>
          <cell r="D1590">
            <v>151603.23000000001</v>
          </cell>
          <cell r="E1590">
            <v>0</v>
          </cell>
          <cell r="F1590">
            <v>-151603.23000000001</v>
          </cell>
          <cell r="G1590">
            <v>0</v>
          </cell>
          <cell r="L1590">
            <v>282700</v>
          </cell>
        </row>
        <row r="1591">
          <cell r="A1591">
            <v>92550</v>
          </cell>
          <cell r="B1591">
            <v>6568</v>
          </cell>
          <cell r="C1591" t="str">
            <v>92550*6568*OHD</v>
          </cell>
          <cell r="D1591">
            <v>10937.5</v>
          </cell>
          <cell r="E1591">
            <v>0</v>
          </cell>
          <cell r="F1591">
            <v>-10937.5</v>
          </cell>
          <cell r="G1591">
            <v>0</v>
          </cell>
          <cell r="L1591">
            <v>0</v>
          </cell>
        </row>
        <row r="1592">
          <cell r="A1592">
            <v>92700</v>
          </cell>
          <cell r="B1592">
            <v>6568</v>
          </cell>
          <cell r="C1592" t="str">
            <v>92700*6568*OHD</v>
          </cell>
          <cell r="D1592">
            <v>0</v>
          </cell>
          <cell r="E1592">
            <v>0</v>
          </cell>
          <cell r="F1592">
            <v>0</v>
          </cell>
          <cell r="G1592">
            <v>0</v>
          </cell>
          <cell r="L1592">
            <v>0</v>
          </cell>
        </row>
        <row r="1593">
          <cell r="A1593">
            <v>92000</v>
          </cell>
          <cell r="B1593">
            <v>6569</v>
          </cell>
          <cell r="C1593" t="str">
            <v>92000*6569*OHD</v>
          </cell>
          <cell r="D1593">
            <v>-66666.67</v>
          </cell>
          <cell r="E1593">
            <v>0</v>
          </cell>
          <cell r="F1593">
            <v>66666.67</v>
          </cell>
          <cell r="G1593">
            <v>0</v>
          </cell>
          <cell r="L1593">
            <v>0</v>
          </cell>
        </row>
        <row r="1594">
          <cell r="A1594">
            <v>92011</v>
          </cell>
          <cell r="B1594">
            <v>6569</v>
          </cell>
          <cell r="C1594" t="str">
            <v>92011*6569*OHD</v>
          </cell>
          <cell r="D1594">
            <v>100000</v>
          </cell>
          <cell r="E1594">
            <v>54000</v>
          </cell>
          <cell r="F1594">
            <v>-46000</v>
          </cell>
          <cell r="G1594">
            <v>-0.85185185185185186</v>
          </cell>
          <cell r="L1594">
            <v>100000</v>
          </cell>
        </row>
        <row r="1595">
          <cell r="A1595">
            <v>92000</v>
          </cell>
          <cell r="B1595">
            <v>6571</v>
          </cell>
          <cell r="C1595" t="str">
            <v>92000*6571*OHD</v>
          </cell>
          <cell r="D1595">
            <v>-10008</v>
          </cell>
          <cell r="E1595">
            <v>0</v>
          </cell>
          <cell r="F1595">
            <v>10008</v>
          </cell>
          <cell r="G1595">
            <v>0</v>
          </cell>
          <cell r="L1595">
            <v>0</v>
          </cell>
        </row>
        <row r="1596">
          <cell r="A1596">
            <v>92200</v>
          </cell>
          <cell r="B1596">
            <v>6571</v>
          </cell>
          <cell r="C1596" t="str">
            <v>92200*6571*OHD</v>
          </cell>
          <cell r="D1596">
            <v>-7100</v>
          </cell>
          <cell r="E1596">
            <v>0</v>
          </cell>
          <cell r="F1596">
            <v>7100</v>
          </cell>
          <cell r="G1596">
            <v>0</v>
          </cell>
          <cell r="L1596">
            <v>0</v>
          </cell>
        </row>
        <row r="1597">
          <cell r="A1597">
            <v>92260</v>
          </cell>
          <cell r="B1597">
            <v>6571</v>
          </cell>
          <cell r="C1597" t="str">
            <v>92260*6571*OHD</v>
          </cell>
          <cell r="D1597">
            <v>0</v>
          </cell>
          <cell r="E1597">
            <v>0</v>
          </cell>
          <cell r="F1597">
            <v>0</v>
          </cell>
          <cell r="G1597">
            <v>0</v>
          </cell>
          <cell r="L1597">
            <v>0</v>
          </cell>
        </row>
        <row r="1598">
          <cell r="A1598">
            <v>92841</v>
          </cell>
          <cell r="B1598">
            <v>6571</v>
          </cell>
          <cell r="C1598" t="str">
            <v>92841*6571*OHD</v>
          </cell>
          <cell r="D1598">
            <v>17108</v>
          </cell>
          <cell r="E1598">
            <v>0</v>
          </cell>
          <cell r="F1598">
            <v>-17108</v>
          </cell>
          <cell r="G1598">
            <v>0</v>
          </cell>
          <cell r="L1598">
            <v>17108</v>
          </cell>
        </row>
        <row r="1599">
          <cell r="A1599">
            <v>92000</v>
          </cell>
          <cell r="B1599">
            <v>6572</v>
          </cell>
          <cell r="C1599" t="str">
            <v>92000*6572*OHD</v>
          </cell>
          <cell r="D1599">
            <v>-5410</v>
          </cell>
          <cell r="E1599">
            <v>0</v>
          </cell>
          <cell r="F1599">
            <v>5410</v>
          </cell>
          <cell r="G1599">
            <v>0</v>
          </cell>
          <cell r="L1599">
            <v>0</v>
          </cell>
        </row>
        <row r="1600">
          <cell r="A1600">
            <v>92099</v>
          </cell>
          <cell r="B1600">
            <v>6572</v>
          </cell>
          <cell r="C1600" t="str">
            <v>92099*6572*OHD</v>
          </cell>
          <cell r="D1600">
            <v>0</v>
          </cell>
          <cell r="E1600">
            <v>0</v>
          </cell>
          <cell r="F1600">
            <v>0</v>
          </cell>
          <cell r="G1600">
            <v>0</v>
          </cell>
          <cell r="L1600">
            <v>0</v>
          </cell>
        </row>
        <row r="1601">
          <cell r="A1601">
            <v>92100</v>
          </cell>
          <cell r="B1601">
            <v>6572</v>
          </cell>
          <cell r="C1601" t="str">
            <v>92100*6572*OHD</v>
          </cell>
          <cell r="D1601">
            <v>-9424</v>
          </cell>
          <cell r="E1601">
            <v>0</v>
          </cell>
          <cell r="F1601">
            <v>9424</v>
          </cell>
          <cell r="G1601">
            <v>0</v>
          </cell>
          <cell r="L1601">
            <v>0</v>
          </cell>
        </row>
        <row r="1602">
          <cell r="A1602">
            <v>92300</v>
          </cell>
          <cell r="B1602">
            <v>6572</v>
          </cell>
          <cell r="C1602" t="str">
            <v>92300*6572*OHD</v>
          </cell>
          <cell r="D1602">
            <v>52603.72</v>
          </cell>
          <cell r="E1602">
            <v>0</v>
          </cell>
          <cell r="F1602">
            <v>-52603.72</v>
          </cell>
          <cell r="G1602">
            <v>0</v>
          </cell>
          <cell r="L1602">
            <v>52603.72</v>
          </cell>
        </row>
        <row r="1603">
          <cell r="A1603">
            <v>92310</v>
          </cell>
          <cell r="B1603">
            <v>6572</v>
          </cell>
          <cell r="C1603" t="str">
            <v>92310*6572*OHD</v>
          </cell>
          <cell r="D1603">
            <v>0</v>
          </cell>
          <cell r="E1603">
            <v>0</v>
          </cell>
          <cell r="F1603">
            <v>0</v>
          </cell>
          <cell r="G1603">
            <v>0</v>
          </cell>
          <cell r="L1603">
            <v>0</v>
          </cell>
        </row>
        <row r="1604">
          <cell r="A1604">
            <v>92321</v>
          </cell>
          <cell r="B1604">
            <v>6572</v>
          </cell>
          <cell r="C1604" t="str">
            <v>92321*6572*OHD</v>
          </cell>
          <cell r="D1604">
            <v>0</v>
          </cell>
          <cell r="E1604">
            <v>0</v>
          </cell>
          <cell r="F1604">
            <v>0</v>
          </cell>
          <cell r="G1604">
            <v>0</v>
          </cell>
          <cell r="L1604">
            <v>0</v>
          </cell>
        </row>
        <row r="1605">
          <cell r="A1605">
            <v>92330</v>
          </cell>
          <cell r="B1605">
            <v>6572</v>
          </cell>
          <cell r="C1605" t="str">
            <v>92330*6572*OHD</v>
          </cell>
          <cell r="D1605">
            <v>0</v>
          </cell>
          <cell r="E1605">
            <v>0</v>
          </cell>
          <cell r="F1605">
            <v>0</v>
          </cell>
          <cell r="G1605">
            <v>0</v>
          </cell>
          <cell r="L1605">
            <v>0</v>
          </cell>
        </row>
        <row r="1606">
          <cell r="A1606">
            <v>92335</v>
          </cell>
          <cell r="B1606">
            <v>6572</v>
          </cell>
          <cell r="C1606" t="str">
            <v>92335*6572*OHD</v>
          </cell>
          <cell r="D1606">
            <v>-11530.4</v>
          </cell>
          <cell r="E1606">
            <v>0</v>
          </cell>
          <cell r="F1606">
            <v>11530.4</v>
          </cell>
          <cell r="G1606">
            <v>0</v>
          </cell>
          <cell r="L1606">
            <v>0</v>
          </cell>
        </row>
        <row r="1607">
          <cell r="A1607">
            <v>92405</v>
          </cell>
          <cell r="B1607">
            <v>6572</v>
          </cell>
          <cell r="C1607" t="str">
            <v>92405*6572*OHD</v>
          </cell>
          <cell r="D1607">
            <v>-3028.29</v>
          </cell>
          <cell r="E1607">
            <v>0</v>
          </cell>
          <cell r="F1607">
            <v>3028.29</v>
          </cell>
          <cell r="G1607">
            <v>0</v>
          </cell>
          <cell r="L1607">
            <v>0</v>
          </cell>
        </row>
        <row r="1608">
          <cell r="A1608">
            <v>92450</v>
          </cell>
          <cell r="B1608">
            <v>6572</v>
          </cell>
          <cell r="C1608" t="str">
            <v>92450*6572*OHD</v>
          </cell>
          <cell r="D1608">
            <v>-690</v>
          </cell>
          <cell r="E1608">
            <v>0</v>
          </cell>
          <cell r="F1608">
            <v>690</v>
          </cell>
          <cell r="G1608">
            <v>0</v>
          </cell>
          <cell r="L1608">
            <v>0</v>
          </cell>
        </row>
        <row r="1609">
          <cell r="A1609">
            <v>92500</v>
          </cell>
          <cell r="B1609">
            <v>6572</v>
          </cell>
          <cell r="C1609" t="str">
            <v>92500*6572*OHD</v>
          </cell>
          <cell r="D1609">
            <v>0</v>
          </cell>
          <cell r="E1609">
            <v>0</v>
          </cell>
          <cell r="F1609">
            <v>0</v>
          </cell>
          <cell r="G1609">
            <v>0</v>
          </cell>
          <cell r="L1609">
            <v>0</v>
          </cell>
        </row>
        <row r="1610">
          <cell r="A1610">
            <v>92800</v>
          </cell>
          <cell r="B1610">
            <v>6572</v>
          </cell>
          <cell r="C1610" t="str">
            <v>92800*6572*OHD</v>
          </cell>
          <cell r="D1610">
            <v>0</v>
          </cell>
          <cell r="E1610">
            <v>0</v>
          </cell>
          <cell r="F1610">
            <v>0</v>
          </cell>
          <cell r="G1610">
            <v>0</v>
          </cell>
          <cell r="L1610">
            <v>0</v>
          </cell>
        </row>
        <row r="1611">
          <cell r="A1611">
            <v>92290</v>
          </cell>
          <cell r="B1611">
            <v>6664</v>
          </cell>
          <cell r="C1611" t="str">
            <v>92290*6664*OHD</v>
          </cell>
          <cell r="D1611">
            <v>-11191.78</v>
          </cell>
          <cell r="E1611">
            <v>0</v>
          </cell>
          <cell r="F1611">
            <v>11191.78</v>
          </cell>
          <cell r="G1611">
            <v>0</v>
          </cell>
          <cell r="L1611">
            <v>0</v>
          </cell>
        </row>
        <row r="1612">
          <cell r="A1612">
            <v>92293</v>
          </cell>
          <cell r="B1612">
            <v>6664</v>
          </cell>
          <cell r="C1612" t="str">
            <v>92293*6664*OHD</v>
          </cell>
          <cell r="D1612">
            <v>38832.9</v>
          </cell>
          <cell r="E1612">
            <v>0</v>
          </cell>
          <cell r="F1612">
            <v>-38832.9</v>
          </cell>
          <cell r="G1612">
            <v>0</v>
          </cell>
          <cell r="L1612">
            <v>38832.9</v>
          </cell>
        </row>
        <row r="1613">
          <cell r="A1613">
            <v>82610</v>
          </cell>
          <cell r="B1613">
            <v>8003</v>
          </cell>
          <cell r="C1613" t="str">
            <v>82610*8003*OHD</v>
          </cell>
          <cell r="D1613">
            <v>-1932</v>
          </cell>
          <cell r="E1613">
            <v>0</v>
          </cell>
          <cell r="F1613">
            <v>1932</v>
          </cell>
          <cell r="G1613">
            <v>0</v>
          </cell>
          <cell r="L1613">
            <v>-7908.13</v>
          </cell>
        </row>
        <row r="1614">
          <cell r="A1614">
            <v>82620</v>
          </cell>
          <cell r="B1614">
            <v>8004</v>
          </cell>
          <cell r="C1614" t="str">
            <v>82620*8004*OHD</v>
          </cell>
          <cell r="D1614">
            <v>-22390</v>
          </cell>
          <cell r="E1614">
            <v>0</v>
          </cell>
          <cell r="F1614">
            <v>22390</v>
          </cell>
          <cell r="G1614">
            <v>0</v>
          </cell>
          <cell r="L1614">
            <v>-71535.42</v>
          </cell>
        </row>
        <row r="1615">
          <cell r="A1615">
            <v>82610</v>
          </cell>
          <cell r="B1615">
            <v>8005</v>
          </cell>
          <cell r="C1615" t="str">
            <v>82610*8005*OHD</v>
          </cell>
          <cell r="D1615">
            <v>1932</v>
          </cell>
          <cell r="E1615">
            <v>0</v>
          </cell>
          <cell r="F1615">
            <v>-1932</v>
          </cell>
          <cell r="G1615">
            <v>0</v>
          </cell>
          <cell r="L1615">
            <v>7908.13</v>
          </cell>
        </row>
        <row r="1616">
          <cell r="A1616">
            <v>82620</v>
          </cell>
          <cell r="B1616">
            <v>8006</v>
          </cell>
          <cell r="C1616" t="str">
            <v>82620*8006*OHD</v>
          </cell>
          <cell r="D1616">
            <v>22390</v>
          </cell>
          <cell r="E1616">
            <v>0</v>
          </cell>
          <cell r="F1616">
            <v>-22390</v>
          </cell>
          <cell r="G1616">
            <v>0</v>
          </cell>
          <cell r="L1616">
            <v>71535.42</v>
          </cell>
        </row>
        <row r="1617">
          <cell r="A1617">
            <v>82600</v>
          </cell>
          <cell r="B1617">
            <v>8007</v>
          </cell>
          <cell r="C1617" t="str">
            <v>82600*8007*OHD</v>
          </cell>
          <cell r="D1617">
            <v>6230442</v>
          </cell>
          <cell r="E1617">
            <v>0</v>
          </cell>
          <cell r="F1617">
            <v>-6230442</v>
          </cell>
          <cell r="G1617">
            <v>0</v>
          </cell>
          <cell r="L1617">
            <v>15996626</v>
          </cell>
        </row>
        <row r="1618">
          <cell r="A1618">
            <v>82600</v>
          </cell>
          <cell r="B1618">
            <v>8008</v>
          </cell>
          <cell r="C1618" t="str">
            <v>82600*8008*OHD</v>
          </cell>
          <cell r="D1618">
            <v>0</v>
          </cell>
          <cell r="E1618">
            <v>0</v>
          </cell>
          <cell r="F1618">
            <v>0</v>
          </cell>
          <cell r="G1618">
            <v>0</v>
          </cell>
          <cell r="L1618">
            <v>0</v>
          </cell>
        </row>
        <row r="1619">
          <cell r="A1619">
            <v>82600</v>
          </cell>
          <cell r="B1619">
            <v>4000</v>
          </cell>
          <cell r="C1619" t="str">
            <v>82600*4000*OHD</v>
          </cell>
          <cell r="D1619">
            <v>221</v>
          </cell>
          <cell r="E1619">
            <v>0</v>
          </cell>
          <cell r="F1619">
            <v>-221</v>
          </cell>
          <cell r="G1619">
            <v>0</v>
          </cell>
          <cell r="L1619">
            <v>736.46</v>
          </cell>
        </row>
        <row r="1620">
          <cell r="A1620">
            <v>82610</v>
          </cell>
          <cell r="B1620">
            <v>4000</v>
          </cell>
          <cell r="C1620" t="str">
            <v>82610*4000*OHD</v>
          </cell>
          <cell r="D1620">
            <v>-15359373.16</v>
          </cell>
          <cell r="E1620">
            <v>0</v>
          </cell>
          <cell r="F1620">
            <v>15359373.16</v>
          </cell>
          <cell r="G1620">
            <v>0</v>
          </cell>
          <cell r="L1620">
            <v>-33575820.079999998</v>
          </cell>
        </row>
        <row r="1621">
          <cell r="A1621">
            <v>82620</v>
          </cell>
          <cell r="B1621">
            <v>4000</v>
          </cell>
          <cell r="C1621" t="str">
            <v>82620*4000*OHD</v>
          </cell>
          <cell r="D1621">
            <v>-10482718.33</v>
          </cell>
          <cell r="E1621">
            <v>0</v>
          </cell>
          <cell r="F1621">
            <v>10482718.33</v>
          </cell>
          <cell r="G1621">
            <v>0</v>
          </cell>
          <cell r="L1621">
            <v>-22882324.280000001</v>
          </cell>
        </row>
        <row r="1622">
          <cell r="A1622">
            <v>82600</v>
          </cell>
          <cell r="B1622">
            <v>4007</v>
          </cell>
          <cell r="C1622" t="str">
            <v>82600*4007*OHD</v>
          </cell>
          <cell r="D1622">
            <v>0.13</v>
          </cell>
          <cell r="E1622">
            <v>0</v>
          </cell>
          <cell r="F1622">
            <v>-0.13</v>
          </cell>
          <cell r="G1622">
            <v>0</v>
          </cell>
          <cell r="L1622">
            <v>145.38</v>
          </cell>
        </row>
        <row r="1623">
          <cell r="A1623">
            <v>82610</v>
          </cell>
          <cell r="B1623">
            <v>4007</v>
          </cell>
          <cell r="C1623" t="str">
            <v>82610*4007*OHD</v>
          </cell>
          <cell r="D1623">
            <v>2693.65</v>
          </cell>
          <cell r="E1623">
            <v>0</v>
          </cell>
          <cell r="F1623">
            <v>-2693.65</v>
          </cell>
          <cell r="G1623">
            <v>0</v>
          </cell>
          <cell r="L1623">
            <v>8039.76</v>
          </cell>
        </row>
        <row r="1624">
          <cell r="A1624">
            <v>82620</v>
          </cell>
          <cell r="B1624">
            <v>4007</v>
          </cell>
          <cell r="C1624" t="str">
            <v>82620*4007*OHD</v>
          </cell>
          <cell r="D1624">
            <v>1765.48</v>
          </cell>
          <cell r="E1624">
            <v>0</v>
          </cell>
          <cell r="F1624">
            <v>-1765.48</v>
          </cell>
          <cell r="G1624">
            <v>0</v>
          </cell>
          <cell r="L1624">
            <v>5379.22</v>
          </cell>
        </row>
        <row r="1625">
          <cell r="A1625">
            <v>82610</v>
          </cell>
          <cell r="B1625">
            <v>4020</v>
          </cell>
          <cell r="C1625" t="str">
            <v>82610*4020*OHD</v>
          </cell>
          <cell r="D1625">
            <v>-6265700</v>
          </cell>
          <cell r="E1625">
            <v>0</v>
          </cell>
          <cell r="F1625">
            <v>6265700</v>
          </cell>
          <cell r="G1625">
            <v>0</v>
          </cell>
          <cell r="L1625">
            <v>-14465279.57</v>
          </cell>
        </row>
        <row r="1626">
          <cell r="A1626">
            <v>82620</v>
          </cell>
          <cell r="B1626">
            <v>4020</v>
          </cell>
          <cell r="C1626" t="str">
            <v>82620*4020*OHD</v>
          </cell>
          <cell r="D1626">
            <v>-2923100</v>
          </cell>
          <cell r="E1626">
            <v>0</v>
          </cell>
          <cell r="F1626">
            <v>2923100</v>
          </cell>
          <cell r="G1626">
            <v>0</v>
          </cell>
          <cell r="L1626">
            <v>-7517139.8300000001</v>
          </cell>
        </row>
        <row r="1627">
          <cell r="A1627">
            <v>82610</v>
          </cell>
          <cell r="B1627">
            <v>6000</v>
          </cell>
          <cell r="C1627" t="str">
            <v>82610*6000*OHD</v>
          </cell>
          <cell r="D1627">
            <v>5774294.1299999999</v>
          </cell>
          <cell r="E1627">
            <v>0</v>
          </cell>
          <cell r="F1627">
            <v>-5774294.1299999999</v>
          </cell>
          <cell r="G1627">
            <v>0</v>
          </cell>
          <cell r="L1627">
            <v>13847836.91</v>
          </cell>
        </row>
        <row r="1628">
          <cell r="A1628">
            <v>82620</v>
          </cell>
          <cell r="B1628">
            <v>6000</v>
          </cell>
          <cell r="C1628" t="str">
            <v>82620*6000*OHD</v>
          </cell>
          <cell r="D1628">
            <v>3632127.86</v>
          </cell>
          <cell r="E1628">
            <v>0</v>
          </cell>
          <cell r="F1628">
            <v>-3632127.86</v>
          </cell>
          <cell r="G1628">
            <v>0</v>
          </cell>
          <cell r="L1628">
            <v>9126084.5099999998</v>
          </cell>
        </row>
        <row r="1629">
          <cell r="A1629">
            <v>82610</v>
          </cell>
          <cell r="B1629">
            <v>4001</v>
          </cell>
          <cell r="C1629" t="str">
            <v>82610*4001*OHD</v>
          </cell>
          <cell r="D1629">
            <v>-1815147.21</v>
          </cell>
          <cell r="E1629">
            <v>0</v>
          </cell>
          <cell r="F1629">
            <v>1815147.21</v>
          </cell>
          <cell r="G1629">
            <v>0</v>
          </cell>
          <cell r="L1629">
            <v>-4404782.16</v>
          </cell>
        </row>
        <row r="1630">
          <cell r="A1630">
            <v>82620</v>
          </cell>
          <cell r="B1630">
            <v>4001</v>
          </cell>
          <cell r="C1630" t="str">
            <v>82620*4001*OHD</v>
          </cell>
          <cell r="D1630">
            <v>-1031049.52</v>
          </cell>
          <cell r="E1630">
            <v>0</v>
          </cell>
          <cell r="F1630">
            <v>1031049.52</v>
          </cell>
          <cell r="G1630">
            <v>0</v>
          </cell>
          <cell r="L1630">
            <v>-2754173.87</v>
          </cell>
        </row>
        <row r="1631">
          <cell r="A1631">
            <v>82610</v>
          </cell>
          <cell r="B1631">
            <v>4021</v>
          </cell>
          <cell r="C1631" t="str">
            <v>82610*4021*OHD</v>
          </cell>
          <cell r="D1631">
            <v>-438400</v>
          </cell>
          <cell r="E1631">
            <v>0</v>
          </cell>
          <cell r="F1631">
            <v>438400</v>
          </cell>
          <cell r="G1631">
            <v>0</v>
          </cell>
          <cell r="L1631">
            <v>-807618.07</v>
          </cell>
        </row>
        <row r="1632">
          <cell r="A1632">
            <v>82620</v>
          </cell>
          <cell r="B1632">
            <v>4021</v>
          </cell>
          <cell r="C1632" t="str">
            <v>82620*4021*OHD</v>
          </cell>
          <cell r="D1632">
            <v>-233900</v>
          </cell>
          <cell r="E1632">
            <v>0</v>
          </cell>
          <cell r="F1632">
            <v>233900</v>
          </cell>
          <cell r="G1632">
            <v>0</v>
          </cell>
          <cell r="L1632">
            <v>-439862.87</v>
          </cell>
        </row>
        <row r="1633">
          <cell r="A1633">
            <v>82610</v>
          </cell>
          <cell r="B1633">
            <v>4002</v>
          </cell>
          <cell r="C1633" t="str">
            <v>82610*4002*OHD</v>
          </cell>
          <cell r="D1633">
            <v>-292523.59999999998</v>
          </cell>
          <cell r="E1633">
            <v>0</v>
          </cell>
          <cell r="F1633">
            <v>292523.59999999998</v>
          </cell>
          <cell r="G1633">
            <v>0</v>
          </cell>
          <cell r="L1633">
            <v>-813225.54</v>
          </cell>
        </row>
        <row r="1634">
          <cell r="A1634">
            <v>82620</v>
          </cell>
          <cell r="B1634">
            <v>4002</v>
          </cell>
          <cell r="C1634" t="str">
            <v>82620*4002*OHD</v>
          </cell>
          <cell r="D1634">
            <v>-218557.16</v>
          </cell>
          <cell r="E1634">
            <v>0</v>
          </cell>
          <cell r="F1634">
            <v>218557.16</v>
          </cell>
          <cell r="G1634">
            <v>0</v>
          </cell>
          <cell r="L1634">
            <v>-552415.57999999996</v>
          </cell>
        </row>
        <row r="1635">
          <cell r="A1635">
            <v>82610</v>
          </cell>
          <cell r="B1635">
            <v>4022</v>
          </cell>
          <cell r="C1635" t="str">
            <v>82610*4022*OHD</v>
          </cell>
          <cell r="D1635">
            <v>-600</v>
          </cell>
          <cell r="E1635">
            <v>0</v>
          </cell>
          <cell r="F1635">
            <v>600</v>
          </cell>
          <cell r="G1635">
            <v>0</v>
          </cell>
          <cell r="L1635">
            <v>7558</v>
          </cell>
        </row>
        <row r="1636">
          <cell r="A1636">
            <v>82620</v>
          </cell>
          <cell r="B1636">
            <v>4022</v>
          </cell>
          <cell r="C1636" t="str">
            <v>82620*4022*OHD</v>
          </cell>
          <cell r="D1636">
            <v>-2200</v>
          </cell>
          <cell r="E1636">
            <v>0</v>
          </cell>
          <cell r="F1636">
            <v>2200</v>
          </cell>
          <cell r="G1636">
            <v>0</v>
          </cell>
          <cell r="L1636">
            <v>-6953</v>
          </cell>
        </row>
        <row r="1637">
          <cell r="A1637">
            <v>82610</v>
          </cell>
          <cell r="B1637">
            <v>4003</v>
          </cell>
          <cell r="C1637" t="str">
            <v>82610*4003*OHD</v>
          </cell>
          <cell r="D1637">
            <v>-1269665.58</v>
          </cell>
          <cell r="E1637">
            <v>0</v>
          </cell>
          <cell r="F1637">
            <v>1269665.58</v>
          </cell>
          <cell r="G1637">
            <v>0</v>
          </cell>
          <cell r="L1637">
            <v>-2920365.39</v>
          </cell>
        </row>
        <row r="1638">
          <cell r="A1638">
            <v>82620</v>
          </cell>
          <cell r="B1638">
            <v>4003</v>
          </cell>
          <cell r="C1638" t="str">
            <v>82620*4003*OHD</v>
          </cell>
          <cell r="D1638">
            <v>-993957.99</v>
          </cell>
          <cell r="E1638">
            <v>0</v>
          </cell>
          <cell r="F1638">
            <v>993957.99</v>
          </cell>
          <cell r="G1638">
            <v>0</v>
          </cell>
          <cell r="L1638">
            <v>-2523455.29</v>
          </cell>
        </row>
        <row r="1639">
          <cell r="A1639">
            <v>82610</v>
          </cell>
          <cell r="B1639">
            <v>4023</v>
          </cell>
          <cell r="C1639" t="str">
            <v>82610*4023*OHD</v>
          </cell>
          <cell r="D1639">
            <v>15100</v>
          </cell>
          <cell r="E1639">
            <v>0</v>
          </cell>
          <cell r="F1639">
            <v>-15100</v>
          </cell>
          <cell r="G1639">
            <v>0</v>
          </cell>
          <cell r="L1639">
            <v>-201464.66</v>
          </cell>
        </row>
        <row r="1640">
          <cell r="A1640">
            <v>82620</v>
          </cell>
          <cell r="B1640">
            <v>4023</v>
          </cell>
          <cell r="C1640" t="str">
            <v>82620*4023*OHD</v>
          </cell>
          <cell r="D1640">
            <v>-21500</v>
          </cell>
          <cell r="E1640">
            <v>0</v>
          </cell>
          <cell r="F1640">
            <v>21500</v>
          </cell>
          <cell r="G1640">
            <v>0</v>
          </cell>
          <cell r="L1640">
            <v>-57010.11</v>
          </cell>
        </row>
        <row r="1641">
          <cell r="A1641">
            <v>82610</v>
          </cell>
          <cell r="B1641">
            <v>4004</v>
          </cell>
          <cell r="C1641" t="str">
            <v>82610*4004*OHD</v>
          </cell>
          <cell r="D1641">
            <v>-1379755.68</v>
          </cell>
          <cell r="E1641">
            <v>0</v>
          </cell>
          <cell r="F1641">
            <v>1379755.68</v>
          </cell>
          <cell r="G1641">
            <v>0</v>
          </cell>
          <cell r="L1641">
            <v>-3868895.25</v>
          </cell>
        </row>
        <row r="1642">
          <cell r="A1642">
            <v>82620</v>
          </cell>
          <cell r="B1642">
            <v>4004</v>
          </cell>
          <cell r="C1642" t="str">
            <v>82620*4004*OHD</v>
          </cell>
          <cell r="D1642">
            <v>-2103932.77</v>
          </cell>
          <cell r="E1642">
            <v>0</v>
          </cell>
          <cell r="F1642">
            <v>2103932.77</v>
          </cell>
          <cell r="G1642">
            <v>0</v>
          </cell>
          <cell r="L1642">
            <v>-6077603.1300000008</v>
          </cell>
        </row>
        <row r="1643">
          <cell r="A1643">
            <v>82610</v>
          </cell>
          <cell r="B1643">
            <v>4024</v>
          </cell>
          <cell r="C1643" t="str">
            <v>82610*4024*OHD</v>
          </cell>
          <cell r="D1643">
            <v>43200</v>
          </cell>
          <cell r="E1643">
            <v>0</v>
          </cell>
          <cell r="F1643">
            <v>-43200</v>
          </cell>
          <cell r="G1643">
            <v>0</v>
          </cell>
          <cell r="L1643">
            <v>104170</v>
          </cell>
        </row>
        <row r="1644">
          <cell r="A1644">
            <v>82620</v>
          </cell>
          <cell r="B1644">
            <v>4024</v>
          </cell>
          <cell r="C1644" t="str">
            <v>82620*4024*OHD</v>
          </cell>
          <cell r="D1644">
            <v>-28800</v>
          </cell>
          <cell r="E1644">
            <v>0</v>
          </cell>
          <cell r="F1644">
            <v>28800</v>
          </cell>
          <cell r="G1644">
            <v>0</v>
          </cell>
          <cell r="L1644">
            <v>60386</v>
          </cell>
        </row>
        <row r="1645">
          <cell r="A1645">
            <v>82600</v>
          </cell>
          <cell r="B1645">
            <v>4005</v>
          </cell>
          <cell r="C1645" t="str">
            <v>82600*4005*OHD</v>
          </cell>
          <cell r="D1645">
            <v>0</v>
          </cell>
          <cell r="E1645">
            <v>0</v>
          </cell>
          <cell r="F1645">
            <v>0</v>
          </cell>
          <cell r="G1645">
            <v>0</v>
          </cell>
          <cell r="L1645">
            <v>0</v>
          </cell>
        </row>
        <row r="1646">
          <cell r="A1646">
            <v>82610</v>
          </cell>
          <cell r="B1646">
            <v>4005</v>
          </cell>
          <cell r="C1646" t="str">
            <v>82610*4005*OHD</v>
          </cell>
          <cell r="D1646">
            <v>-1335893.8999999999</v>
          </cell>
          <cell r="E1646">
            <v>0</v>
          </cell>
          <cell r="F1646">
            <v>1335893.8999999999</v>
          </cell>
          <cell r="G1646">
            <v>0</v>
          </cell>
          <cell r="L1646">
            <v>-3901413.44</v>
          </cell>
        </row>
        <row r="1647">
          <cell r="A1647">
            <v>82620</v>
          </cell>
          <cell r="B1647">
            <v>4005</v>
          </cell>
          <cell r="C1647" t="str">
            <v>82620*4005*OHD</v>
          </cell>
          <cell r="D1647">
            <v>-5010179.93</v>
          </cell>
          <cell r="E1647">
            <v>0</v>
          </cell>
          <cell r="F1647">
            <v>5010179.93</v>
          </cell>
          <cell r="G1647">
            <v>0</v>
          </cell>
          <cell r="L1647">
            <v>-13021391.219999999</v>
          </cell>
        </row>
        <row r="1648">
          <cell r="A1648">
            <v>82610</v>
          </cell>
          <cell r="B1648">
            <v>4029</v>
          </cell>
          <cell r="C1648" t="str">
            <v>82610*4029*OHD</v>
          </cell>
          <cell r="D1648">
            <v>20400</v>
          </cell>
          <cell r="E1648">
            <v>0</v>
          </cell>
          <cell r="F1648">
            <v>-20400</v>
          </cell>
          <cell r="G1648">
            <v>0</v>
          </cell>
          <cell r="L1648">
            <v>100724</v>
          </cell>
        </row>
        <row r="1649">
          <cell r="A1649">
            <v>82620</v>
          </cell>
          <cell r="B1649">
            <v>4029</v>
          </cell>
          <cell r="C1649" t="str">
            <v>82620*4029*OHD</v>
          </cell>
          <cell r="D1649">
            <v>813200</v>
          </cell>
          <cell r="E1649">
            <v>0</v>
          </cell>
          <cell r="F1649">
            <v>-813200</v>
          </cell>
          <cell r="G1649">
            <v>0</v>
          </cell>
          <cell r="L1649">
            <v>993667</v>
          </cell>
        </row>
        <row r="1650">
          <cell r="A1650">
            <v>82600</v>
          </cell>
          <cell r="B1650">
            <v>4050</v>
          </cell>
          <cell r="C1650" t="str">
            <v>82600*4050*OHD</v>
          </cell>
          <cell r="D1650">
            <v>200.51</v>
          </cell>
          <cell r="E1650">
            <v>0</v>
          </cell>
          <cell r="F1650">
            <v>-200.51</v>
          </cell>
          <cell r="G1650">
            <v>0</v>
          </cell>
          <cell r="L1650">
            <v>595.92999999999995</v>
          </cell>
        </row>
        <row r="1651">
          <cell r="A1651">
            <v>82600</v>
          </cell>
          <cell r="B1651">
            <v>4051</v>
          </cell>
          <cell r="C1651" t="str">
            <v>82600*4051*OHD</v>
          </cell>
          <cell r="D1651">
            <v>46.93</v>
          </cell>
          <cell r="E1651">
            <v>0</v>
          </cell>
          <cell r="F1651">
            <v>-46.93</v>
          </cell>
          <cell r="G1651">
            <v>0</v>
          </cell>
          <cell r="L1651">
            <v>326.12</v>
          </cell>
        </row>
        <row r="1652">
          <cell r="A1652">
            <v>82600</v>
          </cell>
          <cell r="B1652">
            <v>4053</v>
          </cell>
          <cell r="C1652" t="str">
            <v>82600*4053*OHD</v>
          </cell>
          <cell r="D1652">
            <v>0</v>
          </cell>
          <cell r="E1652">
            <v>0</v>
          </cell>
          <cell r="F1652">
            <v>0</v>
          </cell>
          <cell r="G1652">
            <v>0</v>
          </cell>
          <cell r="L1652">
            <v>53.14</v>
          </cell>
        </row>
        <row r="1653">
          <cell r="A1653">
            <v>82610</v>
          </cell>
          <cell r="B1653">
            <v>4070</v>
          </cell>
          <cell r="C1653" t="str">
            <v>82610*4070*OHD</v>
          </cell>
          <cell r="D1653">
            <v>-899.41</v>
          </cell>
          <cell r="E1653">
            <v>0</v>
          </cell>
          <cell r="F1653">
            <v>899.41</v>
          </cell>
          <cell r="G1653">
            <v>0</v>
          </cell>
          <cell r="L1653">
            <v>-3505.04</v>
          </cell>
        </row>
        <row r="1654">
          <cell r="A1654">
            <v>82620</v>
          </cell>
          <cell r="B1654">
            <v>4070</v>
          </cell>
          <cell r="C1654" t="str">
            <v>82620*4070*OHD</v>
          </cell>
          <cell r="D1654">
            <v>-643.74</v>
          </cell>
          <cell r="E1654">
            <v>0</v>
          </cell>
          <cell r="F1654">
            <v>643.74</v>
          </cell>
          <cell r="G1654">
            <v>0</v>
          </cell>
          <cell r="L1654">
            <v>-1748.28</v>
          </cell>
        </row>
        <row r="1655">
          <cell r="A1655">
            <v>82600</v>
          </cell>
          <cell r="B1655">
            <v>4110</v>
          </cell>
          <cell r="C1655" t="str">
            <v>82600*4110*OHD</v>
          </cell>
          <cell r="D1655">
            <v>0</v>
          </cell>
          <cell r="E1655">
            <v>0</v>
          </cell>
          <cell r="F1655">
            <v>0</v>
          </cell>
          <cell r="G1655">
            <v>0</v>
          </cell>
          <cell r="L1655">
            <v>0</v>
          </cell>
        </row>
        <row r="1656">
          <cell r="A1656">
            <v>82610</v>
          </cell>
          <cell r="B1656">
            <v>4110</v>
          </cell>
          <cell r="C1656" t="str">
            <v>82610*4110*OHD</v>
          </cell>
          <cell r="D1656">
            <v>-54167.65</v>
          </cell>
          <cell r="E1656">
            <v>100000</v>
          </cell>
          <cell r="F1656">
            <v>154167.65</v>
          </cell>
          <cell r="G1656">
            <v>1.5416764999999999</v>
          </cell>
          <cell r="L1656">
            <v>-86595.65</v>
          </cell>
        </row>
        <row r="1657">
          <cell r="A1657">
            <v>82620</v>
          </cell>
          <cell r="B1657">
            <v>4110</v>
          </cell>
          <cell r="C1657" t="str">
            <v>82620*4110*OHD</v>
          </cell>
          <cell r="D1657">
            <v>-9535.7000000000007</v>
          </cell>
          <cell r="E1657">
            <v>0</v>
          </cell>
          <cell r="F1657">
            <v>9535.7000000000007</v>
          </cell>
          <cell r="G1657">
            <v>0</v>
          </cell>
          <cell r="L1657">
            <v>-16230.7</v>
          </cell>
        </row>
        <row r="1658">
          <cell r="A1658">
            <v>82600</v>
          </cell>
          <cell r="B1658">
            <v>4150</v>
          </cell>
          <cell r="C1658" t="str">
            <v>82600*4150*OHD</v>
          </cell>
          <cell r="D1658">
            <v>-11742</v>
          </cell>
          <cell r="E1658">
            <v>0</v>
          </cell>
          <cell r="F1658">
            <v>11742</v>
          </cell>
          <cell r="G1658">
            <v>0</v>
          </cell>
          <cell r="L1658">
            <v>-38179</v>
          </cell>
        </row>
        <row r="1659">
          <cell r="A1659">
            <v>82610</v>
          </cell>
          <cell r="B1659">
            <v>4150</v>
          </cell>
          <cell r="C1659" t="str">
            <v>82610*4150*OHD</v>
          </cell>
          <cell r="D1659">
            <v>-1300</v>
          </cell>
          <cell r="E1659">
            <v>15000</v>
          </cell>
          <cell r="F1659">
            <v>16300</v>
          </cell>
          <cell r="G1659">
            <v>1.0866666666666667</v>
          </cell>
          <cell r="L1659">
            <v>-3528.04</v>
          </cell>
        </row>
        <row r="1660">
          <cell r="A1660">
            <v>82620</v>
          </cell>
          <cell r="B1660">
            <v>4150</v>
          </cell>
          <cell r="C1660" t="str">
            <v>82620*4150*OHD</v>
          </cell>
          <cell r="D1660">
            <v>-870</v>
          </cell>
          <cell r="E1660">
            <v>0</v>
          </cell>
          <cell r="F1660">
            <v>870</v>
          </cell>
          <cell r="G1660">
            <v>0</v>
          </cell>
          <cell r="L1660">
            <v>-2890</v>
          </cell>
        </row>
        <row r="1661">
          <cell r="A1661">
            <v>82600</v>
          </cell>
          <cell r="B1661">
            <v>4230</v>
          </cell>
          <cell r="C1661" t="str">
            <v>82600*4230*OHD</v>
          </cell>
          <cell r="D1661">
            <v>-900</v>
          </cell>
          <cell r="E1661">
            <v>0</v>
          </cell>
          <cell r="F1661">
            <v>900</v>
          </cell>
          <cell r="G1661">
            <v>0</v>
          </cell>
          <cell r="L1661">
            <v>-1670</v>
          </cell>
        </row>
        <row r="1662">
          <cell r="A1662">
            <v>82600</v>
          </cell>
          <cell r="B1662">
            <v>4260</v>
          </cell>
          <cell r="C1662" t="str">
            <v>82600*4260*OHD</v>
          </cell>
          <cell r="D1662">
            <v>-272.74</v>
          </cell>
          <cell r="E1662">
            <v>0</v>
          </cell>
          <cell r="F1662">
            <v>272.74</v>
          </cell>
          <cell r="G1662">
            <v>0</v>
          </cell>
          <cell r="L1662">
            <v>-552.74</v>
          </cell>
        </row>
        <row r="1663">
          <cell r="A1663">
            <v>82610</v>
          </cell>
          <cell r="B1663">
            <v>6010</v>
          </cell>
          <cell r="C1663" t="str">
            <v>82610*6010*OHD</v>
          </cell>
          <cell r="D1663">
            <v>196068.55</v>
          </cell>
          <cell r="E1663">
            <v>0</v>
          </cell>
          <cell r="F1663">
            <v>-196068.55</v>
          </cell>
          <cell r="G1663">
            <v>0</v>
          </cell>
          <cell r="L1663">
            <v>526033.76</v>
          </cell>
        </row>
        <row r="1664">
          <cell r="A1664">
            <v>82620</v>
          </cell>
          <cell r="B1664">
            <v>6010</v>
          </cell>
          <cell r="C1664" t="str">
            <v>82620*6010*OHD</v>
          </cell>
          <cell r="D1664">
            <v>157576.06</v>
          </cell>
          <cell r="E1664">
            <v>0</v>
          </cell>
          <cell r="F1664">
            <v>-157576.06</v>
          </cell>
          <cell r="G1664">
            <v>0</v>
          </cell>
          <cell r="L1664">
            <v>389848.58</v>
          </cell>
        </row>
        <row r="1665">
          <cell r="A1665">
            <v>82610</v>
          </cell>
          <cell r="B1665">
            <v>6015</v>
          </cell>
          <cell r="C1665" t="str">
            <v>82610*6015*OHD</v>
          </cell>
          <cell r="D1665">
            <v>494392.05</v>
          </cell>
          <cell r="E1665">
            <v>0</v>
          </cell>
          <cell r="F1665">
            <v>-494392.05</v>
          </cell>
          <cell r="G1665">
            <v>0</v>
          </cell>
          <cell r="L1665">
            <v>1416867.82</v>
          </cell>
        </row>
        <row r="1666">
          <cell r="A1666">
            <v>82620</v>
          </cell>
          <cell r="B1666">
            <v>6015</v>
          </cell>
          <cell r="C1666" t="str">
            <v>82620*6015*OHD</v>
          </cell>
          <cell r="D1666">
            <v>449607.54</v>
          </cell>
          <cell r="E1666">
            <v>0</v>
          </cell>
          <cell r="F1666">
            <v>-449607.54</v>
          </cell>
          <cell r="G1666">
            <v>0</v>
          </cell>
          <cell r="L1666">
            <v>1369131.49</v>
          </cell>
        </row>
        <row r="1667">
          <cell r="A1667">
            <v>82610</v>
          </cell>
          <cell r="B1667">
            <v>6020</v>
          </cell>
          <cell r="C1667" t="str">
            <v>82610*6020*OHD</v>
          </cell>
          <cell r="D1667">
            <v>889016.02</v>
          </cell>
          <cell r="E1667">
            <v>0</v>
          </cell>
          <cell r="F1667">
            <v>-889016.02</v>
          </cell>
          <cell r="G1667">
            <v>0</v>
          </cell>
          <cell r="L1667">
            <v>2586529.29</v>
          </cell>
        </row>
        <row r="1668">
          <cell r="A1668">
            <v>82620</v>
          </cell>
          <cell r="B1668">
            <v>6020</v>
          </cell>
          <cell r="C1668" t="str">
            <v>82620*6020*OHD</v>
          </cell>
          <cell r="D1668">
            <v>1309067.21</v>
          </cell>
          <cell r="E1668">
            <v>0</v>
          </cell>
          <cell r="F1668">
            <v>-1309067.21</v>
          </cell>
          <cell r="G1668">
            <v>0</v>
          </cell>
          <cell r="L1668">
            <v>3969746.89</v>
          </cell>
        </row>
        <row r="1669">
          <cell r="A1669">
            <v>82610</v>
          </cell>
          <cell r="B1669">
            <v>6025</v>
          </cell>
          <cell r="C1669" t="str">
            <v>82610*6025*OHD</v>
          </cell>
          <cell r="D1669">
            <v>945365.78</v>
          </cell>
          <cell r="E1669">
            <v>0</v>
          </cell>
          <cell r="F1669">
            <v>-945365.78</v>
          </cell>
          <cell r="G1669">
            <v>0</v>
          </cell>
          <cell r="L1669">
            <v>2784485.24</v>
          </cell>
        </row>
        <row r="1670">
          <cell r="A1670">
            <v>82620</v>
          </cell>
          <cell r="B1670">
            <v>6025</v>
          </cell>
          <cell r="C1670" t="str">
            <v>82620*6025*OHD</v>
          </cell>
          <cell r="D1670">
            <v>3006929.77</v>
          </cell>
          <cell r="E1670">
            <v>0</v>
          </cell>
          <cell r="F1670">
            <v>-3006929.77</v>
          </cell>
          <cell r="G1670">
            <v>0</v>
          </cell>
          <cell r="L1670">
            <v>9160931.9399999995</v>
          </cell>
        </row>
        <row r="1671">
          <cell r="A1671">
            <v>82600</v>
          </cell>
          <cell r="B1671">
            <v>8440</v>
          </cell>
          <cell r="C1671" t="str">
            <v>82600*8440*OHD</v>
          </cell>
          <cell r="D1671">
            <v>64828.36</v>
          </cell>
          <cell r="E1671">
            <v>0</v>
          </cell>
          <cell r="F1671">
            <v>-64828.36</v>
          </cell>
          <cell r="G1671">
            <v>0</v>
          </cell>
          <cell r="L1671">
            <v>199219.99</v>
          </cell>
        </row>
        <row r="1672">
          <cell r="A1672">
            <v>82610</v>
          </cell>
          <cell r="B1672">
            <v>6005</v>
          </cell>
          <cell r="C1672" t="str">
            <v>82610*6005*OHD</v>
          </cell>
          <cell r="D1672">
            <v>696403.32</v>
          </cell>
          <cell r="E1672">
            <v>0</v>
          </cell>
          <cell r="F1672">
            <v>-696403.32</v>
          </cell>
          <cell r="G1672">
            <v>0</v>
          </cell>
          <cell r="L1672">
            <v>1789202.75</v>
          </cell>
        </row>
        <row r="1673">
          <cell r="A1673">
            <v>82620</v>
          </cell>
          <cell r="B1673">
            <v>6005</v>
          </cell>
          <cell r="C1673" t="str">
            <v>82620*6005*OHD</v>
          </cell>
          <cell r="D1673">
            <v>403381.71</v>
          </cell>
          <cell r="E1673">
            <v>0</v>
          </cell>
          <cell r="F1673">
            <v>-403381.71</v>
          </cell>
          <cell r="G1673">
            <v>0</v>
          </cell>
          <cell r="L1673">
            <v>1179195.3700000001</v>
          </cell>
        </row>
        <row r="1674">
          <cell r="A1674">
            <v>92600</v>
          </cell>
          <cell r="B1674">
            <v>7000</v>
          </cell>
          <cell r="C1674" t="str">
            <v>92600*7000*OHD</v>
          </cell>
          <cell r="D1674">
            <v>0</v>
          </cell>
          <cell r="E1674">
            <v>4428907.2951364676</v>
          </cell>
          <cell r="F1674">
            <v>4428907.2951364676</v>
          </cell>
          <cell r="G1674">
            <v>1</v>
          </cell>
          <cell r="L1674">
            <v>0</v>
          </cell>
        </row>
        <row r="1675">
          <cell r="A1675">
            <v>92600</v>
          </cell>
          <cell r="B1675">
            <v>7001</v>
          </cell>
          <cell r="C1675" t="str">
            <v>92600*7001*OHD</v>
          </cell>
          <cell r="D1675">
            <v>0</v>
          </cell>
          <cell r="E1675">
            <v>126333.33333333333</v>
          </cell>
          <cell r="F1675">
            <v>126333.33333333333</v>
          </cell>
          <cell r="G1675">
            <v>1</v>
          </cell>
          <cell r="L1675">
            <v>0</v>
          </cell>
        </row>
        <row r="1676">
          <cell r="A1676">
            <v>92600</v>
          </cell>
          <cell r="B1676">
            <v>7002</v>
          </cell>
          <cell r="C1676" t="str">
            <v>92600*7002*OHD</v>
          </cell>
          <cell r="D1676">
            <v>0</v>
          </cell>
          <cell r="E1676">
            <v>3237441.0681446688</v>
          </cell>
          <cell r="F1676">
            <v>3237441.0681446688</v>
          </cell>
          <cell r="G1676">
            <v>1</v>
          </cell>
          <cell r="L1676">
            <v>0</v>
          </cell>
        </row>
        <row r="1677">
          <cell r="A1677">
            <v>92600</v>
          </cell>
          <cell r="B1677">
            <v>7003</v>
          </cell>
          <cell r="C1677" t="str">
            <v>92600*7003*OHD</v>
          </cell>
          <cell r="D1677">
            <v>0</v>
          </cell>
          <cell r="E1677">
            <v>119111.11111111111</v>
          </cell>
          <cell r="F1677">
            <v>119111.11111111111</v>
          </cell>
          <cell r="G1677">
            <v>1</v>
          </cell>
          <cell r="L1677">
            <v>0</v>
          </cell>
        </row>
        <row r="1678">
          <cell r="A1678">
            <v>92600</v>
          </cell>
          <cell r="B1678">
            <v>7004</v>
          </cell>
          <cell r="C1678" t="str">
            <v>92600*7004*OHD</v>
          </cell>
          <cell r="D1678">
            <v>0</v>
          </cell>
          <cell r="E1678">
            <v>4458457.5024917899</v>
          </cell>
          <cell r="F1678">
            <v>4458457.5024917899</v>
          </cell>
          <cell r="G1678">
            <v>1</v>
          </cell>
          <cell r="L1678">
            <v>0</v>
          </cell>
        </row>
        <row r="1679">
          <cell r="A1679">
            <v>92600</v>
          </cell>
          <cell r="B1679">
            <v>7005</v>
          </cell>
          <cell r="C1679" t="str">
            <v>92600*7005*OHD</v>
          </cell>
          <cell r="D1679">
            <v>0</v>
          </cell>
          <cell r="E1679">
            <v>597732.26137347694</v>
          </cell>
          <cell r="F1679">
            <v>597732.26137347694</v>
          </cell>
          <cell r="G1679">
            <v>1</v>
          </cell>
          <cell r="L1679">
            <v>0</v>
          </cell>
        </row>
        <row r="1680">
          <cell r="A1680">
            <v>92600</v>
          </cell>
          <cell r="B1680">
            <v>7006</v>
          </cell>
          <cell r="C1680" t="str">
            <v>92600*7006*OHD</v>
          </cell>
          <cell r="D1680">
            <v>0</v>
          </cell>
          <cell r="E1680">
            <v>29965227.451524928</v>
          </cell>
          <cell r="F1680">
            <v>29965227.451524928</v>
          </cell>
          <cell r="G1680">
            <v>1</v>
          </cell>
          <cell r="L1680">
            <v>0</v>
          </cell>
        </row>
        <row r="1681">
          <cell r="A1681">
            <v>92600</v>
          </cell>
          <cell r="B1681">
            <v>7007</v>
          </cell>
          <cell r="C1681" t="str">
            <v>92600*7007*OHD</v>
          </cell>
          <cell r="D1681">
            <v>0</v>
          </cell>
          <cell r="E1681">
            <v>14087150.33568993</v>
          </cell>
          <cell r="F1681">
            <v>14087150.33568993</v>
          </cell>
          <cell r="G1681">
            <v>1</v>
          </cell>
          <cell r="L1681">
            <v>0</v>
          </cell>
        </row>
        <row r="1682">
          <cell r="A1682">
            <v>92600</v>
          </cell>
          <cell r="B1682">
            <v>7008</v>
          </cell>
          <cell r="C1682" t="str">
            <v>92600*7008*OHD</v>
          </cell>
          <cell r="D1682">
            <v>0</v>
          </cell>
          <cell r="E1682">
            <v>0</v>
          </cell>
          <cell r="F1682">
            <v>0</v>
          </cell>
          <cell r="G1682">
            <v>0</v>
          </cell>
          <cell r="L1682">
            <v>0</v>
          </cell>
        </row>
        <row r="1683">
          <cell r="A1683">
            <v>92600</v>
          </cell>
          <cell r="B1683">
            <v>7009</v>
          </cell>
          <cell r="C1683" t="str">
            <v>92600*7009*OHD</v>
          </cell>
          <cell r="D1683">
            <v>0</v>
          </cell>
          <cell r="E1683">
            <v>0</v>
          </cell>
          <cell r="F1683">
            <v>0</v>
          </cell>
          <cell r="G1683">
            <v>0</v>
          </cell>
          <cell r="L1683">
            <v>0</v>
          </cell>
        </row>
        <row r="1684">
          <cell r="A1684">
            <v>92600</v>
          </cell>
          <cell r="B1684">
            <v>7020</v>
          </cell>
          <cell r="C1684" t="str">
            <v>92600*7020*OHD</v>
          </cell>
          <cell r="D1684">
            <v>0</v>
          </cell>
          <cell r="E1684">
            <v>3407166.7992028026</v>
          </cell>
          <cell r="F1684">
            <v>3407166.7992028026</v>
          </cell>
          <cell r="G1684">
            <v>1</v>
          </cell>
          <cell r="L1684">
            <v>0</v>
          </cell>
        </row>
        <row r="1685">
          <cell r="A1685">
            <v>92600</v>
          </cell>
          <cell r="B1685">
            <v>7021</v>
          </cell>
          <cell r="C1685" t="str">
            <v>92600*7021*OHD</v>
          </cell>
          <cell r="D1685">
            <v>0</v>
          </cell>
          <cell r="E1685">
            <v>2392773.7033552709</v>
          </cell>
          <cell r="F1685">
            <v>2392773.7033552709</v>
          </cell>
          <cell r="G1685">
            <v>1</v>
          </cell>
          <cell r="L1685">
            <v>0</v>
          </cell>
        </row>
        <row r="1686">
          <cell r="A1686">
            <v>92600</v>
          </cell>
          <cell r="B1686">
            <v>7022</v>
          </cell>
          <cell r="C1686" t="str">
            <v>92600*7022*OHD</v>
          </cell>
          <cell r="D1686">
            <v>0</v>
          </cell>
          <cell r="E1686">
            <v>2769680.5155835766</v>
          </cell>
          <cell r="F1686">
            <v>2769680.5155835766</v>
          </cell>
          <cell r="G1686">
            <v>1</v>
          </cell>
          <cell r="L1686">
            <v>0</v>
          </cell>
        </row>
        <row r="1687">
          <cell r="A1687">
            <v>92600</v>
          </cell>
          <cell r="B1687">
            <v>7023</v>
          </cell>
          <cell r="C1687" t="str">
            <v>92600*7023*OHD</v>
          </cell>
          <cell r="D1687">
            <v>0</v>
          </cell>
          <cell r="E1687">
            <v>12288508.655649822</v>
          </cell>
          <cell r="F1687">
            <v>12288508.655649822</v>
          </cell>
          <cell r="G1687">
            <v>1</v>
          </cell>
          <cell r="L1687">
            <v>0</v>
          </cell>
        </row>
        <row r="1688">
          <cell r="A1688">
            <v>92600</v>
          </cell>
          <cell r="B1688">
            <v>7024</v>
          </cell>
          <cell r="C1688" t="str">
            <v>92600*7024*OHD</v>
          </cell>
          <cell r="D1688">
            <v>0</v>
          </cell>
          <cell r="E1688">
            <v>0</v>
          </cell>
          <cell r="F1688">
            <v>0</v>
          </cell>
          <cell r="G1688">
            <v>0</v>
          </cell>
          <cell r="L1688">
            <v>0</v>
          </cell>
        </row>
        <row r="1689">
          <cell r="A1689">
            <v>92610</v>
          </cell>
          <cell r="B1689">
            <v>7030</v>
          </cell>
          <cell r="C1689" t="str">
            <v>92610*7030*OHD</v>
          </cell>
          <cell r="D1689">
            <v>0</v>
          </cell>
          <cell r="E1689">
            <v>7438.6850000000004</v>
          </cell>
          <cell r="F1689">
            <v>7438.6850000000004</v>
          </cell>
          <cell r="G1689">
            <v>1</v>
          </cell>
          <cell r="L1689">
            <v>0</v>
          </cell>
        </row>
        <row r="1690">
          <cell r="A1690">
            <v>92610</v>
          </cell>
          <cell r="B1690">
            <v>7031</v>
          </cell>
          <cell r="C1690" t="str">
            <v>92610*7031*OHD</v>
          </cell>
          <cell r="D1690">
            <v>0</v>
          </cell>
          <cell r="E1690">
            <v>27317.314333333332</v>
          </cell>
          <cell r="F1690">
            <v>27317.314333333332</v>
          </cell>
          <cell r="G1690">
            <v>1</v>
          </cell>
          <cell r="L1690">
            <v>0</v>
          </cell>
        </row>
        <row r="1691">
          <cell r="A1691">
            <v>92610</v>
          </cell>
          <cell r="B1691">
            <v>7032</v>
          </cell>
          <cell r="C1691" t="str">
            <v>92610*7032*OHD</v>
          </cell>
          <cell r="D1691">
            <v>0</v>
          </cell>
          <cell r="E1691">
            <v>142003.15504542243</v>
          </cell>
          <cell r="F1691">
            <v>142003.15504542243</v>
          </cell>
          <cell r="G1691">
            <v>1</v>
          </cell>
          <cell r="L1691">
            <v>0</v>
          </cell>
        </row>
        <row r="1692">
          <cell r="A1692">
            <v>92610</v>
          </cell>
          <cell r="B1692">
            <v>7033</v>
          </cell>
          <cell r="C1692" t="str">
            <v>92610*7033*OHD</v>
          </cell>
          <cell r="D1692">
            <v>0</v>
          </cell>
          <cell r="E1692">
            <v>7634040.4388330802</v>
          </cell>
          <cell r="F1692">
            <v>7634040.4388330802</v>
          </cell>
          <cell r="G1692">
            <v>1</v>
          </cell>
          <cell r="L1692">
            <v>0</v>
          </cell>
        </row>
        <row r="1693">
          <cell r="A1693">
            <v>92610</v>
          </cell>
          <cell r="B1693">
            <v>7034</v>
          </cell>
          <cell r="C1693" t="str">
            <v>92610*7034*OHD</v>
          </cell>
          <cell r="D1693">
            <v>0</v>
          </cell>
          <cell r="E1693">
            <v>0</v>
          </cell>
          <cell r="F1693">
            <v>0</v>
          </cell>
          <cell r="G1693">
            <v>0</v>
          </cell>
          <cell r="L1693">
            <v>0</v>
          </cell>
        </row>
        <row r="1694">
          <cell r="A1694">
            <v>92620</v>
          </cell>
          <cell r="B1694">
            <v>7130</v>
          </cell>
          <cell r="C1694" t="str">
            <v>92620*7130*OHD</v>
          </cell>
          <cell r="D1694">
            <v>0</v>
          </cell>
          <cell r="E1694">
            <v>118894.64833333332</v>
          </cell>
          <cell r="F1694">
            <v>118894.64833333332</v>
          </cell>
          <cell r="G1694">
            <v>1</v>
          </cell>
          <cell r="L1694">
            <v>0</v>
          </cell>
        </row>
        <row r="1695">
          <cell r="A1695">
            <v>92620</v>
          </cell>
          <cell r="B1695">
            <v>7131</v>
          </cell>
          <cell r="C1695" t="str">
            <v>92620*7131*OHD</v>
          </cell>
          <cell r="D1695">
            <v>0</v>
          </cell>
          <cell r="E1695">
            <v>91793.796777777781</v>
          </cell>
          <cell r="F1695">
            <v>91793.796777777781</v>
          </cell>
          <cell r="G1695">
            <v>1</v>
          </cell>
          <cell r="L1695">
            <v>0</v>
          </cell>
        </row>
        <row r="1696">
          <cell r="A1696">
            <v>92620</v>
          </cell>
          <cell r="B1696">
            <v>7132</v>
          </cell>
          <cell r="C1696" t="str">
            <v>92620*7132*OHD</v>
          </cell>
          <cell r="D1696">
            <v>0</v>
          </cell>
          <cell r="E1696">
            <v>455729.10632805451</v>
          </cell>
          <cell r="F1696">
            <v>455729.10632805451</v>
          </cell>
          <cell r="G1696">
            <v>1</v>
          </cell>
          <cell r="L1696">
            <v>0</v>
          </cell>
        </row>
        <row r="1697">
          <cell r="A1697">
            <v>92620</v>
          </cell>
          <cell r="B1697">
            <v>7133</v>
          </cell>
          <cell r="C1697" t="str">
            <v>92620*7133*OHD</v>
          </cell>
          <cell r="D1697">
            <v>0</v>
          </cell>
          <cell r="E1697">
            <v>6453109.89685685</v>
          </cell>
          <cell r="F1697">
            <v>6453109.89685685</v>
          </cell>
          <cell r="G1697">
            <v>1</v>
          </cell>
          <cell r="L1697">
            <v>0</v>
          </cell>
        </row>
        <row r="1698">
          <cell r="A1698">
            <v>92620</v>
          </cell>
          <cell r="B1698">
            <v>7134</v>
          </cell>
          <cell r="C1698" t="str">
            <v>92620*7134*OHD</v>
          </cell>
          <cell r="D1698">
            <v>0</v>
          </cell>
          <cell r="E1698">
            <v>0</v>
          </cell>
          <cell r="F1698">
            <v>0</v>
          </cell>
          <cell r="G1698">
            <v>0</v>
          </cell>
          <cell r="L1698">
            <v>0</v>
          </cell>
        </row>
        <row r="1699">
          <cell r="A1699">
            <v>92600</v>
          </cell>
          <cell r="B1699">
            <v>7040</v>
          </cell>
          <cell r="C1699" t="str">
            <v>92600*7040*OHD</v>
          </cell>
          <cell r="D1699">
            <v>0</v>
          </cell>
          <cell r="E1699">
            <v>307064.76167633891</v>
          </cell>
          <cell r="F1699">
            <v>307064.76167633891</v>
          </cell>
          <cell r="G1699">
            <v>1</v>
          </cell>
          <cell r="L1699">
            <v>0</v>
          </cell>
        </row>
        <row r="1700">
          <cell r="A1700">
            <v>92600</v>
          </cell>
          <cell r="B1700">
            <v>7041</v>
          </cell>
          <cell r="C1700" t="str">
            <v>92600*7041*OHD</v>
          </cell>
          <cell r="D1700">
            <v>0</v>
          </cell>
          <cell r="E1700">
            <v>225020.25782720314</v>
          </cell>
          <cell r="F1700">
            <v>225020.25782720314</v>
          </cell>
          <cell r="G1700">
            <v>1</v>
          </cell>
          <cell r="L1700">
            <v>0</v>
          </cell>
        </row>
        <row r="1701">
          <cell r="A1701">
            <v>92600</v>
          </cell>
          <cell r="B1701">
            <v>7042</v>
          </cell>
          <cell r="C1701" t="str">
            <v>92600*7042*OHD</v>
          </cell>
          <cell r="D1701">
            <v>0</v>
          </cell>
          <cell r="E1701">
            <v>271317.89164185029</v>
          </cell>
          <cell r="F1701">
            <v>271317.89164185029</v>
          </cell>
          <cell r="G1701">
            <v>1</v>
          </cell>
          <cell r="L1701">
            <v>0</v>
          </cell>
        </row>
        <row r="1702">
          <cell r="A1702">
            <v>92600</v>
          </cell>
          <cell r="B1702">
            <v>7043</v>
          </cell>
          <cell r="C1702" t="str">
            <v>92600*7043*OHD</v>
          </cell>
          <cell r="D1702">
            <v>0</v>
          </cell>
          <cell r="E1702">
            <v>1536139.1836289216</v>
          </cell>
          <cell r="F1702">
            <v>1536139.1836289216</v>
          </cell>
          <cell r="G1702">
            <v>1</v>
          </cell>
          <cell r="L1702">
            <v>0</v>
          </cell>
        </row>
        <row r="1703">
          <cell r="A1703">
            <v>92600</v>
          </cell>
          <cell r="B1703">
            <v>7044</v>
          </cell>
          <cell r="C1703" t="str">
            <v>92600*7044*OHD</v>
          </cell>
          <cell r="D1703">
            <v>0</v>
          </cell>
          <cell r="E1703">
            <v>0</v>
          </cell>
          <cell r="F1703">
            <v>0</v>
          </cell>
          <cell r="G1703">
            <v>0</v>
          </cell>
          <cell r="L1703">
            <v>0</v>
          </cell>
        </row>
        <row r="1704">
          <cell r="A1704">
            <v>92600</v>
          </cell>
          <cell r="B1704">
            <v>8007</v>
          </cell>
          <cell r="C1704" t="str">
            <v>92600*8007*OHD</v>
          </cell>
          <cell r="D1704">
            <v>0</v>
          </cell>
          <cell r="E1704">
            <v>6329809.4778803419</v>
          </cell>
          <cell r="F1704">
            <v>6329809.4778803419</v>
          </cell>
          <cell r="G1704">
            <v>1</v>
          </cell>
          <cell r="L1704">
            <v>0</v>
          </cell>
        </row>
        <row r="1705">
          <cell r="A1705">
            <v>92600</v>
          </cell>
          <cell r="B1705">
            <v>6209</v>
          </cell>
          <cell r="C1705" t="str">
            <v>92600*6209*OHD</v>
          </cell>
          <cell r="D1705">
            <v>0</v>
          </cell>
          <cell r="E1705">
            <v>45274</v>
          </cell>
          <cell r="F1705">
            <v>45274</v>
          </cell>
          <cell r="G1705">
            <v>1</v>
          </cell>
          <cell r="L1705">
            <v>0</v>
          </cell>
        </row>
        <row r="1706">
          <cell r="A1706">
            <v>92600</v>
          </cell>
          <cell r="B1706">
            <v>6199</v>
          </cell>
          <cell r="C1706" t="str">
            <v>92600*6199*OHD</v>
          </cell>
          <cell r="D1706">
            <v>0</v>
          </cell>
          <cell r="E1706">
            <v>81341.55555555562</v>
          </cell>
          <cell r="F1706">
            <v>81341.55555555562</v>
          </cell>
          <cell r="G1706">
            <v>1</v>
          </cell>
          <cell r="L1706">
            <v>0</v>
          </cell>
        </row>
        <row r="1707">
          <cell r="A1707">
            <v>92600</v>
          </cell>
          <cell r="B1707">
            <v>8009</v>
          </cell>
          <cell r="C1707" t="str">
            <v>92600*8009*OHD</v>
          </cell>
          <cell r="D1707">
            <v>0</v>
          </cell>
          <cell r="E1707">
            <v>22873.855387223826</v>
          </cell>
          <cell r="F1707">
            <v>22873.855387223826</v>
          </cell>
          <cell r="G1707">
            <v>1</v>
          </cell>
          <cell r="L1707">
            <v>0</v>
          </cell>
        </row>
        <row r="1708">
          <cell r="A1708">
            <v>92050</v>
          </cell>
          <cell r="B1708">
            <v>6552</v>
          </cell>
          <cell r="C1708" t="str">
            <v>92050*6552*OHD</v>
          </cell>
          <cell r="D1708">
            <v>0</v>
          </cell>
          <cell r="E1708">
            <v>6000</v>
          </cell>
          <cell r="F1708">
            <v>6000</v>
          </cell>
          <cell r="G1708">
            <v>1</v>
          </cell>
          <cell r="L1708">
            <v>0</v>
          </cell>
        </row>
        <row r="1709">
          <cell r="A1709">
            <v>92050</v>
          </cell>
          <cell r="B1709">
            <v>5860</v>
          </cell>
          <cell r="C1709" t="str">
            <v>92050*5860*OHD</v>
          </cell>
          <cell r="D1709">
            <v>0</v>
          </cell>
          <cell r="E1709">
            <v>3000</v>
          </cell>
          <cell r="F1709">
            <v>3000</v>
          </cell>
          <cell r="G1709">
            <v>1</v>
          </cell>
          <cell r="L1709">
            <v>0</v>
          </cell>
        </row>
        <row r="1710">
          <cell r="A1710">
            <v>92010</v>
          </cell>
          <cell r="B1710">
            <v>6550</v>
          </cell>
          <cell r="C1710" t="str">
            <v>92010*6550*OHD</v>
          </cell>
          <cell r="D1710">
            <v>0</v>
          </cell>
          <cell r="E1710">
            <v>13800</v>
          </cell>
          <cell r="F1710">
            <v>13800</v>
          </cell>
          <cell r="G1710">
            <v>1</v>
          </cell>
          <cell r="L1710">
            <v>0</v>
          </cell>
        </row>
        <row r="1711">
          <cell r="A1711">
            <v>92291</v>
          </cell>
          <cell r="B1711">
            <v>6554</v>
          </cell>
          <cell r="C1711" t="str">
            <v>92291*6554*OHD</v>
          </cell>
          <cell r="D1711">
            <v>0</v>
          </cell>
          <cell r="E1711">
            <v>13000</v>
          </cell>
          <cell r="F1711">
            <v>13000</v>
          </cell>
          <cell r="G1711">
            <v>1</v>
          </cell>
          <cell r="L1711">
            <v>0</v>
          </cell>
        </row>
        <row r="1712">
          <cell r="A1712">
            <v>92500</v>
          </cell>
          <cell r="B1712">
            <v>6443</v>
          </cell>
          <cell r="C1712" t="str">
            <v>92500*6443*OHD</v>
          </cell>
          <cell r="D1712">
            <v>0</v>
          </cell>
          <cell r="E1712">
            <v>17000</v>
          </cell>
          <cell r="F1712">
            <v>17000</v>
          </cell>
          <cell r="G1712">
            <v>1</v>
          </cell>
          <cell r="L1712">
            <v>0</v>
          </cell>
        </row>
        <row r="1713">
          <cell r="A1713">
            <v>92310</v>
          </cell>
          <cell r="B1713">
            <v>8440</v>
          </cell>
          <cell r="C1713" t="str">
            <v>92310*8440*OHD</v>
          </cell>
          <cell r="D1713">
            <v>0</v>
          </cell>
          <cell r="E1713">
            <v>5000</v>
          </cell>
          <cell r="F1713">
            <v>5000</v>
          </cell>
          <cell r="G1713">
            <v>1</v>
          </cell>
          <cell r="L1713">
            <v>0</v>
          </cell>
        </row>
        <row r="1714">
          <cell r="A1714">
            <v>92300</v>
          </cell>
          <cell r="B1714">
            <v>6552</v>
          </cell>
          <cell r="C1714" t="str">
            <v>92300*6552*OHD</v>
          </cell>
          <cell r="D1714">
            <v>0</v>
          </cell>
          <cell r="E1714">
            <v>8000</v>
          </cell>
          <cell r="F1714">
            <v>8000</v>
          </cell>
          <cell r="G1714">
            <v>1</v>
          </cell>
          <cell r="L1714">
            <v>0</v>
          </cell>
        </row>
        <row r="1715">
          <cell r="A1715">
            <v>92835</v>
          </cell>
          <cell r="B1715">
            <v>6368</v>
          </cell>
          <cell r="C1715" t="str">
            <v>92835*6368*OHD</v>
          </cell>
          <cell r="D1715">
            <v>0</v>
          </cell>
          <cell r="E1715">
            <v>2000</v>
          </cell>
          <cell r="F1715">
            <v>2000</v>
          </cell>
          <cell r="G1715">
            <v>1</v>
          </cell>
          <cell r="L1715">
            <v>0</v>
          </cell>
        </row>
        <row r="1716">
          <cell r="A1716">
            <v>92815</v>
          </cell>
          <cell r="B1716">
            <v>6635</v>
          </cell>
          <cell r="C1716" t="str">
            <v>92815*6635*OHD</v>
          </cell>
          <cell r="D1716">
            <v>0</v>
          </cell>
          <cell r="E1716">
            <v>59000</v>
          </cell>
          <cell r="F1716">
            <v>59000</v>
          </cell>
          <cell r="G1716">
            <v>1</v>
          </cell>
          <cell r="L1716">
            <v>0</v>
          </cell>
        </row>
        <row r="1717">
          <cell r="A1717">
            <v>92815</v>
          </cell>
          <cell r="B1717">
            <v>6573</v>
          </cell>
          <cell r="C1717" t="str">
            <v>92815*6573*OHD</v>
          </cell>
          <cell r="D1717">
            <v>0</v>
          </cell>
          <cell r="E1717">
            <v>125000</v>
          </cell>
          <cell r="F1717">
            <v>125000</v>
          </cell>
          <cell r="G1717">
            <v>1</v>
          </cell>
          <cell r="L1717">
            <v>0</v>
          </cell>
        </row>
        <row r="1718">
          <cell r="A1718">
            <v>92842</v>
          </cell>
          <cell r="B1718">
            <v>6611</v>
          </cell>
          <cell r="C1718" t="str">
            <v>92842*6611*OHD</v>
          </cell>
          <cell r="D1718">
            <v>0</v>
          </cell>
          <cell r="E1718">
            <v>0</v>
          </cell>
          <cell r="F1718">
            <v>0</v>
          </cell>
          <cell r="G1718">
            <v>0</v>
          </cell>
          <cell r="L1718">
            <v>0</v>
          </cell>
        </row>
        <row r="1719">
          <cell r="A1719">
            <v>92842</v>
          </cell>
          <cell r="B1719">
            <v>6368</v>
          </cell>
          <cell r="C1719" t="str">
            <v>92842*6368*OHD</v>
          </cell>
          <cell r="D1719">
            <v>0</v>
          </cell>
          <cell r="E1719">
            <v>3000</v>
          </cell>
          <cell r="F1719">
            <v>3000</v>
          </cell>
          <cell r="G1719">
            <v>1</v>
          </cell>
          <cell r="L1719">
            <v>0</v>
          </cell>
        </row>
        <row r="1720">
          <cell r="A1720">
            <v>92841</v>
          </cell>
          <cell r="B1720">
            <v>6614</v>
          </cell>
          <cell r="C1720" t="str">
            <v>92841*6614*OHD</v>
          </cell>
          <cell r="D1720">
            <v>0</v>
          </cell>
          <cell r="E1720">
            <v>0</v>
          </cell>
          <cell r="F1720">
            <v>0</v>
          </cell>
          <cell r="G1720">
            <v>0</v>
          </cell>
          <cell r="L1720">
            <v>0</v>
          </cell>
        </row>
        <row r="1721">
          <cell r="A1721">
            <v>92590</v>
          </cell>
          <cell r="B1721">
            <v>6552</v>
          </cell>
          <cell r="C1721" t="str">
            <v>92590*6552*OHD</v>
          </cell>
          <cell r="D1721">
            <v>0</v>
          </cell>
          <cell r="E1721">
            <v>7000</v>
          </cell>
          <cell r="F1721">
            <v>7000</v>
          </cell>
          <cell r="G1721">
            <v>1</v>
          </cell>
          <cell r="L1721">
            <v>0</v>
          </cell>
        </row>
        <row r="1722">
          <cell r="A1722">
            <v>92580</v>
          </cell>
          <cell r="B1722">
            <v>6610</v>
          </cell>
          <cell r="C1722" t="str">
            <v>92580*6610*OHD</v>
          </cell>
          <cell r="D1722">
            <v>0</v>
          </cell>
          <cell r="E1722">
            <v>8000</v>
          </cell>
          <cell r="F1722">
            <v>8000</v>
          </cell>
          <cell r="G1722">
            <v>1</v>
          </cell>
          <cell r="L1722">
            <v>0</v>
          </cell>
        </row>
        <row r="1723">
          <cell r="A1723">
            <v>92841</v>
          </cell>
          <cell r="B1723">
            <v>6212</v>
          </cell>
          <cell r="C1723" t="str">
            <v>92841*6212*OHD</v>
          </cell>
          <cell r="D1723">
            <v>0</v>
          </cell>
          <cell r="E1723">
            <v>32000</v>
          </cell>
          <cell r="F1723">
            <v>32000</v>
          </cell>
          <cell r="G1723">
            <v>1</v>
          </cell>
          <cell r="L1723">
            <v>0</v>
          </cell>
        </row>
        <row r="1724">
          <cell r="A1724">
            <v>92841</v>
          </cell>
          <cell r="B1724">
            <v>6368</v>
          </cell>
          <cell r="C1724" t="str">
            <v>92841*6368*OHD</v>
          </cell>
          <cell r="D1724">
            <v>0</v>
          </cell>
          <cell r="E1724">
            <v>3000</v>
          </cell>
          <cell r="F1724">
            <v>3000</v>
          </cell>
          <cell r="G1724">
            <v>1</v>
          </cell>
          <cell r="L1724">
            <v>0</v>
          </cell>
        </row>
        <row r="1725">
          <cell r="A1725">
            <v>92843</v>
          </cell>
          <cell r="B1725">
            <v>6368</v>
          </cell>
          <cell r="C1725" t="str">
            <v>92843*6368*OHD</v>
          </cell>
          <cell r="D1725">
            <v>0</v>
          </cell>
          <cell r="E1725">
            <v>1000</v>
          </cell>
          <cell r="F1725">
            <v>1000</v>
          </cell>
          <cell r="G1725">
            <v>1</v>
          </cell>
          <cell r="L1725">
            <v>0</v>
          </cell>
        </row>
        <row r="1726">
          <cell r="A1726">
            <v>92580</v>
          </cell>
          <cell r="B1726">
            <v>6609</v>
          </cell>
          <cell r="C1726" t="str">
            <v>92580*6609*OHD</v>
          </cell>
          <cell r="D1726">
            <v>0</v>
          </cell>
          <cell r="E1726">
            <v>2000</v>
          </cell>
          <cell r="F1726">
            <v>2000</v>
          </cell>
          <cell r="G1726">
            <v>1</v>
          </cell>
          <cell r="L1726">
            <v>0</v>
          </cell>
        </row>
      </sheetData>
      <sheetData sheetId="16" refreshError="1"/>
      <sheetData sheetId="17" refreshError="1"/>
      <sheetData sheetId="18" refreshError="1"/>
      <sheetData sheetId="19"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Should Cost Estimate"/>
      <sheetName val="2. Assumptions"/>
      <sheetName val="3. non-unitised costs source"/>
      <sheetName val="4. Management Costs"/>
      <sheetName val="5. Unitised Costs"/>
      <sheetName val="6. Respondent Submissions"/>
      <sheetName val="Sheet7"/>
    </sheetNames>
    <sheetDataSet>
      <sheetData sheetId="0"/>
      <sheetData sheetId="1"/>
      <sheetData sheetId="2">
        <row r="19">
          <cell r="F19">
            <v>928096.3686834434</v>
          </cell>
        </row>
      </sheetData>
      <sheetData sheetId="3"/>
      <sheetData sheetId="4">
        <row r="4">
          <cell r="C4">
            <v>6776352.5000000009</v>
          </cell>
        </row>
      </sheetData>
      <sheetData sheetId="5"/>
      <sheetData sheetId="6"/>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troduction"/>
      <sheetName val="2. Activities"/>
      <sheetName val="3. 3 Letter Codes"/>
      <sheetName val="4. NewJemena3CodeList"/>
    </sheetNames>
    <sheetDataSet>
      <sheetData sheetId="0"/>
      <sheetData sheetId="1">
        <row r="4">
          <cell r="D4" t="str">
            <v>Asset Management - Asset Policy, Standards Development</v>
          </cell>
        </row>
        <row r="5">
          <cell r="D5" t="str">
            <v>Asset Management - Compliance Strategy in all Areas</v>
          </cell>
        </row>
        <row r="6">
          <cell r="D6" t="str">
            <v>Asset Management - Asset Strategy</v>
          </cell>
        </row>
        <row r="7">
          <cell r="D7" t="str">
            <v>Asset Management - Network Planning and Development</v>
          </cell>
        </row>
        <row r="8">
          <cell r="D8" t="str">
            <v>Asset Management - Development of Asset Management Plans and Work Programs</v>
          </cell>
        </row>
        <row r="9">
          <cell r="D9" t="str">
            <v>Asset Management - Network Information Management (Strategy and Analysis)</v>
          </cell>
        </row>
        <row r="10">
          <cell r="D10" t="str">
            <v>Service Delivery Management - Management of Interface with Service Providers for Network Services</v>
          </cell>
        </row>
        <row r="11">
          <cell r="D11" t="str">
            <v>Service Delivery Management - Monitoring of Service Providers Operational Compliance in all Areas</v>
          </cell>
        </row>
        <row r="12">
          <cell r="D12" t="str">
            <v>Service Delivery Management - Performance Management</v>
          </cell>
        </row>
        <row r="13">
          <cell r="D13" t="str">
            <v>Service Delivery Management - Large Customer Connections</v>
          </cell>
        </row>
        <row r="14">
          <cell r="D14" t="str">
            <v>Capital Program - Customer Initiated Projects</v>
          </cell>
        </row>
        <row r="15">
          <cell r="D15" t="str">
            <v>Capital Program - Demand Capital Projects</v>
          </cell>
        </row>
        <row r="16">
          <cell r="D16" t="str">
            <v>Capital Program - Asset Replacement Projects</v>
          </cell>
        </row>
        <row r="17">
          <cell r="D17" t="str">
            <v>Capital Program - Performance Capital Projects</v>
          </cell>
        </row>
        <row r="18">
          <cell r="D18" t="str">
            <v>Capital Program - Pipeworks</v>
          </cell>
        </row>
        <row r="19">
          <cell r="D19" t="str">
            <v>Network Operations &amp; Maintenance - Planned Network maintenance</v>
          </cell>
        </row>
        <row r="20">
          <cell r="D20" t="str">
            <v>Network Operations &amp; Maintenance - Fault Response</v>
          </cell>
        </row>
        <row r="21">
          <cell r="D21" t="str">
            <v>Network Operations &amp; Maintenance - New Service Provisions/ Disconnects</v>
          </cell>
        </row>
        <row r="22">
          <cell r="D22" t="str">
            <v>Network Operations &amp; Maintenance - Operational Management</v>
          </cell>
        </row>
        <row r="23">
          <cell r="D23" t="str">
            <v>Network Operations &amp; Maintenance - Emergency Management Execution</v>
          </cell>
        </row>
        <row r="24">
          <cell r="D24" t="str">
            <v>Network Operations &amp; Maintenance - Network Information Management (Data Entry)</v>
          </cell>
        </row>
        <row r="25">
          <cell r="D25" t="str">
            <v>Network Operations &amp; Maintenance - Asset Surveillance, Security and Inspection</v>
          </cell>
        </row>
        <row r="26">
          <cell r="D26" t="str">
            <v>Network Operations &amp; Maintenance - SCADA Field RTU &amp; Instrumentation Maintenance &amp; Repair</v>
          </cell>
        </row>
        <row r="27">
          <cell r="D27" t="str">
            <v>Network Operations &amp; Maintenance - Corrosion Protection Services</v>
          </cell>
        </row>
        <row r="28">
          <cell r="D28" t="str">
            <v>Network Operations &amp; Maintenance - Fault Dispatch (Business Hours)</v>
          </cell>
        </row>
        <row r="29">
          <cell r="D29" t="str">
            <v>Network Control Centre Services - Engineering Services</v>
          </cell>
        </row>
        <row r="30">
          <cell r="D30" t="str">
            <v>Network Control Centre Services - Fault Response</v>
          </cell>
        </row>
        <row r="31">
          <cell r="D31" t="str">
            <v>Network Control Centre Services - Operations: Pressure Management &amp; Monitoring</v>
          </cell>
        </row>
        <row r="32">
          <cell r="D32" t="str">
            <v>Network Control Centre Services - Real Time Control Systems Support</v>
          </cell>
        </row>
        <row r="33">
          <cell r="D33" t="str">
            <v>Network Control Centre Services - Emergency Management Policy and Procedure Design</v>
          </cell>
        </row>
        <row r="34">
          <cell r="D34" t="str">
            <v>Support Activities - Engineering Support</v>
          </cell>
        </row>
        <row r="35">
          <cell r="D35" t="str">
            <v>Support Activities - Procurement &amp; Logistics Execution</v>
          </cell>
        </row>
        <row r="36">
          <cell r="D36" t="str">
            <v>Support Activities - Contract Management</v>
          </cell>
        </row>
        <row r="37">
          <cell r="D37" t="str">
            <v>Support Activities - Warehouse Management</v>
          </cell>
        </row>
        <row r="38">
          <cell r="D38" t="str">
            <v>Support Activities - Vehicle Fleet Management</v>
          </cell>
        </row>
        <row r="39">
          <cell r="D39" t="str">
            <v>Support Activities - Maintain Specialist Equipment</v>
          </cell>
        </row>
        <row r="40">
          <cell r="D40" t="str">
            <v>Support Activities - Dial Before You Dig</v>
          </cell>
        </row>
        <row r="41">
          <cell r="D41" t="str">
            <v xml:space="preserve"> - </v>
          </cell>
        </row>
        <row r="42">
          <cell r="D42" t="str">
            <v xml:space="preserve"> - </v>
          </cell>
        </row>
        <row r="43">
          <cell r="D43" t="str">
            <v xml:space="preserve"> - </v>
          </cell>
        </row>
        <row r="44">
          <cell r="D44" t="str">
            <v xml:space="preserve"> - </v>
          </cell>
        </row>
        <row r="45">
          <cell r="D45" t="str">
            <v xml:space="preserve"> - </v>
          </cell>
        </row>
        <row r="46">
          <cell r="D46" t="str">
            <v xml:space="preserve"> - </v>
          </cell>
        </row>
        <row r="47">
          <cell r="D47" t="str">
            <v xml:space="preserve"> - </v>
          </cell>
        </row>
        <row r="48">
          <cell r="D48" t="str">
            <v xml:space="preserve"> - </v>
          </cell>
        </row>
        <row r="49">
          <cell r="D49" t="str">
            <v xml:space="preserve"> - </v>
          </cell>
        </row>
        <row r="50">
          <cell r="D50" t="str">
            <v xml:space="preserve"> - </v>
          </cell>
        </row>
        <row r="51">
          <cell r="D51" t="str">
            <v xml:space="preserve"> - </v>
          </cell>
        </row>
        <row r="52">
          <cell r="D52" t="str">
            <v xml:space="preserve"> - </v>
          </cell>
        </row>
        <row r="53">
          <cell r="D53" t="str">
            <v xml:space="preserve"> - </v>
          </cell>
        </row>
        <row r="54">
          <cell r="D54" t="str">
            <v xml:space="preserve"> - </v>
          </cell>
        </row>
        <row r="55">
          <cell r="D55" t="str">
            <v xml:space="preserve"> - </v>
          </cell>
        </row>
        <row r="56">
          <cell r="D56" t="str">
            <v xml:space="preserve"> - </v>
          </cell>
        </row>
        <row r="57">
          <cell r="D57" t="str">
            <v xml:space="preserve"> - </v>
          </cell>
        </row>
        <row r="58">
          <cell r="D58" t="str">
            <v xml:space="preserve"> - </v>
          </cell>
        </row>
        <row r="59">
          <cell r="D59" t="str">
            <v xml:space="preserve"> - </v>
          </cell>
        </row>
        <row r="60">
          <cell r="D60" t="str">
            <v xml:space="preserve"> - </v>
          </cell>
        </row>
        <row r="61">
          <cell r="D61" t="str">
            <v xml:space="preserve"> - </v>
          </cell>
        </row>
        <row r="62">
          <cell r="D62" t="str">
            <v xml:space="preserve"> - </v>
          </cell>
        </row>
        <row r="63">
          <cell r="D63" t="str">
            <v xml:space="preserve"> - </v>
          </cell>
        </row>
        <row r="64">
          <cell r="D64" t="str">
            <v xml:space="preserve"> - </v>
          </cell>
        </row>
        <row r="65">
          <cell r="D65" t="str">
            <v xml:space="preserve"> - </v>
          </cell>
        </row>
        <row r="66">
          <cell r="D66" t="str">
            <v xml:space="preserve"> - </v>
          </cell>
        </row>
        <row r="67">
          <cell r="D67" t="str">
            <v xml:space="preserve"> - </v>
          </cell>
        </row>
        <row r="68">
          <cell r="D68" t="str">
            <v xml:space="preserve"> - </v>
          </cell>
        </row>
      </sheetData>
      <sheetData sheetId="2"/>
      <sheetData sheetId="3"/>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Summary"/>
      <sheetName val="BoardPL"/>
      <sheetName val="Variances"/>
      <sheetName val="Sheet1"/>
      <sheetName val="Detail"/>
      <sheetName val="TrancheDetail"/>
      <sheetName val="MarginDetail"/>
      <sheetName val="ActBar1"/>
      <sheetName val="ActPie1"/>
      <sheetName val="ActPie2"/>
      <sheetName val="GrpTot"/>
      <sheetName val="DetailAct2"/>
      <sheetName val="DetailActivity"/>
      <sheetName val="RollGraph"/>
      <sheetName val="Audit"/>
      <sheetName val="Capital"/>
      <sheetName val="CCSummary"/>
      <sheetName val="Results"/>
      <sheetName val="UnitResults"/>
      <sheetName val="CapResults"/>
      <sheetName val="BookResults"/>
      <sheetName val="Edits"/>
      <sheetName val="Notes"/>
      <sheetName val="Chartdata"/>
      <sheetName val="Actual"/>
      <sheetName val="BudgetAlt"/>
      <sheetName val="Budget"/>
      <sheetName val="OutLook"/>
      <sheetName val="LastYr"/>
      <sheetName val="Roll12"/>
      <sheetName val="CapActual"/>
      <sheetName val="CapBudget"/>
      <sheetName val="CapOutLook"/>
      <sheetName val="UnitActual"/>
      <sheetName val="UnitBudget"/>
      <sheetName val="UnitOutLook"/>
      <sheetName val="StatsActual"/>
      <sheetName val="StatsBudget"/>
      <sheetName val="StatsOutlook"/>
      <sheetName val="APHrs"/>
      <sheetName val="Coy2Jnls"/>
      <sheetName val="Accounts"/>
      <sheetName val="CostCentres"/>
      <sheetName val="FunNames"/>
      <sheetName val="BookLInes"/>
      <sheetName val="ITCombos"/>
      <sheetName val="Coy2"/>
      <sheetName val="Contingencies"/>
      <sheetName val="ModMacro"/>
      <sheetName val="ModUtil"/>
      <sheetName val="Dialog1"/>
      <sheetName val="ModMthEnd"/>
      <sheetName val="ModDele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37">
          <cell r="E137" t="str">
            <v>May, 1999</v>
          </cell>
        </row>
        <row r="157">
          <cell r="G157" t="str">
            <v>*</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Calcs"/>
      <sheetName val="MayCalcs"/>
      <sheetName val="JunCalcs"/>
      <sheetName val="Julcalcs"/>
      <sheetName val="Augcalcs"/>
      <sheetName val="Sepcalcs"/>
      <sheetName val="OctCalcs"/>
      <sheetName val="MainMenu"/>
      <sheetName val="Control"/>
      <sheetName val="YTD Calcs"/>
      <sheetName val="TotalDetail"/>
      <sheetName val="Detail"/>
      <sheetName val="Variances"/>
      <sheetName val="Audit"/>
      <sheetName val="Capital"/>
      <sheetName val="CCSummary"/>
      <sheetName val="Results"/>
      <sheetName val="UnitResults"/>
      <sheetName val="CapResults"/>
      <sheetName val="BookResults"/>
      <sheetName val="Edits"/>
      <sheetName val="Chartdata"/>
      <sheetName val="ActualOld"/>
      <sheetName val="Actual"/>
      <sheetName val="BudgetAlt"/>
      <sheetName val="Budget"/>
      <sheetName val="OutLook"/>
      <sheetName val="CapActual"/>
      <sheetName val="CapBudget"/>
      <sheetName val="CapOutLook"/>
      <sheetName val="UnitActual"/>
      <sheetName val="UnitBudget"/>
      <sheetName val="UnitOutLook"/>
      <sheetName val="StatsActual"/>
      <sheetName val="StatsBudget"/>
      <sheetName val="StatsOutlook"/>
      <sheetName val="APHrs"/>
      <sheetName val="Accounts"/>
      <sheetName val="CostCentres"/>
      <sheetName val="FunNames"/>
      <sheetName val="BookLInes"/>
      <sheetName val="ITCombos"/>
      <sheetName val="Contingencies"/>
      <sheetName val="ModMacro"/>
      <sheetName val="ModUtil"/>
      <sheetName val="Dialog1"/>
      <sheetName val="ModMthEnd"/>
      <sheetName val="ModDelete"/>
      <sheetName val="Charts"/>
      <sheetName val="Month"/>
      <sheetName val="NewCapdown"/>
      <sheetName val="New Capital"/>
      <sheetName val="NewCapunitsdown"/>
      <sheetName val="augitcap"/>
      <sheetName val="STC3"/>
      <sheetName val="Balances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linta"/>
      <sheetName val="Contents"/>
      <sheetName val="Assumptions Book"/>
      <sheetName val="Summary"/>
      <sheetName val="Checks"/>
      <sheetName val="Ip HUF"/>
      <sheetName val="Sensitivities"/>
      <sheetName val="Assumptions -Reg"/>
      <sheetName val="Assumptions"/>
      <sheetName val="Assumptions - Acq"/>
      <sheetName val="Assumptions-Fin"/>
      <sheetName val="Capex Diff"/>
      <sheetName val="X-Factor"/>
      <sheetName val="Eff. Carry Over"/>
      <sheetName val="Q-Depn"/>
      <sheetName val="A-Depn"/>
      <sheetName val="A-Ops"/>
      <sheetName val="M - WCap"/>
      <sheetName val="Q-Ops"/>
      <sheetName val="Q-Fin and Q-Cash"/>
      <sheetName val="A-Fin"/>
      <sheetName val="A-Cash"/>
      <sheetName val="EPG ENTITY"/>
      <sheetName val="NEWCO ENTITY"/>
      <sheetName val="NEWCO CON"/>
      <sheetName val="A - NEWCO CON"/>
      <sheetName val="Xp a"/>
      <sheetName val="Xp q"/>
      <sheetName val="Senior Debt"/>
      <sheetName val="Change Log"/>
      <sheetName val="C-5yr NPV"/>
      <sheetName val="Asset Value Analysis"/>
      <sheetName val="ANS Recon"/>
      <sheetName val="Assumpn - HEI2"/>
      <sheetName val="YTD Operations"/>
      <sheetName val="Parameters"/>
    </sheetNames>
    <sheetDataSet>
      <sheetData sheetId="0" refreshError="1"/>
      <sheetData sheetId="1" refreshError="1"/>
      <sheetData sheetId="2" refreshError="1"/>
      <sheetData sheetId="3" refreshError="1"/>
      <sheetData sheetId="4" refreshError="1"/>
      <sheetData sheetId="5" refreshError="1"/>
      <sheetData sheetId="6" refreshError="1">
        <row r="39">
          <cell r="D39">
            <v>0</v>
          </cell>
        </row>
        <row r="40">
          <cell r="D40">
            <v>0</v>
          </cell>
        </row>
        <row r="41">
          <cell r="D41">
            <v>0</v>
          </cell>
        </row>
        <row r="42">
          <cell r="D42">
            <v>0</v>
          </cell>
        </row>
      </sheetData>
      <sheetData sheetId="7" refreshError="1"/>
      <sheetData sheetId="8" refreshError="1"/>
      <sheetData sheetId="9" refreshError="1">
        <row r="13">
          <cell r="F13">
            <v>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rporateParameters"/>
      <sheetName val="SalesCustomers"/>
      <sheetName val="SalesVolume"/>
      <sheetName val="SalesRevenue"/>
      <sheetName val="SalesAveragePrices"/>
      <sheetName val="SalesAnnualSummary"/>
      <sheetName val="CostOfSales"/>
      <sheetName val="COSAnnualSummary"/>
      <sheetName val="ControlNoLinks"/>
      <sheetName val="MIML RECONCILIATIONS"/>
      <sheetName val="GMT1"/>
      <sheetName val="RAMM RECONCILIATIONS"/>
      <sheetName val="YTD Operations"/>
    </sheetNames>
    <sheetDataSet>
      <sheetData sheetId="0" refreshError="1">
        <row r="7">
          <cell r="E7" t="str">
            <v>Y/E 31 December</v>
          </cell>
          <cell r="F7">
            <v>2002</v>
          </cell>
          <cell r="G7">
            <v>2003</v>
          </cell>
          <cell r="H7">
            <v>2004</v>
          </cell>
          <cell r="I7">
            <v>2005</v>
          </cell>
          <cell r="J7">
            <v>2006</v>
          </cell>
          <cell r="K7">
            <v>2007</v>
          </cell>
          <cell r="L7">
            <v>2008</v>
          </cell>
          <cell r="M7">
            <v>2009</v>
          </cell>
          <cell r="N7">
            <v>2010</v>
          </cell>
          <cell r="O7">
            <v>2011</v>
          </cell>
          <cell r="P7">
            <v>2012</v>
          </cell>
          <cell r="Q7">
            <v>2013</v>
          </cell>
        </row>
        <row r="11">
          <cell r="F11">
            <v>2.5999999999999999E-2</v>
          </cell>
          <cell r="G11">
            <v>2.8000000000000001E-2</v>
          </cell>
          <cell r="H11">
            <v>2.8000000000000001E-2</v>
          </cell>
          <cell r="I11">
            <v>0.03</v>
          </cell>
          <cell r="J11">
            <v>0.03</v>
          </cell>
          <cell r="K11">
            <v>2.9000000000000001E-2</v>
          </cell>
          <cell r="L11">
            <v>2.8000000000000001E-2</v>
          </cell>
          <cell r="M11">
            <v>2.8000000000000001E-2</v>
          </cell>
          <cell r="N11">
            <v>2.8000000000000001E-2</v>
          </cell>
          <cell r="O11">
            <v>2.8000000000000001E-2</v>
          </cell>
          <cell r="P11">
            <v>2.8000000000000001E-2</v>
          </cell>
          <cell r="Q11">
            <v>2.8000000000000001E-2</v>
          </cell>
        </row>
        <row r="13">
          <cell r="F13">
            <v>0.13500000000000001</v>
          </cell>
          <cell r="G13">
            <v>0.13500000000000001</v>
          </cell>
          <cell r="H13">
            <v>0.13500000000000001</v>
          </cell>
          <cell r="I13">
            <v>0.13500000000000001</v>
          </cell>
          <cell r="J13">
            <v>0.13500000000000001</v>
          </cell>
          <cell r="K13">
            <v>0.13500000000000001</v>
          </cell>
          <cell r="L13">
            <v>0.13500000000000001</v>
          </cell>
          <cell r="M13">
            <v>0.13500000000000001</v>
          </cell>
          <cell r="N13">
            <v>0.13500000000000001</v>
          </cell>
          <cell r="O13">
            <v>0.13500000000000001</v>
          </cell>
          <cell r="P13">
            <v>0.13500000000000001</v>
          </cell>
          <cell r="Q13">
            <v>0.13500000000000001</v>
          </cell>
        </row>
        <row r="15">
          <cell r="F15">
            <v>2.5999999999999999E-2</v>
          </cell>
          <cell r="G15">
            <v>2.5999999999999999E-2</v>
          </cell>
          <cell r="H15">
            <v>2.5000000000000001E-2</v>
          </cell>
          <cell r="I15">
            <v>2.5000000000000001E-2</v>
          </cell>
          <cell r="J15">
            <v>2.5000000000000001E-2</v>
          </cell>
          <cell r="K15">
            <v>2.5000000000000001E-2</v>
          </cell>
          <cell r="L15">
            <v>2.5000000000000001E-2</v>
          </cell>
          <cell r="M15">
            <v>2.5000000000000001E-2</v>
          </cell>
          <cell r="N15">
            <v>2.5000000000000001E-2</v>
          </cell>
          <cell r="O15">
            <v>2.5000000000000001E-2</v>
          </cell>
          <cell r="P15">
            <v>2.5000000000000001E-2</v>
          </cell>
          <cell r="Q15">
            <v>2.5000000000000001E-2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Workings"/>
      <sheetName val="Journal Upload"/>
      <sheetName val="Sheet1"/>
    </sheetNames>
    <sheetDataSet>
      <sheetData sheetId="0" refreshError="1">
        <row r="7">
          <cell r="E7">
            <v>38169</v>
          </cell>
        </row>
        <row r="16">
          <cell r="C16" t="str">
            <v>611070</v>
          </cell>
          <cell r="L16" t="str">
            <v>N</v>
          </cell>
        </row>
        <row r="18">
          <cell r="N18" t="str">
            <v>Y</v>
          </cell>
        </row>
        <row r="19">
          <cell r="N19" t="str">
            <v>Y</v>
          </cell>
        </row>
        <row r="20">
          <cell r="N20" t="str">
            <v>Y</v>
          </cell>
        </row>
        <row r="21">
          <cell r="N21" t="str">
            <v>Y</v>
          </cell>
        </row>
        <row r="22">
          <cell r="N22" t="str">
            <v>Y</v>
          </cell>
        </row>
        <row r="23">
          <cell r="N23" t="str">
            <v>Y</v>
          </cell>
        </row>
        <row r="24">
          <cell r="N24" t="str">
            <v>Y</v>
          </cell>
        </row>
        <row r="25">
          <cell r="N25" t="str">
            <v>Y</v>
          </cell>
        </row>
        <row r="26">
          <cell r="N26" t="str">
            <v>Y</v>
          </cell>
        </row>
        <row r="27">
          <cell r="N27" t="str">
            <v>Y</v>
          </cell>
        </row>
        <row r="28">
          <cell r="N28" t="str">
            <v>Y</v>
          </cell>
        </row>
        <row r="29">
          <cell r="N29" t="str">
            <v>Y</v>
          </cell>
        </row>
        <row r="30">
          <cell r="N30" t="str">
            <v>Y</v>
          </cell>
        </row>
        <row r="31">
          <cell r="N31" t="str">
            <v>Y</v>
          </cell>
        </row>
        <row r="32">
          <cell r="N32" t="str">
            <v>Y</v>
          </cell>
        </row>
        <row r="33">
          <cell r="N33" t="str">
            <v>Y</v>
          </cell>
        </row>
        <row r="34">
          <cell r="N34" t="str">
            <v>Y</v>
          </cell>
        </row>
        <row r="35">
          <cell r="N35" t="str">
            <v>Y</v>
          </cell>
        </row>
        <row r="36">
          <cell r="N36" t="str">
            <v>Y</v>
          </cell>
        </row>
        <row r="37">
          <cell r="N37" t="str">
            <v>Y</v>
          </cell>
        </row>
        <row r="38">
          <cell r="N38" t="str">
            <v>Y</v>
          </cell>
        </row>
        <row r="39">
          <cell r="N39" t="str">
            <v>Y</v>
          </cell>
        </row>
        <row r="40">
          <cell r="N40" t="str">
            <v>Y</v>
          </cell>
        </row>
        <row r="41">
          <cell r="N41" t="str">
            <v>Y</v>
          </cell>
        </row>
        <row r="42">
          <cell r="N42" t="str">
            <v>Y</v>
          </cell>
        </row>
        <row r="43">
          <cell r="N43" t="str">
            <v>Y</v>
          </cell>
        </row>
        <row r="44">
          <cell r="N44" t="str">
            <v>Y</v>
          </cell>
        </row>
        <row r="45">
          <cell r="N45" t="str">
            <v>Y</v>
          </cell>
        </row>
        <row r="46">
          <cell r="N46" t="str">
            <v>Y</v>
          </cell>
        </row>
        <row r="47">
          <cell r="N47" t="str">
            <v>Y</v>
          </cell>
        </row>
        <row r="48">
          <cell r="N48" t="str">
            <v>Y</v>
          </cell>
        </row>
        <row r="49">
          <cell r="N49" t="str">
            <v>Y</v>
          </cell>
        </row>
        <row r="50">
          <cell r="N50" t="str">
            <v>Y</v>
          </cell>
        </row>
        <row r="51">
          <cell r="N51" t="str">
            <v>Y</v>
          </cell>
        </row>
        <row r="52">
          <cell r="N52" t="str">
            <v>Y</v>
          </cell>
        </row>
        <row r="53">
          <cell r="N53" t="str">
            <v>Y</v>
          </cell>
        </row>
        <row r="54">
          <cell r="N54" t="str">
            <v>Y</v>
          </cell>
        </row>
        <row r="55">
          <cell r="N55" t="str">
            <v>Y</v>
          </cell>
        </row>
        <row r="56">
          <cell r="N56" t="str">
            <v>Y</v>
          </cell>
        </row>
        <row r="57">
          <cell r="N57" t="str">
            <v>Y</v>
          </cell>
        </row>
        <row r="58">
          <cell r="N58" t="str">
            <v>Y</v>
          </cell>
        </row>
        <row r="59">
          <cell r="N59" t="str">
            <v>Y</v>
          </cell>
        </row>
        <row r="60">
          <cell r="N60" t="str">
            <v>Y</v>
          </cell>
        </row>
        <row r="61">
          <cell r="N61" t="str">
            <v>Y</v>
          </cell>
        </row>
        <row r="62">
          <cell r="N62" t="str">
            <v>Y</v>
          </cell>
        </row>
        <row r="63">
          <cell r="N63" t="str">
            <v>Y</v>
          </cell>
        </row>
        <row r="64">
          <cell r="N64" t="str">
            <v>Y</v>
          </cell>
        </row>
        <row r="65">
          <cell r="N65" t="str">
            <v>Y</v>
          </cell>
        </row>
        <row r="66">
          <cell r="N66" t="str">
            <v>Y</v>
          </cell>
        </row>
        <row r="67">
          <cell r="N67" t="str">
            <v>Y</v>
          </cell>
        </row>
        <row r="68">
          <cell r="N68" t="str">
            <v>Y</v>
          </cell>
        </row>
        <row r="69">
          <cell r="N69" t="str">
            <v>Y</v>
          </cell>
        </row>
        <row r="70">
          <cell r="N70" t="str">
            <v>Y</v>
          </cell>
        </row>
        <row r="71">
          <cell r="N71" t="str">
            <v>Y</v>
          </cell>
        </row>
        <row r="72">
          <cell r="N72" t="str">
            <v>Y</v>
          </cell>
        </row>
        <row r="73">
          <cell r="N73" t="str">
            <v>Y</v>
          </cell>
        </row>
        <row r="74">
          <cell r="N74" t="str">
            <v>Y</v>
          </cell>
        </row>
        <row r="75">
          <cell r="N75" t="str">
            <v>Y</v>
          </cell>
        </row>
        <row r="76">
          <cell r="N76" t="str">
            <v>Y</v>
          </cell>
        </row>
        <row r="77">
          <cell r="N77" t="str">
            <v>Y</v>
          </cell>
        </row>
        <row r="78">
          <cell r="N78" t="str">
            <v>Y</v>
          </cell>
        </row>
        <row r="79">
          <cell r="N79" t="str">
            <v>Y</v>
          </cell>
        </row>
        <row r="80">
          <cell r="N80" t="str">
            <v>Y</v>
          </cell>
        </row>
        <row r="81">
          <cell r="N81" t="str">
            <v>Y</v>
          </cell>
        </row>
        <row r="82">
          <cell r="N82" t="str">
            <v>Y</v>
          </cell>
        </row>
        <row r="83">
          <cell r="N83" t="str">
            <v>Y</v>
          </cell>
        </row>
        <row r="84">
          <cell r="N84" t="str">
            <v>Y</v>
          </cell>
        </row>
        <row r="85">
          <cell r="N85" t="str">
            <v>Y</v>
          </cell>
        </row>
        <row r="86">
          <cell r="N86" t="str">
            <v>Y</v>
          </cell>
        </row>
        <row r="87">
          <cell r="N87" t="str">
            <v>Y</v>
          </cell>
        </row>
        <row r="88">
          <cell r="N88" t="str">
            <v>Y</v>
          </cell>
        </row>
        <row r="89">
          <cell r="N89" t="str">
            <v>Y</v>
          </cell>
        </row>
        <row r="90">
          <cell r="N90" t="str">
            <v>Y</v>
          </cell>
        </row>
        <row r="91">
          <cell r="N91" t="str">
            <v>Y</v>
          </cell>
        </row>
        <row r="92">
          <cell r="N92" t="str">
            <v>Y</v>
          </cell>
        </row>
        <row r="93">
          <cell r="N93" t="str">
            <v>Y</v>
          </cell>
        </row>
        <row r="94">
          <cell r="N94" t="str">
            <v>Y</v>
          </cell>
        </row>
        <row r="95">
          <cell r="N95" t="str">
            <v>Y</v>
          </cell>
        </row>
        <row r="96">
          <cell r="N96" t="str">
            <v>Y</v>
          </cell>
        </row>
        <row r="97">
          <cell r="N97" t="str">
            <v>Y</v>
          </cell>
        </row>
        <row r="98">
          <cell r="N98" t="str">
            <v>Y</v>
          </cell>
        </row>
        <row r="99">
          <cell r="N99" t="str">
            <v>Y</v>
          </cell>
        </row>
        <row r="100">
          <cell r="N100" t="str">
            <v>Y</v>
          </cell>
        </row>
        <row r="101">
          <cell r="N101" t="str">
            <v>Y</v>
          </cell>
        </row>
        <row r="102">
          <cell r="N102" t="str">
            <v>Y</v>
          </cell>
        </row>
        <row r="103">
          <cell r="N103" t="str">
            <v>Y</v>
          </cell>
        </row>
        <row r="104">
          <cell r="N104" t="str">
            <v>Y</v>
          </cell>
        </row>
        <row r="105">
          <cell r="N105" t="str">
            <v>Y</v>
          </cell>
        </row>
        <row r="106">
          <cell r="N106" t="str">
            <v>Y</v>
          </cell>
        </row>
        <row r="107">
          <cell r="N107" t="str">
            <v>Y</v>
          </cell>
        </row>
        <row r="108">
          <cell r="N108" t="str">
            <v>Y</v>
          </cell>
        </row>
        <row r="109">
          <cell r="N109" t="str">
            <v>Y</v>
          </cell>
        </row>
        <row r="110">
          <cell r="N110" t="str">
            <v>Y</v>
          </cell>
        </row>
        <row r="111">
          <cell r="N111" t="str">
            <v>Y</v>
          </cell>
        </row>
        <row r="112">
          <cell r="N112" t="str">
            <v>Y</v>
          </cell>
        </row>
        <row r="113">
          <cell r="N113" t="str">
            <v>Y</v>
          </cell>
        </row>
        <row r="114">
          <cell r="N114" t="str">
            <v>Y</v>
          </cell>
        </row>
        <row r="115">
          <cell r="N115" t="str">
            <v>Y</v>
          </cell>
        </row>
      </sheetData>
      <sheetData sheetId="1"/>
      <sheetData sheetId="2"/>
      <sheetData sheetId="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Formats_Styles_&amp;_Naming_Key_BO"/>
      <sheetName val="Ver_Log_BA"/>
      <sheetName val="DeltaFY_TA"/>
      <sheetName val="DeltaCY_TA"/>
      <sheetName val="CPI&amp;Int_FA"/>
      <sheetName val="GA"/>
      <sheetName val="RevMthly_FA"/>
      <sheetName val="RevQtrly_FA"/>
      <sheetName val="Volume_FA"/>
      <sheetName val="RevMisc_BA"/>
      <sheetName val="OpexMthly_FA"/>
      <sheetName val="OpexQtrly_FA"/>
      <sheetName val="CapexMthly_FA"/>
      <sheetName val="CapexQtrly_FA"/>
      <sheetName val="WACC_FA"/>
      <sheetName val="Reg_Opex_FA"/>
      <sheetName val="CarryOver_FA"/>
      <sheetName val="Reg_Capex_FA"/>
      <sheetName val="Tax_Wedge_FA"/>
      <sheetName val="Debt_BA"/>
      <sheetName val="Divs_NewEquity_FA"/>
      <sheetName val="Tax_FA"/>
      <sheetName val="Hist_Fin_Stmt_FA"/>
      <sheetName val="Eq_Val_FA"/>
      <sheetName val="Ent_Val_FA"/>
      <sheetName val="Valn_WACC_BA"/>
      <sheetName val="CapexMthly_FO"/>
      <sheetName val="CapexQtrly_FO"/>
      <sheetName val="CapexAnn_FO"/>
      <sheetName val="Capex_Subsidy_FO"/>
      <sheetName val="Depn_Exist_Asst_FA"/>
      <sheetName val="Depn_BA"/>
      <sheetName val="Depn_Bk_FO"/>
      <sheetName val="Depn_Tax_FO"/>
      <sheetName val="RegMisc_FA"/>
      <sheetName val="RAB_Bk_FO"/>
      <sheetName val="DebtDraw_FO"/>
      <sheetName val="DebtMthly_FO"/>
      <sheetName val="DebtSummMthly_FO"/>
      <sheetName val="DebtQtrly_FO"/>
      <sheetName val="DebtSummQtrly_FO"/>
      <sheetName val="ClassB_Divs_FO"/>
      <sheetName val="Tax_FO"/>
      <sheetName val="Reg_Rev_FO"/>
      <sheetName val="P&amp;LQtrly_FO"/>
      <sheetName val="P&amp;LAnn_FO"/>
      <sheetName val="CashFQtrly_FO"/>
      <sheetName val="CashFAnn_FO"/>
      <sheetName val="BalShtQtrly_FO"/>
      <sheetName val="BalShtAnn_FO"/>
      <sheetName val="Board_FO"/>
      <sheetName val="P&amp;LMthly_FO"/>
      <sheetName val="CashFMthly_FO"/>
      <sheetName val="BalShtMthly_FO"/>
      <sheetName val="Eq_Val_FO"/>
      <sheetName val="Ent_Val_FO"/>
      <sheetName val="ChartQtrly_FO"/>
      <sheetName val="ChartYrly_TO"/>
      <sheetName val="Ratings_BO"/>
      <sheetName val="Banks_BO"/>
      <sheetName val="Business_BO"/>
      <sheetName val="Err_Chks_BO"/>
      <sheetName val="Sens_Chks_BO"/>
      <sheetName val="Alt_Chks_BO"/>
      <sheetName val="GL"/>
    </sheetNames>
    <sheetDataSet>
      <sheetData sheetId="0">
        <row r="10">
          <cell r="C10" t="str">
            <v>MGH Corporate Model (8 Alerts Detected)</v>
          </cell>
        </row>
      </sheetData>
      <sheetData sheetId="1"/>
      <sheetData sheetId="2"/>
      <sheetData sheetId="3"/>
      <sheetData sheetId="4"/>
      <sheetData sheetId="5"/>
      <sheetData sheetId="6">
        <row r="1">
          <cell r="B1" t="str">
            <v>CPI, Interest Rate &amp; Debt Margin Assumptions</v>
          </cell>
        </row>
        <row r="23">
          <cell r="H23">
            <v>40543</v>
          </cell>
        </row>
        <row r="27">
          <cell r="H27">
            <v>0</v>
          </cell>
        </row>
        <row r="45">
          <cell r="G45">
            <v>1</v>
          </cell>
        </row>
        <row r="52">
          <cell r="J52">
            <v>1.0855614973262031</v>
          </cell>
          <cell r="K52">
            <v>1.1107715813598165</v>
          </cell>
          <cell r="L52">
            <v>1.1107715813598165</v>
          </cell>
          <cell r="M52">
            <v>1.1107715813598165</v>
          </cell>
          <cell r="N52">
            <v>1.1107715813598165</v>
          </cell>
          <cell r="O52">
            <v>1.1443850267379678</v>
          </cell>
          <cell r="P52">
            <v>1.1443850267379678</v>
          </cell>
          <cell r="Q52">
            <v>1.1443850267379678</v>
          </cell>
          <cell r="R52">
            <v>1.1443850267379678</v>
          </cell>
          <cell r="S52">
            <v>1.1894576012223068</v>
          </cell>
          <cell r="T52">
            <v>1.1894576012223068</v>
          </cell>
          <cell r="U52">
            <v>1.1894576012223068</v>
          </cell>
          <cell r="V52">
            <v>1.1894576012223068</v>
          </cell>
          <cell r="W52">
            <v>1.2116119174942703</v>
          </cell>
          <cell r="X52">
            <v>1.2116119174942703</v>
          </cell>
          <cell r="Y52">
            <v>1.2116119174942703</v>
          </cell>
          <cell r="Z52">
            <v>1.2116119174942703</v>
          </cell>
          <cell r="AA52">
            <v>1.2719501909854851</v>
          </cell>
          <cell r="AB52">
            <v>1.2719501909854851</v>
          </cell>
          <cell r="AC52">
            <v>1.2719501909854851</v>
          </cell>
          <cell r="AD52">
            <v>1.2719501909854851</v>
          </cell>
          <cell r="AE52">
            <v>1.2884855434682962</v>
          </cell>
          <cell r="AF52">
            <v>1.2884855434682962</v>
          </cell>
          <cell r="AG52">
            <v>1.2884855434682962</v>
          </cell>
          <cell r="AH52">
            <v>1.2884855434682962</v>
          </cell>
          <cell r="AI52">
            <v>1.3245631386854086</v>
          </cell>
          <cell r="AJ52">
            <v>1.3245631386854086</v>
          </cell>
          <cell r="AK52">
            <v>1.3245631386854086</v>
          </cell>
          <cell r="AL52">
            <v>1.3245631386854086</v>
          </cell>
          <cell r="AM52">
            <v>1.3616509065686002</v>
          </cell>
          <cell r="AN52">
            <v>1.3616509065686002</v>
          </cell>
          <cell r="AO52">
            <v>1.3616509065686002</v>
          </cell>
          <cell r="AP52">
            <v>1.3616509065686002</v>
          </cell>
          <cell r="AQ52">
            <v>1.399777131952521</v>
          </cell>
          <cell r="AR52">
            <v>1.399777131952521</v>
          </cell>
          <cell r="AS52">
            <v>1.399777131952521</v>
          </cell>
          <cell r="AT52">
            <v>1.399777131952521</v>
          </cell>
          <cell r="AU52">
            <v>1.437571114515239</v>
          </cell>
          <cell r="AV52">
            <v>1.437571114515239</v>
          </cell>
          <cell r="AW52">
            <v>1.437571114515239</v>
          </cell>
          <cell r="AX52">
            <v>1.437571114515239</v>
          </cell>
          <cell r="AY52">
            <v>1.4763855346071504</v>
          </cell>
          <cell r="AZ52">
            <v>1.4763855346071504</v>
          </cell>
          <cell r="BA52">
            <v>1.4763855346071504</v>
          </cell>
          <cell r="BB52">
            <v>1.4763855346071504</v>
          </cell>
          <cell r="BC52">
            <v>1.5162479440415433</v>
          </cell>
          <cell r="BD52">
            <v>1.5162479440415433</v>
          </cell>
          <cell r="BE52">
            <v>1.5162479440415433</v>
          </cell>
          <cell r="BF52">
            <v>1.5162479440415433</v>
          </cell>
          <cell r="BG52">
            <v>1.5571866385306647</v>
          </cell>
          <cell r="BH52">
            <v>1.5571866385306647</v>
          </cell>
          <cell r="BI52">
            <v>1.5571866385306647</v>
          </cell>
          <cell r="BJ52">
            <v>1.5571866385306647</v>
          </cell>
          <cell r="BK52">
            <v>1.5992306777709926</v>
          </cell>
          <cell r="BL52">
            <v>1.5992306777709926</v>
          </cell>
          <cell r="BM52">
            <v>1.5992306777709926</v>
          </cell>
          <cell r="BN52">
            <v>1.5992306777709926</v>
          </cell>
          <cell r="BO52">
            <v>1.6424099060708093</v>
          </cell>
          <cell r="BP52">
            <v>1.6424099060708093</v>
          </cell>
          <cell r="BQ52">
            <v>1.6424099060708093</v>
          </cell>
          <cell r="BR52">
            <v>1.6424099060708093</v>
          </cell>
          <cell r="BS52">
            <v>1.6867549735347209</v>
          </cell>
          <cell r="BT52">
            <v>1.6867549735347209</v>
          </cell>
          <cell r="BU52">
            <v>1.6867549735347209</v>
          </cell>
          <cell r="BV52">
            <v>1.6867549735347209</v>
          </cell>
          <cell r="BW52">
            <v>1.7322973578201581</v>
          </cell>
          <cell r="BX52">
            <v>1.7322973578201581</v>
          </cell>
          <cell r="BY52">
            <v>1.7322973578201581</v>
          </cell>
          <cell r="BZ52">
            <v>1.7322973578201581</v>
          </cell>
          <cell r="CA52">
            <v>1.7790693864813023</v>
          </cell>
          <cell r="CB52">
            <v>1.7790693864813023</v>
          </cell>
          <cell r="CC52">
            <v>1.7790693864813023</v>
          </cell>
          <cell r="CD52">
            <v>1.7790693864813023</v>
          </cell>
          <cell r="CE52">
            <v>1.8271042599162972</v>
          </cell>
          <cell r="CF52">
            <v>1.8271042599162972</v>
          </cell>
          <cell r="CG52">
            <v>1.8271042599162972</v>
          </cell>
          <cell r="CH52">
            <v>1.8271042599162972</v>
          </cell>
          <cell r="CI52">
            <v>1.876436074934037</v>
          </cell>
          <cell r="CJ52">
            <v>1.876436074934037</v>
          </cell>
          <cell r="CK52">
            <v>1.876436074934037</v>
          </cell>
          <cell r="CL52">
            <v>1.876436074934037</v>
          </cell>
          <cell r="CM52">
            <v>1.9270998489572557</v>
          </cell>
          <cell r="CN52">
            <v>1.9270998489572557</v>
          </cell>
          <cell r="CO52">
            <v>1.9270998489572557</v>
          </cell>
          <cell r="CP52">
            <v>1.9270998489572557</v>
          </cell>
          <cell r="CQ52">
            <v>1.9791315448791014</v>
          </cell>
          <cell r="CR52">
            <v>1.9791315448791014</v>
          </cell>
          <cell r="CS52">
            <v>1.9791315448791014</v>
          </cell>
          <cell r="CT52">
            <v>1.9791315448791014</v>
          </cell>
          <cell r="CU52">
            <v>2.032568096590837</v>
          </cell>
          <cell r="CV52">
            <v>2.032568096590837</v>
          </cell>
          <cell r="CW52">
            <v>2.032568096590837</v>
          </cell>
          <cell r="CX52">
            <v>2.032568096590837</v>
          </cell>
          <cell r="CY52">
            <v>2.0874474351987895</v>
          </cell>
          <cell r="CZ52">
            <v>2.0874474351987895</v>
          </cell>
          <cell r="DA52">
            <v>2.0874474351987895</v>
          </cell>
          <cell r="DB52">
            <v>2.0874474351987895</v>
          </cell>
          <cell r="DC52">
            <v>2.1438085159491567</v>
          </cell>
          <cell r="DD52">
            <v>2.1438085159491567</v>
          </cell>
          <cell r="DE52">
            <v>2.1438085159491567</v>
          </cell>
          <cell r="DF52">
            <v>2.1438085159491567</v>
          </cell>
          <cell r="DG52">
            <v>2.2016913458797838</v>
          </cell>
          <cell r="DH52">
            <v>2.2016913458797838</v>
          </cell>
          <cell r="DI52">
            <v>2.2016913458797838</v>
          </cell>
          <cell r="DJ52">
            <v>2.2016913458797838</v>
          </cell>
          <cell r="DK52">
            <v>2.2611370122185379</v>
          </cell>
          <cell r="DL52">
            <v>2.2611370122185379</v>
          </cell>
          <cell r="DM52">
            <v>2.2611370122185379</v>
          </cell>
          <cell r="DN52">
            <v>2.2611370122185379</v>
          </cell>
          <cell r="DO52">
            <v>2.3221877115484384</v>
          </cell>
          <cell r="DP52">
            <v>2.3221877115484384</v>
          </cell>
          <cell r="DQ52">
            <v>2.3221877115484384</v>
          </cell>
          <cell r="DR52">
            <v>2.3221877115484384</v>
          </cell>
          <cell r="DS52">
            <v>2.384886779760246</v>
          </cell>
          <cell r="DT52">
            <v>2.384886779760246</v>
          </cell>
          <cell r="DU52">
            <v>2.384886779760246</v>
          </cell>
          <cell r="DV52">
            <v>2.384886779760246</v>
          </cell>
          <cell r="DW52">
            <v>2.4492787228137725</v>
          </cell>
          <cell r="DX52">
            <v>2.4492787228137725</v>
          </cell>
          <cell r="DY52">
            <v>2.4492787228137725</v>
          </cell>
          <cell r="DZ52">
            <v>2.4492787228137725</v>
          </cell>
          <cell r="EA52">
            <v>2.5154092483297439</v>
          </cell>
          <cell r="EB52">
            <v>2.5154092483297439</v>
          </cell>
          <cell r="EC52">
            <v>2.5154092483297439</v>
          </cell>
          <cell r="ED52">
            <v>2.5154092483297439</v>
          </cell>
          <cell r="EE52">
            <v>2.5833252980346466</v>
          </cell>
          <cell r="EF52">
            <v>2.5833252980346466</v>
          </cell>
          <cell r="EG52">
            <v>2.5833252980346466</v>
          </cell>
          <cell r="EH52">
            <v>2.5833252980346466</v>
          </cell>
          <cell r="EI52">
            <v>2.6530750810815817</v>
          </cell>
          <cell r="EJ52">
            <v>2.6530750810815817</v>
          </cell>
          <cell r="EK52">
            <v>2.6530750810815817</v>
          </cell>
          <cell r="EL52">
            <v>2.6530750810815817</v>
          </cell>
          <cell r="EM52">
            <v>2.724708108270784</v>
          </cell>
          <cell r="EN52">
            <v>2.724708108270784</v>
          </cell>
          <cell r="EO52">
            <v>2.724708108270784</v>
          </cell>
          <cell r="EP52">
            <v>2.724708108270784</v>
          </cell>
          <cell r="EQ52">
            <v>2.7982752271940949</v>
          </cell>
          <cell r="ER52">
            <v>2.7982752271940949</v>
          </cell>
          <cell r="ES52">
            <v>2.7982752271940949</v>
          </cell>
          <cell r="ET52">
            <v>2.7982752271940949</v>
          </cell>
        </row>
        <row r="53">
          <cell r="J53">
            <v>0.94859813084112143</v>
          </cell>
          <cell r="K53">
            <v>0.97062750333778369</v>
          </cell>
          <cell r="L53">
            <v>0.97062750333778369</v>
          </cell>
          <cell r="M53">
            <v>0.97062750333778369</v>
          </cell>
          <cell r="N53">
            <v>0.97062750333778369</v>
          </cell>
          <cell r="O53">
            <v>1</v>
          </cell>
          <cell r="P53">
            <v>1</v>
          </cell>
          <cell r="Q53">
            <v>1</v>
          </cell>
          <cell r="R53">
            <v>1</v>
          </cell>
          <cell r="S53">
            <v>1.0393858477970626</v>
          </cell>
          <cell r="T53">
            <v>1.0393858477970626</v>
          </cell>
          <cell r="U53">
            <v>1.0393858477970626</v>
          </cell>
          <cell r="V53">
            <v>1.0393858477970626</v>
          </cell>
          <cell r="W53">
            <v>1.0587449933244324</v>
          </cell>
          <cell r="X53">
            <v>1.0587449933244324</v>
          </cell>
          <cell r="Y53">
            <v>1.0587449933244324</v>
          </cell>
          <cell r="Z53">
            <v>1.0587449933244324</v>
          </cell>
          <cell r="AA53">
            <v>1.1114704939919893</v>
          </cell>
          <cell r="AB53">
            <v>1.1114704939919893</v>
          </cell>
          <cell r="AC53">
            <v>1.1114704939919893</v>
          </cell>
          <cell r="AD53">
            <v>1.1114704939919893</v>
          </cell>
          <cell r="AE53">
            <v>1.1259196104138851</v>
          </cell>
          <cell r="AF53">
            <v>1.1259196104138851</v>
          </cell>
          <cell r="AG53">
            <v>1.1259196104138851</v>
          </cell>
          <cell r="AH53">
            <v>1.1259196104138851</v>
          </cell>
          <cell r="AI53">
            <v>1.1574453595054739</v>
          </cell>
          <cell r="AJ53">
            <v>1.1574453595054739</v>
          </cell>
          <cell r="AK53">
            <v>1.1574453595054739</v>
          </cell>
          <cell r="AL53">
            <v>1.1574453595054739</v>
          </cell>
          <cell r="AM53">
            <v>1.1898538295716272</v>
          </cell>
          <cell r="AN53">
            <v>1.1898538295716272</v>
          </cell>
          <cell r="AO53">
            <v>1.1898538295716272</v>
          </cell>
          <cell r="AP53">
            <v>1.1898538295716272</v>
          </cell>
          <cell r="AQ53">
            <v>1.2231697367996328</v>
          </cell>
          <cell r="AR53">
            <v>1.2231697367996328</v>
          </cell>
          <cell r="AS53">
            <v>1.2231697367996328</v>
          </cell>
          <cell r="AT53">
            <v>1.2231697367996328</v>
          </cell>
          <cell r="AU53">
            <v>1.2561953196932227</v>
          </cell>
          <cell r="AV53">
            <v>1.2561953196932227</v>
          </cell>
          <cell r="AW53">
            <v>1.2561953196932227</v>
          </cell>
          <cell r="AX53">
            <v>1.2561953196932227</v>
          </cell>
          <cell r="AY53">
            <v>1.2901125933249395</v>
          </cell>
          <cell r="AZ53">
            <v>1.2901125933249395</v>
          </cell>
          <cell r="BA53">
            <v>1.2901125933249395</v>
          </cell>
          <cell r="BB53">
            <v>1.2901125933249395</v>
          </cell>
          <cell r="BC53">
            <v>1.3249456333447127</v>
          </cell>
          <cell r="BD53">
            <v>1.3249456333447127</v>
          </cell>
          <cell r="BE53">
            <v>1.3249456333447127</v>
          </cell>
          <cell r="BF53">
            <v>1.3249456333447127</v>
          </cell>
          <cell r="BG53">
            <v>1.3607191654450199</v>
          </cell>
          <cell r="BH53">
            <v>1.3607191654450199</v>
          </cell>
          <cell r="BI53">
            <v>1.3607191654450199</v>
          </cell>
          <cell r="BJ53">
            <v>1.3607191654450199</v>
          </cell>
          <cell r="BK53">
            <v>1.3974585829120354</v>
          </cell>
          <cell r="BL53">
            <v>1.3974585829120354</v>
          </cell>
          <cell r="BM53">
            <v>1.3974585829120354</v>
          </cell>
          <cell r="BN53">
            <v>1.3974585829120354</v>
          </cell>
          <cell r="BO53">
            <v>1.4351899646506603</v>
          </cell>
          <cell r="BP53">
            <v>1.4351899646506603</v>
          </cell>
          <cell r="BQ53">
            <v>1.4351899646506603</v>
          </cell>
          <cell r="BR53">
            <v>1.4351899646506603</v>
          </cell>
          <cell r="BS53">
            <v>1.4739400936962279</v>
          </cell>
          <cell r="BT53">
            <v>1.4739400936962279</v>
          </cell>
          <cell r="BU53">
            <v>1.4739400936962279</v>
          </cell>
          <cell r="BV53">
            <v>1.4739400936962279</v>
          </cell>
          <cell r="BW53">
            <v>1.5137364762260259</v>
          </cell>
          <cell r="BX53">
            <v>1.5137364762260259</v>
          </cell>
          <cell r="BY53">
            <v>1.5137364762260259</v>
          </cell>
          <cell r="BZ53">
            <v>1.5137364762260259</v>
          </cell>
          <cell r="CA53">
            <v>1.5546073610841284</v>
          </cell>
          <cell r="CB53">
            <v>1.5546073610841284</v>
          </cell>
          <cell r="CC53">
            <v>1.5546073610841284</v>
          </cell>
          <cell r="CD53">
            <v>1.5546073610841284</v>
          </cell>
          <cell r="CE53">
            <v>1.5965817598333998</v>
          </cell>
          <cell r="CF53">
            <v>1.5965817598333998</v>
          </cell>
          <cell r="CG53">
            <v>1.5965817598333998</v>
          </cell>
          <cell r="CH53">
            <v>1.5965817598333998</v>
          </cell>
          <cell r="CI53">
            <v>1.6396894673489015</v>
          </cell>
          <cell r="CJ53">
            <v>1.6396894673489015</v>
          </cell>
          <cell r="CK53">
            <v>1.6396894673489015</v>
          </cell>
          <cell r="CL53">
            <v>1.6396894673489015</v>
          </cell>
          <cell r="CM53">
            <v>1.6839610829673217</v>
          </cell>
          <cell r="CN53">
            <v>1.6839610829673217</v>
          </cell>
          <cell r="CO53">
            <v>1.6839610829673217</v>
          </cell>
          <cell r="CP53">
            <v>1.6839610829673217</v>
          </cell>
          <cell r="CQ53">
            <v>1.7294280322074393</v>
          </cell>
          <cell r="CR53">
            <v>1.7294280322074393</v>
          </cell>
          <cell r="CS53">
            <v>1.7294280322074393</v>
          </cell>
          <cell r="CT53">
            <v>1.7294280322074393</v>
          </cell>
          <cell r="CU53">
            <v>1.77612258907704</v>
          </cell>
          <cell r="CV53">
            <v>1.77612258907704</v>
          </cell>
          <cell r="CW53">
            <v>1.77612258907704</v>
          </cell>
          <cell r="CX53">
            <v>1.77612258907704</v>
          </cell>
          <cell r="CY53">
            <v>1.82407789898212</v>
          </cell>
          <cell r="CZ53">
            <v>1.82407789898212</v>
          </cell>
          <cell r="DA53">
            <v>1.82407789898212</v>
          </cell>
          <cell r="DB53">
            <v>1.82407789898212</v>
          </cell>
          <cell r="DC53">
            <v>1.873328002254637</v>
          </cell>
          <cell r="DD53">
            <v>1.873328002254637</v>
          </cell>
          <cell r="DE53">
            <v>1.873328002254637</v>
          </cell>
          <cell r="DF53">
            <v>1.873328002254637</v>
          </cell>
          <cell r="DG53">
            <v>1.923907858315512</v>
          </cell>
          <cell r="DH53">
            <v>1.923907858315512</v>
          </cell>
          <cell r="DI53">
            <v>1.923907858315512</v>
          </cell>
          <cell r="DJ53">
            <v>1.923907858315512</v>
          </cell>
          <cell r="DK53">
            <v>1.9758533704900307</v>
          </cell>
          <cell r="DL53">
            <v>1.9758533704900307</v>
          </cell>
          <cell r="DM53">
            <v>1.9758533704900307</v>
          </cell>
          <cell r="DN53">
            <v>1.9758533704900307</v>
          </cell>
          <cell r="DO53">
            <v>2.0292014114932613</v>
          </cell>
          <cell r="DP53">
            <v>2.0292014114932613</v>
          </cell>
          <cell r="DQ53">
            <v>2.0292014114932613</v>
          </cell>
          <cell r="DR53">
            <v>2.0292014114932613</v>
          </cell>
          <cell r="DS53">
            <v>2.0839898496035794</v>
          </cell>
          <cell r="DT53">
            <v>2.0839898496035794</v>
          </cell>
          <cell r="DU53">
            <v>2.0839898496035794</v>
          </cell>
          <cell r="DV53">
            <v>2.0839898496035794</v>
          </cell>
          <cell r="DW53">
            <v>2.1402575755428757</v>
          </cell>
          <cell r="DX53">
            <v>2.1402575755428757</v>
          </cell>
          <cell r="DY53">
            <v>2.1402575755428757</v>
          </cell>
          <cell r="DZ53">
            <v>2.1402575755428757</v>
          </cell>
          <cell r="EA53">
            <v>2.1980445300825333</v>
          </cell>
          <cell r="EB53">
            <v>2.1980445300825333</v>
          </cell>
          <cell r="EC53">
            <v>2.1980445300825333</v>
          </cell>
          <cell r="ED53">
            <v>2.1980445300825333</v>
          </cell>
          <cell r="EE53">
            <v>2.2573917323947614</v>
          </cell>
          <cell r="EF53">
            <v>2.2573917323947614</v>
          </cell>
          <cell r="EG53">
            <v>2.2573917323947614</v>
          </cell>
          <cell r="EH53">
            <v>2.2573917323947614</v>
          </cell>
          <cell r="EI53">
            <v>2.3183413091694196</v>
          </cell>
          <cell r="EJ53">
            <v>2.3183413091694196</v>
          </cell>
          <cell r="EK53">
            <v>2.3183413091694196</v>
          </cell>
          <cell r="EL53">
            <v>2.3183413091694196</v>
          </cell>
          <cell r="EM53">
            <v>2.3809365245169936</v>
          </cell>
          <cell r="EN53">
            <v>2.3809365245169936</v>
          </cell>
          <cell r="EO53">
            <v>2.3809365245169936</v>
          </cell>
          <cell r="EP53">
            <v>2.3809365245169936</v>
          </cell>
          <cell r="EQ53">
            <v>2.4452218106789521</v>
          </cell>
          <cell r="ER53">
            <v>2.4452218106789521</v>
          </cell>
          <cell r="ES53">
            <v>2.4452218106789521</v>
          </cell>
          <cell r="ET53">
            <v>2.4452218106789521</v>
          </cell>
        </row>
        <row r="54">
          <cell r="J54">
            <v>0.85346227000062691</v>
          </cell>
          <cell r="K54">
            <v>0.87328229456784767</v>
          </cell>
          <cell r="L54">
            <v>0.87328229456784767</v>
          </cell>
          <cell r="M54">
            <v>0.87328229456784767</v>
          </cell>
          <cell r="N54">
            <v>0.87328229456784767</v>
          </cell>
          <cell r="O54">
            <v>0.89970899399080873</v>
          </cell>
          <cell r="P54">
            <v>0.89970899399080873</v>
          </cell>
          <cell r="Q54">
            <v>0.89970899399080873</v>
          </cell>
          <cell r="R54">
            <v>0.89970899399080873</v>
          </cell>
          <cell r="S54">
            <v>0.93514479548977902</v>
          </cell>
          <cell r="T54">
            <v>0.93514479548977902</v>
          </cell>
          <cell r="U54">
            <v>0.93514479548977902</v>
          </cell>
          <cell r="V54">
            <v>0.93514479548977902</v>
          </cell>
          <cell r="W54">
            <v>0.95256239283673072</v>
          </cell>
          <cell r="X54">
            <v>0.95256239283673072</v>
          </cell>
          <cell r="Y54">
            <v>0.95256239283673072</v>
          </cell>
          <cell r="Z54">
            <v>0.95256239283673072</v>
          </cell>
          <cell r="AA54">
            <v>1</v>
          </cell>
          <cell r="AB54">
            <v>1</v>
          </cell>
          <cell r="AC54">
            <v>1</v>
          </cell>
          <cell r="AD54">
            <v>1</v>
          </cell>
          <cell r="AE54">
            <v>1.0129999999999999</v>
          </cell>
          <cell r="AF54">
            <v>1.0129999999999999</v>
          </cell>
          <cell r="AG54">
            <v>1.0129999999999999</v>
          </cell>
          <cell r="AH54">
            <v>1.0129999999999999</v>
          </cell>
          <cell r="AI54">
            <v>1.041364</v>
          </cell>
          <cell r="AJ54">
            <v>1.041364</v>
          </cell>
          <cell r="AK54">
            <v>1.041364</v>
          </cell>
          <cell r="AL54">
            <v>1.041364</v>
          </cell>
          <cell r="AM54">
            <v>1.0705221919999999</v>
          </cell>
          <cell r="AN54">
            <v>1.0705221919999999</v>
          </cell>
          <cell r="AO54">
            <v>1.0705221919999999</v>
          </cell>
          <cell r="AP54">
            <v>1.0705221919999999</v>
          </cell>
          <cell r="AQ54">
            <v>1.1004968133759998</v>
          </cell>
          <cell r="AR54">
            <v>1.1004968133759998</v>
          </cell>
          <cell r="AS54">
            <v>1.1004968133759998</v>
          </cell>
          <cell r="AT54">
            <v>1.1004968133759998</v>
          </cell>
          <cell r="AU54">
            <v>1.1302102273371517</v>
          </cell>
          <cell r="AV54">
            <v>1.1302102273371517</v>
          </cell>
          <cell r="AW54">
            <v>1.1302102273371517</v>
          </cell>
          <cell r="AX54">
            <v>1.1302102273371517</v>
          </cell>
          <cell r="AY54">
            <v>1.1607259034752546</v>
          </cell>
          <cell r="AZ54">
            <v>1.1607259034752546</v>
          </cell>
          <cell r="BA54">
            <v>1.1607259034752546</v>
          </cell>
          <cell r="BB54">
            <v>1.1607259034752546</v>
          </cell>
          <cell r="BC54">
            <v>1.1920655028690863</v>
          </cell>
          <cell r="BD54">
            <v>1.1920655028690863</v>
          </cell>
          <cell r="BE54">
            <v>1.1920655028690863</v>
          </cell>
          <cell r="BF54">
            <v>1.1920655028690863</v>
          </cell>
          <cell r="BG54">
            <v>1.2242512714465514</v>
          </cell>
          <cell r="BH54">
            <v>1.2242512714465514</v>
          </cell>
          <cell r="BI54">
            <v>1.2242512714465514</v>
          </cell>
          <cell r="BJ54">
            <v>1.2242512714465514</v>
          </cell>
          <cell r="BK54">
            <v>1.2573060557756082</v>
          </cell>
          <cell r="BL54">
            <v>1.2573060557756082</v>
          </cell>
          <cell r="BM54">
            <v>1.2573060557756082</v>
          </cell>
          <cell r="BN54">
            <v>1.2573060557756082</v>
          </cell>
          <cell r="BO54">
            <v>1.2912533192815494</v>
          </cell>
          <cell r="BP54">
            <v>1.2912533192815494</v>
          </cell>
          <cell r="BQ54">
            <v>1.2912533192815494</v>
          </cell>
          <cell r="BR54">
            <v>1.2912533192815494</v>
          </cell>
          <cell r="BS54">
            <v>1.3261171589021512</v>
          </cell>
          <cell r="BT54">
            <v>1.3261171589021512</v>
          </cell>
          <cell r="BU54">
            <v>1.3261171589021512</v>
          </cell>
          <cell r="BV54">
            <v>1.3261171589021512</v>
          </cell>
          <cell r="BW54">
            <v>1.3619223221925092</v>
          </cell>
          <cell r="BX54">
            <v>1.3619223221925092</v>
          </cell>
          <cell r="BY54">
            <v>1.3619223221925092</v>
          </cell>
          <cell r="BZ54">
            <v>1.3619223221925092</v>
          </cell>
          <cell r="CA54">
            <v>1.3986942248917069</v>
          </cell>
          <cell r="CB54">
            <v>1.3986942248917069</v>
          </cell>
          <cell r="CC54">
            <v>1.3986942248917069</v>
          </cell>
          <cell r="CD54">
            <v>1.3986942248917069</v>
          </cell>
          <cell r="CE54">
            <v>1.4364589689637828</v>
          </cell>
          <cell r="CF54">
            <v>1.4364589689637828</v>
          </cell>
          <cell r="CG54">
            <v>1.4364589689637828</v>
          </cell>
          <cell r="CH54">
            <v>1.4364589689637828</v>
          </cell>
          <cell r="CI54">
            <v>1.4752433611258049</v>
          </cell>
          <cell r="CJ54">
            <v>1.4752433611258049</v>
          </cell>
          <cell r="CK54">
            <v>1.4752433611258049</v>
          </cell>
          <cell r="CL54">
            <v>1.4752433611258049</v>
          </cell>
          <cell r="CM54">
            <v>1.5150749318762016</v>
          </cell>
          <cell r="CN54">
            <v>1.5150749318762016</v>
          </cell>
          <cell r="CO54">
            <v>1.5150749318762016</v>
          </cell>
          <cell r="CP54">
            <v>1.5150749318762016</v>
          </cell>
          <cell r="CQ54">
            <v>1.555981955036859</v>
          </cell>
          <cell r="CR54">
            <v>1.555981955036859</v>
          </cell>
          <cell r="CS54">
            <v>1.555981955036859</v>
          </cell>
          <cell r="CT54">
            <v>1.555981955036859</v>
          </cell>
          <cell r="CU54">
            <v>1.597993467822854</v>
          </cell>
          <cell r="CV54">
            <v>1.597993467822854</v>
          </cell>
          <cell r="CW54">
            <v>1.597993467822854</v>
          </cell>
          <cell r="CX54">
            <v>1.597993467822854</v>
          </cell>
          <cell r="CY54">
            <v>1.641139291454071</v>
          </cell>
          <cell r="CZ54">
            <v>1.641139291454071</v>
          </cell>
          <cell r="DA54">
            <v>1.641139291454071</v>
          </cell>
          <cell r="DB54">
            <v>1.641139291454071</v>
          </cell>
          <cell r="DC54">
            <v>1.6854500523233307</v>
          </cell>
          <cell r="DD54">
            <v>1.6854500523233307</v>
          </cell>
          <cell r="DE54">
            <v>1.6854500523233307</v>
          </cell>
          <cell r="DF54">
            <v>1.6854500523233307</v>
          </cell>
          <cell r="DG54">
            <v>1.7309572037360605</v>
          </cell>
          <cell r="DH54">
            <v>1.7309572037360605</v>
          </cell>
          <cell r="DI54">
            <v>1.7309572037360605</v>
          </cell>
          <cell r="DJ54">
            <v>1.7309572037360605</v>
          </cell>
          <cell r="DK54">
            <v>1.777693048236934</v>
          </cell>
          <cell r="DL54">
            <v>1.777693048236934</v>
          </cell>
          <cell r="DM54">
            <v>1.777693048236934</v>
          </cell>
          <cell r="DN54">
            <v>1.777693048236934</v>
          </cell>
          <cell r="DO54">
            <v>1.8256907605393311</v>
          </cell>
          <cell r="DP54">
            <v>1.8256907605393311</v>
          </cell>
          <cell r="DQ54">
            <v>1.8256907605393311</v>
          </cell>
          <cell r="DR54">
            <v>1.8256907605393311</v>
          </cell>
          <cell r="DS54">
            <v>1.8749844110738929</v>
          </cell>
          <cell r="DT54">
            <v>1.8749844110738929</v>
          </cell>
          <cell r="DU54">
            <v>1.8749844110738929</v>
          </cell>
          <cell r="DV54">
            <v>1.8749844110738929</v>
          </cell>
          <cell r="DW54">
            <v>1.9256089901728879</v>
          </cell>
          <cell r="DX54">
            <v>1.9256089901728879</v>
          </cell>
          <cell r="DY54">
            <v>1.9256089901728879</v>
          </cell>
          <cell r="DZ54">
            <v>1.9256089901728879</v>
          </cell>
          <cell r="EA54">
            <v>1.9776004329075556</v>
          </cell>
          <cell r="EB54">
            <v>1.9776004329075556</v>
          </cell>
          <cell r="EC54">
            <v>1.9776004329075556</v>
          </cell>
          <cell r="ED54">
            <v>1.9776004329075556</v>
          </cell>
          <cell r="EE54">
            <v>2.0309956445960595</v>
          </cell>
          <cell r="EF54">
            <v>2.0309956445960595</v>
          </cell>
          <cell r="EG54">
            <v>2.0309956445960595</v>
          </cell>
          <cell r="EH54">
            <v>2.0309956445960595</v>
          </cell>
          <cell r="EI54">
            <v>2.0858325270001528</v>
          </cell>
          <cell r="EJ54">
            <v>2.0858325270001528</v>
          </cell>
          <cell r="EK54">
            <v>2.0858325270001528</v>
          </cell>
          <cell r="EL54">
            <v>2.0858325270001528</v>
          </cell>
          <cell r="EM54">
            <v>2.1421500052291567</v>
          </cell>
          <cell r="EN54">
            <v>2.1421500052291567</v>
          </cell>
          <cell r="EO54">
            <v>2.1421500052291567</v>
          </cell>
          <cell r="EP54">
            <v>2.1421500052291567</v>
          </cell>
          <cell r="EQ54">
            <v>2.1999880553703437</v>
          </cell>
          <cell r="ER54">
            <v>2.1999880553703437</v>
          </cell>
          <cell r="ES54">
            <v>2.1999880553703437</v>
          </cell>
          <cell r="ET54">
            <v>2.1999880553703437</v>
          </cell>
        </row>
        <row r="55">
          <cell r="J55">
            <v>0.84250964462055988</v>
          </cell>
          <cell r="K55">
            <v>0.86207531546677973</v>
          </cell>
          <cell r="L55">
            <v>0.86207531546677973</v>
          </cell>
          <cell r="M55">
            <v>0.86207531546677973</v>
          </cell>
          <cell r="N55">
            <v>0.86207531546677973</v>
          </cell>
          <cell r="O55">
            <v>0.88816287659507298</v>
          </cell>
          <cell r="P55">
            <v>0.88816287659507298</v>
          </cell>
          <cell r="Q55">
            <v>0.88816287659507298</v>
          </cell>
          <cell r="R55">
            <v>0.88816287659507298</v>
          </cell>
          <cell r="S55">
            <v>0.92314392447164784</v>
          </cell>
          <cell r="T55">
            <v>0.92314392447164784</v>
          </cell>
          <cell r="U55">
            <v>0.92314392447164784</v>
          </cell>
          <cell r="V55">
            <v>0.92314392447164784</v>
          </cell>
          <cell r="W55">
            <v>0.94033799885165936</v>
          </cell>
          <cell r="X55">
            <v>0.94033799885165936</v>
          </cell>
          <cell r="Y55">
            <v>0.94033799885165936</v>
          </cell>
          <cell r="Z55">
            <v>0.94033799885165936</v>
          </cell>
          <cell r="AA55">
            <v>0.98716683119447202</v>
          </cell>
          <cell r="AB55">
            <v>0.98716683119447202</v>
          </cell>
          <cell r="AC55">
            <v>0.98716683119447202</v>
          </cell>
          <cell r="AD55">
            <v>0.98716683119447202</v>
          </cell>
          <cell r="AE55">
            <v>1</v>
          </cell>
          <cell r="AF55">
            <v>1</v>
          </cell>
          <cell r="AG55">
            <v>1</v>
          </cell>
          <cell r="AH55">
            <v>1</v>
          </cell>
          <cell r="AI55">
            <v>1.028</v>
          </cell>
          <cell r="AJ55">
            <v>1.028</v>
          </cell>
          <cell r="AK55">
            <v>1.028</v>
          </cell>
          <cell r="AL55">
            <v>1.028</v>
          </cell>
          <cell r="AM55">
            <v>1.0567839999999999</v>
          </cell>
          <cell r="AN55">
            <v>1.0567839999999999</v>
          </cell>
          <cell r="AO55">
            <v>1.0567839999999999</v>
          </cell>
          <cell r="AP55">
            <v>1.0567839999999999</v>
          </cell>
          <cell r="AQ55">
            <v>1.086373952</v>
          </cell>
          <cell r="AR55">
            <v>1.086373952</v>
          </cell>
          <cell r="AS55">
            <v>1.086373952</v>
          </cell>
          <cell r="AT55">
            <v>1.086373952</v>
          </cell>
          <cell r="AU55">
            <v>1.1157060487039998</v>
          </cell>
          <cell r="AV55">
            <v>1.1157060487039998</v>
          </cell>
          <cell r="AW55">
            <v>1.1157060487039998</v>
          </cell>
          <cell r="AX55">
            <v>1.1157060487039998</v>
          </cell>
          <cell r="AY55">
            <v>1.1458301120190078</v>
          </cell>
          <cell r="AZ55">
            <v>1.1458301120190078</v>
          </cell>
          <cell r="BA55">
            <v>1.1458301120190078</v>
          </cell>
          <cell r="BB55">
            <v>1.1458301120190078</v>
          </cell>
          <cell r="BC55">
            <v>1.1767675250435208</v>
          </cell>
          <cell r="BD55">
            <v>1.1767675250435208</v>
          </cell>
          <cell r="BE55">
            <v>1.1767675250435208</v>
          </cell>
          <cell r="BF55">
            <v>1.1767675250435208</v>
          </cell>
          <cell r="BG55">
            <v>1.2085402482196956</v>
          </cell>
          <cell r="BH55">
            <v>1.2085402482196956</v>
          </cell>
          <cell r="BI55">
            <v>1.2085402482196956</v>
          </cell>
          <cell r="BJ55">
            <v>1.2085402482196956</v>
          </cell>
          <cell r="BK55">
            <v>1.2411708349216273</v>
          </cell>
          <cell r="BL55">
            <v>1.2411708349216273</v>
          </cell>
          <cell r="BM55">
            <v>1.2411708349216273</v>
          </cell>
          <cell r="BN55">
            <v>1.2411708349216273</v>
          </cell>
          <cell r="BO55">
            <v>1.2746824474645111</v>
          </cell>
          <cell r="BP55">
            <v>1.2746824474645111</v>
          </cell>
          <cell r="BQ55">
            <v>1.2746824474645111</v>
          </cell>
          <cell r="BR55">
            <v>1.2746824474645111</v>
          </cell>
          <cell r="BS55">
            <v>1.3090988735460527</v>
          </cell>
          <cell r="BT55">
            <v>1.3090988735460527</v>
          </cell>
          <cell r="BU55">
            <v>1.3090988735460527</v>
          </cell>
          <cell r="BV55">
            <v>1.3090988735460527</v>
          </cell>
          <cell r="BW55">
            <v>1.344444543131796</v>
          </cell>
          <cell r="BX55">
            <v>1.344444543131796</v>
          </cell>
          <cell r="BY55">
            <v>1.344444543131796</v>
          </cell>
          <cell r="BZ55">
            <v>1.344444543131796</v>
          </cell>
          <cell r="CA55">
            <v>1.3807445457963543</v>
          </cell>
          <cell r="CB55">
            <v>1.3807445457963543</v>
          </cell>
          <cell r="CC55">
            <v>1.3807445457963543</v>
          </cell>
          <cell r="CD55">
            <v>1.3807445457963543</v>
          </cell>
          <cell r="CE55">
            <v>1.4180246485328558</v>
          </cell>
          <cell r="CF55">
            <v>1.4180246485328558</v>
          </cell>
          <cell r="CG55">
            <v>1.4180246485328558</v>
          </cell>
          <cell r="CH55">
            <v>1.4180246485328558</v>
          </cell>
          <cell r="CI55">
            <v>1.4563113140432429</v>
          </cell>
          <cell r="CJ55">
            <v>1.4563113140432429</v>
          </cell>
          <cell r="CK55">
            <v>1.4563113140432429</v>
          </cell>
          <cell r="CL55">
            <v>1.4563113140432429</v>
          </cell>
          <cell r="CM55">
            <v>1.4956317195224103</v>
          </cell>
          <cell r="CN55">
            <v>1.4956317195224103</v>
          </cell>
          <cell r="CO55">
            <v>1.4956317195224103</v>
          </cell>
          <cell r="CP55">
            <v>1.4956317195224103</v>
          </cell>
          <cell r="CQ55">
            <v>1.5360137759495152</v>
          </cell>
          <cell r="CR55">
            <v>1.5360137759495152</v>
          </cell>
          <cell r="CS55">
            <v>1.5360137759495152</v>
          </cell>
          <cell r="CT55">
            <v>1.5360137759495152</v>
          </cell>
          <cell r="CU55">
            <v>1.5774861479001518</v>
          </cell>
          <cell r="CV55">
            <v>1.5774861479001518</v>
          </cell>
          <cell r="CW55">
            <v>1.5774861479001518</v>
          </cell>
          <cell r="CX55">
            <v>1.5774861479001518</v>
          </cell>
          <cell r="CY55">
            <v>1.6200782738934558</v>
          </cell>
          <cell r="CZ55">
            <v>1.6200782738934558</v>
          </cell>
          <cell r="DA55">
            <v>1.6200782738934558</v>
          </cell>
          <cell r="DB55">
            <v>1.6200782738934558</v>
          </cell>
          <cell r="DC55">
            <v>1.6638203872885791</v>
          </cell>
          <cell r="DD55">
            <v>1.6638203872885791</v>
          </cell>
          <cell r="DE55">
            <v>1.6638203872885791</v>
          </cell>
          <cell r="DF55">
            <v>1.6638203872885791</v>
          </cell>
          <cell r="DG55">
            <v>1.7087435377453706</v>
          </cell>
          <cell r="DH55">
            <v>1.7087435377453706</v>
          </cell>
          <cell r="DI55">
            <v>1.7087435377453706</v>
          </cell>
          <cell r="DJ55">
            <v>1.7087435377453706</v>
          </cell>
          <cell r="DK55">
            <v>1.7548796132644955</v>
          </cell>
          <cell r="DL55">
            <v>1.7548796132644955</v>
          </cell>
          <cell r="DM55">
            <v>1.7548796132644955</v>
          </cell>
          <cell r="DN55">
            <v>1.7548796132644955</v>
          </cell>
          <cell r="DO55">
            <v>1.8022613628226367</v>
          </cell>
          <cell r="DP55">
            <v>1.8022613628226367</v>
          </cell>
          <cell r="DQ55">
            <v>1.8022613628226367</v>
          </cell>
          <cell r="DR55">
            <v>1.8022613628226367</v>
          </cell>
          <cell r="DS55">
            <v>1.8509224196188478</v>
          </cell>
          <cell r="DT55">
            <v>1.8509224196188478</v>
          </cell>
          <cell r="DU55">
            <v>1.8509224196188478</v>
          </cell>
          <cell r="DV55">
            <v>1.8509224196188478</v>
          </cell>
          <cell r="DW55">
            <v>1.9008973249485566</v>
          </cell>
          <cell r="DX55">
            <v>1.9008973249485566</v>
          </cell>
          <cell r="DY55">
            <v>1.9008973249485566</v>
          </cell>
          <cell r="DZ55">
            <v>1.9008973249485566</v>
          </cell>
          <cell r="EA55">
            <v>1.9522215527221674</v>
          </cell>
          <cell r="EB55">
            <v>1.9522215527221674</v>
          </cell>
          <cell r="EC55">
            <v>1.9522215527221674</v>
          </cell>
          <cell r="ED55">
            <v>1.9522215527221674</v>
          </cell>
          <cell r="EE55">
            <v>2.0049315346456655</v>
          </cell>
          <cell r="EF55">
            <v>2.0049315346456655</v>
          </cell>
          <cell r="EG55">
            <v>2.0049315346456655</v>
          </cell>
          <cell r="EH55">
            <v>2.0049315346456655</v>
          </cell>
          <cell r="EI55">
            <v>2.0590646860810984</v>
          </cell>
          <cell r="EJ55">
            <v>2.0590646860810984</v>
          </cell>
          <cell r="EK55">
            <v>2.0590646860810984</v>
          </cell>
          <cell r="EL55">
            <v>2.0590646860810984</v>
          </cell>
          <cell r="EM55">
            <v>2.1146594326052877</v>
          </cell>
          <cell r="EN55">
            <v>2.1146594326052877</v>
          </cell>
          <cell r="EO55">
            <v>2.1146594326052877</v>
          </cell>
          <cell r="EP55">
            <v>2.1146594326052877</v>
          </cell>
          <cell r="EQ55">
            <v>2.1717552372856304</v>
          </cell>
          <cell r="ER55">
            <v>2.1717552372856304</v>
          </cell>
          <cell r="ES55">
            <v>2.1717552372856304</v>
          </cell>
          <cell r="ET55">
            <v>2.1717552372856304</v>
          </cell>
        </row>
        <row r="56">
          <cell r="J56">
            <v>0.81956191110949406</v>
          </cell>
          <cell r="K56">
            <v>0.83859466485095313</v>
          </cell>
          <cell r="L56">
            <v>0.83859466485095313</v>
          </cell>
          <cell r="M56">
            <v>0.83859466485095313</v>
          </cell>
          <cell r="N56">
            <v>0.83859466485095313</v>
          </cell>
          <cell r="O56">
            <v>0.86397166983956519</v>
          </cell>
          <cell r="P56">
            <v>0.86397166983956519</v>
          </cell>
          <cell r="Q56">
            <v>0.86397166983956519</v>
          </cell>
          <cell r="R56">
            <v>0.86397166983956519</v>
          </cell>
          <cell r="S56">
            <v>0.89799992652884031</v>
          </cell>
          <cell r="T56">
            <v>0.89799992652884031</v>
          </cell>
          <cell r="U56">
            <v>0.89799992652884031</v>
          </cell>
          <cell r="V56">
            <v>0.89799992652884031</v>
          </cell>
          <cell r="W56">
            <v>0.91472567981678921</v>
          </cell>
          <cell r="X56">
            <v>0.91472567981678921</v>
          </cell>
          <cell r="Y56">
            <v>0.91472567981678921</v>
          </cell>
          <cell r="Z56">
            <v>0.91472567981678921</v>
          </cell>
          <cell r="AA56">
            <v>0.96027901867166532</v>
          </cell>
          <cell r="AB56">
            <v>0.96027901867166532</v>
          </cell>
          <cell r="AC56">
            <v>0.96027901867166532</v>
          </cell>
          <cell r="AD56">
            <v>0.96027901867166532</v>
          </cell>
          <cell r="AE56">
            <v>0.97276264591439687</v>
          </cell>
          <cell r="AF56">
            <v>0.97276264591439687</v>
          </cell>
          <cell r="AG56">
            <v>0.97276264591439687</v>
          </cell>
          <cell r="AH56">
            <v>0.97276264591439687</v>
          </cell>
          <cell r="AI56">
            <v>1</v>
          </cell>
          <cell r="AJ56">
            <v>1</v>
          </cell>
          <cell r="AK56">
            <v>1</v>
          </cell>
          <cell r="AL56">
            <v>1</v>
          </cell>
          <cell r="AM56">
            <v>1.028</v>
          </cell>
          <cell r="AN56">
            <v>1.028</v>
          </cell>
          <cell r="AO56">
            <v>1.028</v>
          </cell>
          <cell r="AP56">
            <v>1.028</v>
          </cell>
          <cell r="AQ56">
            <v>1.0567839999999999</v>
          </cell>
          <cell r="AR56">
            <v>1.0567839999999999</v>
          </cell>
          <cell r="AS56">
            <v>1.0567839999999999</v>
          </cell>
          <cell r="AT56">
            <v>1.0567839999999999</v>
          </cell>
          <cell r="AU56">
            <v>1.0853171679999998</v>
          </cell>
          <cell r="AV56">
            <v>1.0853171679999998</v>
          </cell>
          <cell r="AW56">
            <v>1.0853171679999998</v>
          </cell>
          <cell r="AX56">
            <v>1.0853171679999998</v>
          </cell>
          <cell r="AY56">
            <v>1.1146207315359997</v>
          </cell>
          <cell r="AZ56">
            <v>1.1146207315359997</v>
          </cell>
          <cell r="BA56">
            <v>1.1146207315359997</v>
          </cell>
          <cell r="BB56">
            <v>1.1146207315359997</v>
          </cell>
          <cell r="BC56">
            <v>1.1447154912874715</v>
          </cell>
          <cell r="BD56">
            <v>1.1447154912874715</v>
          </cell>
          <cell r="BE56">
            <v>1.1447154912874715</v>
          </cell>
          <cell r="BF56">
            <v>1.1447154912874715</v>
          </cell>
          <cell r="BG56">
            <v>1.1756228095522332</v>
          </cell>
          <cell r="BH56">
            <v>1.1756228095522332</v>
          </cell>
          <cell r="BI56">
            <v>1.1756228095522332</v>
          </cell>
          <cell r="BJ56">
            <v>1.1756228095522332</v>
          </cell>
          <cell r="BK56">
            <v>1.2073646254101433</v>
          </cell>
          <cell r="BL56">
            <v>1.2073646254101433</v>
          </cell>
          <cell r="BM56">
            <v>1.2073646254101433</v>
          </cell>
          <cell r="BN56">
            <v>1.2073646254101433</v>
          </cell>
          <cell r="BO56">
            <v>1.239963470296217</v>
          </cell>
          <cell r="BP56">
            <v>1.239963470296217</v>
          </cell>
          <cell r="BQ56">
            <v>1.239963470296217</v>
          </cell>
          <cell r="BR56">
            <v>1.239963470296217</v>
          </cell>
          <cell r="BS56">
            <v>1.2734424839942147</v>
          </cell>
          <cell r="BT56">
            <v>1.2734424839942147</v>
          </cell>
          <cell r="BU56">
            <v>1.2734424839942147</v>
          </cell>
          <cell r="BV56">
            <v>1.2734424839942147</v>
          </cell>
          <cell r="BW56">
            <v>1.3078254310620583</v>
          </cell>
          <cell r="BX56">
            <v>1.3078254310620583</v>
          </cell>
          <cell r="BY56">
            <v>1.3078254310620583</v>
          </cell>
          <cell r="BZ56">
            <v>1.3078254310620583</v>
          </cell>
          <cell r="CA56">
            <v>1.3431367177007338</v>
          </cell>
          <cell r="CB56">
            <v>1.3431367177007338</v>
          </cell>
          <cell r="CC56">
            <v>1.3431367177007338</v>
          </cell>
          <cell r="CD56">
            <v>1.3431367177007338</v>
          </cell>
          <cell r="CE56">
            <v>1.3794014090786535</v>
          </cell>
          <cell r="CF56">
            <v>1.3794014090786535</v>
          </cell>
          <cell r="CG56">
            <v>1.3794014090786535</v>
          </cell>
          <cell r="CH56">
            <v>1.3794014090786535</v>
          </cell>
          <cell r="CI56">
            <v>1.4166452471237769</v>
          </cell>
          <cell r="CJ56">
            <v>1.4166452471237769</v>
          </cell>
          <cell r="CK56">
            <v>1.4166452471237769</v>
          </cell>
          <cell r="CL56">
            <v>1.4166452471237769</v>
          </cell>
          <cell r="CM56">
            <v>1.4548946687961188</v>
          </cell>
          <cell r="CN56">
            <v>1.4548946687961188</v>
          </cell>
          <cell r="CO56">
            <v>1.4548946687961188</v>
          </cell>
          <cell r="CP56">
            <v>1.4548946687961188</v>
          </cell>
          <cell r="CQ56">
            <v>1.494176824853614</v>
          </cell>
          <cell r="CR56">
            <v>1.494176824853614</v>
          </cell>
          <cell r="CS56">
            <v>1.494176824853614</v>
          </cell>
          <cell r="CT56">
            <v>1.494176824853614</v>
          </cell>
          <cell r="CU56">
            <v>1.5345195991246614</v>
          </cell>
          <cell r="CV56">
            <v>1.5345195991246614</v>
          </cell>
          <cell r="CW56">
            <v>1.5345195991246614</v>
          </cell>
          <cell r="CX56">
            <v>1.5345195991246614</v>
          </cell>
          <cell r="CY56">
            <v>1.5759516283010271</v>
          </cell>
          <cell r="CZ56">
            <v>1.5759516283010271</v>
          </cell>
          <cell r="DA56">
            <v>1.5759516283010271</v>
          </cell>
          <cell r="DB56">
            <v>1.5759516283010271</v>
          </cell>
          <cell r="DC56">
            <v>1.6185023222651547</v>
          </cell>
          <cell r="DD56">
            <v>1.6185023222651547</v>
          </cell>
          <cell r="DE56">
            <v>1.6185023222651547</v>
          </cell>
          <cell r="DF56">
            <v>1.6185023222651547</v>
          </cell>
          <cell r="DG56">
            <v>1.6622018849663136</v>
          </cell>
          <cell r="DH56">
            <v>1.6622018849663136</v>
          </cell>
          <cell r="DI56">
            <v>1.6622018849663136</v>
          </cell>
          <cell r="DJ56">
            <v>1.6622018849663136</v>
          </cell>
          <cell r="DK56">
            <v>1.707081335860404</v>
          </cell>
          <cell r="DL56">
            <v>1.707081335860404</v>
          </cell>
          <cell r="DM56">
            <v>1.707081335860404</v>
          </cell>
          <cell r="DN56">
            <v>1.707081335860404</v>
          </cell>
          <cell r="DO56">
            <v>1.7531725319286349</v>
          </cell>
          <cell r="DP56">
            <v>1.7531725319286349</v>
          </cell>
          <cell r="DQ56">
            <v>1.7531725319286349</v>
          </cell>
          <cell r="DR56">
            <v>1.7531725319286349</v>
          </cell>
          <cell r="DS56">
            <v>1.8005081902907079</v>
          </cell>
          <cell r="DT56">
            <v>1.8005081902907079</v>
          </cell>
          <cell r="DU56">
            <v>1.8005081902907079</v>
          </cell>
          <cell r="DV56">
            <v>1.8005081902907079</v>
          </cell>
          <cell r="DW56">
            <v>1.8491219114285569</v>
          </cell>
          <cell r="DX56">
            <v>1.8491219114285569</v>
          </cell>
          <cell r="DY56">
            <v>1.8491219114285569</v>
          </cell>
          <cell r="DZ56">
            <v>1.8491219114285569</v>
          </cell>
          <cell r="EA56">
            <v>1.8990482030371278</v>
          </cell>
          <cell r="EB56">
            <v>1.8990482030371278</v>
          </cell>
          <cell r="EC56">
            <v>1.8990482030371278</v>
          </cell>
          <cell r="ED56">
            <v>1.8990482030371278</v>
          </cell>
          <cell r="EE56">
            <v>1.9503225045191301</v>
          </cell>
          <cell r="EF56">
            <v>1.9503225045191301</v>
          </cell>
          <cell r="EG56">
            <v>1.9503225045191301</v>
          </cell>
          <cell r="EH56">
            <v>1.9503225045191301</v>
          </cell>
          <cell r="EI56">
            <v>2.0029812121411465</v>
          </cell>
          <cell r="EJ56">
            <v>2.0029812121411465</v>
          </cell>
          <cell r="EK56">
            <v>2.0029812121411465</v>
          </cell>
          <cell r="EL56">
            <v>2.0029812121411465</v>
          </cell>
          <cell r="EM56">
            <v>2.0570617048689575</v>
          </cell>
          <cell r="EN56">
            <v>2.0570617048689575</v>
          </cell>
          <cell r="EO56">
            <v>2.0570617048689575</v>
          </cell>
          <cell r="EP56">
            <v>2.0570617048689575</v>
          </cell>
          <cell r="EQ56">
            <v>2.1126023709004191</v>
          </cell>
          <cell r="ER56">
            <v>2.1126023709004191</v>
          </cell>
          <cell r="ES56">
            <v>2.1126023709004191</v>
          </cell>
          <cell r="ET56">
            <v>2.1126023709004191</v>
          </cell>
        </row>
        <row r="57">
          <cell r="J57">
            <v>0.79723921314153101</v>
          </cell>
          <cell r="K57">
            <v>0.81575356503010987</v>
          </cell>
          <cell r="L57">
            <v>0.81575356503010987</v>
          </cell>
          <cell r="M57">
            <v>0.81575356503010987</v>
          </cell>
          <cell r="N57">
            <v>0.81575356503010987</v>
          </cell>
          <cell r="O57">
            <v>0.84043936754821502</v>
          </cell>
          <cell r="P57">
            <v>0.84043936754821502</v>
          </cell>
          <cell r="Q57">
            <v>0.84043936754821502</v>
          </cell>
          <cell r="R57">
            <v>0.84043936754821502</v>
          </cell>
          <cell r="S57">
            <v>0.87354078456112849</v>
          </cell>
          <cell r="T57">
            <v>0.87354078456112849</v>
          </cell>
          <cell r="U57">
            <v>0.87354078456112849</v>
          </cell>
          <cell r="V57">
            <v>0.87354078456112849</v>
          </cell>
          <cell r="W57">
            <v>0.8898109725844251</v>
          </cell>
          <cell r="X57">
            <v>0.8898109725844251</v>
          </cell>
          <cell r="Y57">
            <v>0.8898109725844251</v>
          </cell>
          <cell r="Z57">
            <v>0.8898109725844251</v>
          </cell>
          <cell r="AA57">
            <v>0.93412355901912958</v>
          </cell>
          <cell r="AB57">
            <v>0.93412355901912958</v>
          </cell>
          <cell r="AC57">
            <v>0.93412355901912958</v>
          </cell>
          <cell r="AD57">
            <v>0.93412355901912958</v>
          </cell>
          <cell r="AE57">
            <v>0.94626716528637822</v>
          </cell>
          <cell r="AF57">
            <v>0.94626716528637822</v>
          </cell>
          <cell r="AG57">
            <v>0.94626716528637822</v>
          </cell>
          <cell r="AH57">
            <v>0.94626716528637822</v>
          </cell>
          <cell r="AI57">
            <v>0.97276264591439687</v>
          </cell>
          <cell r="AJ57">
            <v>0.97276264591439687</v>
          </cell>
          <cell r="AK57">
            <v>0.97276264591439687</v>
          </cell>
          <cell r="AL57">
            <v>0.97276264591439687</v>
          </cell>
          <cell r="AM57">
            <v>1</v>
          </cell>
          <cell r="AN57">
            <v>1</v>
          </cell>
          <cell r="AO57">
            <v>1</v>
          </cell>
          <cell r="AP57">
            <v>1</v>
          </cell>
          <cell r="AQ57">
            <v>1.028</v>
          </cell>
          <cell r="AR57">
            <v>1.028</v>
          </cell>
          <cell r="AS57">
            <v>1.028</v>
          </cell>
          <cell r="AT57">
            <v>1.028</v>
          </cell>
          <cell r="AU57">
            <v>1.0557559999999999</v>
          </cell>
          <cell r="AV57">
            <v>1.0557559999999999</v>
          </cell>
          <cell r="AW57">
            <v>1.0557559999999999</v>
          </cell>
          <cell r="AX57">
            <v>1.0557559999999999</v>
          </cell>
          <cell r="AY57">
            <v>1.0842614119999998</v>
          </cell>
          <cell r="AZ57">
            <v>1.0842614119999998</v>
          </cell>
          <cell r="BA57">
            <v>1.0842614119999998</v>
          </cell>
          <cell r="BB57">
            <v>1.0842614119999998</v>
          </cell>
          <cell r="BC57">
            <v>1.1135364701239998</v>
          </cell>
          <cell r="BD57">
            <v>1.1135364701239998</v>
          </cell>
          <cell r="BE57">
            <v>1.1135364701239998</v>
          </cell>
          <cell r="BF57">
            <v>1.1135364701239998</v>
          </cell>
          <cell r="BG57">
            <v>1.1436019548173477</v>
          </cell>
          <cell r="BH57">
            <v>1.1436019548173477</v>
          </cell>
          <cell r="BI57">
            <v>1.1436019548173477</v>
          </cell>
          <cell r="BJ57">
            <v>1.1436019548173477</v>
          </cell>
          <cell r="BK57">
            <v>1.174479207597416</v>
          </cell>
          <cell r="BL57">
            <v>1.174479207597416</v>
          </cell>
          <cell r="BM57">
            <v>1.174479207597416</v>
          </cell>
          <cell r="BN57">
            <v>1.174479207597416</v>
          </cell>
          <cell r="BO57">
            <v>1.2061901462025462</v>
          </cell>
          <cell r="BP57">
            <v>1.2061901462025462</v>
          </cell>
          <cell r="BQ57">
            <v>1.2061901462025462</v>
          </cell>
          <cell r="BR57">
            <v>1.2061901462025462</v>
          </cell>
          <cell r="BS57">
            <v>1.2387572801500149</v>
          </cell>
          <cell r="BT57">
            <v>1.2387572801500149</v>
          </cell>
          <cell r="BU57">
            <v>1.2387572801500149</v>
          </cell>
          <cell r="BV57">
            <v>1.2387572801500149</v>
          </cell>
          <cell r="BW57">
            <v>1.2722037267140651</v>
          </cell>
          <cell r="BX57">
            <v>1.2722037267140651</v>
          </cell>
          <cell r="BY57">
            <v>1.2722037267140651</v>
          </cell>
          <cell r="BZ57">
            <v>1.2722037267140651</v>
          </cell>
          <cell r="CA57">
            <v>1.3065532273353448</v>
          </cell>
          <cell r="CB57">
            <v>1.3065532273353448</v>
          </cell>
          <cell r="CC57">
            <v>1.3065532273353448</v>
          </cell>
          <cell r="CD57">
            <v>1.3065532273353448</v>
          </cell>
          <cell r="CE57">
            <v>1.341830164473399</v>
          </cell>
          <cell r="CF57">
            <v>1.341830164473399</v>
          </cell>
          <cell r="CG57">
            <v>1.341830164473399</v>
          </cell>
          <cell r="CH57">
            <v>1.341830164473399</v>
          </cell>
          <cell r="CI57">
            <v>1.3780595789141807</v>
          </cell>
          <cell r="CJ57">
            <v>1.3780595789141807</v>
          </cell>
          <cell r="CK57">
            <v>1.3780595789141807</v>
          </cell>
          <cell r="CL57">
            <v>1.3780595789141807</v>
          </cell>
          <cell r="CM57">
            <v>1.4152671875448635</v>
          </cell>
          <cell r="CN57">
            <v>1.4152671875448635</v>
          </cell>
          <cell r="CO57">
            <v>1.4152671875448635</v>
          </cell>
          <cell r="CP57">
            <v>1.4152671875448635</v>
          </cell>
          <cell r="CQ57">
            <v>1.4534794016085746</v>
          </cell>
          <cell r="CR57">
            <v>1.4534794016085746</v>
          </cell>
          <cell r="CS57">
            <v>1.4534794016085746</v>
          </cell>
          <cell r="CT57">
            <v>1.4534794016085746</v>
          </cell>
          <cell r="CU57">
            <v>1.4927233454520059</v>
          </cell>
          <cell r="CV57">
            <v>1.4927233454520059</v>
          </cell>
          <cell r="CW57">
            <v>1.4927233454520059</v>
          </cell>
          <cell r="CX57">
            <v>1.4927233454520059</v>
          </cell>
          <cell r="CY57">
            <v>1.53302687577921</v>
          </cell>
          <cell r="CZ57">
            <v>1.53302687577921</v>
          </cell>
          <cell r="DA57">
            <v>1.53302687577921</v>
          </cell>
          <cell r="DB57">
            <v>1.53302687577921</v>
          </cell>
          <cell r="DC57">
            <v>1.5744186014252486</v>
          </cell>
          <cell r="DD57">
            <v>1.5744186014252486</v>
          </cell>
          <cell r="DE57">
            <v>1.5744186014252486</v>
          </cell>
          <cell r="DF57">
            <v>1.5744186014252486</v>
          </cell>
          <cell r="DG57">
            <v>1.6169279036637301</v>
          </cell>
          <cell r="DH57">
            <v>1.6169279036637301</v>
          </cell>
          <cell r="DI57">
            <v>1.6169279036637301</v>
          </cell>
          <cell r="DJ57">
            <v>1.6169279036637301</v>
          </cell>
          <cell r="DK57">
            <v>1.6605849570626507</v>
          </cell>
          <cell r="DL57">
            <v>1.6605849570626507</v>
          </cell>
          <cell r="DM57">
            <v>1.6605849570626507</v>
          </cell>
          <cell r="DN57">
            <v>1.6605849570626507</v>
          </cell>
          <cell r="DO57">
            <v>1.7054207509033421</v>
          </cell>
          <cell r="DP57">
            <v>1.7054207509033421</v>
          </cell>
          <cell r="DQ57">
            <v>1.7054207509033421</v>
          </cell>
          <cell r="DR57">
            <v>1.7054207509033421</v>
          </cell>
          <cell r="DS57">
            <v>1.7514671111777322</v>
          </cell>
          <cell r="DT57">
            <v>1.7514671111777322</v>
          </cell>
          <cell r="DU57">
            <v>1.7514671111777322</v>
          </cell>
          <cell r="DV57">
            <v>1.7514671111777322</v>
          </cell>
          <cell r="DW57">
            <v>1.7987567231795309</v>
          </cell>
          <cell r="DX57">
            <v>1.7987567231795309</v>
          </cell>
          <cell r="DY57">
            <v>1.7987567231795309</v>
          </cell>
          <cell r="DZ57">
            <v>1.7987567231795309</v>
          </cell>
          <cell r="EA57">
            <v>1.8473231547053781</v>
          </cell>
          <cell r="EB57">
            <v>1.8473231547053781</v>
          </cell>
          <cell r="EC57">
            <v>1.8473231547053781</v>
          </cell>
          <cell r="ED57">
            <v>1.8473231547053781</v>
          </cell>
          <cell r="EE57">
            <v>1.8972008798824231</v>
          </cell>
          <cell r="EF57">
            <v>1.8972008798824231</v>
          </cell>
          <cell r="EG57">
            <v>1.8972008798824231</v>
          </cell>
          <cell r="EH57">
            <v>1.8972008798824231</v>
          </cell>
          <cell r="EI57">
            <v>1.9484253036392485</v>
          </cell>
          <cell r="EJ57">
            <v>1.9484253036392485</v>
          </cell>
          <cell r="EK57">
            <v>1.9484253036392485</v>
          </cell>
          <cell r="EL57">
            <v>1.9484253036392485</v>
          </cell>
          <cell r="EM57">
            <v>2.001032786837508</v>
          </cell>
          <cell r="EN57">
            <v>2.001032786837508</v>
          </cell>
          <cell r="EO57">
            <v>2.001032786837508</v>
          </cell>
          <cell r="EP57">
            <v>2.001032786837508</v>
          </cell>
          <cell r="EQ57">
            <v>2.0550606720821203</v>
          </cell>
          <cell r="ER57">
            <v>2.0550606720821203</v>
          </cell>
          <cell r="ES57">
            <v>2.0550606720821203</v>
          </cell>
          <cell r="ET57">
            <v>2.0550606720821203</v>
          </cell>
        </row>
        <row r="58">
          <cell r="J58">
            <v>0.77552452640226766</v>
          </cell>
          <cell r="K58">
            <v>0.79353459633279178</v>
          </cell>
          <cell r="L58">
            <v>0.79353459633279178</v>
          </cell>
          <cell r="M58">
            <v>0.79353459633279178</v>
          </cell>
          <cell r="N58">
            <v>0.79353459633279178</v>
          </cell>
          <cell r="O58">
            <v>0.81754802290682393</v>
          </cell>
          <cell r="P58">
            <v>0.81754802290682393</v>
          </cell>
          <cell r="Q58">
            <v>0.81754802290682393</v>
          </cell>
          <cell r="R58">
            <v>0.81754802290682393</v>
          </cell>
          <cell r="S58">
            <v>0.84974784490382149</v>
          </cell>
          <cell r="T58">
            <v>0.84974784490382149</v>
          </cell>
          <cell r="U58">
            <v>0.84974784490382149</v>
          </cell>
          <cell r="V58">
            <v>0.84974784490382149</v>
          </cell>
          <cell r="W58">
            <v>0.86557487605488825</v>
          </cell>
          <cell r="X58">
            <v>0.86557487605488825</v>
          </cell>
          <cell r="Y58">
            <v>0.86557487605488825</v>
          </cell>
          <cell r="Z58">
            <v>0.86557487605488825</v>
          </cell>
          <cell r="AA58">
            <v>0.9086805048824218</v>
          </cell>
          <cell r="AB58">
            <v>0.9086805048824218</v>
          </cell>
          <cell r="AC58">
            <v>0.9086805048824218</v>
          </cell>
          <cell r="AD58">
            <v>0.9086805048824218</v>
          </cell>
          <cell r="AE58">
            <v>0.92049335144589317</v>
          </cell>
          <cell r="AF58">
            <v>0.92049335144589317</v>
          </cell>
          <cell r="AG58">
            <v>0.92049335144589317</v>
          </cell>
          <cell r="AH58">
            <v>0.92049335144589317</v>
          </cell>
          <cell r="AI58">
            <v>0.94626716528637822</v>
          </cell>
          <cell r="AJ58">
            <v>0.94626716528637822</v>
          </cell>
          <cell r="AK58">
            <v>0.94626716528637822</v>
          </cell>
          <cell r="AL58">
            <v>0.94626716528637822</v>
          </cell>
          <cell r="AM58">
            <v>0.97276264591439687</v>
          </cell>
          <cell r="AN58">
            <v>0.97276264591439687</v>
          </cell>
          <cell r="AO58">
            <v>0.97276264591439687</v>
          </cell>
          <cell r="AP58">
            <v>0.97276264591439687</v>
          </cell>
          <cell r="AQ58">
            <v>1</v>
          </cell>
          <cell r="AR58">
            <v>1</v>
          </cell>
          <cell r="AS58">
            <v>1</v>
          </cell>
          <cell r="AT58">
            <v>1</v>
          </cell>
          <cell r="AU58">
            <v>1.0269999999999999</v>
          </cell>
          <cell r="AV58">
            <v>1.0269999999999999</v>
          </cell>
          <cell r="AW58">
            <v>1.0269999999999999</v>
          </cell>
          <cell r="AX58">
            <v>1.0269999999999999</v>
          </cell>
          <cell r="AY58">
            <v>1.0547289999999998</v>
          </cell>
          <cell r="AZ58">
            <v>1.0547289999999998</v>
          </cell>
          <cell r="BA58">
            <v>1.0547289999999998</v>
          </cell>
          <cell r="BB58">
            <v>1.0547289999999998</v>
          </cell>
          <cell r="BC58">
            <v>1.0832066829999998</v>
          </cell>
          <cell r="BD58">
            <v>1.0832066829999998</v>
          </cell>
          <cell r="BE58">
            <v>1.0832066829999998</v>
          </cell>
          <cell r="BF58">
            <v>1.0832066829999998</v>
          </cell>
          <cell r="BG58">
            <v>1.1124532634409996</v>
          </cell>
          <cell r="BH58">
            <v>1.1124532634409996</v>
          </cell>
          <cell r="BI58">
            <v>1.1124532634409996</v>
          </cell>
          <cell r="BJ58">
            <v>1.1124532634409996</v>
          </cell>
          <cell r="BK58">
            <v>1.1424895015539065</v>
          </cell>
          <cell r="BL58">
            <v>1.1424895015539065</v>
          </cell>
          <cell r="BM58">
            <v>1.1424895015539065</v>
          </cell>
          <cell r="BN58">
            <v>1.1424895015539065</v>
          </cell>
          <cell r="BO58">
            <v>1.1733367180958618</v>
          </cell>
          <cell r="BP58">
            <v>1.1733367180958618</v>
          </cell>
          <cell r="BQ58">
            <v>1.1733367180958618</v>
          </cell>
          <cell r="BR58">
            <v>1.1733367180958618</v>
          </cell>
          <cell r="BS58">
            <v>1.20501680948445</v>
          </cell>
          <cell r="BT58">
            <v>1.20501680948445</v>
          </cell>
          <cell r="BU58">
            <v>1.20501680948445</v>
          </cell>
          <cell r="BV58">
            <v>1.20501680948445</v>
          </cell>
          <cell r="BW58">
            <v>1.23755226334053</v>
          </cell>
          <cell r="BX58">
            <v>1.23755226334053</v>
          </cell>
          <cell r="BY58">
            <v>1.23755226334053</v>
          </cell>
          <cell r="BZ58">
            <v>1.23755226334053</v>
          </cell>
          <cell r="CA58">
            <v>1.2709661744507241</v>
          </cell>
          <cell r="CB58">
            <v>1.2709661744507241</v>
          </cell>
          <cell r="CC58">
            <v>1.2709661744507241</v>
          </cell>
          <cell r="CD58">
            <v>1.2709661744507241</v>
          </cell>
          <cell r="CE58">
            <v>1.3052822611608936</v>
          </cell>
          <cell r="CF58">
            <v>1.3052822611608936</v>
          </cell>
          <cell r="CG58">
            <v>1.3052822611608936</v>
          </cell>
          <cell r="CH58">
            <v>1.3052822611608936</v>
          </cell>
          <cell r="CI58">
            <v>1.3405248822122378</v>
          </cell>
          <cell r="CJ58">
            <v>1.3405248822122378</v>
          </cell>
          <cell r="CK58">
            <v>1.3405248822122378</v>
          </cell>
          <cell r="CL58">
            <v>1.3405248822122378</v>
          </cell>
          <cell r="CM58">
            <v>1.376719054031968</v>
          </cell>
          <cell r="CN58">
            <v>1.376719054031968</v>
          </cell>
          <cell r="CO58">
            <v>1.376719054031968</v>
          </cell>
          <cell r="CP58">
            <v>1.376719054031968</v>
          </cell>
          <cell r="CQ58">
            <v>1.4138904684908311</v>
          </cell>
          <cell r="CR58">
            <v>1.4138904684908311</v>
          </cell>
          <cell r="CS58">
            <v>1.4138904684908311</v>
          </cell>
          <cell r="CT58">
            <v>1.4138904684908311</v>
          </cell>
          <cell r="CU58">
            <v>1.4520655111400835</v>
          </cell>
          <cell r="CV58">
            <v>1.4520655111400835</v>
          </cell>
          <cell r="CW58">
            <v>1.4520655111400835</v>
          </cell>
          <cell r="CX58">
            <v>1.4520655111400835</v>
          </cell>
          <cell r="CY58">
            <v>1.4912712799408656</v>
          </cell>
          <cell r="CZ58">
            <v>1.4912712799408656</v>
          </cell>
          <cell r="DA58">
            <v>1.4912712799408656</v>
          </cell>
          <cell r="DB58">
            <v>1.4912712799408656</v>
          </cell>
          <cell r="DC58">
            <v>1.531535604499269</v>
          </cell>
          <cell r="DD58">
            <v>1.531535604499269</v>
          </cell>
          <cell r="DE58">
            <v>1.531535604499269</v>
          </cell>
          <cell r="DF58">
            <v>1.531535604499269</v>
          </cell>
          <cell r="DG58">
            <v>1.572887065820749</v>
          </cell>
          <cell r="DH58">
            <v>1.572887065820749</v>
          </cell>
          <cell r="DI58">
            <v>1.572887065820749</v>
          </cell>
          <cell r="DJ58">
            <v>1.572887065820749</v>
          </cell>
          <cell r="DK58">
            <v>1.6153550165979091</v>
          </cell>
          <cell r="DL58">
            <v>1.6153550165979091</v>
          </cell>
          <cell r="DM58">
            <v>1.6153550165979091</v>
          </cell>
          <cell r="DN58">
            <v>1.6153550165979091</v>
          </cell>
          <cell r="DO58">
            <v>1.6589696020460525</v>
          </cell>
          <cell r="DP58">
            <v>1.6589696020460525</v>
          </cell>
          <cell r="DQ58">
            <v>1.6589696020460525</v>
          </cell>
          <cell r="DR58">
            <v>1.6589696020460525</v>
          </cell>
          <cell r="DS58">
            <v>1.7037617813012957</v>
          </cell>
          <cell r="DT58">
            <v>1.7037617813012957</v>
          </cell>
          <cell r="DU58">
            <v>1.7037617813012957</v>
          </cell>
          <cell r="DV58">
            <v>1.7037617813012957</v>
          </cell>
          <cell r="DW58">
            <v>1.7497633493964306</v>
          </cell>
          <cell r="DX58">
            <v>1.7497633493964306</v>
          </cell>
          <cell r="DY58">
            <v>1.7497633493964306</v>
          </cell>
          <cell r="DZ58">
            <v>1.7497633493964306</v>
          </cell>
          <cell r="EA58">
            <v>1.7970069598301341</v>
          </cell>
          <cell r="EB58">
            <v>1.7970069598301341</v>
          </cell>
          <cell r="EC58">
            <v>1.7970069598301341</v>
          </cell>
          <cell r="ED58">
            <v>1.7970069598301341</v>
          </cell>
          <cell r="EE58">
            <v>1.8455261477455476</v>
          </cell>
          <cell r="EF58">
            <v>1.8455261477455476</v>
          </cell>
          <cell r="EG58">
            <v>1.8455261477455476</v>
          </cell>
          <cell r="EH58">
            <v>1.8455261477455476</v>
          </cell>
          <cell r="EI58">
            <v>1.8953553537346772</v>
          </cell>
          <cell r="EJ58">
            <v>1.8953553537346772</v>
          </cell>
          <cell r="EK58">
            <v>1.8953553537346772</v>
          </cell>
          <cell r="EL58">
            <v>1.8953553537346772</v>
          </cell>
          <cell r="EM58">
            <v>1.9465299482855134</v>
          </cell>
          <cell r="EN58">
            <v>1.9465299482855134</v>
          </cell>
          <cell r="EO58">
            <v>1.9465299482855134</v>
          </cell>
          <cell r="EP58">
            <v>1.9465299482855134</v>
          </cell>
          <cell r="EQ58">
            <v>1.999086256889222</v>
          </cell>
          <cell r="ER58">
            <v>1.999086256889222</v>
          </cell>
          <cell r="ES58">
            <v>1.999086256889222</v>
          </cell>
          <cell r="ET58">
            <v>1.999086256889222</v>
          </cell>
        </row>
        <row r="59">
          <cell r="J59">
            <v>0.75513585823005624</v>
          </cell>
          <cell r="K59">
            <v>0.7726724404408879</v>
          </cell>
          <cell r="L59">
            <v>0.7726724404408879</v>
          </cell>
          <cell r="M59">
            <v>0.7726724404408879</v>
          </cell>
          <cell r="N59">
            <v>0.7726724404408879</v>
          </cell>
          <cell r="O59">
            <v>0.79605455005533021</v>
          </cell>
          <cell r="P59">
            <v>0.79605455005533021</v>
          </cell>
          <cell r="Q59">
            <v>0.79605455005533021</v>
          </cell>
          <cell r="R59">
            <v>0.79605455005533021</v>
          </cell>
          <cell r="S59">
            <v>0.82740783340196855</v>
          </cell>
          <cell r="T59">
            <v>0.82740783340196855</v>
          </cell>
          <cell r="U59">
            <v>0.82740783340196855</v>
          </cell>
          <cell r="V59">
            <v>0.82740783340196855</v>
          </cell>
          <cell r="W59">
            <v>0.84281876928421462</v>
          </cell>
          <cell r="X59">
            <v>0.84281876928421462</v>
          </cell>
          <cell r="Y59">
            <v>0.84281876928421462</v>
          </cell>
          <cell r="Z59">
            <v>0.84281876928421462</v>
          </cell>
          <cell r="AA59">
            <v>0.8847911439945686</v>
          </cell>
          <cell r="AB59">
            <v>0.8847911439945686</v>
          </cell>
          <cell r="AC59">
            <v>0.8847911439945686</v>
          </cell>
          <cell r="AD59">
            <v>0.8847911439945686</v>
          </cell>
          <cell r="AE59">
            <v>0.89629342886649788</v>
          </cell>
          <cell r="AF59">
            <v>0.89629342886649788</v>
          </cell>
          <cell r="AG59">
            <v>0.89629342886649788</v>
          </cell>
          <cell r="AH59">
            <v>0.89629342886649788</v>
          </cell>
          <cell r="AI59">
            <v>0.92138964487475983</v>
          </cell>
          <cell r="AJ59">
            <v>0.92138964487475983</v>
          </cell>
          <cell r="AK59">
            <v>0.92138964487475983</v>
          </cell>
          <cell r="AL59">
            <v>0.92138964487475983</v>
          </cell>
          <cell r="AM59">
            <v>0.94718855493125309</v>
          </cell>
          <cell r="AN59">
            <v>0.94718855493125309</v>
          </cell>
          <cell r="AO59">
            <v>0.94718855493125309</v>
          </cell>
          <cell r="AP59">
            <v>0.94718855493125309</v>
          </cell>
          <cell r="AQ59">
            <v>0.97370983446932824</v>
          </cell>
          <cell r="AR59">
            <v>0.97370983446932824</v>
          </cell>
          <cell r="AS59">
            <v>0.97370983446932824</v>
          </cell>
          <cell r="AT59">
            <v>0.97370983446932824</v>
          </cell>
          <cell r="AU59">
            <v>1</v>
          </cell>
          <cell r="AV59">
            <v>1</v>
          </cell>
          <cell r="AW59">
            <v>1</v>
          </cell>
          <cell r="AX59">
            <v>1</v>
          </cell>
          <cell r="AY59">
            <v>1.0269999999999999</v>
          </cell>
          <cell r="AZ59">
            <v>1.0269999999999999</v>
          </cell>
          <cell r="BA59">
            <v>1.0269999999999999</v>
          </cell>
          <cell r="BB59">
            <v>1.0269999999999999</v>
          </cell>
          <cell r="BC59">
            <v>1.0547289999999998</v>
          </cell>
          <cell r="BD59">
            <v>1.0547289999999998</v>
          </cell>
          <cell r="BE59">
            <v>1.0547289999999998</v>
          </cell>
          <cell r="BF59">
            <v>1.0547289999999998</v>
          </cell>
          <cell r="BG59">
            <v>1.0832066829999998</v>
          </cell>
          <cell r="BH59">
            <v>1.0832066829999998</v>
          </cell>
          <cell r="BI59">
            <v>1.0832066829999998</v>
          </cell>
          <cell r="BJ59">
            <v>1.0832066829999998</v>
          </cell>
          <cell r="BK59">
            <v>1.1124532634409996</v>
          </cell>
          <cell r="BL59">
            <v>1.1124532634409996</v>
          </cell>
          <cell r="BM59">
            <v>1.1124532634409996</v>
          </cell>
          <cell r="BN59">
            <v>1.1124532634409996</v>
          </cell>
          <cell r="BO59">
            <v>1.1424895015539065</v>
          </cell>
          <cell r="BP59">
            <v>1.1424895015539065</v>
          </cell>
          <cell r="BQ59">
            <v>1.1424895015539065</v>
          </cell>
          <cell r="BR59">
            <v>1.1424895015539065</v>
          </cell>
          <cell r="BS59">
            <v>1.1733367180958618</v>
          </cell>
          <cell r="BT59">
            <v>1.1733367180958618</v>
          </cell>
          <cell r="BU59">
            <v>1.1733367180958618</v>
          </cell>
          <cell r="BV59">
            <v>1.1733367180958618</v>
          </cell>
          <cell r="BW59">
            <v>1.20501680948445</v>
          </cell>
          <cell r="BX59">
            <v>1.20501680948445</v>
          </cell>
          <cell r="BY59">
            <v>1.20501680948445</v>
          </cell>
          <cell r="BZ59">
            <v>1.20501680948445</v>
          </cell>
          <cell r="CA59">
            <v>1.23755226334053</v>
          </cell>
          <cell r="CB59">
            <v>1.23755226334053</v>
          </cell>
          <cell r="CC59">
            <v>1.23755226334053</v>
          </cell>
          <cell r="CD59">
            <v>1.23755226334053</v>
          </cell>
          <cell r="CE59">
            <v>1.2709661744507241</v>
          </cell>
          <cell r="CF59">
            <v>1.2709661744507241</v>
          </cell>
          <cell r="CG59">
            <v>1.2709661744507241</v>
          </cell>
          <cell r="CH59">
            <v>1.2709661744507241</v>
          </cell>
          <cell r="CI59">
            <v>1.3052822611608936</v>
          </cell>
          <cell r="CJ59">
            <v>1.3052822611608936</v>
          </cell>
          <cell r="CK59">
            <v>1.3052822611608936</v>
          </cell>
          <cell r="CL59">
            <v>1.3052822611608936</v>
          </cell>
          <cell r="CM59">
            <v>1.3405248822122378</v>
          </cell>
          <cell r="CN59">
            <v>1.3405248822122378</v>
          </cell>
          <cell r="CO59">
            <v>1.3405248822122378</v>
          </cell>
          <cell r="CP59">
            <v>1.3405248822122378</v>
          </cell>
          <cell r="CQ59">
            <v>1.376719054031968</v>
          </cell>
          <cell r="CR59">
            <v>1.376719054031968</v>
          </cell>
          <cell r="CS59">
            <v>1.376719054031968</v>
          </cell>
          <cell r="CT59">
            <v>1.376719054031968</v>
          </cell>
          <cell r="CU59">
            <v>1.4138904684908311</v>
          </cell>
          <cell r="CV59">
            <v>1.4138904684908311</v>
          </cell>
          <cell r="CW59">
            <v>1.4138904684908311</v>
          </cell>
          <cell r="CX59">
            <v>1.4138904684908311</v>
          </cell>
          <cell r="CY59">
            <v>1.4520655111400835</v>
          </cell>
          <cell r="CZ59">
            <v>1.4520655111400835</v>
          </cell>
          <cell r="DA59">
            <v>1.4520655111400835</v>
          </cell>
          <cell r="DB59">
            <v>1.4520655111400835</v>
          </cell>
          <cell r="DC59">
            <v>1.4912712799408656</v>
          </cell>
          <cell r="DD59">
            <v>1.4912712799408656</v>
          </cell>
          <cell r="DE59">
            <v>1.4912712799408656</v>
          </cell>
          <cell r="DF59">
            <v>1.4912712799408656</v>
          </cell>
          <cell r="DG59">
            <v>1.531535604499269</v>
          </cell>
          <cell r="DH59">
            <v>1.531535604499269</v>
          </cell>
          <cell r="DI59">
            <v>1.531535604499269</v>
          </cell>
          <cell r="DJ59">
            <v>1.531535604499269</v>
          </cell>
          <cell r="DK59">
            <v>1.572887065820749</v>
          </cell>
          <cell r="DL59">
            <v>1.572887065820749</v>
          </cell>
          <cell r="DM59">
            <v>1.572887065820749</v>
          </cell>
          <cell r="DN59">
            <v>1.572887065820749</v>
          </cell>
          <cell r="DO59">
            <v>1.6153550165979091</v>
          </cell>
          <cell r="DP59">
            <v>1.6153550165979091</v>
          </cell>
          <cell r="DQ59">
            <v>1.6153550165979091</v>
          </cell>
          <cell r="DR59">
            <v>1.6153550165979091</v>
          </cell>
          <cell r="DS59">
            <v>1.6589696020460525</v>
          </cell>
          <cell r="DT59">
            <v>1.6589696020460525</v>
          </cell>
          <cell r="DU59">
            <v>1.6589696020460525</v>
          </cell>
          <cell r="DV59">
            <v>1.6589696020460525</v>
          </cell>
          <cell r="DW59">
            <v>1.7037617813012957</v>
          </cell>
          <cell r="DX59">
            <v>1.7037617813012957</v>
          </cell>
          <cell r="DY59">
            <v>1.7037617813012957</v>
          </cell>
          <cell r="DZ59">
            <v>1.7037617813012957</v>
          </cell>
          <cell r="EA59">
            <v>1.7497633493964306</v>
          </cell>
          <cell r="EB59">
            <v>1.7497633493964306</v>
          </cell>
          <cell r="EC59">
            <v>1.7497633493964306</v>
          </cell>
          <cell r="ED59">
            <v>1.7497633493964306</v>
          </cell>
          <cell r="EE59">
            <v>1.7970069598301341</v>
          </cell>
          <cell r="EF59">
            <v>1.7970069598301341</v>
          </cell>
          <cell r="EG59">
            <v>1.7970069598301341</v>
          </cell>
          <cell r="EH59">
            <v>1.7970069598301341</v>
          </cell>
          <cell r="EI59">
            <v>1.8455261477455476</v>
          </cell>
          <cell r="EJ59">
            <v>1.8455261477455476</v>
          </cell>
          <cell r="EK59">
            <v>1.8455261477455476</v>
          </cell>
          <cell r="EL59">
            <v>1.8455261477455476</v>
          </cell>
          <cell r="EM59">
            <v>1.8953553537346772</v>
          </cell>
          <cell r="EN59">
            <v>1.8953553537346772</v>
          </cell>
          <cell r="EO59">
            <v>1.8953553537346772</v>
          </cell>
          <cell r="EP59">
            <v>1.8953553537346772</v>
          </cell>
          <cell r="EQ59">
            <v>1.9465299482855134</v>
          </cell>
          <cell r="ER59">
            <v>1.9465299482855134</v>
          </cell>
          <cell r="ES59">
            <v>1.9465299482855134</v>
          </cell>
          <cell r="ET59">
            <v>1.9465299482855134</v>
          </cell>
        </row>
        <row r="60">
          <cell r="J60">
            <v>0.73528321151904208</v>
          </cell>
          <cell r="K60">
            <v>0.75235875408070874</v>
          </cell>
          <cell r="L60">
            <v>0.75235875408070874</v>
          </cell>
          <cell r="M60">
            <v>0.75235875408070874</v>
          </cell>
          <cell r="N60">
            <v>0.75235875408070874</v>
          </cell>
          <cell r="O60">
            <v>0.77512614416293102</v>
          </cell>
          <cell r="P60">
            <v>0.77512614416293102</v>
          </cell>
          <cell r="Q60">
            <v>0.77512614416293102</v>
          </cell>
          <cell r="R60">
            <v>0.77512614416293102</v>
          </cell>
          <cell r="S60">
            <v>0.80565514450045617</v>
          </cell>
          <cell r="T60">
            <v>0.80565514450045617</v>
          </cell>
          <cell r="U60">
            <v>0.80565514450045617</v>
          </cell>
          <cell r="V60">
            <v>0.80565514450045617</v>
          </cell>
          <cell r="W60">
            <v>0.82066092432737547</v>
          </cell>
          <cell r="X60">
            <v>0.82066092432737547</v>
          </cell>
          <cell r="Y60">
            <v>0.82066092432737547</v>
          </cell>
          <cell r="Z60">
            <v>0.82066092432737547</v>
          </cell>
          <cell r="AA60">
            <v>0.86152983835887886</v>
          </cell>
          <cell r="AB60">
            <v>0.86152983835887886</v>
          </cell>
          <cell r="AC60">
            <v>0.86152983835887886</v>
          </cell>
          <cell r="AD60">
            <v>0.86152983835887886</v>
          </cell>
          <cell r="AE60">
            <v>0.87272972625754419</v>
          </cell>
          <cell r="AF60">
            <v>0.87272972625754419</v>
          </cell>
          <cell r="AG60">
            <v>0.87272972625754419</v>
          </cell>
          <cell r="AH60">
            <v>0.87272972625754419</v>
          </cell>
          <cell r="AI60">
            <v>0.8971661585927555</v>
          </cell>
          <cell r="AJ60">
            <v>0.8971661585927555</v>
          </cell>
          <cell r="AK60">
            <v>0.8971661585927555</v>
          </cell>
          <cell r="AL60">
            <v>0.8971661585927555</v>
          </cell>
          <cell r="AM60">
            <v>0.92228681103335264</v>
          </cell>
          <cell r="AN60">
            <v>0.92228681103335264</v>
          </cell>
          <cell r="AO60">
            <v>0.92228681103335264</v>
          </cell>
          <cell r="AP60">
            <v>0.92228681103335264</v>
          </cell>
          <cell r="AQ60">
            <v>0.94811084174228655</v>
          </cell>
          <cell r="AR60">
            <v>0.94811084174228655</v>
          </cell>
          <cell r="AS60">
            <v>0.94811084174228655</v>
          </cell>
          <cell r="AT60">
            <v>0.94811084174228655</v>
          </cell>
          <cell r="AU60">
            <v>0.97370983446932824</v>
          </cell>
          <cell r="AV60">
            <v>0.97370983446932824</v>
          </cell>
          <cell r="AW60">
            <v>0.97370983446932824</v>
          </cell>
          <cell r="AX60">
            <v>0.97370983446932824</v>
          </cell>
          <cell r="AY60">
            <v>1</v>
          </cell>
          <cell r="AZ60">
            <v>1</v>
          </cell>
          <cell r="BA60">
            <v>1</v>
          </cell>
          <cell r="BB60">
            <v>1</v>
          </cell>
          <cell r="BC60">
            <v>1.0269999999999999</v>
          </cell>
          <cell r="BD60">
            <v>1.0269999999999999</v>
          </cell>
          <cell r="BE60">
            <v>1.0269999999999999</v>
          </cell>
          <cell r="BF60">
            <v>1.0269999999999999</v>
          </cell>
          <cell r="BG60">
            <v>1.0547289999999998</v>
          </cell>
          <cell r="BH60">
            <v>1.0547289999999998</v>
          </cell>
          <cell r="BI60">
            <v>1.0547289999999998</v>
          </cell>
          <cell r="BJ60">
            <v>1.0547289999999998</v>
          </cell>
          <cell r="BK60">
            <v>1.0832066829999998</v>
          </cell>
          <cell r="BL60">
            <v>1.0832066829999998</v>
          </cell>
          <cell r="BM60">
            <v>1.0832066829999998</v>
          </cell>
          <cell r="BN60">
            <v>1.0832066829999998</v>
          </cell>
          <cell r="BO60">
            <v>1.1124532634409996</v>
          </cell>
          <cell r="BP60">
            <v>1.1124532634409996</v>
          </cell>
          <cell r="BQ60">
            <v>1.1124532634409996</v>
          </cell>
          <cell r="BR60">
            <v>1.1124532634409996</v>
          </cell>
          <cell r="BS60">
            <v>1.1424895015539065</v>
          </cell>
          <cell r="BT60">
            <v>1.1424895015539065</v>
          </cell>
          <cell r="BU60">
            <v>1.1424895015539065</v>
          </cell>
          <cell r="BV60">
            <v>1.1424895015539065</v>
          </cell>
          <cell r="BW60">
            <v>1.1733367180958618</v>
          </cell>
          <cell r="BX60">
            <v>1.1733367180958618</v>
          </cell>
          <cell r="BY60">
            <v>1.1733367180958618</v>
          </cell>
          <cell r="BZ60">
            <v>1.1733367180958618</v>
          </cell>
          <cell r="CA60">
            <v>1.20501680948445</v>
          </cell>
          <cell r="CB60">
            <v>1.20501680948445</v>
          </cell>
          <cell r="CC60">
            <v>1.20501680948445</v>
          </cell>
          <cell r="CD60">
            <v>1.20501680948445</v>
          </cell>
          <cell r="CE60">
            <v>1.23755226334053</v>
          </cell>
          <cell r="CF60">
            <v>1.23755226334053</v>
          </cell>
          <cell r="CG60">
            <v>1.23755226334053</v>
          </cell>
          <cell r="CH60">
            <v>1.23755226334053</v>
          </cell>
          <cell r="CI60">
            <v>1.2709661744507241</v>
          </cell>
          <cell r="CJ60">
            <v>1.2709661744507241</v>
          </cell>
          <cell r="CK60">
            <v>1.2709661744507241</v>
          </cell>
          <cell r="CL60">
            <v>1.2709661744507241</v>
          </cell>
          <cell r="CM60">
            <v>1.3052822611608936</v>
          </cell>
          <cell r="CN60">
            <v>1.3052822611608936</v>
          </cell>
          <cell r="CO60">
            <v>1.3052822611608936</v>
          </cell>
          <cell r="CP60">
            <v>1.3052822611608936</v>
          </cell>
          <cell r="CQ60">
            <v>1.3405248822122378</v>
          </cell>
          <cell r="CR60">
            <v>1.3405248822122378</v>
          </cell>
          <cell r="CS60">
            <v>1.3405248822122378</v>
          </cell>
          <cell r="CT60">
            <v>1.3405248822122378</v>
          </cell>
          <cell r="CU60">
            <v>1.376719054031968</v>
          </cell>
          <cell r="CV60">
            <v>1.376719054031968</v>
          </cell>
          <cell r="CW60">
            <v>1.376719054031968</v>
          </cell>
          <cell r="CX60">
            <v>1.376719054031968</v>
          </cell>
          <cell r="CY60">
            <v>1.4138904684908311</v>
          </cell>
          <cell r="CZ60">
            <v>1.4138904684908311</v>
          </cell>
          <cell r="DA60">
            <v>1.4138904684908311</v>
          </cell>
          <cell r="DB60">
            <v>1.4138904684908311</v>
          </cell>
          <cell r="DC60">
            <v>1.4520655111400835</v>
          </cell>
          <cell r="DD60">
            <v>1.4520655111400835</v>
          </cell>
          <cell r="DE60">
            <v>1.4520655111400835</v>
          </cell>
          <cell r="DF60">
            <v>1.4520655111400835</v>
          </cell>
          <cell r="DG60">
            <v>1.4912712799408656</v>
          </cell>
          <cell r="DH60">
            <v>1.4912712799408656</v>
          </cell>
          <cell r="DI60">
            <v>1.4912712799408656</v>
          </cell>
          <cell r="DJ60">
            <v>1.4912712799408656</v>
          </cell>
          <cell r="DK60">
            <v>1.531535604499269</v>
          </cell>
          <cell r="DL60">
            <v>1.531535604499269</v>
          </cell>
          <cell r="DM60">
            <v>1.531535604499269</v>
          </cell>
          <cell r="DN60">
            <v>1.531535604499269</v>
          </cell>
          <cell r="DO60">
            <v>1.572887065820749</v>
          </cell>
          <cell r="DP60">
            <v>1.572887065820749</v>
          </cell>
          <cell r="DQ60">
            <v>1.572887065820749</v>
          </cell>
          <cell r="DR60">
            <v>1.572887065820749</v>
          </cell>
          <cell r="DS60">
            <v>1.6153550165979091</v>
          </cell>
          <cell r="DT60">
            <v>1.6153550165979091</v>
          </cell>
          <cell r="DU60">
            <v>1.6153550165979091</v>
          </cell>
          <cell r="DV60">
            <v>1.6153550165979091</v>
          </cell>
          <cell r="DW60">
            <v>1.6589696020460525</v>
          </cell>
          <cell r="DX60">
            <v>1.6589696020460525</v>
          </cell>
          <cell r="DY60">
            <v>1.6589696020460525</v>
          </cell>
          <cell r="DZ60">
            <v>1.6589696020460525</v>
          </cell>
          <cell r="EA60">
            <v>1.7037617813012957</v>
          </cell>
          <cell r="EB60">
            <v>1.7037617813012957</v>
          </cell>
          <cell r="EC60">
            <v>1.7037617813012957</v>
          </cell>
          <cell r="ED60">
            <v>1.7037617813012957</v>
          </cell>
          <cell r="EE60">
            <v>1.7497633493964306</v>
          </cell>
          <cell r="EF60">
            <v>1.7497633493964306</v>
          </cell>
          <cell r="EG60">
            <v>1.7497633493964306</v>
          </cell>
          <cell r="EH60">
            <v>1.7497633493964306</v>
          </cell>
          <cell r="EI60">
            <v>1.7970069598301341</v>
          </cell>
          <cell r="EJ60">
            <v>1.7970069598301341</v>
          </cell>
          <cell r="EK60">
            <v>1.7970069598301341</v>
          </cell>
          <cell r="EL60">
            <v>1.7970069598301341</v>
          </cell>
          <cell r="EM60">
            <v>1.8455261477455476</v>
          </cell>
          <cell r="EN60">
            <v>1.8455261477455476</v>
          </cell>
          <cell r="EO60">
            <v>1.8455261477455476</v>
          </cell>
          <cell r="EP60">
            <v>1.8455261477455476</v>
          </cell>
          <cell r="EQ60">
            <v>1.8953553537346772</v>
          </cell>
          <cell r="ER60">
            <v>1.8953553537346772</v>
          </cell>
          <cell r="ES60">
            <v>1.8953553537346772</v>
          </cell>
          <cell r="ET60">
            <v>1.8953553537346772</v>
          </cell>
        </row>
        <row r="61">
          <cell r="J61">
            <v>0.71595249417628248</v>
          </cell>
          <cell r="K61">
            <v>0.73257911789747698</v>
          </cell>
          <cell r="L61">
            <v>0.73257911789747698</v>
          </cell>
          <cell r="M61">
            <v>0.73257911789747698</v>
          </cell>
          <cell r="N61">
            <v>0.73257911789747698</v>
          </cell>
          <cell r="O61">
            <v>0.75474794952573621</v>
          </cell>
          <cell r="P61">
            <v>0.75474794952573621</v>
          </cell>
          <cell r="Q61">
            <v>0.75474794952573621</v>
          </cell>
          <cell r="R61">
            <v>0.75474794952573621</v>
          </cell>
          <cell r="S61">
            <v>0.78447433739090189</v>
          </cell>
          <cell r="T61">
            <v>0.78447433739090189</v>
          </cell>
          <cell r="U61">
            <v>0.78447433739090189</v>
          </cell>
          <cell r="V61">
            <v>0.78447433739090189</v>
          </cell>
          <cell r="W61">
            <v>0.79908561278225465</v>
          </cell>
          <cell r="X61">
            <v>0.79908561278225465</v>
          </cell>
          <cell r="Y61">
            <v>0.79908561278225465</v>
          </cell>
          <cell r="Z61">
            <v>0.79908561278225465</v>
          </cell>
          <cell r="AA61">
            <v>0.83888007629881101</v>
          </cell>
          <cell r="AB61">
            <v>0.83888007629881101</v>
          </cell>
          <cell r="AC61">
            <v>0.83888007629881101</v>
          </cell>
          <cell r="AD61">
            <v>0.83888007629881101</v>
          </cell>
          <cell r="AE61">
            <v>0.84978551729069551</v>
          </cell>
          <cell r="AF61">
            <v>0.84978551729069551</v>
          </cell>
          <cell r="AG61">
            <v>0.84978551729069551</v>
          </cell>
          <cell r="AH61">
            <v>0.84978551729069551</v>
          </cell>
          <cell r="AI61">
            <v>0.87357951177483506</v>
          </cell>
          <cell r="AJ61">
            <v>0.87357951177483506</v>
          </cell>
          <cell r="AK61">
            <v>0.87357951177483506</v>
          </cell>
          <cell r="AL61">
            <v>0.87357951177483506</v>
          </cell>
          <cell r="AM61">
            <v>0.89803973810453042</v>
          </cell>
          <cell r="AN61">
            <v>0.89803973810453042</v>
          </cell>
          <cell r="AO61">
            <v>0.89803973810453042</v>
          </cell>
          <cell r="AP61">
            <v>0.89803973810453042</v>
          </cell>
          <cell r="AQ61">
            <v>0.92318485077145729</v>
          </cell>
          <cell r="AR61">
            <v>0.92318485077145729</v>
          </cell>
          <cell r="AS61">
            <v>0.92318485077145729</v>
          </cell>
          <cell r="AT61">
            <v>0.92318485077145729</v>
          </cell>
          <cell r="AU61">
            <v>0.94811084174228655</v>
          </cell>
          <cell r="AV61">
            <v>0.94811084174228655</v>
          </cell>
          <cell r="AW61">
            <v>0.94811084174228655</v>
          </cell>
          <cell r="AX61">
            <v>0.94811084174228655</v>
          </cell>
          <cell r="AY61">
            <v>0.97370983446932824</v>
          </cell>
          <cell r="AZ61">
            <v>0.97370983446932824</v>
          </cell>
          <cell r="BA61">
            <v>0.97370983446932824</v>
          </cell>
          <cell r="BB61">
            <v>0.97370983446932824</v>
          </cell>
          <cell r="BC61">
            <v>1</v>
          </cell>
          <cell r="BD61">
            <v>1</v>
          </cell>
          <cell r="BE61">
            <v>1</v>
          </cell>
          <cell r="BF61">
            <v>1</v>
          </cell>
          <cell r="BG61">
            <v>1.0269999999999999</v>
          </cell>
          <cell r="BH61">
            <v>1.0269999999999999</v>
          </cell>
          <cell r="BI61">
            <v>1.0269999999999999</v>
          </cell>
          <cell r="BJ61">
            <v>1.0269999999999999</v>
          </cell>
          <cell r="BK61">
            <v>1.0547289999999998</v>
          </cell>
          <cell r="BL61">
            <v>1.0547289999999998</v>
          </cell>
          <cell r="BM61">
            <v>1.0547289999999998</v>
          </cell>
          <cell r="BN61">
            <v>1.0547289999999998</v>
          </cell>
          <cell r="BO61">
            <v>1.0832066829999998</v>
          </cell>
          <cell r="BP61">
            <v>1.0832066829999998</v>
          </cell>
          <cell r="BQ61">
            <v>1.0832066829999998</v>
          </cell>
          <cell r="BR61">
            <v>1.0832066829999998</v>
          </cell>
          <cell r="BS61">
            <v>1.1124532634409996</v>
          </cell>
          <cell r="BT61">
            <v>1.1124532634409996</v>
          </cell>
          <cell r="BU61">
            <v>1.1124532634409996</v>
          </cell>
          <cell r="BV61">
            <v>1.1124532634409996</v>
          </cell>
          <cell r="BW61">
            <v>1.1424895015539065</v>
          </cell>
          <cell r="BX61">
            <v>1.1424895015539065</v>
          </cell>
          <cell r="BY61">
            <v>1.1424895015539065</v>
          </cell>
          <cell r="BZ61">
            <v>1.1424895015539065</v>
          </cell>
          <cell r="CA61">
            <v>1.1733367180958618</v>
          </cell>
          <cell r="CB61">
            <v>1.1733367180958618</v>
          </cell>
          <cell r="CC61">
            <v>1.1733367180958618</v>
          </cell>
          <cell r="CD61">
            <v>1.1733367180958618</v>
          </cell>
          <cell r="CE61">
            <v>1.20501680948445</v>
          </cell>
          <cell r="CF61">
            <v>1.20501680948445</v>
          </cell>
          <cell r="CG61">
            <v>1.20501680948445</v>
          </cell>
          <cell r="CH61">
            <v>1.20501680948445</v>
          </cell>
          <cell r="CI61">
            <v>1.23755226334053</v>
          </cell>
          <cell r="CJ61">
            <v>1.23755226334053</v>
          </cell>
          <cell r="CK61">
            <v>1.23755226334053</v>
          </cell>
          <cell r="CL61">
            <v>1.23755226334053</v>
          </cell>
          <cell r="CM61">
            <v>1.2709661744507241</v>
          </cell>
          <cell r="CN61">
            <v>1.2709661744507241</v>
          </cell>
          <cell r="CO61">
            <v>1.2709661744507241</v>
          </cell>
          <cell r="CP61">
            <v>1.2709661744507241</v>
          </cell>
          <cell r="CQ61">
            <v>1.3052822611608936</v>
          </cell>
          <cell r="CR61">
            <v>1.3052822611608936</v>
          </cell>
          <cell r="CS61">
            <v>1.3052822611608936</v>
          </cell>
          <cell r="CT61">
            <v>1.3052822611608936</v>
          </cell>
          <cell r="CU61">
            <v>1.3405248822122378</v>
          </cell>
          <cell r="CV61">
            <v>1.3405248822122378</v>
          </cell>
          <cell r="CW61">
            <v>1.3405248822122378</v>
          </cell>
          <cell r="CX61">
            <v>1.3405248822122378</v>
          </cell>
          <cell r="CY61">
            <v>1.376719054031968</v>
          </cell>
          <cell r="CZ61">
            <v>1.376719054031968</v>
          </cell>
          <cell r="DA61">
            <v>1.376719054031968</v>
          </cell>
          <cell r="DB61">
            <v>1.376719054031968</v>
          </cell>
          <cell r="DC61">
            <v>1.4138904684908311</v>
          </cell>
          <cell r="DD61">
            <v>1.4138904684908311</v>
          </cell>
          <cell r="DE61">
            <v>1.4138904684908311</v>
          </cell>
          <cell r="DF61">
            <v>1.4138904684908311</v>
          </cell>
          <cell r="DG61">
            <v>1.4520655111400835</v>
          </cell>
          <cell r="DH61">
            <v>1.4520655111400835</v>
          </cell>
          <cell r="DI61">
            <v>1.4520655111400835</v>
          </cell>
          <cell r="DJ61">
            <v>1.4520655111400835</v>
          </cell>
          <cell r="DK61">
            <v>1.4912712799408656</v>
          </cell>
          <cell r="DL61">
            <v>1.4912712799408656</v>
          </cell>
          <cell r="DM61">
            <v>1.4912712799408656</v>
          </cell>
          <cell r="DN61">
            <v>1.4912712799408656</v>
          </cell>
          <cell r="DO61">
            <v>1.531535604499269</v>
          </cell>
          <cell r="DP61">
            <v>1.531535604499269</v>
          </cell>
          <cell r="DQ61">
            <v>1.531535604499269</v>
          </cell>
          <cell r="DR61">
            <v>1.531535604499269</v>
          </cell>
          <cell r="DS61">
            <v>1.572887065820749</v>
          </cell>
          <cell r="DT61">
            <v>1.572887065820749</v>
          </cell>
          <cell r="DU61">
            <v>1.572887065820749</v>
          </cell>
          <cell r="DV61">
            <v>1.572887065820749</v>
          </cell>
          <cell r="DW61">
            <v>1.6153550165979091</v>
          </cell>
          <cell r="DX61">
            <v>1.6153550165979091</v>
          </cell>
          <cell r="DY61">
            <v>1.6153550165979091</v>
          </cell>
          <cell r="DZ61">
            <v>1.6153550165979091</v>
          </cell>
          <cell r="EA61">
            <v>1.6589696020460525</v>
          </cell>
          <cell r="EB61">
            <v>1.6589696020460525</v>
          </cell>
          <cell r="EC61">
            <v>1.6589696020460525</v>
          </cell>
          <cell r="ED61">
            <v>1.6589696020460525</v>
          </cell>
          <cell r="EE61">
            <v>1.7037617813012957</v>
          </cell>
          <cell r="EF61">
            <v>1.7037617813012957</v>
          </cell>
          <cell r="EG61">
            <v>1.7037617813012957</v>
          </cell>
          <cell r="EH61">
            <v>1.7037617813012957</v>
          </cell>
          <cell r="EI61">
            <v>1.7497633493964306</v>
          </cell>
          <cell r="EJ61">
            <v>1.7497633493964306</v>
          </cell>
          <cell r="EK61">
            <v>1.7497633493964306</v>
          </cell>
          <cell r="EL61">
            <v>1.7497633493964306</v>
          </cell>
          <cell r="EM61">
            <v>1.7970069598301341</v>
          </cell>
          <cell r="EN61">
            <v>1.7970069598301341</v>
          </cell>
          <cell r="EO61">
            <v>1.7970069598301341</v>
          </cell>
          <cell r="EP61">
            <v>1.7970069598301341</v>
          </cell>
          <cell r="EQ61">
            <v>1.8455261477455476</v>
          </cell>
          <cell r="ER61">
            <v>1.8455261477455476</v>
          </cell>
          <cell r="ES61">
            <v>1.8455261477455476</v>
          </cell>
          <cell r="ET61">
            <v>1.8455261477455476</v>
          </cell>
        </row>
        <row r="73">
          <cell r="I73">
            <v>0</v>
          </cell>
        </row>
        <row r="81">
          <cell r="H81">
            <v>0</v>
          </cell>
        </row>
        <row r="172">
          <cell r="H172">
            <v>0</v>
          </cell>
        </row>
        <row r="210">
          <cell r="H210">
            <v>0</v>
          </cell>
        </row>
        <row r="235">
          <cell r="H235">
            <v>0</v>
          </cell>
        </row>
        <row r="237">
          <cell r="H237">
            <v>0</v>
          </cell>
        </row>
      </sheetData>
      <sheetData sheetId="7">
        <row r="1">
          <cell r="B1" t="str">
            <v>General Assumptions &amp; Scenario Selections</v>
          </cell>
        </row>
        <row r="11">
          <cell r="H11">
            <v>4</v>
          </cell>
          <cell r="I11">
            <v>3</v>
          </cell>
          <cell r="J11">
            <v>1</v>
          </cell>
          <cell r="K11">
            <v>1</v>
          </cell>
          <cell r="L11">
            <v>3</v>
          </cell>
          <cell r="M11">
            <v>1</v>
          </cell>
          <cell r="N11">
            <v>1</v>
          </cell>
          <cell r="O11">
            <v>1</v>
          </cell>
        </row>
        <row r="12">
          <cell r="H12">
            <v>6</v>
          </cell>
          <cell r="I12">
            <v>6</v>
          </cell>
          <cell r="J12">
            <v>6</v>
          </cell>
          <cell r="K12">
            <v>12</v>
          </cell>
          <cell r="L12">
            <v>6</v>
          </cell>
          <cell r="M12">
            <v>12</v>
          </cell>
          <cell r="N12">
            <v>6</v>
          </cell>
          <cell r="O12">
            <v>12</v>
          </cell>
        </row>
        <row r="13">
          <cell r="H13">
            <v>40725</v>
          </cell>
          <cell r="I13">
            <v>39995</v>
          </cell>
          <cell r="J13">
            <v>39995</v>
          </cell>
          <cell r="K13">
            <v>39995</v>
          </cell>
          <cell r="L13">
            <v>38352</v>
          </cell>
          <cell r="M13">
            <v>41275</v>
          </cell>
          <cell r="N13">
            <v>38352</v>
          </cell>
          <cell r="O13">
            <v>39447</v>
          </cell>
        </row>
        <row r="15">
          <cell r="H15" t="str">
            <v>July</v>
          </cell>
          <cell r="I15" t="str">
            <v>September</v>
          </cell>
          <cell r="J15" t="str">
            <v>June</v>
          </cell>
          <cell r="K15" t="str">
            <v>December</v>
          </cell>
          <cell r="L15" t="str">
            <v>December</v>
          </cell>
          <cell r="M15" t="str">
            <v>December</v>
          </cell>
          <cell r="N15" t="str">
            <v>June</v>
          </cell>
          <cell r="O15" t="str">
            <v>December</v>
          </cell>
        </row>
        <row r="16">
          <cell r="H16">
            <v>40755</v>
          </cell>
          <cell r="I16">
            <v>40086</v>
          </cell>
          <cell r="J16">
            <v>40359</v>
          </cell>
          <cell r="K16">
            <v>40178</v>
          </cell>
          <cell r="L16">
            <v>38352</v>
          </cell>
          <cell r="M16">
            <v>41639</v>
          </cell>
          <cell r="N16">
            <v>38533</v>
          </cell>
          <cell r="O16">
            <v>39447</v>
          </cell>
        </row>
        <row r="17">
          <cell r="H17" t="str">
            <v>M1</v>
          </cell>
          <cell r="I17" t="str">
            <v>Q1</v>
          </cell>
          <cell r="J17" t="str">
            <v>Year</v>
          </cell>
          <cell r="L17" t="str">
            <v>Q2</v>
          </cell>
          <cell r="M17" t="str">
            <v>Year</v>
          </cell>
          <cell r="N17" t="str">
            <v>Year</v>
          </cell>
          <cell r="O17" t="str">
            <v>Year</v>
          </cell>
        </row>
        <row r="18">
          <cell r="H18">
            <v>3</v>
          </cell>
          <cell r="I18">
            <v>3</v>
          </cell>
          <cell r="J18">
            <v>3</v>
          </cell>
          <cell r="K18">
            <v>2</v>
          </cell>
          <cell r="L18">
            <v>3</v>
          </cell>
          <cell r="M18">
            <v>3</v>
          </cell>
          <cell r="N18">
            <v>2</v>
          </cell>
          <cell r="O18">
            <v>2</v>
          </cell>
        </row>
        <row r="23">
          <cell r="H23">
            <v>2011</v>
          </cell>
        </row>
        <row r="24">
          <cell r="H24">
            <v>41090</v>
          </cell>
        </row>
        <row r="25">
          <cell r="H25">
            <v>41090</v>
          </cell>
        </row>
        <row r="26">
          <cell r="H26">
            <v>42551</v>
          </cell>
        </row>
        <row r="27">
          <cell r="I27">
            <v>40724</v>
          </cell>
        </row>
        <row r="29">
          <cell r="H29">
            <v>5</v>
          </cell>
        </row>
        <row r="31">
          <cell r="H31">
            <v>0</v>
          </cell>
        </row>
        <row r="33">
          <cell r="H33">
            <v>2</v>
          </cell>
        </row>
        <row r="35">
          <cell r="H35">
            <v>42985</v>
          </cell>
        </row>
        <row r="38">
          <cell r="H38">
            <v>215505526</v>
          </cell>
        </row>
        <row r="39">
          <cell r="H39">
            <v>0.13500000000000001</v>
          </cell>
        </row>
        <row r="42">
          <cell r="H42">
            <v>0</v>
          </cell>
        </row>
        <row r="43">
          <cell r="H43">
            <v>14500</v>
          </cell>
        </row>
        <row r="44">
          <cell r="H44">
            <v>0</v>
          </cell>
        </row>
        <row r="45">
          <cell r="H45">
            <v>14500</v>
          </cell>
        </row>
        <row r="48">
          <cell r="H48" t="b">
            <v>0</v>
          </cell>
        </row>
        <row r="49">
          <cell r="H49" t="b">
            <v>0</v>
          </cell>
        </row>
        <row r="50">
          <cell r="H50" t="b">
            <v>0</v>
          </cell>
        </row>
        <row r="52">
          <cell r="H52">
            <v>1</v>
          </cell>
        </row>
        <row r="54">
          <cell r="H54">
            <v>1</v>
          </cell>
        </row>
        <row r="56">
          <cell r="H56">
            <v>1</v>
          </cell>
        </row>
        <row r="58">
          <cell r="H58">
            <v>1</v>
          </cell>
        </row>
        <row r="60">
          <cell r="H60">
            <v>1</v>
          </cell>
        </row>
        <row r="62">
          <cell r="H62">
            <v>1</v>
          </cell>
        </row>
        <row r="64">
          <cell r="H64" t="b">
            <v>1</v>
          </cell>
        </row>
        <row r="67">
          <cell r="H67">
            <v>1</v>
          </cell>
        </row>
        <row r="69">
          <cell r="H69">
            <v>1</v>
          </cell>
        </row>
        <row r="71">
          <cell r="H71" t="b">
            <v>0</v>
          </cell>
        </row>
      </sheetData>
      <sheetData sheetId="8">
        <row r="24">
          <cell r="H24">
            <v>41090</v>
          </cell>
        </row>
        <row r="62">
          <cell r="I62">
            <v>0</v>
          </cell>
        </row>
        <row r="103">
          <cell r="I103">
            <v>0</v>
          </cell>
        </row>
      </sheetData>
      <sheetData sheetId="9">
        <row r="32">
          <cell r="I32">
            <v>0</v>
          </cell>
        </row>
        <row r="66">
          <cell r="I66">
            <v>0</v>
          </cell>
        </row>
        <row r="104">
          <cell r="I104">
            <v>0</v>
          </cell>
        </row>
        <row r="226">
          <cell r="I226">
            <v>0</v>
          </cell>
        </row>
      </sheetData>
      <sheetData sheetId="10">
        <row r="35">
          <cell r="I35">
            <v>0</v>
          </cell>
        </row>
        <row r="51">
          <cell r="I51">
            <v>0</v>
          </cell>
        </row>
      </sheetData>
      <sheetData sheetId="11">
        <row r="11">
          <cell r="I11">
            <v>1</v>
          </cell>
          <cell r="K11">
            <v>5.3094746985172317E-2</v>
          </cell>
        </row>
        <row r="12">
          <cell r="I12">
            <v>2</v>
          </cell>
          <cell r="K12">
            <v>5.0677988047574576E-2</v>
          </cell>
        </row>
        <row r="13">
          <cell r="I13">
            <v>3</v>
          </cell>
          <cell r="K13">
            <v>6.2786332893607175E-2</v>
          </cell>
          <cell r="L13">
            <v>0.16655906792635405</v>
          </cell>
        </row>
        <row r="14">
          <cell r="I14">
            <v>4</v>
          </cell>
          <cell r="K14">
            <v>7.4311433267893579E-2</v>
          </cell>
        </row>
        <row r="15">
          <cell r="I15">
            <v>5</v>
          </cell>
          <cell r="K15">
            <v>0.10008919576267693</v>
          </cell>
        </row>
        <row r="16">
          <cell r="I16">
            <v>6</v>
          </cell>
          <cell r="K16">
            <v>0.11240161714265832</v>
          </cell>
          <cell r="L16">
            <v>0.28680224617322886</v>
          </cell>
        </row>
        <row r="17">
          <cell r="I17">
            <v>7</v>
          </cell>
          <cell r="K17">
            <v>0.11947251162796274</v>
          </cell>
        </row>
        <row r="18">
          <cell r="I18">
            <v>8</v>
          </cell>
          <cell r="K18">
            <v>0.11481971342438836</v>
          </cell>
        </row>
        <row r="19">
          <cell r="I19">
            <v>9</v>
          </cell>
          <cell r="K19">
            <v>0.10124297806815252</v>
          </cell>
          <cell r="L19">
            <v>0.33553520312050361</v>
          </cell>
        </row>
        <row r="20">
          <cell r="I20">
            <v>10</v>
          </cell>
          <cell r="K20">
            <v>8.7752812492081098E-2</v>
          </cell>
        </row>
        <row r="21">
          <cell r="I21">
            <v>11</v>
          </cell>
          <cell r="K21">
            <v>6.5317390241208001E-2</v>
          </cell>
        </row>
        <row r="22">
          <cell r="I22">
            <v>12</v>
          </cell>
          <cell r="K22">
            <v>5.8033280046624301E-2</v>
          </cell>
          <cell r="L22">
            <v>0.21110348277991339</v>
          </cell>
        </row>
        <row r="25">
          <cell r="J25">
            <v>0</v>
          </cell>
        </row>
        <row r="43">
          <cell r="J43">
            <v>0</v>
          </cell>
        </row>
        <row r="46">
          <cell r="M46">
            <v>60</v>
          </cell>
        </row>
        <row r="66">
          <cell r="J66">
            <v>0</v>
          </cell>
        </row>
        <row r="86">
          <cell r="I86">
            <v>64.179752570349521</v>
          </cell>
        </row>
        <row r="91">
          <cell r="I91">
            <v>90</v>
          </cell>
        </row>
      </sheetData>
      <sheetData sheetId="12">
        <row r="24">
          <cell r="H24">
            <v>41090</v>
          </cell>
        </row>
        <row r="55">
          <cell r="I55">
            <v>0</v>
          </cell>
        </row>
        <row r="90">
          <cell r="I90">
            <v>0</v>
          </cell>
        </row>
      </sheetData>
      <sheetData sheetId="13">
        <row r="51">
          <cell r="I51">
            <v>0</v>
          </cell>
        </row>
        <row r="81">
          <cell r="I81">
            <v>0</v>
          </cell>
        </row>
        <row r="179">
          <cell r="I179">
            <v>0</v>
          </cell>
        </row>
      </sheetData>
      <sheetData sheetId="14">
        <row r="70">
          <cell r="I70">
            <v>0</v>
          </cell>
        </row>
        <row r="110">
          <cell r="I110">
            <v>0</v>
          </cell>
        </row>
      </sheetData>
      <sheetData sheetId="15">
        <row r="73">
          <cell r="I73">
            <v>0</v>
          </cell>
        </row>
        <row r="117">
          <cell r="I117">
            <v>0</v>
          </cell>
        </row>
        <row r="156">
          <cell r="I156">
            <v>0</v>
          </cell>
        </row>
        <row r="195">
          <cell r="I195">
            <v>0</v>
          </cell>
        </row>
        <row r="236">
          <cell r="I236">
            <v>0</v>
          </cell>
        </row>
      </sheetData>
      <sheetData sheetId="16"/>
      <sheetData sheetId="17">
        <row r="70">
          <cell r="L70">
            <v>0</v>
          </cell>
        </row>
        <row r="72">
          <cell r="L72">
            <v>0</v>
          </cell>
        </row>
        <row r="122">
          <cell r="L122">
            <v>0</v>
          </cell>
        </row>
        <row r="172">
          <cell r="K172">
            <v>0</v>
          </cell>
        </row>
      </sheetData>
      <sheetData sheetId="18"/>
      <sheetData sheetId="19">
        <row r="62">
          <cell r="H62">
            <v>0</v>
          </cell>
        </row>
        <row r="83">
          <cell r="H83">
            <v>1</v>
          </cell>
        </row>
        <row r="84">
          <cell r="H84">
            <v>0</v>
          </cell>
        </row>
      </sheetData>
      <sheetData sheetId="20"/>
      <sheetData sheetId="21">
        <row r="113">
          <cell r="J113">
            <v>0.8</v>
          </cell>
        </row>
        <row r="114">
          <cell r="J114">
            <v>0.97</v>
          </cell>
        </row>
        <row r="156">
          <cell r="J156">
            <v>1</v>
          </cell>
        </row>
        <row r="157">
          <cell r="J157">
            <v>1</v>
          </cell>
        </row>
        <row r="159">
          <cell r="J159">
            <v>0</v>
          </cell>
        </row>
      </sheetData>
      <sheetData sheetId="22">
        <row r="34">
          <cell r="I34">
            <v>1</v>
          </cell>
        </row>
        <row r="36">
          <cell r="I36">
            <v>0</v>
          </cell>
        </row>
        <row r="68">
          <cell r="I68">
            <v>0</v>
          </cell>
        </row>
        <row r="72">
          <cell r="I72">
            <v>0</v>
          </cell>
        </row>
      </sheetData>
      <sheetData sheetId="23">
        <row r="24">
          <cell r="C24" t="b">
            <v>1</v>
          </cell>
        </row>
        <row r="31">
          <cell r="I31">
            <v>0.3</v>
          </cell>
        </row>
        <row r="35">
          <cell r="H35" t="b">
            <v>1</v>
          </cell>
          <cell r="I35">
            <v>267465.68300000002</v>
          </cell>
        </row>
        <row r="39">
          <cell r="H39" t="b">
            <v>1</v>
          </cell>
          <cell r="I39">
            <v>0</v>
          </cell>
        </row>
        <row r="40">
          <cell r="H40" t="b">
            <v>1</v>
          </cell>
          <cell r="I40">
            <v>0</v>
          </cell>
        </row>
        <row r="41">
          <cell r="H41" t="b">
            <v>1</v>
          </cell>
          <cell r="I41">
            <v>66843</v>
          </cell>
        </row>
        <row r="52">
          <cell r="D52" t="str">
            <v>Interest Ineffective Hedging</v>
          </cell>
          <cell r="I52" t="b">
            <v>1</v>
          </cell>
        </row>
        <row r="53">
          <cell r="D53" t="str">
            <v>Interest IFRS Adjustments</v>
          </cell>
          <cell r="I53" t="b">
            <v>1</v>
          </cell>
        </row>
        <row r="54">
          <cell r="D54" t="str">
            <v>Tax Perm. Diff. 3 Name</v>
          </cell>
          <cell r="I54" t="b">
            <v>1</v>
          </cell>
        </row>
        <row r="55">
          <cell r="D55" t="str">
            <v>Tax Perm. Diff. 4 Name</v>
          </cell>
          <cell r="I55" t="b">
            <v>1</v>
          </cell>
        </row>
        <row r="56">
          <cell r="D56" t="str">
            <v>Tax Perm. Diff. 5 Name</v>
          </cell>
          <cell r="I56" t="b">
            <v>1</v>
          </cell>
        </row>
        <row r="63">
          <cell r="D63" t="str">
            <v>Tax Diff. DTA 1 Name</v>
          </cell>
          <cell r="I63" t="b">
            <v>1</v>
          </cell>
        </row>
        <row r="64">
          <cell r="D64" t="str">
            <v>Tax Diff. DTA 2 Name</v>
          </cell>
          <cell r="I64" t="b">
            <v>1</v>
          </cell>
        </row>
        <row r="65">
          <cell r="D65" t="str">
            <v>Tax Diff. DTA 3 Name</v>
          </cell>
          <cell r="I65" t="b">
            <v>1</v>
          </cell>
        </row>
        <row r="66">
          <cell r="D66" t="str">
            <v>Tax Diff. DTA 4 Name</v>
          </cell>
          <cell r="I66" t="b">
            <v>1</v>
          </cell>
        </row>
        <row r="67">
          <cell r="D67" t="str">
            <v>Tax Diff. DTA 5 Name</v>
          </cell>
          <cell r="I67" t="b">
            <v>1</v>
          </cell>
        </row>
        <row r="74">
          <cell r="D74" t="str">
            <v>Tax Diff. DTL 1 Name</v>
          </cell>
          <cell r="I74" t="b">
            <v>1</v>
          </cell>
        </row>
        <row r="75">
          <cell r="D75" t="str">
            <v>Tax Diff. DTL 2 Name</v>
          </cell>
          <cell r="I75" t="b">
            <v>1</v>
          </cell>
        </row>
        <row r="76">
          <cell r="D76" t="str">
            <v>Tax Diff. DTL 3 Name</v>
          </cell>
          <cell r="I76" t="b">
            <v>1</v>
          </cell>
        </row>
        <row r="77">
          <cell r="D77" t="str">
            <v>Tax Diff. DTL 4 Name</v>
          </cell>
          <cell r="I77" t="b">
            <v>1</v>
          </cell>
        </row>
        <row r="78">
          <cell r="D78" t="str">
            <v>Tax Diff. DTL 5 Name</v>
          </cell>
          <cell r="I78" t="b">
            <v>1</v>
          </cell>
        </row>
        <row r="88">
          <cell r="I88">
            <v>1</v>
          </cell>
        </row>
        <row r="98">
          <cell r="I98">
            <v>0</v>
          </cell>
        </row>
        <row r="116">
          <cell r="C116" t="b">
            <v>1</v>
          </cell>
        </row>
        <row r="133">
          <cell r="C133" t="b">
            <v>1</v>
          </cell>
        </row>
        <row r="150">
          <cell r="C150" t="b">
            <v>1</v>
          </cell>
        </row>
        <row r="167">
          <cell r="C167" t="b">
            <v>1</v>
          </cell>
        </row>
        <row r="184">
          <cell r="C184" t="b">
            <v>1</v>
          </cell>
        </row>
      </sheetData>
      <sheetData sheetId="24">
        <row r="1">
          <cell r="B1" t="str">
            <v>Historical Financial Statements (Qtrly) ($'000,Nominal)</v>
          </cell>
        </row>
        <row r="124">
          <cell r="I124">
            <v>0</v>
          </cell>
        </row>
        <row r="198">
          <cell r="J198">
            <v>0</v>
          </cell>
        </row>
        <row r="256">
          <cell r="I256">
            <v>0</v>
          </cell>
        </row>
        <row r="298">
          <cell r="I298">
            <v>0</v>
          </cell>
        </row>
        <row r="310">
          <cell r="I310">
            <v>0</v>
          </cell>
        </row>
      </sheetData>
      <sheetData sheetId="25">
        <row r="24">
          <cell r="C24" t="b">
            <v>1</v>
          </cell>
        </row>
        <row r="28">
          <cell r="J28">
            <v>1</v>
          </cell>
        </row>
        <row r="34">
          <cell r="J34">
            <v>9.4428349999999994E-2</v>
          </cell>
        </row>
        <row r="35">
          <cell r="J35">
            <v>0</v>
          </cell>
        </row>
        <row r="36">
          <cell r="J36">
            <v>272261.402</v>
          </cell>
        </row>
        <row r="40">
          <cell r="J40">
            <v>7</v>
          </cell>
        </row>
        <row r="46">
          <cell r="J46">
            <v>46022</v>
          </cell>
        </row>
        <row r="47">
          <cell r="J47">
            <v>2</v>
          </cell>
        </row>
        <row r="53">
          <cell r="J53">
            <v>2</v>
          </cell>
        </row>
        <row r="55">
          <cell r="J55">
            <v>1000000</v>
          </cell>
        </row>
        <row r="56">
          <cell r="J56">
            <v>1.25</v>
          </cell>
        </row>
        <row r="57">
          <cell r="J57">
            <v>10</v>
          </cell>
        </row>
        <row r="58">
          <cell r="J58">
            <v>8.3000000000000004E-2</v>
          </cell>
        </row>
        <row r="59">
          <cell r="J59">
            <v>8.3000000000000004E-2</v>
          </cell>
        </row>
        <row r="68">
          <cell r="J68" t="e">
            <v>#N/A</v>
          </cell>
        </row>
        <row r="75">
          <cell r="I75">
            <v>0</v>
          </cell>
        </row>
      </sheetData>
      <sheetData sheetId="26">
        <row r="24">
          <cell r="C24" t="b">
            <v>1</v>
          </cell>
        </row>
        <row r="28">
          <cell r="J28">
            <v>1</v>
          </cell>
        </row>
        <row r="30">
          <cell r="J30">
            <v>2</v>
          </cell>
        </row>
        <row r="32">
          <cell r="J32" t="b">
            <v>1</v>
          </cell>
        </row>
        <row r="34">
          <cell r="J34" t="b">
            <v>1</v>
          </cell>
        </row>
        <row r="38">
          <cell r="J38">
            <v>0</v>
          </cell>
        </row>
        <row r="39">
          <cell r="J39">
            <v>7.1351746999999993E-2</v>
          </cell>
        </row>
        <row r="40">
          <cell r="J40">
            <v>0</v>
          </cell>
        </row>
        <row r="44">
          <cell r="J44">
            <v>7</v>
          </cell>
        </row>
        <row r="48">
          <cell r="J48">
            <v>46022</v>
          </cell>
        </row>
        <row r="49">
          <cell r="J49">
            <v>3</v>
          </cell>
        </row>
        <row r="55">
          <cell r="J55">
            <v>2</v>
          </cell>
        </row>
        <row r="57">
          <cell r="J57">
            <v>1000000</v>
          </cell>
        </row>
        <row r="58">
          <cell r="J58">
            <v>1.25</v>
          </cell>
        </row>
        <row r="59">
          <cell r="J59">
            <v>10</v>
          </cell>
        </row>
        <row r="60">
          <cell r="J60">
            <v>0.1</v>
          </cell>
        </row>
        <row r="61">
          <cell r="J61">
            <v>0.02</v>
          </cell>
        </row>
        <row r="64">
          <cell r="I64">
            <v>0</v>
          </cell>
        </row>
      </sheetData>
      <sheetData sheetId="27"/>
      <sheetData sheetId="28">
        <row r="55">
          <cell r="I55">
            <v>0</v>
          </cell>
        </row>
        <row r="97">
          <cell r="I97">
            <v>0</v>
          </cell>
        </row>
      </sheetData>
      <sheetData sheetId="29">
        <row r="68">
          <cell r="I68">
            <v>0</v>
          </cell>
        </row>
        <row r="110">
          <cell r="I110">
            <v>0</v>
          </cell>
        </row>
      </sheetData>
      <sheetData sheetId="30">
        <row r="55">
          <cell r="I55">
            <v>0</v>
          </cell>
        </row>
        <row r="97">
          <cell r="I97">
            <v>0</v>
          </cell>
        </row>
      </sheetData>
      <sheetData sheetId="31">
        <row r="31">
          <cell r="I31">
            <v>0</v>
          </cell>
        </row>
      </sheetData>
      <sheetData sheetId="32"/>
      <sheetData sheetId="33">
        <row r="10">
          <cell r="K10">
            <v>783100</v>
          </cell>
        </row>
        <row r="14">
          <cell r="C14" t="b">
            <v>1</v>
          </cell>
        </row>
        <row r="17">
          <cell r="J17" t="str">
            <v>BC_Assets_Bk_Names</v>
          </cell>
          <cell r="K17" t="str">
            <v>Mains &amp; Services</v>
          </cell>
          <cell r="L17" t="str">
            <v>Meters</v>
          </cell>
          <cell r="M17" t="str">
            <v>Other Assets</v>
          </cell>
          <cell r="N17" t="str">
            <v>IT Hardware</v>
          </cell>
        </row>
        <row r="18">
          <cell r="J18" t="str">
            <v>BC_Assets_Bk_Cat_Inc</v>
          </cell>
        </row>
        <row r="21">
          <cell r="J21" t="str">
            <v>BC_Assets_Bk_Capex_Term</v>
          </cell>
        </row>
        <row r="22">
          <cell r="J22" t="str">
            <v>BC_Assets_Bk_Capex_Depn_Meth</v>
          </cell>
        </row>
        <row r="23">
          <cell r="J23" t="str">
            <v>BC_Assets_Bk_Capex_DB_Mult</v>
          </cell>
        </row>
        <row r="25">
          <cell r="K25">
            <v>0</v>
          </cell>
        </row>
        <row r="31">
          <cell r="K31">
            <v>413280</v>
          </cell>
        </row>
        <row r="35">
          <cell r="C35" t="b">
            <v>1</v>
          </cell>
        </row>
        <row r="38">
          <cell r="J38" t="str">
            <v>BC_Intan_Bk_Names</v>
          </cell>
          <cell r="K38" t="str">
            <v>IT Software</v>
          </cell>
          <cell r="L38" t="str">
            <v>not used</v>
          </cell>
          <cell r="M38" t="str">
            <v>Intellectual Property</v>
          </cell>
          <cell r="N38" t="str">
            <v>Distribution Licence</v>
          </cell>
        </row>
        <row r="39">
          <cell r="J39" t="str">
            <v>BC_Intan_Bk_Cat_Inc</v>
          </cell>
        </row>
        <row r="42">
          <cell r="J42" t="str">
            <v>BC_Intan_Bk_Capex_Term</v>
          </cell>
        </row>
        <row r="43">
          <cell r="J43" t="str">
            <v>BC_Intan_Bk_Capex_Amort_Meth</v>
          </cell>
        </row>
        <row r="44">
          <cell r="J44" t="str">
            <v>BC_Intan_Bk_Capex_DB_Mult</v>
          </cell>
        </row>
        <row r="46">
          <cell r="K46">
            <v>0</v>
          </cell>
        </row>
        <row r="52">
          <cell r="K52">
            <v>8867.1929435124002</v>
          </cell>
        </row>
        <row r="53">
          <cell r="K53">
            <v>1710.53502</v>
          </cell>
        </row>
        <row r="57">
          <cell r="C57" t="b">
            <v>1</v>
          </cell>
        </row>
        <row r="60">
          <cell r="J60" t="str">
            <v>BC_Intan_Bk_2_Names</v>
          </cell>
          <cell r="K60" t="str">
            <v>Senior Debt Type 1 (1 year tenor)</v>
          </cell>
          <cell r="L60" t="str">
            <v>Senior Debt Type 2 (3 year tenor)</v>
          </cell>
          <cell r="M60" t="str">
            <v>Senior Debt Type 3 (5 year tenor)</v>
          </cell>
          <cell r="N60" t="str">
            <v>Senior Debt Type 4 (6 year tenor)</v>
          </cell>
          <cell r="O60" t="str">
            <v>Senior Debt Type 5 (10 year tenor)</v>
          </cell>
          <cell r="P60" t="str">
            <v>SOLA Debt Type 6 (15 year tenor)</v>
          </cell>
        </row>
        <row r="61">
          <cell r="J61" t="str">
            <v>BC_Intan_Bk_2_Cat_Inc</v>
          </cell>
        </row>
        <row r="64">
          <cell r="J64" t="str">
            <v>BC_Intan_Bk_2_Capex_Term</v>
          </cell>
        </row>
        <row r="65">
          <cell r="J65" t="str">
            <v>BC_Intan_Bk_2_Capex_Amort_Meth</v>
          </cell>
        </row>
        <row r="66">
          <cell r="J66" t="str">
            <v>BC_Intan_Bk_2_Capex_DB_Mult</v>
          </cell>
        </row>
        <row r="68">
          <cell r="K68">
            <v>0</v>
          </cell>
        </row>
        <row r="76">
          <cell r="K76">
            <v>463393</v>
          </cell>
        </row>
        <row r="80">
          <cell r="C80" t="b">
            <v>1</v>
          </cell>
        </row>
        <row r="83">
          <cell r="J83" t="str">
            <v>BC_Assets_Tax_Names</v>
          </cell>
          <cell r="K83" t="str">
            <v>Mains &amp; Services</v>
          </cell>
          <cell r="L83" t="str">
            <v>Meters</v>
          </cell>
          <cell r="M83" t="str">
            <v>Other Assets</v>
          </cell>
          <cell r="N83" t="str">
            <v>IT Hardware</v>
          </cell>
        </row>
        <row r="84">
          <cell r="J84" t="str">
            <v>BC_Assets_Tax_Cat_Inc</v>
          </cell>
        </row>
        <row r="87">
          <cell r="J87" t="str">
            <v>BC_Assets_Tax_Capex_Term</v>
          </cell>
        </row>
        <row r="88">
          <cell r="J88" t="str">
            <v>BC_Assets_Tax_Capex_Depn_Meth</v>
          </cell>
        </row>
        <row r="89">
          <cell r="J89" t="str">
            <v>BC_Assets_Tax_Capex_DB_Mult</v>
          </cell>
        </row>
        <row r="91">
          <cell r="K91">
            <v>0</v>
          </cell>
        </row>
        <row r="97">
          <cell r="K97">
            <v>413217</v>
          </cell>
        </row>
        <row r="101">
          <cell r="C101" t="b">
            <v>1</v>
          </cell>
        </row>
        <row r="104">
          <cell r="J104" t="str">
            <v>BC_Intan_Tax_Names</v>
          </cell>
          <cell r="K104" t="str">
            <v>IT Software</v>
          </cell>
          <cell r="L104" t="str">
            <v>not used</v>
          </cell>
          <cell r="M104" t="str">
            <v>Intellectual Property</v>
          </cell>
          <cell r="N104" t="str">
            <v>Distribution Licence</v>
          </cell>
        </row>
        <row r="105">
          <cell r="J105" t="str">
            <v>BC_Intan_Tax_Cat_Inc</v>
          </cell>
        </row>
        <row r="108">
          <cell r="J108" t="str">
            <v>BC_Intan_Tax_Capex_Term</v>
          </cell>
        </row>
        <row r="109">
          <cell r="J109" t="str">
            <v>BC_Intan_Tax_Capex_Amort_Meth</v>
          </cell>
        </row>
        <row r="110">
          <cell r="J110" t="str">
            <v>BC_Intan_Tax_Capex_DB_Mult</v>
          </cell>
        </row>
        <row r="112">
          <cell r="K112">
            <v>0</v>
          </cell>
        </row>
        <row r="118">
          <cell r="K118">
            <v>9088</v>
          </cell>
        </row>
        <row r="119">
          <cell r="K119">
            <v>0</v>
          </cell>
        </row>
        <row r="123">
          <cell r="C123" t="b">
            <v>1</v>
          </cell>
        </row>
        <row r="126">
          <cell r="J126" t="str">
            <v>BC_Intan_Tax_2_Names</v>
          </cell>
          <cell r="K126" t="str">
            <v>Senior Debt Type 1 (1 year tenor)</v>
          </cell>
          <cell r="L126" t="str">
            <v>Senior Debt Type 2 (3 year tenor)</v>
          </cell>
          <cell r="M126" t="str">
            <v>Senior Debt Type 3 (5 year tenor)</v>
          </cell>
          <cell r="N126" t="str">
            <v>Senior Debt Type 4 (6 year tenor)</v>
          </cell>
          <cell r="O126" t="str">
            <v>Senior Debt Type 5 (10 year tenor)</v>
          </cell>
          <cell r="P126" t="str">
            <v>SOLA Debt Type 6 (15 year tenor)</v>
          </cell>
        </row>
        <row r="127">
          <cell r="J127" t="str">
            <v>BC_Intan_Tax_2_Cat_Inc</v>
          </cell>
        </row>
        <row r="130">
          <cell r="J130" t="str">
            <v>BC_Intan_Tax_2_Capex_Term</v>
          </cell>
        </row>
        <row r="131">
          <cell r="J131" t="str">
            <v>BC_Intan_Tax_2_Capex_Amort_Meth</v>
          </cell>
        </row>
        <row r="132">
          <cell r="J132" t="str">
            <v>BC_Intan_Tax_2_Capex_DB_Mult</v>
          </cell>
        </row>
        <row r="134">
          <cell r="K134">
            <v>0</v>
          </cell>
        </row>
        <row r="144">
          <cell r="C144" t="b">
            <v>1</v>
          </cell>
        </row>
        <row r="147">
          <cell r="K147" t="str">
            <v>Mains &amp; Services</v>
          </cell>
          <cell r="L147" t="str">
            <v>Meters</v>
          </cell>
          <cell r="M147" t="str">
            <v>Computer Equipment</v>
          </cell>
          <cell r="N147" t="str">
            <v>Other Assets</v>
          </cell>
        </row>
        <row r="155">
          <cell r="K155">
            <v>25</v>
          </cell>
        </row>
        <row r="156">
          <cell r="K156">
            <v>5</v>
          </cell>
        </row>
        <row r="162">
          <cell r="K162">
            <v>0</v>
          </cell>
        </row>
        <row r="172">
          <cell r="C172" t="b">
            <v>1</v>
          </cell>
        </row>
        <row r="175">
          <cell r="J175" t="str">
            <v>BC_Reg_Tax_Depn_Group1</v>
          </cell>
        </row>
        <row r="181">
          <cell r="J181" t="str">
            <v>BC_Reg_Tax_Depn_Group2</v>
          </cell>
        </row>
        <row r="187">
          <cell r="J187" t="str">
            <v>BC_Reg_Tax_Depn_Group3</v>
          </cell>
        </row>
        <row r="193">
          <cell r="J193" t="str">
            <v>BC_Reg_Tax_Depn_Group4</v>
          </cell>
        </row>
        <row r="199">
          <cell r="J199" t="str">
            <v>BC_Reg_Tax_Depn_Group5</v>
          </cell>
        </row>
        <row r="205">
          <cell r="J205" t="str">
            <v>BC_Reg_Tax_Depn_Group6</v>
          </cell>
        </row>
        <row r="211">
          <cell r="J211" t="str">
            <v>BC_Reg_Tax_Depn_Group7</v>
          </cell>
        </row>
        <row r="216">
          <cell r="K216">
            <v>0</v>
          </cell>
        </row>
      </sheetData>
      <sheetData sheetId="34">
        <row r="41">
          <cell r="I41">
            <v>0</v>
          </cell>
        </row>
        <row r="60">
          <cell r="I60">
            <v>0</v>
          </cell>
        </row>
        <row r="93">
          <cell r="I93">
            <v>0</v>
          </cell>
        </row>
        <row r="116">
          <cell r="I116">
            <v>0</v>
          </cell>
        </row>
        <row r="132">
          <cell r="I132">
            <v>0</v>
          </cell>
        </row>
        <row r="165">
          <cell r="I165">
            <v>0</v>
          </cell>
        </row>
        <row r="183">
          <cell r="I183">
            <v>0</v>
          </cell>
        </row>
        <row r="199">
          <cell r="I199">
            <v>0</v>
          </cell>
        </row>
        <row r="214">
          <cell r="I214">
            <v>0</v>
          </cell>
        </row>
        <row r="232">
          <cell r="I232">
            <v>0</v>
          </cell>
        </row>
        <row r="247">
          <cell r="I247">
            <v>0</v>
          </cell>
        </row>
        <row r="288">
          <cell r="I288">
            <v>0</v>
          </cell>
        </row>
      </sheetData>
      <sheetData sheetId="35">
        <row r="40">
          <cell r="I40">
            <v>0</v>
          </cell>
        </row>
        <row r="58">
          <cell r="I58">
            <v>0</v>
          </cell>
        </row>
        <row r="91">
          <cell r="I91">
            <v>0</v>
          </cell>
        </row>
        <row r="113">
          <cell r="I113">
            <v>0</v>
          </cell>
        </row>
        <row r="129">
          <cell r="I129">
            <v>0</v>
          </cell>
        </row>
        <row r="162">
          <cell r="I162">
            <v>0</v>
          </cell>
        </row>
        <row r="184">
          <cell r="I184">
            <v>0</v>
          </cell>
        </row>
        <row r="199">
          <cell r="I199">
            <v>0</v>
          </cell>
        </row>
        <row r="217">
          <cell r="I217">
            <v>0</v>
          </cell>
        </row>
        <row r="232">
          <cell r="I232">
            <v>0</v>
          </cell>
        </row>
        <row r="273">
          <cell r="I273">
            <v>0</v>
          </cell>
        </row>
      </sheetData>
      <sheetData sheetId="36">
        <row r="21">
          <cell r="O21">
            <v>187.15738338231415</v>
          </cell>
        </row>
        <row r="36">
          <cell r="I36">
            <v>0</v>
          </cell>
        </row>
        <row r="132">
          <cell r="L132">
            <v>0</v>
          </cell>
        </row>
      </sheetData>
      <sheetData sheetId="37">
        <row r="52">
          <cell r="I52">
            <v>0</v>
          </cell>
        </row>
        <row r="63">
          <cell r="I63">
            <v>0</v>
          </cell>
        </row>
        <row r="79">
          <cell r="I79">
            <v>0</v>
          </cell>
        </row>
      </sheetData>
      <sheetData sheetId="38">
        <row r="1">
          <cell r="B1" t="str">
            <v>WCF &amp; SCF Drawdowns by Quarter - Forecast ($'000,Nominal)</v>
          </cell>
        </row>
        <row r="83">
          <cell r="I83">
            <v>0</v>
          </cell>
        </row>
        <row r="87">
          <cell r="I87">
            <v>0</v>
          </cell>
        </row>
        <row r="139">
          <cell r="I139">
            <v>0</v>
          </cell>
        </row>
        <row r="156">
          <cell r="I156">
            <v>0</v>
          </cell>
        </row>
      </sheetData>
      <sheetData sheetId="39">
        <row r="77">
          <cell r="I77">
            <v>0</v>
          </cell>
        </row>
        <row r="79">
          <cell r="I79">
            <v>0</v>
          </cell>
        </row>
        <row r="133">
          <cell r="I133">
            <v>0</v>
          </cell>
        </row>
        <row r="135">
          <cell r="I135">
            <v>1</v>
          </cell>
        </row>
        <row r="190">
          <cell r="I190">
            <v>0</v>
          </cell>
        </row>
        <row r="192">
          <cell r="I192">
            <v>1</v>
          </cell>
        </row>
        <row r="246">
          <cell r="I246">
            <v>0</v>
          </cell>
        </row>
        <row r="248">
          <cell r="I248">
            <v>0</v>
          </cell>
        </row>
        <row r="302">
          <cell r="I302">
            <v>0</v>
          </cell>
        </row>
        <row r="305">
          <cell r="I305">
            <v>0</v>
          </cell>
        </row>
        <row r="359">
          <cell r="I359">
            <v>0</v>
          </cell>
        </row>
        <row r="362">
          <cell r="I362">
            <v>1</v>
          </cell>
        </row>
        <row r="416">
          <cell r="I416">
            <v>0</v>
          </cell>
        </row>
        <row r="419">
          <cell r="I419">
            <v>1</v>
          </cell>
        </row>
        <row r="473">
          <cell r="I473">
            <v>0</v>
          </cell>
        </row>
        <row r="476">
          <cell r="I476">
            <v>0</v>
          </cell>
        </row>
        <row r="531">
          <cell r="I531">
            <v>0</v>
          </cell>
        </row>
        <row r="534">
          <cell r="I534">
            <v>0</v>
          </cell>
        </row>
        <row r="588">
          <cell r="I588">
            <v>0</v>
          </cell>
        </row>
        <row r="591">
          <cell r="I591">
            <v>0</v>
          </cell>
        </row>
        <row r="648">
          <cell r="I648">
            <v>0</v>
          </cell>
        </row>
        <row r="651">
          <cell r="I651">
            <v>1</v>
          </cell>
        </row>
        <row r="705">
          <cell r="I705">
            <v>0</v>
          </cell>
        </row>
        <row r="708">
          <cell r="I708">
            <v>1</v>
          </cell>
        </row>
        <row r="762">
          <cell r="I762">
            <v>0</v>
          </cell>
        </row>
        <row r="765">
          <cell r="I765">
            <v>0</v>
          </cell>
        </row>
        <row r="795">
          <cell r="I795">
            <v>0</v>
          </cell>
        </row>
        <row r="822">
          <cell r="I822">
            <v>0</v>
          </cell>
        </row>
        <row r="849">
          <cell r="I849">
            <v>0</v>
          </cell>
        </row>
        <row r="876">
          <cell r="I876">
            <v>0</v>
          </cell>
        </row>
        <row r="903">
          <cell r="I903">
            <v>0</v>
          </cell>
        </row>
        <row r="930">
          <cell r="I930">
            <v>0</v>
          </cell>
        </row>
        <row r="960">
          <cell r="I960">
            <v>0</v>
          </cell>
        </row>
        <row r="987">
          <cell r="I987">
            <v>0</v>
          </cell>
        </row>
        <row r="1014">
          <cell r="I1014">
            <v>0</v>
          </cell>
        </row>
        <row r="1066">
          <cell r="I1066">
            <v>0</v>
          </cell>
        </row>
        <row r="1127">
          <cell r="I1127">
            <v>0</v>
          </cell>
        </row>
      </sheetData>
      <sheetData sheetId="40">
        <row r="234">
          <cell r="I234">
            <v>0</v>
          </cell>
        </row>
        <row r="259">
          <cell r="I259">
            <v>0</v>
          </cell>
        </row>
      </sheetData>
      <sheetData sheetId="41">
        <row r="82">
          <cell r="I82">
            <v>0</v>
          </cell>
        </row>
        <row r="84">
          <cell r="I84">
            <v>0</v>
          </cell>
        </row>
        <row r="143">
          <cell r="I143">
            <v>0</v>
          </cell>
        </row>
        <row r="204">
          <cell r="I204">
            <v>0</v>
          </cell>
        </row>
        <row r="206">
          <cell r="I206">
            <v>1</v>
          </cell>
        </row>
        <row r="265">
          <cell r="I265">
            <v>0</v>
          </cell>
        </row>
        <row r="267">
          <cell r="I267">
            <v>0</v>
          </cell>
        </row>
        <row r="326">
          <cell r="I326">
            <v>0</v>
          </cell>
        </row>
        <row r="328">
          <cell r="I328">
            <v>0</v>
          </cell>
        </row>
        <row r="388">
          <cell r="I388">
            <v>0</v>
          </cell>
        </row>
        <row r="390">
          <cell r="I390">
            <v>1</v>
          </cell>
        </row>
        <row r="449">
          <cell r="I449">
            <v>0</v>
          </cell>
        </row>
        <row r="451">
          <cell r="I451">
            <v>1</v>
          </cell>
        </row>
        <row r="510">
          <cell r="I510">
            <v>0</v>
          </cell>
        </row>
        <row r="512">
          <cell r="I512">
            <v>0</v>
          </cell>
        </row>
        <row r="572">
          <cell r="I572">
            <v>0</v>
          </cell>
        </row>
        <row r="574">
          <cell r="I574">
            <v>1</v>
          </cell>
        </row>
        <row r="633">
          <cell r="I633">
            <v>0</v>
          </cell>
        </row>
        <row r="635">
          <cell r="I635">
            <v>0</v>
          </cell>
        </row>
        <row r="696">
          <cell r="I696">
            <v>0</v>
          </cell>
        </row>
        <row r="698">
          <cell r="I698">
            <v>1</v>
          </cell>
        </row>
        <row r="756">
          <cell r="I756">
            <v>0</v>
          </cell>
        </row>
        <row r="758">
          <cell r="I758">
            <v>1</v>
          </cell>
        </row>
        <row r="816">
          <cell r="I816">
            <v>0</v>
          </cell>
        </row>
        <row r="818">
          <cell r="I818">
            <v>0</v>
          </cell>
        </row>
        <row r="853">
          <cell r="I853">
            <v>0</v>
          </cell>
        </row>
        <row r="885">
          <cell r="I885">
            <v>0</v>
          </cell>
        </row>
        <row r="917">
          <cell r="I917">
            <v>0</v>
          </cell>
        </row>
        <row r="949">
          <cell r="I949">
            <v>0</v>
          </cell>
        </row>
        <row r="981">
          <cell r="I981">
            <v>0</v>
          </cell>
        </row>
        <row r="1013">
          <cell r="I1013">
            <v>0</v>
          </cell>
        </row>
        <row r="1048">
          <cell r="I1048">
            <v>0</v>
          </cell>
        </row>
        <row r="1080">
          <cell r="I1080">
            <v>0</v>
          </cell>
        </row>
        <row r="1112">
          <cell r="I1112">
            <v>0</v>
          </cell>
        </row>
        <row r="1172">
          <cell r="I1172">
            <v>0</v>
          </cell>
        </row>
        <row r="1241">
          <cell r="I1241">
            <v>0</v>
          </cell>
        </row>
      </sheetData>
      <sheetData sheetId="42">
        <row r="263">
          <cell r="I263">
            <v>1</v>
          </cell>
        </row>
        <row r="347">
          <cell r="I347">
            <v>0</v>
          </cell>
        </row>
        <row r="373">
          <cell r="I373">
            <v>0</v>
          </cell>
        </row>
      </sheetData>
      <sheetData sheetId="43">
        <row r="33">
          <cell r="I33">
            <v>1</v>
          </cell>
        </row>
      </sheetData>
      <sheetData sheetId="44">
        <row r="1">
          <cell r="B1" t="str">
            <v>Taxation - Outputs ($'000,Nominal)</v>
          </cell>
        </row>
        <row r="61">
          <cell r="I61">
            <v>0</v>
          </cell>
        </row>
        <row r="191">
          <cell r="I191">
            <v>0</v>
          </cell>
        </row>
        <row r="208">
          <cell r="I208">
            <v>0</v>
          </cell>
        </row>
      </sheetData>
      <sheetData sheetId="45">
        <row r="74">
          <cell r="I74">
            <v>0</v>
          </cell>
        </row>
      </sheetData>
      <sheetData sheetId="46">
        <row r="125">
          <cell r="I125">
            <v>0</v>
          </cell>
        </row>
      </sheetData>
      <sheetData sheetId="47"/>
      <sheetData sheetId="48">
        <row r="152">
          <cell r="I152">
            <v>0</v>
          </cell>
        </row>
        <row r="206">
          <cell r="D206" t="str">
            <v>ICR Rolling 12m</v>
          </cell>
        </row>
        <row r="213">
          <cell r="I213">
            <v>1</v>
          </cell>
        </row>
        <row r="243">
          <cell r="I243">
            <v>0</v>
          </cell>
        </row>
        <row r="246">
          <cell r="I246">
            <v>1</v>
          </cell>
        </row>
        <row r="249">
          <cell r="I249">
            <v>1</v>
          </cell>
        </row>
        <row r="262">
          <cell r="B262" t="str">
            <v>Distributable Cash ($'000,Nominal)</v>
          </cell>
        </row>
        <row r="299">
          <cell r="I299">
            <v>0</v>
          </cell>
        </row>
      </sheetData>
      <sheetData sheetId="49">
        <row r="76">
          <cell r="I76">
            <v>0</v>
          </cell>
        </row>
      </sheetData>
      <sheetData sheetId="50">
        <row r="125">
          <cell r="K125">
            <v>0</v>
          </cell>
        </row>
      </sheetData>
      <sheetData sheetId="51">
        <row r="95">
          <cell r="I95">
            <v>0</v>
          </cell>
        </row>
      </sheetData>
      <sheetData sheetId="52">
        <row r="1">
          <cell r="B1" t="str">
            <v>Board Reports &amp; Data Book ($'000,Nominal)</v>
          </cell>
        </row>
        <row r="106">
          <cell r="I106">
            <v>0</v>
          </cell>
        </row>
        <row r="140">
          <cell r="I140">
            <v>0</v>
          </cell>
        </row>
        <row r="200">
          <cell r="I200">
            <v>0</v>
          </cell>
        </row>
        <row r="276">
          <cell r="I276">
            <v>0</v>
          </cell>
        </row>
        <row r="296">
          <cell r="I296">
            <v>0</v>
          </cell>
        </row>
        <row r="309">
          <cell r="I309">
            <v>0</v>
          </cell>
        </row>
        <row r="389">
          <cell r="I389">
            <v>0</v>
          </cell>
        </row>
        <row r="420">
          <cell r="I420">
            <v>0</v>
          </cell>
        </row>
      </sheetData>
      <sheetData sheetId="53">
        <row r="117">
          <cell r="I117">
            <v>0</v>
          </cell>
        </row>
      </sheetData>
      <sheetData sheetId="54">
        <row r="120">
          <cell r="I120">
            <v>0</v>
          </cell>
        </row>
      </sheetData>
      <sheetData sheetId="55">
        <row r="124">
          <cell r="I124">
            <v>1</v>
          </cell>
        </row>
      </sheetData>
      <sheetData sheetId="56">
        <row r="66">
          <cell r="H66">
            <v>0</v>
          </cell>
        </row>
      </sheetData>
      <sheetData sheetId="57">
        <row r="68">
          <cell r="H68">
            <v>0</v>
          </cell>
        </row>
      </sheetData>
      <sheetData sheetId="58">
        <row r="81">
          <cell r="D81" t="str">
            <v>FFOIC Rolling 12m</v>
          </cell>
        </row>
        <row r="100">
          <cell r="D100" t="str">
            <v>FFOD Rolling 12m</v>
          </cell>
        </row>
        <row r="124">
          <cell r="D124" t="str">
            <v>Total Debt (incl. Shareholder Loan, excl. RPS, net of TDs) to Nominal RAB</v>
          </cell>
        </row>
        <row r="130">
          <cell r="D130" t="str">
            <v>Gross Total Debt (incl. Shareholder Loan, excl. RPS) to Total Assets</v>
          </cell>
        </row>
        <row r="237">
          <cell r="I237">
            <v>0</v>
          </cell>
        </row>
      </sheetData>
      <sheetData sheetId="59"/>
      <sheetData sheetId="60"/>
      <sheetData sheetId="61"/>
      <sheetData sheetId="62"/>
      <sheetData sheetId="63">
        <row r="9">
          <cell r="C9" t="b">
            <v>1</v>
          </cell>
        </row>
        <row r="14">
          <cell r="I14" t="str">
            <v/>
          </cell>
        </row>
        <row r="20">
          <cell r="D20" t="str">
            <v>CPI, Interest Rate &amp; Debt Margin Assumptions</v>
          </cell>
          <cell r="L20" t="str">
            <v>Yes</v>
          </cell>
          <cell r="M20">
            <v>0</v>
          </cell>
        </row>
        <row r="21">
          <cell r="D21" t="str">
            <v>CPI, Interest Rate &amp; Debt Margin Assumptions</v>
          </cell>
          <cell r="L21" t="str">
            <v>Yes</v>
          </cell>
          <cell r="M21">
            <v>0</v>
          </cell>
        </row>
        <row r="22">
          <cell r="D22" t="str">
            <v>CPI, Interest Rate &amp; Debt Margin Assumptions</v>
          </cell>
          <cell r="L22" t="str">
            <v>Yes</v>
          </cell>
          <cell r="M22">
            <v>0</v>
          </cell>
        </row>
        <row r="23">
          <cell r="D23" t="str">
            <v>CPI, Interest Rate &amp; Debt Margin Assumptions</v>
          </cell>
          <cell r="L23" t="str">
            <v>Yes</v>
          </cell>
          <cell r="M23">
            <v>0</v>
          </cell>
        </row>
        <row r="24">
          <cell r="D24" t="str">
            <v>Revenue (Mthly) - Base Case Assumptions ($'000,Real11)</v>
          </cell>
          <cell r="L24" t="str">
            <v>Yes</v>
          </cell>
          <cell r="M24">
            <v>0</v>
          </cell>
        </row>
        <row r="25">
          <cell r="D25" t="str">
            <v>Revenue (Mthly) - Base Case Assumptions ($'000,Real11)</v>
          </cell>
          <cell r="L25" t="str">
            <v>Yes</v>
          </cell>
          <cell r="M25">
            <v>0</v>
          </cell>
        </row>
        <row r="26">
          <cell r="D26" t="str">
            <v>Revenue (Qtrly) - Assumptions ($'000,Real11)</v>
          </cell>
          <cell r="L26" t="str">
            <v>Yes</v>
          </cell>
          <cell r="M26">
            <v>0</v>
          </cell>
        </row>
        <row r="27">
          <cell r="D27" t="str">
            <v>Revenue (Qtrly) - Assumptions ($'000,Real11)</v>
          </cell>
          <cell r="L27" t="str">
            <v>Yes</v>
          </cell>
          <cell r="M27">
            <v>0</v>
          </cell>
        </row>
        <row r="28">
          <cell r="D28" t="str">
            <v>Revenue (Qtrly) - Assumptions ($'000,Real11)</v>
          </cell>
          <cell r="L28" t="str">
            <v>Yes</v>
          </cell>
          <cell r="M28">
            <v>0</v>
          </cell>
        </row>
        <row r="29">
          <cell r="D29" t="str">
            <v>P&amp;L - Miscellaneous Assumptions</v>
          </cell>
          <cell r="L29" t="str">
            <v>Yes</v>
          </cell>
          <cell r="M29">
            <v>0</v>
          </cell>
        </row>
        <row r="30">
          <cell r="D30" t="str">
            <v>P&amp;L - Miscellaneous Assumptions</v>
          </cell>
          <cell r="L30" t="str">
            <v>Yes</v>
          </cell>
          <cell r="M30">
            <v>0</v>
          </cell>
        </row>
        <row r="31">
          <cell r="D31" t="str">
            <v>P&amp;L - Miscellaneous Assumptions</v>
          </cell>
          <cell r="L31" t="str">
            <v>Yes</v>
          </cell>
          <cell r="M31">
            <v>0</v>
          </cell>
        </row>
        <row r="32">
          <cell r="D32" t="str">
            <v>Opex (Mthly) - Assumptions ($'000,Real11)</v>
          </cell>
          <cell r="L32" t="str">
            <v>Yes</v>
          </cell>
          <cell r="M32">
            <v>0</v>
          </cell>
        </row>
        <row r="33">
          <cell r="D33" t="str">
            <v>Opex (Mthly) - Assumptions ($'000,Real11)</v>
          </cell>
          <cell r="L33" t="str">
            <v>Yes</v>
          </cell>
          <cell r="M33">
            <v>0</v>
          </cell>
        </row>
        <row r="34">
          <cell r="D34" t="str">
            <v>Opex (Qtrly) - Assumptions ($'000,Real11)</v>
          </cell>
          <cell r="L34" t="str">
            <v>Yes</v>
          </cell>
          <cell r="M34">
            <v>0</v>
          </cell>
        </row>
        <row r="35">
          <cell r="D35" t="str">
            <v>Opex (Qtrly) - Assumptions ($'000,Real11)</v>
          </cell>
          <cell r="L35" t="str">
            <v>Yes</v>
          </cell>
          <cell r="M35">
            <v>0</v>
          </cell>
        </row>
        <row r="36">
          <cell r="D36" t="str">
            <v>Capex (Mthly) - Assumptions ($'000,Real11)</v>
          </cell>
          <cell r="L36" t="str">
            <v>Yes</v>
          </cell>
          <cell r="M36">
            <v>0</v>
          </cell>
        </row>
        <row r="37">
          <cell r="D37" t="str">
            <v>Capex (Mthly) - Assumptions ($'000,Real11)</v>
          </cell>
          <cell r="L37" t="str">
            <v>Yes</v>
          </cell>
          <cell r="M37">
            <v>0</v>
          </cell>
        </row>
        <row r="38">
          <cell r="D38" t="str">
            <v>Capex (Qtrly) - Assumptions ($'000,Real11)</v>
          </cell>
          <cell r="L38" t="str">
            <v>Yes</v>
          </cell>
          <cell r="M38">
            <v>0</v>
          </cell>
        </row>
        <row r="39">
          <cell r="D39" t="str">
            <v>Capex (Qtrly) - Assumptions ($'000,Real11)</v>
          </cell>
          <cell r="L39" t="str">
            <v>Yes</v>
          </cell>
          <cell r="M39">
            <v>0</v>
          </cell>
        </row>
        <row r="40">
          <cell r="D40" t="str">
            <v>Capex (Qtrly) - Assumptions ($'000,Real11)</v>
          </cell>
          <cell r="L40" t="str">
            <v>Yes</v>
          </cell>
          <cell r="M40">
            <v>0</v>
          </cell>
        </row>
        <row r="41">
          <cell r="D41" t="str">
            <v>Capex (Qtrly) - Assumptions ($'000,Real11)</v>
          </cell>
          <cell r="L41" t="str">
            <v>Yes</v>
          </cell>
          <cell r="M41">
            <v>0</v>
          </cell>
        </row>
        <row r="42">
          <cell r="D42" t="str">
            <v>Capex (Qtrly) - Assumptions ($'000,Real11)</v>
          </cell>
          <cell r="L42" t="str">
            <v>Yes</v>
          </cell>
          <cell r="M42">
            <v>0</v>
          </cell>
        </row>
        <row r="43">
          <cell r="D43" t="str">
            <v>Regulatory - Miscellaneous Assumptions</v>
          </cell>
          <cell r="L43" t="str">
            <v>Yes</v>
          </cell>
          <cell r="M43">
            <v>0</v>
          </cell>
        </row>
        <row r="44">
          <cell r="D44" t="str">
            <v>Regulatory - Miscellaneous Assumptions</v>
          </cell>
          <cell r="L44" t="str">
            <v>Yes</v>
          </cell>
          <cell r="M44">
            <v>0</v>
          </cell>
        </row>
        <row r="45">
          <cell r="D45" t="str">
            <v>Regulatory Opex - Actual/Forecast Assumptions ($'000,Real09)</v>
          </cell>
          <cell r="L45" t="str">
            <v>Yes</v>
          </cell>
          <cell r="M45">
            <v>0</v>
          </cell>
        </row>
        <row r="46">
          <cell r="D46" t="str">
            <v>Regulatory Opex - Actual/Forecast Assumptions ($'000,Real09)</v>
          </cell>
          <cell r="L46" t="str">
            <v>Yes</v>
          </cell>
          <cell r="M46">
            <v>0</v>
          </cell>
        </row>
        <row r="47">
          <cell r="D47" t="str">
            <v>Regulatory Opex - Actual/Forecast Assumptions ($'000,Real09)</v>
          </cell>
          <cell r="L47" t="str">
            <v>Yes</v>
          </cell>
          <cell r="M47">
            <v>0</v>
          </cell>
        </row>
        <row r="48">
          <cell r="D48" t="str">
            <v>Dividends, Dividend Reinvestment and New Equity Assumptions ($'000,Nominal)</v>
          </cell>
          <cell r="L48" t="str">
            <v>Yes</v>
          </cell>
          <cell r="M48">
            <v>0</v>
          </cell>
        </row>
        <row r="49">
          <cell r="D49" t="str">
            <v>Historical Financial Statements (Qtrly) ($'000,Nominal)</v>
          </cell>
          <cell r="L49" t="str">
            <v>Yes</v>
          </cell>
          <cell r="M49">
            <v>0</v>
          </cell>
        </row>
        <row r="50">
          <cell r="D50" t="str">
            <v>Historical Financial Statements (Qtrly) ($'000,Nominal)</v>
          </cell>
          <cell r="L50" t="str">
            <v>Yes</v>
          </cell>
          <cell r="M50">
            <v>0</v>
          </cell>
        </row>
        <row r="51">
          <cell r="D51" t="str">
            <v>Historical Financial Statements (Qtrly) ($'000,Nominal)</v>
          </cell>
          <cell r="L51" t="str">
            <v>Yes</v>
          </cell>
          <cell r="M51">
            <v>0</v>
          </cell>
        </row>
        <row r="52">
          <cell r="D52" t="str">
            <v>Historical Financial Statements (Qtrly) ($'000,Nominal)</v>
          </cell>
          <cell r="L52" t="str">
            <v>Yes</v>
          </cell>
          <cell r="M52">
            <v>0</v>
          </cell>
        </row>
        <row r="53">
          <cell r="D53" t="str">
            <v>Historical Financial Statements (Qtrly) ($'000,Nominal)</v>
          </cell>
          <cell r="L53" t="str">
            <v>Yes</v>
          </cell>
          <cell r="M53">
            <v>0</v>
          </cell>
        </row>
        <row r="54">
          <cell r="D54" t="str">
            <v>Capex by Month - Base 1yr Forecast ($'000,Nominal)</v>
          </cell>
          <cell r="L54" t="str">
            <v>Yes</v>
          </cell>
          <cell r="M54">
            <v>0</v>
          </cell>
        </row>
        <row r="55">
          <cell r="D55" t="str">
            <v>Capex by Month - Base 1yr Forecast ($'000,Nominal)</v>
          </cell>
          <cell r="L55" t="str">
            <v>Yes</v>
          </cell>
          <cell r="M55">
            <v>0</v>
          </cell>
        </row>
        <row r="56">
          <cell r="D56" t="str">
            <v>Capex by Quarter - Base Forecast ($'000,Nominal)</v>
          </cell>
          <cell r="L56" t="str">
            <v>Yes</v>
          </cell>
          <cell r="M56">
            <v>0</v>
          </cell>
        </row>
        <row r="57">
          <cell r="D57" t="str">
            <v>Capex by Quarter - Base Forecast ($'000,Nominal)</v>
          </cell>
          <cell r="L57" t="str">
            <v>Yes</v>
          </cell>
          <cell r="M57">
            <v>0</v>
          </cell>
        </row>
        <row r="58">
          <cell r="D58" t="str">
            <v>Capex by Financial Year - Base Forecast ($'000,Nominal)</v>
          </cell>
          <cell r="L58" t="str">
            <v>Yes</v>
          </cell>
          <cell r="M58">
            <v>0</v>
          </cell>
        </row>
        <row r="59">
          <cell r="D59" t="str">
            <v>Capex by Financial Year - Base Forecast ($'000,Nominal)</v>
          </cell>
          <cell r="L59" t="str">
            <v>Yes</v>
          </cell>
          <cell r="M59">
            <v>0</v>
          </cell>
        </row>
        <row r="60">
          <cell r="D60" t="str">
            <v>New Towns Capital Subsidy - Forecast ($'000,Nominal)</v>
          </cell>
          <cell r="L60" t="str">
            <v>Yes</v>
          </cell>
          <cell r="M60">
            <v>0</v>
          </cell>
        </row>
        <row r="61">
          <cell r="D61" t="str">
            <v>Book Depreciation &amp; Amortisation - Outputs ($'000,Nominal)</v>
          </cell>
          <cell r="L61" t="str">
            <v>Yes</v>
          </cell>
          <cell r="M61">
            <v>0</v>
          </cell>
        </row>
        <row r="62">
          <cell r="D62" t="str">
            <v>Book Depreciation &amp; Amortisation - Outputs ($'000,Nominal)</v>
          </cell>
          <cell r="L62" t="str">
            <v>Yes</v>
          </cell>
          <cell r="M62">
            <v>0</v>
          </cell>
        </row>
        <row r="63">
          <cell r="D63" t="str">
            <v>Book Depreciation &amp; Amortisation - Outputs ($'000,Nominal)</v>
          </cell>
          <cell r="L63" t="str">
            <v>Yes</v>
          </cell>
          <cell r="M63">
            <v>0</v>
          </cell>
        </row>
        <row r="64">
          <cell r="D64" t="str">
            <v>Book Depreciation &amp; Amortisation - Outputs ($'000,Nominal)</v>
          </cell>
          <cell r="L64" t="str">
            <v>Yes</v>
          </cell>
          <cell r="M64">
            <v>0</v>
          </cell>
        </row>
        <row r="65">
          <cell r="D65" t="str">
            <v>Book Depreciation &amp; Amortisation - Outputs ($'000,Nominal)</v>
          </cell>
          <cell r="L65" t="str">
            <v>Yes</v>
          </cell>
          <cell r="M65">
            <v>0</v>
          </cell>
        </row>
        <row r="66">
          <cell r="D66" t="str">
            <v>Book Depreciation &amp; Amortisation - Outputs ($'000,Nominal)</v>
          </cell>
          <cell r="L66" t="str">
            <v>Yes</v>
          </cell>
          <cell r="M66">
            <v>0</v>
          </cell>
        </row>
        <row r="67">
          <cell r="D67" t="str">
            <v>Book Depreciation &amp; Amortisation - Outputs ($'000,Nominal)</v>
          </cell>
          <cell r="L67" t="str">
            <v>Yes</v>
          </cell>
          <cell r="M67">
            <v>0</v>
          </cell>
        </row>
        <row r="68">
          <cell r="D68" t="str">
            <v>Book Depreciation &amp; Amortisation - Outputs ($'000,Nominal)</v>
          </cell>
          <cell r="L68" t="str">
            <v>Yes</v>
          </cell>
          <cell r="M68">
            <v>0</v>
          </cell>
        </row>
        <row r="69">
          <cell r="D69" t="str">
            <v>Book Depreciation &amp; Amortisation - Outputs ($'000,Nominal)</v>
          </cell>
          <cell r="L69" t="str">
            <v>Yes</v>
          </cell>
          <cell r="M69">
            <v>0</v>
          </cell>
        </row>
        <row r="70">
          <cell r="D70" t="str">
            <v>Book Depreciation &amp; Amortisation - Outputs ($'000,Nominal)</v>
          </cell>
          <cell r="L70" t="str">
            <v>Yes</v>
          </cell>
          <cell r="M70">
            <v>0</v>
          </cell>
        </row>
        <row r="71">
          <cell r="D71" t="str">
            <v>Book Depreciation &amp; Amortisation - Outputs ($'000,Nominal)</v>
          </cell>
          <cell r="L71" t="str">
            <v>Yes</v>
          </cell>
          <cell r="M71">
            <v>0</v>
          </cell>
        </row>
        <row r="72">
          <cell r="D72" t="str">
            <v>Book Depreciation &amp; Amortisation - Outputs ($'000,Nominal)</v>
          </cell>
          <cell r="L72" t="str">
            <v>Yes</v>
          </cell>
          <cell r="M72">
            <v>0</v>
          </cell>
        </row>
        <row r="73">
          <cell r="D73" t="str">
            <v>Tax Depreciation &amp; Amortisation - Outputs ($'000,Nominal)</v>
          </cell>
          <cell r="L73" t="str">
            <v>Yes</v>
          </cell>
          <cell r="M73">
            <v>0</v>
          </cell>
        </row>
        <row r="74">
          <cell r="D74" t="str">
            <v>Tax Depreciation &amp; Amortisation - Outputs ($'000,Nominal)</v>
          </cell>
          <cell r="L74" t="str">
            <v>Yes</v>
          </cell>
          <cell r="M74">
            <v>0</v>
          </cell>
        </row>
        <row r="75">
          <cell r="D75" t="str">
            <v>Tax Depreciation &amp; Amortisation - Outputs ($'000,Nominal)</v>
          </cell>
          <cell r="L75" t="str">
            <v>Yes</v>
          </cell>
          <cell r="M75">
            <v>0</v>
          </cell>
        </row>
        <row r="76">
          <cell r="D76" t="str">
            <v>Tax Depreciation &amp; Amortisation - Outputs ($'000,Nominal)</v>
          </cell>
          <cell r="L76" t="str">
            <v>Yes</v>
          </cell>
          <cell r="M76">
            <v>0</v>
          </cell>
        </row>
        <row r="77">
          <cell r="D77" t="str">
            <v>Tax Depreciation &amp; Amortisation - Outputs ($'000,Nominal)</v>
          </cell>
          <cell r="L77" t="str">
            <v>Yes</v>
          </cell>
          <cell r="M77">
            <v>0</v>
          </cell>
        </row>
        <row r="78">
          <cell r="D78" t="str">
            <v>Tax Depreciation &amp; Amortisation - Outputs ($'000,Nominal)</v>
          </cell>
          <cell r="L78" t="str">
            <v>Yes</v>
          </cell>
          <cell r="M78">
            <v>0</v>
          </cell>
        </row>
        <row r="79">
          <cell r="D79" t="str">
            <v>Tax Depreciation &amp; Amortisation - Outputs ($'000,Nominal)</v>
          </cell>
          <cell r="L79" t="str">
            <v>Yes</v>
          </cell>
          <cell r="M79">
            <v>0</v>
          </cell>
        </row>
        <row r="80">
          <cell r="D80" t="str">
            <v>Tax Depreciation &amp; Amortisation - Outputs ($'000,Nominal)</v>
          </cell>
          <cell r="L80" t="str">
            <v>Yes</v>
          </cell>
          <cell r="M80">
            <v>0</v>
          </cell>
        </row>
        <row r="81">
          <cell r="D81" t="str">
            <v>Tax Depreciation &amp; Amortisation - Outputs ($'000,Nominal)</v>
          </cell>
          <cell r="L81" t="str">
            <v>Yes</v>
          </cell>
          <cell r="M81">
            <v>0</v>
          </cell>
        </row>
        <row r="82">
          <cell r="D82" t="str">
            <v>Tax Depreciation &amp; Amortisation - Outputs ($'000,Nominal)</v>
          </cell>
          <cell r="L82" t="str">
            <v>Yes</v>
          </cell>
          <cell r="M82">
            <v>0</v>
          </cell>
        </row>
        <row r="83">
          <cell r="D83" t="str">
            <v>Tax Depreciation &amp; Amortisation - Outputs ($'000,Nominal)</v>
          </cell>
          <cell r="L83" t="str">
            <v>Yes</v>
          </cell>
          <cell r="M83">
            <v>0</v>
          </cell>
        </row>
        <row r="84">
          <cell r="D84" t="str">
            <v>Regulatory Asset Base - by Calendar Year ($Millions,Real&amp;Nominal)</v>
          </cell>
          <cell r="L84" t="str">
            <v>Yes</v>
          </cell>
          <cell r="M84">
            <v>0</v>
          </cell>
        </row>
        <row r="85">
          <cell r="D85" t="str">
            <v>Regulatory Asset Base - by Calendar Year ($Millions,Real&amp;Nominal)</v>
          </cell>
          <cell r="L85" t="str">
            <v>Yes</v>
          </cell>
          <cell r="M85">
            <v>0</v>
          </cell>
        </row>
        <row r="86">
          <cell r="D86" t="str">
            <v>Key Ratios &amp; Chart Data by Quarter ($'000,Nominal)</v>
          </cell>
          <cell r="L86" t="str">
            <v>Yes</v>
          </cell>
          <cell r="M86">
            <v>0</v>
          </cell>
        </row>
        <row r="87">
          <cell r="D87" t="str">
            <v>Regulatory Asset Base - by Calendar Year ($Millions,Real&amp;Nominal)</v>
          </cell>
          <cell r="L87" t="str">
            <v>Yes</v>
          </cell>
          <cell r="M87">
            <v>0</v>
          </cell>
        </row>
        <row r="88">
          <cell r="D88" t="str">
            <v>WCF &amp; SCF Drawdowns by Quarter - Forecast ($'000,Nominal)</v>
          </cell>
          <cell r="L88" t="str">
            <v>Yes</v>
          </cell>
          <cell r="M88">
            <v>0</v>
          </cell>
        </row>
        <row r="89">
          <cell r="D89" t="str">
            <v>Debt Facilities &amp; Hedges by Month (Detail) - 1yr Forecast ($'000,Nominal)</v>
          </cell>
          <cell r="L89" t="str">
            <v>Yes</v>
          </cell>
          <cell r="M89">
            <v>0</v>
          </cell>
        </row>
        <row r="90">
          <cell r="D90" t="str">
            <v>Debt Facilities &amp; Hedges by Month (Detail) - 1yr Forecast ($'000,Nominal)</v>
          </cell>
          <cell r="L90" t="str">
            <v>Yes</v>
          </cell>
          <cell r="M90">
            <v>0</v>
          </cell>
        </row>
        <row r="91">
          <cell r="D91" t="str">
            <v>Debt Facilities &amp; Hedges by Month (Detail) - 1yr Forecast ($'000,Nominal)</v>
          </cell>
          <cell r="L91" t="str">
            <v>Yes</v>
          </cell>
          <cell r="M91">
            <v>0</v>
          </cell>
        </row>
        <row r="92">
          <cell r="D92" t="str">
            <v>Debt Facilities &amp; Hedges by Month (Detail) - 1yr Forecast ($'000,Nominal)</v>
          </cell>
          <cell r="L92" t="str">
            <v>Yes</v>
          </cell>
          <cell r="M92">
            <v>0</v>
          </cell>
        </row>
        <row r="93">
          <cell r="D93" t="str">
            <v>Debt Facilities &amp; Hedges by Month (Detail) - 1yr Forecast ($'000,Nominal)</v>
          </cell>
          <cell r="L93" t="str">
            <v>Yes</v>
          </cell>
          <cell r="M93">
            <v>0</v>
          </cell>
        </row>
        <row r="94">
          <cell r="D94" t="str">
            <v>Debt Facilities &amp; Hedges by Month (Detail) - 1yr Forecast ($'000,Nominal)</v>
          </cell>
          <cell r="L94" t="str">
            <v>Yes</v>
          </cell>
          <cell r="M94">
            <v>0</v>
          </cell>
        </row>
        <row r="95">
          <cell r="D95" t="str">
            <v>Debt Facilities &amp; Hedges by Month (Detail) - 1yr Forecast ($'000,Nominal)</v>
          </cell>
          <cell r="L95" t="str">
            <v>Yes</v>
          </cell>
          <cell r="M95">
            <v>0</v>
          </cell>
        </row>
        <row r="96">
          <cell r="D96" t="str">
            <v>Debt Facilities &amp; Hedges by Month (Detail) - 1yr Forecast ($'000,Nominal)</v>
          </cell>
          <cell r="L96" t="str">
            <v>Yes</v>
          </cell>
          <cell r="M96">
            <v>0</v>
          </cell>
        </row>
        <row r="97">
          <cell r="D97" t="str">
            <v>Debt Facilities &amp; Hedges by Month (Detail) - 1yr Forecast ($'000,Nominal)</v>
          </cell>
          <cell r="L97" t="str">
            <v>Yes</v>
          </cell>
          <cell r="M97">
            <v>0</v>
          </cell>
        </row>
        <row r="98">
          <cell r="D98" t="str">
            <v>Debt Facilities &amp; Hedges by Month (Detail) - 1yr Forecast ($'000,Nominal)</v>
          </cell>
          <cell r="L98" t="str">
            <v>Yes</v>
          </cell>
          <cell r="M98">
            <v>0</v>
          </cell>
        </row>
        <row r="99">
          <cell r="D99" t="str">
            <v>Debt Facilities &amp; Hedges by Month (Detail) - 1yr Forecast ($'000,Nominal)</v>
          </cell>
          <cell r="L99" t="str">
            <v>Yes</v>
          </cell>
          <cell r="M99">
            <v>0</v>
          </cell>
        </row>
        <row r="100">
          <cell r="D100" t="str">
            <v>Debt Facilities &amp; Hedges by Month (Detail) - 1yr Forecast ($'000,Nominal)</v>
          </cell>
          <cell r="L100" t="str">
            <v>Yes</v>
          </cell>
          <cell r="M100">
            <v>0</v>
          </cell>
        </row>
        <row r="101">
          <cell r="D101" t="str">
            <v>Debt Facilities &amp; Hedges by Month (Detail) - 1yr Forecast ($'000,Nominal)</v>
          </cell>
          <cell r="L101" t="str">
            <v>Yes</v>
          </cell>
          <cell r="M101">
            <v>0</v>
          </cell>
        </row>
        <row r="102">
          <cell r="D102" t="str">
            <v>Debt Facilities &amp; Hedges by Month (Detail) - 1yr Forecast ($'000,Nominal)</v>
          </cell>
          <cell r="L102" t="str">
            <v>Yes</v>
          </cell>
          <cell r="M102">
            <v>0</v>
          </cell>
        </row>
        <row r="103">
          <cell r="D103" t="str">
            <v>Debt Facilities &amp; Hedges by Month (Detail) - 1yr Forecast ($'000,Nominal)</v>
          </cell>
          <cell r="L103" t="str">
            <v>Yes</v>
          </cell>
          <cell r="M103">
            <v>0</v>
          </cell>
        </row>
        <row r="104">
          <cell r="D104" t="str">
            <v>Debt Facilities &amp; Hedges by Month (Detail) - 1yr Forecast ($'000,Nominal)</v>
          </cell>
          <cell r="L104" t="str">
            <v>Yes</v>
          </cell>
          <cell r="M104">
            <v>0</v>
          </cell>
        </row>
        <row r="105">
          <cell r="D105" t="str">
            <v>Debt Facilities &amp; Hedges by Month (Detail) - 1yr Forecast ($'000,Nominal)</v>
          </cell>
          <cell r="L105" t="str">
            <v>Yes</v>
          </cell>
          <cell r="M105">
            <v>0</v>
          </cell>
        </row>
        <row r="106">
          <cell r="D106" t="str">
            <v>Debt Facilities &amp; Hedges by Month (Detail) - 1yr Forecast ($'000,Nominal)</v>
          </cell>
          <cell r="L106" t="str">
            <v>Yes</v>
          </cell>
          <cell r="M106">
            <v>0</v>
          </cell>
        </row>
        <row r="107">
          <cell r="D107" t="str">
            <v>Debt Facilities &amp; Hedges by Month (Detail) - 1yr Forecast ($'000,Nominal)</v>
          </cell>
          <cell r="L107" t="str">
            <v>Yes</v>
          </cell>
          <cell r="M107">
            <v>0</v>
          </cell>
        </row>
        <row r="108">
          <cell r="D108" t="str">
            <v>Debt Facilities &amp; Hedges by Month (Detail) - 1yr Forecast ($'000,Nominal)</v>
          </cell>
          <cell r="L108" t="str">
            <v>Yes</v>
          </cell>
          <cell r="M108">
            <v>0</v>
          </cell>
        </row>
        <row r="109">
          <cell r="D109" t="str">
            <v>Debt Facilities &amp; Hedges by Month (Detail) - 1yr Forecast ($'000,Nominal)</v>
          </cell>
          <cell r="L109" t="str">
            <v>Yes</v>
          </cell>
          <cell r="M109">
            <v>0</v>
          </cell>
        </row>
        <row r="110">
          <cell r="D110" t="str">
            <v>Debt Facilities &amp; Hedges by Month (Detail) - 1yr Forecast ($'000,Nominal)</v>
          </cell>
          <cell r="L110" t="str">
            <v>Yes</v>
          </cell>
          <cell r="M110">
            <v>0</v>
          </cell>
        </row>
        <row r="111">
          <cell r="D111" t="str">
            <v>Debt Facilities &amp; Hedges by Month (Detail) - 1yr Forecast ($'000,Nominal)</v>
          </cell>
          <cell r="L111" t="str">
            <v>Yes</v>
          </cell>
          <cell r="M111">
            <v>0</v>
          </cell>
        </row>
        <row r="112">
          <cell r="D112" t="str">
            <v>Debt Facilities &amp; Hedges by Month (Detail) - 1yr Forecast ($'000,Nominal)</v>
          </cell>
          <cell r="L112" t="str">
            <v>Yes</v>
          </cell>
          <cell r="M112">
            <v>0</v>
          </cell>
        </row>
        <row r="113">
          <cell r="D113" t="str">
            <v>Debt Facilities &amp; Hedges by Month (Summary) - Forecast ($'000,Nominal)</v>
          </cell>
          <cell r="L113" t="str">
            <v>Yes</v>
          </cell>
          <cell r="M113">
            <v>0</v>
          </cell>
        </row>
        <row r="114">
          <cell r="D114" t="str">
            <v>Debt Facilities &amp; Hedges by Month (Summary) - Forecast ($'000,Nominal)</v>
          </cell>
          <cell r="L114" t="str">
            <v>Yes</v>
          </cell>
          <cell r="M114">
            <v>0</v>
          </cell>
        </row>
        <row r="115">
          <cell r="D115" t="str">
            <v>Debt Facilities &amp; Hedges by Quarter (Detail) - Forecast ($'000,Nominal)</v>
          </cell>
          <cell r="L115" t="str">
            <v>Yes</v>
          </cell>
          <cell r="M115">
            <v>0</v>
          </cell>
        </row>
        <row r="116">
          <cell r="D116" t="str">
            <v>Debt Facilities &amp; Hedges by Quarter (Detail) - Forecast ($'000,Nominal)</v>
          </cell>
          <cell r="L116" t="str">
            <v>Yes</v>
          </cell>
          <cell r="M116">
            <v>0</v>
          </cell>
        </row>
        <row r="117">
          <cell r="D117" t="str">
            <v>Debt Facilities &amp; Hedges by Quarter (Detail) - Forecast ($'000,Nominal)</v>
          </cell>
          <cell r="L117" t="str">
            <v>Yes</v>
          </cell>
          <cell r="M117">
            <v>0</v>
          </cell>
        </row>
        <row r="118">
          <cell r="D118" t="str">
            <v>Debt Facilities &amp; Hedges by Quarter (Detail) - Forecast ($'000,Nominal)</v>
          </cell>
          <cell r="L118" t="str">
            <v>Yes</v>
          </cell>
          <cell r="M118">
            <v>0</v>
          </cell>
        </row>
        <row r="119">
          <cell r="D119" t="str">
            <v>Debt Facilities &amp; Hedges by Quarter (Detail) - Forecast ($'000,Nominal)</v>
          </cell>
          <cell r="L119" t="str">
            <v>Yes</v>
          </cell>
          <cell r="M119">
            <v>0</v>
          </cell>
        </row>
        <row r="120">
          <cell r="D120" t="str">
            <v>Debt Facilities &amp; Hedges by Quarter (Detail) - Forecast ($'000,Nominal)</v>
          </cell>
          <cell r="L120" t="str">
            <v>Yes</v>
          </cell>
          <cell r="M120">
            <v>0</v>
          </cell>
        </row>
        <row r="121">
          <cell r="D121" t="str">
            <v>Debt Facilities &amp; Hedges by Quarter (Detail) - Forecast ($'000,Nominal)</v>
          </cell>
          <cell r="L121" t="str">
            <v>Yes</v>
          </cell>
          <cell r="M121">
            <v>0</v>
          </cell>
        </row>
        <row r="122">
          <cell r="D122" t="str">
            <v>Debt Facilities &amp; Hedges by Quarter (Detail) - Forecast ($'000,Nominal)</v>
          </cell>
          <cell r="L122" t="str">
            <v>Yes</v>
          </cell>
          <cell r="M122">
            <v>0</v>
          </cell>
        </row>
        <row r="123">
          <cell r="D123" t="str">
            <v>Debt Facilities &amp; Hedges by Quarter (Detail) - Forecast ($'000,Nominal)</v>
          </cell>
          <cell r="L123" t="str">
            <v>Yes</v>
          </cell>
          <cell r="M123">
            <v>0</v>
          </cell>
        </row>
        <row r="124">
          <cell r="D124" t="str">
            <v>Debt Facilities &amp; Hedges by Quarter (Detail) - Forecast ($'000,Nominal)</v>
          </cell>
          <cell r="L124" t="str">
            <v>Yes</v>
          </cell>
          <cell r="M124">
            <v>0</v>
          </cell>
        </row>
        <row r="125">
          <cell r="D125" t="str">
            <v>Debt Facilities &amp; Hedges by Quarter (Detail) - Forecast ($'000,Nominal)</v>
          </cell>
          <cell r="L125" t="str">
            <v>Yes</v>
          </cell>
          <cell r="M125">
            <v>0</v>
          </cell>
        </row>
        <row r="126">
          <cell r="D126" t="str">
            <v>Debt Facilities &amp; Hedges by Quarter (Detail) - Forecast ($'000,Nominal)</v>
          </cell>
          <cell r="L126" t="str">
            <v>Yes</v>
          </cell>
          <cell r="M126">
            <v>0</v>
          </cell>
        </row>
        <row r="127">
          <cell r="D127" t="str">
            <v>Debt Facilities &amp; Hedges by Quarter (Detail) - Forecast ($'000,Nominal)</v>
          </cell>
          <cell r="L127" t="str">
            <v>Yes</v>
          </cell>
          <cell r="M127">
            <v>0</v>
          </cell>
        </row>
        <row r="128">
          <cell r="D128" t="str">
            <v>Debt Facilities &amp; Hedges by Quarter (Detail) - Forecast ($'000,Nominal)</v>
          </cell>
          <cell r="L128" t="str">
            <v>Yes</v>
          </cell>
          <cell r="M128">
            <v>0</v>
          </cell>
        </row>
        <row r="129">
          <cell r="D129" t="str">
            <v>Debt Facilities &amp; Hedges by Quarter (Detail) - Forecast ($'000,Nominal)</v>
          </cell>
          <cell r="L129" t="str">
            <v>Yes</v>
          </cell>
          <cell r="M129">
            <v>0</v>
          </cell>
        </row>
        <row r="130">
          <cell r="D130" t="str">
            <v>Debt Facilities &amp; Hedges by Quarter (Detail) - Forecast ($'000,Nominal)</v>
          </cell>
          <cell r="L130" t="str">
            <v>Yes</v>
          </cell>
          <cell r="M130">
            <v>0</v>
          </cell>
        </row>
        <row r="131">
          <cell r="D131" t="str">
            <v>Debt Facilities &amp; Hedges by Quarter (Detail) - Forecast ($'000,Nominal)</v>
          </cell>
          <cell r="L131" t="str">
            <v>Yes</v>
          </cell>
          <cell r="M131">
            <v>0</v>
          </cell>
        </row>
        <row r="132">
          <cell r="D132" t="str">
            <v>Debt Facilities &amp; Hedges by Quarter (Detail) - Forecast ($'000,Nominal)</v>
          </cell>
          <cell r="L132" t="str">
            <v>Yes</v>
          </cell>
          <cell r="M132">
            <v>0</v>
          </cell>
        </row>
        <row r="133">
          <cell r="D133" t="str">
            <v>Debt Facilities &amp; Hedges by Quarter (Detail) - Forecast ($'000,Nominal)</v>
          </cell>
          <cell r="L133" t="str">
            <v>Yes</v>
          </cell>
          <cell r="M133">
            <v>0</v>
          </cell>
        </row>
        <row r="134">
          <cell r="D134" t="str">
            <v>Debt Facilities &amp; Hedges by Quarter (Detail) - Forecast ($'000,Nominal)</v>
          </cell>
          <cell r="L134" t="str">
            <v>Yes</v>
          </cell>
          <cell r="M134">
            <v>0</v>
          </cell>
        </row>
        <row r="135">
          <cell r="D135" t="str">
            <v>Debt Facilities &amp; Hedges by Quarter (Detail) - Forecast ($'000,Nominal)</v>
          </cell>
          <cell r="L135" t="str">
            <v>Yes</v>
          </cell>
          <cell r="M135">
            <v>0</v>
          </cell>
        </row>
        <row r="136">
          <cell r="D136" t="str">
            <v>Debt Facilities &amp; Hedges by Quarter (Detail) - Forecast ($'000,Nominal)</v>
          </cell>
          <cell r="L136" t="str">
            <v>Yes</v>
          </cell>
          <cell r="M136">
            <v>0</v>
          </cell>
        </row>
        <row r="137">
          <cell r="D137" t="str">
            <v>Debt Facilities &amp; Hedges by Quarter (Detail) - Forecast ($'000,Nominal)</v>
          </cell>
          <cell r="L137" t="str">
            <v>Yes</v>
          </cell>
          <cell r="M137">
            <v>0</v>
          </cell>
        </row>
        <row r="138">
          <cell r="D138" t="str">
            <v>Debt Facilities &amp; Hedges by Quarter (Detail) - Forecast ($'000,Nominal)</v>
          </cell>
          <cell r="L138" t="str">
            <v>Yes</v>
          </cell>
          <cell r="M138">
            <v>0</v>
          </cell>
        </row>
        <row r="139">
          <cell r="D139" t="str">
            <v>Debt Facilities &amp; Hedges by Quarter (Summary) - Forecast ($'000,Nominal)</v>
          </cell>
          <cell r="L139" t="str">
            <v>Yes</v>
          </cell>
          <cell r="M139">
            <v>0</v>
          </cell>
        </row>
        <row r="140">
          <cell r="D140" t="str">
            <v>Debt Facilities &amp; Hedges by Quarter (Summary) - Forecast ($'000,Nominal)</v>
          </cell>
          <cell r="L140" t="str">
            <v>Yes</v>
          </cell>
          <cell r="M140">
            <v>0</v>
          </cell>
        </row>
        <row r="141">
          <cell r="D141" t="str">
            <v>Taxation - Outputs ($'000,Nominal)</v>
          </cell>
          <cell r="L141" t="str">
            <v>Yes</v>
          </cell>
          <cell r="M141">
            <v>0</v>
          </cell>
        </row>
        <row r="142">
          <cell r="D142" t="str">
            <v>Taxation - Outputs ($'000,Nominal)</v>
          </cell>
          <cell r="L142" t="str">
            <v>Yes</v>
          </cell>
          <cell r="M142">
            <v>0</v>
          </cell>
        </row>
        <row r="143">
          <cell r="D143" t="str">
            <v>Taxation - Outputs ($'000,Nominal)</v>
          </cell>
          <cell r="L143" t="str">
            <v>Yes</v>
          </cell>
          <cell r="M143">
            <v>0</v>
          </cell>
        </row>
        <row r="144">
          <cell r="D144" t="str">
            <v>Regulatory Revenue - Outputs ($Millions,Real&amp;Nominal)</v>
          </cell>
          <cell r="L144" t="str">
            <v>Yes</v>
          </cell>
          <cell r="M144">
            <v>0</v>
          </cell>
        </row>
        <row r="145">
          <cell r="D145" t="str">
            <v>P&amp;L by Quarter - Forecast ($'000,Nominal)</v>
          </cell>
          <cell r="L145" t="str">
            <v>Yes</v>
          </cell>
          <cell r="M145">
            <v>0</v>
          </cell>
        </row>
        <row r="146">
          <cell r="D146" t="str">
            <v>P&amp;L by Financial Year Forecast ($'000,Nominal)</v>
          </cell>
          <cell r="L146" t="str">
            <v>Yes</v>
          </cell>
          <cell r="M146">
            <v>0</v>
          </cell>
        </row>
        <row r="147">
          <cell r="D147" t="str">
            <v>Cash, Cash Flows &amp; Metrics by Quarter - Forecast ($'000,Nominal)</v>
          </cell>
          <cell r="L147" t="str">
            <v>Yes</v>
          </cell>
          <cell r="M147">
            <v>0</v>
          </cell>
        </row>
        <row r="148">
          <cell r="D148" t="str">
            <v>Cash, Cash Flows &amp; Metrics by Quarter - Forecast ($'000,Nominal)</v>
          </cell>
          <cell r="L148" t="str">
            <v>Yes</v>
          </cell>
          <cell r="M148">
            <v>0</v>
          </cell>
        </row>
        <row r="149">
          <cell r="D149" t="str">
            <v>Cash, Cash Flows &amp; Metrics by Quarter - Forecast ($'000,Nominal)</v>
          </cell>
          <cell r="L149" t="str">
            <v>Yes</v>
          </cell>
          <cell r="M149">
            <v>0</v>
          </cell>
        </row>
        <row r="150">
          <cell r="D150" t="str">
            <v>Statement of Cash Flows by Financial Year Forecast ($'000,Nominal)</v>
          </cell>
          <cell r="L150" t="str">
            <v>Yes</v>
          </cell>
          <cell r="M150">
            <v>0</v>
          </cell>
        </row>
        <row r="151">
          <cell r="D151" t="str">
            <v>Balance Sheet by Quarter - Forecast ($'000,Nominal)</v>
          </cell>
          <cell r="L151" t="str">
            <v>Yes</v>
          </cell>
          <cell r="M151">
            <v>0</v>
          </cell>
        </row>
        <row r="152">
          <cell r="D152" t="str">
            <v>Balance Sheet by Financial Year Forecast ($'000,Nominal)</v>
          </cell>
          <cell r="L152" t="str">
            <v>Yes</v>
          </cell>
          <cell r="M152">
            <v>0</v>
          </cell>
        </row>
        <row r="153">
          <cell r="D153" t="str">
            <v>Board Reports &amp; Data Book ($'000,Nominal)</v>
          </cell>
          <cell r="L153" t="str">
            <v>Yes</v>
          </cell>
          <cell r="M153">
            <v>0</v>
          </cell>
        </row>
        <row r="154">
          <cell r="D154" t="str">
            <v>Board Reports &amp; Data Book ($'000,Nominal)</v>
          </cell>
          <cell r="L154" t="str">
            <v>Yes</v>
          </cell>
          <cell r="M154">
            <v>0</v>
          </cell>
        </row>
        <row r="155">
          <cell r="D155" t="str">
            <v>Board Reports &amp; Data Book ($'000,Nominal)</v>
          </cell>
          <cell r="L155" t="str">
            <v>Yes</v>
          </cell>
          <cell r="M155">
            <v>0</v>
          </cell>
        </row>
        <row r="156">
          <cell r="D156" t="str">
            <v>Board Reports &amp; Data Book ($'000,Nominal)</v>
          </cell>
          <cell r="L156" t="str">
            <v>Yes</v>
          </cell>
          <cell r="M156">
            <v>0</v>
          </cell>
        </row>
        <row r="157">
          <cell r="D157" t="str">
            <v>Board Reports &amp; Data Book ($'000,Nominal)</v>
          </cell>
          <cell r="L157" t="str">
            <v>Yes</v>
          </cell>
          <cell r="M157">
            <v>0</v>
          </cell>
        </row>
        <row r="158">
          <cell r="D158" t="str">
            <v>Board Reports &amp; Data Book ($'000,Nominal)</v>
          </cell>
          <cell r="L158" t="str">
            <v>Yes</v>
          </cell>
          <cell r="M158">
            <v>0</v>
          </cell>
        </row>
        <row r="159">
          <cell r="D159" t="str">
            <v>Board Reports &amp; Data Book ($'000,Nominal)</v>
          </cell>
          <cell r="L159" t="str">
            <v>Yes</v>
          </cell>
          <cell r="M159">
            <v>0</v>
          </cell>
        </row>
        <row r="160">
          <cell r="D160" t="str">
            <v>Board Reports &amp; Data Book ($'000,Nominal)</v>
          </cell>
          <cell r="L160" t="str">
            <v>Yes</v>
          </cell>
          <cell r="M160">
            <v>0</v>
          </cell>
        </row>
        <row r="161">
          <cell r="D161" t="str">
            <v>Board Reports &amp; Data Book ($'000,Nominal)</v>
          </cell>
          <cell r="L161" t="str">
            <v>Yes</v>
          </cell>
          <cell r="M161">
            <v>0</v>
          </cell>
        </row>
        <row r="162">
          <cell r="D162" t="str">
            <v>P&amp;L by Month - 1yr Forecast ($'000,Nominal)</v>
          </cell>
          <cell r="L162" t="str">
            <v>Yes</v>
          </cell>
          <cell r="M162">
            <v>0</v>
          </cell>
        </row>
        <row r="163">
          <cell r="D163" t="str">
            <v>Cash Flows by Month - Forecast ($'000,Nominal)</v>
          </cell>
          <cell r="L163" t="str">
            <v>Yes</v>
          </cell>
          <cell r="M163">
            <v>0</v>
          </cell>
        </row>
        <row r="164">
          <cell r="D164" t="str">
            <v>Balance Sheet by Month - Forecast ($'000,Nominal)</v>
          </cell>
          <cell r="L164" t="str">
            <v>No</v>
          </cell>
          <cell r="M164">
            <v>0</v>
          </cell>
        </row>
        <row r="165">
          <cell r="D165" t="str">
            <v>Equity Valuation - Outputs</v>
          </cell>
          <cell r="L165" t="str">
            <v>Yes</v>
          </cell>
          <cell r="M165">
            <v>0</v>
          </cell>
        </row>
        <row r="166">
          <cell r="D166" t="str">
            <v>Enterprise Valuation &amp; Impairment Test - Outputs</v>
          </cell>
          <cell r="L166" t="str">
            <v>Yes</v>
          </cell>
          <cell r="M166">
            <v>0</v>
          </cell>
        </row>
        <row r="168">
          <cell r="M168">
            <v>0</v>
          </cell>
        </row>
      </sheetData>
      <sheetData sheetId="64">
        <row r="9">
          <cell r="C9" t="b">
            <v>1</v>
          </cell>
        </row>
        <row r="14">
          <cell r="I14" t="str">
            <v/>
          </cell>
        </row>
        <row r="20">
          <cell r="D20" t="str">
            <v>CPI, Interest Rate &amp; Debt Margin Assumptions</v>
          </cell>
          <cell r="L20" t="str">
            <v>Yes</v>
          </cell>
          <cell r="M20">
            <v>0</v>
          </cell>
        </row>
        <row r="21">
          <cell r="D21" t="str">
            <v>CPI, Interest Rate &amp; Debt Margin Assumptions</v>
          </cell>
          <cell r="L21" t="str">
            <v>Yes</v>
          </cell>
          <cell r="M21">
            <v>0</v>
          </cell>
        </row>
        <row r="22">
          <cell r="D22" t="str">
            <v>CPI, Interest Rate &amp; Debt Margin Assumptions</v>
          </cell>
          <cell r="L22" t="str">
            <v>Yes</v>
          </cell>
          <cell r="M22">
            <v>0</v>
          </cell>
        </row>
        <row r="23">
          <cell r="D23" t="str">
            <v>Revenue (Qtrly) - Assumptions ($'000,Real11)</v>
          </cell>
          <cell r="L23" t="str">
            <v>Yes</v>
          </cell>
          <cell r="M23">
            <v>0</v>
          </cell>
        </row>
        <row r="24">
          <cell r="D24" t="str">
            <v>Volume Assumptions (TJ per Year)</v>
          </cell>
          <cell r="L24" t="str">
            <v>Yes</v>
          </cell>
          <cell r="M24">
            <v>0</v>
          </cell>
        </row>
        <row r="25">
          <cell r="D25" t="str">
            <v>Volume Assumptions (TJ per Year)</v>
          </cell>
          <cell r="L25" t="str">
            <v>Yes</v>
          </cell>
          <cell r="M25">
            <v>0</v>
          </cell>
        </row>
        <row r="26">
          <cell r="D26" t="str">
            <v>Opex (Qtrly) - Assumptions ($'000,Real11)</v>
          </cell>
          <cell r="L26" t="str">
            <v>Yes</v>
          </cell>
          <cell r="M26">
            <v>0</v>
          </cell>
        </row>
        <row r="27">
          <cell r="D27" t="str">
            <v>Capex (Qtrly) - Assumptions ($'000,Real11)</v>
          </cell>
          <cell r="L27" t="str">
            <v>Yes</v>
          </cell>
          <cell r="M27">
            <v>0</v>
          </cell>
        </row>
        <row r="28">
          <cell r="D28" t="str">
            <v>Regulatory Opex - Actual/Forecast Assumptions ($'000,Real09)</v>
          </cell>
          <cell r="L28" t="str">
            <v>Yes</v>
          </cell>
          <cell r="M28">
            <v>0</v>
          </cell>
        </row>
        <row r="29">
          <cell r="D29" t="str">
            <v>Regulatory Capex - Actual/Forecast Assumptions ($Millions,Real09)</v>
          </cell>
          <cell r="L29" t="str">
            <v>Yes</v>
          </cell>
          <cell r="M29">
            <v>0</v>
          </cell>
        </row>
        <row r="30">
          <cell r="D30" t="str">
            <v>Regulatory Capex - Actual/Forecast Assumptions ($Millions,Real09)</v>
          </cell>
          <cell r="L30" t="str">
            <v>Yes</v>
          </cell>
          <cell r="M30">
            <v>0</v>
          </cell>
        </row>
        <row r="31">
          <cell r="D31" t="str">
            <v>Dividends, Dividend Reinvestment and New Equity Assumptions ($'000,Nominal)</v>
          </cell>
          <cell r="L31" t="str">
            <v>Yes</v>
          </cell>
          <cell r="M31">
            <v>0</v>
          </cell>
        </row>
        <row r="33">
          <cell r="M33">
            <v>0</v>
          </cell>
        </row>
      </sheetData>
      <sheetData sheetId="65">
        <row r="9">
          <cell r="C9" t="b">
            <v>1</v>
          </cell>
        </row>
        <row r="14">
          <cell r="I14" t="str">
            <v xml:space="preserve"> (8 Alerts Detected)</v>
          </cell>
        </row>
        <row r="20">
          <cell r="D20" t="str">
            <v>Miscellaneous Check</v>
          </cell>
          <cell r="L20" t="str">
            <v>Yes</v>
          </cell>
          <cell r="M20">
            <v>1</v>
          </cell>
        </row>
        <row r="21">
          <cell r="D21" t="str">
            <v>Depreciation &amp; Amortisation - Assumptions</v>
          </cell>
          <cell r="L21" t="str">
            <v>Yes</v>
          </cell>
          <cell r="M21">
            <v>0</v>
          </cell>
        </row>
        <row r="22">
          <cell r="D22" t="str">
            <v>Miscellaneous Check</v>
          </cell>
          <cell r="L22" t="str">
            <v>Yes</v>
          </cell>
          <cell r="M22">
            <v>0</v>
          </cell>
        </row>
        <row r="23">
          <cell r="D23" t="str">
            <v>Depreciation &amp; Amortisation - Assumptions</v>
          </cell>
          <cell r="L23" t="str">
            <v>Yes</v>
          </cell>
          <cell r="M23">
            <v>0</v>
          </cell>
        </row>
        <row r="24">
          <cell r="D24" t="str">
            <v>Depreciation &amp; Amortisation - Assumptions</v>
          </cell>
          <cell r="L24" t="str">
            <v>Yes</v>
          </cell>
          <cell r="M24">
            <v>0</v>
          </cell>
        </row>
        <row r="25">
          <cell r="D25" t="str">
            <v>Depreciation &amp; Amortisation - Assumptions</v>
          </cell>
          <cell r="L25" t="str">
            <v>Yes</v>
          </cell>
          <cell r="M25">
            <v>0</v>
          </cell>
        </row>
        <row r="26">
          <cell r="D26" t="str">
            <v>Depreciation &amp; Amortisation - Assumptions</v>
          </cell>
          <cell r="L26" t="str">
            <v>Yes</v>
          </cell>
          <cell r="M26">
            <v>0</v>
          </cell>
        </row>
        <row r="27">
          <cell r="D27" t="str">
            <v>Depreciation &amp; Amortisation - Assumptions</v>
          </cell>
          <cell r="L27" t="str">
            <v>Yes</v>
          </cell>
          <cell r="M27">
            <v>0</v>
          </cell>
        </row>
        <row r="28">
          <cell r="D28" t="str">
            <v>Depreciation &amp; Amortisation - Assumptions</v>
          </cell>
          <cell r="L28" t="str">
            <v>Yes</v>
          </cell>
          <cell r="M28">
            <v>0</v>
          </cell>
        </row>
        <row r="29">
          <cell r="D29" t="str">
            <v>Dividends, Dividend Reinvestment and New Equity Assumptions ($'000,Nominal)</v>
          </cell>
          <cell r="L29" t="str">
            <v>No</v>
          </cell>
          <cell r="M29">
            <v>0</v>
          </cell>
        </row>
        <row r="30">
          <cell r="D30" t="str">
            <v>Dividends, Dividend Reinvestment and New Equity Assumptions ($'000,Nominal)</v>
          </cell>
          <cell r="L30" t="str">
            <v>Yes</v>
          </cell>
          <cell r="M30">
            <v>0</v>
          </cell>
        </row>
        <row r="31">
          <cell r="D31" t="str">
            <v>Taxation - Assumptions</v>
          </cell>
          <cell r="L31" t="str">
            <v>Yes</v>
          </cell>
          <cell r="M31">
            <v>0</v>
          </cell>
        </row>
        <row r="32">
          <cell r="D32" t="str">
            <v>Miscellaneous Check</v>
          </cell>
          <cell r="L32" t="str">
            <v>Yes</v>
          </cell>
          <cell r="M32">
            <v>0</v>
          </cell>
        </row>
        <row r="33">
          <cell r="D33" t="str">
            <v>Miscellaneous Check</v>
          </cell>
          <cell r="L33" t="str">
            <v>Yes</v>
          </cell>
          <cell r="M33">
            <v>0</v>
          </cell>
        </row>
        <row r="34">
          <cell r="D34" t="str">
            <v>WCF &amp; SCF Drawdowns by Quarter - Forecast ($'000,Nominal)</v>
          </cell>
          <cell r="L34" t="str">
            <v>No</v>
          </cell>
          <cell r="M34">
            <v>0</v>
          </cell>
        </row>
        <row r="35">
          <cell r="D35" t="str">
            <v>WCF &amp; SCF Drawdowns by Quarter - Forecast ($'000,Nominal)</v>
          </cell>
          <cell r="L35" t="str">
            <v>Yes</v>
          </cell>
          <cell r="M35">
            <v>0</v>
          </cell>
        </row>
        <row r="36">
          <cell r="D36" t="str">
            <v>WCF &amp; SCF Drawdowns by Quarter - Forecast ($'000,Nominal)</v>
          </cell>
          <cell r="L36" t="str">
            <v>Yes</v>
          </cell>
          <cell r="M36">
            <v>0</v>
          </cell>
        </row>
        <row r="37">
          <cell r="D37" t="str">
            <v>Working Capital Facility (4/2010)</v>
          </cell>
          <cell r="L37" t="str">
            <v>Yes</v>
          </cell>
          <cell r="M37" t="str">
            <v/>
          </cell>
        </row>
        <row r="38">
          <cell r="D38" t="str">
            <v>SCF Tranche A (6/2012)</v>
          </cell>
          <cell r="L38" t="str">
            <v>Yes</v>
          </cell>
          <cell r="M38" t="str">
            <v xml:space="preserve">Sep-11 </v>
          </cell>
        </row>
        <row r="39">
          <cell r="D39" t="str">
            <v>SCF Tranche B Capex (6/2012)</v>
          </cell>
          <cell r="L39" t="str">
            <v>Yes</v>
          </cell>
          <cell r="M39" t="str">
            <v xml:space="preserve">Dec-11 </v>
          </cell>
        </row>
        <row r="40">
          <cell r="D40" t="str">
            <v>Credit Wrapped FRN (7/2017)</v>
          </cell>
          <cell r="L40" t="str">
            <v>Yes</v>
          </cell>
          <cell r="M40" t="str">
            <v/>
          </cell>
        </row>
        <row r="41">
          <cell r="D41" t="str">
            <v>A$100m SFA Tr A (4/2012)</v>
          </cell>
          <cell r="L41" t="str">
            <v>Yes</v>
          </cell>
          <cell r="M41" t="str">
            <v/>
          </cell>
        </row>
        <row r="42">
          <cell r="D42" t="str">
            <v>Credit Wrapped MTN (Cpn 6.375%) (7/2011)</v>
          </cell>
          <cell r="L42" t="str">
            <v>Yes</v>
          </cell>
          <cell r="M42" t="str">
            <v xml:space="preserve">Jul-11 </v>
          </cell>
        </row>
        <row r="43">
          <cell r="D43" t="str">
            <v>Credit Wrapped FRN (7/2011)</v>
          </cell>
          <cell r="L43" t="str">
            <v>Yes</v>
          </cell>
          <cell r="M43" t="str">
            <v xml:space="preserve">Jul-11 </v>
          </cell>
        </row>
        <row r="44">
          <cell r="D44" t="str">
            <v>USPP Bond (11/2015)</v>
          </cell>
          <cell r="L44" t="str">
            <v>Yes</v>
          </cell>
          <cell r="M44" t="str">
            <v/>
          </cell>
        </row>
        <row r="45">
          <cell r="D45" t="str">
            <v>A$50m SFA Tr B</v>
          </cell>
          <cell r="L45" t="str">
            <v>Yes</v>
          </cell>
          <cell r="M45" t="str">
            <v/>
          </cell>
        </row>
        <row r="46">
          <cell r="D46" t="str">
            <v>Debt Facilities &amp; Hedges by Month (Detail) - 1yr Forecast ($'000,Nominal)</v>
          </cell>
          <cell r="L46" t="str">
            <v>Yes</v>
          </cell>
          <cell r="M46">
            <v>0</v>
          </cell>
        </row>
        <row r="47">
          <cell r="D47" t="str">
            <v>Subordinated Debt (SOLA) (7/2018)</v>
          </cell>
          <cell r="L47" t="str">
            <v>Yes</v>
          </cell>
          <cell r="M47" t="str">
            <v xml:space="preserve">Sep-11 </v>
          </cell>
        </row>
        <row r="48">
          <cell r="D48" t="str">
            <v>Debt Facilities &amp; Hedges by Month (Detail) - 1yr Forecast ($'000,Nominal)</v>
          </cell>
          <cell r="L48" t="str">
            <v>Yes</v>
          </cell>
          <cell r="M48">
            <v>1</v>
          </cell>
        </row>
        <row r="49">
          <cell r="D49" t="str">
            <v>Debt Facilities &amp; Hedges by Month (Detail) - 1yr Forecast ($'000,Nominal)</v>
          </cell>
          <cell r="L49" t="str">
            <v>Yes</v>
          </cell>
          <cell r="M49">
            <v>0</v>
          </cell>
        </row>
        <row r="50">
          <cell r="D50" t="str">
            <v>Working Capital Facility (4/2010)</v>
          </cell>
          <cell r="L50" t="str">
            <v>Yes</v>
          </cell>
          <cell r="M50" t="str">
            <v/>
          </cell>
        </row>
        <row r="51">
          <cell r="D51" t="str">
            <v>SCF Tranche B Capex (6/2012)</v>
          </cell>
          <cell r="L51" t="str">
            <v>Yes</v>
          </cell>
          <cell r="M51" t="str">
            <v xml:space="preserve">Dec-11 </v>
          </cell>
        </row>
        <row r="52">
          <cell r="D52" t="str">
            <v>Credit Wrapped FRN (7/2017)</v>
          </cell>
          <cell r="L52" t="str">
            <v>Yes</v>
          </cell>
          <cell r="M52" t="str">
            <v/>
          </cell>
        </row>
        <row r="53">
          <cell r="D53" t="str">
            <v>A$100m SFA Tr A (4/2012)</v>
          </cell>
          <cell r="L53" t="str">
            <v>Yes</v>
          </cell>
          <cell r="M53" t="str">
            <v/>
          </cell>
        </row>
        <row r="54">
          <cell r="D54" t="str">
            <v>Credit Wrapped MTN (Cpn 6.375%) (7/2011)</v>
          </cell>
          <cell r="L54" t="str">
            <v>Yes</v>
          </cell>
          <cell r="M54" t="str">
            <v xml:space="preserve">Sep-11 </v>
          </cell>
        </row>
        <row r="55">
          <cell r="D55" t="str">
            <v>Credit Wrapped FRN (7/2011)</v>
          </cell>
          <cell r="L55" t="str">
            <v>Yes</v>
          </cell>
          <cell r="M55" t="str">
            <v xml:space="preserve">Sep-11 </v>
          </cell>
        </row>
        <row r="56">
          <cell r="D56" t="str">
            <v>USPP Bond (11/2015)</v>
          </cell>
          <cell r="L56" t="str">
            <v>Yes</v>
          </cell>
          <cell r="M56" t="str">
            <v/>
          </cell>
        </row>
        <row r="57">
          <cell r="D57" t="str">
            <v>A$50m SFA Tr B</v>
          </cell>
          <cell r="L57" t="str">
            <v>Yes</v>
          </cell>
          <cell r="M57" t="str">
            <v xml:space="preserve">Sep-14 </v>
          </cell>
        </row>
        <row r="58">
          <cell r="D58" t="str">
            <v>Debt Facilities &amp; Hedges by Quarter (Detail) - Forecast ($'000,Nominal)</v>
          </cell>
          <cell r="L58" t="str">
            <v>Yes</v>
          </cell>
          <cell r="M58">
            <v>0</v>
          </cell>
        </row>
        <row r="59">
          <cell r="D59" t="str">
            <v>Subordinated Debt (SOLA) (7/2018)</v>
          </cell>
          <cell r="L59" t="str">
            <v>Yes</v>
          </cell>
          <cell r="M59" t="str">
            <v xml:space="preserve">Sep-11 </v>
          </cell>
        </row>
        <row r="60">
          <cell r="D60" t="str">
            <v>Debt Facilities &amp; Hedges by Quarter (Detail) - Forecast ($'000,Nominal)</v>
          </cell>
          <cell r="L60" t="str">
            <v>Yes</v>
          </cell>
          <cell r="M60">
            <v>1</v>
          </cell>
        </row>
        <row r="61">
          <cell r="D61" t="str">
            <v>Debt Facilities &amp; Hedges by Quarter (Detail) - Forecast ($'000,Nominal)</v>
          </cell>
          <cell r="L61" t="str">
            <v>Yes</v>
          </cell>
          <cell r="M61">
            <v>0</v>
          </cell>
        </row>
        <row r="62">
          <cell r="D62" t="str">
            <v>Debt Facilities &amp; Hedges by Quarter (Summary) - Forecast ($'000,Nominal)</v>
          </cell>
          <cell r="L62" t="str">
            <v>Yes</v>
          </cell>
          <cell r="M62">
            <v>1</v>
          </cell>
        </row>
        <row r="63">
          <cell r="D63" t="str">
            <v>Class B Shares Dividends ($'000,Nominal)</v>
          </cell>
          <cell r="L63" t="str">
            <v>Yes</v>
          </cell>
          <cell r="M63">
            <v>1</v>
          </cell>
        </row>
        <row r="64">
          <cell r="D64" t="str">
            <v>Cash, Cash Flows &amp; Metrics by Quarter - Forecast ($'000,Nominal)</v>
          </cell>
          <cell r="L64" t="str">
            <v>Yes</v>
          </cell>
          <cell r="M64">
            <v>1</v>
          </cell>
        </row>
        <row r="65">
          <cell r="D65" t="str">
            <v>Cash, Cash Flows &amp; Metrics by Quarter - Forecast ($'000,Nominal)</v>
          </cell>
          <cell r="L65" t="str">
            <v>Yes</v>
          </cell>
          <cell r="M65">
            <v>1</v>
          </cell>
        </row>
        <row r="66">
          <cell r="D66" t="str">
            <v>Cash, Cash Flows &amp; Metrics by Quarter - Forecast ($'000,Nominal)</v>
          </cell>
          <cell r="L66" t="str">
            <v>Yes</v>
          </cell>
          <cell r="M66">
            <v>1</v>
          </cell>
        </row>
        <row r="68">
          <cell r="M68">
            <v>8</v>
          </cell>
        </row>
      </sheetData>
      <sheetData sheetId="66">
        <row r="13">
          <cell r="C13" t="str">
            <v>January</v>
          </cell>
          <cell r="G13" t="str">
            <v>Annual</v>
          </cell>
          <cell r="K13" t="str">
            <v>$Billions</v>
          </cell>
        </row>
        <row r="14">
          <cell r="C14" t="str">
            <v>February</v>
          </cell>
          <cell r="G14" t="str">
            <v>Semi-Annual</v>
          </cell>
          <cell r="K14" t="str">
            <v>$Millions</v>
          </cell>
        </row>
        <row r="15">
          <cell r="C15" t="str">
            <v>March</v>
          </cell>
          <cell r="G15" t="str">
            <v>Quarterly</v>
          </cell>
          <cell r="K15" t="str">
            <v>$'000</v>
          </cell>
        </row>
        <row r="16">
          <cell r="C16" t="str">
            <v>April</v>
          </cell>
          <cell r="G16" t="str">
            <v>Monthly</v>
          </cell>
          <cell r="K16" t="str">
            <v>$</v>
          </cell>
        </row>
        <row r="17">
          <cell r="C17" t="str">
            <v>May</v>
          </cell>
        </row>
        <row r="18">
          <cell r="C18" t="str">
            <v>June</v>
          </cell>
        </row>
        <row r="19">
          <cell r="C19" t="str">
            <v>July</v>
          </cell>
        </row>
        <row r="20">
          <cell r="C20" t="str">
            <v>August</v>
          </cell>
        </row>
        <row r="21">
          <cell r="C21" t="str">
            <v>September</v>
          </cell>
        </row>
        <row r="22">
          <cell r="C22" t="str">
            <v>October</v>
          </cell>
          <cell r="G22" t="str">
            <v>Year</v>
          </cell>
        </row>
        <row r="23">
          <cell r="C23" t="str">
            <v>November</v>
          </cell>
          <cell r="G23" t="str">
            <v>Half Year</v>
          </cell>
        </row>
        <row r="24">
          <cell r="C24" t="str">
            <v>December</v>
          </cell>
          <cell r="G24" t="str">
            <v>Quarter</v>
          </cell>
        </row>
        <row r="25">
          <cell r="G25" t="str">
            <v>Month</v>
          </cell>
        </row>
        <row r="27">
          <cell r="K27">
            <v>3</v>
          </cell>
        </row>
        <row r="28">
          <cell r="K28">
            <v>6</v>
          </cell>
        </row>
        <row r="30">
          <cell r="C30" t="str">
            <v>Q1</v>
          </cell>
        </row>
        <row r="31">
          <cell r="C31" t="str">
            <v>Q2</v>
          </cell>
        </row>
        <row r="32">
          <cell r="C32" t="str">
            <v>Q3</v>
          </cell>
        </row>
        <row r="33">
          <cell r="C33" t="str">
            <v>Q4</v>
          </cell>
        </row>
        <row r="34">
          <cell r="G34">
            <v>12</v>
          </cell>
        </row>
        <row r="39">
          <cell r="C39" t="str">
            <v>H1</v>
          </cell>
        </row>
        <row r="40">
          <cell r="C40" t="str">
            <v>H2</v>
          </cell>
          <cell r="G40" t="str">
            <v>Yes</v>
          </cell>
        </row>
        <row r="41">
          <cell r="G41" t="str">
            <v>No</v>
          </cell>
        </row>
        <row r="48">
          <cell r="G48" t="str">
            <v>FY</v>
          </cell>
          <cell r="K48" t="str">
            <v>None</v>
          </cell>
        </row>
        <row r="49">
          <cell r="G49" t="str">
            <v>CY</v>
          </cell>
          <cell r="K49" t="str">
            <v>Rev_Scen1</v>
          </cell>
        </row>
        <row r="50">
          <cell r="K50" t="str">
            <v>Rev_Scen2</v>
          </cell>
        </row>
        <row r="51">
          <cell r="K51" t="str">
            <v>Rev_Scen3</v>
          </cell>
        </row>
        <row r="52">
          <cell r="K52" t="str">
            <v>Rev_Scen4</v>
          </cell>
        </row>
        <row r="57">
          <cell r="C57">
            <v>2001</v>
          </cell>
          <cell r="G57" t="str">
            <v>None</v>
          </cell>
          <cell r="K57" t="str">
            <v>None</v>
          </cell>
        </row>
        <row r="58">
          <cell r="C58">
            <v>2006</v>
          </cell>
          <cell r="G58" t="str">
            <v>Cap_Scen1</v>
          </cell>
          <cell r="K58" t="str">
            <v>Opex_Scen1</v>
          </cell>
        </row>
        <row r="59">
          <cell r="C59">
            <v>2009</v>
          </cell>
          <cell r="G59" t="str">
            <v>Cap_Scen2</v>
          </cell>
          <cell r="K59" t="str">
            <v>Opex_Scen2</v>
          </cell>
        </row>
        <row r="60">
          <cell r="C60">
            <v>2010</v>
          </cell>
          <cell r="G60" t="str">
            <v>Cap_Scen3</v>
          </cell>
          <cell r="K60" t="str">
            <v>Opex_Scen3</v>
          </cell>
        </row>
        <row r="61">
          <cell r="C61">
            <v>2011</v>
          </cell>
        </row>
        <row r="62">
          <cell r="C62">
            <v>2012</v>
          </cell>
        </row>
        <row r="63">
          <cell r="C63">
            <v>2013</v>
          </cell>
        </row>
        <row r="64">
          <cell r="C64">
            <v>2014</v>
          </cell>
        </row>
        <row r="65">
          <cell r="C65">
            <v>2015</v>
          </cell>
        </row>
        <row r="66">
          <cell r="C66">
            <v>2016</v>
          </cell>
        </row>
        <row r="71">
          <cell r="C71">
            <v>2001</v>
          </cell>
          <cell r="G71" t="str">
            <v>FY</v>
          </cell>
        </row>
        <row r="72">
          <cell r="C72">
            <v>2006</v>
          </cell>
          <cell r="G72" t="str">
            <v>CY</v>
          </cell>
        </row>
        <row r="73">
          <cell r="C73">
            <v>2009</v>
          </cell>
        </row>
        <row r="74">
          <cell r="C74">
            <v>2010</v>
          </cell>
        </row>
        <row r="75">
          <cell r="C75">
            <v>2011</v>
          </cell>
        </row>
        <row r="76">
          <cell r="C76">
            <v>2012</v>
          </cell>
        </row>
        <row r="77">
          <cell r="C77">
            <v>2013</v>
          </cell>
        </row>
        <row r="78">
          <cell r="C78">
            <v>2014</v>
          </cell>
        </row>
        <row r="79">
          <cell r="C79">
            <v>2015</v>
          </cell>
        </row>
        <row r="80">
          <cell r="C80">
            <v>2016</v>
          </cell>
        </row>
        <row r="85">
          <cell r="C85" t="str">
            <v>None</v>
          </cell>
          <cell r="G85" t="str">
            <v>None</v>
          </cell>
          <cell r="K85" t="str">
            <v>Straight-Line</v>
          </cell>
        </row>
        <row r="86">
          <cell r="C86" t="str">
            <v>RegOpex_Scen1</v>
          </cell>
          <cell r="G86" t="str">
            <v>RegCapex_Scen1</v>
          </cell>
          <cell r="K86" t="str">
            <v>Actual Net Capex</v>
          </cell>
        </row>
        <row r="87">
          <cell r="K87" t="str">
            <v>Direct Input</v>
          </cell>
        </row>
        <row r="88">
          <cell r="K88" t="str">
            <v>Min of SL or Net Capex</v>
          </cell>
        </row>
        <row r="89">
          <cell r="K89" t="str">
            <v>Max of SL or Net Capex</v>
          </cell>
        </row>
        <row r="94">
          <cell r="C94" t="str">
            <v>None</v>
          </cell>
          <cell r="G94" t="str">
            <v>None</v>
          </cell>
        </row>
        <row r="95">
          <cell r="C95" t="str">
            <v>RegVol_Scen1</v>
          </cell>
          <cell r="G95" t="str">
            <v>ActVol_Scen1</v>
          </cell>
        </row>
        <row r="103">
          <cell r="C103" t="str">
            <v>Straight-Line</v>
          </cell>
        </row>
        <row r="104">
          <cell r="C104" t="str">
            <v>Declining Balance</v>
          </cell>
        </row>
        <row r="105">
          <cell r="C105" t="str">
            <v>Fully Deductible</v>
          </cell>
        </row>
        <row r="113">
          <cell r="C113" t="str">
            <v>Straight-Line</v>
          </cell>
        </row>
        <row r="114">
          <cell r="C114" t="str">
            <v>Declining Balance</v>
          </cell>
        </row>
        <row r="123">
          <cell r="C123" t="str">
            <v>Straight-Line</v>
          </cell>
        </row>
        <row r="124">
          <cell r="C124" t="str">
            <v>Declining Balance</v>
          </cell>
        </row>
        <row r="133">
          <cell r="C133" t="str">
            <v>Straight-Line</v>
          </cell>
        </row>
        <row r="145">
          <cell r="C145" t="str">
            <v>Straight-Line</v>
          </cell>
        </row>
        <row r="146">
          <cell r="C146" t="str">
            <v>Declining Balance</v>
          </cell>
        </row>
        <row r="165">
          <cell r="C165" t="str">
            <v>Straight-Line</v>
          </cell>
        </row>
        <row r="187">
          <cell r="C187" t="str">
            <v>Straight-Line</v>
          </cell>
        </row>
        <row r="188">
          <cell r="C188" t="str">
            <v>Declining Balance</v>
          </cell>
        </row>
        <row r="197">
          <cell r="C197" t="str">
            <v>Assume Discount Rate, Calculate Value</v>
          </cell>
        </row>
        <row r="198">
          <cell r="C198" t="str">
            <v>Assume Value, Calculate IRR</v>
          </cell>
        </row>
        <row r="204">
          <cell r="C204">
            <v>39995</v>
          </cell>
        </row>
        <row r="205">
          <cell r="C205">
            <v>40087</v>
          </cell>
        </row>
        <row r="206">
          <cell r="C206">
            <v>40179</v>
          </cell>
        </row>
        <row r="207">
          <cell r="C207">
            <v>40269</v>
          </cell>
        </row>
        <row r="208">
          <cell r="C208">
            <v>40360</v>
          </cell>
        </row>
        <row r="209">
          <cell r="C209">
            <v>40452</v>
          </cell>
        </row>
        <row r="210">
          <cell r="C210">
            <v>40544</v>
          </cell>
        </row>
        <row r="211">
          <cell r="C211">
            <v>40634</v>
          </cell>
        </row>
        <row r="212">
          <cell r="C212">
            <v>40725</v>
          </cell>
        </row>
        <row r="213">
          <cell r="C213">
            <v>40817</v>
          </cell>
        </row>
        <row r="214">
          <cell r="C214">
            <v>40909</v>
          </cell>
        </row>
        <row r="215">
          <cell r="C215">
            <v>41000</v>
          </cell>
        </row>
        <row r="216">
          <cell r="C216">
            <v>41091</v>
          </cell>
        </row>
        <row r="217">
          <cell r="C217">
            <v>41183</v>
          </cell>
        </row>
        <row r="218">
          <cell r="C218">
            <v>41275</v>
          </cell>
        </row>
        <row r="219">
          <cell r="C219">
            <v>41365</v>
          </cell>
        </row>
        <row r="220">
          <cell r="C220">
            <v>41456</v>
          </cell>
        </row>
        <row r="221">
          <cell r="C221">
            <v>41548</v>
          </cell>
        </row>
        <row r="222">
          <cell r="C222">
            <v>41640</v>
          </cell>
        </row>
        <row r="223">
          <cell r="C223">
            <v>41730</v>
          </cell>
        </row>
        <row r="224">
          <cell r="C224">
            <v>41821</v>
          </cell>
        </row>
        <row r="225">
          <cell r="C225">
            <v>41913</v>
          </cell>
        </row>
        <row r="226">
          <cell r="C226">
            <v>42005</v>
          </cell>
        </row>
        <row r="227">
          <cell r="C227">
            <v>42095</v>
          </cell>
        </row>
        <row r="228">
          <cell r="C228">
            <v>42186</v>
          </cell>
        </row>
        <row r="229">
          <cell r="C229">
            <v>42278</v>
          </cell>
        </row>
        <row r="230">
          <cell r="C230">
            <v>42370</v>
          </cell>
        </row>
        <row r="231">
          <cell r="C231">
            <v>42461</v>
          </cell>
        </row>
        <row r="232">
          <cell r="C232">
            <v>42552</v>
          </cell>
        </row>
        <row r="233">
          <cell r="C233">
            <v>42644</v>
          </cell>
        </row>
        <row r="234">
          <cell r="C234">
            <v>42736</v>
          </cell>
        </row>
        <row r="235">
          <cell r="C235">
            <v>42826</v>
          </cell>
        </row>
        <row r="236">
          <cell r="C236">
            <v>42917</v>
          </cell>
        </row>
        <row r="237">
          <cell r="C237">
            <v>43009</v>
          </cell>
        </row>
        <row r="238">
          <cell r="C238">
            <v>43101</v>
          </cell>
        </row>
        <row r="239">
          <cell r="C239">
            <v>43191</v>
          </cell>
        </row>
        <row r="240">
          <cell r="C240">
            <v>43282</v>
          </cell>
        </row>
        <row r="241">
          <cell r="C241">
            <v>43374</v>
          </cell>
        </row>
        <row r="242">
          <cell r="C242">
            <v>43466</v>
          </cell>
        </row>
        <row r="243">
          <cell r="C243">
            <v>43556</v>
          </cell>
        </row>
        <row r="244">
          <cell r="C244">
            <v>43647</v>
          </cell>
        </row>
        <row r="245">
          <cell r="C245">
            <v>43739</v>
          </cell>
        </row>
        <row r="246">
          <cell r="C246">
            <v>43831</v>
          </cell>
        </row>
        <row r="247">
          <cell r="C247">
            <v>43922</v>
          </cell>
        </row>
        <row r="248">
          <cell r="C248">
            <v>44013</v>
          </cell>
        </row>
        <row r="249">
          <cell r="C249">
            <v>44105</v>
          </cell>
        </row>
        <row r="250">
          <cell r="C250">
            <v>44197</v>
          </cell>
        </row>
        <row r="251">
          <cell r="C251">
            <v>44287</v>
          </cell>
        </row>
        <row r="252">
          <cell r="C252">
            <v>44378</v>
          </cell>
        </row>
        <row r="253">
          <cell r="C253">
            <v>44470</v>
          </cell>
        </row>
        <row r="254">
          <cell r="C254">
            <v>44562</v>
          </cell>
        </row>
        <row r="255">
          <cell r="C255">
            <v>44652</v>
          </cell>
        </row>
        <row r="256">
          <cell r="C256">
            <v>44743</v>
          </cell>
        </row>
        <row r="257">
          <cell r="C257">
            <v>44835</v>
          </cell>
        </row>
        <row r="258">
          <cell r="C258">
            <v>44927</v>
          </cell>
        </row>
        <row r="259">
          <cell r="C259">
            <v>45017</v>
          </cell>
        </row>
        <row r="260">
          <cell r="C260">
            <v>45108</v>
          </cell>
        </row>
        <row r="261">
          <cell r="C261">
            <v>45200</v>
          </cell>
        </row>
        <row r="262">
          <cell r="C262">
            <v>45292</v>
          </cell>
        </row>
        <row r="263">
          <cell r="C263">
            <v>45383</v>
          </cell>
        </row>
        <row r="264">
          <cell r="C264">
            <v>45474</v>
          </cell>
        </row>
        <row r="265">
          <cell r="C265">
            <v>45566</v>
          </cell>
        </row>
        <row r="266">
          <cell r="C266">
            <v>45658</v>
          </cell>
        </row>
        <row r="267">
          <cell r="C267">
            <v>45748</v>
          </cell>
        </row>
        <row r="268">
          <cell r="C268">
            <v>45839</v>
          </cell>
        </row>
        <row r="269">
          <cell r="C269">
            <v>45931</v>
          </cell>
        </row>
        <row r="270">
          <cell r="C270">
            <v>46023</v>
          </cell>
        </row>
        <row r="271">
          <cell r="C271">
            <v>46113</v>
          </cell>
        </row>
        <row r="272">
          <cell r="C272">
            <v>46204</v>
          </cell>
        </row>
        <row r="273">
          <cell r="C273">
            <v>46296</v>
          </cell>
        </row>
        <row r="274">
          <cell r="C274">
            <v>46388</v>
          </cell>
        </row>
        <row r="275">
          <cell r="C275">
            <v>46478</v>
          </cell>
        </row>
        <row r="276">
          <cell r="C276">
            <v>46569</v>
          </cell>
        </row>
        <row r="277">
          <cell r="C277">
            <v>46661</v>
          </cell>
        </row>
        <row r="278">
          <cell r="C278">
            <v>46753</v>
          </cell>
        </row>
        <row r="279">
          <cell r="C279">
            <v>46844</v>
          </cell>
        </row>
        <row r="280">
          <cell r="C280">
            <v>46935</v>
          </cell>
        </row>
        <row r="281">
          <cell r="C281">
            <v>47027</v>
          </cell>
        </row>
        <row r="282">
          <cell r="C282">
            <v>47119</v>
          </cell>
        </row>
        <row r="283">
          <cell r="C283">
            <v>47209</v>
          </cell>
        </row>
        <row r="284">
          <cell r="C284">
            <v>47300</v>
          </cell>
        </row>
        <row r="285">
          <cell r="C285">
            <v>47392</v>
          </cell>
        </row>
        <row r="286">
          <cell r="C286">
            <v>47484</v>
          </cell>
        </row>
        <row r="287">
          <cell r="C287">
            <v>47574</v>
          </cell>
        </row>
        <row r="288">
          <cell r="C288">
            <v>47665</v>
          </cell>
        </row>
        <row r="289">
          <cell r="C289">
            <v>47757</v>
          </cell>
        </row>
        <row r="290">
          <cell r="C290">
            <v>47849</v>
          </cell>
        </row>
        <row r="291">
          <cell r="C291">
            <v>47939</v>
          </cell>
        </row>
        <row r="292">
          <cell r="C292">
            <v>48030</v>
          </cell>
        </row>
        <row r="293">
          <cell r="C293">
            <v>48122</v>
          </cell>
        </row>
        <row r="294">
          <cell r="C294">
            <v>48214</v>
          </cell>
        </row>
        <row r="295">
          <cell r="C295">
            <v>48305</v>
          </cell>
        </row>
        <row r="296">
          <cell r="C296">
            <v>48396</v>
          </cell>
        </row>
        <row r="297">
          <cell r="C297">
            <v>48488</v>
          </cell>
        </row>
        <row r="298">
          <cell r="C298">
            <v>48580</v>
          </cell>
        </row>
        <row r="299">
          <cell r="C299">
            <v>48670</v>
          </cell>
        </row>
        <row r="300">
          <cell r="C300">
            <v>48761</v>
          </cell>
        </row>
        <row r="301">
          <cell r="C301">
            <v>48853</v>
          </cell>
        </row>
        <row r="302">
          <cell r="C302">
            <v>48945</v>
          </cell>
        </row>
        <row r="303">
          <cell r="C303">
            <v>49035</v>
          </cell>
        </row>
        <row r="304">
          <cell r="C304">
            <v>49126</v>
          </cell>
        </row>
        <row r="305">
          <cell r="C305">
            <v>49218</v>
          </cell>
        </row>
        <row r="306">
          <cell r="C306">
            <v>49310</v>
          </cell>
        </row>
        <row r="307">
          <cell r="C307">
            <v>49400</v>
          </cell>
        </row>
        <row r="308">
          <cell r="C308">
            <v>49491</v>
          </cell>
        </row>
        <row r="309">
          <cell r="C309">
            <v>49583</v>
          </cell>
        </row>
        <row r="310">
          <cell r="C310">
            <v>49675</v>
          </cell>
        </row>
        <row r="311">
          <cell r="C311">
            <v>49766</v>
          </cell>
        </row>
        <row r="312">
          <cell r="C312">
            <v>49857</v>
          </cell>
        </row>
        <row r="313">
          <cell r="C313">
            <v>49949</v>
          </cell>
        </row>
        <row r="314">
          <cell r="C314">
            <v>50041</v>
          </cell>
        </row>
        <row r="315">
          <cell r="C315">
            <v>50131</v>
          </cell>
        </row>
        <row r="316">
          <cell r="C316">
            <v>50222</v>
          </cell>
        </row>
        <row r="317">
          <cell r="C317">
            <v>50314</v>
          </cell>
        </row>
        <row r="318">
          <cell r="C318">
            <v>50406</v>
          </cell>
        </row>
        <row r="319">
          <cell r="C319">
            <v>50496</v>
          </cell>
        </row>
        <row r="320">
          <cell r="C320">
            <v>50587</v>
          </cell>
        </row>
        <row r="321">
          <cell r="C321">
            <v>50679</v>
          </cell>
        </row>
        <row r="322">
          <cell r="C322">
            <v>50771</v>
          </cell>
          <cell r="G322" t="str">
            <v>Start of Period</v>
          </cell>
        </row>
        <row r="323">
          <cell r="C323">
            <v>50861</v>
          </cell>
          <cell r="G323" t="str">
            <v>Middle of Period</v>
          </cell>
        </row>
        <row r="324">
          <cell r="G324" t="str">
            <v>End of Period</v>
          </cell>
        </row>
        <row r="330">
          <cell r="G330">
            <v>1</v>
          </cell>
        </row>
        <row r="331">
          <cell r="G331">
            <v>0.5</v>
          </cell>
        </row>
        <row r="332">
          <cell r="G332">
            <v>0</v>
          </cell>
        </row>
        <row r="338">
          <cell r="G338" t="str">
            <v>1. Terminal Value Amount ($'000)</v>
          </cell>
        </row>
        <row r="339">
          <cell r="G339" t="str">
            <v>2. RAB Multiple</v>
          </cell>
        </row>
        <row r="340">
          <cell r="G340" t="str">
            <v>3. EBITDA Multiple</v>
          </cell>
        </row>
        <row r="341">
          <cell r="G341" t="str">
            <v>4. Cash Flow Perpetuity</v>
          </cell>
        </row>
        <row r="342">
          <cell r="G342" t="str">
            <v>5. No Terminal Value</v>
          </cell>
        </row>
        <row r="351">
          <cell r="C351" t="str">
            <v>Assume Discount Rate, Calculate Value</v>
          </cell>
        </row>
        <row r="352">
          <cell r="C352" t="str">
            <v>Assume Value, Calculate IRR</v>
          </cell>
        </row>
        <row r="358">
          <cell r="C358" t="str">
            <v>Pre-Tax (impair.)</v>
          </cell>
        </row>
        <row r="359">
          <cell r="C359" t="str">
            <v>Post-Tax (fair value)</v>
          </cell>
        </row>
        <row r="365">
          <cell r="C365">
            <v>39995</v>
          </cell>
        </row>
        <row r="366">
          <cell r="C366">
            <v>40087</v>
          </cell>
        </row>
        <row r="367">
          <cell r="C367">
            <v>40179</v>
          </cell>
        </row>
        <row r="368">
          <cell r="C368">
            <v>40269</v>
          </cell>
        </row>
        <row r="369">
          <cell r="C369">
            <v>40360</v>
          </cell>
        </row>
        <row r="370">
          <cell r="C370">
            <v>40452</v>
          </cell>
        </row>
        <row r="371">
          <cell r="C371">
            <v>40544</v>
          </cell>
        </row>
        <row r="372">
          <cell r="C372">
            <v>40634</v>
          </cell>
        </row>
        <row r="373">
          <cell r="C373">
            <v>40725</v>
          </cell>
        </row>
        <row r="374">
          <cell r="C374">
            <v>40817</v>
          </cell>
        </row>
        <row r="375">
          <cell r="C375">
            <v>40909</v>
          </cell>
        </row>
        <row r="376">
          <cell r="C376">
            <v>41000</v>
          </cell>
        </row>
        <row r="377">
          <cell r="C377">
            <v>41091</v>
          </cell>
        </row>
        <row r="378">
          <cell r="C378">
            <v>41183</v>
          </cell>
        </row>
        <row r="379">
          <cell r="C379">
            <v>41275</v>
          </cell>
        </row>
        <row r="380">
          <cell r="C380">
            <v>41365</v>
          </cell>
        </row>
        <row r="381">
          <cell r="C381">
            <v>41456</v>
          </cell>
        </row>
        <row r="382">
          <cell r="C382">
            <v>41548</v>
          </cell>
        </row>
        <row r="383">
          <cell r="C383">
            <v>41640</v>
          </cell>
        </row>
        <row r="384">
          <cell r="C384">
            <v>41730</v>
          </cell>
        </row>
        <row r="385">
          <cell r="C385">
            <v>41821</v>
          </cell>
        </row>
        <row r="386">
          <cell r="C386">
            <v>41913</v>
          </cell>
        </row>
        <row r="387">
          <cell r="C387">
            <v>42005</v>
          </cell>
        </row>
        <row r="388">
          <cell r="C388">
            <v>42095</v>
          </cell>
        </row>
        <row r="389">
          <cell r="C389">
            <v>42186</v>
          </cell>
        </row>
        <row r="390">
          <cell r="C390">
            <v>42278</v>
          </cell>
        </row>
        <row r="391">
          <cell r="C391">
            <v>42370</v>
          </cell>
        </row>
        <row r="392">
          <cell r="C392">
            <v>42461</v>
          </cell>
        </row>
        <row r="393">
          <cell r="C393">
            <v>42552</v>
          </cell>
        </row>
        <row r="394">
          <cell r="C394">
            <v>42644</v>
          </cell>
        </row>
        <row r="395">
          <cell r="C395">
            <v>42736</v>
          </cell>
        </row>
        <row r="396">
          <cell r="C396">
            <v>42826</v>
          </cell>
        </row>
        <row r="397">
          <cell r="C397">
            <v>42917</v>
          </cell>
        </row>
        <row r="398">
          <cell r="C398">
            <v>43009</v>
          </cell>
        </row>
        <row r="399">
          <cell r="C399">
            <v>43101</v>
          </cell>
        </row>
        <row r="400">
          <cell r="C400">
            <v>43191</v>
          </cell>
        </row>
        <row r="401">
          <cell r="C401">
            <v>43282</v>
          </cell>
        </row>
        <row r="402">
          <cell r="C402">
            <v>43374</v>
          </cell>
        </row>
        <row r="403">
          <cell r="C403">
            <v>43466</v>
          </cell>
        </row>
        <row r="404">
          <cell r="C404">
            <v>43556</v>
          </cell>
        </row>
        <row r="405">
          <cell r="C405">
            <v>43647</v>
          </cell>
        </row>
        <row r="406">
          <cell r="C406">
            <v>43739</v>
          </cell>
        </row>
        <row r="407">
          <cell r="C407">
            <v>43831</v>
          </cell>
        </row>
        <row r="408">
          <cell r="C408">
            <v>43922</v>
          </cell>
        </row>
        <row r="409">
          <cell r="C409">
            <v>44013</v>
          </cell>
        </row>
        <row r="410">
          <cell r="C410">
            <v>44105</v>
          </cell>
        </row>
        <row r="411">
          <cell r="C411">
            <v>44197</v>
          </cell>
        </row>
        <row r="412">
          <cell r="C412">
            <v>44287</v>
          </cell>
        </row>
        <row r="413">
          <cell r="C413">
            <v>44378</v>
          </cell>
        </row>
        <row r="414">
          <cell r="C414">
            <v>44470</v>
          </cell>
        </row>
        <row r="415">
          <cell r="C415">
            <v>44562</v>
          </cell>
        </row>
        <row r="416">
          <cell r="C416">
            <v>44652</v>
          </cell>
        </row>
        <row r="417">
          <cell r="C417">
            <v>44743</v>
          </cell>
        </row>
        <row r="418">
          <cell r="C418">
            <v>44835</v>
          </cell>
        </row>
        <row r="419">
          <cell r="C419">
            <v>44927</v>
          </cell>
        </row>
        <row r="420">
          <cell r="C420">
            <v>45017</v>
          </cell>
        </row>
        <row r="421">
          <cell r="C421">
            <v>45108</v>
          </cell>
        </row>
        <row r="422">
          <cell r="C422">
            <v>45200</v>
          </cell>
        </row>
        <row r="423">
          <cell r="C423">
            <v>45292</v>
          </cell>
        </row>
        <row r="424">
          <cell r="C424">
            <v>45383</v>
          </cell>
        </row>
        <row r="425">
          <cell r="C425">
            <v>45474</v>
          </cell>
        </row>
        <row r="426">
          <cell r="C426">
            <v>45566</v>
          </cell>
        </row>
        <row r="427">
          <cell r="C427">
            <v>45658</v>
          </cell>
        </row>
        <row r="428">
          <cell r="C428">
            <v>45748</v>
          </cell>
        </row>
        <row r="429">
          <cell r="C429">
            <v>45839</v>
          </cell>
        </row>
        <row r="430">
          <cell r="C430">
            <v>45931</v>
          </cell>
        </row>
        <row r="431">
          <cell r="C431">
            <v>46023</v>
          </cell>
        </row>
        <row r="432">
          <cell r="C432">
            <v>46113</v>
          </cell>
        </row>
        <row r="433">
          <cell r="C433">
            <v>46204</v>
          </cell>
        </row>
        <row r="434">
          <cell r="C434">
            <v>46296</v>
          </cell>
        </row>
        <row r="435">
          <cell r="C435">
            <v>46388</v>
          </cell>
        </row>
        <row r="436">
          <cell r="C436">
            <v>46478</v>
          </cell>
        </row>
        <row r="437">
          <cell r="C437">
            <v>46569</v>
          </cell>
        </row>
        <row r="438">
          <cell r="C438">
            <v>46661</v>
          </cell>
        </row>
        <row r="439">
          <cell r="C439">
            <v>46753</v>
          </cell>
        </row>
        <row r="440">
          <cell r="C440">
            <v>46844</v>
          </cell>
        </row>
        <row r="441">
          <cell r="C441">
            <v>46935</v>
          </cell>
        </row>
        <row r="442">
          <cell r="C442">
            <v>47027</v>
          </cell>
        </row>
        <row r="443">
          <cell r="C443">
            <v>47119</v>
          </cell>
        </row>
        <row r="444">
          <cell r="C444">
            <v>47209</v>
          </cell>
        </row>
        <row r="445">
          <cell r="C445">
            <v>47300</v>
          </cell>
        </row>
        <row r="446">
          <cell r="C446">
            <v>47392</v>
          </cell>
        </row>
        <row r="447">
          <cell r="C447">
            <v>47484</v>
          </cell>
        </row>
        <row r="448">
          <cell r="C448">
            <v>47574</v>
          </cell>
        </row>
        <row r="449">
          <cell r="C449">
            <v>47665</v>
          </cell>
        </row>
        <row r="450">
          <cell r="C450">
            <v>47757</v>
          </cell>
        </row>
        <row r="451">
          <cell r="C451">
            <v>47849</v>
          </cell>
        </row>
        <row r="452">
          <cell r="C452">
            <v>47939</v>
          </cell>
        </row>
        <row r="453">
          <cell r="C453">
            <v>48030</v>
          </cell>
        </row>
        <row r="454">
          <cell r="C454">
            <v>48122</v>
          </cell>
        </row>
        <row r="455">
          <cell r="C455">
            <v>48214</v>
          </cell>
        </row>
        <row r="456">
          <cell r="C456">
            <v>48305</v>
          </cell>
        </row>
        <row r="457">
          <cell r="C457">
            <v>48396</v>
          </cell>
        </row>
        <row r="458">
          <cell r="C458">
            <v>48488</v>
          </cell>
        </row>
        <row r="459">
          <cell r="C459">
            <v>48580</v>
          </cell>
        </row>
        <row r="460">
          <cell r="C460">
            <v>48670</v>
          </cell>
        </row>
        <row r="461">
          <cell r="C461">
            <v>48761</v>
          </cell>
        </row>
        <row r="462">
          <cell r="C462">
            <v>48853</v>
          </cell>
        </row>
        <row r="463">
          <cell r="C463">
            <v>48945</v>
          </cell>
        </row>
        <row r="464">
          <cell r="C464">
            <v>49035</v>
          </cell>
        </row>
        <row r="465">
          <cell r="C465">
            <v>49126</v>
          </cell>
        </row>
        <row r="466">
          <cell r="C466">
            <v>49218</v>
          </cell>
        </row>
        <row r="467">
          <cell r="C467">
            <v>49310</v>
          </cell>
        </row>
        <row r="468">
          <cell r="C468">
            <v>49400</v>
          </cell>
        </row>
        <row r="469">
          <cell r="C469">
            <v>49491</v>
          </cell>
        </row>
        <row r="470">
          <cell r="C470">
            <v>49583</v>
          </cell>
        </row>
        <row r="471">
          <cell r="C471">
            <v>49675</v>
          </cell>
        </row>
        <row r="472">
          <cell r="C472">
            <v>49766</v>
          </cell>
        </row>
        <row r="473">
          <cell r="C473">
            <v>49857</v>
          </cell>
        </row>
        <row r="474">
          <cell r="C474">
            <v>49949</v>
          </cell>
        </row>
        <row r="475">
          <cell r="C475">
            <v>50041</v>
          </cell>
        </row>
        <row r="476">
          <cell r="C476">
            <v>50131</v>
          </cell>
          <cell r="G476" t="str">
            <v>Start of Period</v>
          </cell>
        </row>
        <row r="477">
          <cell r="C477">
            <v>50222</v>
          </cell>
          <cell r="G477" t="str">
            <v>Middle of Period</v>
          </cell>
        </row>
        <row r="478">
          <cell r="C478">
            <v>50314</v>
          </cell>
          <cell r="G478" t="str">
            <v>End of Period</v>
          </cell>
        </row>
        <row r="479">
          <cell r="C479">
            <v>50406</v>
          </cell>
        </row>
        <row r="480">
          <cell r="C480">
            <v>50496</v>
          </cell>
        </row>
        <row r="481">
          <cell r="C481">
            <v>50587</v>
          </cell>
        </row>
        <row r="482">
          <cell r="C482">
            <v>50679</v>
          </cell>
        </row>
        <row r="483">
          <cell r="C483">
            <v>50771</v>
          </cell>
        </row>
        <row r="484">
          <cell r="C484">
            <v>50861</v>
          </cell>
          <cell r="G484">
            <v>1</v>
          </cell>
        </row>
        <row r="485">
          <cell r="G485">
            <v>0.5</v>
          </cell>
        </row>
        <row r="486">
          <cell r="G486">
            <v>0</v>
          </cell>
        </row>
        <row r="492">
          <cell r="G492" t="str">
            <v>1. Terminal Value Amount ($'000)</v>
          </cell>
        </row>
        <row r="493">
          <cell r="G493" t="str">
            <v>2. RAB Multiple (Post-Tax)</v>
          </cell>
        </row>
        <row r="494">
          <cell r="G494" t="str">
            <v>3. EBITDA Multiple</v>
          </cell>
        </row>
        <row r="495">
          <cell r="G495" t="str">
            <v>4. Cash Flow Perpetuity</v>
          </cell>
        </row>
        <row r="496">
          <cell r="G496" t="str">
            <v>5. No Terminal Value</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YDNEY"/>
      <sheetName val="SYDN WEST"/>
      <sheetName val="BATHURST"/>
      <sheetName val="CANBERRA"/>
      <sheetName val="GOULBURN"/>
      <sheetName val="WOLLONGONG"/>
      <sheetName val="SUMMARY"/>
      <sheetName val="MACRO"/>
      <sheetName val="NCC Details"/>
    </sheetNames>
    <sheetDataSet>
      <sheetData sheetId="0" refreshError="1"/>
      <sheetData sheetId="1" refreshError="1"/>
      <sheetData sheetId="2" refreshError="1"/>
      <sheetData sheetId="3" refreshError="1"/>
      <sheetData sheetId="4" refreshError="1"/>
      <sheetData sheetId="5" refreshError="1"/>
      <sheetData sheetId="6"/>
      <sheetData sheetId="7" refreshError="1"/>
      <sheetData sheetId="8"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Control"/>
      <sheetName val="Explanation"/>
      <sheetName val="Master Sheet"/>
      <sheetName val="1. Internal Summary"/>
      <sheetName val="1A. Resource Costs"/>
      <sheetName val="1B. Consulting Costs"/>
      <sheetName val="2. Service Provider Summary"/>
      <sheetName val="2A. Service Management"/>
      <sheetName val="2B. Infrastructure Management"/>
      <sheetName val="2B1. Logica Costs"/>
      <sheetName val="2B2. Jemena Costs"/>
      <sheetName val="2B3. Data Centre Costs"/>
      <sheetName val="2B4. EBS"/>
      <sheetName val="2C. Applications Management"/>
      <sheetName val="3. Other Costs"/>
      <sheetName val="3A. Hardware Maintenance"/>
      <sheetName val="3B. Software Maintenance"/>
      <sheetName val="3C. Telecommunications"/>
      <sheetName val="Cost Inputs"/>
      <sheetName val="Assumptions"/>
      <sheetName val="Sheet4"/>
    </sheetNames>
    <sheetDataSet>
      <sheetData sheetId="0"/>
      <sheetData sheetId="1"/>
      <sheetData sheetId="2"/>
      <sheetData sheetId="3">
        <row r="5">
          <cell r="C5">
            <v>113017.34244100466</v>
          </cell>
        </row>
      </sheetData>
      <sheetData sheetId="4"/>
      <sheetData sheetId="5"/>
      <sheetData sheetId="6">
        <row r="5">
          <cell r="C5">
            <v>0</v>
          </cell>
        </row>
      </sheetData>
      <sheetData sheetId="7"/>
      <sheetData sheetId="8">
        <row r="9">
          <cell r="F9">
            <v>4372220.1433333335</v>
          </cell>
        </row>
      </sheetData>
      <sheetData sheetId="9"/>
      <sheetData sheetId="10"/>
      <sheetData sheetId="11"/>
      <sheetData sheetId="12"/>
      <sheetData sheetId="13"/>
      <sheetData sheetId="14">
        <row r="5">
          <cell r="C5">
            <v>329787.47505000007</v>
          </cell>
        </row>
      </sheetData>
      <sheetData sheetId="15"/>
      <sheetData sheetId="16"/>
      <sheetData sheetId="17"/>
      <sheetData sheetId="18"/>
      <sheetData sheetId="19">
        <row r="3">
          <cell r="O3">
            <v>0.15</v>
          </cell>
        </row>
        <row r="4">
          <cell r="O4">
            <v>0.35</v>
          </cell>
        </row>
        <row r="5">
          <cell r="O5">
            <v>0.2</v>
          </cell>
        </row>
        <row r="6">
          <cell r="D6">
            <v>0.44</v>
          </cell>
          <cell r="E6">
            <v>0.18</v>
          </cell>
          <cell r="F6">
            <v>0.38</v>
          </cell>
          <cell r="O6">
            <v>0.3</v>
          </cell>
        </row>
        <row r="7">
          <cell r="H7">
            <v>0.74</v>
          </cell>
          <cell r="I7">
            <v>0</v>
          </cell>
          <cell r="J7">
            <v>0.26</v>
          </cell>
          <cell r="O7">
            <v>1380000</v>
          </cell>
        </row>
        <row r="8">
          <cell r="D8">
            <v>0.38</v>
          </cell>
          <cell r="E8">
            <v>0.5</v>
          </cell>
          <cell r="F8">
            <v>0.12</v>
          </cell>
          <cell r="O8">
            <v>1400000</v>
          </cell>
        </row>
        <row r="9">
          <cell r="J9">
            <v>0.12570000000000014</v>
          </cell>
        </row>
        <row r="15">
          <cell r="D15">
            <v>0.71</v>
          </cell>
          <cell r="E15">
            <v>0.28999999999999998</v>
          </cell>
        </row>
        <row r="21">
          <cell r="D21">
            <v>0.69</v>
          </cell>
          <cell r="E21">
            <v>0</v>
          </cell>
          <cell r="F21">
            <v>0.31</v>
          </cell>
        </row>
        <row r="26">
          <cell r="D26">
            <v>2</v>
          </cell>
        </row>
        <row r="32">
          <cell r="D32">
            <v>0.04</v>
          </cell>
        </row>
      </sheetData>
      <sheetData sheetId="20"/>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Codes"/>
      <sheetName val="Cut Items"/>
      <sheetName val="Summary"/>
      <sheetName val="Publish"/>
      <sheetName val="TotalMN"/>
      <sheetName val="SupplyRegs"/>
      <sheetName val="Burwood"/>
      <sheetName val="Moorabbin"/>
      <sheetName val="Pipeworks"/>
      <sheetName val="Metering_GasSpec"/>
      <sheetName val="Bud_Upload"/>
      <sheetName val="Priorities"/>
      <sheetName val="seasonalisation Table"/>
      <sheetName val="Priority Tally"/>
      <sheetName val="Results"/>
      <sheetName val="CorporateParameters"/>
    </sheetNames>
    <sheetDataSet>
      <sheetData sheetId="0" refreshError="1">
        <row r="6">
          <cell r="H6">
            <v>5</v>
          </cell>
        </row>
        <row r="9">
          <cell r="H9">
            <v>0.11</v>
          </cell>
        </row>
        <row r="11">
          <cell r="H11">
            <v>2004</v>
          </cell>
        </row>
        <row r="12">
          <cell r="H12">
            <v>2003</v>
          </cell>
        </row>
        <row r="15">
          <cell r="H15">
            <v>2.5999999999999999E-2</v>
          </cell>
        </row>
        <row r="16">
          <cell r="H16">
            <v>-7.0000000000000001E-3</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1. Classification"/>
      <sheetName val="2. Negotiation"/>
      <sheetName val="3. Control mechanisms"/>
      <sheetName val="4. RAB"/>
      <sheetName val="5. Demand"/>
      <sheetName val="6. Capex"/>
      <sheetName val="7. Opex"/>
      <sheetName val="8a. STPIS Reliability"/>
      <sheetName val="8b. STPIS feeder performance"/>
      <sheetName val="8c. STPIS Customer service"/>
      <sheetName val="8d. STPIS Unplanned outages"/>
      <sheetName val="8e. STPIS Exclusions"/>
      <sheetName val="8f.STPIS daily data"/>
      <sheetName val="9. EBSS"/>
      <sheetName val="10. DMIS - annual report"/>
      <sheetName val="11. Pass through events"/>
      <sheetName val="12. Self insurance"/>
      <sheetName val="13a. ACS - opex and capex"/>
      <sheetName val="13b. ACS - control mechanism "/>
      <sheetName val="14. Financial performance"/>
      <sheetName val="14a. Financial performance"/>
      <sheetName val="15. Financial position"/>
      <sheetName val="16. Cashflows"/>
      <sheetName val="17. Shared cost allocation"/>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Contents"/>
      <sheetName val="1. Classification"/>
      <sheetName val="2. Negotiation"/>
      <sheetName val="3. Control mechanism"/>
      <sheetName val="4. RAB"/>
      <sheetName val="5. Remaining asset life"/>
      <sheetName val="6. Demand"/>
      <sheetName val="7. Capex"/>
      <sheetName val="8. Opex"/>
      <sheetName val="9a. STPIS Reliability"/>
      <sheetName val="9b. STPIS Customer service"/>
      <sheetName val="9c. STPIS Unplanned outages"/>
      <sheetName val="9d. STPIS exc"/>
      <sheetName val="10. WACC"/>
      <sheetName val="11. EBSS"/>
      <sheetName val="12. DMIS - annual report"/>
      <sheetName val="13. Pass through events"/>
      <sheetName val="14. Jurisdictional schemes"/>
      <sheetName val="15. Self insurance"/>
      <sheetName val="16a. ACS - opex and capex"/>
      <sheetName val="16b. ACS - control mechanism "/>
      <sheetName val="17a. Financial performance"/>
      <sheetName val="17b. Financial position"/>
      <sheetName val="17c. Cashflows"/>
      <sheetName val="18. Shared cost allocation"/>
      <sheetName val="19. General information"/>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 30 FAR Dec 01"/>
      <sheetName val="Co 30 FAR March 02"/>
      <sheetName val="Coy 30 TAR Feb 02"/>
    </sheetNames>
    <sheetDataSet>
      <sheetData sheetId="0"/>
      <sheetData sheetId="1"/>
      <sheetData sheetId="2" refreshError="1">
        <row r="8">
          <cell r="A8">
            <v>85938</v>
          </cell>
          <cell r="B8">
            <v>50220</v>
          </cell>
          <cell r="C8" t="str">
            <v>I.T. Software In HousePost 11/5/98</v>
          </cell>
          <cell r="D8">
            <v>0</v>
          </cell>
          <cell r="E8" t="str">
            <v xml:space="preserve">CISPlus+ Technical Overview                       </v>
          </cell>
          <cell r="F8" t="str">
            <v xml:space="preserve">                                                  </v>
          </cell>
          <cell r="G8">
            <v>36678</v>
          </cell>
          <cell r="H8">
            <v>2</v>
          </cell>
          <cell r="I8">
            <v>6</v>
          </cell>
          <cell r="J8">
            <v>43337.66</v>
          </cell>
          <cell r="K8">
            <v>0</v>
          </cell>
          <cell r="L8">
            <v>0</v>
          </cell>
          <cell r="M8">
            <v>0</v>
          </cell>
          <cell r="N8">
            <v>0</v>
          </cell>
          <cell r="O8">
            <v>0</v>
          </cell>
          <cell r="P8">
            <v>43337.66</v>
          </cell>
          <cell r="Q8">
            <v>-26204.66</v>
          </cell>
          <cell r="R8">
            <v>-2796</v>
          </cell>
          <cell r="S8">
            <v>0</v>
          </cell>
          <cell r="T8">
            <v>0</v>
          </cell>
          <cell r="U8">
            <v>0</v>
          </cell>
          <cell r="V8">
            <v>0</v>
          </cell>
          <cell r="W8">
            <v>-29000.66</v>
          </cell>
          <cell r="X8">
            <v>17133</v>
          </cell>
          <cell r="Y8">
            <v>14337</v>
          </cell>
          <cell r="AA8" t="str">
            <v>CIS ++</v>
          </cell>
        </row>
        <row r="9">
          <cell r="A9">
            <v>86009</v>
          </cell>
          <cell r="B9">
            <v>50220</v>
          </cell>
          <cell r="C9" t="str">
            <v>I.T. Software In HousePost 11/5/98</v>
          </cell>
          <cell r="D9">
            <v>0</v>
          </cell>
          <cell r="E9" t="str">
            <v xml:space="preserve">CIS enhancements Utilimode                        </v>
          </cell>
          <cell r="F9" t="str">
            <v xml:space="preserve">                                                  </v>
          </cell>
          <cell r="G9">
            <v>36678</v>
          </cell>
          <cell r="H9">
            <v>2</v>
          </cell>
          <cell r="I9">
            <v>6</v>
          </cell>
          <cell r="J9">
            <v>99441.11</v>
          </cell>
          <cell r="K9">
            <v>0</v>
          </cell>
          <cell r="L9">
            <v>0</v>
          </cell>
          <cell r="M9">
            <v>0</v>
          </cell>
          <cell r="N9">
            <v>0</v>
          </cell>
          <cell r="O9">
            <v>0</v>
          </cell>
          <cell r="P9">
            <v>99441.11</v>
          </cell>
          <cell r="Q9">
            <v>-71352.11</v>
          </cell>
          <cell r="R9">
            <v>-6416</v>
          </cell>
          <cell r="S9">
            <v>0</v>
          </cell>
          <cell r="T9">
            <v>0</v>
          </cell>
          <cell r="U9">
            <v>0</v>
          </cell>
          <cell r="V9">
            <v>0</v>
          </cell>
          <cell r="W9">
            <v>-77768.11</v>
          </cell>
          <cell r="X9">
            <v>28089</v>
          </cell>
          <cell r="Y9">
            <v>21673</v>
          </cell>
          <cell r="AA9" t="str">
            <v>CIS ++</v>
          </cell>
        </row>
        <row r="10">
          <cell r="A10">
            <v>86011</v>
          </cell>
          <cell r="B10">
            <v>50220</v>
          </cell>
          <cell r="C10" t="str">
            <v>I.T. Software In HousePost 11/5/98</v>
          </cell>
          <cell r="D10">
            <v>0</v>
          </cell>
          <cell r="E10" t="str">
            <v xml:space="preserve">DATA CAPTURE SOFTWARE TOOL (SPL)                  </v>
          </cell>
          <cell r="F10" t="str">
            <v xml:space="preserve">SPL Created Software Package                      </v>
          </cell>
          <cell r="G10">
            <v>37012</v>
          </cell>
          <cell r="H10">
            <v>2</v>
          </cell>
          <cell r="I10">
            <v>6</v>
          </cell>
          <cell r="J10">
            <v>40000</v>
          </cell>
          <cell r="K10">
            <v>0</v>
          </cell>
          <cell r="L10">
            <v>0</v>
          </cell>
          <cell r="M10">
            <v>0</v>
          </cell>
          <cell r="N10">
            <v>0</v>
          </cell>
          <cell r="O10">
            <v>0</v>
          </cell>
          <cell r="P10">
            <v>40000</v>
          </cell>
          <cell r="Q10">
            <v>-10668</v>
          </cell>
          <cell r="R10">
            <v>-2667</v>
          </cell>
          <cell r="S10">
            <v>0</v>
          </cell>
          <cell r="T10">
            <v>0</v>
          </cell>
          <cell r="U10">
            <v>0</v>
          </cell>
          <cell r="V10">
            <v>0</v>
          </cell>
          <cell r="W10">
            <v>-13335</v>
          </cell>
          <cell r="X10">
            <v>29332</v>
          </cell>
          <cell r="Y10">
            <v>26665</v>
          </cell>
          <cell r="AA10" t="str">
            <v>CIS ++</v>
          </cell>
        </row>
        <row r="11">
          <cell r="A11">
            <v>86012</v>
          </cell>
          <cell r="B11">
            <v>50220</v>
          </cell>
          <cell r="C11" t="str">
            <v>I.T. Software In HousePost 11/5/98</v>
          </cell>
          <cell r="D11">
            <v>0</v>
          </cell>
          <cell r="E11" t="str">
            <v xml:space="preserve">CIS Ikon Intergration Software Development Costs  </v>
          </cell>
          <cell r="F11" t="str">
            <v xml:space="preserve">                                                  </v>
          </cell>
          <cell r="G11">
            <v>36923</v>
          </cell>
          <cell r="H11">
            <v>2</v>
          </cell>
          <cell r="I11">
            <v>6</v>
          </cell>
          <cell r="J11">
            <v>121908.59</v>
          </cell>
          <cell r="K11">
            <v>0</v>
          </cell>
          <cell r="L11">
            <v>0</v>
          </cell>
          <cell r="M11">
            <v>0</v>
          </cell>
          <cell r="N11">
            <v>0</v>
          </cell>
          <cell r="O11">
            <v>0</v>
          </cell>
          <cell r="P11">
            <v>121908.59</v>
          </cell>
          <cell r="Q11">
            <v>-44700.59</v>
          </cell>
          <cell r="R11">
            <v>-8128</v>
          </cell>
          <cell r="S11">
            <v>0</v>
          </cell>
          <cell r="T11">
            <v>0</v>
          </cell>
          <cell r="U11">
            <v>0</v>
          </cell>
          <cell r="V11">
            <v>0</v>
          </cell>
          <cell r="W11">
            <v>-52828.59</v>
          </cell>
          <cell r="X11">
            <v>77208</v>
          </cell>
          <cell r="Y11">
            <v>69080</v>
          </cell>
          <cell r="AA11" t="str">
            <v>CIS ++</v>
          </cell>
        </row>
        <row r="12">
          <cell r="A12">
            <v>87601</v>
          </cell>
          <cell r="B12">
            <v>50220</v>
          </cell>
          <cell r="C12" t="str">
            <v>I.T. Software In HousePost 11/5/98</v>
          </cell>
          <cell r="D12">
            <v>0</v>
          </cell>
          <cell r="E12" t="str">
            <v xml:space="preserve">CIS++ - User Acceptance Testing                   </v>
          </cell>
          <cell r="F12" t="str">
            <v xml:space="preserve">CIS++                                             </v>
          </cell>
          <cell r="G12">
            <v>37073</v>
          </cell>
          <cell r="H12">
            <v>2</v>
          </cell>
          <cell r="I12">
            <v>6</v>
          </cell>
          <cell r="J12">
            <v>404300.24</v>
          </cell>
          <cell r="K12">
            <v>0</v>
          </cell>
          <cell r="L12">
            <v>0</v>
          </cell>
          <cell r="M12">
            <v>0</v>
          </cell>
          <cell r="N12">
            <v>0</v>
          </cell>
          <cell r="O12">
            <v>0</v>
          </cell>
          <cell r="P12">
            <v>404300.24</v>
          </cell>
          <cell r="Q12">
            <v>-80861.240000000005</v>
          </cell>
          <cell r="R12">
            <v>-26954</v>
          </cell>
          <cell r="S12">
            <v>0</v>
          </cell>
          <cell r="T12">
            <v>0</v>
          </cell>
          <cell r="U12">
            <v>0</v>
          </cell>
          <cell r="V12">
            <v>0</v>
          </cell>
          <cell r="W12">
            <v>-107815.24</v>
          </cell>
          <cell r="X12">
            <v>323439</v>
          </cell>
          <cell r="Y12">
            <v>296485</v>
          </cell>
          <cell r="AA12" t="str">
            <v>CIS ++</v>
          </cell>
        </row>
        <row r="13">
          <cell r="A13">
            <v>93011</v>
          </cell>
          <cell r="B13">
            <v>50220</v>
          </cell>
          <cell r="C13" t="str">
            <v>I.T. Software In HousePost 11/5/98</v>
          </cell>
          <cell r="D13">
            <v>0</v>
          </cell>
          <cell r="E13" t="str">
            <v xml:space="preserve">Modification to CIS for Company Split             </v>
          </cell>
          <cell r="F13" t="str">
            <v xml:space="preserve">CIS - Company Split                               </v>
          </cell>
          <cell r="G13">
            <v>37288</v>
          </cell>
          <cell r="H13">
            <v>2</v>
          </cell>
          <cell r="I13">
            <v>6</v>
          </cell>
          <cell r="J13">
            <v>0</v>
          </cell>
          <cell r="K13">
            <v>0</v>
          </cell>
          <cell r="L13">
            <v>0</v>
          </cell>
          <cell r="M13">
            <v>437150.48</v>
          </cell>
          <cell r="N13">
            <v>0</v>
          </cell>
          <cell r="O13">
            <v>0</v>
          </cell>
          <cell r="P13">
            <v>437150.48</v>
          </cell>
          <cell r="Q13">
            <v>0</v>
          </cell>
          <cell r="R13">
            <v>-14572.48</v>
          </cell>
          <cell r="S13">
            <v>0</v>
          </cell>
          <cell r="T13">
            <v>0</v>
          </cell>
          <cell r="U13">
            <v>0</v>
          </cell>
          <cell r="V13">
            <v>0</v>
          </cell>
          <cell r="W13">
            <v>-14572.48</v>
          </cell>
          <cell r="X13">
            <v>0</v>
          </cell>
          <cell r="Y13">
            <v>422578</v>
          </cell>
          <cell r="AA13" t="str">
            <v>CIS ++</v>
          </cell>
        </row>
        <row r="14">
          <cell r="A14">
            <v>85955</v>
          </cell>
          <cell r="B14">
            <v>50140</v>
          </cell>
          <cell r="C14" t="str">
            <v>Personal Computers</v>
          </cell>
          <cell r="D14">
            <v>0</v>
          </cell>
          <cell r="E14" t="str">
            <v xml:space="preserve">PC for CRM Project &amp; one for Rainier Diaz         </v>
          </cell>
          <cell r="F14" t="str">
            <v xml:space="preserve">                                                  </v>
          </cell>
          <cell r="G14">
            <v>36770</v>
          </cell>
          <cell r="H14">
            <v>99</v>
          </cell>
          <cell r="I14">
            <v>0</v>
          </cell>
          <cell r="J14">
            <v>2685</v>
          </cell>
          <cell r="K14">
            <v>0</v>
          </cell>
          <cell r="L14">
            <v>0</v>
          </cell>
          <cell r="M14">
            <v>0</v>
          </cell>
          <cell r="N14">
            <v>0</v>
          </cell>
          <cell r="O14">
            <v>0</v>
          </cell>
          <cell r="P14">
            <v>2685</v>
          </cell>
          <cell r="Q14">
            <v>-993</v>
          </cell>
          <cell r="R14">
            <v>-85</v>
          </cell>
          <cell r="S14">
            <v>0</v>
          </cell>
          <cell r="T14">
            <v>0</v>
          </cell>
          <cell r="U14">
            <v>0</v>
          </cell>
          <cell r="V14">
            <v>0</v>
          </cell>
          <cell r="W14">
            <v>-1078</v>
          </cell>
          <cell r="X14">
            <v>1692</v>
          </cell>
          <cell r="Y14">
            <v>1607</v>
          </cell>
          <cell r="AA14" t="str">
            <v>CRM</v>
          </cell>
        </row>
        <row r="15">
          <cell r="A15">
            <v>85910</v>
          </cell>
          <cell r="B15">
            <v>50160</v>
          </cell>
          <cell r="C15" t="str">
            <v>I.T. Peripherals</v>
          </cell>
          <cell r="D15">
            <v>0</v>
          </cell>
          <cell r="E15" t="str">
            <v xml:space="preserve">MS Project for Bob Hore                           </v>
          </cell>
          <cell r="F15" t="str">
            <v xml:space="preserve">                                                  </v>
          </cell>
          <cell r="G15">
            <v>36251</v>
          </cell>
          <cell r="H15">
            <v>99</v>
          </cell>
          <cell r="I15">
            <v>0</v>
          </cell>
          <cell r="J15">
            <v>750</v>
          </cell>
          <cell r="K15">
            <v>0</v>
          </cell>
          <cell r="L15">
            <v>0</v>
          </cell>
          <cell r="M15">
            <v>0</v>
          </cell>
          <cell r="N15">
            <v>0</v>
          </cell>
          <cell r="O15">
            <v>0</v>
          </cell>
          <cell r="P15">
            <v>750</v>
          </cell>
          <cell r="Q15">
            <v>-560</v>
          </cell>
          <cell r="R15">
            <v>-13</v>
          </cell>
          <cell r="S15">
            <v>0</v>
          </cell>
          <cell r="T15">
            <v>0</v>
          </cell>
          <cell r="U15">
            <v>0</v>
          </cell>
          <cell r="V15">
            <v>0</v>
          </cell>
          <cell r="W15">
            <v>-573</v>
          </cell>
          <cell r="X15">
            <v>190</v>
          </cell>
          <cell r="Y15">
            <v>177</v>
          </cell>
          <cell r="AA15" t="str">
            <v>Desktop</v>
          </cell>
        </row>
        <row r="16">
          <cell r="A16">
            <v>85929</v>
          </cell>
          <cell r="B16">
            <v>50230</v>
          </cell>
          <cell r="C16" t="str">
            <v>I.T. Software Off the shelf  Post 11/5/98</v>
          </cell>
          <cell r="D16">
            <v>0</v>
          </cell>
          <cell r="E16" t="str">
            <v xml:space="preserve">ABC package                                       </v>
          </cell>
          <cell r="F16" t="str">
            <v xml:space="preserve">                                                  </v>
          </cell>
          <cell r="G16">
            <v>36557</v>
          </cell>
          <cell r="H16">
            <v>2</v>
          </cell>
          <cell r="I16">
            <v>6</v>
          </cell>
          <cell r="J16">
            <v>16100</v>
          </cell>
          <cell r="K16">
            <v>0</v>
          </cell>
          <cell r="L16">
            <v>0</v>
          </cell>
          <cell r="M16">
            <v>0</v>
          </cell>
          <cell r="N16">
            <v>0</v>
          </cell>
          <cell r="O16">
            <v>0</v>
          </cell>
          <cell r="P16">
            <v>16100</v>
          </cell>
          <cell r="Q16">
            <v>-12345</v>
          </cell>
          <cell r="R16">
            <v>-920</v>
          </cell>
          <cell r="S16">
            <v>0</v>
          </cell>
          <cell r="T16">
            <v>0</v>
          </cell>
          <cell r="U16">
            <v>0</v>
          </cell>
          <cell r="V16">
            <v>0</v>
          </cell>
          <cell r="W16">
            <v>-13265</v>
          </cell>
          <cell r="X16">
            <v>3755</v>
          </cell>
          <cell r="Y16">
            <v>2835</v>
          </cell>
          <cell r="AA16" t="str">
            <v>Desktop</v>
          </cell>
        </row>
        <row r="17">
          <cell r="A17">
            <v>85943</v>
          </cell>
          <cell r="B17">
            <v>50230</v>
          </cell>
          <cell r="C17" t="str">
            <v>I.T. Software Off the shelf  Post 11/5/98</v>
          </cell>
          <cell r="D17">
            <v>0</v>
          </cell>
          <cell r="E17" t="str">
            <v xml:space="preserve">Microsoft Flowcharter Software - 6 licences       </v>
          </cell>
          <cell r="F17" t="str">
            <v xml:space="preserve">Training &amp; Process Documentation                  </v>
          </cell>
          <cell r="G17">
            <v>36678</v>
          </cell>
          <cell r="H17">
            <v>2</v>
          </cell>
          <cell r="I17">
            <v>6</v>
          </cell>
          <cell r="J17">
            <v>1440</v>
          </cell>
          <cell r="K17">
            <v>0</v>
          </cell>
          <cell r="L17">
            <v>0</v>
          </cell>
          <cell r="M17">
            <v>0</v>
          </cell>
          <cell r="N17">
            <v>0</v>
          </cell>
          <cell r="O17">
            <v>0</v>
          </cell>
          <cell r="P17">
            <v>1440</v>
          </cell>
          <cell r="Q17">
            <v>-912</v>
          </cell>
          <cell r="R17">
            <v>-93</v>
          </cell>
          <cell r="S17">
            <v>0</v>
          </cell>
          <cell r="T17">
            <v>0</v>
          </cell>
          <cell r="U17">
            <v>0</v>
          </cell>
          <cell r="V17">
            <v>0</v>
          </cell>
          <cell r="W17">
            <v>-1005</v>
          </cell>
          <cell r="X17">
            <v>528</v>
          </cell>
          <cell r="Y17">
            <v>435</v>
          </cell>
          <cell r="AA17" t="str">
            <v>Desktop</v>
          </cell>
        </row>
        <row r="18">
          <cell r="A18">
            <v>85946</v>
          </cell>
          <cell r="B18">
            <v>50230</v>
          </cell>
          <cell r="C18" t="str">
            <v>I.T. Software Off the shelf  Post 11/5/98</v>
          </cell>
          <cell r="D18">
            <v>0</v>
          </cell>
          <cell r="E18" t="str">
            <v xml:space="preserve">MS Project Software Upgrade for Tony Norman       </v>
          </cell>
          <cell r="F18" t="str">
            <v xml:space="preserve">                                                  </v>
          </cell>
          <cell r="G18">
            <v>36770</v>
          </cell>
          <cell r="H18">
            <v>2</v>
          </cell>
          <cell r="I18">
            <v>6</v>
          </cell>
          <cell r="J18">
            <v>249</v>
          </cell>
          <cell r="K18">
            <v>0</v>
          </cell>
          <cell r="L18">
            <v>0</v>
          </cell>
          <cell r="M18">
            <v>0</v>
          </cell>
          <cell r="N18">
            <v>0</v>
          </cell>
          <cell r="O18">
            <v>0</v>
          </cell>
          <cell r="P18">
            <v>249</v>
          </cell>
          <cell r="Q18">
            <v>-135</v>
          </cell>
          <cell r="R18">
            <v>-17</v>
          </cell>
          <cell r="S18">
            <v>0</v>
          </cell>
          <cell r="T18">
            <v>0</v>
          </cell>
          <cell r="U18">
            <v>0</v>
          </cell>
          <cell r="V18">
            <v>0</v>
          </cell>
          <cell r="W18">
            <v>-152</v>
          </cell>
          <cell r="X18">
            <v>114</v>
          </cell>
          <cell r="Y18">
            <v>97</v>
          </cell>
          <cell r="AA18" t="str">
            <v>Desktop</v>
          </cell>
        </row>
        <row r="19">
          <cell r="A19">
            <v>85948</v>
          </cell>
          <cell r="B19">
            <v>50230</v>
          </cell>
          <cell r="C19" t="str">
            <v>I.T. Software Off the shelf  Post 11/5/98</v>
          </cell>
          <cell r="D19">
            <v>0</v>
          </cell>
          <cell r="E19" t="str">
            <v xml:space="preserve">Project 98 Software for L Baron                   </v>
          </cell>
          <cell r="F19" t="str">
            <v xml:space="preserve">                                                  </v>
          </cell>
          <cell r="G19">
            <v>36708</v>
          </cell>
          <cell r="H19">
            <v>2</v>
          </cell>
          <cell r="I19">
            <v>6</v>
          </cell>
          <cell r="J19">
            <v>550</v>
          </cell>
          <cell r="K19">
            <v>0</v>
          </cell>
          <cell r="L19">
            <v>0</v>
          </cell>
          <cell r="M19">
            <v>0</v>
          </cell>
          <cell r="N19">
            <v>0</v>
          </cell>
          <cell r="O19">
            <v>0</v>
          </cell>
          <cell r="P19">
            <v>550</v>
          </cell>
          <cell r="Q19">
            <v>-331</v>
          </cell>
          <cell r="R19">
            <v>-37</v>
          </cell>
          <cell r="S19">
            <v>0</v>
          </cell>
          <cell r="T19">
            <v>0</v>
          </cell>
          <cell r="U19">
            <v>0</v>
          </cell>
          <cell r="V19">
            <v>0</v>
          </cell>
          <cell r="W19">
            <v>-368</v>
          </cell>
          <cell r="X19">
            <v>219</v>
          </cell>
          <cell r="Y19">
            <v>182</v>
          </cell>
          <cell r="AA19" t="str">
            <v>Desktop</v>
          </cell>
        </row>
        <row r="20">
          <cell r="A20">
            <v>85950</v>
          </cell>
          <cell r="B20">
            <v>50230</v>
          </cell>
          <cell r="C20" t="str">
            <v>I.T. Software Off the shelf  Post 11/5/98</v>
          </cell>
          <cell r="D20">
            <v>0</v>
          </cell>
          <cell r="E20" t="str">
            <v xml:space="preserve">Microsoft Project for S Laver &amp; J Young           </v>
          </cell>
          <cell r="F20" t="str">
            <v xml:space="preserve">                                                  </v>
          </cell>
          <cell r="G20">
            <v>36739</v>
          </cell>
          <cell r="H20">
            <v>2</v>
          </cell>
          <cell r="I20">
            <v>6</v>
          </cell>
          <cell r="J20">
            <v>1254</v>
          </cell>
          <cell r="K20">
            <v>0</v>
          </cell>
          <cell r="L20">
            <v>0</v>
          </cell>
          <cell r="M20">
            <v>0</v>
          </cell>
          <cell r="N20">
            <v>0</v>
          </cell>
          <cell r="O20">
            <v>0</v>
          </cell>
          <cell r="P20">
            <v>1254</v>
          </cell>
          <cell r="Q20">
            <v>-712</v>
          </cell>
          <cell r="R20">
            <v>-84</v>
          </cell>
          <cell r="S20">
            <v>0</v>
          </cell>
          <cell r="T20">
            <v>0</v>
          </cell>
          <cell r="U20">
            <v>0</v>
          </cell>
          <cell r="V20">
            <v>0</v>
          </cell>
          <cell r="W20">
            <v>-796</v>
          </cell>
          <cell r="X20">
            <v>542</v>
          </cell>
          <cell r="Y20">
            <v>458</v>
          </cell>
          <cell r="AA20" t="str">
            <v>Desktop</v>
          </cell>
        </row>
        <row r="21">
          <cell r="A21">
            <v>85951</v>
          </cell>
          <cell r="B21">
            <v>50230</v>
          </cell>
          <cell r="C21" t="str">
            <v>I.T. Software Off the shelf  Post 11/5/98</v>
          </cell>
          <cell r="D21">
            <v>0</v>
          </cell>
          <cell r="E21" t="str">
            <v xml:space="preserve">MS Project software for Sandra Radici-Call Centre </v>
          </cell>
          <cell r="F21" t="str">
            <v xml:space="preserve">                                                  </v>
          </cell>
          <cell r="G21">
            <v>36770</v>
          </cell>
          <cell r="H21">
            <v>2</v>
          </cell>
          <cell r="I21">
            <v>6</v>
          </cell>
          <cell r="J21">
            <v>829</v>
          </cell>
          <cell r="K21">
            <v>0</v>
          </cell>
          <cell r="L21">
            <v>0</v>
          </cell>
          <cell r="M21">
            <v>0</v>
          </cell>
          <cell r="N21">
            <v>0</v>
          </cell>
          <cell r="O21">
            <v>0</v>
          </cell>
          <cell r="P21">
            <v>829</v>
          </cell>
          <cell r="Q21">
            <v>-444</v>
          </cell>
          <cell r="R21">
            <v>-56</v>
          </cell>
          <cell r="S21">
            <v>0</v>
          </cell>
          <cell r="T21">
            <v>0</v>
          </cell>
          <cell r="U21">
            <v>0</v>
          </cell>
          <cell r="V21">
            <v>0</v>
          </cell>
          <cell r="W21">
            <v>-500</v>
          </cell>
          <cell r="X21">
            <v>385</v>
          </cell>
          <cell r="Y21">
            <v>329</v>
          </cell>
          <cell r="AA21" t="str">
            <v>Desktop</v>
          </cell>
        </row>
        <row r="22">
          <cell r="A22">
            <v>85953</v>
          </cell>
          <cell r="B22">
            <v>50230</v>
          </cell>
          <cell r="C22" t="str">
            <v>I.T. Software Off the shelf  Post 11/5/98</v>
          </cell>
          <cell r="D22">
            <v>0</v>
          </cell>
          <cell r="E22" t="str">
            <v xml:space="preserve">ABC Flowcharter Software for Janine Young         </v>
          </cell>
          <cell r="F22" t="str">
            <v xml:space="preserve">                                                  </v>
          </cell>
          <cell r="G22">
            <v>36770</v>
          </cell>
          <cell r="H22">
            <v>2</v>
          </cell>
          <cell r="I22">
            <v>6</v>
          </cell>
          <cell r="J22">
            <v>287.7</v>
          </cell>
          <cell r="K22">
            <v>0</v>
          </cell>
          <cell r="L22">
            <v>0</v>
          </cell>
          <cell r="M22">
            <v>0</v>
          </cell>
          <cell r="N22">
            <v>0</v>
          </cell>
          <cell r="O22">
            <v>0</v>
          </cell>
          <cell r="P22">
            <v>287.7</v>
          </cell>
          <cell r="Q22">
            <v>-154.69999999999999</v>
          </cell>
          <cell r="R22">
            <v>-20</v>
          </cell>
          <cell r="S22">
            <v>0</v>
          </cell>
          <cell r="T22">
            <v>0</v>
          </cell>
          <cell r="U22">
            <v>0</v>
          </cell>
          <cell r="V22">
            <v>0</v>
          </cell>
          <cell r="W22">
            <v>-174.7</v>
          </cell>
          <cell r="X22">
            <v>133</v>
          </cell>
          <cell r="Y22">
            <v>113</v>
          </cell>
          <cell r="AA22" t="str">
            <v>Desktop</v>
          </cell>
        </row>
        <row r="23">
          <cell r="A23">
            <v>85954</v>
          </cell>
          <cell r="B23">
            <v>50230</v>
          </cell>
          <cell r="C23" t="str">
            <v>I.T. Software Off the shelf  Post 11/5/98</v>
          </cell>
          <cell r="D23">
            <v>0</v>
          </cell>
          <cell r="E23" t="str">
            <v xml:space="preserve">ABC Flowcharter Software for Shakeel Razack       </v>
          </cell>
          <cell r="F23" t="str">
            <v xml:space="preserve">                                                  </v>
          </cell>
          <cell r="G23">
            <v>36770</v>
          </cell>
          <cell r="H23">
            <v>2</v>
          </cell>
          <cell r="I23">
            <v>6</v>
          </cell>
          <cell r="J23">
            <v>287.7</v>
          </cell>
          <cell r="K23">
            <v>0</v>
          </cell>
          <cell r="L23">
            <v>0</v>
          </cell>
          <cell r="M23">
            <v>0</v>
          </cell>
          <cell r="N23">
            <v>0</v>
          </cell>
          <cell r="O23">
            <v>0</v>
          </cell>
          <cell r="P23">
            <v>287.7</v>
          </cell>
          <cell r="Q23">
            <v>-154.69999999999999</v>
          </cell>
          <cell r="R23">
            <v>-20</v>
          </cell>
          <cell r="S23">
            <v>0</v>
          </cell>
          <cell r="T23">
            <v>0</v>
          </cell>
          <cell r="U23">
            <v>0</v>
          </cell>
          <cell r="V23">
            <v>0</v>
          </cell>
          <cell r="W23">
            <v>-174.7</v>
          </cell>
          <cell r="X23">
            <v>133</v>
          </cell>
          <cell r="Y23">
            <v>113</v>
          </cell>
          <cell r="AA23" t="str">
            <v>Desktop</v>
          </cell>
        </row>
        <row r="24">
          <cell r="A24">
            <v>85956</v>
          </cell>
          <cell r="B24">
            <v>50230</v>
          </cell>
          <cell r="C24" t="str">
            <v>I.T. Software Off the shelf  Post 11/5/98</v>
          </cell>
          <cell r="D24">
            <v>0</v>
          </cell>
          <cell r="E24" t="str">
            <v xml:space="preserve">MS Project 2000 Software for CRM Project          </v>
          </cell>
          <cell r="F24" t="str">
            <v xml:space="preserve">for N Hosking &amp; C Trewencak (2) on PC No. 012 712 </v>
          </cell>
          <cell r="G24">
            <v>36800</v>
          </cell>
          <cell r="H24">
            <v>2</v>
          </cell>
          <cell r="I24">
            <v>6</v>
          </cell>
          <cell r="J24">
            <v>2283.35</v>
          </cell>
          <cell r="K24">
            <v>0</v>
          </cell>
          <cell r="L24">
            <v>0</v>
          </cell>
          <cell r="M24">
            <v>0</v>
          </cell>
          <cell r="N24">
            <v>0</v>
          </cell>
          <cell r="O24">
            <v>0</v>
          </cell>
          <cell r="P24">
            <v>2283.35</v>
          </cell>
          <cell r="Q24">
            <v>-1143.3499999999999</v>
          </cell>
          <cell r="R24">
            <v>-153</v>
          </cell>
          <cell r="S24">
            <v>0</v>
          </cell>
          <cell r="T24">
            <v>0</v>
          </cell>
          <cell r="U24">
            <v>0</v>
          </cell>
          <cell r="V24">
            <v>0</v>
          </cell>
          <cell r="W24">
            <v>-1296.3499999999999</v>
          </cell>
          <cell r="X24">
            <v>1140</v>
          </cell>
          <cell r="Y24">
            <v>987</v>
          </cell>
          <cell r="AA24" t="str">
            <v>Desktop</v>
          </cell>
        </row>
        <row r="25">
          <cell r="A25">
            <v>85958</v>
          </cell>
          <cell r="B25">
            <v>50230</v>
          </cell>
          <cell r="C25" t="str">
            <v>I.T. Software Off the shelf  Post 11/5/98</v>
          </cell>
          <cell r="D25">
            <v>0</v>
          </cell>
          <cell r="E25" t="str">
            <v xml:space="preserve">Project Software for G Lea H Ennor &amp; D Fernandesz </v>
          </cell>
          <cell r="F25" t="str">
            <v xml:space="preserve">                                                  </v>
          </cell>
          <cell r="G25">
            <v>36770</v>
          </cell>
          <cell r="H25">
            <v>2</v>
          </cell>
          <cell r="I25">
            <v>6</v>
          </cell>
          <cell r="J25">
            <v>1881</v>
          </cell>
          <cell r="K25">
            <v>0</v>
          </cell>
          <cell r="L25">
            <v>0</v>
          </cell>
          <cell r="M25">
            <v>0</v>
          </cell>
          <cell r="N25">
            <v>0</v>
          </cell>
          <cell r="O25">
            <v>0</v>
          </cell>
          <cell r="P25">
            <v>1881</v>
          </cell>
          <cell r="Q25">
            <v>-1004</v>
          </cell>
          <cell r="R25">
            <v>-126</v>
          </cell>
          <cell r="S25">
            <v>0</v>
          </cell>
          <cell r="T25">
            <v>0</v>
          </cell>
          <cell r="U25">
            <v>0</v>
          </cell>
          <cell r="V25">
            <v>0</v>
          </cell>
          <cell r="W25">
            <v>-1130</v>
          </cell>
          <cell r="X25">
            <v>877</v>
          </cell>
          <cell r="Y25">
            <v>751</v>
          </cell>
          <cell r="AA25" t="str">
            <v>Desktop</v>
          </cell>
        </row>
        <row r="26">
          <cell r="A26">
            <v>85960</v>
          </cell>
          <cell r="B26">
            <v>50230</v>
          </cell>
          <cell r="C26" t="str">
            <v>I.T. Software Off the shelf  Post 11/5/98</v>
          </cell>
          <cell r="D26">
            <v>0</v>
          </cell>
          <cell r="E26" t="str">
            <v xml:space="preserve">Visio Professional Software for Fiona Kidston     </v>
          </cell>
          <cell r="F26" t="str">
            <v xml:space="preserve">                                                  </v>
          </cell>
          <cell r="G26">
            <v>36800</v>
          </cell>
          <cell r="H26">
            <v>2</v>
          </cell>
          <cell r="I26">
            <v>6</v>
          </cell>
          <cell r="J26">
            <v>669.9</v>
          </cell>
          <cell r="K26">
            <v>0</v>
          </cell>
          <cell r="L26">
            <v>0</v>
          </cell>
          <cell r="M26">
            <v>0</v>
          </cell>
          <cell r="N26">
            <v>0</v>
          </cell>
          <cell r="O26">
            <v>0</v>
          </cell>
          <cell r="P26">
            <v>669.9</v>
          </cell>
          <cell r="Q26">
            <v>-335.9</v>
          </cell>
          <cell r="R26">
            <v>-45</v>
          </cell>
          <cell r="S26">
            <v>0</v>
          </cell>
          <cell r="T26">
            <v>0</v>
          </cell>
          <cell r="U26">
            <v>0</v>
          </cell>
          <cell r="V26">
            <v>0</v>
          </cell>
          <cell r="W26">
            <v>-380.9</v>
          </cell>
          <cell r="X26">
            <v>334</v>
          </cell>
          <cell r="Y26">
            <v>289</v>
          </cell>
          <cell r="AA26" t="str">
            <v>Desktop</v>
          </cell>
        </row>
        <row r="27">
          <cell r="A27">
            <v>85968</v>
          </cell>
          <cell r="B27">
            <v>50230</v>
          </cell>
          <cell r="C27" t="str">
            <v>I.T. Software Off the shelf  Post 11/5/98</v>
          </cell>
          <cell r="D27">
            <v>0</v>
          </cell>
          <cell r="E27" t="str">
            <v xml:space="preserve">MS Project Software for Brian Adams               </v>
          </cell>
          <cell r="F27" t="str">
            <v xml:space="preserve">                                                  </v>
          </cell>
          <cell r="G27">
            <v>36800</v>
          </cell>
          <cell r="H27">
            <v>2</v>
          </cell>
          <cell r="I27">
            <v>6</v>
          </cell>
          <cell r="J27">
            <v>625.35</v>
          </cell>
          <cell r="K27">
            <v>0</v>
          </cell>
          <cell r="L27">
            <v>0</v>
          </cell>
          <cell r="M27">
            <v>0</v>
          </cell>
          <cell r="N27">
            <v>0</v>
          </cell>
          <cell r="O27">
            <v>0</v>
          </cell>
          <cell r="P27">
            <v>625.35</v>
          </cell>
          <cell r="Q27">
            <v>-314.35000000000002</v>
          </cell>
          <cell r="R27">
            <v>-42</v>
          </cell>
          <cell r="S27">
            <v>0</v>
          </cell>
          <cell r="T27">
            <v>0</v>
          </cell>
          <cell r="U27">
            <v>0</v>
          </cell>
          <cell r="V27">
            <v>0</v>
          </cell>
          <cell r="W27">
            <v>-356.35</v>
          </cell>
          <cell r="X27">
            <v>311</v>
          </cell>
          <cell r="Y27">
            <v>269</v>
          </cell>
          <cell r="AA27" t="str">
            <v>Desktop</v>
          </cell>
        </row>
        <row r="28">
          <cell r="A28">
            <v>85972</v>
          </cell>
          <cell r="B28">
            <v>50230</v>
          </cell>
          <cell r="C28" t="str">
            <v>I.T. Software Off the shelf  Post 11/5/98</v>
          </cell>
          <cell r="D28">
            <v>0</v>
          </cell>
          <cell r="E28" t="str">
            <v xml:space="preserve">MS Project Software for Catherine Milne           </v>
          </cell>
          <cell r="F28" t="str">
            <v xml:space="preserve">                                                  </v>
          </cell>
          <cell r="G28">
            <v>36831</v>
          </cell>
          <cell r="H28">
            <v>2</v>
          </cell>
          <cell r="I28">
            <v>6</v>
          </cell>
          <cell r="J28">
            <v>625.35</v>
          </cell>
          <cell r="K28">
            <v>0</v>
          </cell>
          <cell r="L28">
            <v>0</v>
          </cell>
          <cell r="M28">
            <v>0</v>
          </cell>
          <cell r="N28">
            <v>0</v>
          </cell>
          <cell r="O28">
            <v>0</v>
          </cell>
          <cell r="P28">
            <v>625.35</v>
          </cell>
          <cell r="Q28">
            <v>-293.35000000000002</v>
          </cell>
          <cell r="R28">
            <v>-42</v>
          </cell>
          <cell r="S28">
            <v>0</v>
          </cell>
          <cell r="T28">
            <v>0</v>
          </cell>
          <cell r="U28">
            <v>0</v>
          </cell>
          <cell r="V28">
            <v>0</v>
          </cell>
          <cell r="W28">
            <v>-335.35</v>
          </cell>
          <cell r="X28">
            <v>332</v>
          </cell>
          <cell r="Y28">
            <v>290</v>
          </cell>
          <cell r="AA28" t="str">
            <v>Desktop</v>
          </cell>
        </row>
        <row r="29">
          <cell r="A29">
            <v>85973</v>
          </cell>
          <cell r="B29">
            <v>50230</v>
          </cell>
          <cell r="C29" t="str">
            <v>I.T. Software Off the shelf  Post 11/5/98</v>
          </cell>
          <cell r="D29">
            <v>0</v>
          </cell>
          <cell r="E29" t="str">
            <v xml:space="preserve">Publisher for S Ritchie                           </v>
          </cell>
          <cell r="F29" t="str">
            <v xml:space="preserve">                                                  </v>
          </cell>
          <cell r="G29">
            <v>36800</v>
          </cell>
          <cell r="H29">
            <v>2</v>
          </cell>
          <cell r="I29">
            <v>6</v>
          </cell>
          <cell r="J29">
            <v>165.55</v>
          </cell>
          <cell r="K29">
            <v>0</v>
          </cell>
          <cell r="L29">
            <v>0</v>
          </cell>
          <cell r="M29">
            <v>0</v>
          </cell>
          <cell r="N29">
            <v>0</v>
          </cell>
          <cell r="O29">
            <v>0</v>
          </cell>
          <cell r="P29">
            <v>165.55</v>
          </cell>
          <cell r="Q29">
            <v>-84.55</v>
          </cell>
          <cell r="R29">
            <v>-12</v>
          </cell>
          <cell r="S29">
            <v>0</v>
          </cell>
          <cell r="T29">
            <v>0</v>
          </cell>
          <cell r="U29">
            <v>0</v>
          </cell>
          <cell r="V29">
            <v>0</v>
          </cell>
          <cell r="W29">
            <v>-96.55</v>
          </cell>
          <cell r="X29">
            <v>81</v>
          </cell>
          <cell r="Y29">
            <v>69</v>
          </cell>
          <cell r="AA29" t="str">
            <v>Desktop</v>
          </cell>
        </row>
        <row r="30">
          <cell r="A30">
            <v>85974</v>
          </cell>
          <cell r="B30">
            <v>50230</v>
          </cell>
          <cell r="C30" t="str">
            <v>I.T. Software Off the shelf  Post 11/5/98</v>
          </cell>
          <cell r="D30">
            <v>0</v>
          </cell>
          <cell r="E30" t="str">
            <v xml:space="preserve">Project 98 for L Baron                            </v>
          </cell>
          <cell r="F30" t="str">
            <v xml:space="preserve">                                                  </v>
          </cell>
          <cell r="G30">
            <v>36800</v>
          </cell>
          <cell r="H30">
            <v>2</v>
          </cell>
          <cell r="I30">
            <v>6</v>
          </cell>
          <cell r="J30">
            <v>577</v>
          </cell>
          <cell r="K30">
            <v>0</v>
          </cell>
          <cell r="L30">
            <v>0</v>
          </cell>
          <cell r="M30">
            <v>0</v>
          </cell>
          <cell r="N30">
            <v>0</v>
          </cell>
          <cell r="O30">
            <v>0</v>
          </cell>
          <cell r="P30">
            <v>577</v>
          </cell>
          <cell r="Q30">
            <v>-289</v>
          </cell>
          <cell r="R30">
            <v>-39</v>
          </cell>
          <cell r="S30">
            <v>0</v>
          </cell>
          <cell r="T30">
            <v>0</v>
          </cell>
          <cell r="U30">
            <v>0</v>
          </cell>
          <cell r="V30">
            <v>0</v>
          </cell>
          <cell r="W30">
            <v>-328</v>
          </cell>
          <cell r="X30">
            <v>288</v>
          </cell>
          <cell r="Y30">
            <v>249</v>
          </cell>
          <cell r="AA30" t="str">
            <v>Desktop</v>
          </cell>
        </row>
        <row r="31">
          <cell r="A31">
            <v>85975</v>
          </cell>
          <cell r="B31">
            <v>50230</v>
          </cell>
          <cell r="C31" t="str">
            <v>I.T. Software Off the shelf  Post 11/5/98</v>
          </cell>
          <cell r="D31">
            <v>0</v>
          </cell>
          <cell r="E31" t="str">
            <v xml:space="preserve">Project for L Baron                               </v>
          </cell>
          <cell r="F31" t="str">
            <v xml:space="preserve">                                                  </v>
          </cell>
          <cell r="G31">
            <v>36800</v>
          </cell>
          <cell r="H31">
            <v>2</v>
          </cell>
          <cell r="I31">
            <v>6</v>
          </cell>
          <cell r="J31">
            <v>550</v>
          </cell>
          <cell r="K31">
            <v>0</v>
          </cell>
          <cell r="L31">
            <v>0</v>
          </cell>
          <cell r="M31">
            <v>0</v>
          </cell>
          <cell r="N31">
            <v>0</v>
          </cell>
          <cell r="O31">
            <v>0</v>
          </cell>
          <cell r="P31">
            <v>550</v>
          </cell>
          <cell r="Q31">
            <v>-276</v>
          </cell>
          <cell r="R31">
            <v>-37</v>
          </cell>
          <cell r="S31">
            <v>0</v>
          </cell>
          <cell r="T31">
            <v>0</v>
          </cell>
          <cell r="U31">
            <v>0</v>
          </cell>
          <cell r="V31">
            <v>0</v>
          </cell>
          <cell r="W31">
            <v>-313</v>
          </cell>
          <cell r="X31">
            <v>274</v>
          </cell>
          <cell r="Y31">
            <v>237</v>
          </cell>
          <cell r="AA31" t="str">
            <v>Desktop</v>
          </cell>
        </row>
        <row r="32">
          <cell r="A32">
            <v>85976</v>
          </cell>
          <cell r="B32">
            <v>50230</v>
          </cell>
          <cell r="C32" t="str">
            <v>I.T. Software Off the shelf  Post 11/5/98</v>
          </cell>
          <cell r="D32">
            <v>0</v>
          </cell>
          <cell r="E32" t="str">
            <v xml:space="preserve">Project 98 for F Cawthra                          </v>
          </cell>
          <cell r="F32" t="str">
            <v xml:space="preserve">                                                  </v>
          </cell>
          <cell r="G32">
            <v>36800</v>
          </cell>
          <cell r="H32">
            <v>2</v>
          </cell>
          <cell r="I32">
            <v>6</v>
          </cell>
          <cell r="J32">
            <v>577</v>
          </cell>
          <cell r="K32">
            <v>0</v>
          </cell>
          <cell r="L32">
            <v>0</v>
          </cell>
          <cell r="M32">
            <v>0</v>
          </cell>
          <cell r="N32">
            <v>0</v>
          </cell>
          <cell r="O32">
            <v>0</v>
          </cell>
          <cell r="P32">
            <v>577</v>
          </cell>
          <cell r="Q32">
            <v>-289</v>
          </cell>
          <cell r="R32">
            <v>-39</v>
          </cell>
          <cell r="S32">
            <v>0</v>
          </cell>
          <cell r="T32">
            <v>0</v>
          </cell>
          <cell r="U32">
            <v>0</v>
          </cell>
          <cell r="V32">
            <v>0</v>
          </cell>
          <cell r="W32">
            <v>-328</v>
          </cell>
          <cell r="X32">
            <v>288</v>
          </cell>
          <cell r="Y32">
            <v>249</v>
          </cell>
          <cell r="AA32" t="str">
            <v>Desktop</v>
          </cell>
        </row>
        <row r="33">
          <cell r="A33">
            <v>85977</v>
          </cell>
          <cell r="B33">
            <v>50230</v>
          </cell>
          <cell r="C33" t="str">
            <v>I.T. Software Off the shelf  Post 11/5/98</v>
          </cell>
          <cell r="D33">
            <v>0</v>
          </cell>
          <cell r="E33" t="str">
            <v xml:space="preserve">Project 98 for N Bolden                           </v>
          </cell>
          <cell r="F33" t="str">
            <v xml:space="preserve">                                                  </v>
          </cell>
          <cell r="G33">
            <v>36800</v>
          </cell>
          <cell r="H33">
            <v>2</v>
          </cell>
          <cell r="I33">
            <v>6</v>
          </cell>
          <cell r="J33">
            <v>577</v>
          </cell>
          <cell r="K33">
            <v>0</v>
          </cell>
          <cell r="L33">
            <v>0</v>
          </cell>
          <cell r="M33">
            <v>0</v>
          </cell>
          <cell r="N33">
            <v>0</v>
          </cell>
          <cell r="O33">
            <v>0</v>
          </cell>
          <cell r="P33">
            <v>577</v>
          </cell>
          <cell r="Q33">
            <v>-289</v>
          </cell>
          <cell r="R33">
            <v>-39</v>
          </cell>
          <cell r="S33">
            <v>0</v>
          </cell>
          <cell r="T33">
            <v>0</v>
          </cell>
          <cell r="U33">
            <v>0</v>
          </cell>
          <cell r="V33">
            <v>0</v>
          </cell>
          <cell r="W33">
            <v>-328</v>
          </cell>
          <cell r="X33">
            <v>288</v>
          </cell>
          <cell r="Y33">
            <v>249</v>
          </cell>
          <cell r="AA33" t="str">
            <v>Desktop</v>
          </cell>
        </row>
        <row r="34">
          <cell r="A34">
            <v>85978</v>
          </cell>
          <cell r="B34">
            <v>50230</v>
          </cell>
          <cell r="C34" t="str">
            <v>I.T. Software Off the shelf  Post 11/5/98</v>
          </cell>
          <cell r="D34">
            <v>0</v>
          </cell>
          <cell r="E34" t="str">
            <v xml:space="preserve">Project 98 for I Leung                            </v>
          </cell>
          <cell r="F34" t="str">
            <v xml:space="preserve">                                                  </v>
          </cell>
          <cell r="G34">
            <v>36800</v>
          </cell>
          <cell r="H34">
            <v>2</v>
          </cell>
          <cell r="I34">
            <v>6</v>
          </cell>
          <cell r="J34">
            <v>577</v>
          </cell>
          <cell r="K34">
            <v>0</v>
          </cell>
          <cell r="L34">
            <v>0</v>
          </cell>
          <cell r="M34">
            <v>0</v>
          </cell>
          <cell r="N34">
            <v>0</v>
          </cell>
          <cell r="O34">
            <v>0</v>
          </cell>
          <cell r="P34">
            <v>577</v>
          </cell>
          <cell r="Q34">
            <v>-289</v>
          </cell>
          <cell r="R34">
            <v>-39</v>
          </cell>
          <cell r="S34">
            <v>0</v>
          </cell>
          <cell r="T34">
            <v>0</v>
          </cell>
          <cell r="U34">
            <v>0</v>
          </cell>
          <cell r="V34">
            <v>0</v>
          </cell>
          <cell r="W34">
            <v>-328</v>
          </cell>
          <cell r="X34">
            <v>288</v>
          </cell>
          <cell r="Y34">
            <v>249</v>
          </cell>
          <cell r="AA34" t="str">
            <v>Desktop</v>
          </cell>
        </row>
        <row r="35">
          <cell r="A35">
            <v>85979</v>
          </cell>
          <cell r="B35">
            <v>50230</v>
          </cell>
          <cell r="C35" t="str">
            <v>I.T. Software Off the shelf  Post 11/5/98</v>
          </cell>
          <cell r="D35">
            <v>0</v>
          </cell>
          <cell r="E35" t="str">
            <v xml:space="preserve">Project 98 for M Griffiths                        </v>
          </cell>
          <cell r="F35" t="str">
            <v xml:space="preserve">                                                  </v>
          </cell>
          <cell r="G35">
            <v>36800</v>
          </cell>
          <cell r="H35">
            <v>2</v>
          </cell>
          <cell r="I35">
            <v>6</v>
          </cell>
          <cell r="J35">
            <v>577</v>
          </cell>
          <cell r="K35">
            <v>0</v>
          </cell>
          <cell r="L35">
            <v>0</v>
          </cell>
          <cell r="M35">
            <v>0</v>
          </cell>
          <cell r="N35">
            <v>0</v>
          </cell>
          <cell r="O35">
            <v>0</v>
          </cell>
          <cell r="P35">
            <v>577</v>
          </cell>
          <cell r="Q35">
            <v>-289</v>
          </cell>
          <cell r="R35">
            <v>-39</v>
          </cell>
          <cell r="S35">
            <v>0</v>
          </cell>
          <cell r="T35">
            <v>0</v>
          </cell>
          <cell r="U35">
            <v>0</v>
          </cell>
          <cell r="V35">
            <v>0</v>
          </cell>
          <cell r="W35">
            <v>-328</v>
          </cell>
          <cell r="X35">
            <v>288</v>
          </cell>
          <cell r="Y35">
            <v>249</v>
          </cell>
          <cell r="AA35" t="str">
            <v>Desktop</v>
          </cell>
        </row>
        <row r="36">
          <cell r="A36">
            <v>85980</v>
          </cell>
          <cell r="B36">
            <v>50230</v>
          </cell>
          <cell r="C36" t="str">
            <v>I.T. Software Off the shelf  Post 11/5/98</v>
          </cell>
          <cell r="D36">
            <v>0</v>
          </cell>
          <cell r="E36" t="str">
            <v xml:space="preserve">MS Project 98 for D Ramsdale                      </v>
          </cell>
          <cell r="F36" t="str">
            <v xml:space="preserve">                                                  </v>
          </cell>
          <cell r="G36">
            <v>36800</v>
          </cell>
          <cell r="H36">
            <v>2</v>
          </cell>
          <cell r="I36">
            <v>6</v>
          </cell>
          <cell r="J36">
            <v>577</v>
          </cell>
          <cell r="K36">
            <v>0</v>
          </cell>
          <cell r="L36">
            <v>0</v>
          </cell>
          <cell r="M36">
            <v>0</v>
          </cell>
          <cell r="N36">
            <v>0</v>
          </cell>
          <cell r="O36">
            <v>0</v>
          </cell>
          <cell r="P36">
            <v>577</v>
          </cell>
          <cell r="Q36">
            <v>-289</v>
          </cell>
          <cell r="R36">
            <v>-39</v>
          </cell>
          <cell r="S36">
            <v>0</v>
          </cell>
          <cell r="T36">
            <v>0</v>
          </cell>
          <cell r="U36">
            <v>0</v>
          </cell>
          <cell r="V36">
            <v>0</v>
          </cell>
          <cell r="W36">
            <v>-328</v>
          </cell>
          <cell r="X36">
            <v>288</v>
          </cell>
          <cell r="Y36">
            <v>249</v>
          </cell>
          <cell r="AA36" t="str">
            <v>Desktop</v>
          </cell>
        </row>
        <row r="37">
          <cell r="A37">
            <v>85986</v>
          </cell>
          <cell r="B37">
            <v>50230</v>
          </cell>
          <cell r="C37" t="str">
            <v>I.T. Software Off the shelf  Post 11/5/98</v>
          </cell>
          <cell r="D37">
            <v>0</v>
          </cell>
          <cell r="E37" t="str">
            <v xml:space="preserve">Publisher Software for S Ritchie                  </v>
          </cell>
          <cell r="F37" t="str">
            <v xml:space="preserve">                                                  </v>
          </cell>
          <cell r="G37">
            <v>36831</v>
          </cell>
          <cell r="H37">
            <v>2</v>
          </cell>
          <cell r="I37">
            <v>6</v>
          </cell>
          <cell r="J37">
            <v>166.55</v>
          </cell>
          <cell r="K37">
            <v>0</v>
          </cell>
          <cell r="L37">
            <v>0</v>
          </cell>
          <cell r="M37">
            <v>0</v>
          </cell>
          <cell r="N37">
            <v>0</v>
          </cell>
          <cell r="O37">
            <v>0</v>
          </cell>
          <cell r="P37">
            <v>166.55</v>
          </cell>
          <cell r="Q37">
            <v>-79.55</v>
          </cell>
          <cell r="R37">
            <v>-12</v>
          </cell>
          <cell r="S37">
            <v>0</v>
          </cell>
          <cell r="T37">
            <v>0</v>
          </cell>
          <cell r="U37">
            <v>0</v>
          </cell>
          <cell r="V37">
            <v>0</v>
          </cell>
          <cell r="W37">
            <v>-91.55</v>
          </cell>
          <cell r="X37">
            <v>87</v>
          </cell>
          <cell r="Y37">
            <v>75</v>
          </cell>
          <cell r="AA37" t="str">
            <v>Desktop</v>
          </cell>
        </row>
        <row r="38">
          <cell r="A38">
            <v>85987</v>
          </cell>
          <cell r="B38">
            <v>50230</v>
          </cell>
          <cell r="C38" t="str">
            <v>I.T. Software Off the shelf  Post 11/5/98</v>
          </cell>
          <cell r="D38">
            <v>0</v>
          </cell>
          <cell r="E38" t="str">
            <v>MS Publisher licencex2 &amp; 3 upgrades fm Publisher98</v>
          </cell>
          <cell r="F38" t="str">
            <v xml:space="preserve">                                                  </v>
          </cell>
          <cell r="G38">
            <v>36861</v>
          </cell>
          <cell r="H38">
            <v>2</v>
          </cell>
          <cell r="I38">
            <v>6</v>
          </cell>
          <cell r="J38">
            <v>401.5</v>
          </cell>
          <cell r="K38">
            <v>0</v>
          </cell>
          <cell r="L38">
            <v>0</v>
          </cell>
          <cell r="M38">
            <v>0</v>
          </cell>
          <cell r="N38">
            <v>0</v>
          </cell>
          <cell r="O38">
            <v>0</v>
          </cell>
          <cell r="P38">
            <v>401.5</v>
          </cell>
          <cell r="Q38">
            <v>-175.5</v>
          </cell>
          <cell r="R38">
            <v>-27</v>
          </cell>
          <cell r="S38">
            <v>0</v>
          </cell>
          <cell r="T38">
            <v>0</v>
          </cell>
          <cell r="U38">
            <v>0</v>
          </cell>
          <cell r="V38">
            <v>0</v>
          </cell>
          <cell r="W38">
            <v>-202.5</v>
          </cell>
          <cell r="X38">
            <v>226</v>
          </cell>
          <cell r="Y38">
            <v>199</v>
          </cell>
          <cell r="AA38" t="str">
            <v>Desktop</v>
          </cell>
        </row>
        <row r="39">
          <cell r="A39">
            <v>85989</v>
          </cell>
          <cell r="B39">
            <v>50230</v>
          </cell>
          <cell r="C39" t="str">
            <v>I.T. Software Off the shelf  Post 11/5/98</v>
          </cell>
          <cell r="D39">
            <v>0</v>
          </cell>
          <cell r="E39" t="str">
            <v xml:space="preserve">MS Project 2000 software for Trent Jenkins        </v>
          </cell>
          <cell r="F39" t="str">
            <v xml:space="preserve">                                                  </v>
          </cell>
          <cell r="G39">
            <v>36861</v>
          </cell>
          <cell r="H39">
            <v>2</v>
          </cell>
          <cell r="I39">
            <v>6</v>
          </cell>
          <cell r="J39">
            <v>625.35</v>
          </cell>
          <cell r="K39">
            <v>0</v>
          </cell>
          <cell r="L39">
            <v>0</v>
          </cell>
          <cell r="M39">
            <v>0</v>
          </cell>
          <cell r="N39">
            <v>0</v>
          </cell>
          <cell r="O39">
            <v>0</v>
          </cell>
          <cell r="P39">
            <v>625.35</v>
          </cell>
          <cell r="Q39">
            <v>-272.35000000000002</v>
          </cell>
          <cell r="R39">
            <v>-42</v>
          </cell>
          <cell r="S39">
            <v>0</v>
          </cell>
          <cell r="T39">
            <v>0</v>
          </cell>
          <cell r="U39">
            <v>0</v>
          </cell>
          <cell r="V39">
            <v>0</v>
          </cell>
          <cell r="W39">
            <v>-314.35000000000002</v>
          </cell>
          <cell r="X39">
            <v>353</v>
          </cell>
          <cell r="Y39">
            <v>311</v>
          </cell>
          <cell r="AA39" t="str">
            <v>Desktop</v>
          </cell>
        </row>
        <row r="40">
          <cell r="A40">
            <v>85998</v>
          </cell>
          <cell r="B40">
            <v>50230</v>
          </cell>
          <cell r="C40" t="str">
            <v>I.T. Software Off the shelf  Post 11/5/98</v>
          </cell>
          <cell r="D40">
            <v>0</v>
          </cell>
          <cell r="E40" t="str">
            <v xml:space="preserve">MS Project Software for N Eddy                    </v>
          </cell>
          <cell r="F40" t="str">
            <v xml:space="preserve">                                                  </v>
          </cell>
          <cell r="G40">
            <v>36831</v>
          </cell>
          <cell r="H40">
            <v>2</v>
          </cell>
          <cell r="I40">
            <v>6</v>
          </cell>
          <cell r="J40">
            <v>625.64</v>
          </cell>
          <cell r="K40">
            <v>0</v>
          </cell>
          <cell r="L40">
            <v>0</v>
          </cell>
          <cell r="M40">
            <v>0</v>
          </cell>
          <cell r="N40">
            <v>0</v>
          </cell>
          <cell r="O40">
            <v>0</v>
          </cell>
          <cell r="P40">
            <v>625.64</v>
          </cell>
          <cell r="Q40">
            <v>-292.64</v>
          </cell>
          <cell r="R40">
            <v>-42</v>
          </cell>
          <cell r="S40">
            <v>0</v>
          </cell>
          <cell r="T40">
            <v>0</v>
          </cell>
          <cell r="U40">
            <v>0</v>
          </cell>
          <cell r="V40">
            <v>0</v>
          </cell>
          <cell r="W40">
            <v>-334.64</v>
          </cell>
          <cell r="X40">
            <v>333</v>
          </cell>
          <cell r="Y40">
            <v>291</v>
          </cell>
          <cell r="AA40" t="str">
            <v>Desktop</v>
          </cell>
        </row>
        <row r="41">
          <cell r="A41">
            <v>86004</v>
          </cell>
          <cell r="B41">
            <v>50230</v>
          </cell>
          <cell r="C41" t="str">
            <v>I.T. Software Off the shelf  Post 11/5/98</v>
          </cell>
          <cell r="D41">
            <v>0</v>
          </cell>
          <cell r="E41" t="str">
            <v xml:space="preserve">Adobe Pagemaker software                          </v>
          </cell>
          <cell r="F41" t="str">
            <v>Loaded on Natalia Sporcic's system for Bus Develop</v>
          </cell>
          <cell r="G41">
            <v>36923</v>
          </cell>
          <cell r="H41">
            <v>2</v>
          </cell>
          <cell r="I41">
            <v>6</v>
          </cell>
          <cell r="J41">
            <v>1100.01</v>
          </cell>
          <cell r="K41">
            <v>0</v>
          </cell>
          <cell r="L41">
            <v>0</v>
          </cell>
          <cell r="M41">
            <v>0</v>
          </cell>
          <cell r="N41">
            <v>0</v>
          </cell>
          <cell r="O41">
            <v>0</v>
          </cell>
          <cell r="P41">
            <v>1100.01</v>
          </cell>
          <cell r="Q41">
            <v>-404.01</v>
          </cell>
          <cell r="R41">
            <v>-74</v>
          </cell>
          <cell r="S41">
            <v>0</v>
          </cell>
          <cell r="T41">
            <v>0</v>
          </cell>
          <cell r="U41">
            <v>0</v>
          </cell>
          <cell r="V41">
            <v>0</v>
          </cell>
          <cell r="W41">
            <v>-478.01</v>
          </cell>
          <cell r="X41">
            <v>696</v>
          </cell>
          <cell r="Y41">
            <v>622</v>
          </cell>
          <cell r="AA41" t="str">
            <v>Desktop</v>
          </cell>
        </row>
        <row r="42">
          <cell r="A42">
            <v>87566</v>
          </cell>
          <cell r="B42">
            <v>50230</v>
          </cell>
          <cell r="C42" t="str">
            <v>I.T. Software Off the shelf  Post 11/5/98</v>
          </cell>
          <cell r="D42">
            <v>0</v>
          </cell>
          <cell r="E42" t="str">
            <v xml:space="preserve">ABC Flowcharter Software                          </v>
          </cell>
          <cell r="F42" t="str">
            <v xml:space="preserve">                                                  </v>
          </cell>
          <cell r="G42">
            <v>36923</v>
          </cell>
          <cell r="H42">
            <v>2</v>
          </cell>
          <cell r="I42">
            <v>6</v>
          </cell>
          <cell r="J42">
            <v>596.69000000000005</v>
          </cell>
          <cell r="K42">
            <v>0</v>
          </cell>
          <cell r="L42">
            <v>0</v>
          </cell>
          <cell r="M42">
            <v>0</v>
          </cell>
          <cell r="N42">
            <v>0</v>
          </cell>
          <cell r="O42">
            <v>0</v>
          </cell>
          <cell r="P42">
            <v>596.69000000000005</v>
          </cell>
          <cell r="Q42">
            <v>-59.69</v>
          </cell>
          <cell r="R42">
            <v>-40</v>
          </cell>
          <cell r="S42">
            <v>0</v>
          </cell>
          <cell r="T42">
            <v>0</v>
          </cell>
          <cell r="U42">
            <v>0</v>
          </cell>
          <cell r="V42">
            <v>0</v>
          </cell>
          <cell r="W42">
            <v>-99.69</v>
          </cell>
          <cell r="X42">
            <v>537</v>
          </cell>
          <cell r="Y42">
            <v>497</v>
          </cell>
          <cell r="AA42" t="str">
            <v>Desktop</v>
          </cell>
        </row>
        <row r="43">
          <cell r="A43">
            <v>87567</v>
          </cell>
          <cell r="B43">
            <v>50230</v>
          </cell>
          <cell r="C43" t="str">
            <v>I.T. Software Off the shelf  Post 11/5/98</v>
          </cell>
          <cell r="D43">
            <v>0</v>
          </cell>
          <cell r="E43" t="str">
            <v xml:space="preserve">MS Project Software                               </v>
          </cell>
          <cell r="F43" t="str">
            <v xml:space="preserve">Requested by Arnelle Timabel                      </v>
          </cell>
          <cell r="G43">
            <v>36923</v>
          </cell>
          <cell r="H43">
            <v>2</v>
          </cell>
          <cell r="I43">
            <v>6</v>
          </cell>
          <cell r="J43">
            <v>626.52</v>
          </cell>
          <cell r="K43">
            <v>0</v>
          </cell>
          <cell r="L43">
            <v>0</v>
          </cell>
          <cell r="M43">
            <v>0</v>
          </cell>
          <cell r="N43">
            <v>0</v>
          </cell>
          <cell r="O43">
            <v>0</v>
          </cell>
          <cell r="P43">
            <v>626.52</v>
          </cell>
          <cell r="Q43">
            <v>-62.52</v>
          </cell>
          <cell r="R43">
            <v>-42</v>
          </cell>
          <cell r="S43">
            <v>0</v>
          </cell>
          <cell r="T43">
            <v>0</v>
          </cell>
          <cell r="U43">
            <v>0</v>
          </cell>
          <cell r="V43">
            <v>0</v>
          </cell>
          <cell r="W43">
            <v>-104.52</v>
          </cell>
          <cell r="X43">
            <v>564</v>
          </cell>
          <cell r="Y43">
            <v>522</v>
          </cell>
          <cell r="AA43" t="str">
            <v>Desktop</v>
          </cell>
        </row>
        <row r="44">
          <cell r="A44">
            <v>87571</v>
          </cell>
          <cell r="B44">
            <v>50230</v>
          </cell>
          <cell r="C44" t="str">
            <v>I.T. Software Off the shelf  Post 11/5/98</v>
          </cell>
          <cell r="D44">
            <v>0</v>
          </cell>
          <cell r="E44" t="str">
            <v xml:space="preserve">Project 2000 Software                             </v>
          </cell>
          <cell r="F44" t="str">
            <v xml:space="preserve">Requested by Caroline Trewenack                   </v>
          </cell>
          <cell r="G44">
            <v>37012</v>
          </cell>
          <cell r="H44">
            <v>2</v>
          </cell>
          <cell r="I44">
            <v>6</v>
          </cell>
          <cell r="J44">
            <v>507.18</v>
          </cell>
          <cell r="K44">
            <v>0</v>
          </cell>
          <cell r="L44">
            <v>0</v>
          </cell>
          <cell r="M44">
            <v>0</v>
          </cell>
          <cell r="N44">
            <v>0</v>
          </cell>
          <cell r="O44">
            <v>0</v>
          </cell>
          <cell r="P44">
            <v>507.18</v>
          </cell>
          <cell r="Q44">
            <v>-51.18</v>
          </cell>
          <cell r="R44">
            <v>-34</v>
          </cell>
          <cell r="S44">
            <v>0</v>
          </cell>
          <cell r="T44">
            <v>0</v>
          </cell>
          <cell r="U44">
            <v>0</v>
          </cell>
          <cell r="V44">
            <v>0</v>
          </cell>
          <cell r="W44">
            <v>-85.18</v>
          </cell>
          <cell r="X44">
            <v>456</v>
          </cell>
          <cell r="Y44">
            <v>422</v>
          </cell>
          <cell r="AA44" t="str">
            <v>Desktop</v>
          </cell>
        </row>
        <row r="45">
          <cell r="A45">
            <v>87575</v>
          </cell>
          <cell r="B45">
            <v>50230</v>
          </cell>
          <cell r="C45" t="str">
            <v>I.T. Software Off the shelf  Post 11/5/98</v>
          </cell>
          <cell r="D45">
            <v>0</v>
          </cell>
          <cell r="E45" t="str">
            <v xml:space="preserve">Visio Pro Software                                </v>
          </cell>
          <cell r="F45" t="str">
            <v xml:space="preserve">Requested by Sharon Richie for Training           </v>
          </cell>
          <cell r="G45">
            <v>37043</v>
          </cell>
          <cell r="H45">
            <v>2</v>
          </cell>
          <cell r="I45">
            <v>6</v>
          </cell>
          <cell r="J45">
            <v>387.84</v>
          </cell>
          <cell r="K45">
            <v>0</v>
          </cell>
          <cell r="L45">
            <v>0</v>
          </cell>
          <cell r="M45">
            <v>0</v>
          </cell>
          <cell r="N45">
            <v>0</v>
          </cell>
          <cell r="O45">
            <v>0</v>
          </cell>
          <cell r="P45">
            <v>387.84</v>
          </cell>
          <cell r="Q45">
            <v>-38.840000000000003</v>
          </cell>
          <cell r="R45">
            <v>-26</v>
          </cell>
          <cell r="S45">
            <v>0</v>
          </cell>
          <cell r="T45">
            <v>0</v>
          </cell>
          <cell r="U45">
            <v>0</v>
          </cell>
          <cell r="V45">
            <v>0</v>
          </cell>
          <cell r="W45">
            <v>-64.84</v>
          </cell>
          <cell r="X45">
            <v>349</v>
          </cell>
          <cell r="Y45">
            <v>323</v>
          </cell>
          <cell r="AA45" t="str">
            <v>Desktop</v>
          </cell>
        </row>
        <row r="46">
          <cell r="A46">
            <v>87580</v>
          </cell>
          <cell r="B46">
            <v>50230</v>
          </cell>
          <cell r="C46" t="str">
            <v>I.T. Software Off the shelf  Post 11/5/98</v>
          </cell>
          <cell r="D46">
            <v>0</v>
          </cell>
          <cell r="E46" t="str">
            <v xml:space="preserve">Project 2000 Software                             </v>
          </cell>
          <cell r="F46" t="str">
            <v xml:space="preserve">                                                  </v>
          </cell>
          <cell r="G46">
            <v>37073</v>
          </cell>
          <cell r="H46">
            <v>2</v>
          </cell>
          <cell r="I46">
            <v>6</v>
          </cell>
          <cell r="J46">
            <v>507.18</v>
          </cell>
          <cell r="K46">
            <v>0</v>
          </cell>
          <cell r="L46">
            <v>0</v>
          </cell>
          <cell r="M46">
            <v>0</v>
          </cell>
          <cell r="N46">
            <v>0</v>
          </cell>
          <cell r="O46">
            <v>0</v>
          </cell>
          <cell r="P46">
            <v>507.18</v>
          </cell>
          <cell r="Q46">
            <v>-51.18</v>
          </cell>
          <cell r="R46">
            <v>-34</v>
          </cell>
          <cell r="S46">
            <v>0</v>
          </cell>
          <cell r="T46">
            <v>0</v>
          </cell>
          <cell r="U46">
            <v>0</v>
          </cell>
          <cell r="V46">
            <v>0</v>
          </cell>
          <cell r="W46">
            <v>-85.18</v>
          </cell>
          <cell r="X46">
            <v>456</v>
          </cell>
          <cell r="Y46">
            <v>422</v>
          </cell>
          <cell r="AA46" t="str">
            <v>Desktop</v>
          </cell>
        </row>
        <row r="47">
          <cell r="A47">
            <v>87581</v>
          </cell>
          <cell r="B47">
            <v>50230</v>
          </cell>
          <cell r="C47" t="str">
            <v>I.T. Software Off the shelf  Post 11/5/98</v>
          </cell>
          <cell r="D47">
            <v>0</v>
          </cell>
          <cell r="E47" t="str">
            <v xml:space="preserve">Project 2000 Software                             </v>
          </cell>
          <cell r="F47" t="str">
            <v xml:space="preserve">                                                  </v>
          </cell>
          <cell r="G47">
            <v>37073</v>
          </cell>
          <cell r="H47">
            <v>2</v>
          </cell>
          <cell r="I47">
            <v>6</v>
          </cell>
          <cell r="J47">
            <v>1044.19</v>
          </cell>
          <cell r="K47">
            <v>0</v>
          </cell>
          <cell r="L47">
            <v>0</v>
          </cell>
          <cell r="M47">
            <v>0</v>
          </cell>
          <cell r="N47">
            <v>0</v>
          </cell>
          <cell r="O47">
            <v>0</v>
          </cell>
          <cell r="P47">
            <v>1044.19</v>
          </cell>
          <cell r="Q47">
            <v>-105.19</v>
          </cell>
          <cell r="R47">
            <v>-70</v>
          </cell>
          <cell r="S47">
            <v>0</v>
          </cell>
          <cell r="T47">
            <v>0</v>
          </cell>
          <cell r="U47">
            <v>0</v>
          </cell>
          <cell r="V47">
            <v>0</v>
          </cell>
          <cell r="W47">
            <v>-175.19</v>
          </cell>
          <cell r="X47">
            <v>939</v>
          </cell>
          <cell r="Y47">
            <v>869</v>
          </cell>
          <cell r="AA47" t="str">
            <v>Desktop</v>
          </cell>
        </row>
        <row r="48">
          <cell r="A48">
            <v>87583</v>
          </cell>
          <cell r="B48">
            <v>50230</v>
          </cell>
          <cell r="C48" t="str">
            <v>I.T. Software Off the shelf  Post 11/5/98</v>
          </cell>
          <cell r="D48">
            <v>0</v>
          </cell>
          <cell r="E48" t="str">
            <v xml:space="preserve">Project 2000 Software                             </v>
          </cell>
          <cell r="F48" t="str">
            <v xml:space="preserve">Requested by Debbie Green                         </v>
          </cell>
          <cell r="G48">
            <v>37104</v>
          </cell>
          <cell r="H48">
            <v>2</v>
          </cell>
          <cell r="I48">
            <v>6</v>
          </cell>
          <cell r="J48">
            <v>745.85</v>
          </cell>
          <cell r="K48">
            <v>0</v>
          </cell>
          <cell r="L48">
            <v>0</v>
          </cell>
          <cell r="M48">
            <v>0</v>
          </cell>
          <cell r="N48">
            <v>0</v>
          </cell>
          <cell r="O48">
            <v>0</v>
          </cell>
          <cell r="P48">
            <v>745.85</v>
          </cell>
          <cell r="Q48">
            <v>-74.849999999999994</v>
          </cell>
          <cell r="R48">
            <v>-50</v>
          </cell>
          <cell r="S48">
            <v>0</v>
          </cell>
          <cell r="T48">
            <v>0</v>
          </cell>
          <cell r="U48">
            <v>0</v>
          </cell>
          <cell r="V48">
            <v>0</v>
          </cell>
          <cell r="W48">
            <v>-124.85</v>
          </cell>
          <cell r="X48">
            <v>671</v>
          </cell>
          <cell r="Y48">
            <v>621</v>
          </cell>
          <cell r="AA48" t="str">
            <v>Desktop</v>
          </cell>
        </row>
        <row r="49">
          <cell r="A49">
            <v>87587</v>
          </cell>
          <cell r="B49">
            <v>50230</v>
          </cell>
          <cell r="C49" t="str">
            <v>I.T. Software Off the shelf  Post 11/5/98</v>
          </cell>
          <cell r="D49">
            <v>0</v>
          </cell>
          <cell r="E49" t="str">
            <v xml:space="preserve">ABC Flowcharter Software                          </v>
          </cell>
          <cell r="F49" t="str">
            <v xml:space="preserve">Requested by Lisa Dubinsky                        </v>
          </cell>
          <cell r="G49">
            <v>37135</v>
          </cell>
          <cell r="H49">
            <v>2</v>
          </cell>
          <cell r="I49">
            <v>6</v>
          </cell>
          <cell r="J49">
            <v>477.34</v>
          </cell>
          <cell r="K49">
            <v>0</v>
          </cell>
          <cell r="L49">
            <v>0</v>
          </cell>
          <cell r="M49">
            <v>0</v>
          </cell>
          <cell r="N49">
            <v>0</v>
          </cell>
          <cell r="O49">
            <v>0</v>
          </cell>
          <cell r="P49">
            <v>477.34</v>
          </cell>
          <cell r="Q49">
            <v>-48.34</v>
          </cell>
          <cell r="R49">
            <v>-32</v>
          </cell>
          <cell r="S49">
            <v>0</v>
          </cell>
          <cell r="T49">
            <v>0</v>
          </cell>
          <cell r="U49">
            <v>0</v>
          </cell>
          <cell r="V49">
            <v>0</v>
          </cell>
          <cell r="W49">
            <v>-80.34</v>
          </cell>
          <cell r="X49">
            <v>429</v>
          </cell>
          <cell r="Y49">
            <v>397</v>
          </cell>
          <cell r="AA49" t="str">
            <v>Desktop</v>
          </cell>
        </row>
        <row r="50">
          <cell r="A50">
            <v>87593</v>
          </cell>
          <cell r="B50">
            <v>50230</v>
          </cell>
          <cell r="C50" t="str">
            <v>I.T. Software Off the shelf  Post 11/5/98</v>
          </cell>
          <cell r="D50">
            <v>0</v>
          </cell>
          <cell r="E50" t="str">
            <v xml:space="preserve">MS Project 2000 Software                          </v>
          </cell>
          <cell r="F50" t="str">
            <v xml:space="preserve">Requested by Tara Carruthers - 1st Floor Pinewood </v>
          </cell>
          <cell r="G50">
            <v>37135</v>
          </cell>
          <cell r="H50">
            <v>2</v>
          </cell>
          <cell r="I50">
            <v>6</v>
          </cell>
          <cell r="J50">
            <v>507.18</v>
          </cell>
          <cell r="K50">
            <v>0</v>
          </cell>
          <cell r="L50">
            <v>0</v>
          </cell>
          <cell r="M50">
            <v>0</v>
          </cell>
          <cell r="N50">
            <v>0</v>
          </cell>
          <cell r="O50">
            <v>0</v>
          </cell>
          <cell r="P50">
            <v>507.18</v>
          </cell>
          <cell r="Q50">
            <v>-51.18</v>
          </cell>
          <cell r="R50">
            <v>-34</v>
          </cell>
          <cell r="S50">
            <v>0</v>
          </cell>
          <cell r="T50">
            <v>0</v>
          </cell>
          <cell r="U50">
            <v>0</v>
          </cell>
          <cell r="V50">
            <v>0</v>
          </cell>
          <cell r="W50">
            <v>-85.18</v>
          </cell>
          <cell r="X50">
            <v>456</v>
          </cell>
          <cell r="Y50">
            <v>422</v>
          </cell>
          <cell r="AA50" t="str">
            <v>Desktop</v>
          </cell>
        </row>
        <row r="51">
          <cell r="A51">
            <v>87594</v>
          </cell>
          <cell r="B51">
            <v>50230</v>
          </cell>
          <cell r="C51" t="str">
            <v>I.T. Software Off the shelf  Post 11/5/98</v>
          </cell>
          <cell r="D51">
            <v>0</v>
          </cell>
          <cell r="E51" t="str">
            <v xml:space="preserve">MS Project 2000 Software                          </v>
          </cell>
          <cell r="F51" t="str">
            <v xml:space="preserve">Requested by Phil Kinsilla - 3rd Floor Pinewood   </v>
          </cell>
          <cell r="G51">
            <v>37165</v>
          </cell>
          <cell r="H51">
            <v>2</v>
          </cell>
          <cell r="I51">
            <v>6</v>
          </cell>
          <cell r="J51">
            <v>507.19</v>
          </cell>
          <cell r="K51">
            <v>0</v>
          </cell>
          <cell r="L51">
            <v>0</v>
          </cell>
          <cell r="M51">
            <v>0</v>
          </cell>
          <cell r="N51">
            <v>0</v>
          </cell>
          <cell r="O51">
            <v>0</v>
          </cell>
          <cell r="P51">
            <v>507.19</v>
          </cell>
          <cell r="Q51">
            <v>-51.19</v>
          </cell>
          <cell r="R51">
            <v>-34</v>
          </cell>
          <cell r="S51">
            <v>0</v>
          </cell>
          <cell r="T51">
            <v>0</v>
          </cell>
          <cell r="U51">
            <v>0</v>
          </cell>
          <cell r="V51">
            <v>0</v>
          </cell>
          <cell r="W51">
            <v>-85.19</v>
          </cell>
          <cell r="X51">
            <v>456</v>
          </cell>
          <cell r="Y51">
            <v>422</v>
          </cell>
          <cell r="AA51" t="str">
            <v>Desktop</v>
          </cell>
        </row>
        <row r="52">
          <cell r="A52">
            <v>85981</v>
          </cell>
          <cell r="B52">
            <v>50140</v>
          </cell>
          <cell r="C52" t="str">
            <v>Personal Computers</v>
          </cell>
          <cell r="D52">
            <v>0</v>
          </cell>
          <cell r="E52" t="str">
            <v xml:space="preserve">11 PCs for the FRC Project                        </v>
          </cell>
          <cell r="F52" t="str">
            <v xml:space="preserve">                                                  </v>
          </cell>
          <cell r="G52">
            <v>36831</v>
          </cell>
          <cell r="H52">
            <v>99</v>
          </cell>
          <cell r="I52">
            <v>0</v>
          </cell>
          <cell r="J52">
            <v>33055</v>
          </cell>
          <cell r="K52">
            <v>0</v>
          </cell>
          <cell r="L52">
            <v>0</v>
          </cell>
          <cell r="M52">
            <v>0</v>
          </cell>
          <cell r="N52">
            <v>0</v>
          </cell>
          <cell r="O52">
            <v>0</v>
          </cell>
          <cell r="P52">
            <v>33055</v>
          </cell>
          <cell r="Q52">
            <v>-11073</v>
          </cell>
          <cell r="R52">
            <v>-1099</v>
          </cell>
          <cell r="S52">
            <v>0</v>
          </cell>
          <cell r="T52">
            <v>0</v>
          </cell>
          <cell r="U52">
            <v>0</v>
          </cell>
          <cell r="V52">
            <v>0</v>
          </cell>
          <cell r="W52">
            <v>-12172</v>
          </cell>
          <cell r="X52">
            <v>21982</v>
          </cell>
          <cell r="Y52">
            <v>20883</v>
          </cell>
          <cell r="AA52" t="str">
            <v>FRC</v>
          </cell>
        </row>
        <row r="53">
          <cell r="A53">
            <v>88183</v>
          </cell>
          <cell r="B53">
            <v>62000</v>
          </cell>
          <cell r="C53" t="str">
            <v>Buildings Fixtures and Fittings Leashold</v>
          </cell>
          <cell r="D53">
            <v>0</v>
          </cell>
          <cell r="E53" t="str">
            <v xml:space="preserve">Venetian blinds in Sharon Hanna's office - P/wood </v>
          </cell>
          <cell r="F53" t="str">
            <v xml:space="preserve">                                                  </v>
          </cell>
          <cell r="G53">
            <v>37135</v>
          </cell>
          <cell r="H53">
            <v>99</v>
          </cell>
          <cell r="I53">
            <v>0</v>
          </cell>
          <cell r="J53">
            <v>272.98</v>
          </cell>
          <cell r="K53">
            <v>0</v>
          </cell>
          <cell r="L53">
            <v>0</v>
          </cell>
          <cell r="M53">
            <v>0</v>
          </cell>
          <cell r="N53">
            <v>0</v>
          </cell>
          <cell r="O53">
            <v>0</v>
          </cell>
          <cell r="P53">
            <v>272.98</v>
          </cell>
          <cell r="Q53">
            <v>-22.98</v>
          </cell>
          <cell r="R53">
            <v>-21</v>
          </cell>
          <cell r="S53">
            <v>0</v>
          </cell>
          <cell r="T53">
            <v>0</v>
          </cell>
          <cell r="U53">
            <v>0</v>
          </cell>
          <cell r="V53">
            <v>0</v>
          </cell>
          <cell r="W53">
            <v>-43.98</v>
          </cell>
          <cell r="X53">
            <v>250</v>
          </cell>
          <cell r="Y53">
            <v>229</v>
          </cell>
          <cell r="AA53" t="str">
            <v>Infrastructure</v>
          </cell>
        </row>
        <row r="54">
          <cell r="A54">
            <v>88190</v>
          </cell>
          <cell r="B54">
            <v>62000</v>
          </cell>
          <cell r="C54" t="str">
            <v>Buildings Fixtures and Fittings Leashold</v>
          </cell>
          <cell r="D54">
            <v>0</v>
          </cell>
          <cell r="E54" t="str">
            <v>Ops Support Room painting, electrical &amp; carpet rep</v>
          </cell>
          <cell r="F54" t="str">
            <v xml:space="preserve">Ops Support Room fitout, Level 1 Pinewood         </v>
          </cell>
          <cell r="G54">
            <v>37135</v>
          </cell>
          <cell r="H54">
            <v>99</v>
          </cell>
          <cell r="I54">
            <v>0</v>
          </cell>
          <cell r="J54">
            <v>28408.68</v>
          </cell>
          <cell r="K54">
            <v>0</v>
          </cell>
          <cell r="L54">
            <v>0</v>
          </cell>
          <cell r="M54">
            <v>0</v>
          </cell>
          <cell r="N54">
            <v>0</v>
          </cell>
          <cell r="O54">
            <v>0</v>
          </cell>
          <cell r="P54">
            <v>28408.68</v>
          </cell>
          <cell r="Q54">
            <v>-4734.68</v>
          </cell>
          <cell r="R54">
            <v>-1973</v>
          </cell>
          <cell r="S54">
            <v>0</v>
          </cell>
          <cell r="T54">
            <v>0</v>
          </cell>
          <cell r="U54">
            <v>0</v>
          </cell>
          <cell r="V54">
            <v>0</v>
          </cell>
          <cell r="W54">
            <v>-6707.68</v>
          </cell>
          <cell r="X54">
            <v>23674</v>
          </cell>
          <cell r="Y54">
            <v>21701</v>
          </cell>
          <cell r="AA54" t="str">
            <v>Infrastructure</v>
          </cell>
        </row>
        <row r="55">
          <cell r="A55">
            <v>88191</v>
          </cell>
          <cell r="B55">
            <v>62000</v>
          </cell>
          <cell r="C55" t="str">
            <v>Buildings Fixtures and Fittings Leashold</v>
          </cell>
          <cell r="D55">
            <v>0</v>
          </cell>
          <cell r="E55" t="str">
            <v xml:space="preserve">Call Centre Fit out Electrical work               </v>
          </cell>
          <cell r="F55" t="str">
            <v xml:space="preserve">Call Centre, Level 1 Pinewood                     </v>
          </cell>
          <cell r="G55">
            <v>37135</v>
          </cell>
          <cell r="H55">
            <v>99</v>
          </cell>
          <cell r="I55">
            <v>0</v>
          </cell>
          <cell r="J55">
            <v>12216.99</v>
          </cell>
          <cell r="K55">
            <v>0</v>
          </cell>
          <cell r="L55">
            <v>0</v>
          </cell>
          <cell r="M55">
            <v>0</v>
          </cell>
          <cell r="N55">
            <v>0</v>
          </cell>
          <cell r="O55">
            <v>0</v>
          </cell>
          <cell r="P55">
            <v>12216.99</v>
          </cell>
          <cell r="Q55">
            <v>-2035.99</v>
          </cell>
          <cell r="R55">
            <v>-848</v>
          </cell>
          <cell r="S55">
            <v>0</v>
          </cell>
          <cell r="T55">
            <v>0</v>
          </cell>
          <cell r="U55">
            <v>0</v>
          </cell>
          <cell r="V55">
            <v>0</v>
          </cell>
          <cell r="W55">
            <v>-2883.99</v>
          </cell>
          <cell r="X55">
            <v>10181</v>
          </cell>
          <cell r="Y55">
            <v>9333</v>
          </cell>
          <cell r="AA55" t="str">
            <v>Infrastructure</v>
          </cell>
        </row>
        <row r="56">
          <cell r="A56">
            <v>88193</v>
          </cell>
          <cell r="B56">
            <v>62000</v>
          </cell>
          <cell r="C56" t="str">
            <v>Buildings Fixtures and Fittings Leashold</v>
          </cell>
          <cell r="D56">
            <v>0</v>
          </cell>
          <cell r="E56" t="str">
            <v xml:space="preserve">Level One, Pinewood alteration of walls           </v>
          </cell>
          <cell r="F56" t="str">
            <v xml:space="preserve">Part of Call Centre &amp; Ops Support fitouts         </v>
          </cell>
          <cell r="G56">
            <v>37135</v>
          </cell>
          <cell r="H56">
            <v>99</v>
          </cell>
          <cell r="I56">
            <v>0</v>
          </cell>
          <cell r="J56">
            <v>2447.58</v>
          </cell>
          <cell r="K56">
            <v>0</v>
          </cell>
          <cell r="L56">
            <v>0</v>
          </cell>
          <cell r="M56">
            <v>0</v>
          </cell>
          <cell r="N56">
            <v>0</v>
          </cell>
          <cell r="O56">
            <v>0</v>
          </cell>
          <cell r="P56">
            <v>2447.58</v>
          </cell>
          <cell r="Q56">
            <v>-407.58</v>
          </cell>
          <cell r="R56">
            <v>-170</v>
          </cell>
          <cell r="S56">
            <v>0</v>
          </cell>
          <cell r="T56">
            <v>0</v>
          </cell>
          <cell r="U56">
            <v>0</v>
          </cell>
          <cell r="V56">
            <v>0</v>
          </cell>
          <cell r="W56">
            <v>-577.58000000000004</v>
          </cell>
          <cell r="X56">
            <v>2040</v>
          </cell>
          <cell r="Y56">
            <v>1870</v>
          </cell>
          <cell r="AA56" t="str">
            <v>Infrastructure</v>
          </cell>
        </row>
        <row r="57">
          <cell r="A57">
            <v>88507</v>
          </cell>
          <cell r="B57">
            <v>62000</v>
          </cell>
          <cell r="C57" t="str">
            <v>Buildings Fixtures and Fittings Leashold</v>
          </cell>
          <cell r="D57">
            <v>0</v>
          </cell>
          <cell r="E57" t="str">
            <v xml:space="preserve">Utilimode signage 3rd floor reception             </v>
          </cell>
          <cell r="F57" t="str">
            <v xml:space="preserve">PINEWOOD                                          </v>
          </cell>
          <cell r="G57">
            <v>36678</v>
          </cell>
          <cell r="H57">
            <v>99</v>
          </cell>
          <cell r="I57">
            <v>0</v>
          </cell>
          <cell r="J57">
            <v>12123.4</v>
          </cell>
          <cell r="K57">
            <v>0</v>
          </cell>
          <cell r="L57">
            <v>0</v>
          </cell>
          <cell r="M57">
            <v>0</v>
          </cell>
          <cell r="N57">
            <v>0</v>
          </cell>
          <cell r="O57">
            <v>0</v>
          </cell>
          <cell r="P57">
            <v>12123.4</v>
          </cell>
          <cell r="Q57">
            <v>-3498.4</v>
          </cell>
          <cell r="R57">
            <v>-308</v>
          </cell>
          <cell r="S57">
            <v>0</v>
          </cell>
          <cell r="T57">
            <v>0</v>
          </cell>
          <cell r="U57">
            <v>0</v>
          </cell>
          <cell r="V57">
            <v>0</v>
          </cell>
          <cell r="W57">
            <v>-3806.4</v>
          </cell>
          <cell r="X57">
            <v>8625</v>
          </cell>
          <cell r="Y57">
            <v>8317</v>
          </cell>
          <cell r="AA57" t="str">
            <v>Infrastructure</v>
          </cell>
        </row>
        <row r="58">
          <cell r="A58">
            <v>88508</v>
          </cell>
          <cell r="B58">
            <v>62000</v>
          </cell>
          <cell r="C58" t="str">
            <v>Buildings Fixtures and Fittings Leashold</v>
          </cell>
          <cell r="D58">
            <v>0</v>
          </cell>
          <cell r="E58" t="str">
            <v xml:space="preserve">Reception Area Glazing New Foyer GdFlr            </v>
          </cell>
          <cell r="F58" t="str">
            <v xml:space="preserve">PINEWOOD                                          </v>
          </cell>
          <cell r="G58">
            <v>36739</v>
          </cell>
          <cell r="H58">
            <v>99</v>
          </cell>
          <cell r="I58">
            <v>0</v>
          </cell>
          <cell r="J58">
            <v>8539.18</v>
          </cell>
          <cell r="K58">
            <v>0</v>
          </cell>
          <cell r="L58">
            <v>0</v>
          </cell>
          <cell r="M58">
            <v>0</v>
          </cell>
          <cell r="N58">
            <v>0</v>
          </cell>
          <cell r="O58">
            <v>0</v>
          </cell>
          <cell r="P58">
            <v>8539.18</v>
          </cell>
          <cell r="Q58">
            <v>-2429.1799999999998</v>
          </cell>
          <cell r="R58">
            <v>-218</v>
          </cell>
          <cell r="S58">
            <v>0</v>
          </cell>
          <cell r="T58">
            <v>0</v>
          </cell>
          <cell r="U58">
            <v>0</v>
          </cell>
          <cell r="V58">
            <v>0</v>
          </cell>
          <cell r="W58">
            <v>-2647.18</v>
          </cell>
          <cell r="X58">
            <v>6110</v>
          </cell>
          <cell r="Y58">
            <v>5892</v>
          </cell>
          <cell r="AA58" t="str">
            <v>Infrastructure</v>
          </cell>
        </row>
        <row r="59">
          <cell r="A59">
            <v>88509</v>
          </cell>
          <cell r="B59">
            <v>62000</v>
          </cell>
          <cell r="C59" t="str">
            <v>Buildings Fixtures and Fittings Leashold</v>
          </cell>
          <cell r="D59">
            <v>0</v>
          </cell>
          <cell r="E59" t="str">
            <v xml:space="preserve">Ground Floor Pinewood - Lunch Room creation when  </v>
          </cell>
          <cell r="F59" t="str">
            <v xml:space="preserve">computer room required extension                  </v>
          </cell>
          <cell r="G59">
            <v>36923</v>
          </cell>
          <cell r="H59">
            <v>99</v>
          </cell>
          <cell r="I59">
            <v>0</v>
          </cell>
          <cell r="J59">
            <v>15182.87</v>
          </cell>
          <cell r="K59">
            <v>0</v>
          </cell>
          <cell r="L59">
            <v>0</v>
          </cell>
          <cell r="M59">
            <v>0</v>
          </cell>
          <cell r="N59">
            <v>0</v>
          </cell>
          <cell r="O59">
            <v>0</v>
          </cell>
          <cell r="P59">
            <v>15182.87</v>
          </cell>
          <cell r="Q59">
            <v>-6957.87</v>
          </cell>
          <cell r="R59">
            <v>-685</v>
          </cell>
          <cell r="S59">
            <v>0</v>
          </cell>
          <cell r="T59">
            <v>0</v>
          </cell>
          <cell r="U59">
            <v>0</v>
          </cell>
          <cell r="V59">
            <v>0</v>
          </cell>
          <cell r="W59">
            <v>-7642.87</v>
          </cell>
          <cell r="X59">
            <v>8225</v>
          </cell>
          <cell r="Y59">
            <v>7540</v>
          </cell>
          <cell r="AA59" t="str">
            <v>Infrastructure</v>
          </cell>
        </row>
        <row r="60">
          <cell r="A60">
            <v>88510</v>
          </cell>
          <cell r="B60">
            <v>62000</v>
          </cell>
          <cell r="C60" t="str">
            <v>Buildings Fixtures and Fittings Leashold</v>
          </cell>
          <cell r="D60">
            <v>0</v>
          </cell>
          <cell r="E60" t="str">
            <v xml:space="preserve">Laminated Glass for 3rd floor Executive Offices   </v>
          </cell>
          <cell r="F60" t="str">
            <v xml:space="preserve">Pinewood                                          </v>
          </cell>
          <cell r="G60">
            <v>37073</v>
          </cell>
          <cell r="H60">
            <v>99</v>
          </cell>
          <cell r="I60">
            <v>0</v>
          </cell>
          <cell r="J60">
            <v>10437.27</v>
          </cell>
          <cell r="K60">
            <v>0</v>
          </cell>
          <cell r="L60">
            <v>0</v>
          </cell>
          <cell r="M60">
            <v>0</v>
          </cell>
          <cell r="N60">
            <v>0</v>
          </cell>
          <cell r="O60">
            <v>0</v>
          </cell>
          <cell r="P60">
            <v>10437.27</v>
          </cell>
          <cell r="Q60">
            <v>-1119.27</v>
          </cell>
          <cell r="R60">
            <v>-333</v>
          </cell>
          <cell r="S60">
            <v>0</v>
          </cell>
          <cell r="T60">
            <v>0</v>
          </cell>
          <cell r="U60">
            <v>0</v>
          </cell>
          <cell r="V60">
            <v>0</v>
          </cell>
          <cell r="W60">
            <v>-1452.27</v>
          </cell>
          <cell r="X60">
            <v>9318</v>
          </cell>
          <cell r="Y60">
            <v>8985</v>
          </cell>
          <cell r="AA60" t="str">
            <v>Infrastructure</v>
          </cell>
        </row>
        <row r="61">
          <cell r="A61">
            <v>88511</v>
          </cell>
          <cell r="B61">
            <v>62000</v>
          </cell>
          <cell r="C61" t="str">
            <v>Buildings Fixtures and Fittings Leashold</v>
          </cell>
          <cell r="D61">
            <v>0</v>
          </cell>
          <cell r="E61" t="str">
            <v xml:space="preserve">3rd Floor Foyer Paint Job at Pinewood             </v>
          </cell>
          <cell r="F61" t="str">
            <v xml:space="preserve">Pinewood                                          </v>
          </cell>
          <cell r="G61">
            <v>37012</v>
          </cell>
          <cell r="H61">
            <v>99</v>
          </cell>
          <cell r="I61">
            <v>0</v>
          </cell>
          <cell r="J61">
            <v>7036.36</v>
          </cell>
          <cell r="K61">
            <v>0</v>
          </cell>
          <cell r="L61">
            <v>0</v>
          </cell>
          <cell r="M61">
            <v>0</v>
          </cell>
          <cell r="N61">
            <v>0</v>
          </cell>
          <cell r="O61">
            <v>0</v>
          </cell>
          <cell r="P61">
            <v>7036.36</v>
          </cell>
          <cell r="Q61">
            <v>-1005.36</v>
          </cell>
          <cell r="R61">
            <v>-215</v>
          </cell>
          <cell r="S61">
            <v>0</v>
          </cell>
          <cell r="T61">
            <v>0</v>
          </cell>
          <cell r="U61">
            <v>0</v>
          </cell>
          <cell r="V61">
            <v>0</v>
          </cell>
          <cell r="W61">
            <v>-1220.3599999999999</v>
          </cell>
          <cell r="X61">
            <v>6031</v>
          </cell>
          <cell r="Y61">
            <v>5816</v>
          </cell>
          <cell r="AA61" t="str">
            <v>Infrastructure</v>
          </cell>
        </row>
        <row r="62">
          <cell r="A62">
            <v>92999</v>
          </cell>
          <cell r="B62">
            <v>62000</v>
          </cell>
          <cell r="C62" t="str">
            <v>Buildings Fixtures and Fittings Leashold</v>
          </cell>
          <cell r="D62">
            <v>0</v>
          </cell>
          <cell r="E62" t="str">
            <v>Painting to Mgt Office &amp; foyer/reception 3rd Floor</v>
          </cell>
          <cell r="F62" t="str">
            <v xml:space="preserve">Pinewood - 3rd Floor                              </v>
          </cell>
          <cell r="G62">
            <v>37288</v>
          </cell>
          <cell r="H62">
            <v>99</v>
          </cell>
          <cell r="I62">
            <v>0</v>
          </cell>
          <cell r="J62">
            <v>0</v>
          </cell>
          <cell r="K62">
            <v>0</v>
          </cell>
          <cell r="L62">
            <v>0</v>
          </cell>
          <cell r="M62">
            <v>973.77</v>
          </cell>
          <cell r="N62">
            <v>0</v>
          </cell>
          <cell r="O62">
            <v>0</v>
          </cell>
          <cell r="P62">
            <v>973.77</v>
          </cell>
          <cell r="Q62">
            <v>0</v>
          </cell>
          <cell r="R62">
            <v>-40.770000000000003</v>
          </cell>
          <cell r="S62">
            <v>0</v>
          </cell>
          <cell r="T62">
            <v>0</v>
          </cell>
          <cell r="U62">
            <v>0</v>
          </cell>
          <cell r="V62">
            <v>0</v>
          </cell>
          <cell r="W62">
            <v>-40.770000000000003</v>
          </cell>
          <cell r="X62">
            <v>0</v>
          </cell>
          <cell r="Y62">
            <v>933</v>
          </cell>
          <cell r="AA62" t="str">
            <v>Infrastructure</v>
          </cell>
        </row>
        <row r="63">
          <cell r="A63">
            <v>93000</v>
          </cell>
          <cell r="B63">
            <v>62000</v>
          </cell>
          <cell r="C63" t="str">
            <v>Buildings Fixtures and Fittings Leashold</v>
          </cell>
          <cell r="D63">
            <v>0</v>
          </cell>
          <cell r="E63" t="str">
            <v>Roller blinds and upholstered panels for reception</v>
          </cell>
          <cell r="F63" t="str">
            <v xml:space="preserve">Ground Floor Reception Window                     </v>
          </cell>
          <cell r="G63">
            <v>37316</v>
          </cell>
          <cell r="H63">
            <v>99</v>
          </cell>
          <cell r="I63">
            <v>0</v>
          </cell>
          <cell r="J63">
            <v>0</v>
          </cell>
          <cell r="K63">
            <v>3547.83</v>
          </cell>
          <cell r="L63">
            <v>0</v>
          </cell>
          <cell r="M63">
            <v>0</v>
          </cell>
          <cell r="N63">
            <v>0</v>
          </cell>
          <cell r="O63">
            <v>0</v>
          </cell>
          <cell r="P63">
            <v>3547.83</v>
          </cell>
          <cell r="Q63">
            <v>0</v>
          </cell>
          <cell r="R63">
            <v>-0.83</v>
          </cell>
          <cell r="S63">
            <v>0</v>
          </cell>
          <cell r="T63">
            <v>0</v>
          </cell>
          <cell r="U63">
            <v>0</v>
          </cell>
          <cell r="V63">
            <v>0</v>
          </cell>
          <cell r="W63">
            <v>-0.83</v>
          </cell>
          <cell r="X63">
            <v>0</v>
          </cell>
          <cell r="Y63">
            <v>3547</v>
          </cell>
          <cell r="AA63" t="str">
            <v>Infrastructure</v>
          </cell>
        </row>
        <row r="64">
          <cell r="A64">
            <v>83927</v>
          </cell>
          <cell r="B64">
            <v>50100</v>
          </cell>
          <cell r="C64" t="str">
            <v>I.T. Office Equipment - Mechanical and Electrical</v>
          </cell>
          <cell r="D64">
            <v>0</v>
          </cell>
          <cell r="E64" t="str">
            <v xml:space="preserve">Electronic Whiteboard KXB530 x Qty 1 @ $2075      </v>
          </cell>
          <cell r="F64" t="str">
            <v>Wall Mounted Magnetic Whiteboards x Qty 2 @ $360ea</v>
          </cell>
          <cell r="G64">
            <v>36800</v>
          </cell>
          <cell r="H64">
            <v>99</v>
          </cell>
          <cell r="I64">
            <v>0</v>
          </cell>
          <cell r="J64">
            <v>2795</v>
          </cell>
          <cell r="K64">
            <v>0</v>
          </cell>
          <cell r="L64">
            <v>0</v>
          </cell>
          <cell r="M64">
            <v>0</v>
          </cell>
          <cell r="N64">
            <v>0</v>
          </cell>
          <cell r="O64">
            <v>0</v>
          </cell>
          <cell r="P64">
            <v>2795</v>
          </cell>
          <cell r="Q64">
            <v>-985</v>
          </cell>
          <cell r="R64">
            <v>-90</v>
          </cell>
          <cell r="S64">
            <v>0</v>
          </cell>
          <cell r="T64">
            <v>0</v>
          </cell>
          <cell r="U64">
            <v>0</v>
          </cell>
          <cell r="V64">
            <v>0</v>
          </cell>
          <cell r="W64">
            <v>-1075</v>
          </cell>
          <cell r="X64">
            <v>1810</v>
          </cell>
          <cell r="Y64">
            <v>1720</v>
          </cell>
          <cell r="AA64" t="str">
            <v>infrastructure</v>
          </cell>
        </row>
        <row r="65">
          <cell r="A65">
            <v>83928</v>
          </cell>
          <cell r="B65">
            <v>50100</v>
          </cell>
          <cell r="C65" t="str">
            <v>I.T. Office Equipment - Mechanical and Electrical</v>
          </cell>
          <cell r="D65">
            <v>0</v>
          </cell>
          <cell r="E65" t="str">
            <v xml:space="preserve">Camera-Revenue protection                         </v>
          </cell>
          <cell r="F65" t="str">
            <v xml:space="preserve">                                                  </v>
          </cell>
          <cell r="G65">
            <v>36678</v>
          </cell>
          <cell r="H65">
            <v>99</v>
          </cell>
          <cell r="I65">
            <v>0</v>
          </cell>
          <cell r="J65">
            <v>342.58</v>
          </cell>
          <cell r="K65">
            <v>0</v>
          </cell>
          <cell r="L65">
            <v>0</v>
          </cell>
          <cell r="M65">
            <v>0</v>
          </cell>
          <cell r="N65">
            <v>0</v>
          </cell>
          <cell r="O65">
            <v>0</v>
          </cell>
          <cell r="P65">
            <v>342.58</v>
          </cell>
          <cell r="Q65">
            <v>-144.58000000000001</v>
          </cell>
          <cell r="R65">
            <v>-10</v>
          </cell>
          <cell r="S65">
            <v>0</v>
          </cell>
          <cell r="T65">
            <v>0</v>
          </cell>
          <cell r="U65">
            <v>0</v>
          </cell>
          <cell r="V65">
            <v>0</v>
          </cell>
          <cell r="W65">
            <v>-154.58000000000001</v>
          </cell>
          <cell r="X65">
            <v>198</v>
          </cell>
          <cell r="Y65">
            <v>188</v>
          </cell>
          <cell r="AA65" t="str">
            <v>infrastructure</v>
          </cell>
        </row>
        <row r="66">
          <cell r="A66">
            <v>83929</v>
          </cell>
          <cell r="B66">
            <v>50100</v>
          </cell>
          <cell r="C66" t="str">
            <v>I.T. Office Equipment - Mechanical and Electrical</v>
          </cell>
          <cell r="D66">
            <v>0</v>
          </cell>
          <cell r="E66" t="str">
            <v xml:space="preserve">KXB730 Panasonic Electronic Whiteboard for        </v>
          </cell>
          <cell r="F66" t="str">
            <v xml:space="preserve">Steve Mitchell's Office                           </v>
          </cell>
          <cell r="G66">
            <v>36770</v>
          </cell>
          <cell r="H66">
            <v>99</v>
          </cell>
          <cell r="I66">
            <v>0</v>
          </cell>
          <cell r="J66">
            <v>2744.4</v>
          </cell>
          <cell r="K66">
            <v>0</v>
          </cell>
          <cell r="L66">
            <v>0</v>
          </cell>
          <cell r="M66">
            <v>0</v>
          </cell>
          <cell r="N66">
            <v>0</v>
          </cell>
          <cell r="O66">
            <v>0</v>
          </cell>
          <cell r="P66">
            <v>2744.4</v>
          </cell>
          <cell r="Q66">
            <v>-1015.4</v>
          </cell>
          <cell r="R66">
            <v>-86</v>
          </cell>
          <cell r="S66">
            <v>0</v>
          </cell>
          <cell r="T66">
            <v>0</v>
          </cell>
          <cell r="U66">
            <v>0</v>
          </cell>
          <cell r="V66">
            <v>0</v>
          </cell>
          <cell r="W66">
            <v>-1101.4000000000001</v>
          </cell>
          <cell r="X66">
            <v>1729</v>
          </cell>
          <cell r="Y66">
            <v>1643</v>
          </cell>
          <cell r="AA66" t="str">
            <v>infrastructure</v>
          </cell>
        </row>
        <row r="67">
          <cell r="A67">
            <v>83930</v>
          </cell>
          <cell r="B67">
            <v>50100</v>
          </cell>
          <cell r="C67" t="str">
            <v>I.T. Office Equipment - Mechanical and Electrical</v>
          </cell>
          <cell r="D67">
            <v>0</v>
          </cell>
          <cell r="E67" t="str">
            <v xml:space="preserve">Sony TRV320E Digital 8 Handycam S/No.1052902-5    </v>
          </cell>
          <cell r="F67" t="str">
            <v xml:space="preserve">                                                  </v>
          </cell>
          <cell r="G67">
            <v>36831</v>
          </cell>
          <cell r="H67">
            <v>99</v>
          </cell>
          <cell r="I67">
            <v>0</v>
          </cell>
          <cell r="J67">
            <v>1870.01</v>
          </cell>
          <cell r="K67">
            <v>0</v>
          </cell>
          <cell r="L67">
            <v>0</v>
          </cell>
          <cell r="M67">
            <v>0</v>
          </cell>
          <cell r="N67">
            <v>0</v>
          </cell>
          <cell r="O67">
            <v>0</v>
          </cell>
          <cell r="P67">
            <v>1870.01</v>
          </cell>
          <cell r="Q67">
            <v>-626.01</v>
          </cell>
          <cell r="R67">
            <v>-62</v>
          </cell>
          <cell r="S67">
            <v>0</v>
          </cell>
          <cell r="T67">
            <v>0</v>
          </cell>
          <cell r="U67">
            <v>0</v>
          </cell>
          <cell r="V67">
            <v>0</v>
          </cell>
          <cell r="W67">
            <v>-688.01</v>
          </cell>
          <cell r="X67">
            <v>1244</v>
          </cell>
          <cell r="Y67">
            <v>1182</v>
          </cell>
          <cell r="AA67" t="str">
            <v>infrastructure</v>
          </cell>
        </row>
        <row r="68">
          <cell r="A68">
            <v>83931</v>
          </cell>
          <cell r="B68">
            <v>50100</v>
          </cell>
          <cell r="C68" t="str">
            <v>I.T. Office Equipment - Mechanical and Electrical</v>
          </cell>
          <cell r="D68">
            <v>0</v>
          </cell>
          <cell r="E68" t="str">
            <v xml:space="preserve">Kodak CD 280 Digital Camera S/No. EKN02809285     </v>
          </cell>
          <cell r="F68" t="str">
            <v xml:space="preserve">                                                  </v>
          </cell>
          <cell r="G68">
            <v>36831</v>
          </cell>
          <cell r="H68">
            <v>99</v>
          </cell>
          <cell r="I68">
            <v>0</v>
          </cell>
          <cell r="J68">
            <v>823.64</v>
          </cell>
          <cell r="K68">
            <v>0</v>
          </cell>
          <cell r="L68">
            <v>0</v>
          </cell>
          <cell r="M68">
            <v>0</v>
          </cell>
          <cell r="N68">
            <v>0</v>
          </cell>
          <cell r="O68">
            <v>0</v>
          </cell>
          <cell r="P68">
            <v>823.64</v>
          </cell>
          <cell r="Q68">
            <v>-275.64</v>
          </cell>
          <cell r="R68">
            <v>-27</v>
          </cell>
          <cell r="S68">
            <v>0</v>
          </cell>
          <cell r="T68">
            <v>0</v>
          </cell>
          <cell r="U68">
            <v>0</v>
          </cell>
          <cell r="V68">
            <v>0</v>
          </cell>
          <cell r="W68">
            <v>-302.64</v>
          </cell>
          <cell r="X68">
            <v>548</v>
          </cell>
          <cell r="Y68">
            <v>521</v>
          </cell>
          <cell r="AA68" t="str">
            <v>infrastructure</v>
          </cell>
        </row>
        <row r="69">
          <cell r="A69">
            <v>83932</v>
          </cell>
          <cell r="B69">
            <v>50100</v>
          </cell>
          <cell r="C69" t="str">
            <v>I.T. Office Equipment - Mechanical and Electrical</v>
          </cell>
          <cell r="D69">
            <v>0</v>
          </cell>
          <cell r="E69" t="str">
            <v xml:space="preserve">Television Philips 25" AV Stereo &amp; Pivotelli Gem  </v>
          </cell>
          <cell r="F69" t="str">
            <v xml:space="preserve">                                                  </v>
          </cell>
          <cell r="G69">
            <v>36800</v>
          </cell>
          <cell r="H69">
            <v>99</v>
          </cell>
          <cell r="I69">
            <v>0</v>
          </cell>
          <cell r="J69">
            <v>1052</v>
          </cell>
          <cell r="K69">
            <v>0</v>
          </cell>
          <cell r="L69">
            <v>0</v>
          </cell>
          <cell r="M69">
            <v>0</v>
          </cell>
          <cell r="N69">
            <v>0</v>
          </cell>
          <cell r="O69">
            <v>0</v>
          </cell>
          <cell r="P69">
            <v>1052</v>
          </cell>
          <cell r="Q69">
            <v>-371</v>
          </cell>
          <cell r="R69">
            <v>-34</v>
          </cell>
          <cell r="S69">
            <v>0</v>
          </cell>
          <cell r="T69">
            <v>0</v>
          </cell>
          <cell r="U69">
            <v>0</v>
          </cell>
          <cell r="V69">
            <v>0</v>
          </cell>
          <cell r="W69">
            <v>-405</v>
          </cell>
          <cell r="X69">
            <v>681</v>
          </cell>
          <cell r="Y69">
            <v>647</v>
          </cell>
          <cell r="AA69" t="str">
            <v>infrastructure</v>
          </cell>
        </row>
        <row r="70">
          <cell r="A70">
            <v>83933</v>
          </cell>
          <cell r="B70">
            <v>50100</v>
          </cell>
          <cell r="C70" t="str">
            <v>I.T. Office Equipment - Mechanical and Electrical</v>
          </cell>
          <cell r="D70">
            <v>0</v>
          </cell>
          <cell r="E70" t="str">
            <v xml:space="preserve">KXB730 Panasonic Electronic Whiteboard for        </v>
          </cell>
          <cell r="F70" t="str">
            <v xml:space="preserve">Naomi Eddy's office                               </v>
          </cell>
          <cell r="G70">
            <v>36861</v>
          </cell>
          <cell r="H70">
            <v>99</v>
          </cell>
          <cell r="I70">
            <v>0</v>
          </cell>
          <cell r="J70">
            <v>2370</v>
          </cell>
          <cell r="K70">
            <v>0</v>
          </cell>
          <cell r="L70">
            <v>0</v>
          </cell>
          <cell r="M70">
            <v>0</v>
          </cell>
          <cell r="N70">
            <v>0</v>
          </cell>
          <cell r="O70">
            <v>0</v>
          </cell>
          <cell r="P70">
            <v>2370</v>
          </cell>
          <cell r="Q70">
            <v>-752</v>
          </cell>
          <cell r="R70">
            <v>-81</v>
          </cell>
          <cell r="S70">
            <v>0</v>
          </cell>
          <cell r="T70">
            <v>0</v>
          </cell>
          <cell r="U70">
            <v>0</v>
          </cell>
          <cell r="V70">
            <v>0</v>
          </cell>
          <cell r="W70">
            <v>-833</v>
          </cell>
          <cell r="X70">
            <v>1618</v>
          </cell>
          <cell r="Y70">
            <v>1537</v>
          </cell>
          <cell r="AA70" t="str">
            <v>infrastructure</v>
          </cell>
        </row>
        <row r="71">
          <cell r="A71">
            <v>83934</v>
          </cell>
          <cell r="B71">
            <v>50100</v>
          </cell>
          <cell r="C71" t="str">
            <v>I.T. Office Equipment - Mechanical and Electrical</v>
          </cell>
          <cell r="D71">
            <v>0</v>
          </cell>
          <cell r="E71" t="str">
            <v xml:space="preserve">KXB730 Panasonic Electronic Whiteboard for        </v>
          </cell>
          <cell r="F71" t="str">
            <v xml:space="preserve">Irene Wyld                                        </v>
          </cell>
          <cell r="G71">
            <v>36861</v>
          </cell>
          <cell r="H71">
            <v>99</v>
          </cell>
          <cell r="I71">
            <v>0</v>
          </cell>
          <cell r="J71">
            <v>2370</v>
          </cell>
          <cell r="K71">
            <v>0</v>
          </cell>
          <cell r="L71">
            <v>0</v>
          </cell>
          <cell r="M71">
            <v>0</v>
          </cell>
          <cell r="N71">
            <v>0</v>
          </cell>
          <cell r="O71">
            <v>0</v>
          </cell>
          <cell r="P71">
            <v>2370</v>
          </cell>
          <cell r="Q71">
            <v>-752</v>
          </cell>
          <cell r="R71">
            <v>-81</v>
          </cell>
          <cell r="S71">
            <v>0</v>
          </cell>
          <cell r="T71">
            <v>0</v>
          </cell>
          <cell r="U71">
            <v>0</v>
          </cell>
          <cell r="V71">
            <v>0</v>
          </cell>
          <cell r="W71">
            <v>-833</v>
          </cell>
          <cell r="X71">
            <v>1618</v>
          </cell>
          <cell r="Y71">
            <v>1537</v>
          </cell>
          <cell r="AA71" t="str">
            <v>infrastructure</v>
          </cell>
        </row>
        <row r="72">
          <cell r="A72">
            <v>83935</v>
          </cell>
          <cell r="B72">
            <v>50100</v>
          </cell>
          <cell r="C72" t="str">
            <v>I.T. Office Equipment - Mechanical and Electrical</v>
          </cell>
          <cell r="D72">
            <v>0</v>
          </cell>
          <cell r="E72" t="str">
            <v xml:space="preserve">Whiteboard - Utilimode                            </v>
          </cell>
          <cell r="F72" t="str">
            <v xml:space="preserve">                                                  </v>
          </cell>
          <cell r="G72">
            <v>36404</v>
          </cell>
          <cell r="H72">
            <v>99</v>
          </cell>
          <cell r="I72">
            <v>0</v>
          </cell>
          <cell r="J72">
            <v>3018.65</v>
          </cell>
          <cell r="K72">
            <v>0</v>
          </cell>
          <cell r="L72">
            <v>0</v>
          </cell>
          <cell r="M72">
            <v>0</v>
          </cell>
          <cell r="N72">
            <v>0</v>
          </cell>
          <cell r="O72">
            <v>0</v>
          </cell>
          <cell r="P72">
            <v>3018.65</v>
          </cell>
          <cell r="Q72">
            <v>-2256.65</v>
          </cell>
          <cell r="R72">
            <v>-51</v>
          </cell>
          <cell r="S72">
            <v>0</v>
          </cell>
          <cell r="T72">
            <v>0</v>
          </cell>
          <cell r="U72">
            <v>0</v>
          </cell>
          <cell r="V72">
            <v>0</v>
          </cell>
          <cell r="W72">
            <v>-2307.65</v>
          </cell>
          <cell r="X72">
            <v>762</v>
          </cell>
          <cell r="Y72">
            <v>711</v>
          </cell>
          <cell r="AA72" t="str">
            <v>infrastructure</v>
          </cell>
        </row>
        <row r="73">
          <cell r="A73">
            <v>86221</v>
          </cell>
          <cell r="B73">
            <v>50100</v>
          </cell>
          <cell r="C73" t="str">
            <v>I.T. Office Equipment - Mechanical and Electrical</v>
          </cell>
          <cell r="D73">
            <v>0</v>
          </cell>
          <cell r="E73" t="str">
            <v xml:space="preserve">FLIPCHART EASELS                                  </v>
          </cell>
          <cell r="F73" t="str">
            <v xml:space="preserve">                                                  </v>
          </cell>
          <cell r="G73">
            <v>37012</v>
          </cell>
          <cell r="H73">
            <v>10</v>
          </cell>
          <cell r="I73">
            <v>0</v>
          </cell>
          <cell r="J73">
            <v>480</v>
          </cell>
          <cell r="K73">
            <v>0</v>
          </cell>
          <cell r="L73">
            <v>0</v>
          </cell>
          <cell r="M73">
            <v>0</v>
          </cell>
          <cell r="N73">
            <v>0</v>
          </cell>
          <cell r="O73">
            <v>0</v>
          </cell>
          <cell r="P73">
            <v>480</v>
          </cell>
          <cell r="Q73">
            <v>-32</v>
          </cell>
          <cell r="R73">
            <v>-8</v>
          </cell>
          <cell r="S73">
            <v>0</v>
          </cell>
          <cell r="T73">
            <v>0</v>
          </cell>
          <cell r="U73">
            <v>0</v>
          </cell>
          <cell r="V73">
            <v>0</v>
          </cell>
          <cell r="W73">
            <v>-40</v>
          </cell>
          <cell r="X73">
            <v>448</v>
          </cell>
          <cell r="Y73">
            <v>440</v>
          </cell>
          <cell r="AA73" t="str">
            <v>infrastructure</v>
          </cell>
        </row>
        <row r="74">
          <cell r="A74">
            <v>86222</v>
          </cell>
          <cell r="B74">
            <v>50100</v>
          </cell>
          <cell r="C74" t="str">
            <v>I.T. Office Equipment - Mechanical and Electrical</v>
          </cell>
          <cell r="D74">
            <v>0</v>
          </cell>
          <cell r="E74" t="str">
            <v xml:space="preserve">IBICO POUCHMAN 12 LAMINATOR AND ACCESSORIES       </v>
          </cell>
          <cell r="F74" t="str">
            <v xml:space="preserve">                                                  </v>
          </cell>
          <cell r="G74">
            <v>37012</v>
          </cell>
          <cell r="H74">
            <v>10</v>
          </cell>
          <cell r="I74">
            <v>0</v>
          </cell>
          <cell r="J74">
            <v>344.02</v>
          </cell>
          <cell r="K74">
            <v>0</v>
          </cell>
          <cell r="L74">
            <v>0</v>
          </cell>
          <cell r="M74">
            <v>0</v>
          </cell>
          <cell r="N74">
            <v>0</v>
          </cell>
          <cell r="O74">
            <v>0</v>
          </cell>
          <cell r="P74">
            <v>344.02</v>
          </cell>
          <cell r="Q74">
            <v>-24.02</v>
          </cell>
          <cell r="R74">
            <v>-6</v>
          </cell>
          <cell r="S74">
            <v>0</v>
          </cell>
          <cell r="T74">
            <v>0</v>
          </cell>
          <cell r="U74">
            <v>0</v>
          </cell>
          <cell r="V74">
            <v>0</v>
          </cell>
          <cell r="W74">
            <v>-30.02</v>
          </cell>
          <cell r="X74">
            <v>320</v>
          </cell>
          <cell r="Y74">
            <v>314</v>
          </cell>
          <cell r="AA74" t="str">
            <v>infrastructure</v>
          </cell>
        </row>
        <row r="75">
          <cell r="A75">
            <v>87596</v>
          </cell>
          <cell r="B75">
            <v>50100</v>
          </cell>
          <cell r="C75" t="str">
            <v>I.T. Office Equipment - Mechanical and Electrical</v>
          </cell>
          <cell r="D75">
            <v>0</v>
          </cell>
          <cell r="E75" t="str">
            <v xml:space="preserve">Rexel Electric Binding Machine                    </v>
          </cell>
          <cell r="F75" t="str">
            <v xml:space="preserve">                                                  </v>
          </cell>
          <cell r="G75">
            <v>37165</v>
          </cell>
          <cell r="H75">
            <v>99</v>
          </cell>
          <cell r="I75">
            <v>0</v>
          </cell>
          <cell r="J75">
            <v>1119.57</v>
          </cell>
          <cell r="K75">
            <v>0</v>
          </cell>
          <cell r="L75">
            <v>0</v>
          </cell>
          <cell r="M75">
            <v>0</v>
          </cell>
          <cell r="N75">
            <v>0</v>
          </cell>
          <cell r="O75">
            <v>0</v>
          </cell>
          <cell r="P75">
            <v>1119.57</v>
          </cell>
          <cell r="Q75">
            <v>-52.57</v>
          </cell>
          <cell r="R75">
            <v>-33</v>
          </cell>
          <cell r="S75">
            <v>0</v>
          </cell>
          <cell r="T75">
            <v>0</v>
          </cell>
          <cell r="U75">
            <v>0</v>
          </cell>
          <cell r="V75">
            <v>0</v>
          </cell>
          <cell r="W75">
            <v>-85.57</v>
          </cell>
          <cell r="X75">
            <v>1067</v>
          </cell>
          <cell r="Y75">
            <v>1034</v>
          </cell>
          <cell r="AA75" t="str">
            <v>infrastructure</v>
          </cell>
        </row>
        <row r="76">
          <cell r="A76">
            <v>87597</v>
          </cell>
          <cell r="B76">
            <v>50100</v>
          </cell>
          <cell r="C76" t="str">
            <v>I.T. Office Equipment - Mechanical and Electrical</v>
          </cell>
          <cell r="D76">
            <v>0</v>
          </cell>
          <cell r="E76" t="str">
            <v xml:space="preserve">Electric Whiteboard                               </v>
          </cell>
          <cell r="F76" t="str">
            <v xml:space="preserve">For GMO                                           </v>
          </cell>
          <cell r="G76">
            <v>37196</v>
          </cell>
          <cell r="H76">
            <v>99</v>
          </cell>
          <cell r="I76">
            <v>0</v>
          </cell>
          <cell r="J76">
            <v>4990</v>
          </cell>
          <cell r="K76">
            <v>0</v>
          </cell>
          <cell r="L76">
            <v>0</v>
          </cell>
          <cell r="M76">
            <v>0</v>
          </cell>
          <cell r="N76">
            <v>0</v>
          </cell>
          <cell r="O76">
            <v>0</v>
          </cell>
          <cell r="P76">
            <v>4990</v>
          </cell>
          <cell r="Q76">
            <v>-156</v>
          </cell>
          <cell r="R76">
            <v>-151</v>
          </cell>
          <cell r="S76">
            <v>0</v>
          </cell>
          <cell r="T76">
            <v>0</v>
          </cell>
          <cell r="U76">
            <v>0</v>
          </cell>
          <cell r="V76">
            <v>0</v>
          </cell>
          <cell r="W76">
            <v>-307</v>
          </cell>
          <cell r="X76">
            <v>4834</v>
          </cell>
          <cell r="Y76">
            <v>4683</v>
          </cell>
          <cell r="AA76" t="str">
            <v>infrastructure</v>
          </cell>
        </row>
        <row r="77">
          <cell r="A77">
            <v>87598</v>
          </cell>
          <cell r="B77">
            <v>50100</v>
          </cell>
          <cell r="C77" t="str">
            <v>I.T. Office Equipment - Mechanical and Electrical</v>
          </cell>
          <cell r="D77">
            <v>0</v>
          </cell>
          <cell r="E77" t="str">
            <v xml:space="preserve">Whiteboard                                        </v>
          </cell>
          <cell r="F77" t="str">
            <v xml:space="preserve">For Training department                           </v>
          </cell>
          <cell r="G77">
            <v>37073</v>
          </cell>
          <cell r="H77">
            <v>99</v>
          </cell>
          <cell r="I77">
            <v>0</v>
          </cell>
          <cell r="J77">
            <v>2100</v>
          </cell>
          <cell r="K77">
            <v>0</v>
          </cell>
          <cell r="L77">
            <v>0</v>
          </cell>
          <cell r="M77">
            <v>0</v>
          </cell>
          <cell r="N77">
            <v>0</v>
          </cell>
          <cell r="O77">
            <v>0</v>
          </cell>
          <cell r="P77">
            <v>2100</v>
          </cell>
          <cell r="Q77">
            <v>-197</v>
          </cell>
          <cell r="R77">
            <v>-59</v>
          </cell>
          <cell r="S77">
            <v>0</v>
          </cell>
          <cell r="T77">
            <v>0</v>
          </cell>
          <cell r="U77">
            <v>0</v>
          </cell>
          <cell r="V77">
            <v>0</v>
          </cell>
          <cell r="W77">
            <v>-256</v>
          </cell>
          <cell r="X77">
            <v>1903</v>
          </cell>
          <cell r="Y77">
            <v>1844</v>
          </cell>
          <cell r="AA77" t="str">
            <v>infrastructure</v>
          </cell>
        </row>
        <row r="78">
          <cell r="A78">
            <v>88185</v>
          </cell>
          <cell r="B78">
            <v>50100</v>
          </cell>
          <cell r="C78" t="str">
            <v>I.T. Office Equipment - Mechanical and Electrical</v>
          </cell>
          <cell r="D78">
            <v>0</v>
          </cell>
          <cell r="E78" t="str">
            <v xml:space="preserve">Whiteboard 1200x1200                              </v>
          </cell>
          <cell r="F78" t="str">
            <v xml:space="preserve">Sharon Hanna's office at Pinewood                 </v>
          </cell>
          <cell r="G78">
            <v>37135</v>
          </cell>
          <cell r="H78">
            <v>99</v>
          </cell>
          <cell r="I78">
            <v>0</v>
          </cell>
          <cell r="J78">
            <v>180.02</v>
          </cell>
          <cell r="K78">
            <v>0</v>
          </cell>
          <cell r="L78">
            <v>0</v>
          </cell>
          <cell r="M78">
            <v>0</v>
          </cell>
          <cell r="N78">
            <v>0</v>
          </cell>
          <cell r="O78">
            <v>0</v>
          </cell>
          <cell r="P78">
            <v>180.02</v>
          </cell>
          <cell r="Q78">
            <v>-6.02</v>
          </cell>
          <cell r="R78">
            <v>-5</v>
          </cell>
          <cell r="S78">
            <v>0</v>
          </cell>
          <cell r="T78">
            <v>0</v>
          </cell>
          <cell r="U78">
            <v>0</v>
          </cell>
          <cell r="V78">
            <v>0</v>
          </cell>
          <cell r="W78">
            <v>-11.02</v>
          </cell>
          <cell r="X78">
            <v>174</v>
          </cell>
          <cell r="Y78">
            <v>169</v>
          </cell>
          <cell r="AA78" t="str">
            <v>infrastructure</v>
          </cell>
        </row>
        <row r="79">
          <cell r="A79">
            <v>93004</v>
          </cell>
          <cell r="B79">
            <v>50100</v>
          </cell>
          <cell r="C79" t="str">
            <v>I.T. Office Equipment - Mechanical and Electrical</v>
          </cell>
          <cell r="D79">
            <v>0</v>
          </cell>
          <cell r="E79" t="str">
            <v xml:space="preserve">TEAC Television 51cm T\Text AV                    </v>
          </cell>
          <cell r="F79" t="str">
            <v xml:space="preserve">Ground Floor                                      </v>
          </cell>
          <cell r="G79">
            <v>37316</v>
          </cell>
          <cell r="H79">
            <v>99</v>
          </cell>
          <cell r="I79">
            <v>0</v>
          </cell>
          <cell r="J79">
            <v>0</v>
          </cell>
          <cell r="K79">
            <v>-0.01</v>
          </cell>
          <cell r="L79">
            <v>0</v>
          </cell>
          <cell r="M79">
            <v>345.51</v>
          </cell>
          <cell r="N79">
            <v>0</v>
          </cell>
          <cell r="O79">
            <v>0</v>
          </cell>
          <cell r="P79">
            <v>345.5</v>
          </cell>
          <cell r="Q79">
            <v>0</v>
          </cell>
          <cell r="R79">
            <v>-0.5</v>
          </cell>
          <cell r="S79">
            <v>0</v>
          </cell>
          <cell r="T79">
            <v>0</v>
          </cell>
          <cell r="U79">
            <v>0</v>
          </cell>
          <cell r="V79">
            <v>0</v>
          </cell>
          <cell r="W79">
            <v>-0.5</v>
          </cell>
          <cell r="X79">
            <v>0</v>
          </cell>
          <cell r="Y79">
            <v>345</v>
          </cell>
          <cell r="AA79" t="str">
            <v>infrastructure</v>
          </cell>
        </row>
        <row r="80">
          <cell r="A80">
            <v>93005</v>
          </cell>
          <cell r="B80">
            <v>50100</v>
          </cell>
          <cell r="C80" t="str">
            <v>I.T. Office Equipment - Mechanical and Electrical</v>
          </cell>
          <cell r="D80">
            <v>0</v>
          </cell>
          <cell r="E80" t="str">
            <v xml:space="preserve">Samsung VCR Mono 4 Head                           </v>
          </cell>
          <cell r="F80" t="str">
            <v xml:space="preserve">Ground Floor                                      </v>
          </cell>
          <cell r="G80">
            <v>37316</v>
          </cell>
          <cell r="H80">
            <v>99</v>
          </cell>
          <cell r="I80">
            <v>0</v>
          </cell>
          <cell r="J80">
            <v>0</v>
          </cell>
          <cell r="K80">
            <v>-0.01</v>
          </cell>
          <cell r="L80">
            <v>0</v>
          </cell>
          <cell r="M80">
            <v>169.98</v>
          </cell>
          <cell r="N80">
            <v>0</v>
          </cell>
          <cell r="O80">
            <v>0</v>
          </cell>
          <cell r="P80">
            <v>169.97</v>
          </cell>
          <cell r="Q80">
            <v>0</v>
          </cell>
          <cell r="R80">
            <v>-0.97</v>
          </cell>
          <cell r="S80">
            <v>0</v>
          </cell>
          <cell r="T80">
            <v>0</v>
          </cell>
          <cell r="U80">
            <v>0</v>
          </cell>
          <cell r="V80">
            <v>0</v>
          </cell>
          <cell r="W80">
            <v>-0.97</v>
          </cell>
          <cell r="X80">
            <v>0</v>
          </cell>
          <cell r="Y80">
            <v>169</v>
          </cell>
          <cell r="AA80" t="str">
            <v>infrastructure</v>
          </cell>
        </row>
        <row r="81">
          <cell r="A81">
            <v>93006</v>
          </cell>
          <cell r="B81">
            <v>50100</v>
          </cell>
          <cell r="C81" t="str">
            <v>I.T. Office Equipment - Mechanical and Electrical</v>
          </cell>
          <cell r="D81">
            <v>0</v>
          </cell>
          <cell r="E81" t="str">
            <v xml:space="preserve">NEC 35L 1000 Watts Electronic Microwave           </v>
          </cell>
          <cell r="F81" t="str">
            <v xml:space="preserve">1st Floor lunch room                              </v>
          </cell>
          <cell r="G81">
            <v>37316</v>
          </cell>
          <cell r="H81">
            <v>99</v>
          </cell>
          <cell r="I81">
            <v>0</v>
          </cell>
          <cell r="J81">
            <v>0</v>
          </cell>
          <cell r="K81">
            <v>0</v>
          </cell>
          <cell r="L81">
            <v>0</v>
          </cell>
          <cell r="M81">
            <v>245.42</v>
          </cell>
          <cell r="N81">
            <v>0</v>
          </cell>
          <cell r="O81">
            <v>0</v>
          </cell>
          <cell r="P81">
            <v>245.42</v>
          </cell>
          <cell r="Q81">
            <v>0</v>
          </cell>
          <cell r="R81">
            <v>-0.42</v>
          </cell>
          <cell r="S81">
            <v>0</v>
          </cell>
          <cell r="T81">
            <v>0</v>
          </cell>
          <cell r="U81">
            <v>0</v>
          </cell>
          <cell r="V81">
            <v>0</v>
          </cell>
          <cell r="W81">
            <v>-0.42</v>
          </cell>
          <cell r="X81">
            <v>0</v>
          </cell>
          <cell r="Y81">
            <v>245</v>
          </cell>
          <cell r="AA81" t="str">
            <v>infrastructure</v>
          </cell>
        </row>
        <row r="82">
          <cell r="A82">
            <v>93007</v>
          </cell>
          <cell r="B82">
            <v>50100</v>
          </cell>
          <cell r="C82" t="str">
            <v>I.T. Office Equipment - Mechanical and Electrical</v>
          </cell>
          <cell r="D82">
            <v>0</v>
          </cell>
          <cell r="E82" t="str">
            <v xml:space="preserve">Westin 420L Single Door Cyclic Defrost Fridge     </v>
          </cell>
          <cell r="F82" t="str">
            <v xml:space="preserve">1st Floor lunch room                              </v>
          </cell>
          <cell r="G82">
            <v>37316</v>
          </cell>
          <cell r="H82">
            <v>99</v>
          </cell>
          <cell r="I82">
            <v>0</v>
          </cell>
          <cell r="J82">
            <v>0</v>
          </cell>
          <cell r="K82">
            <v>-0.01</v>
          </cell>
          <cell r="L82">
            <v>0</v>
          </cell>
          <cell r="M82">
            <v>1056.3699999999999</v>
          </cell>
          <cell r="N82">
            <v>0</v>
          </cell>
          <cell r="O82">
            <v>0</v>
          </cell>
          <cell r="P82">
            <v>1056.3599999999999</v>
          </cell>
          <cell r="Q82">
            <v>0</v>
          </cell>
          <cell r="R82">
            <v>-0.36</v>
          </cell>
          <cell r="S82">
            <v>0</v>
          </cell>
          <cell r="T82">
            <v>0</v>
          </cell>
          <cell r="U82">
            <v>0</v>
          </cell>
          <cell r="V82">
            <v>0</v>
          </cell>
          <cell r="W82">
            <v>-0.36</v>
          </cell>
          <cell r="X82">
            <v>0</v>
          </cell>
          <cell r="Y82">
            <v>1056</v>
          </cell>
          <cell r="AA82" t="str">
            <v>infrastructure</v>
          </cell>
        </row>
        <row r="83">
          <cell r="A83">
            <v>93008</v>
          </cell>
          <cell r="B83">
            <v>50100</v>
          </cell>
          <cell r="C83" t="str">
            <v>I.T. Office Equipment - Mechanical and Electrical</v>
          </cell>
          <cell r="D83">
            <v>0</v>
          </cell>
          <cell r="E83" t="str">
            <v xml:space="preserve">Sunbeam Sandwich Grill/Clean 2                    </v>
          </cell>
          <cell r="F83" t="str">
            <v xml:space="preserve">1st Floor lunch room                              </v>
          </cell>
          <cell r="G83">
            <v>37316</v>
          </cell>
          <cell r="H83">
            <v>99</v>
          </cell>
          <cell r="I83">
            <v>0</v>
          </cell>
          <cell r="J83">
            <v>0</v>
          </cell>
          <cell r="K83">
            <v>0.03</v>
          </cell>
          <cell r="L83">
            <v>0</v>
          </cell>
          <cell r="M83">
            <v>36.32</v>
          </cell>
          <cell r="N83">
            <v>0</v>
          </cell>
          <cell r="O83">
            <v>0</v>
          </cell>
          <cell r="P83">
            <v>36.35</v>
          </cell>
          <cell r="Q83">
            <v>0</v>
          </cell>
          <cell r="R83">
            <v>-0.35</v>
          </cell>
          <cell r="S83">
            <v>0</v>
          </cell>
          <cell r="T83">
            <v>0</v>
          </cell>
          <cell r="U83">
            <v>0</v>
          </cell>
          <cell r="V83">
            <v>0</v>
          </cell>
          <cell r="W83">
            <v>-0.35</v>
          </cell>
          <cell r="X83">
            <v>0</v>
          </cell>
          <cell r="Y83">
            <v>36</v>
          </cell>
          <cell r="AA83" t="str">
            <v>infrastructure</v>
          </cell>
        </row>
        <row r="84">
          <cell r="A84">
            <v>83990</v>
          </cell>
          <cell r="B84">
            <v>50110</v>
          </cell>
          <cell r="C84" t="str">
            <v>Communications Equipment</v>
          </cell>
          <cell r="D84">
            <v>0</v>
          </cell>
          <cell r="E84" t="str">
            <v xml:space="preserve">1st flr Pinewood communications Cables   1092     </v>
          </cell>
          <cell r="F84" t="str">
            <v xml:space="preserve">                                                  </v>
          </cell>
          <cell r="G84">
            <v>36557</v>
          </cell>
          <cell r="H84">
            <v>99</v>
          </cell>
          <cell r="I84">
            <v>0</v>
          </cell>
          <cell r="J84">
            <v>8971.4500000000007</v>
          </cell>
          <cell r="K84">
            <v>0</v>
          </cell>
          <cell r="L84">
            <v>0</v>
          </cell>
          <cell r="M84">
            <v>0</v>
          </cell>
          <cell r="N84">
            <v>0</v>
          </cell>
          <cell r="O84">
            <v>0</v>
          </cell>
          <cell r="P84">
            <v>8971.4500000000007</v>
          </cell>
          <cell r="Q84">
            <v>-3784.45</v>
          </cell>
          <cell r="R84">
            <v>-216</v>
          </cell>
          <cell r="S84">
            <v>0</v>
          </cell>
          <cell r="T84">
            <v>0</v>
          </cell>
          <cell r="U84">
            <v>0</v>
          </cell>
          <cell r="V84">
            <v>0</v>
          </cell>
          <cell r="W84">
            <v>-4000.45</v>
          </cell>
          <cell r="X84">
            <v>5187</v>
          </cell>
          <cell r="Y84">
            <v>4971</v>
          </cell>
          <cell r="AA84" t="str">
            <v>Infrastructure</v>
          </cell>
        </row>
        <row r="85">
          <cell r="A85">
            <v>83991</v>
          </cell>
          <cell r="B85">
            <v>50110</v>
          </cell>
          <cell r="C85" t="str">
            <v>Communications Equipment</v>
          </cell>
          <cell r="D85">
            <v>0</v>
          </cell>
          <cell r="E85" t="str">
            <v xml:space="preserve">U-M   Communications Cables   1207                </v>
          </cell>
          <cell r="F85" t="str">
            <v xml:space="preserve">                                                  </v>
          </cell>
          <cell r="G85">
            <v>36557</v>
          </cell>
          <cell r="H85">
            <v>99</v>
          </cell>
          <cell r="I85">
            <v>0</v>
          </cell>
          <cell r="J85">
            <v>920</v>
          </cell>
          <cell r="K85">
            <v>0</v>
          </cell>
          <cell r="L85">
            <v>0</v>
          </cell>
          <cell r="M85">
            <v>0</v>
          </cell>
          <cell r="N85">
            <v>0</v>
          </cell>
          <cell r="O85">
            <v>0</v>
          </cell>
          <cell r="P85">
            <v>920</v>
          </cell>
          <cell r="Q85">
            <v>-388</v>
          </cell>
          <cell r="R85">
            <v>-22</v>
          </cell>
          <cell r="S85">
            <v>0</v>
          </cell>
          <cell r="T85">
            <v>0</v>
          </cell>
          <cell r="U85">
            <v>0</v>
          </cell>
          <cell r="V85">
            <v>0</v>
          </cell>
          <cell r="W85">
            <v>-410</v>
          </cell>
          <cell r="X85">
            <v>532</v>
          </cell>
          <cell r="Y85">
            <v>510</v>
          </cell>
          <cell r="AA85" t="str">
            <v>Infrastructure</v>
          </cell>
        </row>
        <row r="86">
          <cell r="A86">
            <v>88182</v>
          </cell>
          <cell r="B86">
            <v>50110</v>
          </cell>
          <cell r="C86" t="str">
            <v>Communications Equipment</v>
          </cell>
          <cell r="D86">
            <v>0</v>
          </cell>
          <cell r="E86" t="str">
            <v xml:space="preserve">CEAD system installed at Pinewood Call Centre     </v>
          </cell>
          <cell r="F86" t="str">
            <v xml:space="preserve">Utilimode Radio Station                           </v>
          </cell>
          <cell r="G86">
            <v>37135</v>
          </cell>
          <cell r="H86">
            <v>99</v>
          </cell>
          <cell r="I86">
            <v>0</v>
          </cell>
          <cell r="J86">
            <v>21751</v>
          </cell>
          <cell r="K86">
            <v>0</v>
          </cell>
          <cell r="L86">
            <v>0</v>
          </cell>
          <cell r="M86">
            <v>0</v>
          </cell>
          <cell r="N86">
            <v>0</v>
          </cell>
          <cell r="O86">
            <v>0</v>
          </cell>
          <cell r="P86">
            <v>21751</v>
          </cell>
          <cell r="Q86">
            <v>-1554</v>
          </cell>
          <cell r="R86">
            <v>-721</v>
          </cell>
          <cell r="S86">
            <v>0</v>
          </cell>
          <cell r="T86">
            <v>0</v>
          </cell>
          <cell r="U86">
            <v>0</v>
          </cell>
          <cell r="V86">
            <v>0</v>
          </cell>
          <cell r="W86">
            <v>-2275</v>
          </cell>
          <cell r="X86">
            <v>20197</v>
          </cell>
          <cell r="Y86">
            <v>19476</v>
          </cell>
          <cell r="AA86" t="str">
            <v>Infrastructure</v>
          </cell>
        </row>
        <row r="87">
          <cell r="A87">
            <v>85909</v>
          </cell>
          <cell r="B87">
            <v>50140</v>
          </cell>
          <cell r="C87" t="str">
            <v>Personal Computers</v>
          </cell>
          <cell r="D87">
            <v>0</v>
          </cell>
          <cell r="E87" t="str">
            <v xml:space="preserve">Ops - Monitors                                    </v>
          </cell>
          <cell r="F87" t="str">
            <v xml:space="preserve">                                                  </v>
          </cell>
          <cell r="G87">
            <v>36251</v>
          </cell>
          <cell r="H87">
            <v>99</v>
          </cell>
          <cell r="I87">
            <v>0</v>
          </cell>
          <cell r="J87">
            <v>3142</v>
          </cell>
          <cell r="K87">
            <v>0</v>
          </cell>
          <cell r="L87">
            <v>0</v>
          </cell>
          <cell r="M87">
            <v>0</v>
          </cell>
          <cell r="N87">
            <v>0</v>
          </cell>
          <cell r="O87">
            <v>0</v>
          </cell>
          <cell r="P87">
            <v>3142</v>
          </cell>
          <cell r="Q87">
            <v>-2350</v>
          </cell>
          <cell r="R87">
            <v>-53</v>
          </cell>
          <cell r="S87">
            <v>0</v>
          </cell>
          <cell r="T87">
            <v>0</v>
          </cell>
          <cell r="U87">
            <v>0</v>
          </cell>
          <cell r="V87">
            <v>0</v>
          </cell>
          <cell r="W87">
            <v>-2403</v>
          </cell>
          <cell r="X87">
            <v>792</v>
          </cell>
          <cell r="Y87">
            <v>739</v>
          </cell>
          <cell r="AA87" t="str">
            <v>Infrastructure</v>
          </cell>
        </row>
        <row r="88">
          <cell r="A88">
            <v>85916</v>
          </cell>
          <cell r="B88">
            <v>50140</v>
          </cell>
          <cell r="C88" t="str">
            <v>Personal Computers</v>
          </cell>
          <cell r="D88">
            <v>0</v>
          </cell>
          <cell r="E88" t="str">
            <v xml:space="preserve">General computer equipment - Utilimode            </v>
          </cell>
          <cell r="F88" t="str">
            <v xml:space="preserve">                                                  </v>
          </cell>
          <cell r="G88">
            <v>36465</v>
          </cell>
          <cell r="H88">
            <v>99</v>
          </cell>
          <cell r="I88">
            <v>0</v>
          </cell>
          <cell r="J88">
            <v>1775.14</v>
          </cell>
          <cell r="K88">
            <v>0</v>
          </cell>
          <cell r="L88">
            <v>0</v>
          </cell>
          <cell r="M88">
            <v>0</v>
          </cell>
          <cell r="N88">
            <v>0</v>
          </cell>
          <cell r="O88">
            <v>0</v>
          </cell>
          <cell r="P88">
            <v>1775.14</v>
          </cell>
          <cell r="Q88">
            <v>-949.14</v>
          </cell>
          <cell r="R88">
            <v>-41</v>
          </cell>
          <cell r="S88">
            <v>0</v>
          </cell>
          <cell r="T88">
            <v>0</v>
          </cell>
          <cell r="U88">
            <v>0</v>
          </cell>
          <cell r="V88">
            <v>0</v>
          </cell>
          <cell r="W88">
            <v>-990.14</v>
          </cell>
          <cell r="X88">
            <v>826</v>
          </cell>
          <cell r="Y88">
            <v>785</v>
          </cell>
          <cell r="AA88" t="str">
            <v>Infrastructure</v>
          </cell>
        </row>
        <row r="89">
          <cell r="A89">
            <v>85917</v>
          </cell>
          <cell r="B89">
            <v>50150</v>
          </cell>
          <cell r="C89" t="str">
            <v>Printers, Scanners, Faxes</v>
          </cell>
          <cell r="D89">
            <v>0</v>
          </cell>
          <cell r="E89" t="str">
            <v xml:space="preserve">2000 Sheet Tray for HP8000 (C4781A)               </v>
          </cell>
          <cell r="F89" t="str">
            <v xml:space="preserve">                                                  </v>
          </cell>
          <cell r="G89">
            <v>36465</v>
          </cell>
          <cell r="H89">
            <v>99</v>
          </cell>
          <cell r="I89">
            <v>0</v>
          </cell>
          <cell r="J89">
            <v>1980</v>
          </cell>
          <cell r="K89">
            <v>0</v>
          </cell>
          <cell r="L89">
            <v>0</v>
          </cell>
          <cell r="M89">
            <v>0</v>
          </cell>
          <cell r="N89">
            <v>0</v>
          </cell>
          <cell r="O89">
            <v>0</v>
          </cell>
          <cell r="P89">
            <v>1980</v>
          </cell>
          <cell r="Q89">
            <v>-1058</v>
          </cell>
          <cell r="R89">
            <v>-46</v>
          </cell>
          <cell r="S89">
            <v>0</v>
          </cell>
          <cell r="T89">
            <v>0</v>
          </cell>
          <cell r="U89">
            <v>0</v>
          </cell>
          <cell r="V89">
            <v>0</v>
          </cell>
          <cell r="W89">
            <v>-1104</v>
          </cell>
          <cell r="X89">
            <v>922</v>
          </cell>
          <cell r="Y89">
            <v>876</v>
          </cell>
          <cell r="AA89" t="str">
            <v>Infrastructure</v>
          </cell>
        </row>
        <row r="90">
          <cell r="A90">
            <v>85931</v>
          </cell>
          <cell r="B90">
            <v>50150</v>
          </cell>
          <cell r="C90" t="str">
            <v>Printers, Scanners, Faxes</v>
          </cell>
          <cell r="D90">
            <v>0</v>
          </cell>
          <cell r="E90" t="str">
            <v>Hewlett Packard Laserjet 4000 Printer&amp; tray J.Hare</v>
          </cell>
          <cell r="F90" t="str">
            <v xml:space="preserve">                                                  </v>
          </cell>
          <cell r="G90">
            <v>36557</v>
          </cell>
          <cell r="H90">
            <v>99</v>
          </cell>
          <cell r="I90">
            <v>0</v>
          </cell>
          <cell r="J90">
            <v>3390</v>
          </cell>
          <cell r="K90">
            <v>0</v>
          </cell>
          <cell r="L90">
            <v>0</v>
          </cell>
          <cell r="M90">
            <v>0</v>
          </cell>
          <cell r="N90">
            <v>0</v>
          </cell>
          <cell r="O90">
            <v>0</v>
          </cell>
          <cell r="P90">
            <v>3390</v>
          </cell>
          <cell r="Q90">
            <v>-1670</v>
          </cell>
          <cell r="R90">
            <v>-86</v>
          </cell>
          <cell r="S90">
            <v>0</v>
          </cell>
          <cell r="T90">
            <v>0</v>
          </cell>
          <cell r="U90">
            <v>0</v>
          </cell>
          <cell r="V90">
            <v>0</v>
          </cell>
          <cell r="W90">
            <v>-1756</v>
          </cell>
          <cell r="X90">
            <v>1720</v>
          </cell>
          <cell r="Y90">
            <v>1634</v>
          </cell>
          <cell r="AA90" t="str">
            <v>Infrastructure</v>
          </cell>
        </row>
        <row r="91">
          <cell r="A91">
            <v>85933</v>
          </cell>
          <cell r="B91">
            <v>50150</v>
          </cell>
          <cell r="C91" t="str">
            <v>Printers, Scanners, Faxes</v>
          </cell>
          <cell r="D91">
            <v>0</v>
          </cell>
          <cell r="E91" t="str">
            <v xml:space="preserve">Printer for M.Dickson                             </v>
          </cell>
          <cell r="F91" t="str">
            <v xml:space="preserve">                                                  </v>
          </cell>
          <cell r="G91">
            <v>36678</v>
          </cell>
          <cell r="H91">
            <v>99</v>
          </cell>
          <cell r="I91">
            <v>0</v>
          </cell>
          <cell r="J91">
            <v>3855</v>
          </cell>
          <cell r="K91">
            <v>0</v>
          </cell>
          <cell r="L91">
            <v>0</v>
          </cell>
          <cell r="M91">
            <v>0</v>
          </cell>
          <cell r="N91">
            <v>0</v>
          </cell>
          <cell r="O91">
            <v>0</v>
          </cell>
          <cell r="P91">
            <v>3855</v>
          </cell>
          <cell r="Q91">
            <v>-1629</v>
          </cell>
          <cell r="R91">
            <v>-111</v>
          </cell>
          <cell r="S91">
            <v>0</v>
          </cell>
          <cell r="T91">
            <v>0</v>
          </cell>
          <cell r="U91">
            <v>0</v>
          </cell>
          <cell r="V91">
            <v>0</v>
          </cell>
          <cell r="W91">
            <v>-1740</v>
          </cell>
          <cell r="X91">
            <v>2226</v>
          </cell>
          <cell r="Y91">
            <v>2115</v>
          </cell>
          <cell r="AA91" t="str">
            <v>Infrastructure</v>
          </cell>
        </row>
        <row r="92">
          <cell r="A92">
            <v>85934</v>
          </cell>
          <cell r="B92">
            <v>50150</v>
          </cell>
          <cell r="C92" t="str">
            <v>Printers, Scanners, Faxes</v>
          </cell>
          <cell r="D92">
            <v>0</v>
          </cell>
          <cell r="E92" t="str">
            <v xml:space="preserve">Printer - Contract Admin                          </v>
          </cell>
          <cell r="F92" t="str">
            <v xml:space="preserve">                                                  </v>
          </cell>
          <cell r="G92">
            <v>36617</v>
          </cell>
          <cell r="H92">
            <v>99</v>
          </cell>
          <cell r="I92">
            <v>0</v>
          </cell>
          <cell r="J92">
            <v>3191</v>
          </cell>
          <cell r="K92">
            <v>0</v>
          </cell>
          <cell r="L92">
            <v>0</v>
          </cell>
          <cell r="M92">
            <v>0</v>
          </cell>
          <cell r="N92">
            <v>0</v>
          </cell>
          <cell r="O92">
            <v>0</v>
          </cell>
          <cell r="P92">
            <v>3191</v>
          </cell>
          <cell r="Q92">
            <v>-1460</v>
          </cell>
          <cell r="R92">
            <v>-87</v>
          </cell>
          <cell r="S92">
            <v>0</v>
          </cell>
          <cell r="T92">
            <v>0</v>
          </cell>
          <cell r="U92">
            <v>0</v>
          </cell>
          <cell r="V92">
            <v>0</v>
          </cell>
          <cell r="W92">
            <v>-1547</v>
          </cell>
          <cell r="X92">
            <v>1731</v>
          </cell>
          <cell r="Y92">
            <v>1644</v>
          </cell>
          <cell r="AA92" t="str">
            <v>Infrastructure</v>
          </cell>
        </row>
        <row r="93">
          <cell r="A93">
            <v>85947</v>
          </cell>
          <cell r="B93">
            <v>50150</v>
          </cell>
          <cell r="C93" t="str">
            <v>Printers, Scanners, Faxes</v>
          </cell>
          <cell r="D93">
            <v>0</v>
          </cell>
          <cell r="E93" t="str">
            <v xml:space="preserve">Printer PC &amp; 1/2 file &amp; print server for AMRS     </v>
          </cell>
          <cell r="F93" t="str">
            <v xml:space="preserve">MVRS=Multi Vendor Reading System                  </v>
          </cell>
          <cell r="G93">
            <v>36678</v>
          </cell>
          <cell r="H93">
            <v>99</v>
          </cell>
          <cell r="I93">
            <v>0</v>
          </cell>
          <cell r="J93">
            <v>11044</v>
          </cell>
          <cell r="K93">
            <v>0</v>
          </cell>
          <cell r="L93">
            <v>0</v>
          </cell>
          <cell r="M93">
            <v>0</v>
          </cell>
          <cell r="N93">
            <v>0</v>
          </cell>
          <cell r="O93">
            <v>0</v>
          </cell>
          <cell r="P93">
            <v>11044</v>
          </cell>
          <cell r="Q93">
            <v>-4666</v>
          </cell>
          <cell r="R93">
            <v>-319</v>
          </cell>
          <cell r="S93">
            <v>0</v>
          </cell>
          <cell r="T93">
            <v>0</v>
          </cell>
          <cell r="U93">
            <v>0</v>
          </cell>
          <cell r="V93">
            <v>0</v>
          </cell>
          <cell r="W93">
            <v>-4985</v>
          </cell>
          <cell r="X93">
            <v>6378</v>
          </cell>
          <cell r="Y93">
            <v>6059</v>
          </cell>
          <cell r="AA93" t="str">
            <v>Infrastructure</v>
          </cell>
        </row>
        <row r="94">
          <cell r="A94">
            <v>85949</v>
          </cell>
          <cell r="B94">
            <v>50150</v>
          </cell>
          <cell r="C94" t="str">
            <v>Printers, Scanners, Faxes</v>
          </cell>
          <cell r="D94">
            <v>0</v>
          </cell>
          <cell r="E94" t="str">
            <v xml:space="preserve">HP LASERJET 4050N PRINTER - STANDARD SINGLE TRAY  </v>
          </cell>
          <cell r="F94" t="str">
            <v xml:space="preserve">TRAINING GROUP                                    </v>
          </cell>
          <cell r="G94">
            <v>36770</v>
          </cell>
          <cell r="H94">
            <v>99</v>
          </cell>
          <cell r="I94">
            <v>0</v>
          </cell>
          <cell r="J94">
            <v>2575</v>
          </cell>
          <cell r="K94">
            <v>0</v>
          </cell>
          <cell r="L94">
            <v>0</v>
          </cell>
          <cell r="M94">
            <v>0</v>
          </cell>
          <cell r="N94">
            <v>0</v>
          </cell>
          <cell r="O94">
            <v>0</v>
          </cell>
          <cell r="P94">
            <v>2575</v>
          </cell>
          <cell r="Q94">
            <v>-953</v>
          </cell>
          <cell r="R94">
            <v>-81</v>
          </cell>
          <cell r="S94">
            <v>0</v>
          </cell>
          <cell r="T94">
            <v>0</v>
          </cell>
          <cell r="U94">
            <v>0</v>
          </cell>
          <cell r="V94">
            <v>0</v>
          </cell>
          <cell r="W94">
            <v>-1034</v>
          </cell>
          <cell r="X94">
            <v>1622</v>
          </cell>
          <cell r="Y94">
            <v>1541</v>
          </cell>
          <cell r="AA94" t="str">
            <v>Infrastructure</v>
          </cell>
        </row>
        <row r="95">
          <cell r="A95">
            <v>85952</v>
          </cell>
          <cell r="B95">
            <v>50150</v>
          </cell>
          <cell r="C95" t="str">
            <v>Printers, Scanners, Faxes</v>
          </cell>
          <cell r="D95">
            <v>0</v>
          </cell>
          <cell r="E95" t="str">
            <v>HP Laserjet 4050N Printer- Nicole Hosking's office</v>
          </cell>
          <cell r="F95" t="str">
            <v xml:space="preserve">                                                  </v>
          </cell>
          <cell r="G95">
            <v>36770</v>
          </cell>
          <cell r="H95">
            <v>99</v>
          </cell>
          <cell r="I95">
            <v>0</v>
          </cell>
          <cell r="J95">
            <v>2575</v>
          </cell>
          <cell r="K95">
            <v>0</v>
          </cell>
          <cell r="L95">
            <v>0</v>
          </cell>
          <cell r="M95">
            <v>0</v>
          </cell>
          <cell r="N95">
            <v>0</v>
          </cell>
          <cell r="O95">
            <v>0</v>
          </cell>
          <cell r="P95">
            <v>2575</v>
          </cell>
          <cell r="Q95">
            <v>-953</v>
          </cell>
          <cell r="R95">
            <v>-81</v>
          </cell>
          <cell r="S95">
            <v>0</v>
          </cell>
          <cell r="T95">
            <v>0</v>
          </cell>
          <cell r="U95">
            <v>0</v>
          </cell>
          <cell r="V95">
            <v>0</v>
          </cell>
          <cell r="W95">
            <v>-1034</v>
          </cell>
          <cell r="X95">
            <v>1622</v>
          </cell>
          <cell r="Y95">
            <v>1541</v>
          </cell>
          <cell r="AA95" t="str">
            <v>Infrastructure</v>
          </cell>
        </row>
        <row r="96">
          <cell r="A96">
            <v>85990</v>
          </cell>
          <cell r="B96">
            <v>50150</v>
          </cell>
          <cell r="C96" t="str">
            <v>Printers, Scanners, Faxes</v>
          </cell>
          <cell r="D96">
            <v>0</v>
          </cell>
          <cell r="E96" t="str">
            <v xml:space="preserve">HP Laser Printer for General Manager's Office     </v>
          </cell>
          <cell r="F96" t="str">
            <v xml:space="preserve">                                                  </v>
          </cell>
          <cell r="G96">
            <v>36861</v>
          </cell>
          <cell r="H96">
            <v>99</v>
          </cell>
          <cell r="I96">
            <v>0</v>
          </cell>
          <cell r="J96">
            <v>2575</v>
          </cell>
          <cell r="K96">
            <v>0</v>
          </cell>
          <cell r="L96">
            <v>0</v>
          </cell>
          <cell r="M96">
            <v>0</v>
          </cell>
          <cell r="N96">
            <v>0</v>
          </cell>
          <cell r="O96">
            <v>0</v>
          </cell>
          <cell r="P96">
            <v>2575</v>
          </cell>
          <cell r="Q96">
            <v>-817</v>
          </cell>
          <cell r="R96">
            <v>-88</v>
          </cell>
          <cell r="S96">
            <v>0</v>
          </cell>
          <cell r="T96">
            <v>0</v>
          </cell>
          <cell r="U96">
            <v>0</v>
          </cell>
          <cell r="V96">
            <v>0</v>
          </cell>
          <cell r="W96">
            <v>-905</v>
          </cell>
          <cell r="X96">
            <v>1758</v>
          </cell>
          <cell r="Y96">
            <v>1670</v>
          </cell>
          <cell r="AA96" t="str">
            <v>Infrastructure</v>
          </cell>
        </row>
        <row r="97">
          <cell r="A97">
            <v>87572</v>
          </cell>
          <cell r="B97">
            <v>50150</v>
          </cell>
          <cell r="C97" t="str">
            <v>Printers, Scanners, Faxes</v>
          </cell>
          <cell r="D97">
            <v>0</v>
          </cell>
          <cell r="E97" t="str">
            <v xml:space="preserve">Duplex Unit for Printer WAV3U                     </v>
          </cell>
          <cell r="F97" t="str">
            <v xml:space="preserve">Requested by Caroline Trewenack for Project Team  </v>
          </cell>
          <cell r="G97">
            <v>37012</v>
          </cell>
          <cell r="H97">
            <v>99</v>
          </cell>
          <cell r="I97">
            <v>0</v>
          </cell>
          <cell r="J97">
            <v>537.01</v>
          </cell>
          <cell r="K97">
            <v>0</v>
          </cell>
          <cell r="L97">
            <v>0</v>
          </cell>
          <cell r="M97">
            <v>0</v>
          </cell>
          <cell r="N97">
            <v>0</v>
          </cell>
          <cell r="O97">
            <v>0</v>
          </cell>
          <cell r="P97">
            <v>537.01</v>
          </cell>
          <cell r="Q97">
            <v>-67.010000000000005</v>
          </cell>
          <cell r="R97">
            <v>-39</v>
          </cell>
          <cell r="S97">
            <v>0</v>
          </cell>
          <cell r="T97">
            <v>0</v>
          </cell>
          <cell r="U97">
            <v>0</v>
          </cell>
          <cell r="V97">
            <v>0</v>
          </cell>
          <cell r="W97">
            <v>-106.01</v>
          </cell>
          <cell r="X97">
            <v>470</v>
          </cell>
          <cell r="Y97">
            <v>431</v>
          </cell>
          <cell r="AA97" t="str">
            <v>Infrastructure</v>
          </cell>
        </row>
        <row r="98">
          <cell r="A98">
            <v>87579</v>
          </cell>
          <cell r="B98">
            <v>50150</v>
          </cell>
          <cell r="C98" t="str">
            <v>Printers, Scanners, Faxes</v>
          </cell>
          <cell r="D98">
            <v>0</v>
          </cell>
          <cell r="E98" t="str">
            <v xml:space="preserve">HP DeskJet Printer 970CXI A4                      </v>
          </cell>
          <cell r="F98" t="str">
            <v xml:space="preserve">Requested by Sharon Richie                        </v>
          </cell>
          <cell r="G98">
            <v>37073</v>
          </cell>
          <cell r="H98">
            <v>99</v>
          </cell>
          <cell r="I98">
            <v>0</v>
          </cell>
          <cell r="J98">
            <v>507.18</v>
          </cell>
          <cell r="K98">
            <v>0</v>
          </cell>
          <cell r="L98">
            <v>0</v>
          </cell>
          <cell r="M98">
            <v>0</v>
          </cell>
          <cell r="N98">
            <v>0</v>
          </cell>
          <cell r="O98">
            <v>0</v>
          </cell>
          <cell r="P98">
            <v>507.18</v>
          </cell>
          <cell r="Q98">
            <v>-63.18</v>
          </cell>
          <cell r="R98">
            <v>-37</v>
          </cell>
          <cell r="S98">
            <v>0</v>
          </cell>
          <cell r="T98">
            <v>0</v>
          </cell>
          <cell r="U98">
            <v>0</v>
          </cell>
          <cell r="V98">
            <v>0</v>
          </cell>
          <cell r="W98">
            <v>-100.18</v>
          </cell>
          <cell r="X98">
            <v>444</v>
          </cell>
          <cell r="Y98">
            <v>407</v>
          </cell>
          <cell r="AA98" t="str">
            <v>Infrastructure</v>
          </cell>
        </row>
        <row r="99">
          <cell r="A99">
            <v>87584</v>
          </cell>
          <cell r="B99">
            <v>50150</v>
          </cell>
          <cell r="C99" t="str">
            <v>Printers, Scanners, Faxes</v>
          </cell>
          <cell r="D99">
            <v>0</v>
          </cell>
          <cell r="E99" t="str">
            <v xml:space="preserve">Duplex for HP LaserJet 4050TN                     </v>
          </cell>
          <cell r="F99" t="str">
            <v xml:space="preserve">Requested by Sharon Richie                        </v>
          </cell>
          <cell r="G99">
            <v>37104</v>
          </cell>
          <cell r="H99">
            <v>99</v>
          </cell>
          <cell r="I99">
            <v>0</v>
          </cell>
          <cell r="J99">
            <v>566.85</v>
          </cell>
          <cell r="K99">
            <v>0</v>
          </cell>
          <cell r="L99">
            <v>0</v>
          </cell>
          <cell r="M99">
            <v>0</v>
          </cell>
          <cell r="N99">
            <v>0</v>
          </cell>
          <cell r="O99">
            <v>0</v>
          </cell>
          <cell r="P99">
            <v>566.85</v>
          </cell>
          <cell r="Q99">
            <v>-70.849999999999994</v>
          </cell>
          <cell r="R99">
            <v>-41</v>
          </cell>
          <cell r="S99">
            <v>0</v>
          </cell>
          <cell r="T99">
            <v>0</v>
          </cell>
          <cell r="U99">
            <v>0</v>
          </cell>
          <cell r="V99">
            <v>0</v>
          </cell>
          <cell r="W99">
            <v>-111.85</v>
          </cell>
          <cell r="X99">
            <v>496</v>
          </cell>
          <cell r="Y99">
            <v>455</v>
          </cell>
          <cell r="AA99" t="str">
            <v>Infrastructure</v>
          </cell>
        </row>
        <row r="100">
          <cell r="A100">
            <v>87600</v>
          </cell>
          <cell r="B100">
            <v>50150</v>
          </cell>
          <cell r="C100" t="str">
            <v>Printers, Scanners, Faxes</v>
          </cell>
          <cell r="D100">
            <v>0</v>
          </cell>
          <cell r="E100" t="str">
            <v xml:space="preserve">Brother 1020 Fax Machine                          </v>
          </cell>
          <cell r="F100" t="str">
            <v xml:space="preserve">For Customer Care                                 </v>
          </cell>
          <cell r="G100">
            <v>37165</v>
          </cell>
          <cell r="H100">
            <v>99</v>
          </cell>
          <cell r="I100">
            <v>0</v>
          </cell>
          <cell r="J100">
            <v>427</v>
          </cell>
          <cell r="K100">
            <v>0</v>
          </cell>
          <cell r="L100">
            <v>0</v>
          </cell>
          <cell r="M100">
            <v>0</v>
          </cell>
          <cell r="N100">
            <v>0</v>
          </cell>
          <cell r="O100">
            <v>0</v>
          </cell>
          <cell r="P100">
            <v>427</v>
          </cell>
          <cell r="Q100">
            <v>-53</v>
          </cell>
          <cell r="R100">
            <v>-31</v>
          </cell>
          <cell r="S100">
            <v>0</v>
          </cell>
          <cell r="T100">
            <v>0</v>
          </cell>
          <cell r="U100">
            <v>0</v>
          </cell>
          <cell r="V100">
            <v>0</v>
          </cell>
          <cell r="W100">
            <v>-84</v>
          </cell>
          <cell r="X100">
            <v>374</v>
          </cell>
          <cell r="Y100">
            <v>343</v>
          </cell>
          <cell r="AA100" t="str">
            <v>Infrastructure</v>
          </cell>
        </row>
        <row r="101">
          <cell r="A101">
            <v>93009</v>
          </cell>
          <cell r="B101">
            <v>50150</v>
          </cell>
          <cell r="C101" t="str">
            <v>Printers, Scanners, Faxes</v>
          </cell>
          <cell r="D101">
            <v>0</v>
          </cell>
          <cell r="E101" t="str">
            <v xml:space="preserve">Fuji Xerox LF901 Fax Machine                      </v>
          </cell>
          <cell r="F101" t="str">
            <v xml:space="preserve">Call Centre                                       </v>
          </cell>
          <cell r="G101">
            <v>37288</v>
          </cell>
          <cell r="H101">
            <v>99</v>
          </cell>
          <cell r="I101">
            <v>0</v>
          </cell>
          <cell r="J101">
            <v>0</v>
          </cell>
          <cell r="K101">
            <v>0</v>
          </cell>
          <cell r="L101">
            <v>0</v>
          </cell>
          <cell r="M101">
            <v>3300</v>
          </cell>
          <cell r="N101">
            <v>0</v>
          </cell>
          <cell r="O101">
            <v>0</v>
          </cell>
          <cell r="P101">
            <v>3300</v>
          </cell>
          <cell r="Q101">
            <v>0</v>
          </cell>
          <cell r="R101">
            <v>-137</v>
          </cell>
          <cell r="S101">
            <v>0</v>
          </cell>
          <cell r="T101">
            <v>0</v>
          </cell>
          <cell r="U101">
            <v>0</v>
          </cell>
          <cell r="V101">
            <v>0</v>
          </cell>
          <cell r="W101">
            <v>-137</v>
          </cell>
          <cell r="X101">
            <v>0</v>
          </cell>
          <cell r="Y101">
            <v>3163</v>
          </cell>
          <cell r="AA101" t="str">
            <v>Infrastructure</v>
          </cell>
        </row>
        <row r="102">
          <cell r="A102">
            <v>93010</v>
          </cell>
          <cell r="B102">
            <v>50150</v>
          </cell>
          <cell r="C102" t="str">
            <v>Printers, Scanners, Faxes</v>
          </cell>
          <cell r="D102">
            <v>0</v>
          </cell>
          <cell r="E102" t="str">
            <v xml:space="preserve">Fuji Xerox LF901 Fax Machine                      </v>
          </cell>
          <cell r="F102" t="str">
            <v xml:space="preserve">Operations Support                                </v>
          </cell>
          <cell r="G102">
            <v>37288</v>
          </cell>
          <cell r="H102">
            <v>99</v>
          </cell>
          <cell r="I102">
            <v>0</v>
          </cell>
          <cell r="J102">
            <v>0</v>
          </cell>
          <cell r="K102">
            <v>0</v>
          </cell>
          <cell r="L102">
            <v>0</v>
          </cell>
          <cell r="M102">
            <v>3300</v>
          </cell>
          <cell r="N102">
            <v>0</v>
          </cell>
          <cell r="O102">
            <v>0</v>
          </cell>
          <cell r="P102">
            <v>3300</v>
          </cell>
          <cell r="Q102">
            <v>0</v>
          </cell>
          <cell r="R102">
            <v>-137</v>
          </cell>
          <cell r="S102">
            <v>0</v>
          </cell>
          <cell r="T102">
            <v>0</v>
          </cell>
          <cell r="U102">
            <v>0</v>
          </cell>
          <cell r="V102">
            <v>0</v>
          </cell>
          <cell r="W102">
            <v>-137</v>
          </cell>
          <cell r="X102">
            <v>0</v>
          </cell>
          <cell r="Y102">
            <v>3163</v>
          </cell>
          <cell r="AA102" t="str">
            <v>Infrastructure</v>
          </cell>
        </row>
        <row r="103">
          <cell r="A103">
            <v>85906</v>
          </cell>
          <cell r="B103">
            <v>50160</v>
          </cell>
          <cell r="C103" t="str">
            <v>I.T. Peripherals</v>
          </cell>
          <cell r="D103">
            <v>0</v>
          </cell>
          <cell r="E103" t="str">
            <v xml:space="preserve">Ethernet Router - Utilimode                       </v>
          </cell>
          <cell r="F103" t="str">
            <v xml:space="preserve">                                                  </v>
          </cell>
          <cell r="G103">
            <v>36251</v>
          </cell>
          <cell r="H103">
            <v>99</v>
          </cell>
          <cell r="I103">
            <v>0</v>
          </cell>
          <cell r="J103">
            <v>2105</v>
          </cell>
          <cell r="K103">
            <v>0</v>
          </cell>
          <cell r="L103">
            <v>0</v>
          </cell>
          <cell r="M103">
            <v>0</v>
          </cell>
          <cell r="N103">
            <v>0</v>
          </cell>
          <cell r="O103">
            <v>0</v>
          </cell>
          <cell r="P103">
            <v>2105</v>
          </cell>
          <cell r="Q103">
            <v>-1574</v>
          </cell>
          <cell r="R103">
            <v>-35</v>
          </cell>
          <cell r="S103">
            <v>0</v>
          </cell>
          <cell r="T103">
            <v>0</v>
          </cell>
          <cell r="U103">
            <v>0</v>
          </cell>
          <cell r="V103">
            <v>0</v>
          </cell>
          <cell r="W103">
            <v>-1609</v>
          </cell>
          <cell r="X103">
            <v>531</v>
          </cell>
          <cell r="Y103">
            <v>496</v>
          </cell>
          <cell r="AA103" t="str">
            <v>Infrastructure</v>
          </cell>
        </row>
        <row r="104">
          <cell r="A104">
            <v>85915</v>
          </cell>
          <cell r="B104">
            <v>50160</v>
          </cell>
          <cell r="C104" t="str">
            <v>I.T. Peripherals</v>
          </cell>
          <cell r="D104">
            <v>0</v>
          </cell>
          <cell r="E104" t="str">
            <v xml:space="preserve">COL4410 Int. IDE CD Writer PL                     </v>
          </cell>
          <cell r="F104" t="str">
            <v xml:space="preserve">                                                  </v>
          </cell>
          <cell r="G104">
            <v>36465</v>
          </cell>
          <cell r="H104">
            <v>99</v>
          </cell>
          <cell r="I104">
            <v>0</v>
          </cell>
          <cell r="J104">
            <v>1399.86</v>
          </cell>
          <cell r="K104">
            <v>0</v>
          </cell>
          <cell r="L104">
            <v>0</v>
          </cell>
          <cell r="M104">
            <v>0</v>
          </cell>
          <cell r="N104">
            <v>0</v>
          </cell>
          <cell r="O104">
            <v>0</v>
          </cell>
          <cell r="P104">
            <v>1399.86</v>
          </cell>
          <cell r="Q104">
            <v>-747.86</v>
          </cell>
          <cell r="R104">
            <v>-33</v>
          </cell>
          <cell r="S104">
            <v>0</v>
          </cell>
          <cell r="T104">
            <v>0</v>
          </cell>
          <cell r="U104">
            <v>0</v>
          </cell>
          <cell r="V104">
            <v>0</v>
          </cell>
          <cell r="W104">
            <v>-780.86</v>
          </cell>
          <cell r="X104">
            <v>652</v>
          </cell>
          <cell r="Y104">
            <v>619</v>
          </cell>
          <cell r="AA104" t="str">
            <v>Infrastructure</v>
          </cell>
        </row>
        <row r="105">
          <cell r="A105">
            <v>85921</v>
          </cell>
          <cell r="B105">
            <v>50160</v>
          </cell>
          <cell r="C105" t="str">
            <v>I.T. Peripherals</v>
          </cell>
          <cell r="D105">
            <v>0</v>
          </cell>
          <cell r="E105" t="str">
            <v xml:space="preserve">CALL CENTRE DEVELOPMENT                           </v>
          </cell>
          <cell r="F105" t="str">
            <v xml:space="preserve">                                                  </v>
          </cell>
          <cell r="G105">
            <v>35551</v>
          </cell>
          <cell r="H105">
            <v>99</v>
          </cell>
          <cell r="I105">
            <v>0</v>
          </cell>
          <cell r="J105">
            <v>164010.51999999999</v>
          </cell>
          <cell r="K105">
            <v>0</v>
          </cell>
          <cell r="L105">
            <v>0</v>
          </cell>
          <cell r="M105">
            <v>0</v>
          </cell>
          <cell r="N105">
            <v>0</v>
          </cell>
          <cell r="O105">
            <v>0</v>
          </cell>
          <cell r="P105">
            <v>164010.51999999999</v>
          </cell>
          <cell r="Q105">
            <v>-103231.52</v>
          </cell>
          <cell r="R105">
            <v>-4052</v>
          </cell>
          <cell r="S105">
            <v>0</v>
          </cell>
          <cell r="T105">
            <v>0</v>
          </cell>
          <cell r="U105">
            <v>0</v>
          </cell>
          <cell r="V105">
            <v>0</v>
          </cell>
          <cell r="W105">
            <v>-107283.52</v>
          </cell>
          <cell r="X105">
            <v>60779</v>
          </cell>
          <cell r="Y105">
            <v>56727</v>
          </cell>
          <cell r="AA105" t="str">
            <v>Infrastructure</v>
          </cell>
        </row>
        <row r="106">
          <cell r="A106">
            <v>85925</v>
          </cell>
          <cell r="B106">
            <v>50160</v>
          </cell>
          <cell r="C106" t="str">
            <v>I.T. Peripherals</v>
          </cell>
          <cell r="D106">
            <v>0</v>
          </cell>
          <cell r="E106" t="str">
            <v xml:space="preserve">900tm 32 port DEC Pepeater                        </v>
          </cell>
          <cell r="F106" t="str">
            <v xml:space="preserve">                                                  </v>
          </cell>
          <cell r="G106">
            <v>36557</v>
          </cell>
          <cell r="H106">
            <v>99</v>
          </cell>
          <cell r="I106">
            <v>0</v>
          </cell>
          <cell r="J106">
            <v>10282.49</v>
          </cell>
          <cell r="K106">
            <v>0</v>
          </cell>
          <cell r="L106">
            <v>0</v>
          </cell>
          <cell r="M106">
            <v>0</v>
          </cell>
          <cell r="N106">
            <v>0</v>
          </cell>
          <cell r="O106">
            <v>0</v>
          </cell>
          <cell r="P106">
            <v>10282.49</v>
          </cell>
          <cell r="Q106">
            <v>-6375.49</v>
          </cell>
          <cell r="R106">
            <v>-260</v>
          </cell>
          <cell r="S106">
            <v>0</v>
          </cell>
          <cell r="T106">
            <v>0</v>
          </cell>
          <cell r="U106">
            <v>0</v>
          </cell>
          <cell r="V106">
            <v>0</v>
          </cell>
          <cell r="W106">
            <v>-6635.49</v>
          </cell>
          <cell r="X106">
            <v>3907</v>
          </cell>
          <cell r="Y106">
            <v>3647</v>
          </cell>
          <cell r="AA106" t="str">
            <v>Infrastructure</v>
          </cell>
        </row>
        <row r="107">
          <cell r="A107">
            <v>85936</v>
          </cell>
          <cell r="B107">
            <v>50160</v>
          </cell>
          <cell r="C107" t="str">
            <v>I.T. Peripherals</v>
          </cell>
          <cell r="D107">
            <v>0</v>
          </cell>
          <cell r="E107" t="str">
            <v xml:space="preserve">MVRS-modems and CD burners                        </v>
          </cell>
          <cell r="F107" t="str">
            <v xml:space="preserve">MVRS=Multi Vendor Reading System                  </v>
          </cell>
          <cell r="G107">
            <v>36617</v>
          </cell>
          <cell r="H107">
            <v>99</v>
          </cell>
          <cell r="I107">
            <v>0</v>
          </cell>
          <cell r="J107">
            <v>1420.25</v>
          </cell>
          <cell r="K107">
            <v>0</v>
          </cell>
          <cell r="L107">
            <v>0</v>
          </cell>
          <cell r="M107">
            <v>0</v>
          </cell>
          <cell r="N107">
            <v>0</v>
          </cell>
          <cell r="O107">
            <v>0</v>
          </cell>
          <cell r="P107">
            <v>1420.25</v>
          </cell>
          <cell r="Q107">
            <v>-649.25</v>
          </cell>
          <cell r="R107">
            <v>-39</v>
          </cell>
          <cell r="S107">
            <v>0</v>
          </cell>
          <cell r="T107">
            <v>0</v>
          </cell>
          <cell r="U107">
            <v>0</v>
          </cell>
          <cell r="V107">
            <v>0</v>
          </cell>
          <cell r="W107">
            <v>-688.25</v>
          </cell>
          <cell r="X107">
            <v>771</v>
          </cell>
          <cell r="Y107">
            <v>732</v>
          </cell>
          <cell r="AA107" t="str">
            <v>Infrastructure</v>
          </cell>
        </row>
        <row r="108">
          <cell r="A108">
            <v>85983</v>
          </cell>
          <cell r="B108">
            <v>50160</v>
          </cell>
          <cell r="C108" t="str">
            <v>I.T. Peripherals</v>
          </cell>
          <cell r="D108">
            <v>0</v>
          </cell>
          <cell r="E108" t="str">
            <v xml:space="preserve">CD Burner and Memory upgrade for Natalia Sporcic  </v>
          </cell>
          <cell r="F108" t="str">
            <v xml:space="preserve">                                                  </v>
          </cell>
          <cell r="G108">
            <v>36831</v>
          </cell>
          <cell r="H108">
            <v>99</v>
          </cell>
          <cell r="I108">
            <v>0</v>
          </cell>
          <cell r="J108">
            <v>900</v>
          </cell>
          <cell r="K108">
            <v>0</v>
          </cell>
          <cell r="L108">
            <v>0</v>
          </cell>
          <cell r="M108">
            <v>0</v>
          </cell>
          <cell r="N108">
            <v>0</v>
          </cell>
          <cell r="O108">
            <v>0</v>
          </cell>
          <cell r="P108">
            <v>900</v>
          </cell>
          <cell r="Q108">
            <v>-301</v>
          </cell>
          <cell r="R108">
            <v>-30</v>
          </cell>
          <cell r="S108">
            <v>0</v>
          </cell>
          <cell r="T108">
            <v>0</v>
          </cell>
          <cell r="U108">
            <v>0</v>
          </cell>
          <cell r="V108">
            <v>0</v>
          </cell>
          <cell r="W108">
            <v>-331</v>
          </cell>
          <cell r="X108">
            <v>599</v>
          </cell>
          <cell r="Y108">
            <v>569</v>
          </cell>
          <cell r="AA108" t="str">
            <v>Infrastructure</v>
          </cell>
        </row>
        <row r="109">
          <cell r="A109">
            <v>87599</v>
          </cell>
          <cell r="B109">
            <v>50160</v>
          </cell>
          <cell r="C109" t="str">
            <v>I.T. Peripherals</v>
          </cell>
          <cell r="D109">
            <v>0</v>
          </cell>
          <cell r="E109" t="str">
            <v xml:space="preserve">Digital Camera                                    </v>
          </cell>
          <cell r="F109" t="str">
            <v xml:space="preserve">For Training department                           </v>
          </cell>
          <cell r="G109">
            <v>37135</v>
          </cell>
          <cell r="H109">
            <v>99</v>
          </cell>
          <cell r="I109">
            <v>0</v>
          </cell>
          <cell r="J109">
            <v>1857.28</v>
          </cell>
          <cell r="K109">
            <v>0</v>
          </cell>
          <cell r="L109">
            <v>0</v>
          </cell>
          <cell r="M109">
            <v>0</v>
          </cell>
          <cell r="N109">
            <v>0</v>
          </cell>
          <cell r="O109">
            <v>0</v>
          </cell>
          <cell r="P109">
            <v>1857.28</v>
          </cell>
          <cell r="Q109">
            <v>-232.28</v>
          </cell>
          <cell r="R109">
            <v>-102</v>
          </cell>
          <cell r="S109">
            <v>0</v>
          </cell>
          <cell r="T109">
            <v>0</v>
          </cell>
          <cell r="U109">
            <v>0</v>
          </cell>
          <cell r="V109">
            <v>0</v>
          </cell>
          <cell r="W109">
            <v>-334.28</v>
          </cell>
          <cell r="X109">
            <v>1625</v>
          </cell>
          <cell r="Y109">
            <v>1523</v>
          </cell>
          <cell r="AA109" t="str">
            <v>Infrastructure</v>
          </cell>
        </row>
        <row r="110">
          <cell r="A110">
            <v>86008</v>
          </cell>
          <cell r="B110">
            <v>50220</v>
          </cell>
          <cell r="C110" t="str">
            <v>I.T. Software In HousePost 11/5/98</v>
          </cell>
          <cell r="D110">
            <v>0</v>
          </cell>
          <cell r="E110" t="str">
            <v xml:space="preserve">Software development/enhancements-Utilimode-1096  </v>
          </cell>
          <cell r="F110" t="str">
            <v xml:space="preserve">                                                  </v>
          </cell>
          <cell r="G110">
            <v>36678</v>
          </cell>
          <cell r="H110">
            <v>2</v>
          </cell>
          <cell r="I110">
            <v>6</v>
          </cell>
          <cell r="J110">
            <v>19520</v>
          </cell>
          <cell r="K110">
            <v>0</v>
          </cell>
          <cell r="L110">
            <v>0</v>
          </cell>
          <cell r="M110">
            <v>0</v>
          </cell>
          <cell r="N110">
            <v>0</v>
          </cell>
          <cell r="O110">
            <v>0</v>
          </cell>
          <cell r="P110">
            <v>19520</v>
          </cell>
          <cell r="Q110">
            <v>-13015</v>
          </cell>
          <cell r="R110">
            <v>-1260</v>
          </cell>
          <cell r="S110">
            <v>0</v>
          </cell>
          <cell r="T110">
            <v>0</v>
          </cell>
          <cell r="U110">
            <v>0</v>
          </cell>
          <cell r="V110">
            <v>0</v>
          </cell>
          <cell r="W110">
            <v>-14275</v>
          </cell>
          <cell r="X110">
            <v>6505</v>
          </cell>
          <cell r="Y110">
            <v>5245</v>
          </cell>
          <cell r="AA110" t="str">
            <v>Infrastructure</v>
          </cell>
        </row>
        <row r="111">
          <cell r="A111">
            <v>84226</v>
          </cell>
          <cell r="B111">
            <v>70100</v>
          </cell>
          <cell r="C111" t="str">
            <v>Office Furniture and Fittings</v>
          </cell>
          <cell r="D111">
            <v>0</v>
          </cell>
          <cell r="E111" t="str">
            <v xml:space="preserve">refurbishment of ground floor Pinewood            </v>
          </cell>
          <cell r="F111" t="str">
            <v xml:space="preserve">                                                  </v>
          </cell>
          <cell r="G111">
            <v>36251</v>
          </cell>
          <cell r="H111">
            <v>99</v>
          </cell>
          <cell r="I111">
            <v>0</v>
          </cell>
          <cell r="J111">
            <v>61034.9</v>
          </cell>
          <cell r="K111">
            <v>0</v>
          </cell>
          <cell r="L111">
            <v>0</v>
          </cell>
          <cell r="M111">
            <v>0</v>
          </cell>
          <cell r="N111">
            <v>0</v>
          </cell>
          <cell r="O111">
            <v>0</v>
          </cell>
          <cell r="P111">
            <v>61034.9</v>
          </cell>
          <cell r="Q111">
            <v>-33046.9</v>
          </cell>
          <cell r="R111">
            <v>-1166</v>
          </cell>
          <cell r="S111">
            <v>0</v>
          </cell>
          <cell r="T111">
            <v>0</v>
          </cell>
          <cell r="U111">
            <v>0</v>
          </cell>
          <cell r="V111">
            <v>0</v>
          </cell>
          <cell r="W111">
            <v>-34212.9</v>
          </cell>
          <cell r="X111">
            <v>27988</v>
          </cell>
          <cell r="Y111">
            <v>26822</v>
          </cell>
          <cell r="AA111" t="str">
            <v>Infrastructure</v>
          </cell>
        </row>
        <row r="112">
          <cell r="A112">
            <v>84227</v>
          </cell>
          <cell r="B112">
            <v>70100</v>
          </cell>
          <cell r="C112" t="str">
            <v>Office Furniture and Fittings</v>
          </cell>
          <cell r="D112">
            <v>0</v>
          </cell>
          <cell r="E112" t="str">
            <v xml:space="preserve">Pinewood Grnd Flr Refurbishment - Utilimode       </v>
          </cell>
          <cell r="F112" t="str">
            <v xml:space="preserve">                                                  </v>
          </cell>
          <cell r="G112">
            <v>36557</v>
          </cell>
          <cell r="H112">
            <v>99</v>
          </cell>
          <cell r="I112">
            <v>0</v>
          </cell>
          <cell r="J112">
            <v>11118.22</v>
          </cell>
          <cell r="K112">
            <v>0</v>
          </cell>
          <cell r="L112">
            <v>0</v>
          </cell>
          <cell r="M112">
            <v>0</v>
          </cell>
          <cell r="N112">
            <v>0</v>
          </cell>
          <cell r="O112">
            <v>0</v>
          </cell>
          <cell r="P112">
            <v>11118.22</v>
          </cell>
          <cell r="Q112">
            <v>-4691.22</v>
          </cell>
          <cell r="R112">
            <v>-268</v>
          </cell>
          <cell r="S112">
            <v>0</v>
          </cell>
          <cell r="T112">
            <v>0</v>
          </cell>
          <cell r="U112">
            <v>0</v>
          </cell>
          <cell r="V112">
            <v>0</v>
          </cell>
          <cell r="W112">
            <v>-4959.22</v>
          </cell>
          <cell r="X112">
            <v>6427</v>
          </cell>
          <cell r="Y112">
            <v>6159</v>
          </cell>
          <cell r="AA112" t="str">
            <v>Infrastructure</v>
          </cell>
        </row>
        <row r="113">
          <cell r="A113">
            <v>84228</v>
          </cell>
          <cell r="B113">
            <v>70100</v>
          </cell>
          <cell r="C113" t="str">
            <v>Office Furniture and Fittings</v>
          </cell>
          <cell r="D113">
            <v>0</v>
          </cell>
          <cell r="E113" t="str">
            <v xml:space="preserve">Filing Cabinets-Silver Grey-Shelf Univeral SM1200 </v>
          </cell>
          <cell r="F113" t="str">
            <v>with 32-Rear shelf stops and 64-5 position divider</v>
          </cell>
          <cell r="G113">
            <v>36800</v>
          </cell>
          <cell r="H113">
            <v>99</v>
          </cell>
          <cell r="I113">
            <v>0</v>
          </cell>
          <cell r="J113">
            <v>1386.34</v>
          </cell>
          <cell r="K113">
            <v>0</v>
          </cell>
          <cell r="L113">
            <v>0</v>
          </cell>
          <cell r="M113">
            <v>0</v>
          </cell>
          <cell r="N113">
            <v>0</v>
          </cell>
          <cell r="O113">
            <v>0</v>
          </cell>
          <cell r="P113">
            <v>1386.34</v>
          </cell>
          <cell r="Q113">
            <v>-252.34</v>
          </cell>
          <cell r="R113">
            <v>-28</v>
          </cell>
          <cell r="S113">
            <v>0</v>
          </cell>
          <cell r="T113">
            <v>0</v>
          </cell>
          <cell r="U113">
            <v>0</v>
          </cell>
          <cell r="V113">
            <v>0</v>
          </cell>
          <cell r="W113">
            <v>-280.33999999999997</v>
          </cell>
          <cell r="X113">
            <v>1134</v>
          </cell>
          <cell r="Y113">
            <v>1106</v>
          </cell>
          <cell r="AA113" t="str">
            <v>Infrastructure</v>
          </cell>
        </row>
        <row r="114">
          <cell r="A114">
            <v>84229</v>
          </cell>
          <cell r="B114">
            <v>70100</v>
          </cell>
          <cell r="C114" t="str">
            <v>Office Furniture and Fittings</v>
          </cell>
          <cell r="D114">
            <v>0</v>
          </cell>
          <cell r="E114" t="str">
            <v xml:space="preserve">Parkin Chairs-Charcoal Training Room Pinewood     </v>
          </cell>
          <cell r="F114" t="str">
            <v xml:space="preserve">Qty 13 no Arms ($2285) &amp; Qty 4 with Arms ($800)   </v>
          </cell>
          <cell r="G114">
            <v>36678</v>
          </cell>
          <cell r="H114">
            <v>99</v>
          </cell>
          <cell r="I114">
            <v>0</v>
          </cell>
          <cell r="J114">
            <v>3085</v>
          </cell>
          <cell r="K114">
            <v>0</v>
          </cell>
          <cell r="L114">
            <v>0</v>
          </cell>
          <cell r="M114">
            <v>0</v>
          </cell>
          <cell r="N114">
            <v>0</v>
          </cell>
          <cell r="O114">
            <v>0</v>
          </cell>
          <cell r="P114">
            <v>3085</v>
          </cell>
          <cell r="Q114">
            <v>-692</v>
          </cell>
          <cell r="R114">
            <v>-60</v>
          </cell>
          <cell r="S114">
            <v>0</v>
          </cell>
          <cell r="T114">
            <v>0</v>
          </cell>
          <cell r="U114">
            <v>0</v>
          </cell>
          <cell r="V114">
            <v>0</v>
          </cell>
          <cell r="W114">
            <v>-752</v>
          </cell>
          <cell r="X114">
            <v>2393</v>
          </cell>
          <cell r="Y114">
            <v>2333</v>
          </cell>
          <cell r="AA114" t="str">
            <v>Infrastructure</v>
          </cell>
        </row>
        <row r="115">
          <cell r="A115">
            <v>84231</v>
          </cell>
          <cell r="B115">
            <v>70100</v>
          </cell>
          <cell r="C115" t="str">
            <v>Office Furniture and Fittings</v>
          </cell>
          <cell r="D115">
            <v>0</v>
          </cell>
          <cell r="E115" t="str">
            <v xml:space="preserve">Screen Partitions for Call Centre                 </v>
          </cell>
          <cell r="F115" t="str">
            <v xml:space="preserve">                                                  </v>
          </cell>
          <cell r="G115">
            <v>36739</v>
          </cell>
          <cell r="H115">
            <v>99</v>
          </cell>
          <cell r="I115">
            <v>0</v>
          </cell>
          <cell r="J115">
            <v>5655</v>
          </cell>
          <cell r="K115">
            <v>0</v>
          </cell>
          <cell r="L115">
            <v>0</v>
          </cell>
          <cell r="M115">
            <v>0</v>
          </cell>
          <cell r="N115">
            <v>0</v>
          </cell>
          <cell r="O115">
            <v>0</v>
          </cell>
          <cell r="P115">
            <v>5655</v>
          </cell>
          <cell r="Q115">
            <v>-1148</v>
          </cell>
          <cell r="R115">
            <v>-113</v>
          </cell>
          <cell r="S115">
            <v>0</v>
          </cell>
          <cell r="T115">
            <v>0</v>
          </cell>
          <cell r="U115">
            <v>0</v>
          </cell>
          <cell r="V115">
            <v>0</v>
          </cell>
          <cell r="W115">
            <v>-1261</v>
          </cell>
          <cell r="X115">
            <v>4507</v>
          </cell>
          <cell r="Y115">
            <v>4394</v>
          </cell>
          <cell r="AA115" t="str">
            <v>Infrastructure</v>
          </cell>
        </row>
        <row r="116">
          <cell r="A116">
            <v>84232</v>
          </cell>
          <cell r="B116">
            <v>70100</v>
          </cell>
          <cell r="C116" t="str">
            <v>Office Furniture and Fittings</v>
          </cell>
          <cell r="D116">
            <v>0</v>
          </cell>
          <cell r="E116" t="str">
            <v xml:space="preserve">Utili-Mode Refurbishment - 1st Floor Pinewood     </v>
          </cell>
          <cell r="F116" t="str">
            <v xml:space="preserve">                                                  </v>
          </cell>
          <cell r="G116">
            <v>36557</v>
          </cell>
          <cell r="H116">
            <v>99</v>
          </cell>
          <cell r="I116">
            <v>0</v>
          </cell>
          <cell r="J116">
            <v>577668.25</v>
          </cell>
          <cell r="K116">
            <v>0</v>
          </cell>
          <cell r="L116">
            <v>0</v>
          </cell>
          <cell r="M116">
            <v>0</v>
          </cell>
          <cell r="N116">
            <v>0</v>
          </cell>
          <cell r="O116">
            <v>0</v>
          </cell>
          <cell r="P116">
            <v>577668.25</v>
          </cell>
          <cell r="Q116">
            <v>-154166.25</v>
          </cell>
          <cell r="R116">
            <v>-10588</v>
          </cell>
          <cell r="S116">
            <v>0</v>
          </cell>
          <cell r="T116">
            <v>0</v>
          </cell>
          <cell r="U116">
            <v>0</v>
          </cell>
          <cell r="V116">
            <v>0</v>
          </cell>
          <cell r="W116">
            <v>-164754.25</v>
          </cell>
          <cell r="X116">
            <v>423502</v>
          </cell>
          <cell r="Y116">
            <v>412914</v>
          </cell>
          <cell r="AA116" t="str">
            <v>Infrastructure</v>
          </cell>
        </row>
        <row r="117">
          <cell r="A117">
            <v>84233</v>
          </cell>
          <cell r="B117">
            <v>70100</v>
          </cell>
          <cell r="C117" t="str">
            <v>Office Furniture and Fittings</v>
          </cell>
          <cell r="D117">
            <v>0</v>
          </cell>
          <cell r="E117" t="str">
            <v xml:space="preserve">Pinewood - Reception Counter &amp; Screen             </v>
          </cell>
          <cell r="F117" t="str">
            <v xml:space="preserve">                                                  </v>
          </cell>
          <cell r="G117">
            <v>36739</v>
          </cell>
          <cell r="H117">
            <v>99</v>
          </cell>
          <cell r="I117">
            <v>0</v>
          </cell>
          <cell r="J117">
            <v>15181.95</v>
          </cell>
          <cell r="K117">
            <v>0</v>
          </cell>
          <cell r="L117">
            <v>0</v>
          </cell>
          <cell r="M117">
            <v>0</v>
          </cell>
          <cell r="N117">
            <v>0</v>
          </cell>
          <cell r="O117">
            <v>0</v>
          </cell>
          <cell r="P117">
            <v>15181.95</v>
          </cell>
          <cell r="Q117">
            <v>-3083.95</v>
          </cell>
          <cell r="R117">
            <v>-302</v>
          </cell>
          <cell r="S117">
            <v>0</v>
          </cell>
          <cell r="T117">
            <v>0</v>
          </cell>
          <cell r="U117">
            <v>0</v>
          </cell>
          <cell r="V117">
            <v>0</v>
          </cell>
          <cell r="W117">
            <v>-3385.95</v>
          </cell>
          <cell r="X117">
            <v>12098</v>
          </cell>
          <cell r="Y117">
            <v>11796</v>
          </cell>
          <cell r="AA117" t="str">
            <v>Infrastructure</v>
          </cell>
        </row>
        <row r="118">
          <cell r="A118">
            <v>84234</v>
          </cell>
          <cell r="B118">
            <v>70100</v>
          </cell>
          <cell r="C118" t="str">
            <v>Office Furniture and Fittings</v>
          </cell>
          <cell r="D118">
            <v>0</v>
          </cell>
          <cell r="E118" t="str">
            <v xml:space="preserve">Faults &amp; Help Desk Joinery at Pinewood            </v>
          </cell>
          <cell r="F118" t="str">
            <v xml:space="preserve">                                                  </v>
          </cell>
          <cell r="G118">
            <v>36739</v>
          </cell>
          <cell r="H118">
            <v>99</v>
          </cell>
          <cell r="I118">
            <v>0</v>
          </cell>
          <cell r="J118">
            <v>2913.87</v>
          </cell>
          <cell r="K118">
            <v>0</v>
          </cell>
          <cell r="L118">
            <v>0</v>
          </cell>
          <cell r="M118">
            <v>0</v>
          </cell>
          <cell r="N118">
            <v>0</v>
          </cell>
          <cell r="O118">
            <v>0</v>
          </cell>
          <cell r="P118">
            <v>2913.87</v>
          </cell>
          <cell r="Q118">
            <v>-591.87</v>
          </cell>
          <cell r="R118">
            <v>-58</v>
          </cell>
          <cell r="S118">
            <v>0</v>
          </cell>
          <cell r="T118">
            <v>0</v>
          </cell>
          <cell r="U118">
            <v>0</v>
          </cell>
          <cell r="V118">
            <v>0</v>
          </cell>
          <cell r="W118">
            <v>-649.87</v>
          </cell>
          <cell r="X118">
            <v>2322</v>
          </cell>
          <cell r="Y118">
            <v>2264</v>
          </cell>
          <cell r="AA118" t="str">
            <v>Infrastructure</v>
          </cell>
        </row>
        <row r="119">
          <cell r="A119">
            <v>84235</v>
          </cell>
          <cell r="B119">
            <v>70100</v>
          </cell>
          <cell r="C119" t="str">
            <v>Office Furniture and Fittings</v>
          </cell>
          <cell r="D119">
            <v>0</v>
          </cell>
          <cell r="E119" t="str">
            <v xml:space="preserve">High Back Executive chair                         </v>
          </cell>
          <cell r="F119" t="str">
            <v xml:space="preserve">                                                  </v>
          </cell>
          <cell r="G119">
            <v>36923</v>
          </cell>
          <cell r="H119">
            <v>99</v>
          </cell>
          <cell r="I119">
            <v>0</v>
          </cell>
          <cell r="J119">
            <v>427.27</v>
          </cell>
          <cell r="K119">
            <v>0</v>
          </cell>
          <cell r="L119">
            <v>0</v>
          </cell>
          <cell r="M119">
            <v>0</v>
          </cell>
          <cell r="N119">
            <v>0</v>
          </cell>
          <cell r="O119">
            <v>0</v>
          </cell>
          <cell r="P119">
            <v>427.27</v>
          </cell>
          <cell r="Q119">
            <v>-58.27</v>
          </cell>
          <cell r="R119">
            <v>-9</v>
          </cell>
          <cell r="S119">
            <v>0</v>
          </cell>
          <cell r="T119">
            <v>0</v>
          </cell>
          <cell r="U119">
            <v>0</v>
          </cell>
          <cell r="V119">
            <v>0</v>
          </cell>
          <cell r="W119">
            <v>-67.27</v>
          </cell>
          <cell r="X119">
            <v>369</v>
          </cell>
          <cell r="Y119">
            <v>360</v>
          </cell>
          <cell r="AA119" t="str">
            <v>Infrastructure</v>
          </cell>
        </row>
        <row r="120">
          <cell r="A120">
            <v>84236</v>
          </cell>
          <cell r="B120">
            <v>70100</v>
          </cell>
          <cell r="C120" t="str">
            <v>Office Furniture and Fittings</v>
          </cell>
          <cell r="D120">
            <v>0</v>
          </cell>
          <cell r="E120" t="str">
            <v xml:space="preserve">High Back Executive chair                         </v>
          </cell>
          <cell r="F120" t="str">
            <v xml:space="preserve">                                                  </v>
          </cell>
          <cell r="G120">
            <v>36923</v>
          </cell>
          <cell r="H120">
            <v>99</v>
          </cell>
          <cell r="I120">
            <v>0</v>
          </cell>
          <cell r="J120">
            <v>427.27</v>
          </cell>
          <cell r="K120">
            <v>0</v>
          </cell>
          <cell r="L120">
            <v>0</v>
          </cell>
          <cell r="M120">
            <v>0</v>
          </cell>
          <cell r="N120">
            <v>0</v>
          </cell>
          <cell r="O120">
            <v>0</v>
          </cell>
          <cell r="P120">
            <v>427.27</v>
          </cell>
          <cell r="Q120">
            <v>-58.27</v>
          </cell>
          <cell r="R120">
            <v>-9</v>
          </cell>
          <cell r="S120">
            <v>0</v>
          </cell>
          <cell r="T120">
            <v>0</v>
          </cell>
          <cell r="U120">
            <v>0</v>
          </cell>
          <cell r="V120">
            <v>0</v>
          </cell>
          <cell r="W120">
            <v>-67.27</v>
          </cell>
          <cell r="X120">
            <v>369</v>
          </cell>
          <cell r="Y120">
            <v>360</v>
          </cell>
          <cell r="AA120" t="str">
            <v>Infrastructure</v>
          </cell>
        </row>
        <row r="121">
          <cell r="A121">
            <v>84237</v>
          </cell>
          <cell r="B121">
            <v>70100</v>
          </cell>
          <cell r="C121" t="str">
            <v>Office Furniture and Fittings</v>
          </cell>
          <cell r="D121">
            <v>0</v>
          </cell>
          <cell r="E121" t="str">
            <v xml:space="preserve">Office furniture 4 desks/chairs for Room 1        </v>
          </cell>
          <cell r="F121" t="str">
            <v xml:space="preserve">                                                  </v>
          </cell>
          <cell r="G121">
            <v>36923</v>
          </cell>
          <cell r="H121">
            <v>99</v>
          </cell>
          <cell r="I121">
            <v>0</v>
          </cell>
          <cell r="J121">
            <v>2060</v>
          </cell>
          <cell r="K121">
            <v>0</v>
          </cell>
          <cell r="L121">
            <v>0</v>
          </cell>
          <cell r="M121">
            <v>0</v>
          </cell>
          <cell r="N121">
            <v>0</v>
          </cell>
          <cell r="O121">
            <v>0</v>
          </cell>
          <cell r="P121">
            <v>2060</v>
          </cell>
          <cell r="Q121">
            <v>-283</v>
          </cell>
          <cell r="R121">
            <v>-44</v>
          </cell>
          <cell r="S121">
            <v>0</v>
          </cell>
          <cell r="T121">
            <v>0</v>
          </cell>
          <cell r="U121">
            <v>0</v>
          </cell>
          <cell r="V121">
            <v>0</v>
          </cell>
          <cell r="W121">
            <v>-327</v>
          </cell>
          <cell r="X121">
            <v>1777</v>
          </cell>
          <cell r="Y121">
            <v>1733</v>
          </cell>
          <cell r="AA121" t="str">
            <v>Infrastructure</v>
          </cell>
        </row>
        <row r="122">
          <cell r="A122">
            <v>84238</v>
          </cell>
          <cell r="B122">
            <v>70100</v>
          </cell>
          <cell r="C122" t="str">
            <v>Office Furniture and Fittings</v>
          </cell>
          <cell r="D122">
            <v>0</v>
          </cell>
          <cell r="E122" t="str">
            <v xml:space="preserve">Silver Grey Stationery Cupboards for ground floor </v>
          </cell>
          <cell r="F122" t="str">
            <v xml:space="preserve">storage                                           </v>
          </cell>
          <cell r="G122">
            <v>36923</v>
          </cell>
          <cell r="H122">
            <v>99</v>
          </cell>
          <cell r="I122">
            <v>0</v>
          </cell>
          <cell r="J122">
            <v>1571</v>
          </cell>
          <cell r="K122">
            <v>0</v>
          </cell>
          <cell r="L122">
            <v>0</v>
          </cell>
          <cell r="M122">
            <v>0</v>
          </cell>
          <cell r="N122">
            <v>0</v>
          </cell>
          <cell r="O122">
            <v>0</v>
          </cell>
          <cell r="P122">
            <v>1571</v>
          </cell>
          <cell r="Q122">
            <v>-216</v>
          </cell>
          <cell r="R122">
            <v>-34</v>
          </cell>
          <cell r="S122">
            <v>0</v>
          </cell>
          <cell r="T122">
            <v>0</v>
          </cell>
          <cell r="U122">
            <v>0</v>
          </cell>
          <cell r="V122">
            <v>0</v>
          </cell>
          <cell r="W122">
            <v>-250</v>
          </cell>
          <cell r="X122">
            <v>1355</v>
          </cell>
          <cell r="Y122">
            <v>1321</v>
          </cell>
          <cell r="AA122" t="str">
            <v>Infrastructure</v>
          </cell>
        </row>
        <row r="123">
          <cell r="A123">
            <v>84239</v>
          </cell>
          <cell r="B123">
            <v>70100</v>
          </cell>
          <cell r="C123" t="str">
            <v>Office Furniture and Fittings</v>
          </cell>
          <cell r="D123">
            <v>0</v>
          </cell>
          <cell r="E123" t="str">
            <v xml:space="preserve">High Back Executive Chair - Trinket Greg Frabic   </v>
          </cell>
          <cell r="F123" t="str">
            <v xml:space="preserve">Commercial Services Office                        </v>
          </cell>
          <cell r="G123">
            <v>37012</v>
          </cell>
          <cell r="H123">
            <v>99</v>
          </cell>
          <cell r="I123">
            <v>0</v>
          </cell>
          <cell r="J123">
            <v>427.25</v>
          </cell>
          <cell r="K123">
            <v>0</v>
          </cell>
          <cell r="L123">
            <v>0</v>
          </cell>
          <cell r="M123">
            <v>0</v>
          </cell>
          <cell r="N123">
            <v>0</v>
          </cell>
          <cell r="O123">
            <v>0</v>
          </cell>
          <cell r="P123">
            <v>427.25</v>
          </cell>
          <cell r="Q123">
            <v>-42.25</v>
          </cell>
          <cell r="R123">
            <v>-10</v>
          </cell>
          <cell r="S123">
            <v>0</v>
          </cell>
          <cell r="T123">
            <v>0</v>
          </cell>
          <cell r="U123">
            <v>0</v>
          </cell>
          <cell r="V123">
            <v>0</v>
          </cell>
          <cell r="W123">
            <v>-52.25</v>
          </cell>
          <cell r="X123">
            <v>385</v>
          </cell>
          <cell r="Y123">
            <v>375</v>
          </cell>
          <cell r="AA123" t="str">
            <v>Infrastructure</v>
          </cell>
        </row>
        <row r="124">
          <cell r="A124">
            <v>84240</v>
          </cell>
          <cell r="B124">
            <v>70100</v>
          </cell>
          <cell r="C124" t="str">
            <v>Office Furniture and Fittings</v>
          </cell>
          <cell r="D124">
            <v>0</v>
          </cell>
          <cell r="E124" t="str">
            <v xml:space="preserve">High Back Executive Chair - Trinket Greg Frabic   </v>
          </cell>
          <cell r="F124" t="str">
            <v xml:space="preserve">Sales and Marketing Office                        </v>
          </cell>
          <cell r="G124">
            <v>37012</v>
          </cell>
          <cell r="H124">
            <v>99</v>
          </cell>
          <cell r="I124">
            <v>0</v>
          </cell>
          <cell r="J124">
            <v>427.25</v>
          </cell>
          <cell r="K124">
            <v>0</v>
          </cell>
          <cell r="L124">
            <v>0</v>
          </cell>
          <cell r="M124">
            <v>0</v>
          </cell>
          <cell r="N124">
            <v>0</v>
          </cell>
          <cell r="O124">
            <v>0</v>
          </cell>
          <cell r="P124">
            <v>427.25</v>
          </cell>
          <cell r="Q124">
            <v>-42.25</v>
          </cell>
          <cell r="R124">
            <v>-10</v>
          </cell>
          <cell r="S124">
            <v>0</v>
          </cell>
          <cell r="T124">
            <v>0</v>
          </cell>
          <cell r="U124">
            <v>0</v>
          </cell>
          <cell r="V124">
            <v>0</v>
          </cell>
          <cell r="W124">
            <v>-52.25</v>
          </cell>
          <cell r="X124">
            <v>385</v>
          </cell>
          <cell r="Y124">
            <v>375</v>
          </cell>
          <cell r="AA124" t="str">
            <v>Infrastructure</v>
          </cell>
        </row>
        <row r="125">
          <cell r="A125">
            <v>84241</v>
          </cell>
          <cell r="B125">
            <v>70100</v>
          </cell>
          <cell r="C125" t="str">
            <v>Office Furniture and Fittings</v>
          </cell>
          <cell r="D125">
            <v>0</v>
          </cell>
          <cell r="E125" t="str">
            <v xml:space="preserve">1100 SERIES HIGH BACK EXEC CHAIR                  </v>
          </cell>
          <cell r="F125" t="str">
            <v xml:space="preserve">Service Ops Mgr Office (Frances Cawthra)          </v>
          </cell>
          <cell r="G125">
            <v>37012</v>
          </cell>
          <cell r="H125">
            <v>10</v>
          </cell>
          <cell r="I125">
            <v>0</v>
          </cell>
          <cell r="J125">
            <v>470</v>
          </cell>
          <cell r="K125">
            <v>0</v>
          </cell>
          <cell r="L125">
            <v>0</v>
          </cell>
          <cell r="M125">
            <v>0</v>
          </cell>
          <cell r="N125">
            <v>0</v>
          </cell>
          <cell r="O125">
            <v>0</v>
          </cell>
          <cell r="P125">
            <v>470</v>
          </cell>
          <cell r="Q125">
            <v>-32</v>
          </cell>
          <cell r="R125">
            <v>-8</v>
          </cell>
          <cell r="S125">
            <v>0</v>
          </cell>
          <cell r="T125">
            <v>0</v>
          </cell>
          <cell r="U125">
            <v>0</v>
          </cell>
          <cell r="V125">
            <v>0</v>
          </cell>
          <cell r="W125">
            <v>-40</v>
          </cell>
          <cell r="X125">
            <v>438</v>
          </cell>
          <cell r="Y125">
            <v>430</v>
          </cell>
          <cell r="AA125" t="str">
            <v>Infrastructure</v>
          </cell>
        </row>
        <row r="126">
          <cell r="A126">
            <v>84242</v>
          </cell>
          <cell r="B126">
            <v>70100</v>
          </cell>
          <cell r="C126" t="str">
            <v>Office Furniture and Fittings</v>
          </cell>
          <cell r="D126">
            <v>0</v>
          </cell>
          <cell r="E126" t="str">
            <v xml:space="preserve">BARON HIGH BACK EXEC LEATHER CHAIR                </v>
          </cell>
          <cell r="F126" t="str">
            <v xml:space="preserve">General Manager's Office (Steve Mitchell)         </v>
          </cell>
          <cell r="G126">
            <v>37012</v>
          </cell>
          <cell r="H126">
            <v>10</v>
          </cell>
          <cell r="I126">
            <v>0</v>
          </cell>
          <cell r="J126">
            <v>590</v>
          </cell>
          <cell r="K126">
            <v>0</v>
          </cell>
          <cell r="L126">
            <v>0</v>
          </cell>
          <cell r="M126">
            <v>0</v>
          </cell>
          <cell r="N126">
            <v>0</v>
          </cell>
          <cell r="O126">
            <v>0</v>
          </cell>
          <cell r="P126">
            <v>590</v>
          </cell>
          <cell r="Q126">
            <v>-40</v>
          </cell>
          <cell r="R126">
            <v>-10</v>
          </cell>
          <cell r="S126">
            <v>0</v>
          </cell>
          <cell r="T126">
            <v>0</v>
          </cell>
          <cell r="U126">
            <v>0</v>
          </cell>
          <cell r="V126">
            <v>0</v>
          </cell>
          <cell r="W126">
            <v>-50</v>
          </cell>
          <cell r="X126">
            <v>550</v>
          </cell>
          <cell r="Y126">
            <v>540</v>
          </cell>
          <cell r="AA126" t="str">
            <v>Infrastructure</v>
          </cell>
        </row>
        <row r="127">
          <cell r="A127">
            <v>84243</v>
          </cell>
          <cell r="B127">
            <v>70100</v>
          </cell>
          <cell r="C127" t="str">
            <v>Office Furniture and Fittings</v>
          </cell>
          <cell r="D127">
            <v>0</v>
          </cell>
          <cell r="E127" t="str">
            <v xml:space="preserve">Office Chair Charcoal                             </v>
          </cell>
          <cell r="F127" t="str">
            <v xml:space="preserve">Commercial Services Mgrs Office (John Woodward)   </v>
          </cell>
          <cell r="G127">
            <v>37073</v>
          </cell>
          <cell r="H127">
            <v>99</v>
          </cell>
          <cell r="I127">
            <v>0</v>
          </cell>
          <cell r="J127">
            <v>264.97000000000003</v>
          </cell>
          <cell r="K127">
            <v>0</v>
          </cell>
          <cell r="L127">
            <v>0</v>
          </cell>
          <cell r="M127">
            <v>0</v>
          </cell>
          <cell r="N127">
            <v>0</v>
          </cell>
          <cell r="O127">
            <v>0</v>
          </cell>
          <cell r="P127">
            <v>264.97000000000003</v>
          </cell>
          <cell r="Q127">
            <v>-19.97</v>
          </cell>
          <cell r="R127">
            <v>-6</v>
          </cell>
          <cell r="S127">
            <v>0</v>
          </cell>
          <cell r="T127">
            <v>0</v>
          </cell>
          <cell r="U127">
            <v>0</v>
          </cell>
          <cell r="V127">
            <v>0</v>
          </cell>
          <cell r="W127">
            <v>-25.97</v>
          </cell>
          <cell r="X127">
            <v>245</v>
          </cell>
          <cell r="Y127">
            <v>239</v>
          </cell>
          <cell r="AA127" t="str">
            <v>Infrastructure</v>
          </cell>
        </row>
        <row r="128">
          <cell r="A128">
            <v>84244</v>
          </cell>
          <cell r="B128">
            <v>70100</v>
          </cell>
          <cell r="C128" t="str">
            <v>Office Furniture and Fittings</v>
          </cell>
          <cell r="D128">
            <v>0</v>
          </cell>
          <cell r="E128" t="str">
            <v xml:space="preserve">Concept Buffet and Hutch                          </v>
          </cell>
          <cell r="F128" t="str">
            <v xml:space="preserve">Commercial Services Mgrs Office (John Woodward)   </v>
          </cell>
          <cell r="G128">
            <v>37073</v>
          </cell>
          <cell r="H128">
            <v>99</v>
          </cell>
          <cell r="I128">
            <v>0</v>
          </cell>
          <cell r="J128">
            <v>525.03</v>
          </cell>
          <cell r="K128">
            <v>0</v>
          </cell>
          <cell r="L128">
            <v>0</v>
          </cell>
          <cell r="M128">
            <v>0</v>
          </cell>
          <cell r="N128">
            <v>0</v>
          </cell>
          <cell r="O128">
            <v>0</v>
          </cell>
          <cell r="P128">
            <v>525.03</v>
          </cell>
          <cell r="Q128">
            <v>-39.03</v>
          </cell>
          <cell r="R128">
            <v>-12</v>
          </cell>
          <cell r="S128">
            <v>0</v>
          </cell>
          <cell r="T128">
            <v>0</v>
          </cell>
          <cell r="U128">
            <v>0</v>
          </cell>
          <cell r="V128">
            <v>0</v>
          </cell>
          <cell r="W128">
            <v>-51.03</v>
          </cell>
          <cell r="X128">
            <v>486</v>
          </cell>
          <cell r="Y128">
            <v>474</v>
          </cell>
          <cell r="AA128" t="str">
            <v>Infrastructure</v>
          </cell>
        </row>
        <row r="129">
          <cell r="A129">
            <v>84245</v>
          </cell>
          <cell r="B129">
            <v>70100</v>
          </cell>
          <cell r="C129" t="str">
            <v>Office Furniture and Fittings</v>
          </cell>
          <cell r="D129">
            <v>0</v>
          </cell>
          <cell r="E129" t="str">
            <v xml:space="preserve">Concept Buffet and Hutch                          </v>
          </cell>
          <cell r="F129" t="str">
            <v xml:space="preserve">Sales and Marketing Managers Office (Irene Wyld)  </v>
          </cell>
          <cell r="G129">
            <v>37073</v>
          </cell>
          <cell r="H129">
            <v>99</v>
          </cell>
          <cell r="I129">
            <v>0</v>
          </cell>
          <cell r="J129">
            <v>520</v>
          </cell>
          <cell r="K129">
            <v>0</v>
          </cell>
          <cell r="L129">
            <v>0</v>
          </cell>
          <cell r="M129">
            <v>0</v>
          </cell>
          <cell r="N129">
            <v>0</v>
          </cell>
          <cell r="O129">
            <v>0</v>
          </cell>
          <cell r="P129">
            <v>520</v>
          </cell>
          <cell r="Q129">
            <v>-39</v>
          </cell>
          <cell r="R129">
            <v>-12</v>
          </cell>
          <cell r="S129">
            <v>0</v>
          </cell>
          <cell r="T129">
            <v>0</v>
          </cell>
          <cell r="U129">
            <v>0</v>
          </cell>
          <cell r="V129">
            <v>0</v>
          </cell>
          <cell r="W129">
            <v>-51</v>
          </cell>
          <cell r="X129">
            <v>481</v>
          </cell>
          <cell r="Y129">
            <v>469</v>
          </cell>
          <cell r="AA129" t="str">
            <v>Infrastructure</v>
          </cell>
        </row>
        <row r="130">
          <cell r="A130">
            <v>86298</v>
          </cell>
          <cell r="B130">
            <v>70100</v>
          </cell>
          <cell r="C130" t="str">
            <v>Office Furniture and Fittings</v>
          </cell>
          <cell r="D130">
            <v>0</v>
          </cell>
          <cell r="E130" t="str">
            <v xml:space="preserve">WORKSTATION DESKS - CENTRECORE INTEGRATION        </v>
          </cell>
          <cell r="F130" t="str">
            <v xml:space="preserve">                                                  </v>
          </cell>
          <cell r="G130">
            <v>36892</v>
          </cell>
          <cell r="H130">
            <v>6</v>
          </cell>
          <cell r="I130">
            <v>11</v>
          </cell>
          <cell r="J130">
            <v>224057</v>
          </cell>
          <cell r="K130">
            <v>0</v>
          </cell>
          <cell r="L130">
            <v>0</v>
          </cell>
          <cell r="M130">
            <v>0</v>
          </cell>
          <cell r="N130">
            <v>0</v>
          </cell>
          <cell r="O130">
            <v>0</v>
          </cell>
          <cell r="P130">
            <v>224057</v>
          </cell>
          <cell r="Q130">
            <v>-32394</v>
          </cell>
          <cell r="R130">
            <v>-5399</v>
          </cell>
          <cell r="S130">
            <v>0</v>
          </cell>
          <cell r="T130">
            <v>0</v>
          </cell>
          <cell r="U130">
            <v>0</v>
          </cell>
          <cell r="V130">
            <v>0</v>
          </cell>
          <cell r="W130">
            <v>-37793</v>
          </cell>
          <cell r="X130">
            <v>191663</v>
          </cell>
          <cell r="Y130">
            <v>186264</v>
          </cell>
          <cell r="AA130" t="str">
            <v>Infrastructure</v>
          </cell>
        </row>
        <row r="131">
          <cell r="A131">
            <v>88178</v>
          </cell>
          <cell r="B131">
            <v>70100</v>
          </cell>
          <cell r="C131" t="str">
            <v>Office Furniture and Fittings</v>
          </cell>
          <cell r="D131">
            <v>0</v>
          </cell>
          <cell r="E131" t="str">
            <v xml:space="preserve">Cabinet 1800W x 900H x 500D, includes B/in Fridge </v>
          </cell>
          <cell r="F131" t="str">
            <v xml:space="preserve">Steve Mitchell's office at Pinewood               </v>
          </cell>
          <cell r="G131">
            <v>37135</v>
          </cell>
          <cell r="H131">
            <v>13</v>
          </cell>
          <cell r="I131">
            <v>0</v>
          </cell>
          <cell r="J131">
            <v>1835.78</v>
          </cell>
          <cell r="K131">
            <v>0</v>
          </cell>
          <cell r="L131">
            <v>0</v>
          </cell>
          <cell r="M131">
            <v>0</v>
          </cell>
          <cell r="N131">
            <v>0</v>
          </cell>
          <cell r="O131">
            <v>0</v>
          </cell>
          <cell r="P131">
            <v>1835.78</v>
          </cell>
          <cell r="Q131">
            <v>-35.78</v>
          </cell>
          <cell r="R131">
            <v>-35</v>
          </cell>
          <cell r="S131">
            <v>0</v>
          </cell>
          <cell r="T131">
            <v>0</v>
          </cell>
          <cell r="U131">
            <v>0</v>
          </cell>
          <cell r="V131">
            <v>0</v>
          </cell>
          <cell r="W131">
            <v>-70.78</v>
          </cell>
          <cell r="X131">
            <v>1800</v>
          </cell>
          <cell r="Y131">
            <v>1765</v>
          </cell>
          <cell r="AA131" t="str">
            <v>Infrastructure</v>
          </cell>
        </row>
        <row r="132">
          <cell r="A132">
            <v>88179</v>
          </cell>
          <cell r="B132">
            <v>70100</v>
          </cell>
          <cell r="C132" t="str">
            <v>Office Furniture and Fittings</v>
          </cell>
          <cell r="D132">
            <v>0</v>
          </cell>
          <cell r="E132" t="str">
            <v>Lounge Suite &amp; Coffee table for S Mitchell's offic</v>
          </cell>
          <cell r="F132" t="str">
            <v xml:space="preserve">See Long Text for further detail                  </v>
          </cell>
          <cell r="G132">
            <v>37135</v>
          </cell>
          <cell r="H132">
            <v>13</v>
          </cell>
          <cell r="I132">
            <v>0</v>
          </cell>
          <cell r="J132">
            <v>4193.67</v>
          </cell>
          <cell r="K132">
            <v>0</v>
          </cell>
          <cell r="L132">
            <v>0</v>
          </cell>
          <cell r="M132">
            <v>0</v>
          </cell>
          <cell r="N132">
            <v>0</v>
          </cell>
          <cell r="O132">
            <v>0</v>
          </cell>
          <cell r="P132">
            <v>4193.67</v>
          </cell>
          <cell r="Q132">
            <v>-80.67</v>
          </cell>
          <cell r="R132">
            <v>-79</v>
          </cell>
          <cell r="S132">
            <v>0</v>
          </cell>
          <cell r="T132">
            <v>0</v>
          </cell>
          <cell r="U132">
            <v>0</v>
          </cell>
          <cell r="V132">
            <v>0</v>
          </cell>
          <cell r="W132">
            <v>-159.66999999999999</v>
          </cell>
          <cell r="X132">
            <v>4113</v>
          </cell>
          <cell r="Y132">
            <v>4034</v>
          </cell>
          <cell r="AA132" t="str">
            <v>Infrastructure</v>
          </cell>
        </row>
        <row r="133">
          <cell r="A133">
            <v>88180</v>
          </cell>
          <cell r="B133">
            <v>70100</v>
          </cell>
          <cell r="C133" t="str">
            <v>Office Furniture and Fittings</v>
          </cell>
          <cell r="D133">
            <v>0</v>
          </cell>
          <cell r="E133" t="str">
            <v>Meeting table and 4 chairs for S Mitchell's office</v>
          </cell>
          <cell r="F133" t="str">
            <v xml:space="preserve">See Long Text for further detail                  </v>
          </cell>
          <cell r="G133">
            <v>37135</v>
          </cell>
          <cell r="H133">
            <v>13</v>
          </cell>
          <cell r="I133">
            <v>0</v>
          </cell>
          <cell r="J133">
            <v>2781.43</v>
          </cell>
          <cell r="K133">
            <v>0</v>
          </cell>
          <cell r="L133">
            <v>0</v>
          </cell>
          <cell r="M133">
            <v>0</v>
          </cell>
          <cell r="N133">
            <v>0</v>
          </cell>
          <cell r="O133">
            <v>0</v>
          </cell>
          <cell r="P133">
            <v>2781.43</v>
          </cell>
          <cell r="Q133">
            <v>-53.43</v>
          </cell>
          <cell r="R133">
            <v>-52</v>
          </cell>
          <cell r="S133">
            <v>0</v>
          </cell>
          <cell r="T133">
            <v>0</v>
          </cell>
          <cell r="U133">
            <v>0</v>
          </cell>
          <cell r="V133">
            <v>0</v>
          </cell>
          <cell r="W133">
            <v>-105.43</v>
          </cell>
          <cell r="X133">
            <v>2728</v>
          </cell>
          <cell r="Y133">
            <v>2676</v>
          </cell>
          <cell r="AA133" t="str">
            <v>Infrastructure</v>
          </cell>
        </row>
        <row r="134">
          <cell r="A134">
            <v>88181</v>
          </cell>
          <cell r="B134">
            <v>70100</v>
          </cell>
          <cell r="C134" t="str">
            <v>Office Furniture and Fittings</v>
          </cell>
          <cell r="D134">
            <v>0</v>
          </cell>
          <cell r="E134" t="str">
            <v>Desk, shelves &amp; filing cabinets for S Mitchell off</v>
          </cell>
          <cell r="F134" t="str">
            <v xml:space="preserve">See Long Text for further detail                  </v>
          </cell>
          <cell r="G134">
            <v>37135</v>
          </cell>
          <cell r="H134">
            <v>13</v>
          </cell>
          <cell r="I134">
            <v>0</v>
          </cell>
          <cell r="J134">
            <v>5075.46</v>
          </cell>
          <cell r="K134">
            <v>0</v>
          </cell>
          <cell r="L134">
            <v>0</v>
          </cell>
          <cell r="M134">
            <v>0</v>
          </cell>
          <cell r="N134">
            <v>0</v>
          </cell>
          <cell r="O134">
            <v>0</v>
          </cell>
          <cell r="P134">
            <v>5075.46</v>
          </cell>
          <cell r="Q134">
            <v>-97.46</v>
          </cell>
          <cell r="R134">
            <v>-96</v>
          </cell>
          <cell r="S134">
            <v>0</v>
          </cell>
          <cell r="T134">
            <v>0</v>
          </cell>
          <cell r="U134">
            <v>0</v>
          </cell>
          <cell r="V134">
            <v>0</v>
          </cell>
          <cell r="W134">
            <v>-193.46</v>
          </cell>
          <cell r="X134">
            <v>4978</v>
          </cell>
          <cell r="Y134">
            <v>4882</v>
          </cell>
          <cell r="AA134" t="str">
            <v>Infrastructure</v>
          </cell>
        </row>
        <row r="135">
          <cell r="A135">
            <v>88184</v>
          </cell>
          <cell r="B135">
            <v>70100</v>
          </cell>
          <cell r="C135" t="str">
            <v>Office Furniture and Fittings</v>
          </cell>
          <cell r="D135">
            <v>0</v>
          </cell>
          <cell r="E135" t="str">
            <v xml:space="preserve">Buffet (900L) and Shelves (900W) - P'wood office  </v>
          </cell>
          <cell r="F135" t="str">
            <v xml:space="preserve">Sharon Hanna's office at Pinewood                 </v>
          </cell>
          <cell r="G135">
            <v>37135</v>
          </cell>
          <cell r="H135">
            <v>13</v>
          </cell>
          <cell r="I135">
            <v>0</v>
          </cell>
          <cell r="J135">
            <v>540</v>
          </cell>
          <cell r="K135">
            <v>0</v>
          </cell>
          <cell r="L135">
            <v>0</v>
          </cell>
          <cell r="M135">
            <v>0</v>
          </cell>
          <cell r="N135">
            <v>0</v>
          </cell>
          <cell r="O135">
            <v>0</v>
          </cell>
          <cell r="P135">
            <v>540</v>
          </cell>
          <cell r="Q135">
            <v>-10</v>
          </cell>
          <cell r="R135">
            <v>-10</v>
          </cell>
          <cell r="S135">
            <v>0</v>
          </cell>
          <cell r="T135">
            <v>0</v>
          </cell>
          <cell r="U135">
            <v>0</v>
          </cell>
          <cell r="V135">
            <v>0</v>
          </cell>
          <cell r="W135">
            <v>-20</v>
          </cell>
          <cell r="X135">
            <v>530</v>
          </cell>
          <cell r="Y135">
            <v>520</v>
          </cell>
          <cell r="AA135" t="str">
            <v>Infrastructure</v>
          </cell>
        </row>
        <row r="136">
          <cell r="A136">
            <v>88188</v>
          </cell>
          <cell r="B136">
            <v>70100</v>
          </cell>
          <cell r="C136" t="str">
            <v>Office Furniture and Fittings</v>
          </cell>
          <cell r="D136">
            <v>0</v>
          </cell>
          <cell r="E136" t="str">
            <v xml:space="preserve">Call Centre Fit out (33 x chairs &amp; work stations) </v>
          </cell>
          <cell r="F136" t="str">
            <v xml:space="preserve">Call Centre, Level 1 Pinewood                     </v>
          </cell>
          <cell r="G136">
            <v>37135</v>
          </cell>
          <cell r="H136">
            <v>13</v>
          </cell>
          <cell r="I136">
            <v>0</v>
          </cell>
          <cell r="J136">
            <v>53407.48</v>
          </cell>
          <cell r="K136">
            <v>0</v>
          </cell>
          <cell r="L136">
            <v>0</v>
          </cell>
          <cell r="M136">
            <v>0</v>
          </cell>
          <cell r="N136">
            <v>0</v>
          </cell>
          <cell r="O136">
            <v>0</v>
          </cell>
          <cell r="P136">
            <v>53407.48</v>
          </cell>
          <cell r="Q136">
            <v>-2054.48</v>
          </cell>
          <cell r="R136">
            <v>-988</v>
          </cell>
          <cell r="S136">
            <v>0</v>
          </cell>
          <cell r="T136">
            <v>0</v>
          </cell>
          <cell r="U136">
            <v>0</v>
          </cell>
          <cell r="V136">
            <v>0</v>
          </cell>
          <cell r="W136">
            <v>-3042.48</v>
          </cell>
          <cell r="X136">
            <v>51353</v>
          </cell>
          <cell r="Y136">
            <v>50365</v>
          </cell>
          <cell r="AA136" t="str">
            <v>Infrastructure</v>
          </cell>
        </row>
        <row r="137">
          <cell r="A137">
            <v>88189</v>
          </cell>
          <cell r="B137">
            <v>70100</v>
          </cell>
          <cell r="C137" t="str">
            <v>Office Furniture and Fittings</v>
          </cell>
          <cell r="D137">
            <v>0</v>
          </cell>
          <cell r="E137" t="str">
            <v>Ops Support Fit out -chairs/workstations/partition</v>
          </cell>
          <cell r="F137" t="str">
            <v xml:space="preserve">Ops Support Room, Level 1 Pinwood                 </v>
          </cell>
          <cell r="G137">
            <v>37135</v>
          </cell>
          <cell r="H137">
            <v>13</v>
          </cell>
          <cell r="I137">
            <v>0</v>
          </cell>
          <cell r="J137">
            <v>112714.27</v>
          </cell>
          <cell r="K137">
            <v>0</v>
          </cell>
          <cell r="L137">
            <v>0</v>
          </cell>
          <cell r="M137">
            <v>0</v>
          </cell>
          <cell r="N137">
            <v>0</v>
          </cell>
          <cell r="O137">
            <v>0</v>
          </cell>
          <cell r="P137">
            <v>112714.27</v>
          </cell>
          <cell r="Q137">
            <v>-4335.2700000000004</v>
          </cell>
          <cell r="R137">
            <v>-2084</v>
          </cell>
          <cell r="S137">
            <v>0</v>
          </cell>
          <cell r="T137">
            <v>0</v>
          </cell>
          <cell r="U137">
            <v>0</v>
          </cell>
          <cell r="V137">
            <v>0</v>
          </cell>
          <cell r="W137">
            <v>-6419.27</v>
          </cell>
          <cell r="X137">
            <v>108379</v>
          </cell>
          <cell r="Y137">
            <v>106295</v>
          </cell>
          <cell r="AA137" t="str">
            <v>Infrastructure</v>
          </cell>
        </row>
        <row r="138">
          <cell r="A138">
            <v>93001</v>
          </cell>
          <cell r="B138">
            <v>70100</v>
          </cell>
          <cell r="C138" t="str">
            <v>Office Furniture and Fittings</v>
          </cell>
          <cell r="D138">
            <v>0</v>
          </cell>
          <cell r="E138" t="str">
            <v xml:space="preserve">Wool rug, custom designed with Utili-Mode logo    </v>
          </cell>
          <cell r="F138" t="str">
            <v xml:space="preserve">For Reception                                     </v>
          </cell>
          <cell r="G138">
            <v>37316</v>
          </cell>
          <cell r="H138">
            <v>13</v>
          </cell>
          <cell r="I138">
            <v>0</v>
          </cell>
          <cell r="J138">
            <v>0</v>
          </cell>
          <cell r="K138">
            <v>1703.55</v>
          </cell>
          <cell r="L138">
            <v>0</v>
          </cell>
          <cell r="M138">
            <v>0</v>
          </cell>
          <cell r="N138">
            <v>0</v>
          </cell>
          <cell r="O138">
            <v>0</v>
          </cell>
          <cell r="P138">
            <v>1703.55</v>
          </cell>
          <cell r="Q138">
            <v>0</v>
          </cell>
          <cell r="R138">
            <v>-0.55000000000000004</v>
          </cell>
          <cell r="S138">
            <v>0</v>
          </cell>
          <cell r="T138">
            <v>0</v>
          </cell>
          <cell r="U138">
            <v>0</v>
          </cell>
          <cell r="V138">
            <v>0</v>
          </cell>
          <cell r="W138">
            <v>-0.55000000000000004</v>
          </cell>
          <cell r="X138">
            <v>0</v>
          </cell>
          <cell r="Y138">
            <v>1703</v>
          </cell>
          <cell r="AA138" t="str">
            <v>Infrastructure</v>
          </cell>
        </row>
        <row r="139">
          <cell r="A139">
            <v>93002</v>
          </cell>
          <cell r="B139">
            <v>70100</v>
          </cell>
          <cell r="C139" t="str">
            <v>Office Furniture and Fittings</v>
          </cell>
          <cell r="D139">
            <v>0</v>
          </cell>
          <cell r="E139" t="str">
            <v xml:space="preserve">Operator Work Chair with arms (Macquarie Textile) </v>
          </cell>
          <cell r="F139" t="str">
            <v xml:space="preserve">Call Centre                                       </v>
          </cell>
          <cell r="G139">
            <v>37288</v>
          </cell>
          <cell r="H139">
            <v>13</v>
          </cell>
          <cell r="I139">
            <v>0</v>
          </cell>
          <cell r="J139">
            <v>0</v>
          </cell>
          <cell r="K139">
            <v>0</v>
          </cell>
          <cell r="L139">
            <v>0</v>
          </cell>
          <cell r="M139">
            <v>7055.67</v>
          </cell>
          <cell r="N139">
            <v>0</v>
          </cell>
          <cell r="O139">
            <v>0</v>
          </cell>
          <cell r="P139">
            <v>7055.67</v>
          </cell>
          <cell r="Q139">
            <v>0</v>
          </cell>
          <cell r="R139">
            <v>-67.67</v>
          </cell>
          <cell r="S139">
            <v>0</v>
          </cell>
          <cell r="T139">
            <v>0</v>
          </cell>
          <cell r="U139">
            <v>0</v>
          </cell>
          <cell r="V139">
            <v>0</v>
          </cell>
          <cell r="W139">
            <v>-67.67</v>
          </cell>
          <cell r="X139">
            <v>0</v>
          </cell>
          <cell r="Y139">
            <v>6988</v>
          </cell>
          <cell r="AA139" t="str">
            <v>Infrastructure</v>
          </cell>
        </row>
        <row r="140">
          <cell r="A140">
            <v>93003</v>
          </cell>
          <cell r="B140">
            <v>70100</v>
          </cell>
          <cell r="C140" t="str">
            <v>Office Furniture and Fittings</v>
          </cell>
          <cell r="D140">
            <v>0</v>
          </cell>
          <cell r="E140" t="str">
            <v>Magnum 632 Medium back chair, Fabric: Suzette Aero</v>
          </cell>
          <cell r="F140" t="str">
            <v xml:space="preserve">Training room in Abbotsford                       </v>
          </cell>
          <cell r="G140">
            <v>37288</v>
          </cell>
          <cell r="H140">
            <v>13</v>
          </cell>
          <cell r="I140">
            <v>0</v>
          </cell>
          <cell r="J140">
            <v>0</v>
          </cell>
          <cell r="K140">
            <v>0</v>
          </cell>
          <cell r="L140">
            <v>0</v>
          </cell>
          <cell r="M140">
            <v>3900.33</v>
          </cell>
          <cell r="N140">
            <v>0</v>
          </cell>
          <cell r="O140">
            <v>0</v>
          </cell>
          <cell r="P140">
            <v>3900.33</v>
          </cell>
          <cell r="Q140">
            <v>0</v>
          </cell>
          <cell r="R140">
            <v>-37.33</v>
          </cell>
          <cell r="S140">
            <v>0</v>
          </cell>
          <cell r="T140">
            <v>0</v>
          </cell>
          <cell r="U140">
            <v>0</v>
          </cell>
          <cell r="V140">
            <v>0</v>
          </cell>
          <cell r="W140">
            <v>-37.33</v>
          </cell>
          <cell r="X140">
            <v>0</v>
          </cell>
          <cell r="Y140">
            <v>3863</v>
          </cell>
          <cell r="AA140" t="str">
            <v>Infrastructure</v>
          </cell>
        </row>
        <row r="141">
          <cell r="A141">
            <v>83993</v>
          </cell>
          <cell r="B141">
            <v>50110</v>
          </cell>
          <cell r="C141" t="str">
            <v>Communications Equipment</v>
          </cell>
          <cell r="D141">
            <v>0</v>
          </cell>
          <cell r="E141" t="str">
            <v xml:space="preserve">Upgrade IVR - Pinewood faults                     </v>
          </cell>
          <cell r="F141" t="str">
            <v xml:space="preserve">IVR=Interactive Voice Response System             </v>
          </cell>
          <cell r="G141">
            <v>36465</v>
          </cell>
          <cell r="H141">
            <v>99</v>
          </cell>
          <cell r="I141">
            <v>0</v>
          </cell>
          <cell r="J141">
            <v>159000</v>
          </cell>
          <cell r="K141">
            <v>0</v>
          </cell>
          <cell r="L141">
            <v>0</v>
          </cell>
          <cell r="M141">
            <v>0</v>
          </cell>
          <cell r="N141">
            <v>0</v>
          </cell>
          <cell r="O141">
            <v>0</v>
          </cell>
          <cell r="P141">
            <v>159000</v>
          </cell>
          <cell r="Q141">
            <v>-89618</v>
          </cell>
          <cell r="R141">
            <v>-2891</v>
          </cell>
          <cell r="S141">
            <v>0</v>
          </cell>
          <cell r="T141">
            <v>0</v>
          </cell>
          <cell r="U141">
            <v>0</v>
          </cell>
          <cell r="V141">
            <v>0</v>
          </cell>
          <cell r="W141">
            <v>-92509</v>
          </cell>
          <cell r="X141">
            <v>69382</v>
          </cell>
          <cell r="Y141">
            <v>66491</v>
          </cell>
          <cell r="AA141" t="str">
            <v>IVR</v>
          </cell>
        </row>
        <row r="142">
          <cell r="A142">
            <v>85907</v>
          </cell>
          <cell r="B142">
            <v>50140</v>
          </cell>
          <cell r="C142" t="str">
            <v>Personal Computers</v>
          </cell>
          <cell r="D142">
            <v>0</v>
          </cell>
          <cell r="E142" t="str">
            <v xml:space="preserve">PC's -Customer data - Meter reading               </v>
          </cell>
          <cell r="F142" t="str">
            <v xml:space="preserve">                                                  </v>
          </cell>
          <cell r="G142">
            <v>36251</v>
          </cell>
          <cell r="H142">
            <v>99</v>
          </cell>
          <cell r="I142">
            <v>0</v>
          </cell>
          <cell r="J142">
            <v>5400.18</v>
          </cell>
          <cell r="K142">
            <v>0</v>
          </cell>
          <cell r="L142">
            <v>0</v>
          </cell>
          <cell r="M142">
            <v>0</v>
          </cell>
          <cell r="N142">
            <v>0</v>
          </cell>
          <cell r="O142">
            <v>0</v>
          </cell>
          <cell r="P142">
            <v>5400.18</v>
          </cell>
          <cell r="Q142">
            <v>-4039.18</v>
          </cell>
          <cell r="R142">
            <v>-91</v>
          </cell>
          <cell r="S142">
            <v>0</v>
          </cell>
          <cell r="T142">
            <v>0</v>
          </cell>
          <cell r="U142">
            <v>0</v>
          </cell>
          <cell r="V142">
            <v>0</v>
          </cell>
          <cell r="W142">
            <v>-4130.18</v>
          </cell>
          <cell r="X142">
            <v>1361</v>
          </cell>
          <cell r="Y142">
            <v>1270</v>
          </cell>
          <cell r="AA142" t="str">
            <v>Meter Read</v>
          </cell>
        </row>
        <row r="143">
          <cell r="A143">
            <v>85912</v>
          </cell>
          <cell r="B143">
            <v>50150</v>
          </cell>
          <cell r="C143" t="str">
            <v>Printers, Scanners, Faxes</v>
          </cell>
          <cell r="D143">
            <v>0</v>
          </cell>
          <cell r="E143" t="str">
            <v xml:space="preserve">Printers customer data - meter reading            </v>
          </cell>
          <cell r="F143" t="str">
            <v xml:space="preserve">                                                  </v>
          </cell>
          <cell r="G143">
            <v>36251</v>
          </cell>
          <cell r="H143">
            <v>99</v>
          </cell>
          <cell r="I143">
            <v>0</v>
          </cell>
          <cell r="J143">
            <v>5999.82</v>
          </cell>
          <cell r="K143">
            <v>0</v>
          </cell>
          <cell r="L143">
            <v>0</v>
          </cell>
          <cell r="M143">
            <v>0</v>
          </cell>
          <cell r="N143">
            <v>0</v>
          </cell>
          <cell r="O143">
            <v>0</v>
          </cell>
          <cell r="P143">
            <v>5999.82</v>
          </cell>
          <cell r="Q143">
            <v>-4487.82</v>
          </cell>
          <cell r="R143">
            <v>-101</v>
          </cell>
          <cell r="S143">
            <v>0</v>
          </cell>
          <cell r="T143">
            <v>0</v>
          </cell>
          <cell r="U143">
            <v>0</v>
          </cell>
          <cell r="V143">
            <v>0</v>
          </cell>
          <cell r="W143">
            <v>-4588.82</v>
          </cell>
          <cell r="X143">
            <v>1512</v>
          </cell>
          <cell r="Y143">
            <v>1411</v>
          </cell>
          <cell r="AA143" t="str">
            <v>Meter Read</v>
          </cell>
        </row>
        <row r="144">
          <cell r="A144">
            <v>86225</v>
          </cell>
          <cell r="B144">
            <v>60100</v>
          </cell>
          <cell r="C144" t="str">
            <v>Tools and Equipment</v>
          </cell>
          <cell r="D144">
            <v>0</v>
          </cell>
          <cell r="E144" t="str">
            <v xml:space="preserve">ITRON HEXAGRAM MINIREADER                         </v>
          </cell>
          <cell r="F144" t="str">
            <v xml:space="preserve">                                                  </v>
          </cell>
          <cell r="G144">
            <v>36251</v>
          </cell>
          <cell r="H144">
            <v>10</v>
          </cell>
          <cell r="I144">
            <v>0</v>
          </cell>
          <cell r="J144">
            <v>0</v>
          </cell>
          <cell r="K144">
            <v>0</v>
          </cell>
          <cell r="L144">
            <v>0</v>
          </cell>
          <cell r="M144">
            <v>0</v>
          </cell>
          <cell r="N144">
            <v>0</v>
          </cell>
          <cell r="O144">
            <v>0</v>
          </cell>
          <cell r="P144">
            <v>0</v>
          </cell>
          <cell r="Q144">
            <v>0</v>
          </cell>
          <cell r="R144">
            <v>0</v>
          </cell>
          <cell r="S144">
            <v>0</v>
          </cell>
          <cell r="T144">
            <v>0</v>
          </cell>
          <cell r="U144">
            <v>0</v>
          </cell>
          <cell r="V144">
            <v>0</v>
          </cell>
          <cell r="W144">
            <v>0</v>
          </cell>
          <cell r="X144">
            <v>0</v>
          </cell>
          <cell r="Y144">
            <v>0</v>
          </cell>
          <cell r="AA144" t="str">
            <v>Meter Read</v>
          </cell>
        </row>
        <row r="145">
          <cell r="A145">
            <v>86226</v>
          </cell>
          <cell r="B145">
            <v>60100</v>
          </cell>
          <cell r="C145" t="str">
            <v>Tools and Equipment</v>
          </cell>
          <cell r="D145">
            <v>0</v>
          </cell>
          <cell r="E145" t="str">
            <v xml:space="preserve">ITRON DCH HANDHELD METER READER                   </v>
          </cell>
          <cell r="F145" t="str">
            <v xml:space="preserve">                                                  </v>
          </cell>
          <cell r="G145">
            <v>36251</v>
          </cell>
          <cell r="H145">
            <v>10</v>
          </cell>
          <cell r="I145">
            <v>0</v>
          </cell>
          <cell r="J145">
            <v>0</v>
          </cell>
          <cell r="K145">
            <v>0</v>
          </cell>
          <cell r="L145">
            <v>0</v>
          </cell>
          <cell r="M145">
            <v>0</v>
          </cell>
          <cell r="N145">
            <v>0</v>
          </cell>
          <cell r="O145">
            <v>0</v>
          </cell>
          <cell r="P145">
            <v>0</v>
          </cell>
          <cell r="Q145">
            <v>0</v>
          </cell>
          <cell r="R145">
            <v>0</v>
          </cell>
          <cell r="S145">
            <v>0</v>
          </cell>
          <cell r="T145">
            <v>0</v>
          </cell>
          <cell r="U145">
            <v>0</v>
          </cell>
          <cell r="V145">
            <v>0</v>
          </cell>
          <cell r="W145">
            <v>0</v>
          </cell>
          <cell r="X145">
            <v>0</v>
          </cell>
          <cell r="Y145">
            <v>0</v>
          </cell>
          <cell r="AA145" t="str">
            <v>Meter Read</v>
          </cell>
        </row>
        <row r="146">
          <cell r="A146">
            <v>86227</v>
          </cell>
          <cell r="B146">
            <v>60100</v>
          </cell>
          <cell r="C146" t="str">
            <v>Tools and Equipment</v>
          </cell>
          <cell r="D146">
            <v>0</v>
          </cell>
          <cell r="E146" t="str">
            <v xml:space="preserve">ITRON DCH HAND HELD METER READER                  </v>
          </cell>
          <cell r="F146" t="str">
            <v xml:space="preserve">                                                  </v>
          </cell>
          <cell r="G146">
            <v>36251</v>
          </cell>
          <cell r="H146">
            <v>10</v>
          </cell>
          <cell r="I146">
            <v>0</v>
          </cell>
          <cell r="J146">
            <v>0</v>
          </cell>
          <cell r="K146">
            <v>0</v>
          </cell>
          <cell r="L146">
            <v>0</v>
          </cell>
          <cell r="M146">
            <v>0</v>
          </cell>
          <cell r="N146">
            <v>0</v>
          </cell>
          <cell r="O146">
            <v>0</v>
          </cell>
          <cell r="P146">
            <v>0</v>
          </cell>
          <cell r="Q146">
            <v>0</v>
          </cell>
          <cell r="R146">
            <v>0</v>
          </cell>
          <cell r="S146">
            <v>0</v>
          </cell>
          <cell r="T146">
            <v>0</v>
          </cell>
          <cell r="U146">
            <v>0</v>
          </cell>
          <cell r="V146">
            <v>0</v>
          </cell>
          <cell r="W146">
            <v>0</v>
          </cell>
          <cell r="X146">
            <v>0</v>
          </cell>
          <cell r="Y146">
            <v>0</v>
          </cell>
          <cell r="AA146" t="str">
            <v>Meter Read</v>
          </cell>
        </row>
        <row r="147">
          <cell r="A147">
            <v>86228</v>
          </cell>
          <cell r="B147">
            <v>60100</v>
          </cell>
          <cell r="C147" t="str">
            <v>Tools and Equipment</v>
          </cell>
          <cell r="D147">
            <v>0</v>
          </cell>
          <cell r="E147" t="str">
            <v xml:space="preserve">ITRON DCH HAND HELD METER READ                    </v>
          </cell>
          <cell r="F147" t="str">
            <v xml:space="preserve">                                                  </v>
          </cell>
          <cell r="G147">
            <v>36251</v>
          </cell>
          <cell r="H147">
            <v>10</v>
          </cell>
          <cell r="I147">
            <v>0</v>
          </cell>
          <cell r="J147">
            <v>0</v>
          </cell>
          <cell r="K147">
            <v>0</v>
          </cell>
          <cell r="L147">
            <v>0</v>
          </cell>
          <cell r="M147">
            <v>0</v>
          </cell>
          <cell r="N147">
            <v>0</v>
          </cell>
          <cell r="O147">
            <v>0</v>
          </cell>
          <cell r="P147">
            <v>0</v>
          </cell>
          <cell r="Q147">
            <v>0</v>
          </cell>
          <cell r="R147">
            <v>0</v>
          </cell>
          <cell r="S147">
            <v>0</v>
          </cell>
          <cell r="T147">
            <v>0</v>
          </cell>
          <cell r="U147">
            <v>0</v>
          </cell>
          <cell r="V147">
            <v>0</v>
          </cell>
          <cell r="W147">
            <v>0</v>
          </cell>
          <cell r="X147">
            <v>0</v>
          </cell>
          <cell r="Y147">
            <v>0</v>
          </cell>
          <cell r="AA147" t="str">
            <v>Meter Read</v>
          </cell>
        </row>
        <row r="148">
          <cell r="A148">
            <v>86229</v>
          </cell>
          <cell r="B148">
            <v>60100</v>
          </cell>
          <cell r="C148" t="str">
            <v>Tools and Equipment</v>
          </cell>
          <cell r="D148">
            <v>0</v>
          </cell>
          <cell r="E148" t="str">
            <v xml:space="preserve">ITRON DCH HAND HELD METER READ                    </v>
          </cell>
          <cell r="F148" t="str">
            <v xml:space="preserve">                                                  </v>
          </cell>
          <cell r="G148">
            <v>36251</v>
          </cell>
          <cell r="H148">
            <v>10</v>
          </cell>
          <cell r="I148">
            <v>0</v>
          </cell>
          <cell r="J148">
            <v>0</v>
          </cell>
          <cell r="K148">
            <v>0</v>
          </cell>
          <cell r="L148">
            <v>0</v>
          </cell>
          <cell r="M148">
            <v>0</v>
          </cell>
          <cell r="N148">
            <v>0</v>
          </cell>
          <cell r="O148">
            <v>0</v>
          </cell>
          <cell r="P148">
            <v>0</v>
          </cell>
          <cell r="Q148">
            <v>0</v>
          </cell>
          <cell r="R148">
            <v>0</v>
          </cell>
          <cell r="S148">
            <v>0</v>
          </cell>
          <cell r="T148">
            <v>0</v>
          </cell>
          <cell r="U148">
            <v>0</v>
          </cell>
          <cell r="V148">
            <v>0</v>
          </cell>
          <cell r="W148">
            <v>0</v>
          </cell>
          <cell r="X148">
            <v>0</v>
          </cell>
          <cell r="Y148">
            <v>0</v>
          </cell>
          <cell r="AA148" t="str">
            <v>Meter Read</v>
          </cell>
        </row>
        <row r="149">
          <cell r="A149">
            <v>86230</v>
          </cell>
          <cell r="B149">
            <v>60100</v>
          </cell>
          <cell r="C149" t="str">
            <v>Tools and Equipment</v>
          </cell>
          <cell r="D149">
            <v>0</v>
          </cell>
          <cell r="E149" t="str">
            <v xml:space="preserve">ITRON DCH HAND HELD METER READ                    </v>
          </cell>
          <cell r="F149" t="str">
            <v xml:space="preserve">                                                  </v>
          </cell>
          <cell r="G149">
            <v>36251</v>
          </cell>
          <cell r="H149">
            <v>10</v>
          </cell>
          <cell r="I149">
            <v>0</v>
          </cell>
          <cell r="J149">
            <v>0</v>
          </cell>
          <cell r="K149">
            <v>0</v>
          </cell>
          <cell r="L149">
            <v>0</v>
          </cell>
          <cell r="M149">
            <v>0</v>
          </cell>
          <cell r="N149">
            <v>0</v>
          </cell>
          <cell r="O149">
            <v>0</v>
          </cell>
          <cell r="P149">
            <v>0</v>
          </cell>
          <cell r="Q149">
            <v>0</v>
          </cell>
          <cell r="R149">
            <v>0</v>
          </cell>
          <cell r="S149">
            <v>0</v>
          </cell>
          <cell r="T149">
            <v>0</v>
          </cell>
          <cell r="U149">
            <v>0</v>
          </cell>
          <cell r="V149">
            <v>0</v>
          </cell>
          <cell r="W149">
            <v>0</v>
          </cell>
          <cell r="X149">
            <v>0</v>
          </cell>
          <cell r="Y149">
            <v>0</v>
          </cell>
          <cell r="AA149" t="str">
            <v>Meter Read</v>
          </cell>
        </row>
        <row r="150">
          <cell r="A150">
            <v>86231</v>
          </cell>
          <cell r="B150">
            <v>60100</v>
          </cell>
          <cell r="C150" t="str">
            <v>Tools and Equipment</v>
          </cell>
          <cell r="D150">
            <v>0</v>
          </cell>
          <cell r="E150" t="str">
            <v xml:space="preserve">ITRON DCH HAND HELD METER READ                    </v>
          </cell>
          <cell r="F150" t="str">
            <v xml:space="preserve">                                                  </v>
          </cell>
          <cell r="G150">
            <v>36251</v>
          </cell>
          <cell r="H150">
            <v>10</v>
          </cell>
          <cell r="I150">
            <v>0</v>
          </cell>
          <cell r="J150">
            <v>0</v>
          </cell>
          <cell r="K150">
            <v>0</v>
          </cell>
          <cell r="L150">
            <v>0</v>
          </cell>
          <cell r="M150">
            <v>0</v>
          </cell>
          <cell r="N150">
            <v>0</v>
          </cell>
          <cell r="O150">
            <v>0</v>
          </cell>
          <cell r="P150">
            <v>0</v>
          </cell>
          <cell r="Q150">
            <v>0</v>
          </cell>
          <cell r="R150">
            <v>0</v>
          </cell>
          <cell r="S150">
            <v>0</v>
          </cell>
          <cell r="T150">
            <v>0</v>
          </cell>
          <cell r="U150">
            <v>0</v>
          </cell>
          <cell r="V150">
            <v>0</v>
          </cell>
          <cell r="W150">
            <v>0</v>
          </cell>
          <cell r="X150">
            <v>0</v>
          </cell>
          <cell r="Y150">
            <v>0</v>
          </cell>
          <cell r="AA150" t="str">
            <v>Meter Read</v>
          </cell>
        </row>
        <row r="151">
          <cell r="A151">
            <v>86233</v>
          </cell>
          <cell r="B151">
            <v>60100</v>
          </cell>
          <cell r="C151" t="str">
            <v>Tools and Equipment</v>
          </cell>
          <cell r="D151">
            <v>0</v>
          </cell>
          <cell r="E151" t="str">
            <v xml:space="preserve">ITRON DCH HAND HELD METER READ                    </v>
          </cell>
          <cell r="F151" t="str">
            <v xml:space="preserve">                                                  </v>
          </cell>
          <cell r="G151">
            <v>36251</v>
          </cell>
          <cell r="H151">
            <v>10</v>
          </cell>
          <cell r="I151">
            <v>0</v>
          </cell>
          <cell r="J151">
            <v>0</v>
          </cell>
          <cell r="K151">
            <v>0</v>
          </cell>
          <cell r="L151">
            <v>0</v>
          </cell>
          <cell r="M151">
            <v>0</v>
          </cell>
          <cell r="N151">
            <v>0</v>
          </cell>
          <cell r="O151">
            <v>0</v>
          </cell>
          <cell r="P151">
            <v>0</v>
          </cell>
          <cell r="Q151">
            <v>0</v>
          </cell>
          <cell r="R151">
            <v>0</v>
          </cell>
          <cell r="S151">
            <v>0</v>
          </cell>
          <cell r="T151">
            <v>0</v>
          </cell>
          <cell r="U151">
            <v>0</v>
          </cell>
          <cell r="V151">
            <v>0</v>
          </cell>
          <cell r="W151">
            <v>0</v>
          </cell>
          <cell r="X151">
            <v>0</v>
          </cell>
          <cell r="Y151">
            <v>0</v>
          </cell>
          <cell r="AA151" t="str">
            <v>Meter Read</v>
          </cell>
        </row>
        <row r="152">
          <cell r="A152">
            <v>86235</v>
          </cell>
          <cell r="B152">
            <v>60100</v>
          </cell>
          <cell r="C152" t="str">
            <v>Tools and Equipment</v>
          </cell>
          <cell r="D152">
            <v>0</v>
          </cell>
          <cell r="E152" t="str">
            <v xml:space="preserve">ITRON DCH HAND HELD METER READ                    </v>
          </cell>
          <cell r="F152" t="str">
            <v xml:space="preserve">                                                  </v>
          </cell>
          <cell r="G152">
            <v>36251</v>
          </cell>
          <cell r="H152">
            <v>10</v>
          </cell>
          <cell r="I152">
            <v>0</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AA152" t="str">
            <v>Meter Read</v>
          </cell>
        </row>
        <row r="153">
          <cell r="A153">
            <v>86236</v>
          </cell>
          <cell r="B153">
            <v>60100</v>
          </cell>
          <cell r="C153" t="str">
            <v>Tools and Equipment</v>
          </cell>
          <cell r="D153">
            <v>0</v>
          </cell>
          <cell r="E153" t="str">
            <v xml:space="preserve">ITRON DCMU METER READER RACK DCMU                 </v>
          </cell>
          <cell r="F153" t="str">
            <v xml:space="preserve">                                                  </v>
          </cell>
          <cell r="G153">
            <v>36251</v>
          </cell>
          <cell r="H153">
            <v>10</v>
          </cell>
          <cell r="I153">
            <v>0</v>
          </cell>
          <cell r="J153">
            <v>0</v>
          </cell>
          <cell r="K153">
            <v>0</v>
          </cell>
          <cell r="L153">
            <v>0</v>
          </cell>
          <cell r="M153">
            <v>0</v>
          </cell>
          <cell r="N153">
            <v>0</v>
          </cell>
          <cell r="O153">
            <v>0</v>
          </cell>
          <cell r="P153">
            <v>0</v>
          </cell>
          <cell r="Q153">
            <v>0</v>
          </cell>
          <cell r="R153">
            <v>0</v>
          </cell>
          <cell r="S153">
            <v>0</v>
          </cell>
          <cell r="T153">
            <v>0</v>
          </cell>
          <cell r="U153">
            <v>0</v>
          </cell>
          <cell r="V153">
            <v>0</v>
          </cell>
          <cell r="W153">
            <v>0</v>
          </cell>
          <cell r="X153">
            <v>0</v>
          </cell>
          <cell r="Y153">
            <v>0</v>
          </cell>
          <cell r="AA153" t="str">
            <v>Meter Read</v>
          </cell>
        </row>
        <row r="154">
          <cell r="A154">
            <v>86237</v>
          </cell>
          <cell r="B154">
            <v>60100</v>
          </cell>
          <cell r="C154" t="str">
            <v>Tools and Equipment</v>
          </cell>
          <cell r="D154">
            <v>0</v>
          </cell>
          <cell r="E154" t="str">
            <v xml:space="preserve">ITRON BCS FOR METER READERS - 6 PORT DCS BATTERY  </v>
          </cell>
          <cell r="F154" t="str">
            <v xml:space="preserve">                                                  </v>
          </cell>
          <cell r="G154">
            <v>36251</v>
          </cell>
          <cell r="H154">
            <v>10</v>
          </cell>
          <cell r="I154">
            <v>0</v>
          </cell>
          <cell r="J154">
            <v>0</v>
          </cell>
          <cell r="K154">
            <v>0</v>
          </cell>
          <cell r="L154">
            <v>0</v>
          </cell>
          <cell r="M154">
            <v>0</v>
          </cell>
          <cell r="N154">
            <v>0</v>
          </cell>
          <cell r="O154">
            <v>0</v>
          </cell>
          <cell r="P154">
            <v>0</v>
          </cell>
          <cell r="Q154">
            <v>0</v>
          </cell>
          <cell r="R154">
            <v>0</v>
          </cell>
          <cell r="S154">
            <v>0</v>
          </cell>
          <cell r="T154">
            <v>0</v>
          </cell>
          <cell r="U154">
            <v>0</v>
          </cell>
          <cell r="V154">
            <v>0</v>
          </cell>
          <cell r="W154">
            <v>0</v>
          </cell>
          <cell r="X154">
            <v>0</v>
          </cell>
          <cell r="Y154">
            <v>0</v>
          </cell>
          <cell r="AA154" t="str">
            <v>Meter Read</v>
          </cell>
        </row>
        <row r="155">
          <cell r="A155">
            <v>86238</v>
          </cell>
          <cell r="B155">
            <v>60100</v>
          </cell>
          <cell r="C155" t="str">
            <v>Tools and Equipment</v>
          </cell>
          <cell r="D155">
            <v>0</v>
          </cell>
          <cell r="E155" t="str">
            <v xml:space="preserve">ITRON BCS FOR METER READERS - 3 PORT DCS BATERY   </v>
          </cell>
          <cell r="F155" t="str">
            <v xml:space="preserve">                                                  </v>
          </cell>
          <cell r="G155">
            <v>36251</v>
          </cell>
          <cell r="H155">
            <v>10</v>
          </cell>
          <cell r="I155">
            <v>0</v>
          </cell>
          <cell r="J155">
            <v>0</v>
          </cell>
          <cell r="K155">
            <v>0</v>
          </cell>
          <cell r="L155">
            <v>0</v>
          </cell>
          <cell r="M155">
            <v>0</v>
          </cell>
          <cell r="N155">
            <v>0</v>
          </cell>
          <cell r="O155">
            <v>0</v>
          </cell>
          <cell r="P155">
            <v>0</v>
          </cell>
          <cell r="Q155">
            <v>0</v>
          </cell>
          <cell r="R155">
            <v>0</v>
          </cell>
          <cell r="S155">
            <v>0</v>
          </cell>
          <cell r="T155">
            <v>0</v>
          </cell>
          <cell r="U155">
            <v>0</v>
          </cell>
          <cell r="V155">
            <v>0</v>
          </cell>
          <cell r="W155">
            <v>0</v>
          </cell>
          <cell r="X155">
            <v>0</v>
          </cell>
          <cell r="Y155">
            <v>0</v>
          </cell>
          <cell r="AA155" t="str">
            <v>Meter Read</v>
          </cell>
        </row>
        <row r="156">
          <cell r="A156">
            <v>86239</v>
          </cell>
          <cell r="B156">
            <v>60100</v>
          </cell>
          <cell r="C156" t="str">
            <v>Tools and Equipment</v>
          </cell>
          <cell r="D156">
            <v>0</v>
          </cell>
          <cell r="E156" t="str">
            <v xml:space="preserve">ITRON METER READING BATTERIES                     </v>
          </cell>
          <cell r="F156" t="str">
            <v xml:space="preserve">                                                  </v>
          </cell>
          <cell r="G156">
            <v>36251</v>
          </cell>
          <cell r="H156">
            <v>10</v>
          </cell>
          <cell r="I156">
            <v>0</v>
          </cell>
          <cell r="J156">
            <v>0</v>
          </cell>
          <cell r="K156">
            <v>0</v>
          </cell>
          <cell r="L156">
            <v>0</v>
          </cell>
          <cell r="M156">
            <v>0</v>
          </cell>
          <cell r="N156">
            <v>0</v>
          </cell>
          <cell r="O156">
            <v>0</v>
          </cell>
          <cell r="P156">
            <v>0</v>
          </cell>
          <cell r="Q156">
            <v>0</v>
          </cell>
          <cell r="R156">
            <v>0</v>
          </cell>
          <cell r="S156">
            <v>0</v>
          </cell>
          <cell r="T156">
            <v>0</v>
          </cell>
          <cell r="U156">
            <v>0</v>
          </cell>
          <cell r="V156">
            <v>0</v>
          </cell>
          <cell r="W156">
            <v>0</v>
          </cell>
          <cell r="X156">
            <v>0</v>
          </cell>
          <cell r="Y156">
            <v>0</v>
          </cell>
          <cell r="AA156" t="str">
            <v>Meter Read</v>
          </cell>
        </row>
        <row r="157">
          <cell r="A157">
            <v>86240</v>
          </cell>
          <cell r="B157">
            <v>60100</v>
          </cell>
          <cell r="C157" t="str">
            <v>Tools and Equipment</v>
          </cell>
          <cell r="D157">
            <v>0</v>
          </cell>
          <cell r="E157" t="str">
            <v xml:space="preserve">ITRON MINI-READER                                 </v>
          </cell>
          <cell r="F157" t="str">
            <v xml:space="preserve">                                                  </v>
          </cell>
          <cell r="G157">
            <v>36251</v>
          </cell>
          <cell r="H157">
            <v>10</v>
          </cell>
          <cell r="I157">
            <v>0</v>
          </cell>
          <cell r="J157">
            <v>0</v>
          </cell>
          <cell r="K157">
            <v>0</v>
          </cell>
          <cell r="L157">
            <v>0</v>
          </cell>
          <cell r="M157">
            <v>0</v>
          </cell>
          <cell r="N157">
            <v>0</v>
          </cell>
          <cell r="O157">
            <v>0</v>
          </cell>
          <cell r="P157">
            <v>0</v>
          </cell>
          <cell r="Q157">
            <v>0</v>
          </cell>
          <cell r="R157">
            <v>0</v>
          </cell>
          <cell r="S157">
            <v>0</v>
          </cell>
          <cell r="T157">
            <v>0</v>
          </cell>
          <cell r="U157">
            <v>0</v>
          </cell>
          <cell r="V157">
            <v>0</v>
          </cell>
          <cell r="W157">
            <v>0</v>
          </cell>
          <cell r="X157">
            <v>0</v>
          </cell>
          <cell r="Y157">
            <v>0</v>
          </cell>
          <cell r="AA157" t="str">
            <v>Meter Read</v>
          </cell>
        </row>
        <row r="158">
          <cell r="A158">
            <v>86241</v>
          </cell>
          <cell r="B158">
            <v>60100</v>
          </cell>
          <cell r="C158" t="str">
            <v>Tools and Equipment</v>
          </cell>
          <cell r="D158">
            <v>0</v>
          </cell>
          <cell r="E158" t="str">
            <v xml:space="preserve">ITRON DCH HANDHELD METER READER DCH=DATACAP H     </v>
          </cell>
          <cell r="F158" t="str">
            <v xml:space="preserve">                                                  </v>
          </cell>
          <cell r="G158">
            <v>36892</v>
          </cell>
          <cell r="H158">
            <v>5</v>
          </cell>
          <cell r="I158">
            <v>10</v>
          </cell>
          <cell r="J158">
            <v>1028</v>
          </cell>
          <cell r="K158">
            <v>0</v>
          </cell>
          <cell r="L158">
            <v>0</v>
          </cell>
          <cell r="M158">
            <v>0</v>
          </cell>
          <cell r="N158">
            <v>0</v>
          </cell>
          <cell r="O158">
            <v>0</v>
          </cell>
          <cell r="P158">
            <v>1028</v>
          </cell>
          <cell r="Q158">
            <v>-177</v>
          </cell>
          <cell r="R158">
            <v>-30</v>
          </cell>
          <cell r="S158">
            <v>0</v>
          </cell>
          <cell r="T158">
            <v>0</v>
          </cell>
          <cell r="U158">
            <v>0</v>
          </cell>
          <cell r="V158">
            <v>0</v>
          </cell>
          <cell r="W158">
            <v>-207</v>
          </cell>
          <cell r="X158">
            <v>851</v>
          </cell>
          <cell r="Y158">
            <v>821</v>
          </cell>
          <cell r="AA158" t="str">
            <v>Meter Read</v>
          </cell>
        </row>
        <row r="159">
          <cell r="A159">
            <v>86242</v>
          </cell>
          <cell r="B159">
            <v>60100</v>
          </cell>
          <cell r="C159" t="str">
            <v>Tools and Equipment</v>
          </cell>
          <cell r="D159">
            <v>0</v>
          </cell>
          <cell r="E159" t="str">
            <v xml:space="preserve">ITRON DCH HANDHELD METER READER DCH=DATACAP H     </v>
          </cell>
          <cell r="F159" t="str">
            <v xml:space="preserve">                                                  </v>
          </cell>
          <cell r="G159">
            <v>36892</v>
          </cell>
          <cell r="H159">
            <v>5</v>
          </cell>
          <cell r="I159">
            <v>10</v>
          </cell>
          <cell r="J159">
            <v>1028</v>
          </cell>
          <cell r="K159">
            <v>0</v>
          </cell>
          <cell r="L159">
            <v>0</v>
          </cell>
          <cell r="M159">
            <v>0</v>
          </cell>
          <cell r="N159">
            <v>0</v>
          </cell>
          <cell r="O159">
            <v>0</v>
          </cell>
          <cell r="P159">
            <v>1028</v>
          </cell>
          <cell r="Q159">
            <v>-177</v>
          </cell>
          <cell r="R159">
            <v>-30</v>
          </cell>
          <cell r="S159">
            <v>0</v>
          </cell>
          <cell r="T159">
            <v>0</v>
          </cell>
          <cell r="U159">
            <v>0</v>
          </cell>
          <cell r="V159">
            <v>0</v>
          </cell>
          <cell r="W159">
            <v>-207</v>
          </cell>
          <cell r="X159">
            <v>851</v>
          </cell>
          <cell r="Y159">
            <v>821</v>
          </cell>
          <cell r="AA159" t="str">
            <v>Meter Read</v>
          </cell>
        </row>
        <row r="160">
          <cell r="A160">
            <v>86243</v>
          </cell>
          <cell r="B160">
            <v>60100</v>
          </cell>
          <cell r="C160" t="str">
            <v>Tools and Equipment</v>
          </cell>
          <cell r="D160">
            <v>0</v>
          </cell>
          <cell r="E160" t="str">
            <v xml:space="preserve">ITRON DCH HANDHELD METER READER DCH=DATACAP H     </v>
          </cell>
          <cell r="F160" t="str">
            <v xml:space="preserve">                                                  </v>
          </cell>
          <cell r="G160">
            <v>36892</v>
          </cell>
          <cell r="H160">
            <v>5</v>
          </cell>
          <cell r="I160">
            <v>10</v>
          </cell>
          <cell r="J160">
            <v>1028</v>
          </cell>
          <cell r="K160">
            <v>0</v>
          </cell>
          <cell r="L160">
            <v>0</v>
          </cell>
          <cell r="M160">
            <v>0</v>
          </cell>
          <cell r="N160">
            <v>0</v>
          </cell>
          <cell r="O160">
            <v>0</v>
          </cell>
          <cell r="P160">
            <v>1028</v>
          </cell>
          <cell r="Q160">
            <v>-177</v>
          </cell>
          <cell r="R160">
            <v>-30</v>
          </cell>
          <cell r="S160">
            <v>0</v>
          </cell>
          <cell r="T160">
            <v>0</v>
          </cell>
          <cell r="U160">
            <v>0</v>
          </cell>
          <cell r="V160">
            <v>0</v>
          </cell>
          <cell r="W160">
            <v>-207</v>
          </cell>
          <cell r="X160">
            <v>851</v>
          </cell>
          <cell r="Y160">
            <v>821</v>
          </cell>
          <cell r="AA160" t="str">
            <v>Meter Read</v>
          </cell>
        </row>
        <row r="161">
          <cell r="A161">
            <v>86244</v>
          </cell>
          <cell r="B161">
            <v>60100</v>
          </cell>
          <cell r="C161" t="str">
            <v>Tools and Equipment</v>
          </cell>
          <cell r="D161">
            <v>0</v>
          </cell>
          <cell r="E161" t="str">
            <v xml:space="preserve">ITRON DCH HANDHELD METER READER DCH=DATACAP H     </v>
          </cell>
          <cell r="F161" t="str">
            <v xml:space="preserve">                                                  </v>
          </cell>
          <cell r="G161">
            <v>36892</v>
          </cell>
          <cell r="H161">
            <v>5</v>
          </cell>
          <cell r="I161">
            <v>10</v>
          </cell>
          <cell r="J161">
            <v>1028</v>
          </cell>
          <cell r="K161">
            <v>0</v>
          </cell>
          <cell r="L161">
            <v>0</v>
          </cell>
          <cell r="M161">
            <v>0</v>
          </cell>
          <cell r="N161">
            <v>0</v>
          </cell>
          <cell r="O161">
            <v>0</v>
          </cell>
          <cell r="P161">
            <v>1028</v>
          </cell>
          <cell r="Q161">
            <v>-177</v>
          </cell>
          <cell r="R161">
            <v>-30</v>
          </cell>
          <cell r="S161">
            <v>0</v>
          </cell>
          <cell r="T161">
            <v>0</v>
          </cell>
          <cell r="U161">
            <v>0</v>
          </cell>
          <cell r="V161">
            <v>0</v>
          </cell>
          <cell r="W161">
            <v>-207</v>
          </cell>
          <cell r="X161">
            <v>851</v>
          </cell>
          <cell r="Y161">
            <v>821</v>
          </cell>
          <cell r="AA161" t="str">
            <v>Meter Read</v>
          </cell>
        </row>
        <row r="162">
          <cell r="A162">
            <v>86245</v>
          </cell>
          <cell r="B162">
            <v>60100</v>
          </cell>
          <cell r="C162" t="str">
            <v>Tools and Equipment</v>
          </cell>
          <cell r="D162">
            <v>0</v>
          </cell>
          <cell r="E162" t="str">
            <v xml:space="preserve">ITRON DCH HANDHELD METER READER DCH=DATACAP H     </v>
          </cell>
          <cell r="F162" t="str">
            <v xml:space="preserve">                                                  </v>
          </cell>
          <cell r="G162">
            <v>36251</v>
          </cell>
          <cell r="H162">
            <v>10</v>
          </cell>
          <cell r="I162">
            <v>0</v>
          </cell>
          <cell r="J162">
            <v>1028</v>
          </cell>
          <cell r="K162">
            <v>0</v>
          </cell>
          <cell r="L162">
            <v>0</v>
          </cell>
          <cell r="M162">
            <v>0</v>
          </cell>
          <cell r="N162">
            <v>0</v>
          </cell>
          <cell r="O162">
            <v>0</v>
          </cell>
          <cell r="P162">
            <v>1028</v>
          </cell>
          <cell r="Q162">
            <v>-53</v>
          </cell>
          <cell r="R162">
            <v>-18</v>
          </cell>
          <cell r="S162">
            <v>0</v>
          </cell>
          <cell r="T162">
            <v>0</v>
          </cell>
          <cell r="U162">
            <v>0</v>
          </cell>
          <cell r="V162">
            <v>0</v>
          </cell>
          <cell r="W162">
            <v>-71</v>
          </cell>
          <cell r="X162">
            <v>975</v>
          </cell>
          <cell r="Y162">
            <v>957</v>
          </cell>
          <cell r="AA162" t="str">
            <v>Meter Read</v>
          </cell>
        </row>
        <row r="163">
          <cell r="A163">
            <v>86246</v>
          </cell>
          <cell r="B163">
            <v>60100</v>
          </cell>
          <cell r="C163" t="str">
            <v>Tools and Equipment</v>
          </cell>
          <cell r="D163">
            <v>0</v>
          </cell>
          <cell r="E163" t="str">
            <v xml:space="preserve">ITRON DCH HANDHELD METER READER DCH=DATACAP H     </v>
          </cell>
          <cell r="F163" t="str">
            <v xml:space="preserve">                                                  </v>
          </cell>
          <cell r="G163">
            <v>36892</v>
          </cell>
          <cell r="H163">
            <v>5</v>
          </cell>
          <cell r="I163">
            <v>10</v>
          </cell>
          <cell r="J163">
            <v>1028</v>
          </cell>
          <cell r="K163">
            <v>0</v>
          </cell>
          <cell r="L163">
            <v>0</v>
          </cell>
          <cell r="M163">
            <v>0</v>
          </cell>
          <cell r="N163">
            <v>0</v>
          </cell>
          <cell r="O163">
            <v>0</v>
          </cell>
          <cell r="P163">
            <v>1028</v>
          </cell>
          <cell r="Q163">
            <v>-177</v>
          </cell>
          <cell r="R163">
            <v>-30</v>
          </cell>
          <cell r="S163">
            <v>0</v>
          </cell>
          <cell r="T163">
            <v>0</v>
          </cell>
          <cell r="U163">
            <v>0</v>
          </cell>
          <cell r="V163">
            <v>0</v>
          </cell>
          <cell r="W163">
            <v>-207</v>
          </cell>
          <cell r="X163">
            <v>851</v>
          </cell>
          <cell r="Y163">
            <v>821</v>
          </cell>
          <cell r="AA163" t="str">
            <v>Meter Read</v>
          </cell>
        </row>
        <row r="164">
          <cell r="A164">
            <v>86247</v>
          </cell>
          <cell r="B164">
            <v>60100</v>
          </cell>
          <cell r="C164" t="str">
            <v>Tools and Equipment</v>
          </cell>
          <cell r="D164">
            <v>0</v>
          </cell>
          <cell r="E164" t="str">
            <v xml:space="preserve">ITRON DCH HANDHELD METER READER DCH=DATACAP H     </v>
          </cell>
          <cell r="F164" t="str">
            <v xml:space="preserve">                                                  </v>
          </cell>
          <cell r="G164">
            <v>36892</v>
          </cell>
          <cell r="H164">
            <v>5</v>
          </cell>
          <cell r="I164">
            <v>10</v>
          </cell>
          <cell r="J164">
            <v>1028</v>
          </cell>
          <cell r="K164">
            <v>0</v>
          </cell>
          <cell r="L164">
            <v>0</v>
          </cell>
          <cell r="M164">
            <v>0</v>
          </cell>
          <cell r="N164">
            <v>0</v>
          </cell>
          <cell r="O164">
            <v>0</v>
          </cell>
          <cell r="P164">
            <v>1028</v>
          </cell>
          <cell r="Q164">
            <v>-177</v>
          </cell>
          <cell r="R164">
            <v>-30</v>
          </cell>
          <cell r="S164">
            <v>0</v>
          </cell>
          <cell r="T164">
            <v>0</v>
          </cell>
          <cell r="U164">
            <v>0</v>
          </cell>
          <cell r="V164">
            <v>0</v>
          </cell>
          <cell r="W164">
            <v>-207</v>
          </cell>
          <cell r="X164">
            <v>851</v>
          </cell>
          <cell r="Y164">
            <v>821</v>
          </cell>
          <cell r="AA164" t="str">
            <v>Meter Read</v>
          </cell>
        </row>
        <row r="165">
          <cell r="A165">
            <v>86248</v>
          </cell>
          <cell r="B165">
            <v>60100</v>
          </cell>
          <cell r="C165" t="str">
            <v>Tools and Equipment</v>
          </cell>
          <cell r="D165">
            <v>0</v>
          </cell>
          <cell r="E165" t="str">
            <v xml:space="preserve">ITRON DCH HANDHELD METER READER DCH=DATACAP H     </v>
          </cell>
          <cell r="F165" t="str">
            <v xml:space="preserve">                                                  </v>
          </cell>
          <cell r="G165">
            <v>36892</v>
          </cell>
          <cell r="H165">
            <v>5</v>
          </cell>
          <cell r="I165">
            <v>10</v>
          </cell>
          <cell r="J165">
            <v>1028</v>
          </cell>
          <cell r="K165">
            <v>0</v>
          </cell>
          <cell r="L165">
            <v>0</v>
          </cell>
          <cell r="M165">
            <v>0</v>
          </cell>
          <cell r="N165">
            <v>0</v>
          </cell>
          <cell r="O165">
            <v>0</v>
          </cell>
          <cell r="P165">
            <v>1028</v>
          </cell>
          <cell r="Q165">
            <v>-177</v>
          </cell>
          <cell r="R165">
            <v>-30</v>
          </cell>
          <cell r="S165">
            <v>0</v>
          </cell>
          <cell r="T165">
            <v>0</v>
          </cell>
          <cell r="U165">
            <v>0</v>
          </cell>
          <cell r="V165">
            <v>0</v>
          </cell>
          <cell r="W165">
            <v>-207</v>
          </cell>
          <cell r="X165">
            <v>851</v>
          </cell>
          <cell r="Y165">
            <v>821</v>
          </cell>
          <cell r="AA165" t="str">
            <v>Meter Read</v>
          </cell>
        </row>
        <row r="166">
          <cell r="A166">
            <v>86249</v>
          </cell>
          <cell r="B166">
            <v>60100</v>
          </cell>
          <cell r="C166" t="str">
            <v>Tools and Equipment</v>
          </cell>
          <cell r="D166">
            <v>0</v>
          </cell>
          <cell r="E166" t="str">
            <v xml:space="preserve">ITRON DCH HANDHELD METER READER DCH=DATACAP H     </v>
          </cell>
          <cell r="F166" t="str">
            <v xml:space="preserve">                                                  </v>
          </cell>
          <cell r="G166">
            <v>36892</v>
          </cell>
          <cell r="H166">
            <v>5</v>
          </cell>
          <cell r="I166">
            <v>10</v>
          </cell>
          <cell r="J166">
            <v>1028</v>
          </cell>
          <cell r="K166">
            <v>0</v>
          </cell>
          <cell r="L166">
            <v>0</v>
          </cell>
          <cell r="M166">
            <v>0</v>
          </cell>
          <cell r="N166">
            <v>0</v>
          </cell>
          <cell r="O166">
            <v>0</v>
          </cell>
          <cell r="P166">
            <v>1028</v>
          </cell>
          <cell r="Q166">
            <v>-177</v>
          </cell>
          <cell r="R166">
            <v>-30</v>
          </cell>
          <cell r="S166">
            <v>0</v>
          </cell>
          <cell r="T166">
            <v>0</v>
          </cell>
          <cell r="U166">
            <v>0</v>
          </cell>
          <cell r="V166">
            <v>0</v>
          </cell>
          <cell r="W166">
            <v>-207</v>
          </cell>
          <cell r="X166">
            <v>851</v>
          </cell>
          <cell r="Y166">
            <v>821</v>
          </cell>
          <cell r="AA166" t="str">
            <v>Meter Read</v>
          </cell>
        </row>
        <row r="167">
          <cell r="A167">
            <v>86250</v>
          </cell>
          <cell r="B167">
            <v>60100</v>
          </cell>
          <cell r="C167" t="str">
            <v>Tools and Equipment</v>
          </cell>
          <cell r="D167">
            <v>0</v>
          </cell>
          <cell r="E167" t="str">
            <v xml:space="preserve">ITRON DCH HANDHELD METER READER DCH=DATACAP H     </v>
          </cell>
          <cell r="F167" t="str">
            <v xml:space="preserve">                                                  </v>
          </cell>
          <cell r="G167">
            <v>36892</v>
          </cell>
          <cell r="H167">
            <v>5</v>
          </cell>
          <cell r="I167">
            <v>10</v>
          </cell>
          <cell r="J167">
            <v>1028</v>
          </cell>
          <cell r="K167">
            <v>0</v>
          </cell>
          <cell r="L167">
            <v>0</v>
          </cell>
          <cell r="M167">
            <v>0</v>
          </cell>
          <cell r="N167">
            <v>0</v>
          </cell>
          <cell r="O167">
            <v>0</v>
          </cell>
          <cell r="P167">
            <v>1028</v>
          </cell>
          <cell r="Q167">
            <v>-177</v>
          </cell>
          <cell r="R167">
            <v>-30</v>
          </cell>
          <cell r="S167">
            <v>0</v>
          </cell>
          <cell r="T167">
            <v>0</v>
          </cell>
          <cell r="U167">
            <v>0</v>
          </cell>
          <cell r="V167">
            <v>0</v>
          </cell>
          <cell r="W167">
            <v>-207</v>
          </cell>
          <cell r="X167">
            <v>851</v>
          </cell>
          <cell r="Y167">
            <v>821</v>
          </cell>
          <cell r="AA167" t="str">
            <v>Meter Read</v>
          </cell>
        </row>
        <row r="168">
          <cell r="A168">
            <v>86251</v>
          </cell>
          <cell r="B168">
            <v>60100</v>
          </cell>
          <cell r="C168" t="str">
            <v>Tools and Equipment</v>
          </cell>
          <cell r="D168">
            <v>0</v>
          </cell>
          <cell r="E168" t="str">
            <v xml:space="preserve">ITRON DCH HANDHELD METER READER DCH=DATACAP H     </v>
          </cell>
          <cell r="F168" t="str">
            <v xml:space="preserve">                                                  </v>
          </cell>
          <cell r="G168">
            <v>36892</v>
          </cell>
          <cell r="H168">
            <v>5</v>
          </cell>
          <cell r="I168">
            <v>10</v>
          </cell>
          <cell r="J168">
            <v>1028</v>
          </cell>
          <cell r="K168">
            <v>0</v>
          </cell>
          <cell r="L168">
            <v>0</v>
          </cell>
          <cell r="M168">
            <v>0</v>
          </cell>
          <cell r="N168">
            <v>0</v>
          </cell>
          <cell r="O168">
            <v>0</v>
          </cell>
          <cell r="P168">
            <v>1028</v>
          </cell>
          <cell r="Q168">
            <v>-177</v>
          </cell>
          <cell r="R168">
            <v>-30</v>
          </cell>
          <cell r="S168">
            <v>0</v>
          </cell>
          <cell r="T168">
            <v>0</v>
          </cell>
          <cell r="U168">
            <v>0</v>
          </cell>
          <cell r="V168">
            <v>0</v>
          </cell>
          <cell r="W168">
            <v>-207</v>
          </cell>
          <cell r="X168">
            <v>851</v>
          </cell>
          <cell r="Y168">
            <v>821</v>
          </cell>
          <cell r="AA168" t="str">
            <v>Meter Read</v>
          </cell>
        </row>
        <row r="169">
          <cell r="A169">
            <v>86252</v>
          </cell>
          <cell r="B169">
            <v>60100</v>
          </cell>
          <cell r="C169" t="str">
            <v>Tools and Equipment</v>
          </cell>
          <cell r="D169">
            <v>0</v>
          </cell>
          <cell r="E169" t="str">
            <v xml:space="preserve">ITRON DCH HANDHELD METER READER DCH=DATACAP H     </v>
          </cell>
          <cell r="F169" t="str">
            <v xml:space="preserve">                                                  </v>
          </cell>
          <cell r="G169">
            <v>36892</v>
          </cell>
          <cell r="H169">
            <v>5</v>
          </cell>
          <cell r="I169">
            <v>10</v>
          </cell>
          <cell r="J169">
            <v>1028</v>
          </cell>
          <cell r="K169">
            <v>0</v>
          </cell>
          <cell r="L169">
            <v>0</v>
          </cell>
          <cell r="M169">
            <v>0</v>
          </cell>
          <cell r="N169">
            <v>0</v>
          </cell>
          <cell r="O169">
            <v>0</v>
          </cell>
          <cell r="P169">
            <v>1028</v>
          </cell>
          <cell r="Q169">
            <v>-177</v>
          </cell>
          <cell r="R169">
            <v>-30</v>
          </cell>
          <cell r="S169">
            <v>0</v>
          </cell>
          <cell r="T169">
            <v>0</v>
          </cell>
          <cell r="U169">
            <v>0</v>
          </cell>
          <cell r="V169">
            <v>0</v>
          </cell>
          <cell r="W169">
            <v>-207</v>
          </cell>
          <cell r="X169">
            <v>851</v>
          </cell>
          <cell r="Y169">
            <v>821</v>
          </cell>
          <cell r="AA169" t="str">
            <v>Meter Read</v>
          </cell>
        </row>
        <row r="170">
          <cell r="A170">
            <v>86253</v>
          </cell>
          <cell r="B170">
            <v>60100</v>
          </cell>
          <cell r="C170" t="str">
            <v>Tools and Equipment</v>
          </cell>
          <cell r="D170">
            <v>0</v>
          </cell>
          <cell r="E170" t="str">
            <v xml:space="preserve">ITRON DCH HANDHELD METER READER DCH=DATACAP H     </v>
          </cell>
          <cell r="F170" t="str">
            <v xml:space="preserve">                                                  </v>
          </cell>
          <cell r="G170">
            <v>36892</v>
          </cell>
          <cell r="H170">
            <v>5</v>
          </cell>
          <cell r="I170">
            <v>10</v>
          </cell>
          <cell r="J170">
            <v>1028</v>
          </cell>
          <cell r="K170">
            <v>0</v>
          </cell>
          <cell r="L170">
            <v>0</v>
          </cell>
          <cell r="M170">
            <v>0</v>
          </cell>
          <cell r="N170">
            <v>0</v>
          </cell>
          <cell r="O170">
            <v>0</v>
          </cell>
          <cell r="P170">
            <v>1028</v>
          </cell>
          <cell r="Q170">
            <v>-177</v>
          </cell>
          <cell r="R170">
            <v>-30</v>
          </cell>
          <cell r="S170">
            <v>0</v>
          </cell>
          <cell r="T170">
            <v>0</v>
          </cell>
          <cell r="U170">
            <v>0</v>
          </cell>
          <cell r="V170">
            <v>0</v>
          </cell>
          <cell r="W170">
            <v>-207</v>
          </cell>
          <cell r="X170">
            <v>851</v>
          </cell>
          <cell r="Y170">
            <v>821</v>
          </cell>
          <cell r="AA170" t="str">
            <v>Meter Read</v>
          </cell>
        </row>
        <row r="171">
          <cell r="A171">
            <v>86254</v>
          </cell>
          <cell r="B171">
            <v>60100</v>
          </cell>
          <cell r="C171" t="str">
            <v>Tools and Equipment</v>
          </cell>
          <cell r="D171">
            <v>0</v>
          </cell>
          <cell r="E171" t="str">
            <v xml:space="preserve">ITRON DCH HANDHELD METER READER DCH=DATACAP H     </v>
          </cell>
          <cell r="F171" t="str">
            <v xml:space="preserve">                                                  </v>
          </cell>
          <cell r="G171">
            <v>36892</v>
          </cell>
          <cell r="H171">
            <v>5</v>
          </cell>
          <cell r="I171">
            <v>10</v>
          </cell>
          <cell r="J171">
            <v>1028</v>
          </cell>
          <cell r="K171">
            <v>0</v>
          </cell>
          <cell r="L171">
            <v>0</v>
          </cell>
          <cell r="M171">
            <v>0</v>
          </cell>
          <cell r="N171">
            <v>0</v>
          </cell>
          <cell r="O171">
            <v>0</v>
          </cell>
          <cell r="P171">
            <v>1028</v>
          </cell>
          <cell r="Q171">
            <v>-177</v>
          </cell>
          <cell r="R171">
            <v>-30</v>
          </cell>
          <cell r="S171">
            <v>0</v>
          </cell>
          <cell r="T171">
            <v>0</v>
          </cell>
          <cell r="U171">
            <v>0</v>
          </cell>
          <cell r="V171">
            <v>0</v>
          </cell>
          <cell r="W171">
            <v>-207</v>
          </cell>
          <cell r="X171">
            <v>851</v>
          </cell>
          <cell r="Y171">
            <v>821</v>
          </cell>
          <cell r="AA171" t="str">
            <v>Meter Read</v>
          </cell>
        </row>
        <row r="172">
          <cell r="A172">
            <v>86255</v>
          </cell>
          <cell r="B172">
            <v>60100</v>
          </cell>
          <cell r="C172" t="str">
            <v>Tools and Equipment</v>
          </cell>
          <cell r="D172">
            <v>0</v>
          </cell>
          <cell r="E172" t="str">
            <v xml:space="preserve">ITRON DCH HANDHELD METER READER DCH=DATACAP H     </v>
          </cell>
          <cell r="F172" t="str">
            <v xml:space="preserve">                                                  </v>
          </cell>
          <cell r="G172">
            <v>36892</v>
          </cell>
          <cell r="H172">
            <v>5</v>
          </cell>
          <cell r="I172">
            <v>10</v>
          </cell>
          <cell r="J172">
            <v>1028</v>
          </cell>
          <cell r="K172">
            <v>0</v>
          </cell>
          <cell r="L172">
            <v>0</v>
          </cell>
          <cell r="M172">
            <v>0</v>
          </cell>
          <cell r="N172">
            <v>0</v>
          </cell>
          <cell r="O172">
            <v>0</v>
          </cell>
          <cell r="P172">
            <v>1028</v>
          </cell>
          <cell r="Q172">
            <v>-177</v>
          </cell>
          <cell r="R172">
            <v>-30</v>
          </cell>
          <cell r="S172">
            <v>0</v>
          </cell>
          <cell r="T172">
            <v>0</v>
          </cell>
          <cell r="U172">
            <v>0</v>
          </cell>
          <cell r="V172">
            <v>0</v>
          </cell>
          <cell r="W172">
            <v>-207</v>
          </cell>
          <cell r="X172">
            <v>851</v>
          </cell>
          <cell r="Y172">
            <v>821</v>
          </cell>
          <cell r="AA172" t="str">
            <v>Meter Read</v>
          </cell>
        </row>
        <row r="173">
          <cell r="A173">
            <v>86256</v>
          </cell>
          <cell r="B173">
            <v>60100</v>
          </cell>
          <cell r="C173" t="str">
            <v>Tools and Equipment</v>
          </cell>
          <cell r="D173">
            <v>0</v>
          </cell>
          <cell r="E173" t="str">
            <v xml:space="preserve">ITRON DCH HANDHELD METER READER DCH=DATACAP H     </v>
          </cell>
          <cell r="F173" t="str">
            <v xml:space="preserve">                                                  </v>
          </cell>
          <cell r="G173">
            <v>36892</v>
          </cell>
          <cell r="H173">
            <v>5</v>
          </cell>
          <cell r="I173">
            <v>10</v>
          </cell>
          <cell r="J173">
            <v>1028</v>
          </cell>
          <cell r="K173">
            <v>0</v>
          </cell>
          <cell r="L173">
            <v>0</v>
          </cell>
          <cell r="M173">
            <v>0</v>
          </cell>
          <cell r="N173">
            <v>0</v>
          </cell>
          <cell r="O173">
            <v>0</v>
          </cell>
          <cell r="P173">
            <v>1028</v>
          </cell>
          <cell r="Q173">
            <v>-177</v>
          </cell>
          <cell r="R173">
            <v>-30</v>
          </cell>
          <cell r="S173">
            <v>0</v>
          </cell>
          <cell r="T173">
            <v>0</v>
          </cell>
          <cell r="U173">
            <v>0</v>
          </cell>
          <cell r="V173">
            <v>0</v>
          </cell>
          <cell r="W173">
            <v>-207</v>
          </cell>
          <cell r="X173">
            <v>851</v>
          </cell>
          <cell r="Y173">
            <v>821</v>
          </cell>
          <cell r="AA173" t="str">
            <v>Meter Read</v>
          </cell>
        </row>
        <row r="174">
          <cell r="A174">
            <v>86257</v>
          </cell>
          <cell r="B174">
            <v>60100</v>
          </cell>
          <cell r="C174" t="str">
            <v>Tools and Equipment</v>
          </cell>
          <cell r="D174">
            <v>0</v>
          </cell>
          <cell r="E174" t="str">
            <v xml:space="preserve">ITRON DCH HANDHELD METER READER DCH=DATACAP H     </v>
          </cell>
          <cell r="F174" t="str">
            <v xml:space="preserve">                                                  </v>
          </cell>
          <cell r="G174">
            <v>36892</v>
          </cell>
          <cell r="H174">
            <v>5</v>
          </cell>
          <cell r="I174">
            <v>10</v>
          </cell>
          <cell r="J174">
            <v>1028</v>
          </cell>
          <cell r="K174">
            <v>0</v>
          </cell>
          <cell r="L174">
            <v>0</v>
          </cell>
          <cell r="M174">
            <v>0</v>
          </cell>
          <cell r="N174">
            <v>0</v>
          </cell>
          <cell r="O174">
            <v>0</v>
          </cell>
          <cell r="P174">
            <v>1028</v>
          </cell>
          <cell r="Q174">
            <v>-177</v>
          </cell>
          <cell r="R174">
            <v>-30</v>
          </cell>
          <cell r="S174">
            <v>0</v>
          </cell>
          <cell r="T174">
            <v>0</v>
          </cell>
          <cell r="U174">
            <v>0</v>
          </cell>
          <cell r="V174">
            <v>0</v>
          </cell>
          <cell r="W174">
            <v>-207</v>
          </cell>
          <cell r="X174">
            <v>851</v>
          </cell>
          <cell r="Y174">
            <v>821</v>
          </cell>
          <cell r="AA174" t="str">
            <v>Meter Read</v>
          </cell>
        </row>
        <row r="175">
          <cell r="A175">
            <v>86258</v>
          </cell>
          <cell r="B175">
            <v>60100</v>
          </cell>
          <cell r="C175" t="str">
            <v>Tools and Equipment</v>
          </cell>
          <cell r="D175">
            <v>0</v>
          </cell>
          <cell r="E175" t="str">
            <v xml:space="preserve">ITRON DCH HANDHELD METER READER DCH=DATACAP H     </v>
          </cell>
          <cell r="F175" t="str">
            <v xml:space="preserve">                                                  </v>
          </cell>
          <cell r="G175">
            <v>36892</v>
          </cell>
          <cell r="H175">
            <v>5</v>
          </cell>
          <cell r="I175">
            <v>10</v>
          </cell>
          <cell r="J175">
            <v>1028</v>
          </cell>
          <cell r="K175">
            <v>0</v>
          </cell>
          <cell r="L175">
            <v>0</v>
          </cell>
          <cell r="M175">
            <v>0</v>
          </cell>
          <cell r="N175">
            <v>0</v>
          </cell>
          <cell r="O175">
            <v>0</v>
          </cell>
          <cell r="P175">
            <v>1028</v>
          </cell>
          <cell r="Q175">
            <v>-177</v>
          </cell>
          <cell r="R175">
            <v>-30</v>
          </cell>
          <cell r="S175">
            <v>0</v>
          </cell>
          <cell r="T175">
            <v>0</v>
          </cell>
          <cell r="U175">
            <v>0</v>
          </cell>
          <cell r="V175">
            <v>0</v>
          </cell>
          <cell r="W175">
            <v>-207</v>
          </cell>
          <cell r="X175">
            <v>851</v>
          </cell>
          <cell r="Y175">
            <v>821</v>
          </cell>
          <cell r="AA175" t="str">
            <v>Meter Read</v>
          </cell>
        </row>
        <row r="176">
          <cell r="A176">
            <v>86259</v>
          </cell>
          <cell r="B176">
            <v>60100</v>
          </cell>
          <cell r="C176" t="str">
            <v>Tools and Equipment</v>
          </cell>
          <cell r="D176">
            <v>0</v>
          </cell>
          <cell r="E176" t="str">
            <v xml:space="preserve">ITRON DCH HANDHELD METER READER DCH=DATACAP H     </v>
          </cell>
          <cell r="F176" t="str">
            <v xml:space="preserve">                                                  </v>
          </cell>
          <cell r="G176">
            <v>36892</v>
          </cell>
          <cell r="H176">
            <v>5</v>
          </cell>
          <cell r="I176">
            <v>10</v>
          </cell>
          <cell r="J176">
            <v>1028</v>
          </cell>
          <cell r="K176">
            <v>0</v>
          </cell>
          <cell r="L176">
            <v>0</v>
          </cell>
          <cell r="M176">
            <v>0</v>
          </cell>
          <cell r="N176">
            <v>0</v>
          </cell>
          <cell r="O176">
            <v>0</v>
          </cell>
          <cell r="P176">
            <v>1028</v>
          </cell>
          <cell r="Q176">
            <v>-177</v>
          </cell>
          <cell r="R176">
            <v>-30</v>
          </cell>
          <cell r="S176">
            <v>0</v>
          </cell>
          <cell r="T176">
            <v>0</v>
          </cell>
          <cell r="U176">
            <v>0</v>
          </cell>
          <cell r="V176">
            <v>0</v>
          </cell>
          <cell r="W176">
            <v>-207</v>
          </cell>
          <cell r="X176">
            <v>851</v>
          </cell>
          <cell r="Y176">
            <v>821</v>
          </cell>
          <cell r="AA176" t="str">
            <v>Meter Read</v>
          </cell>
        </row>
        <row r="177">
          <cell r="A177">
            <v>86260</v>
          </cell>
          <cell r="B177">
            <v>60100</v>
          </cell>
          <cell r="C177" t="str">
            <v>Tools and Equipment</v>
          </cell>
          <cell r="D177">
            <v>0</v>
          </cell>
          <cell r="E177" t="str">
            <v xml:space="preserve">ITRON DCH HANDHELD METER READER DCH=DATACAP H     </v>
          </cell>
          <cell r="F177" t="str">
            <v xml:space="preserve">                                                  </v>
          </cell>
          <cell r="G177">
            <v>36892</v>
          </cell>
          <cell r="H177">
            <v>5</v>
          </cell>
          <cell r="I177">
            <v>10</v>
          </cell>
          <cell r="J177">
            <v>1028</v>
          </cell>
          <cell r="K177">
            <v>0</v>
          </cell>
          <cell r="L177">
            <v>0</v>
          </cell>
          <cell r="M177">
            <v>0</v>
          </cell>
          <cell r="N177">
            <v>0</v>
          </cell>
          <cell r="O177">
            <v>0</v>
          </cell>
          <cell r="P177">
            <v>1028</v>
          </cell>
          <cell r="Q177">
            <v>-177</v>
          </cell>
          <cell r="R177">
            <v>-30</v>
          </cell>
          <cell r="S177">
            <v>0</v>
          </cell>
          <cell r="T177">
            <v>0</v>
          </cell>
          <cell r="U177">
            <v>0</v>
          </cell>
          <cell r="V177">
            <v>0</v>
          </cell>
          <cell r="W177">
            <v>-207</v>
          </cell>
          <cell r="X177">
            <v>851</v>
          </cell>
          <cell r="Y177">
            <v>821</v>
          </cell>
          <cell r="AA177" t="str">
            <v>Meter Read</v>
          </cell>
        </row>
        <row r="178">
          <cell r="A178">
            <v>86261</v>
          </cell>
          <cell r="B178">
            <v>60100</v>
          </cell>
          <cell r="C178" t="str">
            <v>Tools and Equipment</v>
          </cell>
          <cell r="D178">
            <v>0</v>
          </cell>
          <cell r="E178" t="str">
            <v xml:space="preserve">ITRON DCH HANDHELD METER READER DCH=DATACAP H     </v>
          </cell>
          <cell r="F178" t="str">
            <v xml:space="preserve">                                                  </v>
          </cell>
          <cell r="G178">
            <v>36892</v>
          </cell>
          <cell r="H178">
            <v>5</v>
          </cell>
          <cell r="I178">
            <v>10</v>
          </cell>
          <cell r="J178">
            <v>1028</v>
          </cell>
          <cell r="K178">
            <v>0</v>
          </cell>
          <cell r="L178">
            <v>0</v>
          </cell>
          <cell r="M178">
            <v>0</v>
          </cell>
          <cell r="N178">
            <v>0</v>
          </cell>
          <cell r="O178">
            <v>0</v>
          </cell>
          <cell r="P178">
            <v>1028</v>
          </cell>
          <cell r="Q178">
            <v>-177</v>
          </cell>
          <cell r="R178">
            <v>-30</v>
          </cell>
          <cell r="S178">
            <v>0</v>
          </cell>
          <cell r="T178">
            <v>0</v>
          </cell>
          <cell r="U178">
            <v>0</v>
          </cell>
          <cell r="V178">
            <v>0</v>
          </cell>
          <cell r="W178">
            <v>-207</v>
          </cell>
          <cell r="X178">
            <v>851</v>
          </cell>
          <cell r="Y178">
            <v>821</v>
          </cell>
          <cell r="AA178" t="str">
            <v>Meter Read</v>
          </cell>
        </row>
        <row r="179">
          <cell r="A179">
            <v>86262</v>
          </cell>
          <cell r="B179">
            <v>60100</v>
          </cell>
          <cell r="C179" t="str">
            <v>Tools and Equipment</v>
          </cell>
          <cell r="D179">
            <v>0</v>
          </cell>
          <cell r="E179" t="str">
            <v xml:space="preserve">ITRON DCH HANDHELD METER READER DCH=DATACAP H     </v>
          </cell>
          <cell r="F179" t="str">
            <v xml:space="preserve">                                                  </v>
          </cell>
          <cell r="G179">
            <v>36892</v>
          </cell>
          <cell r="H179">
            <v>5</v>
          </cell>
          <cell r="I179">
            <v>10</v>
          </cell>
          <cell r="J179">
            <v>1028</v>
          </cell>
          <cell r="K179">
            <v>0</v>
          </cell>
          <cell r="L179">
            <v>0</v>
          </cell>
          <cell r="M179">
            <v>0</v>
          </cell>
          <cell r="N179">
            <v>0</v>
          </cell>
          <cell r="O179">
            <v>0</v>
          </cell>
          <cell r="P179">
            <v>1028</v>
          </cell>
          <cell r="Q179">
            <v>-177</v>
          </cell>
          <cell r="R179">
            <v>-30</v>
          </cell>
          <cell r="S179">
            <v>0</v>
          </cell>
          <cell r="T179">
            <v>0</v>
          </cell>
          <cell r="U179">
            <v>0</v>
          </cell>
          <cell r="V179">
            <v>0</v>
          </cell>
          <cell r="W179">
            <v>-207</v>
          </cell>
          <cell r="X179">
            <v>851</v>
          </cell>
          <cell r="Y179">
            <v>821</v>
          </cell>
          <cell r="AA179" t="str">
            <v>Meter Read</v>
          </cell>
        </row>
        <row r="180">
          <cell r="A180">
            <v>86263</v>
          </cell>
          <cell r="B180">
            <v>60100</v>
          </cell>
          <cell r="C180" t="str">
            <v>Tools and Equipment</v>
          </cell>
          <cell r="D180">
            <v>0</v>
          </cell>
          <cell r="E180" t="str">
            <v xml:space="preserve">ITRON DCH HANDHELD METER READER DCH=DATACAP H     </v>
          </cell>
          <cell r="F180" t="str">
            <v xml:space="preserve">                                                  </v>
          </cell>
          <cell r="G180">
            <v>36892</v>
          </cell>
          <cell r="H180">
            <v>5</v>
          </cell>
          <cell r="I180">
            <v>10</v>
          </cell>
          <cell r="J180">
            <v>1028</v>
          </cell>
          <cell r="K180">
            <v>0</v>
          </cell>
          <cell r="L180">
            <v>0</v>
          </cell>
          <cell r="M180">
            <v>0</v>
          </cell>
          <cell r="N180">
            <v>0</v>
          </cell>
          <cell r="O180">
            <v>0</v>
          </cell>
          <cell r="P180">
            <v>1028</v>
          </cell>
          <cell r="Q180">
            <v>-177</v>
          </cell>
          <cell r="R180">
            <v>-30</v>
          </cell>
          <cell r="S180">
            <v>0</v>
          </cell>
          <cell r="T180">
            <v>0</v>
          </cell>
          <cell r="U180">
            <v>0</v>
          </cell>
          <cell r="V180">
            <v>0</v>
          </cell>
          <cell r="W180">
            <v>-207</v>
          </cell>
          <cell r="X180">
            <v>851</v>
          </cell>
          <cell r="Y180">
            <v>821</v>
          </cell>
          <cell r="AA180" t="str">
            <v>Meter Read</v>
          </cell>
        </row>
        <row r="181">
          <cell r="A181">
            <v>86264</v>
          </cell>
          <cell r="B181">
            <v>60100</v>
          </cell>
          <cell r="C181" t="str">
            <v>Tools and Equipment</v>
          </cell>
          <cell r="D181">
            <v>0</v>
          </cell>
          <cell r="E181" t="str">
            <v xml:space="preserve">ITRON DCH HANDHELD METER READER DCH=DATACAP H     </v>
          </cell>
          <cell r="F181" t="str">
            <v xml:space="preserve">                                                  </v>
          </cell>
          <cell r="G181">
            <v>36892</v>
          </cell>
          <cell r="H181">
            <v>5</v>
          </cell>
          <cell r="I181">
            <v>10</v>
          </cell>
          <cell r="J181">
            <v>1028</v>
          </cell>
          <cell r="K181">
            <v>0</v>
          </cell>
          <cell r="L181">
            <v>0</v>
          </cell>
          <cell r="M181">
            <v>0</v>
          </cell>
          <cell r="N181">
            <v>0</v>
          </cell>
          <cell r="O181">
            <v>0</v>
          </cell>
          <cell r="P181">
            <v>1028</v>
          </cell>
          <cell r="Q181">
            <v>-177</v>
          </cell>
          <cell r="R181">
            <v>-30</v>
          </cell>
          <cell r="S181">
            <v>0</v>
          </cell>
          <cell r="T181">
            <v>0</v>
          </cell>
          <cell r="U181">
            <v>0</v>
          </cell>
          <cell r="V181">
            <v>0</v>
          </cell>
          <cell r="W181">
            <v>-207</v>
          </cell>
          <cell r="X181">
            <v>851</v>
          </cell>
          <cell r="Y181">
            <v>821</v>
          </cell>
          <cell r="AA181" t="str">
            <v>Meter Read</v>
          </cell>
        </row>
        <row r="182">
          <cell r="A182">
            <v>86265</v>
          </cell>
          <cell r="B182">
            <v>60100</v>
          </cell>
          <cell r="C182" t="str">
            <v>Tools and Equipment</v>
          </cell>
          <cell r="D182">
            <v>0</v>
          </cell>
          <cell r="E182" t="str">
            <v xml:space="preserve">ITRON DCH HANDHELD METER READER DCH=DATACAP H     </v>
          </cell>
          <cell r="F182" t="str">
            <v xml:space="preserve">                                                  </v>
          </cell>
          <cell r="G182">
            <v>36892</v>
          </cell>
          <cell r="H182">
            <v>5</v>
          </cell>
          <cell r="I182">
            <v>10</v>
          </cell>
          <cell r="J182">
            <v>1028</v>
          </cell>
          <cell r="K182">
            <v>0</v>
          </cell>
          <cell r="L182">
            <v>0</v>
          </cell>
          <cell r="M182">
            <v>0</v>
          </cell>
          <cell r="N182">
            <v>0</v>
          </cell>
          <cell r="O182">
            <v>0</v>
          </cell>
          <cell r="P182">
            <v>1028</v>
          </cell>
          <cell r="Q182">
            <v>-177</v>
          </cell>
          <cell r="R182">
            <v>-30</v>
          </cell>
          <cell r="S182">
            <v>0</v>
          </cell>
          <cell r="T182">
            <v>0</v>
          </cell>
          <cell r="U182">
            <v>0</v>
          </cell>
          <cell r="V182">
            <v>0</v>
          </cell>
          <cell r="W182">
            <v>-207</v>
          </cell>
          <cell r="X182">
            <v>851</v>
          </cell>
          <cell r="Y182">
            <v>821</v>
          </cell>
          <cell r="AA182" t="str">
            <v>Meter Read</v>
          </cell>
        </row>
        <row r="183">
          <cell r="A183">
            <v>86266</v>
          </cell>
          <cell r="B183">
            <v>60100</v>
          </cell>
          <cell r="C183" t="str">
            <v>Tools and Equipment</v>
          </cell>
          <cell r="D183">
            <v>0</v>
          </cell>
          <cell r="E183" t="str">
            <v xml:space="preserve">ITRON DCH HANDHELD METER READER DCH=DATACAP H     </v>
          </cell>
          <cell r="F183" t="str">
            <v xml:space="preserve">                                                  </v>
          </cell>
          <cell r="G183">
            <v>36892</v>
          </cell>
          <cell r="H183">
            <v>5</v>
          </cell>
          <cell r="I183">
            <v>10</v>
          </cell>
          <cell r="J183">
            <v>1028</v>
          </cell>
          <cell r="K183">
            <v>0</v>
          </cell>
          <cell r="L183">
            <v>0</v>
          </cell>
          <cell r="M183">
            <v>0</v>
          </cell>
          <cell r="N183">
            <v>0</v>
          </cell>
          <cell r="O183">
            <v>0</v>
          </cell>
          <cell r="P183">
            <v>1028</v>
          </cell>
          <cell r="Q183">
            <v>-177</v>
          </cell>
          <cell r="R183">
            <v>-30</v>
          </cell>
          <cell r="S183">
            <v>0</v>
          </cell>
          <cell r="T183">
            <v>0</v>
          </cell>
          <cell r="U183">
            <v>0</v>
          </cell>
          <cell r="V183">
            <v>0</v>
          </cell>
          <cell r="W183">
            <v>-207</v>
          </cell>
          <cell r="X183">
            <v>851</v>
          </cell>
          <cell r="Y183">
            <v>821</v>
          </cell>
          <cell r="AA183" t="str">
            <v>Meter Read</v>
          </cell>
        </row>
        <row r="184">
          <cell r="A184">
            <v>86267</v>
          </cell>
          <cell r="B184">
            <v>60100</v>
          </cell>
          <cell r="C184" t="str">
            <v>Tools and Equipment</v>
          </cell>
          <cell r="D184">
            <v>0</v>
          </cell>
          <cell r="E184" t="str">
            <v xml:space="preserve">ITRON DCH HANDHELD METER READER DCH=DATACAP H     </v>
          </cell>
          <cell r="F184" t="str">
            <v xml:space="preserve">                                                  </v>
          </cell>
          <cell r="G184">
            <v>36892</v>
          </cell>
          <cell r="H184">
            <v>5</v>
          </cell>
          <cell r="I184">
            <v>10</v>
          </cell>
          <cell r="J184">
            <v>1028</v>
          </cell>
          <cell r="K184">
            <v>0</v>
          </cell>
          <cell r="L184">
            <v>0</v>
          </cell>
          <cell r="M184">
            <v>0</v>
          </cell>
          <cell r="N184">
            <v>0</v>
          </cell>
          <cell r="O184">
            <v>0</v>
          </cell>
          <cell r="P184">
            <v>1028</v>
          </cell>
          <cell r="Q184">
            <v>-177</v>
          </cell>
          <cell r="R184">
            <v>-30</v>
          </cell>
          <cell r="S184">
            <v>0</v>
          </cell>
          <cell r="T184">
            <v>0</v>
          </cell>
          <cell r="U184">
            <v>0</v>
          </cell>
          <cell r="V184">
            <v>0</v>
          </cell>
          <cell r="W184">
            <v>-207</v>
          </cell>
          <cell r="X184">
            <v>851</v>
          </cell>
          <cell r="Y184">
            <v>821</v>
          </cell>
          <cell r="AA184" t="str">
            <v>Meter Read</v>
          </cell>
        </row>
        <row r="185">
          <cell r="A185">
            <v>86268</v>
          </cell>
          <cell r="B185">
            <v>60100</v>
          </cell>
          <cell r="C185" t="str">
            <v>Tools and Equipment</v>
          </cell>
          <cell r="D185">
            <v>0</v>
          </cell>
          <cell r="E185" t="str">
            <v xml:space="preserve">ITRON DCH HANDHELD METER READER DCH=DATACAP H     </v>
          </cell>
          <cell r="F185" t="str">
            <v xml:space="preserve">                                                  </v>
          </cell>
          <cell r="G185">
            <v>36892</v>
          </cell>
          <cell r="H185">
            <v>5</v>
          </cell>
          <cell r="I185">
            <v>10</v>
          </cell>
          <cell r="J185">
            <v>1028</v>
          </cell>
          <cell r="K185">
            <v>0</v>
          </cell>
          <cell r="L185">
            <v>0</v>
          </cell>
          <cell r="M185">
            <v>0</v>
          </cell>
          <cell r="N185">
            <v>0</v>
          </cell>
          <cell r="O185">
            <v>0</v>
          </cell>
          <cell r="P185">
            <v>1028</v>
          </cell>
          <cell r="Q185">
            <v>-177</v>
          </cell>
          <cell r="R185">
            <v>-30</v>
          </cell>
          <cell r="S185">
            <v>0</v>
          </cell>
          <cell r="T185">
            <v>0</v>
          </cell>
          <cell r="U185">
            <v>0</v>
          </cell>
          <cell r="V185">
            <v>0</v>
          </cell>
          <cell r="W185">
            <v>-207</v>
          </cell>
          <cell r="X185">
            <v>851</v>
          </cell>
          <cell r="Y185">
            <v>821</v>
          </cell>
          <cell r="AA185" t="str">
            <v>Meter Read</v>
          </cell>
        </row>
        <row r="186">
          <cell r="A186">
            <v>86269</v>
          </cell>
          <cell r="B186">
            <v>60100</v>
          </cell>
          <cell r="C186" t="str">
            <v>Tools and Equipment</v>
          </cell>
          <cell r="D186">
            <v>0</v>
          </cell>
          <cell r="E186" t="str">
            <v xml:space="preserve">ITRON DCH HANDHELD METER READER DCH=DATACAP H     </v>
          </cell>
          <cell r="F186" t="str">
            <v xml:space="preserve">                                                  </v>
          </cell>
          <cell r="G186">
            <v>36892</v>
          </cell>
          <cell r="H186">
            <v>5</v>
          </cell>
          <cell r="I186">
            <v>10</v>
          </cell>
          <cell r="J186">
            <v>1028</v>
          </cell>
          <cell r="K186">
            <v>0</v>
          </cell>
          <cell r="L186">
            <v>0</v>
          </cell>
          <cell r="M186">
            <v>0</v>
          </cell>
          <cell r="N186">
            <v>0</v>
          </cell>
          <cell r="O186">
            <v>0</v>
          </cell>
          <cell r="P186">
            <v>1028</v>
          </cell>
          <cell r="Q186">
            <v>-177</v>
          </cell>
          <cell r="R186">
            <v>-30</v>
          </cell>
          <cell r="S186">
            <v>0</v>
          </cell>
          <cell r="T186">
            <v>0</v>
          </cell>
          <cell r="U186">
            <v>0</v>
          </cell>
          <cell r="V186">
            <v>0</v>
          </cell>
          <cell r="W186">
            <v>-207</v>
          </cell>
          <cell r="X186">
            <v>851</v>
          </cell>
          <cell r="Y186">
            <v>821</v>
          </cell>
          <cell r="AA186" t="str">
            <v>Meter Read</v>
          </cell>
        </row>
        <row r="187">
          <cell r="A187">
            <v>86270</v>
          </cell>
          <cell r="B187">
            <v>60100</v>
          </cell>
          <cell r="C187" t="str">
            <v>Tools and Equipment</v>
          </cell>
          <cell r="D187">
            <v>0</v>
          </cell>
          <cell r="E187" t="str">
            <v xml:space="preserve">ITRON DCH HANDHELD METER READER DCH=DATACAP H     </v>
          </cell>
          <cell r="F187" t="str">
            <v xml:space="preserve">                                                  </v>
          </cell>
          <cell r="G187">
            <v>36892</v>
          </cell>
          <cell r="H187">
            <v>5</v>
          </cell>
          <cell r="I187">
            <v>10</v>
          </cell>
          <cell r="J187">
            <v>1028</v>
          </cell>
          <cell r="K187">
            <v>0</v>
          </cell>
          <cell r="L187">
            <v>0</v>
          </cell>
          <cell r="M187">
            <v>0</v>
          </cell>
          <cell r="N187">
            <v>0</v>
          </cell>
          <cell r="O187">
            <v>0</v>
          </cell>
          <cell r="P187">
            <v>1028</v>
          </cell>
          <cell r="Q187">
            <v>-177</v>
          </cell>
          <cell r="R187">
            <v>-30</v>
          </cell>
          <cell r="S187">
            <v>0</v>
          </cell>
          <cell r="T187">
            <v>0</v>
          </cell>
          <cell r="U187">
            <v>0</v>
          </cell>
          <cell r="V187">
            <v>0</v>
          </cell>
          <cell r="W187">
            <v>-207</v>
          </cell>
          <cell r="X187">
            <v>851</v>
          </cell>
          <cell r="Y187">
            <v>821</v>
          </cell>
          <cell r="AA187" t="str">
            <v>Meter Read</v>
          </cell>
        </row>
        <row r="188">
          <cell r="A188">
            <v>86271</v>
          </cell>
          <cell r="B188">
            <v>60100</v>
          </cell>
          <cell r="C188" t="str">
            <v>Tools and Equipment</v>
          </cell>
          <cell r="D188">
            <v>0</v>
          </cell>
          <cell r="E188" t="str">
            <v xml:space="preserve">ITRON DCH HANDHELD METER READER DCH=DATACAP H     </v>
          </cell>
          <cell r="F188" t="str">
            <v xml:space="preserve">                                                  </v>
          </cell>
          <cell r="G188">
            <v>36892</v>
          </cell>
          <cell r="H188">
            <v>5</v>
          </cell>
          <cell r="I188">
            <v>10</v>
          </cell>
          <cell r="J188">
            <v>1028</v>
          </cell>
          <cell r="K188">
            <v>0</v>
          </cell>
          <cell r="L188">
            <v>0</v>
          </cell>
          <cell r="M188">
            <v>0</v>
          </cell>
          <cell r="N188">
            <v>0</v>
          </cell>
          <cell r="O188">
            <v>0</v>
          </cell>
          <cell r="P188">
            <v>1028</v>
          </cell>
          <cell r="Q188">
            <v>-177</v>
          </cell>
          <cell r="R188">
            <v>-30</v>
          </cell>
          <cell r="S188">
            <v>0</v>
          </cell>
          <cell r="T188">
            <v>0</v>
          </cell>
          <cell r="U188">
            <v>0</v>
          </cell>
          <cell r="V188">
            <v>0</v>
          </cell>
          <cell r="W188">
            <v>-207</v>
          </cell>
          <cell r="X188">
            <v>851</v>
          </cell>
          <cell r="Y188">
            <v>821</v>
          </cell>
          <cell r="AA188" t="str">
            <v>Meter Read</v>
          </cell>
        </row>
        <row r="189">
          <cell r="A189">
            <v>86272</v>
          </cell>
          <cell r="B189">
            <v>60100</v>
          </cell>
          <cell r="C189" t="str">
            <v>Tools and Equipment</v>
          </cell>
          <cell r="D189">
            <v>0</v>
          </cell>
          <cell r="E189" t="str">
            <v xml:space="preserve">ITRON DCH HANDHELD METER READER DCH=DATACAP H     </v>
          </cell>
          <cell r="F189" t="str">
            <v xml:space="preserve">                                                  </v>
          </cell>
          <cell r="G189">
            <v>36892</v>
          </cell>
          <cell r="H189">
            <v>5</v>
          </cell>
          <cell r="I189">
            <v>10</v>
          </cell>
          <cell r="J189">
            <v>1028</v>
          </cell>
          <cell r="K189">
            <v>0</v>
          </cell>
          <cell r="L189">
            <v>0</v>
          </cell>
          <cell r="M189">
            <v>0</v>
          </cell>
          <cell r="N189">
            <v>0</v>
          </cell>
          <cell r="O189">
            <v>0</v>
          </cell>
          <cell r="P189">
            <v>1028</v>
          </cell>
          <cell r="Q189">
            <v>-177</v>
          </cell>
          <cell r="R189">
            <v>-30</v>
          </cell>
          <cell r="S189">
            <v>0</v>
          </cell>
          <cell r="T189">
            <v>0</v>
          </cell>
          <cell r="U189">
            <v>0</v>
          </cell>
          <cell r="V189">
            <v>0</v>
          </cell>
          <cell r="W189">
            <v>-207</v>
          </cell>
          <cell r="X189">
            <v>851</v>
          </cell>
          <cell r="Y189">
            <v>821</v>
          </cell>
          <cell r="AA189" t="str">
            <v>Meter Read</v>
          </cell>
        </row>
        <row r="190">
          <cell r="A190">
            <v>86273</v>
          </cell>
          <cell r="B190">
            <v>60100</v>
          </cell>
          <cell r="C190" t="str">
            <v>Tools and Equipment</v>
          </cell>
          <cell r="D190">
            <v>0</v>
          </cell>
          <cell r="E190" t="str">
            <v xml:space="preserve">ITRON DCH HANDHELD METER READER DCH=DATACAP H     </v>
          </cell>
          <cell r="F190" t="str">
            <v xml:space="preserve">                                                  </v>
          </cell>
          <cell r="G190">
            <v>36892</v>
          </cell>
          <cell r="H190">
            <v>5</v>
          </cell>
          <cell r="I190">
            <v>10</v>
          </cell>
          <cell r="J190">
            <v>1028</v>
          </cell>
          <cell r="K190">
            <v>0</v>
          </cell>
          <cell r="L190">
            <v>0</v>
          </cell>
          <cell r="M190">
            <v>0</v>
          </cell>
          <cell r="N190">
            <v>0</v>
          </cell>
          <cell r="O190">
            <v>0</v>
          </cell>
          <cell r="P190">
            <v>1028</v>
          </cell>
          <cell r="Q190">
            <v>-177</v>
          </cell>
          <cell r="R190">
            <v>-30</v>
          </cell>
          <cell r="S190">
            <v>0</v>
          </cell>
          <cell r="T190">
            <v>0</v>
          </cell>
          <cell r="U190">
            <v>0</v>
          </cell>
          <cell r="V190">
            <v>0</v>
          </cell>
          <cell r="W190">
            <v>-207</v>
          </cell>
          <cell r="X190">
            <v>851</v>
          </cell>
          <cell r="Y190">
            <v>821</v>
          </cell>
          <cell r="AA190" t="str">
            <v>Meter Read</v>
          </cell>
        </row>
        <row r="191">
          <cell r="A191">
            <v>86274</v>
          </cell>
          <cell r="B191">
            <v>60100</v>
          </cell>
          <cell r="C191" t="str">
            <v>Tools and Equipment</v>
          </cell>
          <cell r="D191">
            <v>0</v>
          </cell>
          <cell r="E191" t="str">
            <v xml:space="preserve">ITRON DCMU METER READER RACK DCMU=DATACAP MGMNT   </v>
          </cell>
          <cell r="F191" t="str">
            <v xml:space="preserve">                                                  </v>
          </cell>
          <cell r="G191">
            <v>36892</v>
          </cell>
          <cell r="H191">
            <v>5</v>
          </cell>
          <cell r="I191">
            <v>10</v>
          </cell>
          <cell r="J191">
            <v>939</v>
          </cell>
          <cell r="K191">
            <v>0</v>
          </cell>
          <cell r="L191">
            <v>0</v>
          </cell>
          <cell r="M191">
            <v>0</v>
          </cell>
          <cell r="N191">
            <v>0</v>
          </cell>
          <cell r="O191">
            <v>0</v>
          </cell>
          <cell r="P191">
            <v>939</v>
          </cell>
          <cell r="Q191">
            <v>-162</v>
          </cell>
          <cell r="R191">
            <v>-27</v>
          </cell>
          <cell r="S191">
            <v>0</v>
          </cell>
          <cell r="T191">
            <v>0</v>
          </cell>
          <cell r="U191">
            <v>0</v>
          </cell>
          <cell r="V191">
            <v>0</v>
          </cell>
          <cell r="W191">
            <v>-189</v>
          </cell>
          <cell r="X191">
            <v>777</v>
          </cell>
          <cell r="Y191">
            <v>750</v>
          </cell>
          <cell r="AA191" t="str">
            <v>Meter Read</v>
          </cell>
        </row>
        <row r="192">
          <cell r="A192">
            <v>86275</v>
          </cell>
          <cell r="B192">
            <v>60100</v>
          </cell>
          <cell r="C192" t="str">
            <v>Tools and Equipment</v>
          </cell>
          <cell r="D192">
            <v>0</v>
          </cell>
          <cell r="E192" t="str">
            <v xml:space="preserve">ITRON DCMU METER READER RACK DCMU=DATACAP MGMNT   </v>
          </cell>
          <cell r="F192" t="str">
            <v xml:space="preserve">                                                  </v>
          </cell>
          <cell r="G192">
            <v>36892</v>
          </cell>
          <cell r="H192">
            <v>5</v>
          </cell>
          <cell r="I192">
            <v>10</v>
          </cell>
          <cell r="J192">
            <v>939</v>
          </cell>
          <cell r="K192">
            <v>0</v>
          </cell>
          <cell r="L192">
            <v>0</v>
          </cell>
          <cell r="M192">
            <v>0</v>
          </cell>
          <cell r="N192">
            <v>0</v>
          </cell>
          <cell r="O192">
            <v>0</v>
          </cell>
          <cell r="P192">
            <v>939</v>
          </cell>
          <cell r="Q192">
            <v>-162</v>
          </cell>
          <cell r="R192">
            <v>-27</v>
          </cell>
          <cell r="S192">
            <v>0</v>
          </cell>
          <cell r="T192">
            <v>0</v>
          </cell>
          <cell r="U192">
            <v>0</v>
          </cell>
          <cell r="V192">
            <v>0</v>
          </cell>
          <cell r="W192">
            <v>-189</v>
          </cell>
          <cell r="X192">
            <v>777</v>
          </cell>
          <cell r="Y192">
            <v>750</v>
          </cell>
          <cell r="AA192" t="str">
            <v>Meter Read</v>
          </cell>
        </row>
        <row r="193">
          <cell r="A193">
            <v>86276</v>
          </cell>
          <cell r="B193">
            <v>60100</v>
          </cell>
          <cell r="C193" t="str">
            <v>Tools and Equipment</v>
          </cell>
          <cell r="D193">
            <v>0</v>
          </cell>
          <cell r="E193" t="str">
            <v xml:space="preserve">ITRON DCMU METER READER RACK DCMU=DATACAP MGMNT   </v>
          </cell>
          <cell r="F193" t="str">
            <v xml:space="preserve">                                                  </v>
          </cell>
          <cell r="G193">
            <v>36892</v>
          </cell>
          <cell r="H193">
            <v>5</v>
          </cell>
          <cell r="I193">
            <v>10</v>
          </cell>
          <cell r="J193">
            <v>939</v>
          </cell>
          <cell r="K193">
            <v>0</v>
          </cell>
          <cell r="L193">
            <v>0</v>
          </cell>
          <cell r="M193">
            <v>0</v>
          </cell>
          <cell r="N193">
            <v>0</v>
          </cell>
          <cell r="O193">
            <v>0</v>
          </cell>
          <cell r="P193">
            <v>939</v>
          </cell>
          <cell r="Q193">
            <v>-162</v>
          </cell>
          <cell r="R193">
            <v>-27</v>
          </cell>
          <cell r="S193">
            <v>0</v>
          </cell>
          <cell r="T193">
            <v>0</v>
          </cell>
          <cell r="U193">
            <v>0</v>
          </cell>
          <cell r="V193">
            <v>0</v>
          </cell>
          <cell r="W193">
            <v>-189</v>
          </cell>
          <cell r="X193">
            <v>777</v>
          </cell>
          <cell r="Y193">
            <v>750</v>
          </cell>
          <cell r="AA193" t="str">
            <v>Meter Read</v>
          </cell>
        </row>
        <row r="194">
          <cell r="A194">
            <v>86277</v>
          </cell>
          <cell r="B194">
            <v>60100</v>
          </cell>
          <cell r="C194" t="str">
            <v>Tools and Equipment</v>
          </cell>
          <cell r="D194">
            <v>0</v>
          </cell>
          <cell r="E194" t="str">
            <v xml:space="preserve">ITRON DCMU METER READER RACK DCMU=DATACAP MGMNT   </v>
          </cell>
          <cell r="F194" t="str">
            <v xml:space="preserve">                                                  </v>
          </cell>
          <cell r="G194">
            <v>36892</v>
          </cell>
          <cell r="H194">
            <v>5</v>
          </cell>
          <cell r="I194">
            <v>10</v>
          </cell>
          <cell r="J194">
            <v>939</v>
          </cell>
          <cell r="K194">
            <v>0</v>
          </cell>
          <cell r="L194">
            <v>0</v>
          </cell>
          <cell r="M194">
            <v>0</v>
          </cell>
          <cell r="N194">
            <v>0</v>
          </cell>
          <cell r="O194">
            <v>0</v>
          </cell>
          <cell r="P194">
            <v>939</v>
          </cell>
          <cell r="Q194">
            <v>-162</v>
          </cell>
          <cell r="R194">
            <v>-27</v>
          </cell>
          <cell r="S194">
            <v>0</v>
          </cell>
          <cell r="T194">
            <v>0</v>
          </cell>
          <cell r="U194">
            <v>0</v>
          </cell>
          <cell r="V194">
            <v>0</v>
          </cell>
          <cell r="W194">
            <v>-189</v>
          </cell>
          <cell r="X194">
            <v>777</v>
          </cell>
          <cell r="Y194">
            <v>750</v>
          </cell>
          <cell r="AA194" t="str">
            <v>Meter Read</v>
          </cell>
        </row>
        <row r="195">
          <cell r="A195">
            <v>86278</v>
          </cell>
          <cell r="B195">
            <v>60100</v>
          </cell>
          <cell r="C195" t="str">
            <v>Tools and Equipment</v>
          </cell>
          <cell r="D195">
            <v>0</v>
          </cell>
          <cell r="E195" t="str">
            <v xml:space="preserve">ITRON DCMU METER READER RACK DCMU=DATACAP MGMNT   </v>
          </cell>
          <cell r="F195" t="str">
            <v xml:space="preserve">                                                  </v>
          </cell>
          <cell r="G195">
            <v>36892</v>
          </cell>
          <cell r="H195">
            <v>5</v>
          </cell>
          <cell r="I195">
            <v>10</v>
          </cell>
          <cell r="J195">
            <v>939</v>
          </cell>
          <cell r="K195">
            <v>0</v>
          </cell>
          <cell r="L195">
            <v>0</v>
          </cell>
          <cell r="M195">
            <v>0</v>
          </cell>
          <cell r="N195">
            <v>0</v>
          </cell>
          <cell r="O195">
            <v>0</v>
          </cell>
          <cell r="P195">
            <v>939</v>
          </cell>
          <cell r="Q195">
            <v>-162</v>
          </cell>
          <cell r="R195">
            <v>-27</v>
          </cell>
          <cell r="S195">
            <v>0</v>
          </cell>
          <cell r="T195">
            <v>0</v>
          </cell>
          <cell r="U195">
            <v>0</v>
          </cell>
          <cell r="V195">
            <v>0</v>
          </cell>
          <cell r="W195">
            <v>-189</v>
          </cell>
          <cell r="X195">
            <v>777</v>
          </cell>
          <cell r="Y195">
            <v>750</v>
          </cell>
          <cell r="AA195" t="str">
            <v>Meter Read</v>
          </cell>
        </row>
        <row r="196">
          <cell r="A196">
            <v>86279</v>
          </cell>
          <cell r="B196">
            <v>60100</v>
          </cell>
          <cell r="C196" t="str">
            <v>Tools and Equipment</v>
          </cell>
          <cell r="D196">
            <v>0</v>
          </cell>
          <cell r="E196" t="str">
            <v xml:space="preserve">ITRON DCMU METER READER RACK DCMU=DATACAP MGMNT   </v>
          </cell>
          <cell r="F196" t="str">
            <v xml:space="preserve">                                                  </v>
          </cell>
          <cell r="G196">
            <v>36892</v>
          </cell>
          <cell r="H196">
            <v>5</v>
          </cell>
          <cell r="I196">
            <v>10</v>
          </cell>
          <cell r="J196">
            <v>939</v>
          </cell>
          <cell r="K196">
            <v>0</v>
          </cell>
          <cell r="L196">
            <v>0</v>
          </cell>
          <cell r="M196">
            <v>0</v>
          </cell>
          <cell r="N196">
            <v>0</v>
          </cell>
          <cell r="O196">
            <v>0</v>
          </cell>
          <cell r="P196">
            <v>939</v>
          </cell>
          <cell r="Q196">
            <v>-162</v>
          </cell>
          <cell r="R196">
            <v>-27</v>
          </cell>
          <cell r="S196">
            <v>0</v>
          </cell>
          <cell r="T196">
            <v>0</v>
          </cell>
          <cell r="U196">
            <v>0</v>
          </cell>
          <cell r="V196">
            <v>0</v>
          </cell>
          <cell r="W196">
            <v>-189</v>
          </cell>
          <cell r="X196">
            <v>777</v>
          </cell>
          <cell r="Y196">
            <v>750</v>
          </cell>
          <cell r="AA196" t="str">
            <v>Meter Read</v>
          </cell>
        </row>
        <row r="197">
          <cell r="A197">
            <v>86280</v>
          </cell>
          <cell r="B197">
            <v>60100</v>
          </cell>
          <cell r="C197" t="str">
            <v>Tools and Equipment</v>
          </cell>
          <cell r="D197">
            <v>0</v>
          </cell>
          <cell r="E197" t="str">
            <v xml:space="preserve">ITRON BCS FOR METER READERS - 6 PORT DCS=BATTERY  </v>
          </cell>
          <cell r="F197" t="str">
            <v xml:space="preserve">                                                  </v>
          </cell>
          <cell r="G197">
            <v>36892</v>
          </cell>
          <cell r="H197">
            <v>5</v>
          </cell>
          <cell r="I197">
            <v>10</v>
          </cell>
          <cell r="J197">
            <v>434</v>
          </cell>
          <cell r="K197">
            <v>0</v>
          </cell>
          <cell r="L197">
            <v>0</v>
          </cell>
          <cell r="M197">
            <v>0</v>
          </cell>
          <cell r="N197">
            <v>0</v>
          </cell>
          <cell r="O197">
            <v>0</v>
          </cell>
          <cell r="P197">
            <v>434</v>
          </cell>
          <cell r="Q197">
            <v>-75</v>
          </cell>
          <cell r="R197">
            <v>-13</v>
          </cell>
          <cell r="S197">
            <v>0</v>
          </cell>
          <cell r="T197">
            <v>0</v>
          </cell>
          <cell r="U197">
            <v>0</v>
          </cell>
          <cell r="V197">
            <v>0</v>
          </cell>
          <cell r="W197">
            <v>-88</v>
          </cell>
          <cell r="X197">
            <v>359</v>
          </cell>
          <cell r="Y197">
            <v>346</v>
          </cell>
          <cell r="AA197" t="str">
            <v>Meter Read</v>
          </cell>
        </row>
        <row r="198">
          <cell r="A198">
            <v>86281</v>
          </cell>
          <cell r="B198">
            <v>60100</v>
          </cell>
          <cell r="C198" t="str">
            <v>Tools and Equipment</v>
          </cell>
          <cell r="D198">
            <v>0</v>
          </cell>
          <cell r="E198" t="str">
            <v xml:space="preserve">ITRON BCS FOR METER READERS - 6 PORT DCS=BATTERY  </v>
          </cell>
          <cell r="F198" t="str">
            <v xml:space="preserve">                                                  </v>
          </cell>
          <cell r="G198">
            <v>36892</v>
          </cell>
          <cell r="H198">
            <v>5</v>
          </cell>
          <cell r="I198">
            <v>10</v>
          </cell>
          <cell r="J198">
            <v>434</v>
          </cell>
          <cell r="K198">
            <v>0</v>
          </cell>
          <cell r="L198">
            <v>0</v>
          </cell>
          <cell r="M198">
            <v>0</v>
          </cell>
          <cell r="N198">
            <v>0</v>
          </cell>
          <cell r="O198">
            <v>0</v>
          </cell>
          <cell r="P198">
            <v>434</v>
          </cell>
          <cell r="Q198">
            <v>-75</v>
          </cell>
          <cell r="R198">
            <v>-13</v>
          </cell>
          <cell r="S198">
            <v>0</v>
          </cell>
          <cell r="T198">
            <v>0</v>
          </cell>
          <cell r="U198">
            <v>0</v>
          </cell>
          <cell r="V198">
            <v>0</v>
          </cell>
          <cell r="W198">
            <v>-88</v>
          </cell>
          <cell r="X198">
            <v>359</v>
          </cell>
          <cell r="Y198">
            <v>346</v>
          </cell>
          <cell r="AA198" t="str">
            <v>Meter Read</v>
          </cell>
        </row>
        <row r="199">
          <cell r="A199">
            <v>86282</v>
          </cell>
          <cell r="B199">
            <v>60100</v>
          </cell>
          <cell r="C199" t="str">
            <v>Tools and Equipment</v>
          </cell>
          <cell r="D199">
            <v>0</v>
          </cell>
          <cell r="E199" t="str">
            <v xml:space="preserve">ITRON BCS FOR METER READERS - 6 PORT DCS=BATTERY  </v>
          </cell>
          <cell r="F199" t="str">
            <v xml:space="preserve">                                                  </v>
          </cell>
          <cell r="G199">
            <v>36892</v>
          </cell>
          <cell r="H199">
            <v>5</v>
          </cell>
          <cell r="I199">
            <v>10</v>
          </cell>
          <cell r="J199">
            <v>434</v>
          </cell>
          <cell r="K199">
            <v>0</v>
          </cell>
          <cell r="L199">
            <v>0</v>
          </cell>
          <cell r="M199">
            <v>0</v>
          </cell>
          <cell r="N199">
            <v>0</v>
          </cell>
          <cell r="O199">
            <v>0</v>
          </cell>
          <cell r="P199">
            <v>434</v>
          </cell>
          <cell r="Q199">
            <v>-75</v>
          </cell>
          <cell r="R199">
            <v>-13</v>
          </cell>
          <cell r="S199">
            <v>0</v>
          </cell>
          <cell r="T199">
            <v>0</v>
          </cell>
          <cell r="U199">
            <v>0</v>
          </cell>
          <cell r="V199">
            <v>0</v>
          </cell>
          <cell r="W199">
            <v>-88</v>
          </cell>
          <cell r="X199">
            <v>359</v>
          </cell>
          <cell r="Y199">
            <v>346</v>
          </cell>
          <cell r="AA199" t="str">
            <v>Meter Read</v>
          </cell>
        </row>
        <row r="200">
          <cell r="A200">
            <v>86283</v>
          </cell>
          <cell r="B200">
            <v>60100</v>
          </cell>
          <cell r="C200" t="str">
            <v>Tools and Equipment</v>
          </cell>
          <cell r="D200">
            <v>0</v>
          </cell>
          <cell r="E200" t="str">
            <v xml:space="preserve">ITRON BCS FOR METER READERS - 6 PORT DCS=BATTERY  </v>
          </cell>
          <cell r="F200" t="str">
            <v xml:space="preserve">                                                  </v>
          </cell>
          <cell r="G200">
            <v>36892</v>
          </cell>
          <cell r="H200">
            <v>5</v>
          </cell>
          <cell r="I200">
            <v>10</v>
          </cell>
          <cell r="J200">
            <v>434</v>
          </cell>
          <cell r="K200">
            <v>0</v>
          </cell>
          <cell r="L200">
            <v>0</v>
          </cell>
          <cell r="M200">
            <v>0</v>
          </cell>
          <cell r="N200">
            <v>0</v>
          </cell>
          <cell r="O200">
            <v>0</v>
          </cell>
          <cell r="P200">
            <v>434</v>
          </cell>
          <cell r="Q200">
            <v>-75</v>
          </cell>
          <cell r="R200">
            <v>-13</v>
          </cell>
          <cell r="S200">
            <v>0</v>
          </cell>
          <cell r="T200">
            <v>0</v>
          </cell>
          <cell r="U200">
            <v>0</v>
          </cell>
          <cell r="V200">
            <v>0</v>
          </cell>
          <cell r="W200">
            <v>-88</v>
          </cell>
          <cell r="X200">
            <v>359</v>
          </cell>
          <cell r="Y200">
            <v>346</v>
          </cell>
          <cell r="AA200" t="str">
            <v>Meter Read</v>
          </cell>
        </row>
        <row r="201">
          <cell r="A201">
            <v>86284</v>
          </cell>
          <cell r="B201">
            <v>60100</v>
          </cell>
          <cell r="C201" t="str">
            <v>Tools and Equipment</v>
          </cell>
          <cell r="D201">
            <v>0</v>
          </cell>
          <cell r="E201" t="str">
            <v xml:space="preserve">ITRON BCS FOR METER READERS - 6 PORT DCS=BATTERY  </v>
          </cell>
          <cell r="F201" t="str">
            <v xml:space="preserve">                                                  </v>
          </cell>
          <cell r="G201">
            <v>36892</v>
          </cell>
          <cell r="H201">
            <v>5</v>
          </cell>
          <cell r="I201">
            <v>10</v>
          </cell>
          <cell r="J201">
            <v>434</v>
          </cell>
          <cell r="K201">
            <v>0</v>
          </cell>
          <cell r="L201">
            <v>0</v>
          </cell>
          <cell r="M201">
            <v>0</v>
          </cell>
          <cell r="N201">
            <v>0</v>
          </cell>
          <cell r="O201">
            <v>0</v>
          </cell>
          <cell r="P201">
            <v>434</v>
          </cell>
          <cell r="Q201">
            <v>-75</v>
          </cell>
          <cell r="R201">
            <v>-13</v>
          </cell>
          <cell r="S201">
            <v>0</v>
          </cell>
          <cell r="T201">
            <v>0</v>
          </cell>
          <cell r="U201">
            <v>0</v>
          </cell>
          <cell r="V201">
            <v>0</v>
          </cell>
          <cell r="W201">
            <v>-88</v>
          </cell>
          <cell r="X201">
            <v>359</v>
          </cell>
          <cell r="Y201">
            <v>346</v>
          </cell>
          <cell r="AA201" t="str">
            <v>Meter Read</v>
          </cell>
        </row>
        <row r="202">
          <cell r="A202">
            <v>86285</v>
          </cell>
          <cell r="B202">
            <v>60100</v>
          </cell>
          <cell r="C202" t="str">
            <v>Tools and Equipment</v>
          </cell>
          <cell r="D202">
            <v>0</v>
          </cell>
          <cell r="E202" t="str">
            <v xml:space="preserve">ITRON BCS FOR METER READERS - 6 PORT DCS=BATTERY  </v>
          </cell>
          <cell r="F202" t="str">
            <v xml:space="preserve">                                                  </v>
          </cell>
          <cell r="G202">
            <v>36892</v>
          </cell>
          <cell r="H202">
            <v>5</v>
          </cell>
          <cell r="I202">
            <v>10</v>
          </cell>
          <cell r="J202">
            <v>434</v>
          </cell>
          <cell r="K202">
            <v>0</v>
          </cell>
          <cell r="L202">
            <v>0</v>
          </cell>
          <cell r="M202">
            <v>0</v>
          </cell>
          <cell r="N202">
            <v>0</v>
          </cell>
          <cell r="O202">
            <v>0</v>
          </cell>
          <cell r="P202">
            <v>434</v>
          </cell>
          <cell r="Q202">
            <v>-75</v>
          </cell>
          <cell r="R202">
            <v>-13</v>
          </cell>
          <cell r="S202">
            <v>0</v>
          </cell>
          <cell r="T202">
            <v>0</v>
          </cell>
          <cell r="U202">
            <v>0</v>
          </cell>
          <cell r="V202">
            <v>0</v>
          </cell>
          <cell r="W202">
            <v>-88</v>
          </cell>
          <cell r="X202">
            <v>359</v>
          </cell>
          <cell r="Y202">
            <v>346</v>
          </cell>
          <cell r="AA202" t="str">
            <v>Meter Read</v>
          </cell>
        </row>
        <row r="203">
          <cell r="A203">
            <v>86286</v>
          </cell>
          <cell r="B203">
            <v>60100</v>
          </cell>
          <cell r="C203" t="str">
            <v>Tools and Equipment</v>
          </cell>
          <cell r="D203">
            <v>0</v>
          </cell>
          <cell r="E203" t="str">
            <v xml:space="preserve">ITRON BCS FOR METER READERS - 6 PORT DCS=BATTERY  </v>
          </cell>
          <cell r="F203" t="str">
            <v xml:space="preserve">                                                  </v>
          </cell>
          <cell r="G203">
            <v>36892</v>
          </cell>
          <cell r="H203">
            <v>5</v>
          </cell>
          <cell r="I203">
            <v>10</v>
          </cell>
          <cell r="J203">
            <v>434</v>
          </cell>
          <cell r="K203">
            <v>0</v>
          </cell>
          <cell r="L203">
            <v>0</v>
          </cell>
          <cell r="M203">
            <v>0</v>
          </cell>
          <cell r="N203">
            <v>0</v>
          </cell>
          <cell r="O203">
            <v>0</v>
          </cell>
          <cell r="P203">
            <v>434</v>
          </cell>
          <cell r="Q203">
            <v>-75</v>
          </cell>
          <cell r="R203">
            <v>-13</v>
          </cell>
          <cell r="S203">
            <v>0</v>
          </cell>
          <cell r="T203">
            <v>0</v>
          </cell>
          <cell r="U203">
            <v>0</v>
          </cell>
          <cell r="V203">
            <v>0</v>
          </cell>
          <cell r="W203">
            <v>-88</v>
          </cell>
          <cell r="X203">
            <v>359</v>
          </cell>
          <cell r="Y203">
            <v>346</v>
          </cell>
          <cell r="AA203" t="str">
            <v>Meter Read</v>
          </cell>
        </row>
        <row r="204">
          <cell r="A204">
            <v>86287</v>
          </cell>
          <cell r="B204">
            <v>60100</v>
          </cell>
          <cell r="C204" t="str">
            <v>Tools and Equipment</v>
          </cell>
          <cell r="D204">
            <v>0</v>
          </cell>
          <cell r="E204" t="str">
            <v xml:space="preserve">ITRON BCS FOR METER READERS - 3 PORT DCS=BATTERY  </v>
          </cell>
          <cell r="F204" t="str">
            <v xml:space="preserve">                                                  </v>
          </cell>
          <cell r="G204">
            <v>36892</v>
          </cell>
          <cell r="H204">
            <v>5</v>
          </cell>
          <cell r="I204">
            <v>10</v>
          </cell>
          <cell r="J204">
            <v>289</v>
          </cell>
          <cell r="K204">
            <v>0</v>
          </cell>
          <cell r="L204">
            <v>0</v>
          </cell>
          <cell r="M204">
            <v>0</v>
          </cell>
          <cell r="N204">
            <v>0</v>
          </cell>
          <cell r="O204">
            <v>0</v>
          </cell>
          <cell r="P204">
            <v>289</v>
          </cell>
          <cell r="Q204">
            <v>-51</v>
          </cell>
          <cell r="R204">
            <v>-9</v>
          </cell>
          <cell r="S204">
            <v>0</v>
          </cell>
          <cell r="T204">
            <v>0</v>
          </cell>
          <cell r="U204">
            <v>0</v>
          </cell>
          <cell r="V204">
            <v>0</v>
          </cell>
          <cell r="W204">
            <v>-60</v>
          </cell>
          <cell r="X204">
            <v>238</v>
          </cell>
          <cell r="Y204">
            <v>229</v>
          </cell>
          <cell r="AA204" t="str">
            <v>Meter Read</v>
          </cell>
        </row>
        <row r="205">
          <cell r="A205">
            <v>86288</v>
          </cell>
          <cell r="B205">
            <v>60100</v>
          </cell>
          <cell r="C205" t="str">
            <v>Tools and Equipment</v>
          </cell>
          <cell r="D205">
            <v>0</v>
          </cell>
          <cell r="E205" t="str">
            <v xml:space="preserve">ITRON BCS FOR METER READERS - 3 PORT DCS=BATTERY  </v>
          </cell>
          <cell r="F205" t="str">
            <v xml:space="preserve">                                                  </v>
          </cell>
          <cell r="G205">
            <v>36892</v>
          </cell>
          <cell r="H205">
            <v>5</v>
          </cell>
          <cell r="I205">
            <v>10</v>
          </cell>
          <cell r="J205">
            <v>289</v>
          </cell>
          <cell r="K205">
            <v>0</v>
          </cell>
          <cell r="L205">
            <v>0</v>
          </cell>
          <cell r="M205">
            <v>0</v>
          </cell>
          <cell r="N205">
            <v>0</v>
          </cell>
          <cell r="O205">
            <v>0</v>
          </cell>
          <cell r="P205">
            <v>289</v>
          </cell>
          <cell r="Q205">
            <v>-51</v>
          </cell>
          <cell r="R205">
            <v>-9</v>
          </cell>
          <cell r="S205">
            <v>0</v>
          </cell>
          <cell r="T205">
            <v>0</v>
          </cell>
          <cell r="U205">
            <v>0</v>
          </cell>
          <cell r="V205">
            <v>0</v>
          </cell>
          <cell r="W205">
            <v>-60</v>
          </cell>
          <cell r="X205">
            <v>238</v>
          </cell>
          <cell r="Y205">
            <v>229</v>
          </cell>
          <cell r="AA205" t="str">
            <v>Meter Read</v>
          </cell>
        </row>
        <row r="206">
          <cell r="A206">
            <v>86289</v>
          </cell>
          <cell r="B206">
            <v>60100</v>
          </cell>
          <cell r="C206" t="str">
            <v>Tools and Equipment</v>
          </cell>
          <cell r="D206">
            <v>0</v>
          </cell>
          <cell r="E206" t="str">
            <v xml:space="preserve">ITRON METER READING BATTERIES                     </v>
          </cell>
          <cell r="F206" t="str">
            <v xml:space="preserve">                                                  </v>
          </cell>
          <cell r="G206">
            <v>36892</v>
          </cell>
          <cell r="H206">
            <v>5</v>
          </cell>
          <cell r="I206">
            <v>10</v>
          </cell>
          <cell r="J206">
            <v>51</v>
          </cell>
          <cell r="K206">
            <v>0</v>
          </cell>
          <cell r="L206">
            <v>0</v>
          </cell>
          <cell r="M206">
            <v>0</v>
          </cell>
          <cell r="N206">
            <v>0</v>
          </cell>
          <cell r="O206">
            <v>0</v>
          </cell>
          <cell r="P206">
            <v>51</v>
          </cell>
          <cell r="Q206">
            <v>-9</v>
          </cell>
          <cell r="R206">
            <v>-2</v>
          </cell>
          <cell r="S206">
            <v>0</v>
          </cell>
          <cell r="T206">
            <v>0</v>
          </cell>
          <cell r="U206">
            <v>0</v>
          </cell>
          <cell r="V206">
            <v>0</v>
          </cell>
          <cell r="W206">
            <v>-11</v>
          </cell>
          <cell r="X206">
            <v>42</v>
          </cell>
          <cell r="Y206">
            <v>40</v>
          </cell>
          <cell r="AA206" t="str">
            <v>Meter Read</v>
          </cell>
        </row>
        <row r="207">
          <cell r="A207">
            <v>86290</v>
          </cell>
          <cell r="B207">
            <v>60100</v>
          </cell>
          <cell r="C207" t="str">
            <v>Tools and Equipment</v>
          </cell>
          <cell r="D207">
            <v>0</v>
          </cell>
          <cell r="E207" t="str">
            <v xml:space="preserve">ITRON METER READING BATTERIES                     </v>
          </cell>
          <cell r="F207" t="str">
            <v xml:space="preserve">                                                  </v>
          </cell>
          <cell r="G207">
            <v>36892</v>
          </cell>
          <cell r="H207">
            <v>5</v>
          </cell>
          <cell r="I207">
            <v>10</v>
          </cell>
          <cell r="J207">
            <v>51</v>
          </cell>
          <cell r="K207">
            <v>0</v>
          </cell>
          <cell r="L207">
            <v>0</v>
          </cell>
          <cell r="M207">
            <v>0</v>
          </cell>
          <cell r="N207">
            <v>0</v>
          </cell>
          <cell r="O207">
            <v>0</v>
          </cell>
          <cell r="P207">
            <v>51</v>
          </cell>
          <cell r="Q207">
            <v>-9</v>
          </cell>
          <cell r="R207">
            <v>-2</v>
          </cell>
          <cell r="S207">
            <v>0</v>
          </cell>
          <cell r="T207">
            <v>0</v>
          </cell>
          <cell r="U207">
            <v>0</v>
          </cell>
          <cell r="V207">
            <v>0</v>
          </cell>
          <cell r="W207">
            <v>-11</v>
          </cell>
          <cell r="X207">
            <v>42</v>
          </cell>
          <cell r="Y207">
            <v>40</v>
          </cell>
          <cell r="AA207" t="str">
            <v>Meter Read</v>
          </cell>
        </row>
        <row r="208">
          <cell r="A208">
            <v>86291</v>
          </cell>
          <cell r="B208">
            <v>60100</v>
          </cell>
          <cell r="C208" t="str">
            <v>Tools and Equipment</v>
          </cell>
          <cell r="D208">
            <v>0</v>
          </cell>
          <cell r="E208" t="str">
            <v xml:space="preserve">ITRON MINI-READER                                 </v>
          </cell>
          <cell r="F208" t="str">
            <v xml:space="preserve">                                                  </v>
          </cell>
          <cell r="G208">
            <v>36892</v>
          </cell>
          <cell r="H208">
            <v>5</v>
          </cell>
          <cell r="I208">
            <v>10</v>
          </cell>
          <cell r="J208">
            <v>463</v>
          </cell>
          <cell r="K208">
            <v>0</v>
          </cell>
          <cell r="L208">
            <v>0</v>
          </cell>
          <cell r="M208">
            <v>0</v>
          </cell>
          <cell r="N208">
            <v>0</v>
          </cell>
          <cell r="O208">
            <v>0</v>
          </cell>
          <cell r="P208">
            <v>463</v>
          </cell>
          <cell r="Q208">
            <v>-80</v>
          </cell>
          <cell r="R208">
            <v>-14</v>
          </cell>
          <cell r="S208">
            <v>0</v>
          </cell>
          <cell r="T208">
            <v>0</v>
          </cell>
          <cell r="U208">
            <v>0</v>
          </cell>
          <cell r="V208">
            <v>0</v>
          </cell>
          <cell r="W208">
            <v>-94</v>
          </cell>
          <cell r="X208">
            <v>383</v>
          </cell>
          <cell r="Y208">
            <v>369</v>
          </cell>
          <cell r="AA208" t="str">
            <v>Meter Read</v>
          </cell>
        </row>
        <row r="209">
          <cell r="A209">
            <v>86292</v>
          </cell>
          <cell r="B209">
            <v>60100</v>
          </cell>
          <cell r="C209" t="str">
            <v>Tools and Equipment</v>
          </cell>
          <cell r="D209">
            <v>0</v>
          </cell>
          <cell r="E209" t="str">
            <v xml:space="preserve">ITRON MINI-READER                                 </v>
          </cell>
          <cell r="F209" t="str">
            <v xml:space="preserve">                                                  </v>
          </cell>
          <cell r="G209">
            <v>36892</v>
          </cell>
          <cell r="H209">
            <v>5</v>
          </cell>
          <cell r="I209">
            <v>10</v>
          </cell>
          <cell r="J209">
            <v>463</v>
          </cell>
          <cell r="K209">
            <v>0</v>
          </cell>
          <cell r="L209">
            <v>0</v>
          </cell>
          <cell r="M209">
            <v>0</v>
          </cell>
          <cell r="N209">
            <v>0</v>
          </cell>
          <cell r="O209">
            <v>0</v>
          </cell>
          <cell r="P209">
            <v>463</v>
          </cell>
          <cell r="Q209">
            <v>-80</v>
          </cell>
          <cell r="R209">
            <v>-14</v>
          </cell>
          <cell r="S209">
            <v>0</v>
          </cell>
          <cell r="T209">
            <v>0</v>
          </cell>
          <cell r="U209">
            <v>0</v>
          </cell>
          <cell r="V209">
            <v>0</v>
          </cell>
          <cell r="W209">
            <v>-94</v>
          </cell>
          <cell r="X209">
            <v>383</v>
          </cell>
          <cell r="Y209">
            <v>369</v>
          </cell>
          <cell r="AA209" t="str">
            <v>Meter Read</v>
          </cell>
        </row>
        <row r="210">
          <cell r="A210">
            <v>86293</v>
          </cell>
          <cell r="B210">
            <v>60100</v>
          </cell>
          <cell r="C210" t="str">
            <v>Tools and Equipment</v>
          </cell>
          <cell r="D210">
            <v>0</v>
          </cell>
          <cell r="E210" t="str">
            <v xml:space="preserve">ITRON MINI-READER                                 </v>
          </cell>
          <cell r="F210" t="str">
            <v xml:space="preserve">                                                  </v>
          </cell>
          <cell r="G210">
            <v>36892</v>
          </cell>
          <cell r="H210">
            <v>5</v>
          </cell>
          <cell r="I210">
            <v>10</v>
          </cell>
          <cell r="J210">
            <v>463</v>
          </cell>
          <cell r="K210">
            <v>0</v>
          </cell>
          <cell r="L210">
            <v>0</v>
          </cell>
          <cell r="M210">
            <v>0</v>
          </cell>
          <cell r="N210">
            <v>0</v>
          </cell>
          <cell r="O210">
            <v>0</v>
          </cell>
          <cell r="P210">
            <v>463</v>
          </cell>
          <cell r="Q210">
            <v>-80</v>
          </cell>
          <cell r="R210">
            <v>-14</v>
          </cell>
          <cell r="S210">
            <v>0</v>
          </cell>
          <cell r="T210">
            <v>0</v>
          </cell>
          <cell r="U210">
            <v>0</v>
          </cell>
          <cell r="V210">
            <v>0</v>
          </cell>
          <cell r="W210">
            <v>-94</v>
          </cell>
          <cell r="X210">
            <v>383</v>
          </cell>
          <cell r="Y210">
            <v>369</v>
          </cell>
          <cell r="AA210" t="str">
            <v>Meter Read</v>
          </cell>
        </row>
        <row r="211">
          <cell r="A211">
            <v>86294</v>
          </cell>
          <cell r="B211">
            <v>60100</v>
          </cell>
          <cell r="C211" t="str">
            <v>Tools and Equipment</v>
          </cell>
          <cell r="D211">
            <v>0</v>
          </cell>
          <cell r="E211" t="str">
            <v xml:space="preserve">ITRON MINI-READER MODEL NO. 1158                  </v>
          </cell>
          <cell r="F211" t="str">
            <v xml:space="preserve">                                                  </v>
          </cell>
          <cell r="G211">
            <v>36892</v>
          </cell>
          <cell r="H211">
            <v>5</v>
          </cell>
          <cell r="I211">
            <v>10</v>
          </cell>
          <cell r="J211">
            <v>463</v>
          </cell>
          <cell r="K211">
            <v>0</v>
          </cell>
          <cell r="L211">
            <v>0</v>
          </cell>
          <cell r="M211">
            <v>0</v>
          </cell>
          <cell r="N211">
            <v>0</v>
          </cell>
          <cell r="O211">
            <v>0</v>
          </cell>
          <cell r="P211">
            <v>463</v>
          </cell>
          <cell r="Q211">
            <v>-80</v>
          </cell>
          <cell r="R211">
            <v>-14</v>
          </cell>
          <cell r="S211">
            <v>0</v>
          </cell>
          <cell r="T211">
            <v>0</v>
          </cell>
          <cell r="U211">
            <v>0</v>
          </cell>
          <cell r="V211">
            <v>0</v>
          </cell>
          <cell r="W211">
            <v>-94</v>
          </cell>
          <cell r="X211">
            <v>383</v>
          </cell>
          <cell r="Y211">
            <v>369</v>
          </cell>
          <cell r="AA211" t="str">
            <v>Meter Read</v>
          </cell>
        </row>
        <row r="212">
          <cell r="A212">
            <v>86299</v>
          </cell>
          <cell r="B212">
            <v>60100</v>
          </cell>
          <cell r="C212" t="str">
            <v>Tools and Equipment</v>
          </cell>
          <cell r="D212">
            <v>0</v>
          </cell>
          <cell r="E212" t="str">
            <v xml:space="preserve">ITRON DCH HANDHELD METER READER                   </v>
          </cell>
          <cell r="F212" t="str">
            <v xml:space="preserve">                                                  </v>
          </cell>
          <cell r="G212">
            <v>36923</v>
          </cell>
          <cell r="H212">
            <v>5</v>
          </cell>
          <cell r="I212">
            <v>10</v>
          </cell>
          <cell r="J212">
            <v>0</v>
          </cell>
          <cell r="K212">
            <v>0</v>
          </cell>
          <cell r="L212">
            <v>0</v>
          </cell>
          <cell r="M212">
            <v>0</v>
          </cell>
          <cell r="N212">
            <v>0</v>
          </cell>
          <cell r="O212">
            <v>0</v>
          </cell>
          <cell r="P212">
            <v>0</v>
          </cell>
          <cell r="Q212">
            <v>0</v>
          </cell>
          <cell r="R212">
            <v>0</v>
          </cell>
          <cell r="S212">
            <v>0</v>
          </cell>
          <cell r="T212">
            <v>0</v>
          </cell>
          <cell r="U212">
            <v>0</v>
          </cell>
          <cell r="V212">
            <v>0</v>
          </cell>
          <cell r="W212">
            <v>0</v>
          </cell>
          <cell r="X212">
            <v>0</v>
          </cell>
          <cell r="Y212">
            <v>0</v>
          </cell>
          <cell r="AA212" t="str">
            <v>Meter Read</v>
          </cell>
        </row>
        <row r="213">
          <cell r="A213">
            <v>86300</v>
          </cell>
          <cell r="B213">
            <v>60100</v>
          </cell>
          <cell r="C213" t="str">
            <v>Tools and Equipment</v>
          </cell>
          <cell r="D213">
            <v>0</v>
          </cell>
          <cell r="E213" t="str">
            <v xml:space="preserve">ITRON HEXAGRAM MINIREADER                         </v>
          </cell>
          <cell r="F213" t="str">
            <v xml:space="preserve">                                                  </v>
          </cell>
          <cell r="G213">
            <v>36892</v>
          </cell>
          <cell r="H213">
            <v>5</v>
          </cell>
          <cell r="I213">
            <v>10</v>
          </cell>
          <cell r="J213">
            <v>794</v>
          </cell>
          <cell r="K213">
            <v>0</v>
          </cell>
          <cell r="L213">
            <v>0</v>
          </cell>
          <cell r="M213">
            <v>0</v>
          </cell>
          <cell r="N213">
            <v>0</v>
          </cell>
          <cell r="O213">
            <v>0</v>
          </cell>
          <cell r="P213">
            <v>794</v>
          </cell>
          <cell r="Q213">
            <v>-137</v>
          </cell>
          <cell r="R213">
            <v>-23</v>
          </cell>
          <cell r="S213">
            <v>0</v>
          </cell>
          <cell r="T213">
            <v>0</v>
          </cell>
          <cell r="U213">
            <v>0</v>
          </cell>
          <cell r="V213">
            <v>0</v>
          </cell>
          <cell r="W213">
            <v>-160</v>
          </cell>
          <cell r="X213">
            <v>657</v>
          </cell>
          <cell r="Y213">
            <v>634</v>
          </cell>
          <cell r="AA213" t="str">
            <v>Meter Read</v>
          </cell>
        </row>
        <row r="214">
          <cell r="A214">
            <v>86301</v>
          </cell>
          <cell r="B214">
            <v>60100</v>
          </cell>
          <cell r="C214" t="str">
            <v>Tools and Equipment</v>
          </cell>
          <cell r="D214">
            <v>0</v>
          </cell>
          <cell r="E214" t="str">
            <v xml:space="preserve">ITRON HEXAGRAM MINIREADER                         </v>
          </cell>
          <cell r="F214" t="str">
            <v xml:space="preserve">                                                  </v>
          </cell>
          <cell r="G214">
            <v>36892</v>
          </cell>
          <cell r="H214">
            <v>5</v>
          </cell>
          <cell r="I214">
            <v>10</v>
          </cell>
          <cell r="J214">
            <v>794</v>
          </cell>
          <cell r="K214">
            <v>0</v>
          </cell>
          <cell r="L214">
            <v>0</v>
          </cell>
          <cell r="M214">
            <v>0</v>
          </cell>
          <cell r="N214">
            <v>0</v>
          </cell>
          <cell r="O214">
            <v>0</v>
          </cell>
          <cell r="P214">
            <v>794</v>
          </cell>
          <cell r="Q214">
            <v>-137</v>
          </cell>
          <cell r="R214">
            <v>-23</v>
          </cell>
          <cell r="S214">
            <v>0</v>
          </cell>
          <cell r="T214">
            <v>0</v>
          </cell>
          <cell r="U214">
            <v>0</v>
          </cell>
          <cell r="V214">
            <v>0</v>
          </cell>
          <cell r="W214">
            <v>-160</v>
          </cell>
          <cell r="X214">
            <v>657</v>
          </cell>
          <cell r="Y214">
            <v>634</v>
          </cell>
          <cell r="AA214" t="str">
            <v>Meter Read</v>
          </cell>
        </row>
        <row r="215">
          <cell r="A215">
            <v>86302</v>
          </cell>
          <cell r="B215">
            <v>60100</v>
          </cell>
          <cell r="C215" t="str">
            <v>Tools and Equipment</v>
          </cell>
          <cell r="D215">
            <v>0</v>
          </cell>
          <cell r="E215" t="str">
            <v xml:space="preserve">ITRON DCH HANDHELD METER READER                   </v>
          </cell>
          <cell r="F215" t="str">
            <v xml:space="preserve">                                                  </v>
          </cell>
          <cell r="G215">
            <v>36892</v>
          </cell>
          <cell r="H215">
            <v>5</v>
          </cell>
          <cell r="I215">
            <v>10</v>
          </cell>
          <cell r="J215">
            <v>1028</v>
          </cell>
          <cell r="K215">
            <v>0</v>
          </cell>
          <cell r="L215">
            <v>0</v>
          </cell>
          <cell r="M215">
            <v>0</v>
          </cell>
          <cell r="N215">
            <v>0</v>
          </cell>
          <cell r="O215">
            <v>0</v>
          </cell>
          <cell r="P215">
            <v>1028</v>
          </cell>
          <cell r="Q215">
            <v>-177</v>
          </cell>
          <cell r="R215">
            <v>-30</v>
          </cell>
          <cell r="S215">
            <v>0</v>
          </cell>
          <cell r="T215">
            <v>0</v>
          </cell>
          <cell r="U215">
            <v>0</v>
          </cell>
          <cell r="V215">
            <v>0</v>
          </cell>
          <cell r="W215">
            <v>-207</v>
          </cell>
          <cell r="X215">
            <v>851</v>
          </cell>
          <cell r="Y215">
            <v>821</v>
          </cell>
          <cell r="AA215" t="str">
            <v>Meter Read</v>
          </cell>
        </row>
        <row r="216">
          <cell r="A216">
            <v>86303</v>
          </cell>
          <cell r="B216">
            <v>60100</v>
          </cell>
          <cell r="C216" t="str">
            <v>Tools and Equipment</v>
          </cell>
          <cell r="D216">
            <v>0</v>
          </cell>
          <cell r="E216" t="str">
            <v xml:space="preserve">ITRON DCH HANDHELD METER READER                   </v>
          </cell>
          <cell r="F216" t="str">
            <v xml:space="preserve">                                                  </v>
          </cell>
          <cell r="G216">
            <v>36892</v>
          </cell>
          <cell r="H216">
            <v>5</v>
          </cell>
          <cell r="I216">
            <v>10</v>
          </cell>
          <cell r="J216">
            <v>1028</v>
          </cell>
          <cell r="K216">
            <v>0</v>
          </cell>
          <cell r="L216">
            <v>0</v>
          </cell>
          <cell r="M216">
            <v>0</v>
          </cell>
          <cell r="N216">
            <v>0</v>
          </cell>
          <cell r="O216">
            <v>0</v>
          </cell>
          <cell r="P216">
            <v>1028</v>
          </cell>
          <cell r="Q216">
            <v>-177</v>
          </cell>
          <cell r="R216">
            <v>-30</v>
          </cell>
          <cell r="S216">
            <v>0</v>
          </cell>
          <cell r="T216">
            <v>0</v>
          </cell>
          <cell r="U216">
            <v>0</v>
          </cell>
          <cell r="V216">
            <v>0</v>
          </cell>
          <cell r="W216">
            <v>-207</v>
          </cell>
          <cell r="X216">
            <v>851</v>
          </cell>
          <cell r="Y216">
            <v>821</v>
          </cell>
          <cell r="AA216" t="str">
            <v>Meter Read</v>
          </cell>
        </row>
        <row r="217">
          <cell r="A217">
            <v>86304</v>
          </cell>
          <cell r="B217">
            <v>60100</v>
          </cell>
          <cell r="C217" t="str">
            <v>Tools and Equipment</v>
          </cell>
          <cell r="D217">
            <v>0</v>
          </cell>
          <cell r="E217" t="str">
            <v xml:space="preserve">ITRON DCH HANDHELD METER READER                   </v>
          </cell>
          <cell r="F217" t="str">
            <v xml:space="preserve">                                                  </v>
          </cell>
          <cell r="G217">
            <v>36892</v>
          </cell>
          <cell r="H217">
            <v>5</v>
          </cell>
          <cell r="I217">
            <v>10</v>
          </cell>
          <cell r="J217">
            <v>1028</v>
          </cell>
          <cell r="K217">
            <v>0</v>
          </cell>
          <cell r="L217">
            <v>0</v>
          </cell>
          <cell r="M217">
            <v>0</v>
          </cell>
          <cell r="N217">
            <v>0</v>
          </cell>
          <cell r="O217">
            <v>0</v>
          </cell>
          <cell r="P217">
            <v>1028</v>
          </cell>
          <cell r="Q217">
            <v>-177</v>
          </cell>
          <cell r="R217">
            <v>-30</v>
          </cell>
          <cell r="S217">
            <v>0</v>
          </cell>
          <cell r="T217">
            <v>0</v>
          </cell>
          <cell r="U217">
            <v>0</v>
          </cell>
          <cell r="V217">
            <v>0</v>
          </cell>
          <cell r="W217">
            <v>-207</v>
          </cell>
          <cell r="X217">
            <v>851</v>
          </cell>
          <cell r="Y217">
            <v>821</v>
          </cell>
          <cell r="AA217" t="str">
            <v>Meter Read</v>
          </cell>
        </row>
        <row r="218">
          <cell r="A218">
            <v>86305</v>
          </cell>
          <cell r="B218">
            <v>60100</v>
          </cell>
          <cell r="C218" t="str">
            <v>Tools and Equipment</v>
          </cell>
          <cell r="D218">
            <v>0</v>
          </cell>
          <cell r="E218" t="str">
            <v xml:space="preserve">ITRON DCH HANDHELD METER READER                   </v>
          </cell>
          <cell r="F218" t="str">
            <v xml:space="preserve">                                                  </v>
          </cell>
          <cell r="G218">
            <v>36892</v>
          </cell>
          <cell r="H218">
            <v>5</v>
          </cell>
          <cell r="I218">
            <v>10</v>
          </cell>
          <cell r="J218">
            <v>1028</v>
          </cell>
          <cell r="K218">
            <v>0</v>
          </cell>
          <cell r="L218">
            <v>0</v>
          </cell>
          <cell r="M218">
            <v>0</v>
          </cell>
          <cell r="N218">
            <v>0</v>
          </cell>
          <cell r="O218">
            <v>0</v>
          </cell>
          <cell r="P218">
            <v>1028</v>
          </cell>
          <cell r="Q218">
            <v>-177</v>
          </cell>
          <cell r="R218">
            <v>-30</v>
          </cell>
          <cell r="S218">
            <v>0</v>
          </cell>
          <cell r="T218">
            <v>0</v>
          </cell>
          <cell r="U218">
            <v>0</v>
          </cell>
          <cell r="V218">
            <v>0</v>
          </cell>
          <cell r="W218">
            <v>-207</v>
          </cell>
          <cell r="X218">
            <v>851</v>
          </cell>
          <cell r="Y218">
            <v>821</v>
          </cell>
          <cell r="AA218" t="str">
            <v>Meter Read</v>
          </cell>
        </row>
        <row r="219">
          <cell r="A219">
            <v>86306</v>
          </cell>
          <cell r="B219">
            <v>60100</v>
          </cell>
          <cell r="C219" t="str">
            <v>Tools and Equipment</v>
          </cell>
          <cell r="D219">
            <v>0</v>
          </cell>
          <cell r="E219" t="str">
            <v xml:space="preserve">ITRON DCH HANDHELD METER READER                   </v>
          </cell>
          <cell r="F219" t="str">
            <v xml:space="preserve">                                                  </v>
          </cell>
          <cell r="G219">
            <v>36892</v>
          </cell>
          <cell r="H219">
            <v>5</v>
          </cell>
          <cell r="I219">
            <v>10</v>
          </cell>
          <cell r="J219">
            <v>1028</v>
          </cell>
          <cell r="K219">
            <v>0</v>
          </cell>
          <cell r="L219">
            <v>0</v>
          </cell>
          <cell r="M219">
            <v>0</v>
          </cell>
          <cell r="N219">
            <v>0</v>
          </cell>
          <cell r="O219">
            <v>0</v>
          </cell>
          <cell r="P219">
            <v>1028</v>
          </cell>
          <cell r="Q219">
            <v>-177</v>
          </cell>
          <cell r="R219">
            <v>-30</v>
          </cell>
          <cell r="S219">
            <v>0</v>
          </cell>
          <cell r="T219">
            <v>0</v>
          </cell>
          <cell r="U219">
            <v>0</v>
          </cell>
          <cell r="V219">
            <v>0</v>
          </cell>
          <cell r="W219">
            <v>-207</v>
          </cell>
          <cell r="X219">
            <v>851</v>
          </cell>
          <cell r="Y219">
            <v>821</v>
          </cell>
          <cell r="AA219" t="str">
            <v>Meter Read</v>
          </cell>
        </row>
        <row r="220">
          <cell r="A220">
            <v>86307</v>
          </cell>
          <cell r="B220">
            <v>60100</v>
          </cell>
          <cell r="C220" t="str">
            <v>Tools and Equipment</v>
          </cell>
          <cell r="D220">
            <v>0</v>
          </cell>
          <cell r="E220" t="str">
            <v xml:space="preserve">ITRON DCH HANDHELD METER READER                   </v>
          </cell>
          <cell r="F220" t="str">
            <v xml:space="preserve">                                                  </v>
          </cell>
          <cell r="G220">
            <v>36892</v>
          </cell>
          <cell r="H220">
            <v>5</v>
          </cell>
          <cell r="I220">
            <v>10</v>
          </cell>
          <cell r="J220">
            <v>1028</v>
          </cell>
          <cell r="K220">
            <v>0</v>
          </cell>
          <cell r="L220">
            <v>0</v>
          </cell>
          <cell r="M220">
            <v>0</v>
          </cell>
          <cell r="N220">
            <v>0</v>
          </cell>
          <cell r="O220">
            <v>0</v>
          </cell>
          <cell r="P220">
            <v>1028</v>
          </cell>
          <cell r="Q220">
            <v>-177</v>
          </cell>
          <cell r="R220">
            <v>-30</v>
          </cell>
          <cell r="S220">
            <v>0</v>
          </cell>
          <cell r="T220">
            <v>0</v>
          </cell>
          <cell r="U220">
            <v>0</v>
          </cell>
          <cell r="V220">
            <v>0</v>
          </cell>
          <cell r="W220">
            <v>-207</v>
          </cell>
          <cell r="X220">
            <v>851</v>
          </cell>
          <cell r="Y220">
            <v>821</v>
          </cell>
          <cell r="AA220" t="str">
            <v>Meter Read</v>
          </cell>
        </row>
        <row r="221">
          <cell r="A221">
            <v>86308</v>
          </cell>
          <cell r="B221">
            <v>60100</v>
          </cell>
          <cell r="C221" t="str">
            <v>Tools and Equipment</v>
          </cell>
          <cell r="D221">
            <v>0</v>
          </cell>
          <cell r="E221" t="str">
            <v xml:space="preserve">ITRON DCH HANDHELD METER READER                   </v>
          </cell>
          <cell r="F221" t="str">
            <v xml:space="preserve">                                                  </v>
          </cell>
          <cell r="G221">
            <v>36892</v>
          </cell>
          <cell r="H221">
            <v>5</v>
          </cell>
          <cell r="I221">
            <v>10</v>
          </cell>
          <cell r="J221">
            <v>1028</v>
          </cell>
          <cell r="K221">
            <v>0</v>
          </cell>
          <cell r="L221">
            <v>0</v>
          </cell>
          <cell r="M221">
            <v>0</v>
          </cell>
          <cell r="N221">
            <v>0</v>
          </cell>
          <cell r="O221">
            <v>0</v>
          </cell>
          <cell r="P221">
            <v>1028</v>
          </cell>
          <cell r="Q221">
            <v>-177</v>
          </cell>
          <cell r="R221">
            <v>-30</v>
          </cell>
          <cell r="S221">
            <v>0</v>
          </cell>
          <cell r="T221">
            <v>0</v>
          </cell>
          <cell r="U221">
            <v>0</v>
          </cell>
          <cell r="V221">
            <v>0</v>
          </cell>
          <cell r="W221">
            <v>-207</v>
          </cell>
          <cell r="X221">
            <v>851</v>
          </cell>
          <cell r="Y221">
            <v>821</v>
          </cell>
          <cell r="AA221" t="str">
            <v>Meter Read</v>
          </cell>
        </row>
        <row r="222">
          <cell r="A222">
            <v>86309</v>
          </cell>
          <cell r="B222">
            <v>60100</v>
          </cell>
          <cell r="C222" t="str">
            <v>Tools and Equipment</v>
          </cell>
          <cell r="D222">
            <v>0</v>
          </cell>
          <cell r="E222" t="str">
            <v xml:space="preserve">ITRON DCH HANDHELD METER READER                   </v>
          </cell>
          <cell r="F222" t="str">
            <v xml:space="preserve">                                                  </v>
          </cell>
          <cell r="G222">
            <v>36892</v>
          </cell>
          <cell r="H222">
            <v>5</v>
          </cell>
          <cell r="I222">
            <v>10</v>
          </cell>
          <cell r="J222">
            <v>1028</v>
          </cell>
          <cell r="K222">
            <v>0</v>
          </cell>
          <cell r="L222">
            <v>0</v>
          </cell>
          <cell r="M222">
            <v>0</v>
          </cell>
          <cell r="N222">
            <v>0</v>
          </cell>
          <cell r="O222">
            <v>0</v>
          </cell>
          <cell r="P222">
            <v>1028</v>
          </cell>
          <cell r="Q222">
            <v>-177</v>
          </cell>
          <cell r="R222">
            <v>-30</v>
          </cell>
          <cell r="S222">
            <v>0</v>
          </cell>
          <cell r="T222">
            <v>0</v>
          </cell>
          <cell r="U222">
            <v>0</v>
          </cell>
          <cell r="V222">
            <v>0</v>
          </cell>
          <cell r="W222">
            <v>-207</v>
          </cell>
          <cell r="X222">
            <v>851</v>
          </cell>
          <cell r="Y222">
            <v>821</v>
          </cell>
          <cell r="AA222" t="str">
            <v>Meter Read</v>
          </cell>
        </row>
        <row r="223">
          <cell r="A223">
            <v>86223</v>
          </cell>
          <cell r="B223">
            <v>50120</v>
          </cell>
          <cell r="C223" t="str">
            <v>Mobile Telephones</v>
          </cell>
          <cell r="D223">
            <v>0</v>
          </cell>
          <cell r="E223" t="str">
            <v xml:space="preserve">MOBILE PHONE KIT  (STEVE MITCHELL)                </v>
          </cell>
          <cell r="F223" t="str">
            <v xml:space="preserve">                                                  </v>
          </cell>
          <cell r="G223">
            <v>37012</v>
          </cell>
          <cell r="H223">
            <v>3</v>
          </cell>
          <cell r="I223">
            <v>0</v>
          </cell>
          <cell r="J223">
            <v>590</v>
          </cell>
          <cell r="K223">
            <v>0</v>
          </cell>
          <cell r="L223">
            <v>0</v>
          </cell>
          <cell r="M223">
            <v>0</v>
          </cell>
          <cell r="N223">
            <v>0</v>
          </cell>
          <cell r="O223">
            <v>0</v>
          </cell>
          <cell r="P223">
            <v>590</v>
          </cell>
          <cell r="Q223">
            <v>-132</v>
          </cell>
          <cell r="R223">
            <v>-33</v>
          </cell>
          <cell r="S223">
            <v>0</v>
          </cell>
          <cell r="T223">
            <v>0</v>
          </cell>
          <cell r="U223">
            <v>0</v>
          </cell>
          <cell r="V223">
            <v>0</v>
          </cell>
          <cell r="W223">
            <v>-165</v>
          </cell>
          <cell r="X223">
            <v>458</v>
          </cell>
          <cell r="Y223">
            <v>425</v>
          </cell>
          <cell r="AA223" t="str">
            <v>Mobiles</v>
          </cell>
        </row>
        <row r="224">
          <cell r="A224">
            <v>85997</v>
          </cell>
          <cell r="B224">
            <v>50220</v>
          </cell>
          <cell r="C224" t="str">
            <v>I.T. Software In HousePost 11/5/98</v>
          </cell>
          <cell r="D224">
            <v>0</v>
          </cell>
          <cell r="E224" t="str">
            <v xml:space="preserve">MVSS Phase 2 User Acc Testing                     </v>
          </cell>
          <cell r="F224" t="str">
            <v xml:space="preserve">                                                  </v>
          </cell>
          <cell r="G224">
            <v>36647</v>
          </cell>
          <cell r="H224">
            <v>2</v>
          </cell>
          <cell r="I224">
            <v>6</v>
          </cell>
          <cell r="J224">
            <v>12280</v>
          </cell>
          <cell r="K224">
            <v>0</v>
          </cell>
          <cell r="L224">
            <v>0</v>
          </cell>
          <cell r="M224">
            <v>0</v>
          </cell>
          <cell r="N224">
            <v>0</v>
          </cell>
          <cell r="O224">
            <v>0</v>
          </cell>
          <cell r="P224">
            <v>12280</v>
          </cell>
          <cell r="Q224">
            <v>-8188</v>
          </cell>
          <cell r="R224">
            <v>-768</v>
          </cell>
          <cell r="S224">
            <v>0</v>
          </cell>
          <cell r="T224">
            <v>0</v>
          </cell>
          <cell r="U224">
            <v>0</v>
          </cell>
          <cell r="V224">
            <v>0</v>
          </cell>
          <cell r="W224">
            <v>-8956</v>
          </cell>
          <cell r="X224">
            <v>4092</v>
          </cell>
          <cell r="Y224">
            <v>3324</v>
          </cell>
          <cell r="AA224" t="str">
            <v>MVSS</v>
          </cell>
        </row>
        <row r="225">
          <cell r="A225">
            <v>83992</v>
          </cell>
          <cell r="B225">
            <v>50110</v>
          </cell>
          <cell r="C225" t="str">
            <v>Communications Equipment</v>
          </cell>
          <cell r="D225">
            <v>0</v>
          </cell>
          <cell r="E225" t="str">
            <v xml:space="preserve">Headsets - 1st Fl Pinewood                        </v>
          </cell>
          <cell r="F225" t="str">
            <v xml:space="preserve">                                                  </v>
          </cell>
          <cell r="G225">
            <v>36557</v>
          </cell>
          <cell r="H225">
            <v>99</v>
          </cell>
          <cell r="I225">
            <v>0</v>
          </cell>
          <cell r="J225">
            <v>4400.13</v>
          </cell>
          <cell r="K225">
            <v>0</v>
          </cell>
          <cell r="L225">
            <v>0</v>
          </cell>
          <cell r="M225">
            <v>0</v>
          </cell>
          <cell r="N225">
            <v>0</v>
          </cell>
          <cell r="O225">
            <v>0</v>
          </cell>
          <cell r="P225">
            <v>4400.13</v>
          </cell>
          <cell r="Q225">
            <v>-1857.13</v>
          </cell>
          <cell r="R225">
            <v>-106</v>
          </cell>
          <cell r="S225">
            <v>0</v>
          </cell>
          <cell r="T225">
            <v>0</v>
          </cell>
          <cell r="U225">
            <v>0</v>
          </cell>
          <cell r="V225">
            <v>0</v>
          </cell>
          <cell r="W225">
            <v>-1963.13</v>
          </cell>
          <cell r="X225">
            <v>2543</v>
          </cell>
          <cell r="Y225">
            <v>2437</v>
          </cell>
          <cell r="AA225" t="str">
            <v>PABX</v>
          </cell>
        </row>
        <row r="226">
          <cell r="A226">
            <v>83994</v>
          </cell>
          <cell r="B226">
            <v>50110</v>
          </cell>
          <cell r="C226" t="str">
            <v>Communications Equipment</v>
          </cell>
          <cell r="D226">
            <v>0</v>
          </cell>
          <cell r="E226" t="str">
            <v xml:space="preserve">Callscan TCS system for Call Centre               </v>
          </cell>
          <cell r="F226" t="str">
            <v xml:space="preserve">                                                  </v>
          </cell>
          <cell r="G226">
            <v>36008</v>
          </cell>
          <cell r="H226">
            <v>99</v>
          </cell>
          <cell r="I226">
            <v>0</v>
          </cell>
          <cell r="J226">
            <v>45410.91</v>
          </cell>
          <cell r="K226">
            <v>0</v>
          </cell>
          <cell r="L226">
            <v>0</v>
          </cell>
          <cell r="M226">
            <v>0</v>
          </cell>
          <cell r="N226">
            <v>0</v>
          </cell>
          <cell r="O226">
            <v>0</v>
          </cell>
          <cell r="P226">
            <v>45410.91</v>
          </cell>
          <cell r="Q226">
            <v>-34464.910000000003</v>
          </cell>
          <cell r="R226">
            <v>-456</v>
          </cell>
          <cell r="S226">
            <v>0</v>
          </cell>
          <cell r="T226">
            <v>0</v>
          </cell>
          <cell r="U226">
            <v>0</v>
          </cell>
          <cell r="V226">
            <v>0</v>
          </cell>
          <cell r="W226">
            <v>-34920.910000000003</v>
          </cell>
          <cell r="X226">
            <v>10946</v>
          </cell>
          <cell r="Y226">
            <v>10490</v>
          </cell>
          <cell r="AA226" t="str">
            <v>PABX</v>
          </cell>
        </row>
        <row r="227">
          <cell r="A227">
            <v>85918</v>
          </cell>
          <cell r="B227">
            <v>50130</v>
          </cell>
          <cell r="C227" t="str">
            <v>Notebooks and Palmtops</v>
          </cell>
          <cell r="D227">
            <v>0</v>
          </cell>
          <cell r="E227" t="str">
            <v xml:space="preserve">AL-PII/CPiA - Dell Latitude Laptop                </v>
          </cell>
          <cell r="F227" t="str">
            <v xml:space="preserve">                                                  </v>
          </cell>
          <cell r="G227">
            <v>36465</v>
          </cell>
          <cell r="H227">
            <v>99</v>
          </cell>
          <cell r="I227">
            <v>0</v>
          </cell>
          <cell r="J227">
            <v>5570.74</v>
          </cell>
          <cell r="K227">
            <v>0</v>
          </cell>
          <cell r="L227">
            <v>0</v>
          </cell>
          <cell r="M227">
            <v>0</v>
          </cell>
          <cell r="N227">
            <v>0</v>
          </cell>
          <cell r="O227">
            <v>0</v>
          </cell>
          <cell r="P227">
            <v>5570.74</v>
          </cell>
          <cell r="Q227">
            <v>-2976.74</v>
          </cell>
          <cell r="R227">
            <v>-130</v>
          </cell>
          <cell r="S227">
            <v>0</v>
          </cell>
          <cell r="T227">
            <v>0</v>
          </cell>
          <cell r="U227">
            <v>0</v>
          </cell>
          <cell r="V227">
            <v>0</v>
          </cell>
          <cell r="W227">
            <v>-3106.74</v>
          </cell>
          <cell r="X227">
            <v>2594</v>
          </cell>
          <cell r="Y227">
            <v>2464</v>
          </cell>
          <cell r="AA227" t="str">
            <v>PC</v>
          </cell>
        </row>
        <row r="228">
          <cell r="A228">
            <v>85919</v>
          </cell>
          <cell r="B228">
            <v>50130</v>
          </cell>
          <cell r="C228" t="str">
            <v>Notebooks and Palmtops</v>
          </cell>
          <cell r="D228">
            <v>0</v>
          </cell>
          <cell r="E228" t="str">
            <v xml:space="preserve">Desktop PC for Contract Admin/Mktg                </v>
          </cell>
          <cell r="F228" t="str">
            <v xml:space="preserve">                                                  </v>
          </cell>
          <cell r="G228">
            <v>36526</v>
          </cell>
          <cell r="H228">
            <v>99</v>
          </cell>
          <cell r="I228">
            <v>0</v>
          </cell>
          <cell r="J228">
            <v>2898</v>
          </cell>
          <cell r="K228">
            <v>0</v>
          </cell>
          <cell r="L228">
            <v>0</v>
          </cell>
          <cell r="M228">
            <v>0</v>
          </cell>
          <cell r="N228">
            <v>0</v>
          </cell>
          <cell r="O228">
            <v>0</v>
          </cell>
          <cell r="P228">
            <v>2898</v>
          </cell>
          <cell r="Q228">
            <v>-1528</v>
          </cell>
          <cell r="R228">
            <v>-68</v>
          </cell>
          <cell r="S228">
            <v>0</v>
          </cell>
          <cell r="T228">
            <v>0</v>
          </cell>
          <cell r="U228">
            <v>0</v>
          </cell>
          <cell r="V228">
            <v>0</v>
          </cell>
          <cell r="W228">
            <v>-1596</v>
          </cell>
          <cell r="X228">
            <v>1370</v>
          </cell>
          <cell r="Y228">
            <v>1302</v>
          </cell>
          <cell r="AA228" t="str">
            <v>PC</v>
          </cell>
        </row>
        <row r="229">
          <cell r="A229">
            <v>85920</v>
          </cell>
          <cell r="B229">
            <v>50130</v>
          </cell>
          <cell r="C229" t="str">
            <v>Notebooks and Palmtops</v>
          </cell>
          <cell r="D229">
            <v>0</v>
          </cell>
          <cell r="E229" t="str">
            <v xml:space="preserve">Desktop PC for N.Izzard                           </v>
          </cell>
          <cell r="F229" t="str">
            <v xml:space="preserve">                                                  </v>
          </cell>
          <cell r="G229">
            <v>36526</v>
          </cell>
          <cell r="H229">
            <v>99</v>
          </cell>
          <cell r="I229">
            <v>0</v>
          </cell>
          <cell r="J229">
            <v>2898</v>
          </cell>
          <cell r="K229">
            <v>0</v>
          </cell>
          <cell r="L229">
            <v>0</v>
          </cell>
          <cell r="M229">
            <v>0</v>
          </cell>
          <cell r="N229">
            <v>0</v>
          </cell>
          <cell r="O229">
            <v>0</v>
          </cell>
          <cell r="P229">
            <v>2898</v>
          </cell>
          <cell r="Q229">
            <v>-1528</v>
          </cell>
          <cell r="R229">
            <v>-68</v>
          </cell>
          <cell r="S229">
            <v>0</v>
          </cell>
          <cell r="T229">
            <v>0</v>
          </cell>
          <cell r="U229">
            <v>0</v>
          </cell>
          <cell r="V229">
            <v>0</v>
          </cell>
          <cell r="W229">
            <v>-1596</v>
          </cell>
          <cell r="X229">
            <v>1370</v>
          </cell>
          <cell r="Y229">
            <v>1302</v>
          </cell>
          <cell r="AA229" t="str">
            <v>PC</v>
          </cell>
        </row>
        <row r="230">
          <cell r="A230">
            <v>85923</v>
          </cell>
          <cell r="B230">
            <v>50130</v>
          </cell>
          <cell r="C230" t="str">
            <v>Notebooks and Palmtops</v>
          </cell>
          <cell r="D230">
            <v>0</v>
          </cell>
          <cell r="E230" t="str">
            <v xml:space="preserve">Desktop PC for reception                          </v>
          </cell>
          <cell r="F230" t="str">
            <v xml:space="preserve">                                                  </v>
          </cell>
          <cell r="G230">
            <v>36557</v>
          </cell>
          <cell r="H230">
            <v>99</v>
          </cell>
          <cell r="I230">
            <v>0</v>
          </cell>
          <cell r="J230">
            <v>2898</v>
          </cell>
          <cell r="K230">
            <v>0</v>
          </cell>
          <cell r="L230">
            <v>0</v>
          </cell>
          <cell r="M230">
            <v>0</v>
          </cell>
          <cell r="N230">
            <v>0</v>
          </cell>
          <cell r="O230">
            <v>0</v>
          </cell>
          <cell r="P230">
            <v>2898</v>
          </cell>
          <cell r="Q230">
            <v>-1427</v>
          </cell>
          <cell r="R230">
            <v>-74</v>
          </cell>
          <cell r="S230">
            <v>0</v>
          </cell>
          <cell r="T230">
            <v>0</v>
          </cell>
          <cell r="U230">
            <v>0</v>
          </cell>
          <cell r="V230">
            <v>0</v>
          </cell>
          <cell r="W230">
            <v>-1501</v>
          </cell>
          <cell r="X230">
            <v>1471</v>
          </cell>
          <cell r="Y230">
            <v>1397</v>
          </cell>
          <cell r="AA230" t="str">
            <v>PC</v>
          </cell>
        </row>
        <row r="231">
          <cell r="A231">
            <v>85924</v>
          </cell>
          <cell r="B231">
            <v>50130</v>
          </cell>
          <cell r="C231" t="str">
            <v>Notebooks and Palmtops</v>
          </cell>
          <cell r="D231">
            <v>0</v>
          </cell>
          <cell r="E231" t="str">
            <v xml:space="preserve">Desktop PC for J.Walliker                         </v>
          </cell>
          <cell r="F231" t="str">
            <v xml:space="preserve">                                                  </v>
          </cell>
          <cell r="G231">
            <v>36557</v>
          </cell>
          <cell r="H231">
            <v>99</v>
          </cell>
          <cell r="I231">
            <v>0</v>
          </cell>
          <cell r="J231">
            <v>2898</v>
          </cell>
          <cell r="K231">
            <v>0</v>
          </cell>
          <cell r="L231">
            <v>0</v>
          </cell>
          <cell r="M231">
            <v>0</v>
          </cell>
          <cell r="N231">
            <v>0</v>
          </cell>
          <cell r="O231">
            <v>0</v>
          </cell>
          <cell r="P231">
            <v>2898</v>
          </cell>
          <cell r="Q231">
            <v>-1427</v>
          </cell>
          <cell r="R231">
            <v>-74</v>
          </cell>
          <cell r="S231">
            <v>0</v>
          </cell>
          <cell r="T231">
            <v>0</v>
          </cell>
          <cell r="U231">
            <v>0</v>
          </cell>
          <cell r="V231">
            <v>0</v>
          </cell>
          <cell r="W231">
            <v>-1501</v>
          </cell>
          <cell r="X231">
            <v>1471</v>
          </cell>
          <cell r="Y231">
            <v>1397</v>
          </cell>
          <cell r="AA231" t="str">
            <v>PC</v>
          </cell>
        </row>
        <row r="232">
          <cell r="A232">
            <v>85930</v>
          </cell>
          <cell r="B232">
            <v>50130</v>
          </cell>
          <cell r="C232" t="str">
            <v>Notebooks and Palmtops</v>
          </cell>
          <cell r="D232">
            <v>0</v>
          </cell>
          <cell r="E232" t="str">
            <v xml:space="preserve">Laptop for D.Signorelli                           </v>
          </cell>
          <cell r="F232" t="str">
            <v xml:space="preserve">                                                  </v>
          </cell>
          <cell r="G232">
            <v>36678</v>
          </cell>
          <cell r="H232">
            <v>99</v>
          </cell>
          <cell r="I232">
            <v>0</v>
          </cell>
          <cell r="J232">
            <v>3845</v>
          </cell>
          <cell r="K232">
            <v>0</v>
          </cell>
          <cell r="L232">
            <v>0</v>
          </cell>
          <cell r="M232">
            <v>0</v>
          </cell>
          <cell r="N232">
            <v>0</v>
          </cell>
          <cell r="O232">
            <v>0</v>
          </cell>
          <cell r="P232">
            <v>3845</v>
          </cell>
          <cell r="Q232">
            <v>-1624</v>
          </cell>
          <cell r="R232">
            <v>-111</v>
          </cell>
          <cell r="S232">
            <v>0</v>
          </cell>
          <cell r="T232">
            <v>0</v>
          </cell>
          <cell r="U232">
            <v>0</v>
          </cell>
          <cell r="V232">
            <v>0</v>
          </cell>
          <cell r="W232">
            <v>-1735</v>
          </cell>
          <cell r="X232">
            <v>2221</v>
          </cell>
          <cell r="Y232">
            <v>2110</v>
          </cell>
          <cell r="AA232" t="str">
            <v>PC</v>
          </cell>
        </row>
        <row r="233">
          <cell r="A233">
            <v>85959</v>
          </cell>
          <cell r="B233">
            <v>50130</v>
          </cell>
          <cell r="C233" t="str">
            <v>Notebooks and Palmtops</v>
          </cell>
          <cell r="D233">
            <v>0</v>
          </cell>
          <cell r="E233" t="str">
            <v xml:space="preserve">Palm Pilot for Steve Mitchell                     </v>
          </cell>
          <cell r="F233" t="str">
            <v xml:space="preserve">                                                  </v>
          </cell>
          <cell r="G233">
            <v>36800</v>
          </cell>
          <cell r="H233">
            <v>99</v>
          </cell>
          <cell r="I233">
            <v>0</v>
          </cell>
          <cell r="J233">
            <v>817</v>
          </cell>
          <cell r="K233">
            <v>0</v>
          </cell>
          <cell r="L233">
            <v>0</v>
          </cell>
          <cell r="M233">
            <v>0</v>
          </cell>
          <cell r="N233">
            <v>0</v>
          </cell>
          <cell r="O233">
            <v>0</v>
          </cell>
          <cell r="P233">
            <v>817</v>
          </cell>
          <cell r="Q233">
            <v>-288</v>
          </cell>
          <cell r="R233">
            <v>-26</v>
          </cell>
          <cell r="S233">
            <v>0</v>
          </cell>
          <cell r="T233">
            <v>0</v>
          </cell>
          <cell r="U233">
            <v>0</v>
          </cell>
          <cell r="V233">
            <v>0</v>
          </cell>
          <cell r="W233">
            <v>-314</v>
          </cell>
          <cell r="X233">
            <v>529</v>
          </cell>
          <cell r="Y233">
            <v>503</v>
          </cell>
          <cell r="AA233" t="str">
            <v>PC</v>
          </cell>
        </row>
        <row r="234">
          <cell r="A234">
            <v>85962</v>
          </cell>
          <cell r="B234">
            <v>50130</v>
          </cell>
          <cell r="C234" t="str">
            <v>Notebooks and Palmtops</v>
          </cell>
          <cell r="D234">
            <v>0</v>
          </cell>
          <cell r="E234" t="str">
            <v xml:space="preserve">Laptop &amp; Port Replicator for G. Slater            </v>
          </cell>
          <cell r="F234" t="str">
            <v xml:space="preserve">                                                  </v>
          </cell>
          <cell r="G234">
            <v>36708</v>
          </cell>
          <cell r="H234">
            <v>99</v>
          </cell>
          <cell r="I234">
            <v>0</v>
          </cell>
          <cell r="J234">
            <v>6075.45</v>
          </cell>
          <cell r="K234">
            <v>0</v>
          </cell>
          <cell r="L234">
            <v>0</v>
          </cell>
          <cell r="M234">
            <v>0</v>
          </cell>
          <cell r="N234">
            <v>0</v>
          </cell>
          <cell r="O234">
            <v>0</v>
          </cell>
          <cell r="P234">
            <v>6075.45</v>
          </cell>
          <cell r="Q234">
            <v>-2460.4499999999998</v>
          </cell>
          <cell r="R234">
            <v>-181</v>
          </cell>
          <cell r="S234">
            <v>0</v>
          </cell>
          <cell r="T234">
            <v>0</v>
          </cell>
          <cell r="U234">
            <v>0</v>
          </cell>
          <cell r="V234">
            <v>0</v>
          </cell>
          <cell r="W234">
            <v>-2641.45</v>
          </cell>
          <cell r="X234">
            <v>3615</v>
          </cell>
          <cell r="Y234">
            <v>3434</v>
          </cell>
          <cell r="AA234" t="str">
            <v>PC</v>
          </cell>
        </row>
        <row r="235">
          <cell r="A235">
            <v>85963</v>
          </cell>
          <cell r="B235">
            <v>50130</v>
          </cell>
          <cell r="C235" t="str">
            <v>Notebooks and Palmtops</v>
          </cell>
          <cell r="D235">
            <v>0</v>
          </cell>
          <cell r="E235" t="str">
            <v xml:space="preserve">Laptop for F Kidston                              </v>
          </cell>
          <cell r="F235" t="str">
            <v xml:space="preserve">                                                  </v>
          </cell>
          <cell r="G235">
            <v>36708</v>
          </cell>
          <cell r="H235">
            <v>99</v>
          </cell>
          <cell r="I235">
            <v>0</v>
          </cell>
          <cell r="J235">
            <v>5972.15</v>
          </cell>
          <cell r="K235">
            <v>0</v>
          </cell>
          <cell r="L235">
            <v>0</v>
          </cell>
          <cell r="M235">
            <v>0</v>
          </cell>
          <cell r="N235">
            <v>0</v>
          </cell>
          <cell r="O235">
            <v>0</v>
          </cell>
          <cell r="P235">
            <v>5972.15</v>
          </cell>
          <cell r="Q235">
            <v>-2373.15</v>
          </cell>
          <cell r="R235">
            <v>-180</v>
          </cell>
          <cell r="S235">
            <v>0</v>
          </cell>
          <cell r="T235">
            <v>0</v>
          </cell>
          <cell r="U235">
            <v>0</v>
          </cell>
          <cell r="V235">
            <v>0</v>
          </cell>
          <cell r="W235">
            <v>-2553.15</v>
          </cell>
          <cell r="X235">
            <v>3599</v>
          </cell>
          <cell r="Y235">
            <v>3419</v>
          </cell>
          <cell r="AA235" t="str">
            <v>PC</v>
          </cell>
        </row>
        <row r="236">
          <cell r="A236">
            <v>85964</v>
          </cell>
          <cell r="B236">
            <v>50130</v>
          </cell>
          <cell r="C236" t="str">
            <v>Notebooks and Palmtops</v>
          </cell>
          <cell r="D236">
            <v>0</v>
          </cell>
          <cell r="E236" t="str">
            <v xml:space="preserve">Laptop for A Collins                              </v>
          </cell>
          <cell r="F236" t="str">
            <v xml:space="preserve">                                                  </v>
          </cell>
          <cell r="G236">
            <v>36708</v>
          </cell>
          <cell r="H236">
            <v>99</v>
          </cell>
          <cell r="I236">
            <v>0</v>
          </cell>
          <cell r="J236">
            <v>5322.15</v>
          </cell>
          <cell r="K236">
            <v>0</v>
          </cell>
          <cell r="L236">
            <v>0</v>
          </cell>
          <cell r="M236">
            <v>0</v>
          </cell>
          <cell r="N236">
            <v>0</v>
          </cell>
          <cell r="O236">
            <v>0</v>
          </cell>
          <cell r="P236">
            <v>5322.15</v>
          </cell>
          <cell r="Q236">
            <v>-2155.15</v>
          </cell>
          <cell r="R236">
            <v>-158</v>
          </cell>
          <cell r="S236">
            <v>0</v>
          </cell>
          <cell r="T236">
            <v>0</v>
          </cell>
          <cell r="U236">
            <v>0</v>
          </cell>
          <cell r="V236">
            <v>0</v>
          </cell>
          <cell r="W236">
            <v>-2313.15</v>
          </cell>
          <cell r="X236">
            <v>3167</v>
          </cell>
          <cell r="Y236">
            <v>3009</v>
          </cell>
          <cell r="AA236" t="str">
            <v>PC</v>
          </cell>
        </row>
        <row r="237">
          <cell r="A237">
            <v>85965</v>
          </cell>
          <cell r="B237">
            <v>50130</v>
          </cell>
          <cell r="C237" t="str">
            <v>Notebooks and Palmtops</v>
          </cell>
          <cell r="D237">
            <v>0</v>
          </cell>
          <cell r="E237" t="str">
            <v xml:space="preserve">Notebook Computer for Frances Cawthra             </v>
          </cell>
          <cell r="F237" t="str">
            <v xml:space="preserve">                                                  </v>
          </cell>
          <cell r="G237">
            <v>36800</v>
          </cell>
          <cell r="H237">
            <v>99</v>
          </cell>
          <cell r="I237">
            <v>0</v>
          </cell>
          <cell r="J237">
            <v>5422.52</v>
          </cell>
          <cell r="K237">
            <v>0</v>
          </cell>
          <cell r="L237">
            <v>0</v>
          </cell>
          <cell r="M237">
            <v>0</v>
          </cell>
          <cell r="N237">
            <v>0</v>
          </cell>
          <cell r="O237">
            <v>0</v>
          </cell>
          <cell r="P237">
            <v>5422.52</v>
          </cell>
          <cell r="Q237">
            <v>-1911.52</v>
          </cell>
          <cell r="R237">
            <v>-176</v>
          </cell>
          <cell r="S237">
            <v>0</v>
          </cell>
          <cell r="T237">
            <v>0</v>
          </cell>
          <cell r="U237">
            <v>0</v>
          </cell>
          <cell r="V237">
            <v>0</v>
          </cell>
          <cell r="W237">
            <v>-2087.52</v>
          </cell>
          <cell r="X237">
            <v>3511</v>
          </cell>
          <cell r="Y237">
            <v>3335</v>
          </cell>
          <cell r="AA237" t="str">
            <v>PC</v>
          </cell>
        </row>
        <row r="238">
          <cell r="A238">
            <v>85966</v>
          </cell>
          <cell r="B238">
            <v>50130</v>
          </cell>
          <cell r="C238" t="str">
            <v>Notebooks and Palmtops</v>
          </cell>
          <cell r="D238">
            <v>0</v>
          </cell>
          <cell r="E238" t="str">
            <v xml:space="preserve">Notebook Computer for Paul Wright                 </v>
          </cell>
          <cell r="F238" t="str">
            <v xml:space="preserve">                                                  </v>
          </cell>
          <cell r="G238">
            <v>36800</v>
          </cell>
          <cell r="H238">
            <v>99</v>
          </cell>
          <cell r="I238">
            <v>0</v>
          </cell>
          <cell r="J238">
            <v>5387.52</v>
          </cell>
          <cell r="K238">
            <v>0</v>
          </cell>
          <cell r="L238">
            <v>0</v>
          </cell>
          <cell r="M238">
            <v>0</v>
          </cell>
          <cell r="N238">
            <v>0</v>
          </cell>
          <cell r="O238">
            <v>0</v>
          </cell>
          <cell r="P238">
            <v>5387.52</v>
          </cell>
          <cell r="Q238">
            <v>-1899.52</v>
          </cell>
          <cell r="R238">
            <v>-174</v>
          </cell>
          <cell r="S238">
            <v>0</v>
          </cell>
          <cell r="T238">
            <v>0</v>
          </cell>
          <cell r="U238">
            <v>0</v>
          </cell>
          <cell r="V238">
            <v>0</v>
          </cell>
          <cell r="W238">
            <v>-2073.52</v>
          </cell>
          <cell r="X238">
            <v>3488</v>
          </cell>
          <cell r="Y238">
            <v>3314</v>
          </cell>
          <cell r="AA238" t="str">
            <v>PC</v>
          </cell>
        </row>
        <row r="239">
          <cell r="A239">
            <v>85967</v>
          </cell>
          <cell r="B239">
            <v>50130</v>
          </cell>
          <cell r="C239" t="str">
            <v>Notebooks and Palmtops</v>
          </cell>
          <cell r="D239">
            <v>0</v>
          </cell>
          <cell r="E239" t="str">
            <v xml:space="preserve">Notebook Computer for Sharon Hanna                </v>
          </cell>
          <cell r="F239" t="str">
            <v xml:space="preserve">                                                  </v>
          </cell>
          <cell r="G239">
            <v>36800</v>
          </cell>
          <cell r="H239">
            <v>99</v>
          </cell>
          <cell r="I239">
            <v>0</v>
          </cell>
          <cell r="J239">
            <v>5387.52</v>
          </cell>
          <cell r="K239">
            <v>0</v>
          </cell>
          <cell r="L239">
            <v>0</v>
          </cell>
          <cell r="M239">
            <v>0</v>
          </cell>
          <cell r="N239">
            <v>0</v>
          </cell>
          <cell r="O239">
            <v>0</v>
          </cell>
          <cell r="P239">
            <v>5387.52</v>
          </cell>
          <cell r="Q239">
            <v>-1899.52</v>
          </cell>
          <cell r="R239">
            <v>-174</v>
          </cell>
          <cell r="S239">
            <v>0</v>
          </cell>
          <cell r="T239">
            <v>0</v>
          </cell>
          <cell r="U239">
            <v>0</v>
          </cell>
          <cell r="V239">
            <v>0</v>
          </cell>
          <cell r="W239">
            <v>-2073.52</v>
          </cell>
          <cell r="X239">
            <v>3488</v>
          </cell>
          <cell r="Y239">
            <v>3314</v>
          </cell>
          <cell r="AA239" t="str">
            <v>PC</v>
          </cell>
        </row>
        <row r="240">
          <cell r="A240">
            <v>85969</v>
          </cell>
          <cell r="B240">
            <v>50130</v>
          </cell>
          <cell r="C240" t="str">
            <v>Notebooks and Palmtops</v>
          </cell>
          <cell r="D240">
            <v>0</v>
          </cell>
          <cell r="E240" t="str">
            <v xml:space="preserve">Laptop for Linda Bowden                           </v>
          </cell>
          <cell r="F240" t="str">
            <v xml:space="preserve">                                                  </v>
          </cell>
          <cell r="G240">
            <v>36831</v>
          </cell>
          <cell r="H240">
            <v>99</v>
          </cell>
          <cell r="I240">
            <v>0</v>
          </cell>
          <cell r="J240">
            <v>2685</v>
          </cell>
          <cell r="K240">
            <v>0</v>
          </cell>
          <cell r="L240">
            <v>0</v>
          </cell>
          <cell r="M240">
            <v>0</v>
          </cell>
          <cell r="N240">
            <v>0</v>
          </cell>
          <cell r="O240">
            <v>0</v>
          </cell>
          <cell r="P240">
            <v>2685</v>
          </cell>
          <cell r="Q240">
            <v>-899</v>
          </cell>
          <cell r="R240">
            <v>-89</v>
          </cell>
          <cell r="S240">
            <v>0</v>
          </cell>
          <cell r="T240">
            <v>0</v>
          </cell>
          <cell r="U240">
            <v>0</v>
          </cell>
          <cell r="V240">
            <v>0</v>
          </cell>
          <cell r="W240">
            <v>-988</v>
          </cell>
          <cell r="X240">
            <v>1786</v>
          </cell>
          <cell r="Y240">
            <v>1697</v>
          </cell>
          <cell r="AA240" t="str">
            <v>PC</v>
          </cell>
        </row>
        <row r="241">
          <cell r="A241">
            <v>85971</v>
          </cell>
          <cell r="B241">
            <v>50130</v>
          </cell>
          <cell r="C241" t="str">
            <v>Notebooks and Palmtops</v>
          </cell>
          <cell r="D241">
            <v>0</v>
          </cell>
          <cell r="E241" t="str">
            <v xml:space="preserve">Laptop &amp; Docking Station for Christine Collin     </v>
          </cell>
          <cell r="F241" t="str">
            <v xml:space="preserve">                                                  </v>
          </cell>
          <cell r="G241">
            <v>36831</v>
          </cell>
          <cell r="H241">
            <v>99</v>
          </cell>
          <cell r="I241">
            <v>0</v>
          </cell>
          <cell r="J241">
            <v>5387.52</v>
          </cell>
          <cell r="K241">
            <v>0</v>
          </cell>
          <cell r="L241">
            <v>0</v>
          </cell>
          <cell r="M241">
            <v>0</v>
          </cell>
          <cell r="N241">
            <v>0</v>
          </cell>
          <cell r="O241">
            <v>0</v>
          </cell>
          <cell r="P241">
            <v>5387.52</v>
          </cell>
          <cell r="Q241">
            <v>-1805.52</v>
          </cell>
          <cell r="R241">
            <v>-179</v>
          </cell>
          <cell r="S241">
            <v>0</v>
          </cell>
          <cell r="T241">
            <v>0</v>
          </cell>
          <cell r="U241">
            <v>0</v>
          </cell>
          <cell r="V241">
            <v>0</v>
          </cell>
          <cell r="W241">
            <v>-1984.52</v>
          </cell>
          <cell r="X241">
            <v>3582</v>
          </cell>
          <cell r="Y241">
            <v>3403</v>
          </cell>
          <cell r="AA241" t="str">
            <v>PC</v>
          </cell>
        </row>
        <row r="242">
          <cell r="A242">
            <v>85982</v>
          </cell>
          <cell r="B242">
            <v>50130</v>
          </cell>
          <cell r="C242" t="str">
            <v>Notebooks and Palmtops</v>
          </cell>
          <cell r="D242">
            <v>0</v>
          </cell>
          <cell r="E242" t="str">
            <v xml:space="preserve">Notebook computer and docking station-Naomi Eddy  </v>
          </cell>
          <cell r="F242" t="str">
            <v xml:space="preserve">                                                  </v>
          </cell>
          <cell r="G242">
            <v>36831</v>
          </cell>
          <cell r="H242">
            <v>99</v>
          </cell>
          <cell r="I242">
            <v>0</v>
          </cell>
          <cell r="J242">
            <v>6037.23</v>
          </cell>
          <cell r="K242">
            <v>0</v>
          </cell>
          <cell r="L242">
            <v>0</v>
          </cell>
          <cell r="M242">
            <v>0</v>
          </cell>
          <cell r="N242">
            <v>0</v>
          </cell>
          <cell r="O242">
            <v>0</v>
          </cell>
          <cell r="P242">
            <v>6037.23</v>
          </cell>
          <cell r="Q242">
            <v>-2022.23</v>
          </cell>
          <cell r="R242">
            <v>-201</v>
          </cell>
          <cell r="S242">
            <v>0</v>
          </cell>
          <cell r="T242">
            <v>0</v>
          </cell>
          <cell r="U242">
            <v>0</v>
          </cell>
          <cell r="V242">
            <v>0</v>
          </cell>
          <cell r="W242">
            <v>-2223.23</v>
          </cell>
          <cell r="X242">
            <v>4015</v>
          </cell>
          <cell r="Y242">
            <v>3814</v>
          </cell>
          <cell r="AA242" t="str">
            <v>PC</v>
          </cell>
        </row>
        <row r="243">
          <cell r="A243">
            <v>87551</v>
          </cell>
          <cell r="B243">
            <v>50130</v>
          </cell>
          <cell r="C243" t="str">
            <v>Notebooks and Palmtops</v>
          </cell>
          <cell r="D243">
            <v>0</v>
          </cell>
          <cell r="E243" t="str">
            <v xml:space="preserve">Laptop                                            </v>
          </cell>
          <cell r="F243" t="str">
            <v xml:space="preserve">Requested by Laurie Baron for Comm. Services      </v>
          </cell>
          <cell r="G243">
            <v>36923</v>
          </cell>
          <cell r="H243">
            <v>99</v>
          </cell>
          <cell r="I243">
            <v>0</v>
          </cell>
          <cell r="J243">
            <v>4117.09</v>
          </cell>
          <cell r="K243">
            <v>0</v>
          </cell>
          <cell r="L243">
            <v>0</v>
          </cell>
          <cell r="M243">
            <v>0</v>
          </cell>
          <cell r="N243">
            <v>0</v>
          </cell>
          <cell r="O243">
            <v>0</v>
          </cell>
          <cell r="P243">
            <v>4117.09</v>
          </cell>
          <cell r="Q243">
            <v>-515.09</v>
          </cell>
          <cell r="R243">
            <v>-300</v>
          </cell>
          <cell r="S243">
            <v>0</v>
          </cell>
          <cell r="T243">
            <v>0</v>
          </cell>
          <cell r="U243">
            <v>0</v>
          </cell>
          <cell r="V243">
            <v>0</v>
          </cell>
          <cell r="W243">
            <v>-815.09</v>
          </cell>
          <cell r="X243">
            <v>3602</v>
          </cell>
          <cell r="Y243">
            <v>3302</v>
          </cell>
          <cell r="AA243" t="str">
            <v>PC</v>
          </cell>
        </row>
        <row r="244">
          <cell r="A244">
            <v>87556</v>
          </cell>
          <cell r="B244">
            <v>50130</v>
          </cell>
          <cell r="C244" t="str">
            <v>Notebooks and Palmtops</v>
          </cell>
          <cell r="D244">
            <v>0</v>
          </cell>
          <cell r="E244" t="str">
            <v xml:space="preserve">Laptop                                            </v>
          </cell>
          <cell r="F244" t="str">
            <v xml:space="preserve">Requested by Lynn Wilson for GMO                  </v>
          </cell>
          <cell r="G244">
            <v>36923</v>
          </cell>
          <cell r="H244">
            <v>99</v>
          </cell>
          <cell r="I244">
            <v>0</v>
          </cell>
          <cell r="J244">
            <v>4117.09</v>
          </cell>
          <cell r="K244">
            <v>0</v>
          </cell>
          <cell r="L244">
            <v>0</v>
          </cell>
          <cell r="M244">
            <v>0</v>
          </cell>
          <cell r="N244">
            <v>0</v>
          </cell>
          <cell r="O244">
            <v>0</v>
          </cell>
          <cell r="P244">
            <v>4117.09</v>
          </cell>
          <cell r="Q244">
            <v>-515.09</v>
          </cell>
          <cell r="R244">
            <v>-300</v>
          </cell>
          <cell r="S244">
            <v>0</v>
          </cell>
          <cell r="T244">
            <v>0</v>
          </cell>
          <cell r="U244">
            <v>0</v>
          </cell>
          <cell r="V244">
            <v>0</v>
          </cell>
          <cell r="W244">
            <v>-815.09</v>
          </cell>
          <cell r="X244">
            <v>3602</v>
          </cell>
          <cell r="Y244">
            <v>3302</v>
          </cell>
          <cell r="AA244" t="str">
            <v>PC</v>
          </cell>
        </row>
        <row r="245">
          <cell r="A245">
            <v>87557</v>
          </cell>
          <cell r="B245">
            <v>50130</v>
          </cell>
          <cell r="C245" t="str">
            <v>Notebooks and Palmtops</v>
          </cell>
          <cell r="D245">
            <v>0</v>
          </cell>
          <cell r="E245" t="str">
            <v xml:space="preserve">Laptop, Monitor &amp; Docking Station                 </v>
          </cell>
          <cell r="F245" t="str">
            <v xml:space="preserve">Requested by Rochelle Gance for Comm. Services    </v>
          </cell>
          <cell r="G245">
            <v>36951</v>
          </cell>
          <cell r="H245">
            <v>99</v>
          </cell>
          <cell r="I245">
            <v>0</v>
          </cell>
          <cell r="J245">
            <v>5996.63</v>
          </cell>
          <cell r="K245">
            <v>0</v>
          </cell>
          <cell r="L245">
            <v>0</v>
          </cell>
          <cell r="M245">
            <v>0</v>
          </cell>
          <cell r="N245">
            <v>0</v>
          </cell>
          <cell r="O245">
            <v>0</v>
          </cell>
          <cell r="P245">
            <v>5996.63</v>
          </cell>
          <cell r="Q245">
            <v>-749.63</v>
          </cell>
          <cell r="R245">
            <v>-437</v>
          </cell>
          <cell r="S245">
            <v>0</v>
          </cell>
          <cell r="T245">
            <v>0</v>
          </cell>
          <cell r="U245">
            <v>0</v>
          </cell>
          <cell r="V245">
            <v>0</v>
          </cell>
          <cell r="W245">
            <v>-1186.6300000000001</v>
          </cell>
          <cell r="X245">
            <v>5247</v>
          </cell>
          <cell r="Y245">
            <v>4810</v>
          </cell>
          <cell r="AA245" t="str">
            <v>PC</v>
          </cell>
        </row>
        <row r="246">
          <cell r="A246">
            <v>87559</v>
          </cell>
          <cell r="B246">
            <v>50130</v>
          </cell>
          <cell r="C246" t="str">
            <v>Notebooks and Palmtops</v>
          </cell>
          <cell r="D246">
            <v>0</v>
          </cell>
          <cell r="E246" t="str">
            <v xml:space="preserve">Palm Pilot M500                                   </v>
          </cell>
          <cell r="F246" t="str">
            <v xml:space="preserve">Requested by John Woodward for Comm. Services     </v>
          </cell>
          <cell r="G246">
            <v>37165</v>
          </cell>
          <cell r="H246">
            <v>99</v>
          </cell>
          <cell r="I246">
            <v>0</v>
          </cell>
          <cell r="J246">
            <v>835.35</v>
          </cell>
          <cell r="K246">
            <v>0</v>
          </cell>
          <cell r="L246">
            <v>0</v>
          </cell>
          <cell r="M246">
            <v>0</v>
          </cell>
          <cell r="N246">
            <v>0</v>
          </cell>
          <cell r="O246">
            <v>0</v>
          </cell>
          <cell r="P246">
            <v>835.35</v>
          </cell>
          <cell r="Q246">
            <v>-104.35</v>
          </cell>
          <cell r="R246">
            <v>-61</v>
          </cell>
          <cell r="S246">
            <v>0</v>
          </cell>
          <cell r="T246">
            <v>0</v>
          </cell>
          <cell r="U246">
            <v>0</v>
          </cell>
          <cell r="V246">
            <v>0</v>
          </cell>
          <cell r="W246">
            <v>-165.35</v>
          </cell>
          <cell r="X246">
            <v>731</v>
          </cell>
          <cell r="Y246">
            <v>670</v>
          </cell>
          <cell r="AA246" t="str">
            <v>PC</v>
          </cell>
        </row>
        <row r="247">
          <cell r="A247">
            <v>87560</v>
          </cell>
          <cell r="B247">
            <v>50130</v>
          </cell>
          <cell r="C247" t="str">
            <v>Notebooks and Palmtops</v>
          </cell>
          <cell r="D247">
            <v>0</v>
          </cell>
          <cell r="E247" t="str">
            <v xml:space="preserve">Laptop                                            </v>
          </cell>
          <cell r="F247" t="str">
            <v xml:space="preserve">Requested by Greg Beasley for Sales               </v>
          </cell>
          <cell r="G247">
            <v>37012</v>
          </cell>
          <cell r="H247">
            <v>99</v>
          </cell>
          <cell r="I247">
            <v>0</v>
          </cell>
          <cell r="J247">
            <v>4117.09</v>
          </cell>
          <cell r="K247">
            <v>0</v>
          </cell>
          <cell r="L247">
            <v>0</v>
          </cell>
          <cell r="M247">
            <v>0</v>
          </cell>
          <cell r="N247">
            <v>0</v>
          </cell>
          <cell r="O247">
            <v>0</v>
          </cell>
          <cell r="P247">
            <v>4117.09</v>
          </cell>
          <cell r="Q247">
            <v>-515.09</v>
          </cell>
          <cell r="R247">
            <v>-300</v>
          </cell>
          <cell r="S247">
            <v>0</v>
          </cell>
          <cell r="T247">
            <v>0</v>
          </cell>
          <cell r="U247">
            <v>0</v>
          </cell>
          <cell r="V247">
            <v>0</v>
          </cell>
          <cell r="W247">
            <v>-815.09</v>
          </cell>
          <cell r="X247">
            <v>3602</v>
          </cell>
          <cell r="Y247">
            <v>3302</v>
          </cell>
          <cell r="AA247" t="str">
            <v>PC</v>
          </cell>
        </row>
        <row r="248">
          <cell r="A248">
            <v>87564</v>
          </cell>
          <cell r="B248">
            <v>50130</v>
          </cell>
          <cell r="C248" t="str">
            <v>Notebooks and Palmtops</v>
          </cell>
          <cell r="D248">
            <v>0</v>
          </cell>
          <cell r="E248" t="str">
            <v xml:space="preserve">Laptop, Monitor &amp; Docking Station                 </v>
          </cell>
          <cell r="F248" t="str">
            <v xml:space="preserve">Requested by Shirley Laver                        </v>
          </cell>
          <cell r="G248">
            <v>36951</v>
          </cell>
          <cell r="H248">
            <v>99</v>
          </cell>
          <cell r="I248">
            <v>0</v>
          </cell>
          <cell r="J248">
            <v>5996.63</v>
          </cell>
          <cell r="K248">
            <v>0</v>
          </cell>
          <cell r="L248">
            <v>0</v>
          </cell>
          <cell r="M248">
            <v>0</v>
          </cell>
          <cell r="N248">
            <v>0</v>
          </cell>
          <cell r="O248">
            <v>0</v>
          </cell>
          <cell r="P248">
            <v>5996.63</v>
          </cell>
          <cell r="Q248">
            <v>-749.63</v>
          </cell>
          <cell r="R248">
            <v>-437</v>
          </cell>
          <cell r="S248">
            <v>0</v>
          </cell>
          <cell r="T248">
            <v>0</v>
          </cell>
          <cell r="U248">
            <v>0</v>
          </cell>
          <cell r="V248">
            <v>0</v>
          </cell>
          <cell r="W248">
            <v>-1186.6300000000001</v>
          </cell>
          <cell r="X248">
            <v>5247</v>
          </cell>
          <cell r="Y248">
            <v>4810</v>
          </cell>
          <cell r="AA248" t="str">
            <v>PC</v>
          </cell>
        </row>
        <row r="249">
          <cell r="A249">
            <v>87565</v>
          </cell>
          <cell r="B249">
            <v>50130</v>
          </cell>
          <cell r="C249" t="str">
            <v>Notebooks and Palmtops</v>
          </cell>
          <cell r="D249">
            <v>0</v>
          </cell>
          <cell r="E249" t="str">
            <v xml:space="preserve">Laptop, Monitor &amp; Docking Station                 </v>
          </cell>
          <cell r="F249" t="str">
            <v xml:space="preserve">                                                  </v>
          </cell>
          <cell r="G249">
            <v>36923</v>
          </cell>
          <cell r="H249">
            <v>99</v>
          </cell>
          <cell r="I249">
            <v>0</v>
          </cell>
          <cell r="J249">
            <v>14678.33</v>
          </cell>
          <cell r="K249">
            <v>0</v>
          </cell>
          <cell r="L249">
            <v>0</v>
          </cell>
          <cell r="M249">
            <v>0</v>
          </cell>
          <cell r="N249">
            <v>0</v>
          </cell>
          <cell r="O249">
            <v>0</v>
          </cell>
          <cell r="P249">
            <v>14678.33</v>
          </cell>
          <cell r="Q249">
            <v>-1834.33</v>
          </cell>
          <cell r="R249">
            <v>-1070</v>
          </cell>
          <cell r="S249">
            <v>0</v>
          </cell>
          <cell r="T249">
            <v>0</v>
          </cell>
          <cell r="U249">
            <v>0</v>
          </cell>
          <cell r="V249">
            <v>0</v>
          </cell>
          <cell r="W249">
            <v>-2904.33</v>
          </cell>
          <cell r="X249">
            <v>12844</v>
          </cell>
          <cell r="Y249">
            <v>11774</v>
          </cell>
          <cell r="AA249" t="str">
            <v>PC</v>
          </cell>
        </row>
        <row r="250">
          <cell r="A250">
            <v>87573</v>
          </cell>
          <cell r="B250">
            <v>50130</v>
          </cell>
          <cell r="C250" t="str">
            <v>Notebooks and Palmtops</v>
          </cell>
          <cell r="D250">
            <v>0</v>
          </cell>
          <cell r="E250" t="str">
            <v xml:space="preserve">Laptop                                            </v>
          </cell>
          <cell r="F250" t="str">
            <v xml:space="preserve">                                                  </v>
          </cell>
          <cell r="G250">
            <v>37043</v>
          </cell>
          <cell r="H250">
            <v>99</v>
          </cell>
          <cell r="I250">
            <v>0</v>
          </cell>
          <cell r="J250">
            <v>4415.43</v>
          </cell>
          <cell r="K250">
            <v>0</v>
          </cell>
          <cell r="L250">
            <v>0</v>
          </cell>
          <cell r="M250">
            <v>0</v>
          </cell>
          <cell r="N250">
            <v>0</v>
          </cell>
          <cell r="O250">
            <v>0</v>
          </cell>
          <cell r="P250">
            <v>4415.43</v>
          </cell>
          <cell r="Q250">
            <v>-551.42999999999995</v>
          </cell>
          <cell r="R250">
            <v>-322</v>
          </cell>
          <cell r="S250">
            <v>0</v>
          </cell>
          <cell r="T250">
            <v>0</v>
          </cell>
          <cell r="U250">
            <v>0</v>
          </cell>
          <cell r="V250">
            <v>0</v>
          </cell>
          <cell r="W250">
            <v>-873.43</v>
          </cell>
          <cell r="X250">
            <v>3864</v>
          </cell>
          <cell r="Y250">
            <v>3542</v>
          </cell>
          <cell r="AA250" t="str">
            <v>PC</v>
          </cell>
        </row>
        <row r="251">
          <cell r="A251">
            <v>87574</v>
          </cell>
          <cell r="B251">
            <v>50130</v>
          </cell>
          <cell r="C251" t="str">
            <v>Notebooks and Palmtops</v>
          </cell>
          <cell r="D251">
            <v>0</v>
          </cell>
          <cell r="E251" t="str">
            <v xml:space="preserve">Laptop                                            </v>
          </cell>
          <cell r="F251" t="str">
            <v xml:space="preserve">                                                  </v>
          </cell>
          <cell r="G251">
            <v>37043</v>
          </cell>
          <cell r="H251">
            <v>99</v>
          </cell>
          <cell r="I251">
            <v>0</v>
          </cell>
          <cell r="J251">
            <v>8801.0300000000007</v>
          </cell>
          <cell r="K251">
            <v>0</v>
          </cell>
          <cell r="L251">
            <v>0</v>
          </cell>
          <cell r="M251">
            <v>0</v>
          </cell>
          <cell r="N251">
            <v>0</v>
          </cell>
          <cell r="O251">
            <v>0</v>
          </cell>
          <cell r="P251">
            <v>8801.0300000000007</v>
          </cell>
          <cell r="Q251">
            <v>-1100.03</v>
          </cell>
          <cell r="R251">
            <v>-642</v>
          </cell>
          <cell r="S251">
            <v>0</v>
          </cell>
          <cell r="T251">
            <v>0</v>
          </cell>
          <cell r="U251">
            <v>0</v>
          </cell>
          <cell r="V251">
            <v>0</v>
          </cell>
          <cell r="W251">
            <v>-1742.03</v>
          </cell>
          <cell r="X251">
            <v>7701</v>
          </cell>
          <cell r="Y251">
            <v>7059</v>
          </cell>
          <cell r="AA251" t="str">
            <v>PC</v>
          </cell>
        </row>
        <row r="252">
          <cell r="A252">
            <v>87577</v>
          </cell>
          <cell r="B252">
            <v>50130</v>
          </cell>
          <cell r="C252" t="str">
            <v>Notebooks and Palmtops</v>
          </cell>
          <cell r="D252">
            <v>0</v>
          </cell>
          <cell r="E252" t="str">
            <v xml:space="preserve">Docking Station &amp; Monitor                         </v>
          </cell>
          <cell r="F252" t="str">
            <v xml:space="preserve">Requested by Debbie Green                         </v>
          </cell>
          <cell r="G252">
            <v>37043</v>
          </cell>
          <cell r="H252">
            <v>99</v>
          </cell>
          <cell r="I252">
            <v>0</v>
          </cell>
          <cell r="J252">
            <v>1074.03</v>
          </cell>
          <cell r="K252">
            <v>0</v>
          </cell>
          <cell r="L252">
            <v>0</v>
          </cell>
          <cell r="M252">
            <v>0</v>
          </cell>
          <cell r="N252">
            <v>0</v>
          </cell>
          <cell r="O252">
            <v>0</v>
          </cell>
          <cell r="P252">
            <v>1074.03</v>
          </cell>
          <cell r="Q252">
            <v>-134.03</v>
          </cell>
          <cell r="R252">
            <v>-78</v>
          </cell>
          <cell r="S252">
            <v>0</v>
          </cell>
          <cell r="T252">
            <v>0</v>
          </cell>
          <cell r="U252">
            <v>0</v>
          </cell>
          <cell r="V252">
            <v>0</v>
          </cell>
          <cell r="W252">
            <v>-212.03</v>
          </cell>
          <cell r="X252">
            <v>940</v>
          </cell>
          <cell r="Y252">
            <v>862</v>
          </cell>
          <cell r="AA252" t="str">
            <v>PC</v>
          </cell>
        </row>
        <row r="253">
          <cell r="A253">
            <v>87578</v>
          </cell>
          <cell r="B253">
            <v>50130</v>
          </cell>
          <cell r="C253" t="str">
            <v>Notebooks and Palmtops</v>
          </cell>
          <cell r="D253">
            <v>0</v>
          </cell>
          <cell r="E253" t="str">
            <v xml:space="preserve">Laptop, Monitor &amp; Docking Station                 </v>
          </cell>
          <cell r="F253" t="str">
            <v xml:space="preserve">Requested by Ian McVea                            </v>
          </cell>
          <cell r="G253">
            <v>37043</v>
          </cell>
          <cell r="H253">
            <v>99</v>
          </cell>
          <cell r="I253">
            <v>0</v>
          </cell>
          <cell r="J253">
            <v>5101.6099999999997</v>
          </cell>
          <cell r="K253">
            <v>0</v>
          </cell>
          <cell r="L253">
            <v>0</v>
          </cell>
          <cell r="M253">
            <v>0</v>
          </cell>
          <cell r="N253">
            <v>0</v>
          </cell>
          <cell r="O253">
            <v>0</v>
          </cell>
          <cell r="P253">
            <v>5101.6099999999997</v>
          </cell>
          <cell r="Q253">
            <v>-637.61</v>
          </cell>
          <cell r="R253">
            <v>-372</v>
          </cell>
          <cell r="S253">
            <v>0</v>
          </cell>
          <cell r="T253">
            <v>0</v>
          </cell>
          <cell r="U253">
            <v>0</v>
          </cell>
          <cell r="V253">
            <v>0</v>
          </cell>
          <cell r="W253">
            <v>-1009.61</v>
          </cell>
          <cell r="X253">
            <v>4464</v>
          </cell>
          <cell r="Y253">
            <v>4092</v>
          </cell>
          <cell r="AA253" t="str">
            <v>PC</v>
          </cell>
        </row>
        <row r="254">
          <cell r="A254">
            <v>85908</v>
          </cell>
          <cell r="B254">
            <v>50140</v>
          </cell>
          <cell r="C254" t="str">
            <v>Personal Computers</v>
          </cell>
          <cell r="D254">
            <v>0</v>
          </cell>
          <cell r="E254" t="str">
            <v xml:space="preserve">PC For Brian Adams                                </v>
          </cell>
          <cell r="F254" t="str">
            <v xml:space="preserve">                                                  </v>
          </cell>
          <cell r="G254">
            <v>36251</v>
          </cell>
          <cell r="H254">
            <v>99</v>
          </cell>
          <cell r="I254">
            <v>0</v>
          </cell>
          <cell r="J254">
            <v>2650</v>
          </cell>
          <cell r="K254">
            <v>0</v>
          </cell>
          <cell r="L254">
            <v>0</v>
          </cell>
          <cell r="M254">
            <v>0</v>
          </cell>
          <cell r="N254">
            <v>0</v>
          </cell>
          <cell r="O254">
            <v>0</v>
          </cell>
          <cell r="P254">
            <v>2650</v>
          </cell>
          <cell r="Q254">
            <v>-1982</v>
          </cell>
          <cell r="R254">
            <v>-45</v>
          </cell>
          <cell r="S254">
            <v>0</v>
          </cell>
          <cell r="T254">
            <v>0</v>
          </cell>
          <cell r="U254">
            <v>0</v>
          </cell>
          <cell r="V254">
            <v>0</v>
          </cell>
          <cell r="W254">
            <v>-2027</v>
          </cell>
          <cell r="X254">
            <v>668</v>
          </cell>
          <cell r="Y254">
            <v>623</v>
          </cell>
          <cell r="AA254" t="str">
            <v>PC</v>
          </cell>
        </row>
        <row r="255">
          <cell r="A255">
            <v>85911</v>
          </cell>
          <cell r="B255">
            <v>50140</v>
          </cell>
          <cell r="C255" t="str">
            <v>Personal Computers</v>
          </cell>
          <cell r="D255">
            <v>0</v>
          </cell>
          <cell r="E255" t="str">
            <v xml:space="preserve">17" Monitors (KT-STD/PLEX)-Dell                   </v>
          </cell>
          <cell r="F255" t="str">
            <v xml:space="preserve">                                                  </v>
          </cell>
          <cell r="G255">
            <v>36251</v>
          </cell>
          <cell r="H255">
            <v>99</v>
          </cell>
          <cell r="I255">
            <v>0</v>
          </cell>
          <cell r="J255">
            <v>3465</v>
          </cell>
          <cell r="K255">
            <v>0</v>
          </cell>
          <cell r="L255">
            <v>0</v>
          </cell>
          <cell r="M255">
            <v>0</v>
          </cell>
          <cell r="N255">
            <v>0</v>
          </cell>
          <cell r="O255">
            <v>0</v>
          </cell>
          <cell r="P255">
            <v>3465</v>
          </cell>
          <cell r="Q255">
            <v>-2592</v>
          </cell>
          <cell r="R255">
            <v>-58</v>
          </cell>
          <cell r="S255">
            <v>0</v>
          </cell>
          <cell r="T255">
            <v>0</v>
          </cell>
          <cell r="U255">
            <v>0</v>
          </cell>
          <cell r="V255">
            <v>0</v>
          </cell>
          <cell r="W255">
            <v>-2650</v>
          </cell>
          <cell r="X255">
            <v>873</v>
          </cell>
          <cell r="Y255">
            <v>815</v>
          </cell>
          <cell r="AA255" t="str">
            <v>PC</v>
          </cell>
        </row>
        <row r="256">
          <cell r="A256">
            <v>85913</v>
          </cell>
          <cell r="B256">
            <v>50140</v>
          </cell>
          <cell r="C256" t="str">
            <v>Personal Computers</v>
          </cell>
          <cell r="D256">
            <v>0</v>
          </cell>
          <cell r="E256" t="str">
            <v xml:space="preserve">PC for H.Wilson                                   </v>
          </cell>
          <cell r="F256" t="str">
            <v xml:space="preserve">                                                  </v>
          </cell>
          <cell r="G256">
            <v>36373</v>
          </cell>
          <cell r="H256">
            <v>99</v>
          </cell>
          <cell r="I256">
            <v>0</v>
          </cell>
          <cell r="J256">
            <v>3450</v>
          </cell>
          <cell r="K256">
            <v>0</v>
          </cell>
          <cell r="L256">
            <v>0</v>
          </cell>
          <cell r="M256">
            <v>0</v>
          </cell>
          <cell r="N256">
            <v>0</v>
          </cell>
          <cell r="O256">
            <v>0</v>
          </cell>
          <cell r="P256">
            <v>3450</v>
          </cell>
          <cell r="Q256">
            <v>-2415</v>
          </cell>
          <cell r="R256">
            <v>-69</v>
          </cell>
          <cell r="S256">
            <v>0</v>
          </cell>
          <cell r="T256">
            <v>0</v>
          </cell>
          <cell r="U256">
            <v>0</v>
          </cell>
          <cell r="V256">
            <v>0</v>
          </cell>
          <cell r="W256">
            <v>-2484</v>
          </cell>
          <cell r="X256">
            <v>1035</v>
          </cell>
          <cell r="Y256">
            <v>966</v>
          </cell>
          <cell r="AA256" t="str">
            <v>PC</v>
          </cell>
        </row>
        <row r="257">
          <cell r="A257">
            <v>85914</v>
          </cell>
          <cell r="B257">
            <v>50140</v>
          </cell>
          <cell r="C257" t="str">
            <v>Personal Computers</v>
          </cell>
          <cell r="D257">
            <v>0</v>
          </cell>
          <cell r="E257" t="str">
            <v xml:space="preserve">PC for P.Collins                                  </v>
          </cell>
          <cell r="F257" t="str">
            <v xml:space="preserve">                                                  </v>
          </cell>
          <cell r="G257">
            <v>36373</v>
          </cell>
          <cell r="H257">
            <v>99</v>
          </cell>
          <cell r="I257">
            <v>0</v>
          </cell>
          <cell r="J257">
            <v>3450</v>
          </cell>
          <cell r="K257">
            <v>0</v>
          </cell>
          <cell r="L257">
            <v>0</v>
          </cell>
          <cell r="M257">
            <v>0</v>
          </cell>
          <cell r="N257">
            <v>0</v>
          </cell>
          <cell r="O257">
            <v>0</v>
          </cell>
          <cell r="P257">
            <v>3450</v>
          </cell>
          <cell r="Q257">
            <v>-2415</v>
          </cell>
          <cell r="R257">
            <v>-69</v>
          </cell>
          <cell r="S257">
            <v>0</v>
          </cell>
          <cell r="T257">
            <v>0</v>
          </cell>
          <cell r="U257">
            <v>0</v>
          </cell>
          <cell r="V257">
            <v>0</v>
          </cell>
          <cell r="W257">
            <v>-2484</v>
          </cell>
          <cell r="X257">
            <v>1035</v>
          </cell>
          <cell r="Y257">
            <v>966</v>
          </cell>
          <cell r="AA257" t="str">
            <v>PC</v>
          </cell>
        </row>
        <row r="258">
          <cell r="A258">
            <v>85922</v>
          </cell>
          <cell r="B258">
            <v>50140</v>
          </cell>
          <cell r="C258" t="str">
            <v>Personal Computers</v>
          </cell>
          <cell r="D258">
            <v>0</v>
          </cell>
          <cell r="E258" t="str">
            <v xml:space="preserve">PC - Utilimode cc 1092                            </v>
          </cell>
          <cell r="F258" t="str">
            <v xml:space="preserve">                                                  </v>
          </cell>
          <cell r="G258">
            <v>36557</v>
          </cell>
          <cell r="H258">
            <v>99</v>
          </cell>
          <cell r="I258">
            <v>0</v>
          </cell>
          <cell r="J258">
            <v>2898</v>
          </cell>
          <cell r="K258">
            <v>0</v>
          </cell>
          <cell r="L258">
            <v>0</v>
          </cell>
          <cell r="M258">
            <v>0</v>
          </cell>
          <cell r="N258">
            <v>0</v>
          </cell>
          <cell r="O258">
            <v>0</v>
          </cell>
          <cell r="P258">
            <v>2898</v>
          </cell>
          <cell r="Q258">
            <v>-1427</v>
          </cell>
          <cell r="R258">
            <v>-74</v>
          </cell>
          <cell r="S258">
            <v>0</v>
          </cell>
          <cell r="T258">
            <v>0</v>
          </cell>
          <cell r="U258">
            <v>0</v>
          </cell>
          <cell r="V258">
            <v>0</v>
          </cell>
          <cell r="W258">
            <v>-1501</v>
          </cell>
          <cell r="X258">
            <v>1471</v>
          </cell>
          <cell r="Y258">
            <v>1397</v>
          </cell>
          <cell r="AA258" t="str">
            <v>PC</v>
          </cell>
        </row>
        <row r="259">
          <cell r="A259">
            <v>85926</v>
          </cell>
          <cell r="B259">
            <v>50140</v>
          </cell>
          <cell r="C259" t="str">
            <v>Personal Computers</v>
          </cell>
          <cell r="D259">
            <v>0</v>
          </cell>
          <cell r="E259" t="str">
            <v xml:space="preserve">Computers AO-PII/GX1M-Optiplex                    </v>
          </cell>
          <cell r="F259" t="str">
            <v xml:space="preserve">                                                  </v>
          </cell>
          <cell r="G259">
            <v>36557</v>
          </cell>
          <cell r="H259">
            <v>99</v>
          </cell>
          <cell r="I259">
            <v>0</v>
          </cell>
          <cell r="J259">
            <v>27952.79</v>
          </cell>
          <cell r="K259">
            <v>0</v>
          </cell>
          <cell r="L259">
            <v>0</v>
          </cell>
          <cell r="M259">
            <v>0</v>
          </cell>
          <cell r="N259">
            <v>0</v>
          </cell>
          <cell r="O259">
            <v>0</v>
          </cell>
          <cell r="P259">
            <v>27952.79</v>
          </cell>
          <cell r="Q259">
            <v>-17330.79</v>
          </cell>
          <cell r="R259">
            <v>-708</v>
          </cell>
          <cell r="S259">
            <v>0</v>
          </cell>
          <cell r="T259">
            <v>0</v>
          </cell>
          <cell r="U259">
            <v>0</v>
          </cell>
          <cell r="V259">
            <v>0</v>
          </cell>
          <cell r="W259">
            <v>-18038.79</v>
          </cell>
          <cell r="X259">
            <v>10622</v>
          </cell>
          <cell r="Y259">
            <v>9914</v>
          </cell>
          <cell r="AA259" t="str">
            <v>PC</v>
          </cell>
        </row>
        <row r="260">
          <cell r="A260">
            <v>85927</v>
          </cell>
          <cell r="B260">
            <v>50140</v>
          </cell>
          <cell r="C260" t="str">
            <v>Personal Computers</v>
          </cell>
          <cell r="D260">
            <v>0</v>
          </cell>
          <cell r="E260" t="str">
            <v xml:space="preserve">color display screen 17" HP 70 D2837a             </v>
          </cell>
          <cell r="F260" t="str">
            <v xml:space="preserve">                                                  </v>
          </cell>
          <cell r="G260">
            <v>36557</v>
          </cell>
          <cell r="H260">
            <v>99</v>
          </cell>
          <cell r="I260">
            <v>0</v>
          </cell>
          <cell r="J260">
            <v>15490.59</v>
          </cell>
          <cell r="K260">
            <v>0</v>
          </cell>
          <cell r="L260">
            <v>0</v>
          </cell>
          <cell r="M260">
            <v>0</v>
          </cell>
          <cell r="N260">
            <v>0</v>
          </cell>
          <cell r="O260">
            <v>0</v>
          </cell>
          <cell r="P260">
            <v>15490.59</v>
          </cell>
          <cell r="Q260">
            <v>-9604.59</v>
          </cell>
          <cell r="R260">
            <v>-392</v>
          </cell>
          <cell r="S260">
            <v>0</v>
          </cell>
          <cell r="T260">
            <v>0</v>
          </cell>
          <cell r="U260">
            <v>0</v>
          </cell>
          <cell r="V260">
            <v>0</v>
          </cell>
          <cell r="W260">
            <v>-9996.59</v>
          </cell>
          <cell r="X260">
            <v>5886</v>
          </cell>
          <cell r="Y260">
            <v>5494</v>
          </cell>
          <cell r="AA260" t="str">
            <v>PC</v>
          </cell>
        </row>
        <row r="261">
          <cell r="A261">
            <v>85935</v>
          </cell>
          <cell r="B261">
            <v>50140</v>
          </cell>
          <cell r="C261" t="str">
            <v>Personal Computers</v>
          </cell>
          <cell r="D261">
            <v>0</v>
          </cell>
          <cell r="E261" t="str">
            <v xml:space="preserve">IBM PC 300PL PIII450 64/12.8G74 17" monitor64RAM  </v>
          </cell>
          <cell r="F261" t="str">
            <v xml:space="preserve">Call Centre PCs                                   </v>
          </cell>
          <cell r="G261">
            <v>36800</v>
          </cell>
          <cell r="H261">
            <v>99</v>
          </cell>
          <cell r="I261">
            <v>0</v>
          </cell>
          <cell r="J261">
            <v>136206</v>
          </cell>
          <cell r="K261">
            <v>0</v>
          </cell>
          <cell r="L261">
            <v>0</v>
          </cell>
          <cell r="M261">
            <v>0</v>
          </cell>
          <cell r="N261">
            <v>0</v>
          </cell>
          <cell r="O261">
            <v>0</v>
          </cell>
          <cell r="P261">
            <v>136206</v>
          </cell>
          <cell r="Q261">
            <v>-74232</v>
          </cell>
          <cell r="R261">
            <v>-3099</v>
          </cell>
          <cell r="S261">
            <v>0</v>
          </cell>
          <cell r="T261">
            <v>0</v>
          </cell>
          <cell r="U261">
            <v>0</v>
          </cell>
          <cell r="V261">
            <v>0</v>
          </cell>
          <cell r="W261">
            <v>-77331</v>
          </cell>
          <cell r="X261">
            <v>61974</v>
          </cell>
          <cell r="Y261">
            <v>58875</v>
          </cell>
          <cell r="AA261" t="str">
            <v>PC</v>
          </cell>
        </row>
        <row r="262">
          <cell r="A262">
            <v>85937</v>
          </cell>
          <cell r="B262">
            <v>50140</v>
          </cell>
          <cell r="C262" t="str">
            <v>Personal Computers</v>
          </cell>
          <cell r="D262">
            <v>0</v>
          </cell>
          <cell r="E262" t="str">
            <v xml:space="preserve">PCs for Unite - Qty 4                             </v>
          </cell>
          <cell r="F262" t="str">
            <v xml:space="preserve">                                                  </v>
          </cell>
          <cell r="G262">
            <v>36647</v>
          </cell>
          <cell r="H262">
            <v>99</v>
          </cell>
          <cell r="I262">
            <v>0</v>
          </cell>
          <cell r="J262">
            <v>11592</v>
          </cell>
          <cell r="K262">
            <v>0</v>
          </cell>
          <cell r="L262">
            <v>0</v>
          </cell>
          <cell r="M262">
            <v>0</v>
          </cell>
          <cell r="N262">
            <v>0</v>
          </cell>
          <cell r="O262">
            <v>0</v>
          </cell>
          <cell r="P262">
            <v>11592</v>
          </cell>
          <cell r="Q262">
            <v>-5100</v>
          </cell>
          <cell r="R262">
            <v>-325</v>
          </cell>
          <cell r="S262">
            <v>0</v>
          </cell>
          <cell r="T262">
            <v>0</v>
          </cell>
          <cell r="U262">
            <v>0</v>
          </cell>
          <cell r="V262">
            <v>0</v>
          </cell>
          <cell r="W262">
            <v>-5425</v>
          </cell>
          <cell r="X262">
            <v>6492</v>
          </cell>
          <cell r="Y262">
            <v>6167</v>
          </cell>
          <cell r="AA262" t="str">
            <v>PC</v>
          </cell>
        </row>
        <row r="263">
          <cell r="A263">
            <v>85941</v>
          </cell>
          <cell r="B263">
            <v>50140</v>
          </cell>
          <cell r="C263" t="str">
            <v>Personal Computers</v>
          </cell>
          <cell r="D263">
            <v>0</v>
          </cell>
          <cell r="E263" t="str">
            <v xml:space="preserve">PC for Business development                       </v>
          </cell>
          <cell r="F263" t="str">
            <v xml:space="preserve">                                                  </v>
          </cell>
          <cell r="G263">
            <v>36708</v>
          </cell>
          <cell r="H263">
            <v>99</v>
          </cell>
          <cell r="I263">
            <v>0</v>
          </cell>
          <cell r="J263">
            <v>2897.45</v>
          </cell>
          <cell r="K263">
            <v>0</v>
          </cell>
          <cell r="L263">
            <v>0</v>
          </cell>
          <cell r="M263">
            <v>0</v>
          </cell>
          <cell r="N263">
            <v>0</v>
          </cell>
          <cell r="O263">
            <v>0</v>
          </cell>
          <cell r="P263">
            <v>2897.45</v>
          </cell>
          <cell r="Q263">
            <v>-1173.45</v>
          </cell>
          <cell r="R263">
            <v>-86</v>
          </cell>
          <cell r="S263">
            <v>0</v>
          </cell>
          <cell r="T263">
            <v>0</v>
          </cell>
          <cell r="U263">
            <v>0</v>
          </cell>
          <cell r="V263">
            <v>0</v>
          </cell>
          <cell r="W263">
            <v>-1259.45</v>
          </cell>
          <cell r="X263">
            <v>1724</v>
          </cell>
          <cell r="Y263">
            <v>1638</v>
          </cell>
          <cell r="AA263" t="str">
            <v>PC</v>
          </cell>
        </row>
        <row r="264">
          <cell r="A264">
            <v>85957</v>
          </cell>
          <cell r="B264">
            <v>50140</v>
          </cell>
          <cell r="C264" t="str">
            <v>Personal Computers</v>
          </cell>
          <cell r="D264">
            <v>0</v>
          </cell>
          <cell r="E264" t="str">
            <v xml:space="preserve">4 PC Monitors                                     </v>
          </cell>
          <cell r="F264" t="str">
            <v xml:space="preserve">                                                  </v>
          </cell>
          <cell r="G264">
            <v>36800</v>
          </cell>
          <cell r="H264">
            <v>99</v>
          </cell>
          <cell r="I264">
            <v>0</v>
          </cell>
          <cell r="J264">
            <v>1395</v>
          </cell>
          <cell r="K264">
            <v>0</v>
          </cell>
          <cell r="L264">
            <v>0</v>
          </cell>
          <cell r="M264">
            <v>0</v>
          </cell>
          <cell r="N264">
            <v>0</v>
          </cell>
          <cell r="O264">
            <v>0</v>
          </cell>
          <cell r="P264">
            <v>1395</v>
          </cell>
          <cell r="Q264">
            <v>-492</v>
          </cell>
          <cell r="R264">
            <v>-45</v>
          </cell>
          <cell r="S264">
            <v>0</v>
          </cell>
          <cell r="T264">
            <v>0</v>
          </cell>
          <cell r="U264">
            <v>0</v>
          </cell>
          <cell r="V264">
            <v>0</v>
          </cell>
          <cell r="W264">
            <v>-537</v>
          </cell>
          <cell r="X264">
            <v>903</v>
          </cell>
          <cell r="Y264">
            <v>858</v>
          </cell>
          <cell r="AA264" t="str">
            <v>PC</v>
          </cell>
        </row>
        <row r="265">
          <cell r="A265">
            <v>85961</v>
          </cell>
          <cell r="B265">
            <v>50140</v>
          </cell>
          <cell r="C265" t="str">
            <v>Personal Computers</v>
          </cell>
          <cell r="D265">
            <v>0</v>
          </cell>
          <cell r="E265" t="str">
            <v xml:space="preserve">PC for Iris Lueng                                 </v>
          </cell>
          <cell r="F265" t="str">
            <v xml:space="preserve">                                                  </v>
          </cell>
          <cell r="G265">
            <v>36557</v>
          </cell>
          <cell r="H265">
            <v>99</v>
          </cell>
          <cell r="I265">
            <v>0</v>
          </cell>
          <cell r="J265">
            <v>2855</v>
          </cell>
          <cell r="K265">
            <v>0</v>
          </cell>
          <cell r="L265">
            <v>0</v>
          </cell>
          <cell r="M265">
            <v>0</v>
          </cell>
          <cell r="N265">
            <v>0</v>
          </cell>
          <cell r="O265">
            <v>0</v>
          </cell>
          <cell r="P265">
            <v>2855</v>
          </cell>
          <cell r="Q265">
            <v>-1406</v>
          </cell>
          <cell r="R265">
            <v>-72</v>
          </cell>
          <cell r="S265">
            <v>0</v>
          </cell>
          <cell r="T265">
            <v>0</v>
          </cell>
          <cell r="U265">
            <v>0</v>
          </cell>
          <cell r="V265">
            <v>0</v>
          </cell>
          <cell r="W265">
            <v>-1478</v>
          </cell>
          <cell r="X265">
            <v>1449</v>
          </cell>
          <cell r="Y265">
            <v>1377</v>
          </cell>
          <cell r="AA265" t="str">
            <v>PC</v>
          </cell>
        </row>
        <row r="266">
          <cell r="A266">
            <v>85991</v>
          </cell>
          <cell r="B266">
            <v>50140</v>
          </cell>
          <cell r="C266" t="str">
            <v>Personal Computers</v>
          </cell>
          <cell r="D266">
            <v>0</v>
          </cell>
          <cell r="E266" t="str">
            <v xml:space="preserve">17" Monitor for General Manager's Office          </v>
          </cell>
          <cell r="F266" t="str">
            <v xml:space="preserve">                                                  </v>
          </cell>
          <cell r="G266">
            <v>36861</v>
          </cell>
          <cell r="H266">
            <v>99</v>
          </cell>
          <cell r="I266">
            <v>0</v>
          </cell>
          <cell r="J266">
            <v>465</v>
          </cell>
          <cell r="K266">
            <v>0</v>
          </cell>
          <cell r="L266">
            <v>0</v>
          </cell>
          <cell r="M266">
            <v>0</v>
          </cell>
          <cell r="N266">
            <v>0</v>
          </cell>
          <cell r="O266">
            <v>0</v>
          </cell>
          <cell r="P266">
            <v>465</v>
          </cell>
          <cell r="Q266">
            <v>-148</v>
          </cell>
          <cell r="R266">
            <v>-16</v>
          </cell>
          <cell r="S266">
            <v>0</v>
          </cell>
          <cell r="T266">
            <v>0</v>
          </cell>
          <cell r="U266">
            <v>0</v>
          </cell>
          <cell r="V266">
            <v>0</v>
          </cell>
          <cell r="W266">
            <v>-164</v>
          </cell>
          <cell r="X266">
            <v>317</v>
          </cell>
          <cell r="Y266">
            <v>301</v>
          </cell>
          <cell r="AA266" t="str">
            <v>PC</v>
          </cell>
        </row>
        <row r="267">
          <cell r="A267">
            <v>85992</v>
          </cell>
          <cell r="B267">
            <v>50140</v>
          </cell>
          <cell r="C267" t="str">
            <v>Personal Computers</v>
          </cell>
          <cell r="D267">
            <v>0</v>
          </cell>
          <cell r="E267" t="str">
            <v xml:space="preserve">PC FOR CALLCENTRE TCS USE REQ J MAXWELL           </v>
          </cell>
          <cell r="F267" t="str">
            <v xml:space="preserve">                                                  </v>
          </cell>
          <cell r="G267">
            <v>36861</v>
          </cell>
          <cell r="H267">
            <v>99</v>
          </cell>
          <cell r="I267">
            <v>0</v>
          </cell>
          <cell r="J267">
            <v>2905</v>
          </cell>
          <cell r="K267">
            <v>0</v>
          </cell>
          <cell r="L267">
            <v>0</v>
          </cell>
          <cell r="M267">
            <v>0</v>
          </cell>
          <cell r="N267">
            <v>0</v>
          </cell>
          <cell r="O267">
            <v>0</v>
          </cell>
          <cell r="P267">
            <v>2905</v>
          </cell>
          <cell r="Q267">
            <v>-922</v>
          </cell>
          <cell r="R267">
            <v>-99</v>
          </cell>
          <cell r="S267">
            <v>0</v>
          </cell>
          <cell r="T267">
            <v>0</v>
          </cell>
          <cell r="U267">
            <v>0</v>
          </cell>
          <cell r="V267">
            <v>0</v>
          </cell>
          <cell r="W267">
            <v>-1021</v>
          </cell>
          <cell r="X267">
            <v>1983</v>
          </cell>
          <cell r="Y267">
            <v>1884</v>
          </cell>
          <cell r="AA267" t="str">
            <v>PC</v>
          </cell>
        </row>
        <row r="268">
          <cell r="A268">
            <v>87552</v>
          </cell>
          <cell r="B268">
            <v>50140</v>
          </cell>
          <cell r="C268" t="str">
            <v>Personal Computers</v>
          </cell>
          <cell r="D268">
            <v>0</v>
          </cell>
          <cell r="E268" t="str">
            <v xml:space="preserve">IBM Desktop &amp; Monitor                             </v>
          </cell>
          <cell r="F268" t="str">
            <v xml:space="preserve">Requested by Andrew Robertson for the Call Centre </v>
          </cell>
          <cell r="G268">
            <v>37165</v>
          </cell>
          <cell r="H268">
            <v>99</v>
          </cell>
          <cell r="I268">
            <v>0</v>
          </cell>
          <cell r="J268">
            <v>2685.06</v>
          </cell>
          <cell r="K268">
            <v>0</v>
          </cell>
          <cell r="L268">
            <v>0</v>
          </cell>
          <cell r="M268">
            <v>0</v>
          </cell>
          <cell r="N268">
            <v>0</v>
          </cell>
          <cell r="O268">
            <v>0</v>
          </cell>
          <cell r="P268">
            <v>2685.06</v>
          </cell>
          <cell r="Q268">
            <v>-336.06</v>
          </cell>
          <cell r="R268">
            <v>-196</v>
          </cell>
          <cell r="S268">
            <v>0</v>
          </cell>
          <cell r="T268">
            <v>0</v>
          </cell>
          <cell r="U268">
            <v>0</v>
          </cell>
          <cell r="V268">
            <v>0</v>
          </cell>
          <cell r="W268">
            <v>-532.05999999999995</v>
          </cell>
          <cell r="X268">
            <v>2349</v>
          </cell>
          <cell r="Y268">
            <v>2153</v>
          </cell>
          <cell r="AA268" t="str">
            <v>PC</v>
          </cell>
        </row>
        <row r="269">
          <cell r="A269">
            <v>87553</v>
          </cell>
          <cell r="B269">
            <v>50140</v>
          </cell>
          <cell r="C269" t="str">
            <v>Personal Computers</v>
          </cell>
          <cell r="D269">
            <v>0</v>
          </cell>
          <cell r="E269" t="str">
            <v xml:space="preserve">IBM Desktop &amp; Monitor                             </v>
          </cell>
          <cell r="F269" t="str">
            <v xml:space="preserve">Requested by Andrew Robertson for the Call Centre </v>
          </cell>
          <cell r="G269">
            <v>37165</v>
          </cell>
          <cell r="H269">
            <v>99</v>
          </cell>
          <cell r="I269">
            <v>0</v>
          </cell>
          <cell r="J269">
            <v>2685.06</v>
          </cell>
          <cell r="K269">
            <v>0</v>
          </cell>
          <cell r="L269">
            <v>0</v>
          </cell>
          <cell r="M269">
            <v>0</v>
          </cell>
          <cell r="N269">
            <v>0</v>
          </cell>
          <cell r="O269">
            <v>0</v>
          </cell>
          <cell r="P269">
            <v>2685.06</v>
          </cell>
          <cell r="Q269">
            <v>-336.06</v>
          </cell>
          <cell r="R269">
            <v>-196</v>
          </cell>
          <cell r="S269">
            <v>0</v>
          </cell>
          <cell r="T269">
            <v>0</v>
          </cell>
          <cell r="U269">
            <v>0</v>
          </cell>
          <cell r="V269">
            <v>0</v>
          </cell>
          <cell r="W269">
            <v>-532.05999999999995</v>
          </cell>
          <cell r="X269">
            <v>2349</v>
          </cell>
          <cell r="Y269">
            <v>2153</v>
          </cell>
          <cell r="AA269" t="str">
            <v>PC</v>
          </cell>
        </row>
        <row r="270">
          <cell r="A270">
            <v>87554</v>
          </cell>
          <cell r="B270">
            <v>50140</v>
          </cell>
          <cell r="C270" t="str">
            <v>Personal Computers</v>
          </cell>
          <cell r="D270">
            <v>0</v>
          </cell>
          <cell r="E270" t="str">
            <v xml:space="preserve">IBM Desktop &amp; Monitor                             </v>
          </cell>
          <cell r="F270" t="str">
            <v xml:space="preserve">Requested by Sharon McRohan for Billing           </v>
          </cell>
          <cell r="G270">
            <v>37135</v>
          </cell>
          <cell r="H270">
            <v>99</v>
          </cell>
          <cell r="I270">
            <v>0</v>
          </cell>
          <cell r="J270">
            <v>2685.06</v>
          </cell>
          <cell r="K270">
            <v>0</v>
          </cell>
          <cell r="L270">
            <v>0</v>
          </cell>
          <cell r="M270">
            <v>0</v>
          </cell>
          <cell r="N270">
            <v>0</v>
          </cell>
          <cell r="O270">
            <v>0</v>
          </cell>
          <cell r="P270">
            <v>2685.06</v>
          </cell>
          <cell r="Q270">
            <v>-336.06</v>
          </cell>
          <cell r="R270">
            <v>-196</v>
          </cell>
          <cell r="S270">
            <v>0</v>
          </cell>
          <cell r="T270">
            <v>0</v>
          </cell>
          <cell r="U270">
            <v>0</v>
          </cell>
          <cell r="V270">
            <v>0</v>
          </cell>
          <cell r="W270">
            <v>-532.05999999999995</v>
          </cell>
          <cell r="X270">
            <v>2349</v>
          </cell>
          <cell r="Y270">
            <v>2153</v>
          </cell>
          <cell r="AA270" t="str">
            <v>PC</v>
          </cell>
        </row>
        <row r="271">
          <cell r="A271">
            <v>87555</v>
          </cell>
          <cell r="B271">
            <v>50140</v>
          </cell>
          <cell r="C271" t="str">
            <v>Personal Computers</v>
          </cell>
          <cell r="D271">
            <v>0</v>
          </cell>
          <cell r="E271" t="str">
            <v xml:space="preserve">IBM Desktop &amp; Monitor                             </v>
          </cell>
          <cell r="F271" t="str">
            <v xml:space="preserve">Requested by Vince Sollena for Collections        </v>
          </cell>
          <cell r="G271">
            <v>36923</v>
          </cell>
          <cell r="H271">
            <v>99</v>
          </cell>
          <cell r="I271">
            <v>0</v>
          </cell>
          <cell r="J271">
            <v>2655.23</v>
          </cell>
          <cell r="K271">
            <v>0</v>
          </cell>
          <cell r="L271">
            <v>0</v>
          </cell>
          <cell r="M271">
            <v>0</v>
          </cell>
          <cell r="N271">
            <v>0</v>
          </cell>
          <cell r="O271">
            <v>0</v>
          </cell>
          <cell r="P271">
            <v>2655.23</v>
          </cell>
          <cell r="Q271">
            <v>-332.23</v>
          </cell>
          <cell r="R271">
            <v>-194</v>
          </cell>
          <cell r="S271">
            <v>0</v>
          </cell>
          <cell r="T271">
            <v>0</v>
          </cell>
          <cell r="U271">
            <v>0</v>
          </cell>
          <cell r="V271">
            <v>0</v>
          </cell>
          <cell r="W271">
            <v>-526.23</v>
          </cell>
          <cell r="X271">
            <v>2323</v>
          </cell>
          <cell r="Y271">
            <v>2129</v>
          </cell>
          <cell r="AA271" t="str">
            <v>PC</v>
          </cell>
        </row>
        <row r="272">
          <cell r="A272">
            <v>87558</v>
          </cell>
          <cell r="B272">
            <v>50140</v>
          </cell>
          <cell r="C272" t="str">
            <v>Personal Computers</v>
          </cell>
          <cell r="D272">
            <v>0</v>
          </cell>
          <cell r="E272" t="str">
            <v xml:space="preserve">IBM Desktop &amp; Monitor                             </v>
          </cell>
          <cell r="F272" t="str">
            <v xml:space="preserve">Requested by Kellie Bone for Comm. Services       </v>
          </cell>
          <cell r="G272">
            <v>37104</v>
          </cell>
          <cell r="H272">
            <v>99</v>
          </cell>
          <cell r="I272">
            <v>0</v>
          </cell>
          <cell r="J272">
            <v>2685.06</v>
          </cell>
          <cell r="K272">
            <v>0</v>
          </cell>
          <cell r="L272">
            <v>0</v>
          </cell>
          <cell r="M272">
            <v>0</v>
          </cell>
          <cell r="N272">
            <v>0</v>
          </cell>
          <cell r="O272">
            <v>0</v>
          </cell>
          <cell r="P272">
            <v>2685.06</v>
          </cell>
          <cell r="Q272">
            <v>-336.06</v>
          </cell>
          <cell r="R272">
            <v>-196</v>
          </cell>
          <cell r="S272">
            <v>0</v>
          </cell>
          <cell r="T272">
            <v>0</v>
          </cell>
          <cell r="U272">
            <v>0</v>
          </cell>
          <cell r="V272">
            <v>0</v>
          </cell>
          <cell r="W272">
            <v>-532.05999999999995</v>
          </cell>
          <cell r="X272">
            <v>2349</v>
          </cell>
          <cell r="Y272">
            <v>2153</v>
          </cell>
          <cell r="AA272" t="str">
            <v>PC</v>
          </cell>
        </row>
        <row r="273">
          <cell r="A273">
            <v>87561</v>
          </cell>
          <cell r="B273">
            <v>50140</v>
          </cell>
          <cell r="C273" t="str">
            <v>Personal Computers</v>
          </cell>
          <cell r="D273">
            <v>0</v>
          </cell>
          <cell r="E273" t="str">
            <v xml:space="preserve">IBM Desktop &amp; Monitor                             </v>
          </cell>
          <cell r="F273" t="str">
            <v xml:space="preserve">Requested by Phil Kinsilla for Service Ops.       </v>
          </cell>
          <cell r="G273">
            <v>37165</v>
          </cell>
          <cell r="H273">
            <v>99</v>
          </cell>
          <cell r="I273">
            <v>0</v>
          </cell>
          <cell r="J273">
            <v>2685.06</v>
          </cell>
          <cell r="K273">
            <v>0</v>
          </cell>
          <cell r="L273">
            <v>0</v>
          </cell>
          <cell r="M273">
            <v>0</v>
          </cell>
          <cell r="N273">
            <v>0</v>
          </cell>
          <cell r="O273">
            <v>0</v>
          </cell>
          <cell r="P273">
            <v>2685.06</v>
          </cell>
          <cell r="Q273">
            <v>-336.06</v>
          </cell>
          <cell r="R273">
            <v>-196</v>
          </cell>
          <cell r="S273">
            <v>0</v>
          </cell>
          <cell r="T273">
            <v>0</v>
          </cell>
          <cell r="U273">
            <v>0</v>
          </cell>
          <cell r="V273">
            <v>0</v>
          </cell>
          <cell r="W273">
            <v>-532.05999999999995</v>
          </cell>
          <cell r="X273">
            <v>2349</v>
          </cell>
          <cell r="Y273">
            <v>2153</v>
          </cell>
          <cell r="AA273" t="str">
            <v>PC</v>
          </cell>
        </row>
        <row r="274">
          <cell r="A274">
            <v>87562</v>
          </cell>
          <cell r="B274">
            <v>50140</v>
          </cell>
          <cell r="C274" t="str">
            <v>Personal Computers</v>
          </cell>
          <cell r="D274">
            <v>0</v>
          </cell>
          <cell r="E274" t="str">
            <v xml:space="preserve">Desktop &amp; Monitor                                 </v>
          </cell>
          <cell r="F274" t="str">
            <v xml:space="preserve">                                                  </v>
          </cell>
          <cell r="G274">
            <v>36923</v>
          </cell>
          <cell r="H274">
            <v>99</v>
          </cell>
          <cell r="I274">
            <v>0</v>
          </cell>
          <cell r="J274">
            <v>5280.61</v>
          </cell>
          <cell r="K274">
            <v>0</v>
          </cell>
          <cell r="L274">
            <v>0</v>
          </cell>
          <cell r="M274">
            <v>0</v>
          </cell>
          <cell r="N274">
            <v>0</v>
          </cell>
          <cell r="O274">
            <v>0</v>
          </cell>
          <cell r="P274">
            <v>5280.61</v>
          </cell>
          <cell r="Q274">
            <v>-659.61</v>
          </cell>
          <cell r="R274">
            <v>-385</v>
          </cell>
          <cell r="S274">
            <v>0</v>
          </cell>
          <cell r="T274">
            <v>0</v>
          </cell>
          <cell r="U274">
            <v>0</v>
          </cell>
          <cell r="V274">
            <v>0</v>
          </cell>
          <cell r="W274">
            <v>-1044.6099999999999</v>
          </cell>
          <cell r="X274">
            <v>4621</v>
          </cell>
          <cell r="Y274">
            <v>4236</v>
          </cell>
          <cell r="AA274" t="str">
            <v>PC</v>
          </cell>
        </row>
        <row r="275">
          <cell r="A275">
            <v>87563</v>
          </cell>
          <cell r="B275">
            <v>50140</v>
          </cell>
          <cell r="C275" t="str">
            <v>Personal Computers</v>
          </cell>
          <cell r="D275">
            <v>0</v>
          </cell>
          <cell r="E275" t="str">
            <v xml:space="preserve">Desktop &amp; Monitor                                 </v>
          </cell>
          <cell r="F275" t="str">
            <v xml:space="preserve">                                                  </v>
          </cell>
          <cell r="G275">
            <v>36923</v>
          </cell>
          <cell r="H275">
            <v>99</v>
          </cell>
          <cell r="I275">
            <v>0</v>
          </cell>
          <cell r="J275">
            <v>5280.61</v>
          </cell>
          <cell r="K275">
            <v>0</v>
          </cell>
          <cell r="L275">
            <v>0</v>
          </cell>
          <cell r="M275">
            <v>0</v>
          </cell>
          <cell r="N275">
            <v>0</v>
          </cell>
          <cell r="O275">
            <v>0</v>
          </cell>
          <cell r="P275">
            <v>5280.61</v>
          </cell>
          <cell r="Q275">
            <v>-659.61</v>
          </cell>
          <cell r="R275">
            <v>-385</v>
          </cell>
          <cell r="S275">
            <v>0</v>
          </cell>
          <cell r="T275">
            <v>0</v>
          </cell>
          <cell r="U275">
            <v>0</v>
          </cell>
          <cell r="V275">
            <v>0</v>
          </cell>
          <cell r="W275">
            <v>-1044.6099999999999</v>
          </cell>
          <cell r="X275">
            <v>4621</v>
          </cell>
          <cell r="Y275">
            <v>4236</v>
          </cell>
          <cell r="AA275" t="str">
            <v>PC</v>
          </cell>
        </row>
        <row r="276">
          <cell r="A276">
            <v>87568</v>
          </cell>
          <cell r="B276">
            <v>50140</v>
          </cell>
          <cell r="C276" t="str">
            <v>Personal Computers</v>
          </cell>
          <cell r="D276">
            <v>0</v>
          </cell>
          <cell r="E276" t="str">
            <v xml:space="preserve">Roadster 56k Modem                                </v>
          </cell>
          <cell r="F276" t="str">
            <v xml:space="preserve">Requested by Michael Woodley                      </v>
          </cell>
          <cell r="G276">
            <v>36951</v>
          </cell>
          <cell r="H276">
            <v>99</v>
          </cell>
          <cell r="I276">
            <v>0</v>
          </cell>
          <cell r="J276">
            <v>208.84</v>
          </cell>
          <cell r="K276">
            <v>0</v>
          </cell>
          <cell r="L276">
            <v>0</v>
          </cell>
          <cell r="M276">
            <v>0</v>
          </cell>
          <cell r="N276">
            <v>0</v>
          </cell>
          <cell r="O276">
            <v>0</v>
          </cell>
          <cell r="P276">
            <v>208.84</v>
          </cell>
          <cell r="Q276">
            <v>-25.84</v>
          </cell>
          <cell r="R276">
            <v>-15</v>
          </cell>
          <cell r="S276">
            <v>0</v>
          </cell>
          <cell r="T276">
            <v>0</v>
          </cell>
          <cell r="U276">
            <v>0</v>
          </cell>
          <cell r="V276">
            <v>0</v>
          </cell>
          <cell r="W276">
            <v>-40.840000000000003</v>
          </cell>
          <cell r="X276">
            <v>183</v>
          </cell>
          <cell r="Y276">
            <v>168</v>
          </cell>
          <cell r="AA276" t="str">
            <v>PC</v>
          </cell>
        </row>
        <row r="277">
          <cell r="A277">
            <v>87569</v>
          </cell>
          <cell r="B277">
            <v>50140</v>
          </cell>
          <cell r="C277" t="str">
            <v>Personal Computers</v>
          </cell>
          <cell r="D277">
            <v>0</v>
          </cell>
          <cell r="E277" t="str">
            <v xml:space="preserve">Desktop &amp; Monitor                                 </v>
          </cell>
          <cell r="F277" t="str">
            <v xml:space="preserve">Requested by Sharon Richie for Training           </v>
          </cell>
          <cell r="G277">
            <v>36982</v>
          </cell>
          <cell r="H277">
            <v>99</v>
          </cell>
          <cell r="I277">
            <v>0</v>
          </cell>
          <cell r="J277">
            <v>5280.61</v>
          </cell>
          <cell r="K277">
            <v>0</v>
          </cell>
          <cell r="L277">
            <v>0</v>
          </cell>
          <cell r="M277">
            <v>0</v>
          </cell>
          <cell r="N277">
            <v>0</v>
          </cell>
          <cell r="O277">
            <v>0</v>
          </cell>
          <cell r="P277">
            <v>5280.61</v>
          </cell>
          <cell r="Q277">
            <v>-659.61</v>
          </cell>
          <cell r="R277">
            <v>-385</v>
          </cell>
          <cell r="S277">
            <v>0</v>
          </cell>
          <cell r="T277">
            <v>0</v>
          </cell>
          <cell r="U277">
            <v>0</v>
          </cell>
          <cell r="V277">
            <v>0</v>
          </cell>
          <cell r="W277">
            <v>-1044.6099999999999</v>
          </cell>
          <cell r="X277">
            <v>4621</v>
          </cell>
          <cell r="Y277">
            <v>4236</v>
          </cell>
          <cell r="AA277" t="str">
            <v>PC</v>
          </cell>
        </row>
        <row r="278">
          <cell r="A278">
            <v>87570</v>
          </cell>
          <cell r="B278">
            <v>50140</v>
          </cell>
          <cell r="C278" t="str">
            <v>Personal Computers</v>
          </cell>
          <cell r="D278">
            <v>0</v>
          </cell>
          <cell r="E278" t="str">
            <v xml:space="preserve">Desktop &amp; Monitor                                 </v>
          </cell>
          <cell r="F278" t="str">
            <v xml:space="preserve">Requested by Frances Cawthra for Faults           </v>
          </cell>
          <cell r="G278">
            <v>37012</v>
          </cell>
          <cell r="H278">
            <v>99</v>
          </cell>
          <cell r="I278">
            <v>0</v>
          </cell>
          <cell r="J278">
            <v>2714.9</v>
          </cell>
          <cell r="K278">
            <v>0</v>
          </cell>
          <cell r="L278">
            <v>0</v>
          </cell>
          <cell r="M278">
            <v>0</v>
          </cell>
          <cell r="N278">
            <v>0</v>
          </cell>
          <cell r="O278">
            <v>0</v>
          </cell>
          <cell r="P278">
            <v>2714.9</v>
          </cell>
          <cell r="Q278">
            <v>-338.9</v>
          </cell>
          <cell r="R278">
            <v>-198</v>
          </cell>
          <cell r="S278">
            <v>0</v>
          </cell>
          <cell r="T278">
            <v>0</v>
          </cell>
          <cell r="U278">
            <v>0</v>
          </cell>
          <cell r="V278">
            <v>0</v>
          </cell>
          <cell r="W278">
            <v>-536.9</v>
          </cell>
          <cell r="X278">
            <v>2376</v>
          </cell>
          <cell r="Y278">
            <v>2178</v>
          </cell>
          <cell r="AA278" t="str">
            <v>PC</v>
          </cell>
        </row>
        <row r="279">
          <cell r="A279">
            <v>87576</v>
          </cell>
          <cell r="B279">
            <v>50140</v>
          </cell>
          <cell r="C279" t="str">
            <v>Personal Computers</v>
          </cell>
          <cell r="D279">
            <v>0</v>
          </cell>
          <cell r="E279" t="str">
            <v xml:space="preserve">Desktop &amp; Monitor                                 </v>
          </cell>
          <cell r="F279" t="str">
            <v xml:space="preserve">Requested by Sharon Richie for Training           </v>
          </cell>
          <cell r="G279">
            <v>37043</v>
          </cell>
          <cell r="H279">
            <v>99</v>
          </cell>
          <cell r="I279">
            <v>0</v>
          </cell>
          <cell r="J279">
            <v>10799.91</v>
          </cell>
          <cell r="K279">
            <v>0</v>
          </cell>
          <cell r="L279">
            <v>0</v>
          </cell>
          <cell r="M279">
            <v>0</v>
          </cell>
          <cell r="N279">
            <v>0</v>
          </cell>
          <cell r="O279">
            <v>0</v>
          </cell>
          <cell r="P279">
            <v>10799.91</v>
          </cell>
          <cell r="Q279">
            <v>-1349.91</v>
          </cell>
          <cell r="R279">
            <v>-787</v>
          </cell>
          <cell r="S279">
            <v>0</v>
          </cell>
          <cell r="T279">
            <v>0</v>
          </cell>
          <cell r="U279">
            <v>0</v>
          </cell>
          <cell r="V279">
            <v>0</v>
          </cell>
          <cell r="W279">
            <v>-2136.91</v>
          </cell>
          <cell r="X279">
            <v>9450</v>
          </cell>
          <cell r="Y279">
            <v>8663</v>
          </cell>
          <cell r="AA279" t="str">
            <v>PC</v>
          </cell>
        </row>
        <row r="280">
          <cell r="A280">
            <v>87582</v>
          </cell>
          <cell r="B280">
            <v>50140</v>
          </cell>
          <cell r="C280" t="str">
            <v>Personal Computers</v>
          </cell>
          <cell r="D280">
            <v>0</v>
          </cell>
          <cell r="E280" t="str">
            <v xml:space="preserve">IBM Netvista Desktop &amp; Monitor                    </v>
          </cell>
          <cell r="F280" t="str">
            <v xml:space="preserve">Requested by Ronnie Forbes                        </v>
          </cell>
          <cell r="G280">
            <v>37104</v>
          </cell>
          <cell r="H280">
            <v>99</v>
          </cell>
          <cell r="I280">
            <v>0</v>
          </cell>
          <cell r="J280">
            <v>21659.49</v>
          </cell>
          <cell r="K280">
            <v>0</v>
          </cell>
          <cell r="L280">
            <v>0</v>
          </cell>
          <cell r="M280">
            <v>0</v>
          </cell>
          <cell r="N280">
            <v>0</v>
          </cell>
          <cell r="O280">
            <v>0</v>
          </cell>
          <cell r="P280">
            <v>21659.49</v>
          </cell>
          <cell r="Q280">
            <v>-2707.49</v>
          </cell>
          <cell r="R280">
            <v>-1579</v>
          </cell>
          <cell r="S280">
            <v>0</v>
          </cell>
          <cell r="T280">
            <v>0</v>
          </cell>
          <cell r="U280">
            <v>0</v>
          </cell>
          <cell r="V280">
            <v>0</v>
          </cell>
          <cell r="W280">
            <v>-4286.49</v>
          </cell>
          <cell r="X280">
            <v>18952</v>
          </cell>
          <cell r="Y280">
            <v>17373</v>
          </cell>
          <cell r="AA280" t="str">
            <v>PC</v>
          </cell>
        </row>
        <row r="281">
          <cell r="A281">
            <v>87585</v>
          </cell>
          <cell r="B281">
            <v>50140</v>
          </cell>
          <cell r="C281" t="str">
            <v>Personal Computers</v>
          </cell>
          <cell r="D281">
            <v>0</v>
          </cell>
          <cell r="E281" t="str">
            <v xml:space="preserve">IBM Netvista Desktop &amp; Monitor                    </v>
          </cell>
          <cell r="F281" t="str">
            <v xml:space="preserve">Requested by Sharon Richie for Dunlop Road        </v>
          </cell>
          <cell r="G281">
            <v>37135</v>
          </cell>
          <cell r="H281">
            <v>99</v>
          </cell>
          <cell r="I281">
            <v>0</v>
          </cell>
          <cell r="J281">
            <v>40275.9</v>
          </cell>
          <cell r="K281">
            <v>0</v>
          </cell>
          <cell r="L281">
            <v>0</v>
          </cell>
          <cell r="M281">
            <v>0</v>
          </cell>
          <cell r="N281">
            <v>0</v>
          </cell>
          <cell r="O281">
            <v>0</v>
          </cell>
          <cell r="P281">
            <v>40275.9</v>
          </cell>
          <cell r="Q281">
            <v>-5034.8999999999996</v>
          </cell>
          <cell r="R281">
            <v>-2937</v>
          </cell>
          <cell r="S281">
            <v>0</v>
          </cell>
          <cell r="T281">
            <v>0</v>
          </cell>
          <cell r="U281">
            <v>0</v>
          </cell>
          <cell r="V281">
            <v>0</v>
          </cell>
          <cell r="W281">
            <v>-7971.9</v>
          </cell>
          <cell r="X281">
            <v>35241</v>
          </cell>
          <cell r="Y281">
            <v>32304</v>
          </cell>
          <cell r="AA281" t="str">
            <v>PC</v>
          </cell>
        </row>
        <row r="282">
          <cell r="A282">
            <v>87586</v>
          </cell>
          <cell r="B282">
            <v>50140</v>
          </cell>
          <cell r="C282" t="str">
            <v>Personal Computers</v>
          </cell>
          <cell r="D282">
            <v>0</v>
          </cell>
          <cell r="E282" t="str">
            <v xml:space="preserve">IBM Netvista Desktop                              </v>
          </cell>
          <cell r="F282" t="str">
            <v xml:space="preserve">Requested by Sharon Richie - Pinewood             </v>
          </cell>
          <cell r="G282">
            <v>37135</v>
          </cell>
          <cell r="H282">
            <v>99</v>
          </cell>
          <cell r="I282">
            <v>0</v>
          </cell>
          <cell r="J282">
            <v>2685.06</v>
          </cell>
          <cell r="K282">
            <v>0</v>
          </cell>
          <cell r="L282">
            <v>0</v>
          </cell>
          <cell r="M282">
            <v>0</v>
          </cell>
          <cell r="N282">
            <v>0</v>
          </cell>
          <cell r="O282">
            <v>0</v>
          </cell>
          <cell r="P282">
            <v>2685.06</v>
          </cell>
          <cell r="Q282">
            <v>-336.06</v>
          </cell>
          <cell r="R282">
            <v>-196</v>
          </cell>
          <cell r="S282">
            <v>0</v>
          </cell>
          <cell r="T282">
            <v>0</v>
          </cell>
          <cell r="U282">
            <v>0</v>
          </cell>
          <cell r="V282">
            <v>0</v>
          </cell>
          <cell r="W282">
            <v>-532.05999999999995</v>
          </cell>
          <cell r="X282">
            <v>2349</v>
          </cell>
          <cell r="Y282">
            <v>2153</v>
          </cell>
          <cell r="AA282" t="str">
            <v>PC</v>
          </cell>
        </row>
        <row r="283">
          <cell r="A283">
            <v>87588</v>
          </cell>
          <cell r="B283">
            <v>50140</v>
          </cell>
          <cell r="C283" t="str">
            <v>Personal Computers</v>
          </cell>
          <cell r="D283">
            <v>0</v>
          </cell>
          <cell r="E283" t="str">
            <v xml:space="preserve">IBM Desktop &amp; Monitor                             </v>
          </cell>
          <cell r="F283" t="str">
            <v xml:space="preserve">Requested by Sharon Richie - Pinewood             </v>
          </cell>
          <cell r="G283">
            <v>37135</v>
          </cell>
          <cell r="H283">
            <v>99</v>
          </cell>
          <cell r="I283">
            <v>0</v>
          </cell>
          <cell r="J283">
            <v>8055.17</v>
          </cell>
          <cell r="K283">
            <v>0</v>
          </cell>
          <cell r="L283">
            <v>0</v>
          </cell>
          <cell r="M283">
            <v>0</v>
          </cell>
          <cell r="N283">
            <v>0</v>
          </cell>
          <cell r="O283">
            <v>0</v>
          </cell>
          <cell r="P283">
            <v>8055.17</v>
          </cell>
          <cell r="Q283">
            <v>-1007.17</v>
          </cell>
          <cell r="R283">
            <v>-587</v>
          </cell>
          <cell r="S283">
            <v>0</v>
          </cell>
          <cell r="T283">
            <v>0</v>
          </cell>
          <cell r="U283">
            <v>0</v>
          </cell>
          <cell r="V283">
            <v>0</v>
          </cell>
          <cell r="W283">
            <v>-1594.17</v>
          </cell>
          <cell r="X283">
            <v>7048</v>
          </cell>
          <cell r="Y283">
            <v>6461</v>
          </cell>
          <cell r="AA283" t="str">
            <v>PC</v>
          </cell>
        </row>
        <row r="284">
          <cell r="A284">
            <v>87589</v>
          </cell>
          <cell r="B284">
            <v>50140</v>
          </cell>
          <cell r="C284" t="str">
            <v>Personal Computers</v>
          </cell>
          <cell r="D284">
            <v>0</v>
          </cell>
          <cell r="E284" t="str">
            <v xml:space="preserve">IBM Desktop &amp; Monitor                             </v>
          </cell>
          <cell r="F284" t="str">
            <v xml:space="preserve">Requested by Val Desiatov - Pinewood              </v>
          </cell>
          <cell r="G284">
            <v>37135</v>
          </cell>
          <cell r="H284">
            <v>99</v>
          </cell>
          <cell r="I284">
            <v>0</v>
          </cell>
          <cell r="J284">
            <v>2685.06</v>
          </cell>
          <cell r="K284">
            <v>0</v>
          </cell>
          <cell r="L284">
            <v>0</v>
          </cell>
          <cell r="M284">
            <v>0</v>
          </cell>
          <cell r="N284">
            <v>0</v>
          </cell>
          <cell r="O284">
            <v>0</v>
          </cell>
          <cell r="P284">
            <v>2685.06</v>
          </cell>
          <cell r="Q284">
            <v>-336.06</v>
          </cell>
          <cell r="R284">
            <v>-196</v>
          </cell>
          <cell r="S284">
            <v>0</v>
          </cell>
          <cell r="T284">
            <v>0</v>
          </cell>
          <cell r="U284">
            <v>0</v>
          </cell>
          <cell r="V284">
            <v>0</v>
          </cell>
          <cell r="W284">
            <v>-532.05999999999995</v>
          </cell>
          <cell r="X284">
            <v>2349</v>
          </cell>
          <cell r="Y284">
            <v>2153</v>
          </cell>
          <cell r="AA284" t="str">
            <v>PC</v>
          </cell>
        </row>
        <row r="285">
          <cell r="A285">
            <v>87590</v>
          </cell>
          <cell r="B285">
            <v>50140</v>
          </cell>
          <cell r="C285" t="str">
            <v>Personal Computers</v>
          </cell>
          <cell r="D285">
            <v>0</v>
          </cell>
          <cell r="E285" t="str">
            <v xml:space="preserve">IBM Desktop &amp; Monitor                             </v>
          </cell>
          <cell r="F285" t="str">
            <v xml:space="preserve">Requested by A Closley - Pinewood                 </v>
          </cell>
          <cell r="G285">
            <v>37135</v>
          </cell>
          <cell r="H285">
            <v>99</v>
          </cell>
          <cell r="I285">
            <v>0</v>
          </cell>
          <cell r="J285">
            <v>42960.959999999999</v>
          </cell>
          <cell r="K285">
            <v>0</v>
          </cell>
          <cell r="L285">
            <v>0</v>
          </cell>
          <cell r="M285">
            <v>0</v>
          </cell>
          <cell r="N285">
            <v>0</v>
          </cell>
          <cell r="O285">
            <v>0</v>
          </cell>
          <cell r="P285">
            <v>42960.959999999999</v>
          </cell>
          <cell r="Q285">
            <v>-5369.96</v>
          </cell>
          <cell r="R285">
            <v>-3133</v>
          </cell>
          <cell r="S285">
            <v>0</v>
          </cell>
          <cell r="T285">
            <v>0</v>
          </cell>
          <cell r="U285">
            <v>0</v>
          </cell>
          <cell r="V285">
            <v>0</v>
          </cell>
          <cell r="W285">
            <v>-8502.9599999999991</v>
          </cell>
          <cell r="X285">
            <v>37591</v>
          </cell>
          <cell r="Y285">
            <v>34458</v>
          </cell>
          <cell r="AA285" t="str">
            <v>PC</v>
          </cell>
        </row>
        <row r="286">
          <cell r="A286">
            <v>87591</v>
          </cell>
          <cell r="B286">
            <v>50140</v>
          </cell>
          <cell r="C286" t="str">
            <v>Personal Computers</v>
          </cell>
          <cell r="D286">
            <v>0</v>
          </cell>
          <cell r="E286" t="str">
            <v xml:space="preserve">IBM Desktop &amp; Monitor                             </v>
          </cell>
          <cell r="F286" t="str">
            <v xml:space="preserve">Requested by Sharon Hanna - Pinewood              </v>
          </cell>
          <cell r="G286">
            <v>37135</v>
          </cell>
          <cell r="H286">
            <v>99</v>
          </cell>
          <cell r="I286">
            <v>0</v>
          </cell>
          <cell r="J286">
            <v>24583.22</v>
          </cell>
          <cell r="K286">
            <v>0</v>
          </cell>
          <cell r="L286">
            <v>0</v>
          </cell>
          <cell r="M286">
            <v>0</v>
          </cell>
          <cell r="N286">
            <v>0</v>
          </cell>
          <cell r="O286">
            <v>0</v>
          </cell>
          <cell r="P286">
            <v>24583.22</v>
          </cell>
          <cell r="Q286">
            <v>-3073.22</v>
          </cell>
          <cell r="R286">
            <v>-1792</v>
          </cell>
          <cell r="S286">
            <v>0</v>
          </cell>
          <cell r="T286">
            <v>0</v>
          </cell>
          <cell r="U286">
            <v>0</v>
          </cell>
          <cell r="V286">
            <v>0</v>
          </cell>
          <cell r="W286">
            <v>-4865.22</v>
          </cell>
          <cell r="X286">
            <v>21510</v>
          </cell>
          <cell r="Y286">
            <v>19718</v>
          </cell>
          <cell r="AA286" t="str">
            <v>PC</v>
          </cell>
        </row>
        <row r="287">
          <cell r="A287">
            <v>87592</v>
          </cell>
          <cell r="B287">
            <v>50140</v>
          </cell>
          <cell r="C287" t="str">
            <v>Personal Computers</v>
          </cell>
          <cell r="D287">
            <v>0</v>
          </cell>
          <cell r="E287" t="str">
            <v xml:space="preserve">IBM Desktop &amp; Monitor                             </v>
          </cell>
          <cell r="F287" t="str">
            <v xml:space="preserve">Requested by Cathy Bourke - Dunlop Road           </v>
          </cell>
          <cell r="G287">
            <v>37135</v>
          </cell>
          <cell r="H287">
            <v>99</v>
          </cell>
          <cell r="I287">
            <v>0</v>
          </cell>
          <cell r="J287">
            <v>43020.63</v>
          </cell>
          <cell r="K287">
            <v>0</v>
          </cell>
          <cell r="L287">
            <v>0</v>
          </cell>
          <cell r="M287">
            <v>0</v>
          </cell>
          <cell r="N287">
            <v>0</v>
          </cell>
          <cell r="O287">
            <v>0</v>
          </cell>
          <cell r="P287">
            <v>43020.63</v>
          </cell>
          <cell r="Q287">
            <v>-5377.63</v>
          </cell>
          <cell r="R287">
            <v>-3137</v>
          </cell>
          <cell r="S287">
            <v>0</v>
          </cell>
          <cell r="T287">
            <v>0</v>
          </cell>
          <cell r="U287">
            <v>0</v>
          </cell>
          <cell r="V287">
            <v>0</v>
          </cell>
          <cell r="W287">
            <v>-8514.6299999999992</v>
          </cell>
          <cell r="X287">
            <v>37643</v>
          </cell>
          <cell r="Y287">
            <v>34506</v>
          </cell>
          <cell r="AA287" t="str">
            <v>PC</v>
          </cell>
        </row>
        <row r="288">
          <cell r="A288">
            <v>87595</v>
          </cell>
          <cell r="B288">
            <v>50140</v>
          </cell>
          <cell r="C288" t="str">
            <v>Personal Computers</v>
          </cell>
          <cell r="D288">
            <v>0</v>
          </cell>
          <cell r="E288" t="str">
            <v xml:space="preserve">Apple Max  for ISP Department                     </v>
          </cell>
          <cell r="F288" t="str">
            <v xml:space="preserve">ISP Department - Dunlop Road                      </v>
          </cell>
          <cell r="G288">
            <v>37165</v>
          </cell>
          <cell r="H288">
            <v>99</v>
          </cell>
          <cell r="I288">
            <v>0</v>
          </cell>
          <cell r="J288">
            <v>1995.45</v>
          </cell>
          <cell r="K288">
            <v>0</v>
          </cell>
          <cell r="L288">
            <v>0</v>
          </cell>
          <cell r="M288">
            <v>0</v>
          </cell>
          <cell r="N288">
            <v>0</v>
          </cell>
          <cell r="O288">
            <v>0</v>
          </cell>
          <cell r="P288">
            <v>1995.45</v>
          </cell>
          <cell r="Q288">
            <v>-249.45</v>
          </cell>
          <cell r="R288">
            <v>-145</v>
          </cell>
          <cell r="S288">
            <v>0</v>
          </cell>
          <cell r="T288">
            <v>0</v>
          </cell>
          <cell r="U288">
            <v>0</v>
          </cell>
          <cell r="V288">
            <v>0</v>
          </cell>
          <cell r="W288">
            <v>-394.45</v>
          </cell>
          <cell r="X288">
            <v>1746</v>
          </cell>
          <cell r="Y288">
            <v>1601</v>
          </cell>
          <cell r="AA288" t="str">
            <v>PC</v>
          </cell>
        </row>
        <row r="289">
          <cell r="A289">
            <v>85996</v>
          </cell>
          <cell r="B289">
            <v>50160</v>
          </cell>
          <cell r="C289" t="str">
            <v>I.T. Peripherals</v>
          </cell>
          <cell r="D289">
            <v>0</v>
          </cell>
          <cell r="E289" t="str">
            <v xml:space="preserve">NT Servers to run new version of TCS              </v>
          </cell>
          <cell r="F289" t="str">
            <v xml:space="preserve">TCS=Telecentre Systems used by call centre        </v>
          </cell>
          <cell r="G289">
            <v>36770</v>
          </cell>
          <cell r="H289">
            <v>99</v>
          </cell>
          <cell r="I289">
            <v>0</v>
          </cell>
          <cell r="J289">
            <v>29730</v>
          </cell>
          <cell r="K289">
            <v>0</v>
          </cell>
          <cell r="L289">
            <v>0</v>
          </cell>
          <cell r="M289">
            <v>0</v>
          </cell>
          <cell r="N289">
            <v>0</v>
          </cell>
          <cell r="O289">
            <v>0</v>
          </cell>
          <cell r="P289">
            <v>29730</v>
          </cell>
          <cell r="Q289">
            <v>-11000</v>
          </cell>
          <cell r="R289">
            <v>-936</v>
          </cell>
          <cell r="S289">
            <v>0</v>
          </cell>
          <cell r="T289">
            <v>0</v>
          </cell>
          <cell r="U289">
            <v>0</v>
          </cell>
          <cell r="V289">
            <v>0</v>
          </cell>
          <cell r="W289">
            <v>-11936</v>
          </cell>
          <cell r="X289">
            <v>18730</v>
          </cell>
          <cell r="Y289">
            <v>17794</v>
          </cell>
          <cell r="AA289" t="str">
            <v>Unknown</v>
          </cell>
        </row>
        <row r="290">
          <cell r="A290">
            <v>85928</v>
          </cell>
          <cell r="B290">
            <v>50220</v>
          </cell>
          <cell r="C290" t="str">
            <v>I.T. Software In HousePost 11/5/98</v>
          </cell>
          <cell r="D290">
            <v>0</v>
          </cell>
          <cell r="E290" t="str">
            <v xml:space="preserve">Develop Activity package software                 </v>
          </cell>
          <cell r="F290" t="str">
            <v xml:space="preserve">                                                  </v>
          </cell>
          <cell r="G290">
            <v>36557</v>
          </cell>
          <cell r="H290">
            <v>2</v>
          </cell>
          <cell r="I290">
            <v>6</v>
          </cell>
          <cell r="J290">
            <v>47240</v>
          </cell>
          <cell r="K290">
            <v>0</v>
          </cell>
          <cell r="L290">
            <v>0</v>
          </cell>
          <cell r="M290">
            <v>0</v>
          </cell>
          <cell r="N290">
            <v>0</v>
          </cell>
          <cell r="O290">
            <v>0</v>
          </cell>
          <cell r="P290">
            <v>47240</v>
          </cell>
          <cell r="Q290">
            <v>-36219</v>
          </cell>
          <cell r="R290">
            <v>-2700</v>
          </cell>
          <cell r="S290">
            <v>0</v>
          </cell>
          <cell r="T290">
            <v>0</v>
          </cell>
          <cell r="U290">
            <v>0</v>
          </cell>
          <cell r="V290">
            <v>0</v>
          </cell>
          <cell r="W290">
            <v>-38919</v>
          </cell>
          <cell r="X290">
            <v>11021</v>
          </cell>
          <cell r="Y290">
            <v>8321</v>
          </cell>
          <cell r="AA290" t="str">
            <v>Unknown</v>
          </cell>
        </row>
        <row r="291">
          <cell r="A291">
            <v>85999</v>
          </cell>
          <cell r="B291">
            <v>50220</v>
          </cell>
          <cell r="C291" t="str">
            <v>I.T. Software In HousePost 11/5/98</v>
          </cell>
          <cell r="D291">
            <v>0</v>
          </cell>
          <cell r="E291" t="str">
            <v xml:space="preserve">AMRS Transfer Costs                               </v>
          </cell>
          <cell r="F291" t="str">
            <v xml:space="preserve">                                                  </v>
          </cell>
          <cell r="G291">
            <v>36647</v>
          </cell>
          <cell r="H291">
            <v>2</v>
          </cell>
          <cell r="I291">
            <v>6</v>
          </cell>
          <cell r="J291">
            <v>17200</v>
          </cell>
          <cell r="K291">
            <v>0</v>
          </cell>
          <cell r="L291">
            <v>0</v>
          </cell>
          <cell r="M291">
            <v>0</v>
          </cell>
          <cell r="N291">
            <v>0</v>
          </cell>
          <cell r="O291">
            <v>0</v>
          </cell>
          <cell r="P291">
            <v>17200</v>
          </cell>
          <cell r="Q291">
            <v>-11468</v>
          </cell>
          <cell r="R291">
            <v>-1075</v>
          </cell>
          <cell r="S291">
            <v>0</v>
          </cell>
          <cell r="T291">
            <v>0</v>
          </cell>
          <cell r="U291">
            <v>0</v>
          </cell>
          <cell r="V291">
            <v>0</v>
          </cell>
          <cell r="W291">
            <v>-12543</v>
          </cell>
          <cell r="X291">
            <v>5732</v>
          </cell>
          <cell r="Y291">
            <v>4657</v>
          </cell>
          <cell r="AA291" t="str">
            <v>Unknown</v>
          </cell>
        </row>
        <row r="292">
          <cell r="A292">
            <v>86000</v>
          </cell>
          <cell r="B292">
            <v>50220</v>
          </cell>
          <cell r="C292" t="str">
            <v>I.T. Software In HousePost 11/5/98</v>
          </cell>
          <cell r="D292">
            <v>0</v>
          </cell>
          <cell r="E292" t="str">
            <v xml:space="preserve">Laptop for Tcm-Change Mgmt BCP                    </v>
          </cell>
          <cell r="F292" t="str">
            <v xml:space="preserve">                                                  </v>
          </cell>
          <cell r="G292">
            <v>36557</v>
          </cell>
          <cell r="H292">
            <v>2</v>
          </cell>
          <cell r="I292">
            <v>6</v>
          </cell>
          <cell r="J292">
            <v>5796</v>
          </cell>
          <cell r="K292">
            <v>0</v>
          </cell>
          <cell r="L292">
            <v>0</v>
          </cell>
          <cell r="M292">
            <v>0</v>
          </cell>
          <cell r="N292">
            <v>0</v>
          </cell>
          <cell r="O292">
            <v>0</v>
          </cell>
          <cell r="P292">
            <v>5796</v>
          </cell>
          <cell r="Q292">
            <v>-4445</v>
          </cell>
          <cell r="R292">
            <v>-332</v>
          </cell>
          <cell r="S292">
            <v>0</v>
          </cell>
          <cell r="T292">
            <v>0</v>
          </cell>
          <cell r="U292">
            <v>0</v>
          </cell>
          <cell r="V292">
            <v>0</v>
          </cell>
          <cell r="W292">
            <v>-4777</v>
          </cell>
          <cell r="X292">
            <v>1351</v>
          </cell>
          <cell r="Y292">
            <v>1019</v>
          </cell>
          <cell r="AA292" t="str">
            <v>Unknown</v>
          </cell>
        </row>
        <row r="293">
          <cell r="A293">
            <v>86007</v>
          </cell>
          <cell r="B293">
            <v>50220</v>
          </cell>
          <cell r="C293" t="str">
            <v>I.T. Software In HousePost 11/5/98</v>
          </cell>
          <cell r="D293">
            <v>0</v>
          </cell>
          <cell r="E293" t="str">
            <v xml:space="preserve">Single Customer Bill project                      </v>
          </cell>
          <cell r="F293" t="str">
            <v xml:space="preserve">                                                  </v>
          </cell>
          <cell r="G293">
            <v>36678</v>
          </cell>
          <cell r="H293">
            <v>2</v>
          </cell>
          <cell r="I293">
            <v>6</v>
          </cell>
          <cell r="J293">
            <v>152532.88</v>
          </cell>
          <cell r="K293">
            <v>0</v>
          </cell>
          <cell r="L293">
            <v>0</v>
          </cell>
          <cell r="M293">
            <v>0</v>
          </cell>
          <cell r="N293">
            <v>0</v>
          </cell>
          <cell r="O293">
            <v>0</v>
          </cell>
          <cell r="P293">
            <v>152532.88</v>
          </cell>
          <cell r="Q293">
            <v>-129049.88</v>
          </cell>
          <cell r="R293">
            <v>-9841</v>
          </cell>
          <cell r="S293">
            <v>0</v>
          </cell>
          <cell r="T293">
            <v>0</v>
          </cell>
          <cell r="U293">
            <v>0</v>
          </cell>
          <cell r="V293">
            <v>0</v>
          </cell>
          <cell r="W293">
            <v>-138890.88</v>
          </cell>
          <cell r="X293">
            <v>23483</v>
          </cell>
          <cell r="Y293">
            <v>13642</v>
          </cell>
          <cell r="AA293" t="str">
            <v>Unknown</v>
          </cell>
        </row>
        <row r="294">
          <cell r="A294">
            <v>20013111</v>
          </cell>
          <cell r="B294">
            <v>80001</v>
          </cell>
          <cell r="C294" t="str">
            <v>Asset Under Construction</v>
          </cell>
          <cell r="D294">
            <v>0</v>
          </cell>
          <cell r="E294" t="str">
            <v xml:space="preserve">Incremental PC purchases                          </v>
          </cell>
          <cell r="F294" t="str">
            <v xml:space="preserve">                                                  </v>
          </cell>
          <cell r="G294">
            <v>36892</v>
          </cell>
          <cell r="H294">
            <v>0</v>
          </cell>
          <cell r="I294">
            <v>0</v>
          </cell>
          <cell r="J294">
            <v>66500.479999999996</v>
          </cell>
          <cell r="K294">
            <v>20930</v>
          </cell>
          <cell r="L294">
            <v>0</v>
          </cell>
          <cell r="M294">
            <v>0</v>
          </cell>
          <cell r="N294">
            <v>0</v>
          </cell>
          <cell r="O294">
            <v>0</v>
          </cell>
          <cell r="P294">
            <v>87430.48</v>
          </cell>
          <cell r="Q294">
            <v>0</v>
          </cell>
          <cell r="R294">
            <v>0</v>
          </cell>
          <cell r="S294">
            <v>0</v>
          </cell>
          <cell r="T294">
            <v>0</v>
          </cell>
          <cell r="U294">
            <v>0</v>
          </cell>
          <cell r="V294">
            <v>0</v>
          </cell>
          <cell r="W294">
            <v>0</v>
          </cell>
          <cell r="X294">
            <v>66500.479999999996</v>
          </cell>
          <cell r="Y294">
            <v>87430.48</v>
          </cell>
          <cell r="AA294" t="str">
            <v>WIP</v>
          </cell>
        </row>
        <row r="295">
          <cell r="A295">
            <v>20013129</v>
          </cell>
          <cell r="B295">
            <v>80001</v>
          </cell>
          <cell r="C295" t="str">
            <v>Asset Under Construction</v>
          </cell>
          <cell r="D295">
            <v>0</v>
          </cell>
          <cell r="E295" t="str">
            <v xml:space="preserve">CRM Project                                       </v>
          </cell>
          <cell r="F295" t="str">
            <v xml:space="preserve">                                                  </v>
          </cell>
          <cell r="G295">
            <v>36892</v>
          </cell>
          <cell r="H295">
            <v>0</v>
          </cell>
          <cell r="I295">
            <v>0</v>
          </cell>
          <cell r="J295">
            <v>181007</v>
          </cell>
          <cell r="K295">
            <v>34720</v>
          </cell>
          <cell r="L295">
            <v>0</v>
          </cell>
          <cell r="M295">
            <v>0</v>
          </cell>
          <cell r="N295">
            <v>0</v>
          </cell>
          <cell r="O295">
            <v>0</v>
          </cell>
          <cell r="P295">
            <v>215727</v>
          </cell>
          <cell r="Q295">
            <v>0</v>
          </cell>
          <cell r="R295">
            <v>0</v>
          </cell>
          <cell r="S295">
            <v>0</v>
          </cell>
          <cell r="T295">
            <v>0</v>
          </cell>
          <cell r="U295">
            <v>0</v>
          </cell>
          <cell r="V295">
            <v>0</v>
          </cell>
          <cell r="W295">
            <v>0</v>
          </cell>
          <cell r="X295">
            <v>181007</v>
          </cell>
          <cell r="Y295">
            <v>215727</v>
          </cell>
          <cell r="AA295" t="str">
            <v>WIP</v>
          </cell>
        </row>
        <row r="296">
          <cell r="A296">
            <v>20013130</v>
          </cell>
          <cell r="B296">
            <v>80001</v>
          </cell>
          <cell r="C296" t="str">
            <v>Asset Under Construction</v>
          </cell>
          <cell r="D296">
            <v>0</v>
          </cell>
          <cell r="E296" t="str">
            <v xml:space="preserve">Training for CRM                                  </v>
          </cell>
          <cell r="F296" t="str">
            <v xml:space="preserve">                                                  </v>
          </cell>
          <cell r="G296">
            <v>37226</v>
          </cell>
          <cell r="H296">
            <v>0</v>
          </cell>
          <cell r="I296">
            <v>0</v>
          </cell>
          <cell r="J296">
            <v>30135</v>
          </cell>
          <cell r="K296">
            <v>72000</v>
          </cell>
          <cell r="L296">
            <v>0</v>
          </cell>
          <cell r="M296">
            <v>0</v>
          </cell>
          <cell r="N296">
            <v>0</v>
          </cell>
          <cell r="O296">
            <v>0</v>
          </cell>
          <cell r="P296">
            <v>102135</v>
          </cell>
          <cell r="Q296">
            <v>0</v>
          </cell>
          <cell r="R296">
            <v>0</v>
          </cell>
          <cell r="S296">
            <v>0</v>
          </cell>
          <cell r="T296">
            <v>0</v>
          </cell>
          <cell r="U296">
            <v>0</v>
          </cell>
          <cell r="V296">
            <v>0</v>
          </cell>
          <cell r="W296">
            <v>0</v>
          </cell>
          <cell r="X296">
            <v>30135</v>
          </cell>
          <cell r="Y296">
            <v>102135</v>
          </cell>
          <cell r="AA296" t="str">
            <v>WIP</v>
          </cell>
        </row>
        <row r="297">
          <cell r="A297">
            <v>20013131</v>
          </cell>
          <cell r="B297">
            <v>80001</v>
          </cell>
          <cell r="C297" t="str">
            <v>Asset Under Construction</v>
          </cell>
          <cell r="D297">
            <v>0</v>
          </cell>
          <cell r="E297" t="str">
            <v xml:space="preserve">Service Perfomance (11F)                          </v>
          </cell>
          <cell r="F297" t="str">
            <v xml:space="preserve">                                                  </v>
          </cell>
          <cell r="G297">
            <v>36892</v>
          </cell>
          <cell r="H297">
            <v>0</v>
          </cell>
          <cell r="I297">
            <v>0</v>
          </cell>
          <cell r="J297">
            <v>15282</v>
          </cell>
          <cell r="K297">
            <v>0</v>
          </cell>
          <cell r="L297">
            <v>0</v>
          </cell>
          <cell r="M297">
            <v>0</v>
          </cell>
          <cell r="N297">
            <v>0</v>
          </cell>
          <cell r="O297">
            <v>0</v>
          </cell>
          <cell r="P297">
            <v>15282</v>
          </cell>
          <cell r="Q297">
            <v>0</v>
          </cell>
          <cell r="R297">
            <v>0</v>
          </cell>
          <cell r="S297">
            <v>0</v>
          </cell>
          <cell r="T297">
            <v>0</v>
          </cell>
          <cell r="U297">
            <v>0</v>
          </cell>
          <cell r="V297">
            <v>0</v>
          </cell>
          <cell r="W297">
            <v>0</v>
          </cell>
          <cell r="X297">
            <v>15282</v>
          </cell>
          <cell r="Y297">
            <v>15282</v>
          </cell>
          <cell r="AA297" t="str">
            <v>WIP</v>
          </cell>
        </row>
        <row r="298">
          <cell r="A298">
            <v>20013132</v>
          </cell>
          <cell r="B298">
            <v>80001</v>
          </cell>
          <cell r="C298" t="str">
            <v>Asset Under Construction</v>
          </cell>
          <cell r="D298">
            <v>0</v>
          </cell>
          <cell r="E298" t="str">
            <v xml:space="preserve">CDM (12F)                                         </v>
          </cell>
          <cell r="F298" t="str">
            <v xml:space="preserve">                                                  </v>
          </cell>
          <cell r="G298">
            <v>36892</v>
          </cell>
          <cell r="H298">
            <v>0</v>
          </cell>
          <cell r="I298">
            <v>0</v>
          </cell>
          <cell r="J298">
            <v>245885.41</v>
          </cell>
          <cell r="K298">
            <v>17000</v>
          </cell>
          <cell r="L298">
            <v>0</v>
          </cell>
          <cell r="M298">
            <v>0</v>
          </cell>
          <cell r="N298">
            <v>0</v>
          </cell>
          <cell r="O298">
            <v>0</v>
          </cell>
          <cell r="P298">
            <v>262885.40999999997</v>
          </cell>
          <cell r="Q298">
            <v>0</v>
          </cell>
          <cell r="R298">
            <v>0</v>
          </cell>
          <cell r="S298">
            <v>0</v>
          </cell>
          <cell r="T298">
            <v>0</v>
          </cell>
          <cell r="U298">
            <v>0</v>
          </cell>
          <cell r="V298">
            <v>0</v>
          </cell>
          <cell r="W298">
            <v>0</v>
          </cell>
          <cell r="X298">
            <v>245885.41</v>
          </cell>
          <cell r="Y298">
            <v>262885.40999999997</v>
          </cell>
          <cell r="AA298" t="str">
            <v>WIP</v>
          </cell>
        </row>
        <row r="299">
          <cell r="A299">
            <v>20013133</v>
          </cell>
          <cell r="B299">
            <v>80001</v>
          </cell>
          <cell r="C299" t="str">
            <v>Asset Under Construction</v>
          </cell>
          <cell r="D299">
            <v>0</v>
          </cell>
          <cell r="E299" t="str">
            <v xml:space="preserve">MSATS Handler (13F)                               </v>
          </cell>
          <cell r="F299" t="str">
            <v xml:space="preserve">                                                  </v>
          </cell>
          <cell r="G299">
            <v>37012</v>
          </cell>
          <cell r="H299">
            <v>0</v>
          </cell>
          <cell r="I299">
            <v>0</v>
          </cell>
          <cell r="J299">
            <v>151467.09</v>
          </cell>
          <cell r="K299">
            <v>16130.09</v>
          </cell>
          <cell r="L299">
            <v>0</v>
          </cell>
          <cell r="M299">
            <v>0</v>
          </cell>
          <cell r="N299">
            <v>0</v>
          </cell>
          <cell r="O299">
            <v>0</v>
          </cell>
          <cell r="P299">
            <v>167597.18</v>
          </cell>
          <cell r="Q299">
            <v>0</v>
          </cell>
          <cell r="R299">
            <v>0</v>
          </cell>
          <cell r="S299">
            <v>0</v>
          </cell>
          <cell r="T299">
            <v>0</v>
          </cell>
          <cell r="U299">
            <v>0</v>
          </cell>
          <cell r="V299">
            <v>0</v>
          </cell>
          <cell r="W299">
            <v>0</v>
          </cell>
          <cell r="X299">
            <v>151467.09</v>
          </cell>
          <cell r="Y299">
            <v>167597.18</v>
          </cell>
          <cell r="AA299" t="str">
            <v>WIP</v>
          </cell>
        </row>
        <row r="300">
          <cell r="A300">
            <v>20013134</v>
          </cell>
          <cell r="B300">
            <v>80001</v>
          </cell>
          <cell r="C300" t="str">
            <v>Asset Under Construction</v>
          </cell>
          <cell r="D300">
            <v>0</v>
          </cell>
          <cell r="E300" t="str">
            <v xml:space="preserve">Dual Fuel (18F)                                   </v>
          </cell>
          <cell r="F300" t="str">
            <v xml:space="preserve">                                                  </v>
          </cell>
          <cell r="G300">
            <v>36892</v>
          </cell>
          <cell r="H300">
            <v>0</v>
          </cell>
          <cell r="I300">
            <v>0</v>
          </cell>
          <cell r="J300">
            <v>32591.42</v>
          </cell>
          <cell r="K300">
            <v>3210.81</v>
          </cell>
          <cell r="L300">
            <v>0</v>
          </cell>
          <cell r="M300">
            <v>0</v>
          </cell>
          <cell r="N300">
            <v>0</v>
          </cell>
          <cell r="O300">
            <v>0</v>
          </cell>
          <cell r="P300">
            <v>35802.230000000003</v>
          </cell>
          <cell r="Q300">
            <v>0</v>
          </cell>
          <cell r="R300">
            <v>0</v>
          </cell>
          <cell r="S300">
            <v>0</v>
          </cell>
          <cell r="T300">
            <v>0</v>
          </cell>
          <cell r="U300">
            <v>0</v>
          </cell>
          <cell r="V300">
            <v>0</v>
          </cell>
          <cell r="W300">
            <v>0</v>
          </cell>
          <cell r="X300">
            <v>32591.42</v>
          </cell>
          <cell r="Y300">
            <v>35802.230000000003</v>
          </cell>
          <cell r="AA300" t="str">
            <v>WIP</v>
          </cell>
        </row>
        <row r="301">
          <cell r="A301">
            <v>20013135</v>
          </cell>
          <cell r="B301">
            <v>80001</v>
          </cell>
          <cell r="C301" t="str">
            <v>Asset Under Construction</v>
          </cell>
          <cell r="D301">
            <v>0</v>
          </cell>
          <cell r="E301" t="str">
            <v xml:space="preserve">Structure Desk (21F)                              </v>
          </cell>
          <cell r="F301" t="str">
            <v xml:space="preserve">                                                  </v>
          </cell>
          <cell r="G301">
            <v>37012</v>
          </cell>
          <cell r="H301">
            <v>0</v>
          </cell>
          <cell r="I301">
            <v>0</v>
          </cell>
          <cell r="J301">
            <v>87856</v>
          </cell>
          <cell r="K301">
            <v>0</v>
          </cell>
          <cell r="L301">
            <v>0</v>
          </cell>
          <cell r="M301">
            <v>0</v>
          </cell>
          <cell r="N301">
            <v>0</v>
          </cell>
          <cell r="O301">
            <v>0</v>
          </cell>
          <cell r="P301">
            <v>87856</v>
          </cell>
          <cell r="Q301">
            <v>0</v>
          </cell>
          <cell r="R301">
            <v>0</v>
          </cell>
          <cell r="S301">
            <v>0</v>
          </cell>
          <cell r="T301">
            <v>0</v>
          </cell>
          <cell r="U301">
            <v>0</v>
          </cell>
          <cell r="V301">
            <v>0</v>
          </cell>
          <cell r="W301">
            <v>0</v>
          </cell>
          <cell r="X301">
            <v>87856</v>
          </cell>
          <cell r="Y301">
            <v>87856</v>
          </cell>
          <cell r="AA301" t="str">
            <v>WIP</v>
          </cell>
        </row>
        <row r="302">
          <cell r="A302">
            <v>20013136</v>
          </cell>
          <cell r="B302">
            <v>80001</v>
          </cell>
          <cell r="C302" t="str">
            <v>Asset Under Construction</v>
          </cell>
          <cell r="D302">
            <v>0</v>
          </cell>
          <cell r="E302" t="str">
            <v xml:space="preserve">FRC Management (01)                               </v>
          </cell>
          <cell r="F302" t="str">
            <v xml:space="preserve">                                                  </v>
          </cell>
          <cell r="G302">
            <v>36892</v>
          </cell>
          <cell r="H302">
            <v>0</v>
          </cell>
          <cell r="I302">
            <v>0</v>
          </cell>
          <cell r="J302">
            <v>340853.7</v>
          </cell>
          <cell r="K302">
            <v>74813.490000000005</v>
          </cell>
          <cell r="L302">
            <v>0</v>
          </cell>
          <cell r="M302">
            <v>0</v>
          </cell>
          <cell r="N302">
            <v>0</v>
          </cell>
          <cell r="O302">
            <v>0</v>
          </cell>
          <cell r="P302">
            <v>415667.19</v>
          </cell>
          <cell r="Q302">
            <v>0</v>
          </cell>
          <cell r="R302">
            <v>0</v>
          </cell>
          <cell r="S302">
            <v>0</v>
          </cell>
          <cell r="T302">
            <v>0</v>
          </cell>
          <cell r="U302">
            <v>0</v>
          </cell>
          <cell r="V302">
            <v>0</v>
          </cell>
          <cell r="W302">
            <v>0</v>
          </cell>
          <cell r="X302">
            <v>340853.7</v>
          </cell>
          <cell r="Y302">
            <v>415667.19</v>
          </cell>
          <cell r="AA302" t="str">
            <v>WIP</v>
          </cell>
        </row>
        <row r="303">
          <cell r="A303">
            <v>20013137</v>
          </cell>
          <cell r="B303">
            <v>80001</v>
          </cell>
          <cell r="C303" t="str">
            <v>Asset Under Construction</v>
          </cell>
          <cell r="D303">
            <v>0</v>
          </cell>
          <cell r="E303" t="str">
            <v xml:space="preserve">Program Office (00)                               </v>
          </cell>
          <cell r="F303" t="str">
            <v xml:space="preserve">                                                  </v>
          </cell>
          <cell r="G303">
            <v>36951</v>
          </cell>
          <cell r="H303">
            <v>0</v>
          </cell>
          <cell r="I303">
            <v>0</v>
          </cell>
          <cell r="J303">
            <v>207185.23</v>
          </cell>
          <cell r="K303">
            <v>22220.37</v>
          </cell>
          <cell r="L303">
            <v>0</v>
          </cell>
          <cell r="M303">
            <v>0</v>
          </cell>
          <cell r="N303">
            <v>0</v>
          </cell>
          <cell r="O303">
            <v>0</v>
          </cell>
          <cell r="P303">
            <v>229405.6</v>
          </cell>
          <cell r="Q303">
            <v>0</v>
          </cell>
          <cell r="R303">
            <v>0</v>
          </cell>
          <cell r="S303">
            <v>0</v>
          </cell>
          <cell r="T303">
            <v>0</v>
          </cell>
          <cell r="U303">
            <v>0</v>
          </cell>
          <cell r="V303">
            <v>0</v>
          </cell>
          <cell r="W303">
            <v>0</v>
          </cell>
          <cell r="X303">
            <v>207185.23</v>
          </cell>
          <cell r="Y303">
            <v>229405.6</v>
          </cell>
          <cell r="AA303" t="str">
            <v>WIP</v>
          </cell>
        </row>
        <row r="304">
          <cell r="A304">
            <v>20013138</v>
          </cell>
          <cell r="B304">
            <v>80001</v>
          </cell>
          <cell r="C304" t="str">
            <v>Asset Under Construction</v>
          </cell>
          <cell r="D304">
            <v>0</v>
          </cell>
          <cell r="E304" t="str">
            <v xml:space="preserve">Training for FRC                                  </v>
          </cell>
          <cell r="F304" t="str">
            <v xml:space="preserve">                                                  </v>
          </cell>
          <cell r="G304">
            <v>37196</v>
          </cell>
          <cell r="H304">
            <v>0</v>
          </cell>
          <cell r="I304">
            <v>0</v>
          </cell>
          <cell r="J304">
            <v>167188.70000000001</v>
          </cell>
          <cell r="K304">
            <v>203220</v>
          </cell>
          <cell r="L304">
            <v>0</v>
          </cell>
          <cell r="M304">
            <v>0</v>
          </cell>
          <cell r="N304">
            <v>0</v>
          </cell>
          <cell r="O304">
            <v>0</v>
          </cell>
          <cell r="P304">
            <v>370408.7</v>
          </cell>
          <cell r="Q304">
            <v>0</v>
          </cell>
          <cell r="R304">
            <v>0</v>
          </cell>
          <cell r="S304">
            <v>0</v>
          </cell>
          <cell r="T304">
            <v>0</v>
          </cell>
          <cell r="U304">
            <v>0</v>
          </cell>
          <cell r="V304">
            <v>0</v>
          </cell>
          <cell r="W304">
            <v>0</v>
          </cell>
          <cell r="X304">
            <v>167188.70000000001</v>
          </cell>
          <cell r="Y304">
            <v>370408.7</v>
          </cell>
          <cell r="AA304" t="str">
            <v>WIP</v>
          </cell>
        </row>
        <row r="305">
          <cell r="A305">
            <v>20013140</v>
          </cell>
          <cell r="B305">
            <v>80001</v>
          </cell>
          <cell r="C305" t="str">
            <v>Asset Under Construction</v>
          </cell>
          <cell r="D305">
            <v>0</v>
          </cell>
          <cell r="E305" t="str">
            <v xml:space="preserve">User Acceptance Testing                           </v>
          </cell>
          <cell r="F305" t="str">
            <v xml:space="preserve">                                                  </v>
          </cell>
          <cell r="G305">
            <v>36892</v>
          </cell>
          <cell r="H305">
            <v>0</v>
          </cell>
          <cell r="I305">
            <v>0</v>
          </cell>
          <cell r="J305">
            <v>255807.78</v>
          </cell>
          <cell r="K305">
            <v>88789.62</v>
          </cell>
          <cell r="L305">
            <v>0</v>
          </cell>
          <cell r="M305">
            <v>0</v>
          </cell>
          <cell r="N305">
            <v>0</v>
          </cell>
          <cell r="O305">
            <v>0</v>
          </cell>
          <cell r="P305">
            <v>344597.4</v>
          </cell>
          <cell r="Q305">
            <v>0</v>
          </cell>
          <cell r="R305">
            <v>0</v>
          </cell>
          <cell r="S305">
            <v>0</v>
          </cell>
          <cell r="T305">
            <v>0</v>
          </cell>
          <cell r="U305">
            <v>0</v>
          </cell>
          <cell r="V305">
            <v>0</v>
          </cell>
          <cell r="W305">
            <v>0</v>
          </cell>
          <cell r="X305">
            <v>255807.78</v>
          </cell>
          <cell r="Y305">
            <v>344597.4</v>
          </cell>
          <cell r="AA305" t="str">
            <v>WIP</v>
          </cell>
        </row>
        <row r="306">
          <cell r="A306">
            <v>20013141</v>
          </cell>
          <cell r="B306">
            <v>80001</v>
          </cell>
          <cell r="C306" t="str">
            <v>Asset Under Construction</v>
          </cell>
          <cell r="D306">
            <v>0</v>
          </cell>
          <cell r="E306" t="str">
            <v xml:space="preserve">BPR                                               </v>
          </cell>
          <cell r="F306" t="str">
            <v xml:space="preserve">                                                  </v>
          </cell>
          <cell r="G306">
            <v>36982</v>
          </cell>
          <cell r="H306">
            <v>0</v>
          </cell>
          <cell r="I306">
            <v>0</v>
          </cell>
          <cell r="J306">
            <v>147130.84</v>
          </cell>
          <cell r="K306">
            <v>21070.18</v>
          </cell>
          <cell r="L306">
            <v>0</v>
          </cell>
          <cell r="M306">
            <v>0</v>
          </cell>
          <cell r="N306">
            <v>0</v>
          </cell>
          <cell r="O306">
            <v>0</v>
          </cell>
          <cell r="P306">
            <v>168201.02</v>
          </cell>
          <cell r="Q306">
            <v>0</v>
          </cell>
          <cell r="R306">
            <v>0</v>
          </cell>
          <cell r="S306">
            <v>0</v>
          </cell>
          <cell r="T306">
            <v>0</v>
          </cell>
          <cell r="U306">
            <v>0</v>
          </cell>
          <cell r="V306">
            <v>0</v>
          </cell>
          <cell r="W306">
            <v>0</v>
          </cell>
          <cell r="X306">
            <v>147130.84</v>
          </cell>
          <cell r="Y306">
            <v>168201.02</v>
          </cell>
          <cell r="AA306" t="str">
            <v>WIP</v>
          </cell>
        </row>
        <row r="307">
          <cell r="A307">
            <v>20015357</v>
          </cell>
          <cell r="B307">
            <v>80001</v>
          </cell>
          <cell r="C307" t="str">
            <v>Asset Under Construction</v>
          </cell>
          <cell r="D307">
            <v>0</v>
          </cell>
          <cell r="E307" t="str">
            <v xml:space="preserve">Painting 3rd floor foyer/reception area           </v>
          </cell>
          <cell r="F307" t="str">
            <v xml:space="preserve">Closed to final asset 48158-0                     </v>
          </cell>
          <cell r="G307">
            <v>36982</v>
          </cell>
          <cell r="H307">
            <v>0</v>
          </cell>
          <cell r="I307">
            <v>0</v>
          </cell>
          <cell r="J307">
            <v>973.77</v>
          </cell>
          <cell r="K307">
            <v>0</v>
          </cell>
          <cell r="L307">
            <v>0</v>
          </cell>
          <cell r="M307">
            <v>-973.77</v>
          </cell>
          <cell r="N307">
            <v>0</v>
          </cell>
          <cell r="O307">
            <v>0</v>
          </cell>
          <cell r="P307">
            <v>0</v>
          </cell>
          <cell r="Q307">
            <v>0</v>
          </cell>
          <cell r="R307">
            <v>0</v>
          </cell>
          <cell r="S307">
            <v>0</v>
          </cell>
          <cell r="T307">
            <v>0</v>
          </cell>
          <cell r="U307">
            <v>0</v>
          </cell>
          <cell r="V307">
            <v>0</v>
          </cell>
          <cell r="W307">
            <v>0</v>
          </cell>
          <cell r="X307">
            <v>973.77</v>
          </cell>
          <cell r="Y307">
            <v>0</v>
          </cell>
          <cell r="AA307" t="str">
            <v>WIP</v>
          </cell>
        </row>
        <row r="308">
          <cell r="A308">
            <v>20016031</v>
          </cell>
          <cell r="B308">
            <v>80001</v>
          </cell>
          <cell r="C308" t="str">
            <v>Asset Under Construction</v>
          </cell>
          <cell r="D308">
            <v>0</v>
          </cell>
          <cell r="E308" t="str">
            <v xml:space="preserve">3rd Floor Renovations                             </v>
          </cell>
          <cell r="F308" t="str">
            <v xml:space="preserve">Closed to final asset 48157-0                     </v>
          </cell>
          <cell r="G308">
            <v>37043</v>
          </cell>
          <cell r="H308">
            <v>0</v>
          </cell>
          <cell r="I308">
            <v>0</v>
          </cell>
          <cell r="J308">
            <v>35332.21</v>
          </cell>
          <cell r="K308">
            <v>-5251.38</v>
          </cell>
          <cell r="L308">
            <v>0</v>
          </cell>
          <cell r="M308">
            <v>0</v>
          </cell>
          <cell r="N308">
            <v>0</v>
          </cell>
          <cell r="O308">
            <v>0</v>
          </cell>
          <cell r="P308">
            <v>30080.83</v>
          </cell>
          <cell r="Q308">
            <v>0</v>
          </cell>
          <cell r="R308">
            <v>0</v>
          </cell>
          <cell r="S308">
            <v>0</v>
          </cell>
          <cell r="T308">
            <v>0</v>
          </cell>
          <cell r="U308">
            <v>0</v>
          </cell>
          <cell r="V308">
            <v>0</v>
          </cell>
          <cell r="W308">
            <v>0</v>
          </cell>
          <cell r="X308">
            <v>35332.21</v>
          </cell>
          <cell r="Y308">
            <v>30080.83</v>
          </cell>
          <cell r="AA308" t="str">
            <v>WIP</v>
          </cell>
        </row>
        <row r="309">
          <cell r="A309">
            <v>20016034</v>
          </cell>
          <cell r="B309">
            <v>80001</v>
          </cell>
          <cell r="C309" t="str">
            <v>Asset Under Construction</v>
          </cell>
          <cell r="D309">
            <v>0</v>
          </cell>
          <cell r="E309" t="str">
            <v xml:space="preserve">Office redesign ex IFMA area 1st fl Pwoo          </v>
          </cell>
          <cell r="F309" t="str">
            <v xml:space="preserve">                                                  </v>
          </cell>
          <cell r="G309">
            <v>37043</v>
          </cell>
          <cell r="H309">
            <v>0</v>
          </cell>
          <cell r="I309">
            <v>0</v>
          </cell>
          <cell r="J309">
            <v>73817.13</v>
          </cell>
          <cell r="K309">
            <v>0</v>
          </cell>
          <cell r="L309">
            <v>0</v>
          </cell>
          <cell r="M309">
            <v>0</v>
          </cell>
          <cell r="N309">
            <v>0</v>
          </cell>
          <cell r="O309">
            <v>0</v>
          </cell>
          <cell r="P309">
            <v>73817.13</v>
          </cell>
          <cell r="Q309">
            <v>0</v>
          </cell>
          <cell r="R309">
            <v>0</v>
          </cell>
          <cell r="S309">
            <v>0</v>
          </cell>
          <cell r="T309">
            <v>0</v>
          </cell>
          <cell r="U309">
            <v>0</v>
          </cell>
          <cell r="V309">
            <v>0</v>
          </cell>
          <cell r="W309">
            <v>0</v>
          </cell>
          <cell r="X309">
            <v>73817.13</v>
          </cell>
          <cell r="Y309">
            <v>73817.13</v>
          </cell>
          <cell r="AA309" t="str">
            <v>WIP</v>
          </cell>
        </row>
        <row r="310">
          <cell r="A310">
            <v>20016413</v>
          </cell>
          <cell r="B310">
            <v>80001</v>
          </cell>
          <cell r="C310" t="str">
            <v>Asset Under Construction</v>
          </cell>
          <cell r="D310">
            <v>0</v>
          </cell>
          <cell r="E310" t="str">
            <v xml:space="preserve">Post Billpay (EBPP)                               </v>
          </cell>
          <cell r="F310" t="str">
            <v xml:space="preserve">                                                  </v>
          </cell>
          <cell r="G310">
            <v>37043</v>
          </cell>
          <cell r="H310">
            <v>0</v>
          </cell>
          <cell r="I310">
            <v>0</v>
          </cell>
          <cell r="J310">
            <v>3047.29</v>
          </cell>
          <cell r="K310">
            <v>0</v>
          </cell>
          <cell r="L310">
            <v>0</v>
          </cell>
          <cell r="M310">
            <v>0</v>
          </cell>
          <cell r="N310">
            <v>0</v>
          </cell>
          <cell r="O310">
            <v>0</v>
          </cell>
          <cell r="P310">
            <v>3047.29</v>
          </cell>
          <cell r="Q310">
            <v>0</v>
          </cell>
          <cell r="R310">
            <v>0</v>
          </cell>
          <cell r="S310">
            <v>0</v>
          </cell>
          <cell r="T310">
            <v>0</v>
          </cell>
          <cell r="U310">
            <v>0</v>
          </cell>
          <cell r="V310">
            <v>0</v>
          </cell>
          <cell r="W310">
            <v>0</v>
          </cell>
          <cell r="X310">
            <v>3047.29</v>
          </cell>
          <cell r="Y310">
            <v>3047.29</v>
          </cell>
          <cell r="AA310" t="str">
            <v>WIP</v>
          </cell>
        </row>
        <row r="311">
          <cell r="A311">
            <v>20016414</v>
          </cell>
          <cell r="B311">
            <v>80001</v>
          </cell>
          <cell r="C311" t="str">
            <v>Asset Under Construction</v>
          </cell>
          <cell r="D311">
            <v>0</v>
          </cell>
          <cell r="E311" t="str">
            <v xml:space="preserve">MSATS Handler Interface (007U)                    </v>
          </cell>
          <cell r="F311" t="str">
            <v xml:space="preserve">                                                  </v>
          </cell>
          <cell r="G311">
            <v>37043</v>
          </cell>
          <cell r="H311">
            <v>0</v>
          </cell>
          <cell r="I311">
            <v>0</v>
          </cell>
          <cell r="J311">
            <v>35269.17</v>
          </cell>
          <cell r="K311">
            <v>3981.33</v>
          </cell>
          <cell r="L311">
            <v>0</v>
          </cell>
          <cell r="M311">
            <v>0</v>
          </cell>
          <cell r="N311">
            <v>0</v>
          </cell>
          <cell r="O311">
            <v>0</v>
          </cell>
          <cell r="P311">
            <v>39250.5</v>
          </cell>
          <cell r="Q311">
            <v>0</v>
          </cell>
          <cell r="R311">
            <v>0</v>
          </cell>
          <cell r="S311">
            <v>0</v>
          </cell>
          <cell r="T311">
            <v>0</v>
          </cell>
          <cell r="U311">
            <v>0</v>
          </cell>
          <cell r="V311">
            <v>0</v>
          </cell>
          <cell r="W311">
            <v>0</v>
          </cell>
          <cell r="X311">
            <v>35269.17</v>
          </cell>
          <cell r="Y311">
            <v>39250.5</v>
          </cell>
          <cell r="AA311" t="str">
            <v>WIP</v>
          </cell>
        </row>
        <row r="312">
          <cell r="A312">
            <v>20016419</v>
          </cell>
          <cell r="B312">
            <v>80001</v>
          </cell>
          <cell r="C312" t="str">
            <v>Asset Under Construction</v>
          </cell>
          <cell r="D312">
            <v>0</v>
          </cell>
          <cell r="E312" t="str">
            <v xml:space="preserve">Public Lighting (008U)                            </v>
          </cell>
          <cell r="F312" t="str">
            <v xml:space="preserve">                                                  </v>
          </cell>
          <cell r="G312">
            <v>37043</v>
          </cell>
          <cell r="H312">
            <v>0</v>
          </cell>
          <cell r="I312">
            <v>0</v>
          </cell>
          <cell r="J312">
            <v>13875.02</v>
          </cell>
          <cell r="K312">
            <v>0</v>
          </cell>
          <cell r="L312">
            <v>0</v>
          </cell>
          <cell r="M312">
            <v>0</v>
          </cell>
          <cell r="N312">
            <v>0</v>
          </cell>
          <cell r="O312">
            <v>0</v>
          </cell>
          <cell r="P312">
            <v>13875.02</v>
          </cell>
          <cell r="Q312">
            <v>0</v>
          </cell>
          <cell r="R312">
            <v>0</v>
          </cell>
          <cell r="S312">
            <v>0</v>
          </cell>
          <cell r="T312">
            <v>0</v>
          </cell>
          <cell r="U312">
            <v>0</v>
          </cell>
          <cell r="V312">
            <v>0</v>
          </cell>
          <cell r="W312">
            <v>0</v>
          </cell>
          <cell r="X312">
            <v>13875.02</v>
          </cell>
          <cell r="Y312">
            <v>13875.02</v>
          </cell>
          <cell r="AA312" t="str">
            <v>WIP</v>
          </cell>
        </row>
        <row r="313">
          <cell r="A313">
            <v>20016420</v>
          </cell>
          <cell r="B313">
            <v>80001</v>
          </cell>
          <cell r="C313" t="str">
            <v>Asset Under Construction</v>
          </cell>
          <cell r="D313">
            <v>0</v>
          </cell>
          <cell r="E313" t="str">
            <v xml:space="preserve">Gas 5-10 TJ (009U)                                </v>
          </cell>
          <cell r="F313" t="str">
            <v xml:space="preserve">                                                  </v>
          </cell>
          <cell r="G313">
            <v>37043</v>
          </cell>
          <cell r="H313">
            <v>0</v>
          </cell>
          <cell r="I313">
            <v>0</v>
          </cell>
          <cell r="J313">
            <v>15620.7</v>
          </cell>
          <cell r="K313">
            <v>0</v>
          </cell>
          <cell r="L313">
            <v>0</v>
          </cell>
          <cell r="M313">
            <v>0</v>
          </cell>
          <cell r="N313">
            <v>0</v>
          </cell>
          <cell r="O313">
            <v>0</v>
          </cell>
          <cell r="P313">
            <v>15620.7</v>
          </cell>
          <cell r="Q313">
            <v>0</v>
          </cell>
          <cell r="R313">
            <v>0</v>
          </cell>
          <cell r="S313">
            <v>0</v>
          </cell>
          <cell r="T313">
            <v>0</v>
          </cell>
          <cell r="U313">
            <v>0</v>
          </cell>
          <cell r="V313">
            <v>0</v>
          </cell>
          <cell r="W313">
            <v>0</v>
          </cell>
          <cell r="X313">
            <v>15620.7</v>
          </cell>
          <cell r="Y313">
            <v>15620.7</v>
          </cell>
          <cell r="AA313" t="str">
            <v>WIP</v>
          </cell>
        </row>
        <row r="314">
          <cell r="A314">
            <v>20016729</v>
          </cell>
          <cell r="B314">
            <v>80001</v>
          </cell>
          <cell r="C314" t="str">
            <v>Asset Under Construction</v>
          </cell>
          <cell r="D314">
            <v>0</v>
          </cell>
          <cell r="E314" t="str">
            <v xml:space="preserve">Unallocated                                       </v>
          </cell>
          <cell r="F314" t="str">
            <v xml:space="preserve">                                                  </v>
          </cell>
          <cell r="G314">
            <v>37226</v>
          </cell>
          <cell r="H314">
            <v>0</v>
          </cell>
          <cell r="I314">
            <v>0</v>
          </cell>
          <cell r="J314">
            <v>23000</v>
          </cell>
          <cell r="K314">
            <v>-23000</v>
          </cell>
          <cell r="L314">
            <v>0</v>
          </cell>
          <cell r="M314">
            <v>0</v>
          </cell>
          <cell r="N314">
            <v>0</v>
          </cell>
          <cell r="O314">
            <v>0</v>
          </cell>
          <cell r="P314">
            <v>0</v>
          </cell>
          <cell r="Q314">
            <v>0</v>
          </cell>
          <cell r="R314">
            <v>0</v>
          </cell>
          <cell r="S314">
            <v>0</v>
          </cell>
          <cell r="T314">
            <v>0</v>
          </cell>
          <cell r="U314">
            <v>0</v>
          </cell>
          <cell r="V314">
            <v>0</v>
          </cell>
          <cell r="W314">
            <v>0</v>
          </cell>
          <cell r="X314">
            <v>23000</v>
          </cell>
          <cell r="Y314">
            <v>0</v>
          </cell>
          <cell r="AA314" t="str">
            <v>WIP</v>
          </cell>
        </row>
        <row r="315">
          <cell r="A315">
            <v>20016730</v>
          </cell>
          <cell r="B315">
            <v>80001</v>
          </cell>
          <cell r="C315" t="str">
            <v>Asset Under Construction</v>
          </cell>
          <cell r="D315">
            <v>0</v>
          </cell>
          <cell r="E315" t="str">
            <v xml:space="preserve">Unallocated                                       </v>
          </cell>
          <cell r="F315" t="str">
            <v xml:space="preserve">                                                  </v>
          </cell>
          <cell r="G315">
            <v>37073</v>
          </cell>
          <cell r="H315">
            <v>0</v>
          </cell>
          <cell r="I315">
            <v>0</v>
          </cell>
          <cell r="J315">
            <v>318160.61</v>
          </cell>
          <cell r="K315">
            <v>105635.21</v>
          </cell>
          <cell r="L315">
            <v>0</v>
          </cell>
          <cell r="M315">
            <v>0</v>
          </cell>
          <cell r="N315">
            <v>0</v>
          </cell>
          <cell r="O315">
            <v>0</v>
          </cell>
          <cell r="P315">
            <v>423795.82</v>
          </cell>
          <cell r="Q315">
            <v>0</v>
          </cell>
          <cell r="R315">
            <v>0</v>
          </cell>
          <cell r="S315">
            <v>0</v>
          </cell>
          <cell r="T315">
            <v>0</v>
          </cell>
          <cell r="U315">
            <v>0</v>
          </cell>
          <cell r="V315">
            <v>0</v>
          </cell>
          <cell r="W315">
            <v>0</v>
          </cell>
          <cell r="X315">
            <v>318160.61</v>
          </cell>
          <cell r="Y315">
            <v>423795.82</v>
          </cell>
          <cell r="AA315" t="str">
            <v>WIP</v>
          </cell>
        </row>
        <row r="316">
          <cell r="A316">
            <v>20017045</v>
          </cell>
          <cell r="B316">
            <v>80001</v>
          </cell>
          <cell r="C316" t="str">
            <v>Asset Under Construction</v>
          </cell>
          <cell r="D316">
            <v>0</v>
          </cell>
          <cell r="E316" t="str">
            <v xml:space="preserve">Settlements (013U)                                </v>
          </cell>
          <cell r="F316" t="str">
            <v xml:space="preserve">                                                  </v>
          </cell>
          <cell r="G316">
            <v>37104</v>
          </cell>
          <cell r="H316">
            <v>0</v>
          </cell>
          <cell r="I316">
            <v>0</v>
          </cell>
          <cell r="J316">
            <v>49535.61</v>
          </cell>
          <cell r="K316">
            <v>3905.93</v>
          </cell>
          <cell r="L316">
            <v>0</v>
          </cell>
          <cell r="M316">
            <v>0</v>
          </cell>
          <cell r="N316">
            <v>0</v>
          </cell>
          <cell r="O316">
            <v>0</v>
          </cell>
          <cell r="P316">
            <v>53441.54</v>
          </cell>
          <cell r="Q316">
            <v>0</v>
          </cell>
          <cell r="R316">
            <v>0</v>
          </cell>
          <cell r="S316">
            <v>0</v>
          </cell>
          <cell r="T316">
            <v>0</v>
          </cell>
          <cell r="U316">
            <v>0</v>
          </cell>
          <cell r="V316">
            <v>0</v>
          </cell>
          <cell r="W316">
            <v>0</v>
          </cell>
          <cell r="X316">
            <v>49535.61</v>
          </cell>
          <cell r="Y316">
            <v>53441.54</v>
          </cell>
          <cell r="AA316" t="str">
            <v>WIP</v>
          </cell>
        </row>
        <row r="317">
          <cell r="A317">
            <v>20017046</v>
          </cell>
          <cell r="B317">
            <v>80001</v>
          </cell>
          <cell r="C317" t="str">
            <v>Asset Under Construction</v>
          </cell>
          <cell r="D317">
            <v>0</v>
          </cell>
          <cell r="E317" t="str">
            <v xml:space="preserve">Collections(038U)                                 </v>
          </cell>
          <cell r="F317" t="str">
            <v xml:space="preserve">                                                  </v>
          </cell>
          <cell r="G317">
            <v>37104</v>
          </cell>
          <cell r="H317">
            <v>0</v>
          </cell>
          <cell r="I317">
            <v>0</v>
          </cell>
          <cell r="J317">
            <v>4492.38</v>
          </cell>
          <cell r="K317">
            <v>0</v>
          </cell>
          <cell r="L317">
            <v>0</v>
          </cell>
          <cell r="M317">
            <v>0</v>
          </cell>
          <cell r="N317">
            <v>0</v>
          </cell>
          <cell r="O317">
            <v>0</v>
          </cell>
          <cell r="P317">
            <v>4492.38</v>
          </cell>
          <cell r="Q317">
            <v>0</v>
          </cell>
          <cell r="R317">
            <v>0</v>
          </cell>
          <cell r="S317">
            <v>0</v>
          </cell>
          <cell r="T317">
            <v>0</v>
          </cell>
          <cell r="U317">
            <v>0</v>
          </cell>
          <cell r="V317">
            <v>0</v>
          </cell>
          <cell r="W317">
            <v>0</v>
          </cell>
          <cell r="X317">
            <v>4492.38</v>
          </cell>
          <cell r="Y317">
            <v>4492.38</v>
          </cell>
          <cell r="AA317" t="str">
            <v>WIP</v>
          </cell>
        </row>
        <row r="318">
          <cell r="A318">
            <v>20017048</v>
          </cell>
          <cell r="B318">
            <v>80001</v>
          </cell>
          <cell r="C318" t="str">
            <v>Asset Under Construction</v>
          </cell>
          <cell r="D318">
            <v>0</v>
          </cell>
          <cell r="E318" t="str">
            <v xml:space="preserve">Revenue Protection (037U)                         </v>
          </cell>
          <cell r="F318" t="str">
            <v xml:space="preserve">                                                  </v>
          </cell>
          <cell r="G318">
            <v>37104</v>
          </cell>
          <cell r="H318">
            <v>0</v>
          </cell>
          <cell r="I318">
            <v>0</v>
          </cell>
          <cell r="J318">
            <v>7090.38</v>
          </cell>
          <cell r="K318">
            <v>1596.49</v>
          </cell>
          <cell r="L318">
            <v>0</v>
          </cell>
          <cell r="M318">
            <v>0</v>
          </cell>
          <cell r="N318">
            <v>0</v>
          </cell>
          <cell r="O318">
            <v>0</v>
          </cell>
          <cell r="P318">
            <v>8686.8700000000008</v>
          </cell>
          <cell r="Q318">
            <v>0</v>
          </cell>
          <cell r="R318">
            <v>0</v>
          </cell>
          <cell r="S318">
            <v>0</v>
          </cell>
          <cell r="T318">
            <v>0</v>
          </cell>
          <cell r="U318">
            <v>0</v>
          </cell>
          <cell r="V318">
            <v>0</v>
          </cell>
          <cell r="W318">
            <v>0</v>
          </cell>
          <cell r="X318">
            <v>7090.38</v>
          </cell>
          <cell r="Y318">
            <v>8686.8700000000008</v>
          </cell>
          <cell r="AA318" t="str">
            <v>WIP</v>
          </cell>
        </row>
        <row r="319">
          <cell r="A319">
            <v>20017049</v>
          </cell>
          <cell r="B319">
            <v>80001</v>
          </cell>
          <cell r="C319" t="str">
            <v>Asset Under Construction</v>
          </cell>
          <cell r="D319">
            <v>0</v>
          </cell>
          <cell r="E319" t="str">
            <v xml:space="preserve">Service &amp; Trouble Orders (036U)                   </v>
          </cell>
          <cell r="F319" t="str">
            <v xml:space="preserve">                                                  </v>
          </cell>
          <cell r="G319">
            <v>37104</v>
          </cell>
          <cell r="H319">
            <v>0</v>
          </cell>
          <cell r="I319">
            <v>0</v>
          </cell>
          <cell r="J319">
            <v>10236.35</v>
          </cell>
          <cell r="K319">
            <v>192.98</v>
          </cell>
          <cell r="L319">
            <v>0</v>
          </cell>
          <cell r="M319">
            <v>0</v>
          </cell>
          <cell r="N319">
            <v>0</v>
          </cell>
          <cell r="O319">
            <v>0</v>
          </cell>
          <cell r="P319">
            <v>10429.33</v>
          </cell>
          <cell r="Q319">
            <v>0</v>
          </cell>
          <cell r="R319">
            <v>0</v>
          </cell>
          <cell r="S319">
            <v>0</v>
          </cell>
          <cell r="T319">
            <v>0</v>
          </cell>
          <cell r="U319">
            <v>0</v>
          </cell>
          <cell r="V319">
            <v>0</v>
          </cell>
          <cell r="W319">
            <v>0</v>
          </cell>
          <cell r="X319">
            <v>10236.35</v>
          </cell>
          <cell r="Y319">
            <v>10429.33</v>
          </cell>
          <cell r="AA319" t="str">
            <v>WIP</v>
          </cell>
        </row>
        <row r="320">
          <cell r="A320">
            <v>20017050</v>
          </cell>
          <cell r="B320">
            <v>80001</v>
          </cell>
          <cell r="C320" t="str">
            <v>Asset Under Construction</v>
          </cell>
          <cell r="D320">
            <v>0</v>
          </cell>
          <cell r="E320" t="str">
            <v xml:space="preserve">Customer Transfers (035U)                         </v>
          </cell>
          <cell r="F320" t="str">
            <v xml:space="preserve">                                                  </v>
          </cell>
          <cell r="G320">
            <v>37104</v>
          </cell>
          <cell r="H320">
            <v>0</v>
          </cell>
          <cell r="I320">
            <v>0</v>
          </cell>
          <cell r="J320">
            <v>837.16</v>
          </cell>
          <cell r="K320">
            <v>1001.88</v>
          </cell>
          <cell r="L320">
            <v>0</v>
          </cell>
          <cell r="M320">
            <v>0</v>
          </cell>
          <cell r="N320">
            <v>0</v>
          </cell>
          <cell r="O320">
            <v>0</v>
          </cell>
          <cell r="P320">
            <v>1839.04</v>
          </cell>
          <cell r="Q320">
            <v>0</v>
          </cell>
          <cell r="R320">
            <v>0</v>
          </cell>
          <cell r="S320">
            <v>0</v>
          </cell>
          <cell r="T320">
            <v>0</v>
          </cell>
          <cell r="U320">
            <v>0</v>
          </cell>
          <cell r="V320">
            <v>0</v>
          </cell>
          <cell r="W320">
            <v>0</v>
          </cell>
          <cell r="X320">
            <v>837.16</v>
          </cell>
          <cell r="Y320">
            <v>1839.04</v>
          </cell>
          <cell r="AA320" t="str">
            <v>WIP</v>
          </cell>
        </row>
        <row r="321">
          <cell r="A321">
            <v>20017051</v>
          </cell>
          <cell r="B321">
            <v>80001</v>
          </cell>
          <cell r="C321" t="str">
            <v>Asset Under Construction</v>
          </cell>
          <cell r="D321">
            <v>0</v>
          </cell>
          <cell r="E321" t="str">
            <v xml:space="preserve">FTE Impacts (039U)                                </v>
          </cell>
          <cell r="F321" t="str">
            <v xml:space="preserve">                                                  </v>
          </cell>
          <cell r="G321">
            <v>37104</v>
          </cell>
          <cell r="H321">
            <v>0</v>
          </cell>
          <cell r="I321">
            <v>0</v>
          </cell>
          <cell r="J321">
            <v>2711.27</v>
          </cell>
          <cell r="K321">
            <v>0</v>
          </cell>
          <cell r="L321">
            <v>0</v>
          </cell>
          <cell r="M321">
            <v>0</v>
          </cell>
          <cell r="N321">
            <v>0</v>
          </cell>
          <cell r="O321">
            <v>0</v>
          </cell>
          <cell r="P321">
            <v>2711.27</v>
          </cell>
          <cell r="Q321">
            <v>0</v>
          </cell>
          <cell r="R321">
            <v>0</v>
          </cell>
          <cell r="S321">
            <v>0</v>
          </cell>
          <cell r="T321">
            <v>0</v>
          </cell>
          <cell r="U321">
            <v>0</v>
          </cell>
          <cell r="V321">
            <v>0</v>
          </cell>
          <cell r="W321">
            <v>0</v>
          </cell>
          <cell r="X321">
            <v>2711.27</v>
          </cell>
          <cell r="Y321">
            <v>2711.27</v>
          </cell>
          <cell r="AA321" t="str">
            <v>WIP</v>
          </cell>
        </row>
        <row r="322">
          <cell r="A322">
            <v>20017052</v>
          </cell>
          <cell r="B322">
            <v>80001</v>
          </cell>
          <cell r="C322" t="str">
            <v>Asset Under Construction</v>
          </cell>
          <cell r="D322">
            <v>0</v>
          </cell>
          <cell r="E322" t="str">
            <v xml:space="preserve">Retail Billing (012U)                             </v>
          </cell>
          <cell r="F322" t="str">
            <v xml:space="preserve">                                                  </v>
          </cell>
          <cell r="G322">
            <v>37104</v>
          </cell>
          <cell r="H322">
            <v>0</v>
          </cell>
          <cell r="I322">
            <v>0</v>
          </cell>
          <cell r="J322">
            <v>24280.81</v>
          </cell>
          <cell r="K322">
            <v>4085.05</v>
          </cell>
          <cell r="L322">
            <v>0</v>
          </cell>
          <cell r="M322">
            <v>0</v>
          </cell>
          <cell r="N322">
            <v>0</v>
          </cell>
          <cell r="O322">
            <v>0</v>
          </cell>
          <cell r="P322">
            <v>28365.86</v>
          </cell>
          <cell r="Q322">
            <v>0</v>
          </cell>
          <cell r="R322">
            <v>0</v>
          </cell>
          <cell r="S322">
            <v>0</v>
          </cell>
          <cell r="T322">
            <v>0</v>
          </cell>
          <cell r="U322">
            <v>0</v>
          </cell>
          <cell r="V322">
            <v>0</v>
          </cell>
          <cell r="W322">
            <v>0</v>
          </cell>
          <cell r="X322">
            <v>24280.81</v>
          </cell>
          <cell r="Y322">
            <v>28365.86</v>
          </cell>
          <cell r="AA322" t="str">
            <v>WIP</v>
          </cell>
        </row>
        <row r="323">
          <cell r="A323">
            <v>20017274</v>
          </cell>
          <cell r="B323">
            <v>80001</v>
          </cell>
          <cell r="C323" t="str">
            <v>Asset Under Construction</v>
          </cell>
          <cell r="D323">
            <v>0</v>
          </cell>
          <cell r="E323" t="str">
            <v xml:space="preserve">Utiliquote (006P)                                 </v>
          </cell>
          <cell r="F323" t="str">
            <v xml:space="preserve">                                                  </v>
          </cell>
          <cell r="G323">
            <v>37135</v>
          </cell>
          <cell r="H323">
            <v>0</v>
          </cell>
          <cell r="I323">
            <v>0</v>
          </cell>
          <cell r="J323">
            <v>105498.47</v>
          </cell>
          <cell r="K323">
            <v>1609.03</v>
          </cell>
          <cell r="L323">
            <v>0</v>
          </cell>
          <cell r="M323">
            <v>0</v>
          </cell>
          <cell r="N323">
            <v>0</v>
          </cell>
          <cell r="O323">
            <v>0</v>
          </cell>
          <cell r="P323">
            <v>107107.5</v>
          </cell>
          <cell r="Q323">
            <v>0</v>
          </cell>
          <cell r="R323">
            <v>0</v>
          </cell>
          <cell r="S323">
            <v>0</v>
          </cell>
          <cell r="T323">
            <v>0</v>
          </cell>
          <cell r="U323">
            <v>0</v>
          </cell>
          <cell r="V323">
            <v>0</v>
          </cell>
          <cell r="W323">
            <v>0</v>
          </cell>
          <cell r="X323">
            <v>105498.47</v>
          </cell>
          <cell r="Y323">
            <v>107107.5</v>
          </cell>
          <cell r="AA323" t="str">
            <v>WIP</v>
          </cell>
        </row>
        <row r="324">
          <cell r="A324">
            <v>20017275</v>
          </cell>
          <cell r="B324">
            <v>80001</v>
          </cell>
          <cell r="C324" t="str">
            <v>Asset Under Construction</v>
          </cell>
          <cell r="D324">
            <v>0</v>
          </cell>
          <cell r="E324" t="str">
            <v xml:space="preserve">Contracting (010U)                                </v>
          </cell>
          <cell r="F324" t="str">
            <v xml:space="preserve">                                                  </v>
          </cell>
          <cell r="G324">
            <v>37135</v>
          </cell>
          <cell r="H324">
            <v>0</v>
          </cell>
          <cell r="I324">
            <v>0</v>
          </cell>
          <cell r="J324">
            <v>89574.28</v>
          </cell>
          <cell r="K324">
            <v>0</v>
          </cell>
          <cell r="L324">
            <v>0</v>
          </cell>
          <cell r="M324">
            <v>0</v>
          </cell>
          <cell r="N324">
            <v>0</v>
          </cell>
          <cell r="O324">
            <v>0</v>
          </cell>
          <cell r="P324">
            <v>89574.28</v>
          </cell>
          <cell r="Q324">
            <v>0</v>
          </cell>
          <cell r="R324">
            <v>0</v>
          </cell>
          <cell r="S324">
            <v>0</v>
          </cell>
          <cell r="T324">
            <v>0</v>
          </cell>
          <cell r="U324">
            <v>0</v>
          </cell>
          <cell r="V324">
            <v>0</v>
          </cell>
          <cell r="W324">
            <v>0</v>
          </cell>
          <cell r="X324">
            <v>89574.28</v>
          </cell>
          <cell r="Y324">
            <v>89574.28</v>
          </cell>
          <cell r="AA324" t="str">
            <v>WIP</v>
          </cell>
        </row>
        <row r="325">
          <cell r="A325">
            <v>20017276</v>
          </cell>
          <cell r="B325">
            <v>80001</v>
          </cell>
          <cell r="C325" t="str">
            <v>Asset Under Construction</v>
          </cell>
          <cell r="D325">
            <v>0</v>
          </cell>
          <cell r="E325" t="str">
            <v xml:space="preserve">Nuos Billing / Rec (011U)                         </v>
          </cell>
          <cell r="F325" t="str">
            <v xml:space="preserve">                                                  </v>
          </cell>
          <cell r="G325">
            <v>37135</v>
          </cell>
          <cell r="H325">
            <v>0</v>
          </cell>
          <cell r="I325">
            <v>0</v>
          </cell>
          <cell r="J325">
            <v>28779.93</v>
          </cell>
          <cell r="K325">
            <v>4120.49</v>
          </cell>
          <cell r="L325">
            <v>0</v>
          </cell>
          <cell r="M325">
            <v>0</v>
          </cell>
          <cell r="N325">
            <v>0</v>
          </cell>
          <cell r="O325">
            <v>0</v>
          </cell>
          <cell r="P325">
            <v>32900.42</v>
          </cell>
          <cell r="Q325">
            <v>0</v>
          </cell>
          <cell r="R325">
            <v>0</v>
          </cell>
          <cell r="S325">
            <v>0</v>
          </cell>
          <cell r="T325">
            <v>0</v>
          </cell>
          <cell r="U325">
            <v>0</v>
          </cell>
          <cell r="V325">
            <v>0</v>
          </cell>
          <cell r="W325">
            <v>0</v>
          </cell>
          <cell r="X325">
            <v>28779.93</v>
          </cell>
          <cell r="Y325">
            <v>32900.42</v>
          </cell>
          <cell r="AA325" t="str">
            <v>WIP</v>
          </cell>
        </row>
        <row r="326">
          <cell r="A326">
            <v>20017277</v>
          </cell>
          <cell r="B326">
            <v>80001</v>
          </cell>
          <cell r="C326" t="str">
            <v>Asset Under Construction</v>
          </cell>
          <cell r="D326">
            <v>0</v>
          </cell>
          <cell r="E326" t="str">
            <v xml:space="preserve">UED Network Tariffs (014D)                        </v>
          </cell>
          <cell r="F326" t="str">
            <v xml:space="preserve">                                                  </v>
          </cell>
          <cell r="G326">
            <v>37165</v>
          </cell>
          <cell r="H326">
            <v>0</v>
          </cell>
          <cell r="I326">
            <v>0</v>
          </cell>
          <cell r="J326">
            <v>21972.83</v>
          </cell>
          <cell r="K326">
            <v>0</v>
          </cell>
          <cell r="L326">
            <v>0</v>
          </cell>
          <cell r="M326">
            <v>0</v>
          </cell>
          <cell r="N326">
            <v>0</v>
          </cell>
          <cell r="O326">
            <v>0</v>
          </cell>
          <cell r="P326">
            <v>21972.83</v>
          </cell>
          <cell r="Q326">
            <v>0</v>
          </cell>
          <cell r="R326">
            <v>0</v>
          </cell>
          <cell r="S326">
            <v>0</v>
          </cell>
          <cell r="T326">
            <v>0</v>
          </cell>
          <cell r="U326">
            <v>0</v>
          </cell>
          <cell r="V326">
            <v>0</v>
          </cell>
          <cell r="W326">
            <v>0</v>
          </cell>
          <cell r="X326">
            <v>21972.83</v>
          </cell>
          <cell r="Y326">
            <v>21972.83</v>
          </cell>
          <cell r="AA326" t="str">
            <v>WIP</v>
          </cell>
        </row>
        <row r="327">
          <cell r="A327">
            <v>20017278</v>
          </cell>
          <cell r="B327">
            <v>80001</v>
          </cell>
          <cell r="C327" t="str">
            <v>Asset Under Construction</v>
          </cell>
          <cell r="D327">
            <v>0</v>
          </cell>
          <cell r="E327" t="str">
            <v xml:space="preserve">DMS Implementation (015D)                         </v>
          </cell>
          <cell r="F327" t="str">
            <v xml:space="preserve">                                                  </v>
          </cell>
          <cell r="G327">
            <v>37165</v>
          </cell>
          <cell r="H327">
            <v>0</v>
          </cell>
          <cell r="I327">
            <v>0</v>
          </cell>
          <cell r="J327">
            <v>4962</v>
          </cell>
          <cell r="K327">
            <v>0</v>
          </cell>
          <cell r="L327">
            <v>0</v>
          </cell>
          <cell r="M327">
            <v>0</v>
          </cell>
          <cell r="N327">
            <v>0</v>
          </cell>
          <cell r="O327">
            <v>0</v>
          </cell>
          <cell r="P327">
            <v>4962</v>
          </cell>
          <cell r="Q327">
            <v>0</v>
          </cell>
          <cell r="R327">
            <v>0</v>
          </cell>
          <cell r="S327">
            <v>0</v>
          </cell>
          <cell r="T327">
            <v>0</v>
          </cell>
          <cell r="U327">
            <v>0</v>
          </cell>
          <cell r="V327">
            <v>0</v>
          </cell>
          <cell r="W327">
            <v>0</v>
          </cell>
          <cell r="X327">
            <v>4962</v>
          </cell>
          <cell r="Y327">
            <v>4962</v>
          </cell>
          <cell r="AA327" t="str">
            <v>WIP</v>
          </cell>
        </row>
        <row r="328">
          <cell r="A328">
            <v>20017279</v>
          </cell>
          <cell r="B328">
            <v>80001</v>
          </cell>
          <cell r="C328" t="str">
            <v>Asset Under Construction</v>
          </cell>
          <cell r="D328">
            <v>0</v>
          </cell>
          <cell r="E328" t="str">
            <v xml:space="preserve">Bill Smoothing (018F)                             </v>
          </cell>
          <cell r="F328" t="str">
            <v xml:space="preserve">                                                  </v>
          </cell>
          <cell r="G328">
            <v>37135</v>
          </cell>
          <cell r="H328">
            <v>0</v>
          </cell>
          <cell r="I328">
            <v>0</v>
          </cell>
          <cell r="J328">
            <v>29750.29</v>
          </cell>
          <cell r="K328">
            <v>2012.81</v>
          </cell>
          <cell r="L328">
            <v>0</v>
          </cell>
          <cell r="M328">
            <v>0</v>
          </cell>
          <cell r="N328">
            <v>0</v>
          </cell>
          <cell r="O328">
            <v>0</v>
          </cell>
          <cell r="P328">
            <v>31763.1</v>
          </cell>
          <cell r="Q328">
            <v>0</v>
          </cell>
          <cell r="R328">
            <v>0</v>
          </cell>
          <cell r="S328">
            <v>0</v>
          </cell>
          <cell r="T328">
            <v>0</v>
          </cell>
          <cell r="U328">
            <v>0</v>
          </cell>
          <cell r="V328">
            <v>0</v>
          </cell>
          <cell r="W328">
            <v>0</v>
          </cell>
          <cell r="X328">
            <v>29750.29</v>
          </cell>
          <cell r="Y328">
            <v>31763.1</v>
          </cell>
          <cell r="AA328" t="str">
            <v>WIP</v>
          </cell>
        </row>
        <row r="329">
          <cell r="A329">
            <v>20017280</v>
          </cell>
          <cell r="B329">
            <v>80001</v>
          </cell>
          <cell r="C329" t="str">
            <v>Asset Under Construction</v>
          </cell>
          <cell r="D329">
            <v>0</v>
          </cell>
          <cell r="E329" t="str">
            <v xml:space="preserve">Company Split (034F)                              </v>
          </cell>
          <cell r="F329" t="str">
            <v xml:space="preserve">                                                  </v>
          </cell>
          <cell r="G329">
            <v>37135</v>
          </cell>
          <cell r="H329">
            <v>0</v>
          </cell>
          <cell r="I329">
            <v>0</v>
          </cell>
          <cell r="J329">
            <v>437150.48</v>
          </cell>
          <cell r="K329">
            <v>0</v>
          </cell>
          <cell r="L329">
            <v>0</v>
          </cell>
          <cell r="M329">
            <v>-437150.48</v>
          </cell>
          <cell r="N329">
            <v>0</v>
          </cell>
          <cell r="O329">
            <v>0</v>
          </cell>
          <cell r="P329">
            <v>0</v>
          </cell>
          <cell r="Q329">
            <v>0</v>
          </cell>
          <cell r="R329">
            <v>0</v>
          </cell>
          <cell r="S329">
            <v>0</v>
          </cell>
          <cell r="T329">
            <v>0</v>
          </cell>
          <cell r="U329">
            <v>0</v>
          </cell>
          <cell r="V329">
            <v>0</v>
          </cell>
          <cell r="W329">
            <v>0</v>
          </cell>
          <cell r="X329">
            <v>437150.48</v>
          </cell>
          <cell r="Y329">
            <v>0</v>
          </cell>
          <cell r="AA329" t="str">
            <v>WIP</v>
          </cell>
        </row>
        <row r="330">
          <cell r="A330">
            <v>20017281</v>
          </cell>
          <cell r="B330">
            <v>80001</v>
          </cell>
          <cell r="C330" t="str">
            <v>Asset Under Construction</v>
          </cell>
          <cell r="D330">
            <v>0</v>
          </cell>
          <cell r="E330" t="str">
            <v xml:space="preserve">UM Bus. Proc. Review (30F)                        </v>
          </cell>
          <cell r="F330" t="str">
            <v xml:space="preserve">                                                  </v>
          </cell>
          <cell r="G330">
            <v>37165</v>
          </cell>
          <cell r="H330">
            <v>0</v>
          </cell>
          <cell r="I330">
            <v>0</v>
          </cell>
          <cell r="J330">
            <v>17415</v>
          </cell>
          <cell r="K330">
            <v>0</v>
          </cell>
          <cell r="L330">
            <v>0</v>
          </cell>
          <cell r="M330">
            <v>0</v>
          </cell>
          <cell r="N330">
            <v>0</v>
          </cell>
          <cell r="O330">
            <v>0</v>
          </cell>
          <cell r="P330">
            <v>17415</v>
          </cell>
          <cell r="Q330">
            <v>0</v>
          </cell>
          <cell r="R330">
            <v>0</v>
          </cell>
          <cell r="S330">
            <v>0</v>
          </cell>
          <cell r="T330">
            <v>0</v>
          </cell>
          <cell r="U330">
            <v>0</v>
          </cell>
          <cell r="V330">
            <v>0</v>
          </cell>
          <cell r="W330">
            <v>0</v>
          </cell>
          <cell r="X330">
            <v>17415</v>
          </cell>
          <cell r="Y330">
            <v>17415</v>
          </cell>
          <cell r="AA330" t="str">
            <v>WIP</v>
          </cell>
        </row>
        <row r="331">
          <cell r="A331">
            <v>20017291</v>
          </cell>
          <cell r="B331">
            <v>80001</v>
          </cell>
          <cell r="C331" t="str">
            <v>Asset Under Construction</v>
          </cell>
          <cell r="D331">
            <v>0</v>
          </cell>
          <cell r="E331" t="str">
            <v xml:space="preserve">FRC Org Change Management (054U)                  </v>
          </cell>
          <cell r="F331" t="str">
            <v xml:space="preserve">                                                  </v>
          </cell>
          <cell r="G331">
            <v>37135</v>
          </cell>
          <cell r="H331">
            <v>0</v>
          </cell>
          <cell r="I331">
            <v>0</v>
          </cell>
          <cell r="J331">
            <v>117763.9</v>
          </cell>
          <cell r="K331">
            <v>-5076.3999999999996</v>
          </cell>
          <cell r="L331">
            <v>0</v>
          </cell>
          <cell r="M331">
            <v>0</v>
          </cell>
          <cell r="N331">
            <v>0</v>
          </cell>
          <cell r="O331">
            <v>0</v>
          </cell>
          <cell r="P331">
            <v>112687.5</v>
          </cell>
          <cell r="Q331">
            <v>0</v>
          </cell>
          <cell r="R331">
            <v>0</v>
          </cell>
          <cell r="S331">
            <v>0</v>
          </cell>
          <cell r="T331">
            <v>0</v>
          </cell>
          <cell r="U331">
            <v>0</v>
          </cell>
          <cell r="V331">
            <v>0</v>
          </cell>
          <cell r="W331">
            <v>0</v>
          </cell>
          <cell r="X331">
            <v>117763.9</v>
          </cell>
          <cell r="Y331">
            <v>112687.5</v>
          </cell>
          <cell r="AA331" t="str">
            <v>WIP</v>
          </cell>
        </row>
        <row r="332">
          <cell r="A332">
            <v>20017612</v>
          </cell>
          <cell r="B332">
            <v>80001</v>
          </cell>
          <cell r="C332" t="str">
            <v>Asset Under Construction</v>
          </cell>
          <cell r="D332">
            <v>0</v>
          </cell>
          <cell r="E332" t="str">
            <v xml:space="preserve">New Connections (064U)                            </v>
          </cell>
          <cell r="F332" t="str">
            <v xml:space="preserve">                                                  </v>
          </cell>
          <cell r="G332">
            <v>37165</v>
          </cell>
          <cell r="H332">
            <v>0</v>
          </cell>
          <cell r="I332">
            <v>0</v>
          </cell>
          <cell r="J332">
            <v>12332.55</v>
          </cell>
          <cell r="K332">
            <v>1913.84</v>
          </cell>
          <cell r="L332">
            <v>0</v>
          </cell>
          <cell r="M332">
            <v>0</v>
          </cell>
          <cell r="N332">
            <v>0</v>
          </cell>
          <cell r="O332">
            <v>0</v>
          </cell>
          <cell r="P332">
            <v>14246.39</v>
          </cell>
          <cell r="Q332">
            <v>0</v>
          </cell>
          <cell r="R332">
            <v>0</v>
          </cell>
          <cell r="S332">
            <v>0</v>
          </cell>
          <cell r="T332">
            <v>0</v>
          </cell>
          <cell r="U332">
            <v>0</v>
          </cell>
          <cell r="V332">
            <v>0</v>
          </cell>
          <cell r="W332">
            <v>0</v>
          </cell>
          <cell r="X332">
            <v>12332.55</v>
          </cell>
          <cell r="Y332">
            <v>14246.39</v>
          </cell>
          <cell r="AA332" t="str">
            <v>WIP</v>
          </cell>
        </row>
        <row r="333">
          <cell r="A333">
            <v>20017873</v>
          </cell>
          <cell r="B333">
            <v>80001</v>
          </cell>
          <cell r="C333" t="str">
            <v>Asset Under Construction</v>
          </cell>
          <cell r="D333">
            <v>0</v>
          </cell>
          <cell r="E333" t="str">
            <v xml:space="preserve">Gas FRX Managment (00_GAS)                        </v>
          </cell>
          <cell r="F333" t="str">
            <v xml:space="preserve">                                                  </v>
          </cell>
          <cell r="G333">
            <v>37196</v>
          </cell>
          <cell r="H333">
            <v>0</v>
          </cell>
          <cell r="I333">
            <v>0</v>
          </cell>
          <cell r="J333">
            <v>13189.45</v>
          </cell>
          <cell r="K333">
            <v>96978.71</v>
          </cell>
          <cell r="L333">
            <v>0</v>
          </cell>
          <cell r="M333">
            <v>0</v>
          </cell>
          <cell r="N333">
            <v>0</v>
          </cell>
          <cell r="O333">
            <v>0</v>
          </cell>
          <cell r="P333">
            <v>110168.16</v>
          </cell>
          <cell r="Q333">
            <v>0</v>
          </cell>
          <cell r="R333">
            <v>0</v>
          </cell>
          <cell r="S333">
            <v>0</v>
          </cell>
          <cell r="T333">
            <v>0</v>
          </cell>
          <cell r="U333">
            <v>0</v>
          </cell>
          <cell r="V333">
            <v>0</v>
          </cell>
          <cell r="W333">
            <v>0</v>
          </cell>
          <cell r="X333">
            <v>13189.45</v>
          </cell>
          <cell r="Y333">
            <v>110168.16</v>
          </cell>
          <cell r="AA333" t="str">
            <v>WIP</v>
          </cell>
        </row>
        <row r="334">
          <cell r="A334">
            <v>20017874</v>
          </cell>
          <cell r="B334">
            <v>80001</v>
          </cell>
          <cell r="C334" t="str">
            <v>Asset Under Construction</v>
          </cell>
          <cell r="D334">
            <v>0</v>
          </cell>
          <cell r="E334" t="str">
            <v xml:space="preserve">Bundled Elec. &amp; Gas Quotation (058p)              </v>
          </cell>
          <cell r="F334" t="str">
            <v xml:space="preserve">                                                  </v>
          </cell>
          <cell r="G334">
            <v>37196</v>
          </cell>
          <cell r="H334">
            <v>0</v>
          </cell>
          <cell r="I334">
            <v>0</v>
          </cell>
          <cell r="J334">
            <v>568.74</v>
          </cell>
          <cell r="K334">
            <v>0</v>
          </cell>
          <cell r="L334">
            <v>0</v>
          </cell>
          <cell r="M334">
            <v>0</v>
          </cell>
          <cell r="N334">
            <v>0</v>
          </cell>
          <cell r="O334">
            <v>0</v>
          </cell>
          <cell r="P334">
            <v>568.74</v>
          </cell>
          <cell r="Q334">
            <v>0</v>
          </cell>
          <cell r="R334">
            <v>0</v>
          </cell>
          <cell r="S334">
            <v>0</v>
          </cell>
          <cell r="T334">
            <v>0</v>
          </cell>
          <cell r="U334">
            <v>0</v>
          </cell>
          <cell r="V334">
            <v>0</v>
          </cell>
          <cell r="W334">
            <v>0</v>
          </cell>
          <cell r="X334">
            <v>568.74</v>
          </cell>
          <cell r="Y334">
            <v>568.74</v>
          </cell>
          <cell r="AA334" t="str">
            <v>WIP</v>
          </cell>
        </row>
        <row r="335">
          <cell r="A335">
            <v>20017875</v>
          </cell>
          <cell r="B335">
            <v>80001</v>
          </cell>
          <cell r="C335" t="str">
            <v>Asset Under Construction</v>
          </cell>
          <cell r="D335">
            <v>0</v>
          </cell>
          <cell r="E335" t="str">
            <v xml:space="preserve">CRM Peoplesoft (067U)                             </v>
          </cell>
          <cell r="F335" t="str">
            <v xml:space="preserve">                                                  </v>
          </cell>
          <cell r="G335">
            <v>37196</v>
          </cell>
          <cell r="H335">
            <v>0</v>
          </cell>
          <cell r="I335">
            <v>0</v>
          </cell>
          <cell r="J335">
            <v>384930</v>
          </cell>
          <cell r="K335">
            <v>36699.01</v>
          </cell>
          <cell r="L335">
            <v>0</v>
          </cell>
          <cell r="M335">
            <v>0</v>
          </cell>
          <cell r="N335">
            <v>0</v>
          </cell>
          <cell r="O335">
            <v>0</v>
          </cell>
          <cell r="P335">
            <v>421629.01</v>
          </cell>
          <cell r="Q335">
            <v>0</v>
          </cell>
          <cell r="R335">
            <v>0</v>
          </cell>
          <cell r="S335">
            <v>0</v>
          </cell>
          <cell r="T335">
            <v>0</v>
          </cell>
          <cell r="U335">
            <v>0</v>
          </cell>
          <cell r="V335">
            <v>0</v>
          </cell>
          <cell r="W335">
            <v>0</v>
          </cell>
          <cell r="X335">
            <v>384930</v>
          </cell>
          <cell r="Y335">
            <v>421629.01</v>
          </cell>
          <cell r="AA335" t="str">
            <v>WIP</v>
          </cell>
        </row>
        <row r="336">
          <cell r="A336">
            <v>20017876</v>
          </cell>
          <cell r="B336">
            <v>80001</v>
          </cell>
          <cell r="C336" t="str">
            <v>Asset Under Construction</v>
          </cell>
          <cell r="D336">
            <v>0</v>
          </cell>
          <cell r="E336" t="str">
            <v xml:space="preserve">Service Orders                                    </v>
          </cell>
          <cell r="F336" t="str">
            <v xml:space="preserve">                                                  </v>
          </cell>
          <cell r="G336">
            <v>37196</v>
          </cell>
          <cell r="H336">
            <v>0</v>
          </cell>
          <cell r="I336">
            <v>0</v>
          </cell>
          <cell r="J336">
            <v>409.09</v>
          </cell>
          <cell r="K336">
            <v>5345.96</v>
          </cell>
          <cell r="L336">
            <v>0</v>
          </cell>
          <cell r="M336">
            <v>0</v>
          </cell>
          <cell r="N336">
            <v>0</v>
          </cell>
          <cell r="O336">
            <v>0</v>
          </cell>
          <cell r="P336">
            <v>5755.05</v>
          </cell>
          <cell r="Q336">
            <v>0</v>
          </cell>
          <cell r="R336">
            <v>0</v>
          </cell>
          <cell r="S336">
            <v>0</v>
          </cell>
          <cell r="T336">
            <v>0</v>
          </cell>
          <cell r="U336">
            <v>0</v>
          </cell>
          <cell r="V336">
            <v>0</v>
          </cell>
          <cell r="W336">
            <v>0</v>
          </cell>
          <cell r="X336">
            <v>409.09</v>
          </cell>
          <cell r="Y336">
            <v>5755.05</v>
          </cell>
          <cell r="AA336" t="str">
            <v>WIP</v>
          </cell>
        </row>
        <row r="337">
          <cell r="A337">
            <v>20017942</v>
          </cell>
          <cell r="B337">
            <v>80001</v>
          </cell>
          <cell r="C337" t="str">
            <v>Asset Under Construction</v>
          </cell>
          <cell r="D337">
            <v>0</v>
          </cell>
          <cell r="E337" t="str">
            <v xml:space="preserve">Leasehold Fixture &amp; Fittings-Call Centre          </v>
          </cell>
          <cell r="F337" t="str">
            <v xml:space="preserve">                                                  </v>
          </cell>
          <cell r="G337">
            <v>37226</v>
          </cell>
          <cell r="H337">
            <v>0</v>
          </cell>
          <cell r="I337">
            <v>0</v>
          </cell>
          <cell r="J337">
            <v>83036.679999999993</v>
          </cell>
          <cell r="K337">
            <v>27981.439999999999</v>
          </cell>
          <cell r="L337">
            <v>0</v>
          </cell>
          <cell r="M337">
            <v>0</v>
          </cell>
          <cell r="N337">
            <v>0</v>
          </cell>
          <cell r="O337">
            <v>0</v>
          </cell>
          <cell r="P337">
            <v>111018.12</v>
          </cell>
          <cell r="Q337">
            <v>0</v>
          </cell>
          <cell r="R337">
            <v>0</v>
          </cell>
          <cell r="S337">
            <v>0</v>
          </cell>
          <cell r="T337">
            <v>0</v>
          </cell>
          <cell r="U337">
            <v>0</v>
          </cell>
          <cell r="V337">
            <v>0</v>
          </cell>
          <cell r="W337">
            <v>0</v>
          </cell>
          <cell r="X337">
            <v>83036.679999999993</v>
          </cell>
          <cell r="Y337">
            <v>111018.12</v>
          </cell>
          <cell r="AA337" t="str">
            <v>WIP</v>
          </cell>
        </row>
        <row r="338">
          <cell r="A338">
            <v>20017943</v>
          </cell>
          <cell r="B338">
            <v>80001</v>
          </cell>
          <cell r="C338" t="str">
            <v>Asset Under Construction</v>
          </cell>
          <cell r="D338">
            <v>0</v>
          </cell>
          <cell r="E338" t="str">
            <v xml:space="preserve">Furniture - Call Centre                           </v>
          </cell>
          <cell r="F338" t="str">
            <v xml:space="preserve">                                                  </v>
          </cell>
          <cell r="G338">
            <v>37226</v>
          </cell>
          <cell r="H338">
            <v>0</v>
          </cell>
          <cell r="I338">
            <v>0</v>
          </cell>
          <cell r="J338">
            <v>10956</v>
          </cell>
          <cell r="K338">
            <v>0</v>
          </cell>
          <cell r="L338">
            <v>0</v>
          </cell>
          <cell r="M338">
            <v>-10956</v>
          </cell>
          <cell r="N338">
            <v>0</v>
          </cell>
          <cell r="O338">
            <v>0</v>
          </cell>
          <cell r="P338">
            <v>0</v>
          </cell>
          <cell r="Q338">
            <v>0</v>
          </cell>
          <cell r="R338">
            <v>0</v>
          </cell>
          <cell r="S338">
            <v>0</v>
          </cell>
          <cell r="T338">
            <v>0</v>
          </cell>
          <cell r="U338">
            <v>0</v>
          </cell>
          <cell r="V338">
            <v>0</v>
          </cell>
          <cell r="W338">
            <v>0</v>
          </cell>
          <cell r="X338">
            <v>10956</v>
          </cell>
          <cell r="Y338">
            <v>0</v>
          </cell>
          <cell r="AA338" t="str">
            <v>WIP</v>
          </cell>
        </row>
        <row r="339">
          <cell r="A339">
            <v>20017959</v>
          </cell>
          <cell r="B339">
            <v>80001</v>
          </cell>
          <cell r="C339" t="str">
            <v>Asset Under Construction</v>
          </cell>
          <cell r="D339">
            <v>0</v>
          </cell>
          <cell r="E339" t="str">
            <v xml:space="preserve">Abbotsford/Dunlop Rd Relocation                   </v>
          </cell>
          <cell r="F339" t="str">
            <v xml:space="preserve">                                                  </v>
          </cell>
          <cell r="G339">
            <v>37288</v>
          </cell>
          <cell r="H339">
            <v>0</v>
          </cell>
          <cell r="I339">
            <v>0</v>
          </cell>
          <cell r="J339">
            <v>0</v>
          </cell>
          <cell r="K339">
            <v>6162.33</v>
          </cell>
          <cell r="L339">
            <v>0</v>
          </cell>
          <cell r="M339">
            <v>0</v>
          </cell>
          <cell r="N339">
            <v>0</v>
          </cell>
          <cell r="O339">
            <v>0</v>
          </cell>
          <cell r="P339">
            <v>6162.33</v>
          </cell>
          <cell r="Q339">
            <v>0</v>
          </cell>
          <cell r="R339">
            <v>0</v>
          </cell>
          <cell r="S339">
            <v>0</v>
          </cell>
          <cell r="T339">
            <v>0</v>
          </cell>
          <cell r="U339">
            <v>0</v>
          </cell>
          <cell r="V339">
            <v>0</v>
          </cell>
          <cell r="W339">
            <v>0</v>
          </cell>
          <cell r="X339">
            <v>0</v>
          </cell>
          <cell r="Y339">
            <v>6162.33</v>
          </cell>
          <cell r="AA339" t="str">
            <v>WIP</v>
          </cell>
        </row>
        <row r="340">
          <cell r="A340">
            <v>20018447</v>
          </cell>
          <cell r="B340">
            <v>80001</v>
          </cell>
          <cell r="C340" t="str">
            <v>Asset Under Construction</v>
          </cell>
          <cell r="D340">
            <v>0</v>
          </cell>
          <cell r="E340" t="str">
            <v xml:space="preserve">Development of UM Products / Services             </v>
          </cell>
          <cell r="F340" t="str">
            <v xml:space="preserve">                                                  </v>
          </cell>
          <cell r="G340">
            <v>37226</v>
          </cell>
          <cell r="H340">
            <v>0</v>
          </cell>
          <cell r="I340">
            <v>0</v>
          </cell>
          <cell r="J340">
            <v>59600</v>
          </cell>
          <cell r="K340">
            <v>0</v>
          </cell>
          <cell r="L340">
            <v>0</v>
          </cell>
          <cell r="M340">
            <v>0</v>
          </cell>
          <cell r="N340">
            <v>0</v>
          </cell>
          <cell r="O340">
            <v>0</v>
          </cell>
          <cell r="P340">
            <v>59600</v>
          </cell>
          <cell r="Q340">
            <v>0</v>
          </cell>
          <cell r="R340">
            <v>0</v>
          </cell>
          <cell r="S340">
            <v>0</v>
          </cell>
          <cell r="T340">
            <v>0</v>
          </cell>
          <cell r="U340">
            <v>0</v>
          </cell>
          <cell r="V340">
            <v>0</v>
          </cell>
          <cell r="W340">
            <v>0</v>
          </cell>
          <cell r="X340">
            <v>59600</v>
          </cell>
          <cell r="Y340">
            <v>59600</v>
          </cell>
          <cell r="AA340" t="str">
            <v>WIP</v>
          </cell>
        </row>
        <row r="341">
          <cell r="A341">
            <v>20018482</v>
          </cell>
          <cell r="B341">
            <v>80001</v>
          </cell>
          <cell r="C341" t="str">
            <v>Asset Under Construction</v>
          </cell>
          <cell r="D341">
            <v>0</v>
          </cell>
          <cell r="E341" t="str">
            <v xml:space="preserve">Leasehold improvements-Abbotsford                 </v>
          </cell>
          <cell r="F341" t="str">
            <v xml:space="preserve">                                                  </v>
          </cell>
          <cell r="G341">
            <v>37226</v>
          </cell>
          <cell r="H341">
            <v>0</v>
          </cell>
          <cell r="I341">
            <v>0</v>
          </cell>
          <cell r="J341">
            <v>220000</v>
          </cell>
          <cell r="K341">
            <v>0</v>
          </cell>
          <cell r="L341">
            <v>0</v>
          </cell>
          <cell r="M341">
            <v>0</v>
          </cell>
          <cell r="N341">
            <v>0</v>
          </cell>
          <cell r="O341">
            <v>0</v>
          </cell>
          <cell r="P341">
            <v>220000</v>
          </cell>
          <cell r="Q341">
            <v>0</v>
          </cell>
          <cell r="R341">
            <v>0</v>
          </cell>
          <cell r="S341">
            <v>0</v>
          </cell>
          <cell r="T341">
            <v>0</v>
          </cell>
          <cell r="U341">
            <v>0</v>
          </cell>
          <cell r="V341">
            <v>0</v>
          </cell>
          <cell r="W341">
            <v>0</v>
          </cell>
          <cell r="X341">
            <v>220000</v>
          </cell>
          <cell r="Y341">
            <v>220000</v>
          </cell>
          <cell r="AA341" t="str">
            <v>WIP</v>
          </cell>
        </row>
        <row r="342">
          <cell r="A342">
            <v>20018483</v>
          </cell>
          <cell r="B342">
            <v>80001</v>
          </cell>
          <cell r="C342" t="str">
            <v>Asset Under Construction</v>
          </cell>
          <cell r="D342">
            <v>0</v>
          </cell>
          <cell r="E342" t="str">
            <v xml:space="preserve">White goods-Ops Support                           </v>
          </cell>
          <cell r="F342" t="str">
            <v xml:space="preserve">                                                  </v>
          </cell>
          <cell r="G342">
            <v>37226</v>
          </cell>
          <cell r="H342">
            <v>0</v>
          </cell>
          <cell r="I342">
            <v>0</v>
          </cell>
          <cell r="J342">
            <v>1853.6</v>
          </cell>
          <cell r="K342">
            <v>0</v>
          </cell>
          <cell r="L342">
            <v>0</v>
          </cell>
          <cell r="M342">
            <v>-1853.6</v>
          </cell>
          <cell r="N342">
            <v>0</v>
          </cell>
          <cell r="O342">
            <v>0</v>
          </cell>
          <cell r="P342">
            <v>0</v>
          </cell>
          <cell r="Q342">
            <v>0</v>
          </cell>
          <cell r="R342">
            <v>0</v>
          </cell>
          <cell r="S342">
            <v>0</v>
          </cell>
          <cell r="T342">
            <v>0</v>
          </cell>
          <cell r="U342">
            <v>0</v>
          </cell>
          <cell r="V342">
            <v>0</v>
          </cell>
          <cell r="W342">
            <v>0</v>
          </cell>
          <cell r="X342">
            <v>1853.6</v>
          </cell>
          <cell r="Y342">
            <v>0</v>
          </cell>
          <cell r="AA342" t="str">
            <v>WIP</v>
          </cell>
        </row>
        <row r="343">
          <cell r="A343">
            <v>20018487</v>
          </cell>
          <cell r="B343">
            <v>80001</v>
          </cell>
          <cell r="C343" t="str">
            <v>Asset Under Construction</v>
          </cell>
          <cell r="D343">
            <v>0</v>
          </cell>
          <cell r="E343" t="str">
            <v xml:space="preserve">SAP Timesheet Development                         </v>
          </cell>
          <cell r="F343" t="str">
            <v xml:space="preserve">                                                  </v>
          </cell>
          <cell r="G343">
            <v>37226</v>
          </cell>
          <cell r="H343">
            <v>0</v>
          </cell>
          <cell r="I343">
            <v>0</v>
          </cell>
          <cell r="J343">
            <v>50000</v>
          </cell>
          <cell r="K343">
            <v>0</v>
          </cell>
          <cell r="L343">
            <v>0</v>
          </cell>
          <cell r="M343">
            <v>0</v>
          </cell>
          <cell r="N343">
            <v>0</v>
          </cell>
          <cell r="O343">
            <v>0</v>
          </cell>
          <cell r="P343">
            <v>50000</v>
          </cell>
          <cell r="Q343">
            <v>0</v>
          </cell>
          <cell r="R343">
            <v>0</v>
          </cell>
          <cell r="S343">
            <v>0</v>
          </cell>
          <cell r="T343">
            <v>0</v>
          </cell>
          <cell r="U343">
            <v>0</v>
          </cell>
          <cell r="V343">
            <v>0</v>
          </cell>
          <cell r="W343">
            <v>0</v>
          </cell>
          <cell r="X343">
            <v>50000</v>
          </cell>
          <cell r="Y343">
            <v>50000</v>
          </cell>
          <cell r="AA343" t="str">
            <v>WIP</v>
          </cell>
        </row>
        <row r="344">
          <cell r="A344">
            <v>20018507</v>
          </cell>
          <cell r="B344">
            <v>80001</v>
          </cell>
          <cell r="C344" t="str">
            <v>Asset Under Construction</v>
          </cell>
          <cell r="D344">
            <v>0</v>
          </cell>
          <cell r="E344" t="str">
            <v xml:space="preserve">Photocopier x 2                                   </v>
          </cell>
          <cell r="F344" t="str">
            <v xml:space="preserve">                                                  </v>
          </cell>
          <cell r="G344">
            <v>37226</v>
          </cell>
          <cell r="H344">
            <v>0</v>
          </cell>
          <cell r="I344">
            <v>0</v>
          </cell>
          <cell r="J344">
            <v>6600</v>
          </cell>
          <cell r="K344">
            <v>0</v>
          </cell>
          <cell r="L344">
            <v>0</v>
          </cell>
          <cell r="M344">
            <v>-6600</v>
          </cell>
          <cell r="N344">
            <v>0</v>
          </cell>
          <cell r="O344">
            <v>0</v>
          </cell>
          <cell r="P344">
            <v>0</v>
          </cell>
          <cell r="Q344">
            <v>0</v>
          </cell>
          <cell r="R344">
            <v>0</v>
          </cell>
          <cell r="S344">
            <v>0</v>
          </cell>
          <cell r="T344">
            <v>0</v>
          </cell>
          <cell r="U344">
            <v>0</v>
          </cell>
          <cell r="V344">
            <v>0</v>
          </cell>
          <cell r="W344">
            <v>0</v>
          </cell>
          <cell r="X344">
            <v>6600</v>
          </cell>
          <cell r="Y344">
            <v>0</v>
          </cell>
          <cell r="AA344" t="str">
            <v>WIP</v>
          </cell>
        </row>
        <row r="345">
          <cell r="A345">
            <v>20019056</v>
          </cell>
          <cell r="B345">
            <v>80001</v>
          </cell>
          <cell r="C345" t="str">
            <v>Asset Under Construction</v>
          </cell>
          <cell r="D345">
            <v>0</v>
          </cell>
          <cell r="E345" t="str">
            <v xml:space="preserve">WS-X4232-L3 and WS-X6348-RJ-45 D. Data            </v>
          </cell>
          <cell r="F345" t="str">
            <v xml:space="preserve">                                                  </v>
          </cell>
          <cell r="G345">
            <v>37288</v>
          </cell>
          <cell r="H345">
            <v>0</v>
          </cell>
          <cell r="I345">
            <v>0</v>
          </cell>
          <cell r="J345">
            <v>0</v>
          </cell>
          <cell r="K345">
            <v>13785</v>
          </cell>
          <cell r="L345">
            <v>0</v>
          </cell>
          <cell r="M345">
            <v>0</v>
          </cell>
          <cell r="N345">
            <v>0</v>
          </cell>
          <cell r="O345">
            <v>0</v>
          </cell>
          <cell r="P345">
            <v>13785</v>
          </cell>
          <cell r="Q345">
            <v>0</v>
          </cell>
          <cell r="R345">
            <v>0</v>
          </cell>
          <cell r="S345">
            <v>0</v>
          </cell>
          <cell r="T345">
            <v>0</v>
          </cell>
          <cell r="U345">
            <v>0</v>
          </cell>
          <cell r="V345">
            <v>0</v>
          </cell>
          <cell r="W345">
            <v>0</v>
          </cell>
          <cell r="X345">
            <v>0</v>
          </cell>
          <cell r="Y345">
            <v>13785</v>
          </cell>
          <cell r="AA345" t="str">
            <v>WIP</v>
          </cell>
        </row>
        <row r="346">
          <cell r="A346">
            <v>20019257</v>
          </cell>
          <cell r="B346">
            <v>80001</v>
          </cell>
          <cell r="C346" t="str">
            <v>Asset Under Construction</v>
          </cell>
          <cell r="D346">
            <v>0</v>
          </cell>
          <cell r="E346" t="str">
            <v xml:space="preserve">Gas FRC Numerical Mirn (074G)                     </v>
          </cell>
          <cell r="F346" t="str">
            <v xml:space="preserve">                                                  </v>
          </cell>
          <cell r="G346">
            <v>37288</v>
          </cell>
          <cell r="H346">
            <v>0</v>
          </cell>
          <cell r="I346">
            <v>0</v>
          </cell>
          <cell r="J346">
            <v>0</v>
          </cell>
          <cell r="K346">
            <v>1713.93</v>
          </cell>
          <cell r="L346">
            <v>0</v>
          </cell>
          <cell r="M346">
            <v>0</v>
          </cell>
          <cell r="N346">
            <v>0</v>
          </cell>
          <cell r="O346">
            <v>0</v>
          </cell>
          <cell r="P346">
            <v>1713.93</v>
          </cell>
          <cell r="Q346">
            <v>0</v>
          </cell>
          <cell r="R346">
            <v>0</v>
          </cell>
          <cell r="S346">
            <v>0</v>
          </cell>
          <cell r="T346">
            <v>0</v>
          </cell>
          <cell r="U346">
            <v>0</v>
          </cell>
          <cell r="V346">
            <v>0</v>
          </cell>
          <cell r="W346">
            <v>0</v>
          </cell>
          <cell r="X346">
            <v>0</v>
          </cell>
          <cell r="Y346">
            <v>1713.93</v>
          </cell>
          <cell r="AA346" t="str">
            <v>WIP</v>
          </cell>
        </row>
        <row r="347">
          <cell r="A347">
            <v>20019258</v>
          </cell>
          <cell r="B347">
            <v>80001</v>
          </cell>
          <cell r="C347" t="str">
            <v>Asset Under Construction</v>
          </cell>
          <cell r="D347">
            <v>0</v>
          </cell>
          <cell r="E347" t="str">
            <v xml:space="preserve">Gas FRC Service Order Mgt. (00_G08)               </v>
          </cell>
          <cell r="F347" t="str">
            <v xml:space="preserve">                                                  </v>
          </cell>
          <cell r="G347">
            <v>37288</v>
          </cell>
          <cell r="H347">
            <v>0</v>
          </cell>
          <cell r="I347">
            <v>0</v>
          </cell>
          <cell r="J347">
            <v>0</v>
          </cell>
          <cell r="K347">
            <v>12044.48</v>
          </cell>
          <cell r="L347">
            <v>0</v>
          </cell>
          <cell r="M347">
            <v>0</v>
          </cell>
          <cell r="N347">
            <v>0</v>
          </cell>
          <cell r="O347">
            <v>0</v>
          </cell>
          <cell r="P347">
            <v>12044.48</v>
          </cell>
          <cell r="Q347">
            <v>0</v>
          </cell>
          <cell r="R347">
            <v>0</v>
          </cell>
          <cell r="S347">
            <v>0</v>
          </cell>
          <cell r="T347">
            <v>0</v>
          </cell>
          <cell r="U347">
            <v>0</v>
          </cell>
          <cell r="V347">
            <v>0</v>
          </cell>
          <cell r="W347">
            <v>0</v>
          </cell>
          <cell r="X347">
            <v>0</v>
          </cell>
          <cell r="Y347">
            <v>12044.48</v>
          </cell>
          <cell r="AA347" t="str">
            <v>WIP</v>
          </cell>
        </row>
        <row r="348">
          <cell r="A348">
            <v>20019259</v>
          </cell>
          <cell r="B348">
            <v>80001</v>
          </cell>
          <cell r="C348" t="str">
            <v>Asset Under Construction</v>
          </cell>
          <cell r="D348">
            <v>0</v>
          </cell>
          <cell r="E348" t="str">
            <v xml:space="preserve">Gas FRC Meter Reading Readiness (076G)            </v>
          </cell>
          <cell r="F348" t="str">
            <v xml:space="preserve">                                                  </v>
          </cell>
          <cell r="G348">
            <v>37288</v>
          </cell>
          <cell r="H348">
            <v>0</v>
          </cell>
          <cell r="I348">
            <v>0</v>
          </cell>
          <cell r="J348">
            <v>0</v>
          </cell>
          <cell r="K348">
            <v>1512.3</v>
          </cell>
          <cell r="L348">
            <v>0</v>
          </cell>
          <cell r="M348">
            <v>0</v>
          </cell>
          <cell r="N348">
            <v>0</v>
          </cell>
          <cell r="O348">
            <v>0</v>
          </cell>
          <cell r="P348">
            <v>1512.3</v>
          </cell>
          <cell r="Q348">
            <v>0</v>
          </cell>
          <cell r="R348">
            <v>0</v>
          </cell>
          <cell r="S348">
            <v>0</v>
          </cell>
          <cell r="T348">
            <v>0</v>
          </cell>
          <cell r="U348">
            <v>0</v>
          </cell>
          <cell r="V348">
            <v>0</v>
          </cell>
          <cell r="W348">
            <v>0</v>
          </cell>
          <cell r="X348">
            <v>0</v>
          </cell>
          <cell r="Y348">
            <v>1512.3</v>
          </cell>
          <cell r="AA348" t="str">
            <v>WIP</v>
          </cell>
        </row>
        <row r="349">
          <cell r="A349">
            <v>20019260</v>
          </cell>
          <cell r="B349">
            <v>80001</v>
          </cell>
          <cell r="C349" t="str">
            <v>Asset Under Construction</v>
          </cell>
          <cell r="D349">
            <v>0</v>
          </cell>
          <cell r="E349" t="str">
            <v xml:space="preserve">Gas FRC CDM &amp; M/Read Readiness (00G11)            </v>
          </cell>
          <cell r="F349" t="str">
            <v xml:space="preserve">                                                  </v>
          </cell>
          <cell r="G349">
            <v>37288</v>
          </cell>
          <cell r="H349">
            <v>0</v>
          </cell>
          <cell r="I349">
            <v>0</v>
          </cell>
          <cell r="J349">
            <v>0</v>
          </cell>
          <cell r="K349">
            <v>15000</v>
          </cell>
          <cell r="L349">
            <v>0</v>
          </cell>
          <cell r="M349">
            <v>0</v>
          </cell>
          <cell r="N349">
            <v>0</v>
          </cell>
          <cell r="O349">
            <v>0</v>
          </cell>
          <cell r="P349">
            <v>15000</v>
          </cell>
          <cell r="Q349">
            <v>0</v>
          </cell>
          <cell r="R349">
            <v>0</v>
          </cell>
          <cell r="S349">
            <v>0</v>
          </cell>
          <cell r="T349">
            <v>0</v>
          </cell>
          <cell r="U349">
            <v>0</v>
          </cell>
          <cell r="V349">
            <v>0</v>
          </cell>
          <cell r="W349">
            <v>0</v>
          </cell>
          <cell r="X349">
            <v>0</v>
          </cell>
          <cell r="Y349">
            <v>15000</v>
          </cell>
          <cell r="AA349" t="str">
            <v>WIP</v>
          </cell>
        </row>
        <row r="350">
          <cell r="A350">
            <v>20019261</v>
          </cell>
          <cell r="B350">
            <v>80001</v>
          </cell>
          <cell r="C350" t="str">
            <v>Asset Under Construction</v>
          </cell>
          <cell r="D350">
            <v>0</v>
          </cell>
          <cell r="E350" t="str">
            <v xml:space="preserve">Gas FRC Dist. revenue Mgt. (00_G10B)              </v>
          </cell>
          <cell r="F350" t="str">
            <v xml:space="preserve">                                                  </v>
          </cell>
          <cell r="G350">
            <v>37288</v>
          </cell>
          <cell r="H350">
            <v>0</v>
          </cell>
          <cell r="I350">
            <v>0</v>
          </cell>
          <cell r="J350">
            <v>0</v>
          </cell>
          <cell r="K350">
            <v>2923.77</v>
          </cell>
          <cell r="L350">
            <v>0</v>
          </cell>
          <cell r="M350">
            <v>0</v>
          </cell>
          <cell r="N350">
            <v>0</v>
          </cell>
          <cell r="O350">
            <v>0</v>
          </cell>
          <cell r="P350">
            <v>2923.77</v>
          </cell>
          <cell r="Q350">
            <v>0</v>
          </cell>
          <cell r="R350">
            <v>0</v>
          </cell>
          <cell r="S350">
            <v>0</v>
          </cell>
          <cell r="T350">
            <v>0</v>
          </cell>
          <cell r="U350">
            <v>0</v>
          </cell>
          <cell r="V350">
            <v>0</v>
          </cell>
          <cell r="W350">
            <v>0</v>
          </cell>
          <cell r="X350">
            <v>0</v>
          </cell>
          <cell r="Y350">
            <v>2923.77</v>
          </cell>
          <cell r="AA350" t="str">
            <v>WIP</v>
          </cell>
        </row>
        <row r="351">
          <cell r="A351">
            <v>20019262</v>
          </cell>
          <cell r="B351">
            <v>80001</v>
          </cell>
          <cell r="C351" t="str">
            <v>Asset Under Construction</v>
          </cell>
          <cell r="D351">
            <v>0</v>
          </cell>
          <cell r="E351" t="str">
            <v xml:space="preserve">Gas FRC UED N/work tariff Changes (078D)          </v>
          </cell>
          <cell r="F351" t="str">
            <v xml:space="preserve">                                                  </v>
          </cell>
          <cell r="G351">
            <v>37288</v>
          </cell>
          <cell r="H351">
            <v>0</v>
          </cell>
          <cell r="I351">
            <v>0</v>
          </cell>
          <cell r="J351">
            <v>0</v>
          </cell>
          <cell r="K351">
            <v>8000</v>
          </cell>
          <cell r="L351">
            <v>0</v>
          </cell>
          <cell r="M351">
            <v>0</v>
          </cell>
          <cell r="N351">
            <v>0</v>
          </cell>
          <cell r="O351">
            <v>0</v>
          </cell>
          <cell r="P351">
            <v>8000</v>
          </cell>
          <cell r="Q351">
            <v>0</v>
          </cell>
          <cell r="R351">
            <v>0</v>
          </cell>
          <cell r="S351">
            <v>0</v>
          </cell>
          <cell r="T351">
            <v>0</v>
          </cell>
          <cell r="U351">
            <v>0</v>
          </cell>
          <cell r="V351">
            <v>0</v>
          </cell>
          <cell r="W351">
            <v>0</v>
          </cell>
          <cell r="X351">
            <v>0</v>
          </cell>
          <cell r="Y351">
            <v>8000</v>
          </cell>
          <cell r="AA351" t="str">
            <v>WIP</v>
          </cell>
        </row>
        <row r="352">
          <cell r="A352">
            <v>20019275</v>
          </cell>
          <cell r="B352">
            <v>80001</v>
          </cell>
          <cell r="C352" t="str">
            <v>Asset Under Construction</v>
          </cell>
          <cell r="D352">
            <v>0</v>
          </cell>
          <cell r="E352" t="str">
            <v xml:space="preserve">Gas FRC Retail Bill. &amp; Rev. Mgt (00_G09)          </v>
          </cell>
          <cell r="F352" t="str">
            <v xml:space="preserve">                                                  </v>
          </cell>
          <cell r="G352">
            <v>37288</v>
          </cell>
          <cell r="H352">
            <v>0</v>
          </cell>
          <cell r="I352">
            <v>0</v>
          </cell>
          <cell r="J352">
            <v>0</v>
          </cell>
          <cell r="K352">
            <v>21054.400000000001</v>
          </cell>
          <cell r="L352">
            <v>0</v>
          </cell>
          <cell r="M352">
            <v>0</v>
          </cell>
          <cell r="N352">
            <v>0</v>
          </cell>
          <cell r="O352">
            <v>0</v>
          </cell>
          <cell r="P352">
            <v>21054.400000000001</v>
          </cell>
          <cell r="Q352">
            <v>0</v>
          </cell>
          <cell r="R352">
            <v>0</v>
          </cell>
          <cell r="S352">
            <v>0</v>
          </cell>
          <cell r="T352">
            <v>0</v>
          </cell>
          <cell r="U352">
            <v>0</v>
          </cell>
          <cell r="V352">
            <v>0</v>
          </cell>
          <cell r="W352">
            <v>0</v>
          </cell>
          <cell r="X352">
            <v>0</v>
          </cell>
          <cell r="Y352">
            <v>21054.400000000001</v>
          </cell>
          <cell r="AA352" t="str">
            <v>WIP</v>
          </cell>
        </row>
        <row r="353">
          <cell r="A353">
            <v>20019276</v>
          </cell>
          <cell r="B353">
            <v>80001</v>
          </cell>
          <cell r="C353" t="str">
            <v>Asset Under Construction</v>
          </cell>
          <cell r="D353">
            <v>0</v>
          </cell>
          <cell r="E353" t="str">
            <v xml:space="preserve">Cordaptix ISP Bill S/Ware (091U)                  </v>
          </cell>
          <cell r="F353" t="str">
            <v xml:space="preserve">                                                  </v>
          </cell>
          <cell r="G353">
            <v>37288</v>
          </cell>
          <cell r="H353">
            <v>0</v>
          </cell>
          <cell r="I353">
            <v>0</v>
          </cell>
          <cell r="J353">
            <v>0</v>
          </cell>
          <cell r="K353">
            <v>1248</v>
          </cell>
          <cell r="L353">
            <v>0</v>
          </cell>
          <cell r="M353">
            <v>0</v>
          </cell>
          <cell r="N353">
            <v>0</v>
          </cell>
          <cell r="O353">
            <v>0</v>
          </cell>
          <cell r="P353">
            <v>1248</v>
          </cell>
          <cell r="Q353">
            <v>0</v>
          </cell>
          <cell r="R353">
            <v>0</v>
          </cell>
          <cell r="S353">
            <v>0</v>
          </cell>
          <cell r="T353">
            <v>0</v>
          </cell>
          <cell r="U353">
            <v>0</v>
          </cell>
          <cell r="V353">
            <v>0</v>
          </cell>
          <cell r="W353">
            <v>0</v>
          </cell>
          <cell r="X353">
            <v>0</v>
          </cell>
          <cell r="Y353">
            <v>1248</v>
          </cell>
          <cell r="AA353" t="str">
            <v>WIP</v>
          </cell>
        </row>
      </sheetData>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Info"/>
      <sheetName val="Schematic"/>
      <sheetName val="Gen_A"/>
      <sheetName val="Tbls_A"/>
      <sheetName val="PrjInfo_A"/>
      <sheetName val="UnitC_A"/>
      <sheetName val="LbrCapex_A"/>
      <sheetName val="HrdwrCapex_A"/>
      <sheetName val="SftwrCapex_A"/>
      <sheetName val="LbrOpex_A"/>
      <sheetName val="OthrOpex_A"/>
      <sheetName val="LbrCapex_C"/>
      <sheetName val="HrdwrCapex_C"/>
      <sheetName val="SftwrCapex_C"/>
      <sheetName val="PrjCostsCapex_C"/>
      <sheetName val="LbrOpex_C"/>
      <sheetName val="OthrOpex_C"/>
      <sheetName val="PrjCostsOpex_C"/>
      <sheetName val="CapexFTE_C"/>
      <sheetName val="OpexFTE_C"/>
      <sheetName val="SumByPrj_O"/>
      <sheetName val="SumByCostCat_O"/>
      <sheetName val="Graphs_O"/>
      <sheetName val="Chk_Ck"/>
      <sheetName val="Copy of MG IT capital plan cost"/>
    </sheetNames>
    <sheetDataSet>
      <sheetData sheetId="0"/>
      <sheetData sheetId="1"/>
      <sheetData sheetId="2">
        <row r="17">
          <cell r="D17" t="str">
            <v>Info</v>
          </cell>
          <cell r="I17" t="str">
            <v>Model Informations and Instructions</v>
          </cell>
        </row>
        <row r="18">
          <cell r="D18" t="str">
            <v>Schematic</v>
          </cell>
          <cell r="I18" t="str">
            <v>Model Schematics</v>
          </cell>
        </row>
        <row r="19">
          <cell r="D19" t="str">
            <v>Gen_A</v>
          </cell>
          <cell r="I19" t="str">
            <v>General Assumptions</v>
          </cell>
        </row>
        <row r="20">
          <cell r="D20" t="str">
            <v>Tbls_A</v>
          </cell>
          <cell r="I20" t="str">
            <v>General Tables and Lists</v>
          </cell>
        </row>
        <row r="21">
          <cell r="D21" t="str">
            <v>PrjInfo_A</v>
          </cell>
          <cell r="I21" t="str">
            <v>Project list by Capability Area Assumptions</v>
          </cell>
        </row>
        <row r="22">
          <cell r="D22" t="str">
            <v>UnitC_A</v>
          </cell>
          <cell r="I22" t="str">
            <v>Capital and Operating Expenditure Unit Costs Assumptions</v>
          </cell>
        </row>
        <row r="23">
          <cell r="D23" t="str">
            <v>LbrCapex_A</v>
          </cell>
          <cell r="I23" t="str">
            <v>Labour Capex Assumptions</v>
          </cell>
        </row>
        <row r="24">
          <cell r="D24" t="str">
            <v>HrdwrCapex_A</v>
          </cell>
          <cell r="E24">
            <v>0</v>
          </cell>
          <cell r="F24">
            <v>0</v>
          </cell>
          <cell r="G24">
            <v>0</v>
          </cell>
          <cell r="H24">
            <v>0</v>
          </cell>
          <cell r="I24" t="str">
            <v>Hardware Capex Assumptions</v>
          </cell>
        </row>
        <row r="25">
          <cell r="D25" t="str">
            <v>SftwrCapex_A</v>
          </cell>
          <cell r="E25">
            <v>0</v>
          </cell>
          <cell r="F25">
            <v>0</v>
          </cell>
          <cell r="G25">
            <v>0</v>
          </cell>
          <cell r="H25">
            <v>0</v>
          </cell>
          <cell r="I25" t="str">
            <v>Software Capex Assumptions</v>
          </cell>
        </row>
        <row r="26">
          <cell r="D26" t="str">
            <v>LbrOpex_A</v>
          </cell>
          <cell r="I26" t="str">
            <v>Labour Opex Assumptions</v>
          </cell>
        </row>
        <row r="27">
          <cell r="D27" t="str">
            <v>OthrOpex_A</v>
          </cell>
          <cell r="I27" t="str">
            <v>Other Opex Assumptions</v>
          </cell>
        </row>
        <row r="28">
          <cell r="D28" t="str">
            <v>LbrCapex_C</v>
          </cell>
          <cell r="I28" t="str">
            <v>Labour Capex Calculations</v>
          </cell>
        </row>
        <row r="29">
          <cell r="D29" t="str">
            <v>HrdwrCapex_C</v>
          </cell>
          <cell r="I29" t="str">
            <v>Hardware Capex Calculations</v>
          </cell>
        </row>
        <row r="30">
          <cell r="D30" t="str">
            <v>SftwrCapex_C</v>
          </cell>
          <cell r="I30" t="str">
            <v>Software Capex Calculations</v>
          </cell>
        </row>
        <row r="31">
          <cell r="D31" t="str">
            <v>LbrOpex_C</v>
          </cell>
          <cell r="I31" t="str">
            <v>Labour Opex Calculations</v>
          </cell>
        </row>
        <row r="32">
          <cell r="D32" t="str">
            <v>OthrOpex_C</v>
          </cell>
          <cell r="I32" t="str">
            <v>Other Opex Calculations</v>
          </cell>
        </row>
        <row r="33">
          <cell r="D33" t="str">
            <v>PrjCostsCapex_C</v>
          </cell>
          <cell r="I33" t="str">
            <v>Project costs Capex Calculations</v>
          </cell>
        </row>
        <row r="34">
          <cell r="D34" t="str">
            <v>PrjCostsOpex_C</v>
          </cell>
          <cell r="I34" t="str">
            <v>Project costs Opex Calculations</v>
          </cell>
        </row>
        <row r="35">
          <cell r="D35" t="str">
            <v>CapexFTE_C</v>
          </cell>
          <cell r="I35" t="str">
            <v>Capex FTE Calculations</v>
          </cell>
        </row>
        <row r="36">
          <cell r="D36" t="str">
            <v>OpexFTE_C</v>
          </cell>
          <cell r="I36" t="str">
            <v>Opex FTE Calculations</v>
          </cell>
        </row>
        <row r="37">
          <cell r="D37" t="str">
            <v>SumByPrj_O</v>
          </cell>
          <cell r="I37" t="str">
            <v>Summary by Project Costs</v>
          </cell>
        </row>
        <row r="38">
          <cell r="D38" t="str">
            <v>SumByCostCat_O</v>
          </cell>
          <cell r="I38" t="str">
            <v>Summary by Costs Categories</v>
          </cell>
        </row>
        <row r="39">
          <cell r="D39" t="str">
            <v>Graphs_O</v>
          </cell>
          <cell r="I39" t="str">
            <v>Graphs</v>
          </cell>
        </row>
        <row r="40">
          <cell r="D40" t="str">
            <v>Chk_Ck</v>
          </cell>
          <cell r="I40" t="str">
            <v>Checks and Alerts</v>
          </cell>
        </row>
      </sheetData>
      <sheetData sheetId="3"/>
      <sheetData sheetId="4">
        <row r="10">
          <cell r="C10" t="str">
            <v>IT Capital and Operating Expenditure Forecast Model</v>
          </cell>
        </row>
      </sheetData>
      <sheetData sheetId="5">
        <row r="10">
          <cell r="B10" t="str">
            <v>Stakeholder management</v>
          </cell>
          <cell r="C10" t="str">
            <v>Labour</v>
          </cell>
          <cell r="D10" t="str">
            <v>Application managed services</v>
          </cell>
          <cell r="I10" t="str">
            <v>Internal resource - high</v>
          </cell>
          <cell r="J10">
            <v>40909</v>
          </cell>
          <cell r="K10">
            <v>40999</v>
          </cell>
          <cell r="L10">
            <v>1</v>
          </cell>
        </row>
        <row r="11">
          <cell r="B11" t="str">
            <v>Network management</v>
          </cell>
          <cell r="C11" t="str">
            <v>Hardware</v>
          </cell>
          <cell r="D11" t="str">
            <v>In-house IT staff</v>
          </cell>
          <cell r="I11" t="str">
            <v>Internal resource - mid</v>
          </cell>
          <cell r="J11">
            <v>41000</v>
          </cell>
          <cell r="K11">
            <v>41090</v>
          </cell>
          <cell r="L11">
            <v>2</v>
          </cell>
        </row>
        <row r="12">
          <cell r="B12" t="str">
            <v>Asset management</v>
          </cell>
          <cell r="C12" t="str">
            <v>Software</v>
          </cell>
          <cell r="D12" t="str">
            <v>Infrastructure managed services</v>
          </cell>
          <cell r="I12" t="str">
            <v>Internal resource - low</v>
          </cell>
          <cell r="J12">
            <v>41091</v>
          </cell>
          <cell r="K12">
            <v>41182</v>
          </cell>
          <cell r="L12">
            <v>3</v>
          </cell>
        </row>
        <row r="13">
          <cell r="B13" t="str">
            <v>Works management</v>
          </cell>
          <cell r="D13" t="str">
            <v>Data centre</v>
          </cell>
          <cell r="I13" t="str">
            <v>External resource - onshore - high</v>
          </cell>
          <cell r="J13">
            <v>41183</v>
          </cell>
          <cell r="K13">
            <v>41274</v>
          </cell>
          <cell r="L13">
            <v>4</v>
          </cell>
        </row>
        <row r="14">
          <cell r="B14" t="str">
            <v>Meter data &amp; revenue management</v>
          </cell>
          <cell r="D14" t="str">
            <v>Hardware maintenance</v>
          </cell>
          <cell r="I14" t="str">
            <v>External resource - onshore - mid</v>
          </cell>
          <cell r="J14">
            <v>41275</v>
          </cell>
          <cell r="K14">
            <v>41364</v>
          </cell>
          <cell r="L14">
            <v>5</v>
          </cell>
        </row>
        <row r="15">
          <cell r="B15" t="str">
            <v>Information management</v>
          </cell>
          <cell r="D15" t="str">
            <v>Software maintenance</v>
          </cell>
          <cell r="I15" t="str">
            <v>External resource - onshore - low</v>
          </cell>
          <cell r="J15">
            <v>41365</v>
          </cell>
          <cell r="K15">
            <v>41455</v>
          </cell>
          <cell r="L15">
            <v>6</v>
          </cell>
        </row>
        <row r="16">
          <cell r="B16" t="str">
            <v>Business support management</v>
          </cell>
          <cell r="I16" t="str">
            <v>External resource - offshore - high</v>
          </cell>
          <cell r="J16">
            <v>41456</v>
          </cell>
          <cell r="K16">
            <v>41547</v>
          </cell>
          <cell r="L16">
            <v>7</v>
          </cell>
        </row>
        <row r="17">
          <cell r="B17" t="str">
            <v>IT management</v>
          </cell>
          <cell r="I17" t="str">
            <v>External resource - offshore - mid</v>
          </cell>
          <cell r="J17">
            <v>41548</v>
          </cell>
          <cell r="K17">
            <v>41639</v>
          </cell>
          <cell r="L17">
            <v>8</v>
          </cell>
        </row>
        <row r="18">
          <cell r="I18" t="str">
            <v>External resource - offshore - low</v>
          </cell>
          <cell r="J18">
            <v>41640</v>
          </cell>
          <cell r="K18">
            <v>41729</v>
          </cell>
          <cell r="L18">
            <v>9</v>
          </cell>
        </row>
        <row r="19">
          <cell r="J19">
            <v>41730</v>
          </cell>
          <cell r="K19">
            <v>41820</v>
          </cell>
          <cell r="L19">
            <v>10</v>
          </cell>
        </row>
        <row r="20">
          <cell r="J20">
            <v>41821</v>
          </cell>
          <cell r="K20">
            <v>41912</v>
          </cell>
          <cell r="L20">
            <v>11</v>
          </cell>
        </row>
        <row r="21">
          <cell r="J21">
            <v>41913</v>
          </cell>
          <cell r="K21">
            <v>42004</v>
          </cell>
          <cell r="L21">
            <v>12</v>
          </cell>
        </row>
        <row r="22">
          <cell r="J22">
            <v>42005</v>
          </cell>
          <cell r="K22">
            <v>42094</v>
          </cell>
          <cell r="L22">
            <v>13</v>
          </cell>
        </row>
        <row r="23">
          <cell r="J23">
            <v>42095</v>
          </cell>
          <cell r="K23">
            <v>42185</v>
          </cell>
          <cell r="L23">
            <v>14</v>
          </cell>
        </row>
        <row r="24">
          <cell r="J24">
            <v>42186</v>
          </cell>
          <cell r="K24">
            <v>42277</v>
          </cell>
          <cell r="L24">
            <v>15</v>
          </cell>
        </row>
        <row r="25">
          <cell r="J25">
            <v>42278</v>
          </cell>
          <cell r="K25">
            <v>42369</v>
          </cell>
          <cell r="L25">
            <v>16</v>
          </cell>
        </row>
        <row r="26">
          <cell r="J26">
            <v>42370</v>
          </cell>
          <cell r="K26">
            <v>42460</v>
          </cell>
          <cell r="L26">
            <v>17</v>
          </cell>
        </row>
        <row r="27">
          <cell r="J27">
            <v>42461</v>
          </cell>
          <cell r="K27">
            <v>42551</v>
          </cell>
          <cell r="L27">
            <v>18</v>
          </cell>
        </row>
        <row r="28">
          <cell r="J28">
            <v>42552</v>
          </cell>
          <cell r="K28">
            <v>42643</v>
          </cell>
          <cell r="L28">
            <v>19</v>
          </cell>
        </row>
        <row r="29">
          <cell r="J29">
            <v>42644</v>
          </cell>
          <cell r="K29">
            <v>42735</v>
          </cell>
          <cell r="L29">
            <v>20</v>
          </cell>
        </row>
        <row r="30">
          <cell r="J30">
            <v>42736</v>
          </cell>
          <cell r="K30">
            <v>42825</v>
          </cell>
          <cell r="L30">
            <v>21</v>
          </cell>
        </row>
        <row r="31">
          <cell r="J31">
            <v>42826</v>
          </cell>
          <cell r="K31">
            <v>42916</v>
          </cell>
          <cell r="L31">
            <v>22</v>
          </cell>
        </row>
        <row r="32">
          <cell r="J32">
            <v>42917</v>
          </cell>
          <cell r="K32">
            <v>43008</v>
          </cell>
          <cell r="L32">
            <v>23</v>
          </cell>
        </row>
        <row r="33">
          <cell r="J33">
            <v>43009</v>
          </cell>
          <cell r="K33">
            <v>43100</v>
          </cell>
          <cell r="L33">
            <v>24</v>
          </cell>
        </row>
        <row r="38">
          <cell r="C38">
            <v>1</v>
          </cell>
        </row>
        <row r="40">
          <cell r="C40">
            <v>100</v>
          </cell>
        </row>
        <row r="41">
          <cell r="C41">
            <v>1</v>
          </cell>
        </row>
        <row r="42">
          <cell r="C42">
            <v>0.01</v>
          </cell>
        </row>
        <row r="44">
          <cell r="C44">
            <v>12</v>
          </cell>
        </row>
        <row r="45">
          <cell r="C45">
            <v>3</v>
          </cell>
        </row>
        <row r="46">
          <cell r="C46">
            <v>4</v>
          </cell>
        </row>
      </sheetData>
      <sheetData sheetId="6">
        <row r="10">
          <cell r="B10" t="str">
            <v>Stakeholder management</v>
          </cell>
          <cell r="E10">
            <v>0</v>
          </cell>
          <cell r="F10">
            <v>0</v>
          </cell>
          <cell r="G10">
            <v>0</v>
          </cell>
          <cell r="I10">
            <v>1</v>
          </cell>
          <cell r="J10">
            <v>43100</v>
          </cell>
          <cell r="L10">
            <v>0</v>
          </cell>
        </row>
        <row r="11">
          <cell r="E11" t="str">
            <v>Corporate Portal Upgrade</v>
          </cell>
          <cell r="F11">
            <v>42005</v>
          </cell>
          <cell r="G11">
            <v>42277</v>
          </cell>
          <cell r="I11">
            <v>42278</v>
          </cell>
          <cell r="J11">
            <v>43100</v>
          </cell>
          <cell r="L11">
            <v>1</v>
          </cell>
        </row>
        <row r="12">
          <cell r="E12" t="str">
            <v>Integration of Communication Channel Tools</v>
          </cell>
          <cell r="F12">
            <v>42370</v>
          </cell>
          <cell r="G12">
            <v>42551</v>
          </cell>
          <cell r="I12">
            <v>42552</v>
          </cell>
          <cell r="J12">
            <v>43100</v>
          </cell>
          <cell r="L12">
            <v>0</v>
          </cell>
        </row>
        <row r="13">
          <cell r="E13" t="str">
            <v>Identity and Access Management System</v>
          </cell>
          <cell r="F13">
            <v>41640</v>
          </cell>
          <cell r="G13">
            <v>42369</v>
          </cell>
          <cell r="I13">
            <v>42370</v>
          </cell>
          <cell r="J13">
            <v>43100</v>
          </cell>
          <cell r="L13">
            <v>0</v>
          </cell>
        </row>
        <row r="14">
          <cell r="E14" t="str">
            <v>NGERS</v>
          </cell>
          <cell r="F14">
            <v>41275</v>
          </cell>
          <cell r="G14">
            <v>41455</v>
          </cell>
          <cell r="I14">
            <v>41456</v>
          </cell>
          <cell r="J14">
            <v>43100</v>
          </cell>
          <cell r="L14">
            <v>0</v>
          </cell>
        </row>
        <row r="15">
          <cell r="E15" t="str">
            <v>External Website Redevelopment</v>
          </cell>
          <cell r="F15">
            <v>42736</v>
          </cell>
          <cell r="G15">
            <v>42916</v>
          </cell>
          <cell r="I15">
            <v>42917</v>
          </cell>
          <cell r="J15">
            <v>43100</v>
          </cell>
          <cell r="L15">
            <v>0</v>
          </cell>
        </row>
        <row r="16">
          <cell r="E16" t="str">
            <v>Carbon Emission Trading Systems Strategy and Planning</v>
          </cell>
          <cell r="F16">
            <v>41640</v>
          </cell>
          <cell r="G16">
            <v>41820</v>
          </cell>
          <cell r="I16">
            <v>41821</v>
          </cell>
          <cell r="J16">
            <v>43100</v>
          </cell>
          <cell r="L16">
            <v>0</v>
          </cell>
        </row>
        <row r="17">
          <cell r="E17">
            <v>0</v>
          </cell>
          <cell r="F17">
            <v>0</v>
          </cell>
          <cell r="G17">
            <v>0</v>
          </cell>
          <cell r="I17">
            <v>1</v>
          </cell>
          <cell r="J17">
            <v>43100</v>
          </cell>
          <cell r="L17">
            <v>0</v>
          </cell>
        </row>
        <row r="18">
          <cell r="E18">
            <v>0</v>
          </cell>
          <cell r="F18">
            <v>0</v>
          </cell>
          <cell r="G18">
            <v>0</v>
          </cell>
          <cell r="I18">
            <v>1</v>
          </cell>
          <cell r="J18">
            <v>43100</v>
          </cell>
          <cell r="L18">
            <v>0</v>
          </cell>
        </row>
        <row r="19">
          <cell r="E19">
            <v>0</v>
          </cell>
          <cell r="F19">
            <v>0</v>
          </cell>
          <cell r="G19">
            <v>0</v>
          </cell>
          <cell r="I19">
            <v>1</v>
          </cell>
          <cell r="J19">
            <v>43100</v>
          </cell>
          <cell r="L19">
            <v>0</v>
          </cell>
        </row>
        <row r="20">
          <cell r="E20">
            <v>0</v>
          </cell>
          <cell r="F20">
            <v>0</v>
          </cell>
          <cell r="G20">
            <v>0</v>
          </cell>
          <cell r="I20">
            <v>1</v>
          </cell>
          <cell r="J20">
            <v>43100</v>
          </cell>
          <cell r="L20">
            <v>0</v>
          </cell>
        </row>
        <row r="21">
          <cell r="E21">
            <v>0</v>
          </cell>
          <cell r="F21">
            <v>0</v>
          </cell>
          <cell r="G21">
            <v>0</v>
          </cell>
          <cell r="I21">
            <v>1</v>
          </cell>
          <cell r="J21">
            <v>43100</v>
          </cell>
          <cell r="L21">
            <v>0</v>
          </cell>
        </row>
        <row r="22">
          <cell r="E22">
            <v>0</v>
          </cell>
          <cell r="F22">
            <v>0</v>
          </cell>
          <cell r="G22">
            <v>0</v>
          </cell>
          <cell r="I22">
            <v>1</v>
          </cell>
          <cell r="J22">
            <v>43100</v>
          </cell>
          <cell r="L22">
            <v>0</v>
          </cell>
        </row>
        <row r="23">
          <cell r="E23">
            <v>0</v>
          </cell>
          <cell r="F23">
            <v>0</v>
          </cell>
          <cell r="G23">
            <v>0</v>
          </cell>
          <cell r="I23">
            <v>1</v>
          </cell>
          <cell r="J23">
            <v>43100</v>
          </cell>
          <cell r="L23">
            <v>0</v>
          </cell>
        </row>
        <row r="24">
          <cell r="E24">
            <v>0</v>
          </cell>
          <cell r="F24">
            <v>0</v>
          </cell>
          <cell r="G24">
            <v>0</v>
          </cell>
          <cell r="I24">
            <v>1</v>
          </cell>
          <cell r="J24">
            <v>43100</v>
          </cell>
          <cell r="L24">
            <v>0</v>
          </cell>
        </row>
        <row r="25">
          <cell r="E25" t="str">
            <v>GPRS Field Communications Replacement (pre-GAAR)</v>
          </cell>
          <cell r="F25">
            <v>41091</v>
          </cell>
          <cell r="G25">
            <v>41274</v>
          </cell>
          <cell r="I25">
            <v>41275</v>
          </cell>
          <cell r="J25">
            <v>43100</v>
          </cell>
          <cell r="L25">
            <v>0</v>
          </cell>
        </row>
        <row r="26">
          <cell r="E26" t="str">
            <v>SCADA Replacement (pre-GAAR)</v>
          </cell>
          <cell r="F26">
            <v>40909</v>
          </cell>
          <cell r="G26">
            <v>41274</v>
          </cell>
          <cell r="I26">
            <v>41275</v>
          </cell>
          <cell r="J26">
            <v>43100</v>
          </cell>
          <cell r="L26">
            <v>0</v>
          </cell>
        </row>
        <row r="27">
          <cell r="E27" t="str">
            <v>SCADA Replacement (GAAR)</v>
          </cell>
          <cell r="F27">
            <v>41275</v>
          </cell>
          <cell r="G27">
            <v>41364</v>
          </cell>
          <cell r="I27">
            <v>41365</v>
          </cell>
          <cell r="J27">
            <v>43100</v>
          </cell>
          <cell r="L27">
            <v>0</v>
          </cell>
        </row>
        <row r="28">
          <cell r="E28" t="str">
            <v>SCADA Separation (Sovereignty)</v>
          </cell>
          <cell r="F28">
            <v>42370</v>
          </cell>
          <cell r="G28">
            <v>42735</v>
          </cell>
          <cell r="I28">
            <v>42736</v>
          </cell>
          <cell r="J28">
            <v>43100</v>
          </cell>
          <cell r="L28">
            <v>0</v>
          </cell>
        </row>
        <row r="29">
          <cell r="E29" t="str">
            <v>CoC Relocation - Part 1</v>
          </cell>
          <cell r="F29">
            <v>41183</v>
          </cell>
          <cell r="G29">
            <v>41274</v>
          </cell>
          <cell r="I29">
            <v>41275</v>
          </cell>
          <cell r="J29">
            <v>43100</v>
          </cell>
          <cell r="L29">
            <v>0</v>
          </cell>
        </row>
        <row r="30">
          <cell r="E30" t="str">
            <v>OMS Lifecycle Upgrade</v>
          </cell>
          <cell r="F30">
            <v>42370</v>
          </cell>
          <cell r="G30">
            <v>42735</v>
          </cell>
          <cell r="I30">
            <v>42736</v>
          </cell>
          <cell r="J30">
            <v>43100</v>
          </cell>
          <cell r="L30">
            <v>0</v>
          </cell>
        </row>
        <row r="31">
          <cell r="E31" t="str">
            <v>CoC Relocation - Part 2</v>
          </cell>
          <cell r="F31">
            <v>41456</v>
          </cell>
          <cell r="G31">
            <v>41639</v>
          </cell>
          <cell r="I31">
            <v>41640</v>
          </cell>
          <cell r="J31">
            <v>43100</v>
          </cell>
          <cell r="L31">
            <v>0</v>
          </cell>
        </row>
        <row r="32">
          <cell r="E32" t="str">
            <v>Coc SCADA Infrastructure Uplift</v>
          </cell>
          <cell r="F32">
            <v>42370</v>
          </cell>
          <cell r="G32">
            <v>42551</v>
          </cell>
          <cell r="I32">
            <v>42552</v>
          </cell>
          <cell r="J32">
            <v>43100</v>
          </cell>
          <cell r="L32">
            <v>0</v>
          </cell>
        </row>
        <row r="33">
          <cell r="E33" t="str">
            <v>GPRS Field Communications Replacement (GAAR)</v>
          </cell>
          <cell r="F33">
            <v>41275</v>
          </cell>
          <cell r="G33">
            <v>41639</v>
          </cell>
          <cell r="I33">
            <v>41640</v>
          </cell>
          <cell r="J33">
            <v>43100</v>
          </cell>
          <cell r="L33">
            <v>0</v>
          </cell>
        </row>
        <row r="34">
          <cell r="E34">
            <v>0</v>
          </cell>
          <cell r="F34">
            <v>0</v>
          </cell>
          <cell r="G34">
            <v>0</v>
          </cell>
          <cell r="I34">
            <v>1</v>
          </cell>
          <cell r="J34">
            <v>43100</v>
          </cell>
          <cell r="L34">
            <v>0</v>
          </cell>
        </row>
        <row r="35">
          <cell r="E35">
            <v>0</v>
          </cell>
          <cell r="F35">
            <v>0</v>
          </cell>
          <cell r="G35">
            <v>0</v>
          </cell>
          <cell r="I35">
            <v>1</v>
          </cell>
          <cell r="J35">
            <v>43100</v>
          </cell>
          <cell r="L35">
            <v>0</v>
          </cell>
        </row>
        <row r="36">
          <cell r="E36" t="str">
            <v>Network Service Provider SAP Integration (Works Asset) - Part 1</v>
          </cell>
          <cell r="F36">
            <v>41275</v>
          </cell>
          <cell r="G36">
            <v>41455</v>
          </cell>
          <cell r="I36">
            <v>41456</v>
          </cell>
          <cell r="J36">
            <v>43100</v>
          </cell>
          <cell r="L36">
            <v>0</v>
          </cell>
        </row>
        <row r="37">
          <cell r="E37" t="str">
            <v>SAP ERP Implementation (pre-GAAR)</v>
          </cell>
          <cell r="F37">
            <v>41183</v>
          </cell>
          <cell r="G37">
            <v>41274</v>
          </cell>
          <cell r="I37">
            <v>41275</v>
          </cell>
          <cell r="J37">
            <v>43100</v>
          </cell>
          <cell r="L37">
            <v>0</v>
          </cell>
        </row>
        <row r="38">
          <cell r="E38" t="str">
            <v>SAP ERP Implementation (GAAR)</v>
          </cell>
          <cell r="F38">
            <v>41275</v>
          </cell>
          <cell r="G38">
            <v>41639</v>
          </cell>
          <cell r="I38">
            <v>41640</v>
          </cell>
          <cell r="J38">
            <v>43100</v>
          </cell>
          <cell r="L38">
            <v>0</v>
          </cell>
        </row>
        <row r="39">
          <cell r="E39" t="str">
            <v>Dial Before You Dig Implementation</v>
          </cell>
          <cell r="F39">
            <v>41456</v>
          </cell>
          <cell r="G39">
            <v>41639</v>
          </cell>
          <cell r="I39">
            <v>41640</v>
          </cell>
          <cell r="J39">
            <v>43100</v>
          </cell>
          <cell r="L39">
            <v>0</v>
          </cell>
        </row>
        <row r="40">
          <cell r="E40" t="str">
            <v>GIS Strategy</v>
          </cell>
          <cell r="F40">
            <v>41640</v>
          </cell>
          <cell r="G40">
            <v>41912</v>
          </cell>
          <cell r="I40">
            <v>41913</v>
          </cell>
          <cell r="J40">
            <v>43100</v>
          </cell>
          <cell r="L40">
            <v>0</v>
          </cell>
        </row>
        <row r="41">
          <cell r="E41" t="str">
            <v>GIS GE Smallworld Upgrade and Capability Enhancement</v>
          </cell>
          <cell r="F41">
            <v>41913</v>
          </cell>
          <cell r="G41">
            <v>42369</v>
          </cell>
          <cell r="I41">
            <v>42370</v>
          </cell>
          <cell r="J41">
            <v>43100</v>
          </cell>
          <cell r="L41">
            <v>0</v>
          </cell>
        </row>
        <row r="42">
          <cell r="E42" t="str">
            <v>Network Service Provider SAP Integration (Works Asset) - Part 2</v>
          </cell>
          <cell r="F42">
            <v>41640</v>
          </cell>
          <cell r="G42">
            <v>41820</v>
          </cell>
          <cell r="I42">
            <v>41821</v>
          </cell>
          <cell r="J42">
            <v>43100</v>
          </cell>
          <cell r="L42">
            <v>0</v>
          </cell>
        </row>
        <row r="43">
          <cell r="E43" t="str">
            <v>Electronic Drawing Management System</v>
          </cell>
          <cell r="F43">
            <v>41456</v>
          </cell>
          <cell r="G43">
            <v>41639</v>
          </cell>
          <cell r="I43">
            <v>41640</v>
          </cell>
          <cell r="J43">
            <v>43100</v>
          </cell>
          <cell r="L43">
            <v>0</v>
          </cell>
        </row>
        <row r="44">
          <cell r="E44">
            <v>0</v>
          </cell>
          <cell r="F44">
            <v>0</v>
          </cell>
          <cell r="G44">
            <v>0</v>
          </cell>
          <cell r="I44">
            <v>1</v>
          </cell>
          <cell r="J44">
            <v>43100</v>
          </cell>
          <cell r="L44">
            <v>0</v>
          </cell>
        </row>
        <row r="45">
          <cell r="E45">
            <v>0</v>
          </cell>
          <cell r="F45">
            <v>0</v>
          </cell>
          <cell r="G45">
            <v>0</v>
          </cell>
          <cell r="I45">
            <v>1</v>
          </cell>
          <cell r="J45">
            <v>43100</v>
          </cell>
          <cell r="L45">
            <v>0</v>
          </cell>
        </row>
        <row r="46">
          <cell r="E46">
            <v>0</v>
          </cell>
          <cell r="F46">
            <v>0</v>
          </cell>
          <cell r="G46">
            <v>0</v>
          </cell>
          <cell r="I46">
            <v>1</v>
          </cell>
          <cell r="J46">
            <v>43100</v>
          </cell>
          <cell r="L46">
            <v>0</v>
          </cell>
        </row>
        <row r="47">
          <cell r="E47">
            <v>0</v>
          </cell>
          <cell r="F47">
            <v>0</v>
          </cell>
          <cell r="G47">
            <v>0</v>
          </cell>
          <cell r="I47">
            <v>1</v>
          </cell>
          <cell r="J47">
            <v>43100</v>
          </cell>
          <cell r="L47">
            <v>0</v>
          </cell>
        </row>
        <row r="48">
          <cell r="E48">
            <v>0</v>
          </cell>
          <cell r="F48">
            <v>0</v>
          </cell>
          <cell r="G48">
            <v>0</v>
          </cell>
          <cell r="I48">
            <v>1</v>
          </cell>
          <cell r="J48">
            <v>43100</v>
          </cell>
          <cell r="L48">
            <v>0</v>
          </cell>
        </row>
        <row r="49">
          <cell r="E49">
            <v>0</v>
          </cell>
          <cell r="F49">
            <v>0</v>
          </cell>
          <cell r="G49">
            <v>0</v>
          </cell>
          <cell r="I49">
            <v>1</v>
          </cell>
          <cell r="J49">
            <v>43100</v>
          </cell>
          <cell r="L49">
            <v>0</v>
          </cell>
        </row>
        <row r="50">
          <cell r="E50" t="str">
            <v>CMS SAP Program (CIS+ and OMS Replacement, Cognos, WebMethods)</v>
          </cell>
          <cell r="F50">
            <v>40909</v>
          </cell>
          <cell r="G50">
            <v>41274</v>
          </cell>
          <cell r="I50">
            <v>41275</v>
          </cell>
          <cell r="J50">
            <v>43100</v>
          </cell>
          <cell r="L50">
            <v>0</v>
          </cell>
        </row>
        <row r="51">
          <cell r="E51" t="str">
            <v>Customer Market Systems Integration</v>
          </cell>
          <cell r="F51">
            <v>41275</v>
          </cell>
          <cell r="G51">
            <v>41455</v>
          </cell>
          <cell r="I51">
            <v>41456</v>
          </cell>
          <cell r="J51">
            <v>43100</v>
          </cell>
          <cell r="L51">
            <v>0</v>
          </cell>
        </row>
        <row r="52">
          <cell r="E52">
            <v>0</v>
          </cell>
          <cell r="F52">
            <v>0</v>
          </cell>
          <cell r="G52">
            <v>0</v>
          </cell>
          <cell r="I52">
            <v>1</v>
          </cell>
          <cell r="J52">
            <v>43100</v>
          </cell>
          <cell r="L52">
            <v>0</v>
          </cell>
        </row>
        <row r="53">
          <cell r="E53">
            <v>0</v>
          </cell>
          <cell r="F53">
            <v>0</v>
          </cell>
          <cell r="G53">
            <v>0</v>
          </cell>
          <cell r="I53">
            <v>1</v>
          </cell>
          <cell r="J53">
            <v>43100</v>
          </cell>
          <cell r="L53">
            <v>0</v>
          </cell>
        </row>
        <row r="54">
          <cell r="E54">
            <v>0</v>
          </cell>
          <cell r="F54">
            <v>0</v>
          </cell>
          <cell r="G54">
            <v>0</v>
          </cell>
          <cell r="I54">
            <v>1</v>
          </cell>
          <cell r="J54">
            <v>43100</v>
          </cell>
          <cell r="L54">
            <v>0</v>
          </cell>
        </row>
        <row r="55">
          <cell r="E55" t="str">
            <v>ECMS Audit</v>
          </cell>
          <cell r="F55">
            <v>41821</v>
          </cell>
          <cell r="G55">
            <v>42004</v>
          </cell>
          <cell r="I55">
            <v>42005</v>
          </cell>
          <cell r="J55">
            <v>43100</v>
          </cell>
          <cell r="L55">
            <v>0</v>
          </cell>
        </row>
        <row r="56">
          <cell r="E56">
            <v>0</v>
          </cell>
          <cell r="F56">
            <v>0</v>
          </cell>
          <cell r="G56">
            <v>0</v>
          </cell>
          <cell r="I56">
            <v>1</v>
          </cell>
          <cell r="J56">
            <v>43100</v>
          </cell>
          <cell r="L56">
            <v>0</v>
          </cell>
        </row>
        <row r="57">
          <cell r="E57" t="str">
            <v>Enterpise Content Management System</v>
          </cell>
          <cell r="F57">
            <v>42005</v>
          </cell>
          <cell r="G57">
            <v>42277</v>
          </cell>
          <cell r="I57">
            <v>42278</v>
          </cell>
          <cell r="J57">
            <v>43100</v>
          </cell>
          <cell r="L57">
            <v>1</v>
          </cell>
        </row>
        <row r="58">
          <cell r="E58">
            <v>0</v>
          </cell>
          <cell r="F58">
            <v>0</v>
          </cell>
          <cell r="G58">
            <v>0</v>
          </cell>
          <cell r="I58">
            <v>1</v>
          </cell>
          <cell r="J58">
            <v>43100</v>
          </cell>
          <cell r="L58">
            <v>0</v>
          </cell>
        </row>
        <row r="59">
          <cell r="E59" t="str">
            <v>Cognos BI and reporting enhancements</v>
          </cell>
          <cell r="F59">
            <v>42005</v>
          </cell>
          <cell r="G59">
            <v>42369</v>
          </cell>
          <cell r="I59">
            <v>42370</v>
          </cell>
          <cell r="J59">
            <v>43100</v>
          </cell>
          <cell r="L59">
            <v>0</v>
          </cell>
        </row>
        <row r="60">
          <cell r="E60" t="str">
            <v>Define Future Data Architecture and Information Model</v>
          </cell>
          <cell r="F60">
            <v>42186</v>
          </cell>
          <cell r="G60">
            <v>42369</v>
          </cell>
          <cell r="I60">
            <v>42370</v>
          </cell>
          <cell r="J60">
            <v>43100</v>
          </cell>
          <cell r="L60">
            <v>0</v>
          </cell>
        </row>
        <row r="61">
          <cell r="E61" t="str">
            <v>Data Warehouse Enhancement Program</v>
          </cell>
          <cell r="F61">
            <v>42370</v>
          </cell>
          <cell r="G61">
            <v>43100</v>
          </cell>
          <cell r="I61">
            <v>43101</v>
          </cell>
          <cell r="J61">
            <v>43100</v>
          </cell>
          <cell r="L61">
            <v>0</v>
          </cell>
        </row>
        <row r="62">
          <cell r="E62">
            <v>0</v>
          </cell>
          <cell r="F62">
            <v>0</v>
          </cell>
          <cell r="G62">
            <v>0</v>
          </cell>
          <cell r="I62">
            <v>1</v>
          </cell>
          <cell r="J62">
            <v>43100</v>
          </cell>
          <cell r="L62">
            <v>0</v>
          </cell>
        </row>
        <row r="63">
          <cell r="E63">
            <v>0</v>
          </cell>
          <cell r="F63">
            <v>0</v>
          </cell>
          <cell r="G63">
            <v>0</v>
          </cell>
          <cell r="I63">
            <v>1</v>
          </cell>
          <cell r="J63">
            <v>43100</v>
          </cell>
          <cell r="L63">
            <v>0</v>
          </cell>
        </row>
        <row r="64">
          <cell r="E64">
            <v>0</v>
          </cell>
          <cell r="F64">
            <v>0</v>
          </cell>
          <cell r="G64">
            <v>0</v>
          </cell>
          <cell r="I64">
            <v>1</v>
          </cell>
          <cell r="J64">
            <v>43100</v>
          </cell>
          <cell r="L64">
            <v>0</v>
          </cell>
        </row>
        <row r="65">
          <cell r="E65">
            <v>0</v>
          </cell>
          <cell r="F65">
            <v>0</v>
          </cell>
          <cell r="G65">
            <v>0</v>
          </cell>
          <cell r="I65">
            <v>1</v>
          </cell>
          <cell r="J65">
            <v>43100</v>
          </cell>
          <cell r="L65">
            <v>0</v>
          </cell>
        </row>
        <row r="66">
          <cell r="E66">
            <v>0</v>
          </cell>
          <cell r="F66">
            <v>0</v>
          </cell>
          <cell r="G66">
            <v>0</v>
          </cell>
          <cell r="I66">
            <v>1</v>
          </cell>
          <cell r="J66">
            <v>43100</v>
          </cell>
          <cell r="L66">
            <v>0</v>
          </cell>
        </row>
        <row r="67">
          <cell r="E67">
            <v>0</v>
          </cell>
          <cell r="F67">
            <v>0</v>
          </cell>
          <cell r="G67">
            <v>0</v>
          </cell>
          <cell r="I67">
            <v>1</v>
          </cell>
          <cell r="J67">
            <v>43100</v>
          </cell>
          <cell r="L67">
            <v>0</v>
          </cell>
        </row>
        <row r="68">
          <cell r="E68">
            <v>0</v>
          </cell>
          <cell r="F68">
            <v>0</v>
          </cell>
          <cell r="G68">
            <v>0</v>
          </cell>
          <cell r="I68">
            <v>1</v>
          </cell>
          <cell r="J68">
            <v>43100</v>
          </cell>
          <cell r="L68">
            <v>0</v>
          </cell>
        </row>
        <row r="69">
          <cell r="E69">
            <v>0</v>
          </cell>
          <cell r="F69">
            <v>0</v>
          </cell>
          <cell r="G69">
            <v>0</v>
          </cell>
          <cell r="I69">
            <v>1</v>
          </cell>
          <cell r="J69">
            <v>43100</v>
          </cell>
          <cell r="L69">
            <v>0</v>
          </cell>
        </row>
        <row r="70">
          <cell r="E70" t="str">
            <v>Office Expansion</v>
          </cell>
          <cell r="F70">
            <v>41275</v>
          </cell>
          <cell r="G70">
            <v>41455</v>
          </cell>
          <cell r="I70">
            <v>41456</v>
          </cell>
          <cell r="J70">
            <v>43100</v>
          </cell>
          <cell r="L70">
            <v>0</v>
          </cell>
        </row>
        <row r="71">
          <cell r="E71" t="str">
            <v>Contract Management System</v>
          </cell>
          <cell r="F71">
            <v>41821</v>
          </cell>
          <cell r="G71">
            <v>42004</v>
          </cell>
          <cell r="I71">
            <v>42005</v>
          </cell>
          <cell r="J71">
            <v>43100</v>
          </cell>
          <cell r="L71">
            <v>0</v>
          </cell>
        </row>
        <row r="72">
          <cell r="E72">
            <v>0</v>
          </cell>
          <cell r="F72">
            <v>0</v>
          </cell>
          <cell r="G72">
            <v>0</v>
          </cell>
          <cell r="I72">
            <v>1</v>
          </cell>
          <cell r="J72">
            <v>43100</v>
          </cell>
          <cell r="L72">
            <v>0</v>
          </cell>
        </row>
        <row r="73">
          <cell r="E73" t="str">
            <v>HSE Systems</v>
          </cell>
          <cell r="F73">
            <v>41183</v>
          </cell>
          <cell r="G73">
            <v>41455</v>
          </cell>
          <cell r="I73">
            <v>41456</v>
          </cell>
          <cell r="J73">
            <v>43100</v>
          </cell>
          <cell r="L73">
            <v>0</v>
          </cell>
        </row>
        <row r="74">
          <cell r="E74">
            <v>0</v>
          </cell>
          <cell r="F74">
            <v>0</v>
          </cell>
          <cell r="G74">
            <v>0</v>
          </cell>
          <cell r="I74">
            <v>1</v>
          </cell>
          <cell r="J74">
            <v>43100</v>
          </cell>
          <cell r="L74">
            <v>0</v>
          </cell>
        </row>
        <row r="75">
          <cell r="E75">
            <v>0</v>
          </cell>
          <cell r="F75">
            <v>0</v>
          </cell>
          <cell r="G75">
            <v>0</v>
          </cell>
          <cell r="I75">
            <v>1</v>
          </cell>
          <cell r="J75">
            <v>43100</v>
          </cell>
          <cell r="L75">
            <v>0</v>
          </cell>
        </row>
        <row r="76">
          <cell r="E76">
            <v>0</v>
          </cell>
          <cell r="F76">
            <v>0</v>
          </cell>
          <cell r="G76">
            <v>0</v>
          </cell>
          <cell r="I76">
            <v>1</v>
          </cell>
          <cell r="J76">
            <v>43100</v>
          </cell>
          <cell r="L76">
            <v>0</v>
          </cell>
        </row>
        <row r="77">
          <cell r="E77">
            <v>0</v>
          </cell>
          <cell r="F77">
            <v>0</v>
          </cell>
          <cell r="G77">
            <v>0</v>
          </cell>
          <cell r="I77">
            <v>1</v>
          </cell>
          <cell r="J77">
            <v>43100</v>
          </cell>
          <cell r="L77">
            <v>0</v>
          </cell>
        </row>
        <row r="78">
          <cell r="E78">
            <v>0</v>
          </cell>
          <cell r="F78">
            <v>0</v>
          </cell>
          <cell r="G78">
            <v>0</v>
          </cell>
          <cell r="I78">
            <v>1</v>
          </cell>
          <cell r="J78">
            <v>43100</v>
          </cell>
          <cell r="L78">
            <v>0</v>
          </cell>
        </row>
        <row r="79">
          <cell r="E79">
            <v>0</v>
          </cell>
          <cell r="F79">
            <v>0</v>
          </cell>
          <cell r="G79">
            <v>0</v>
          </cell>
          <cell r="I79">
            <v>1</v>
          </cell>
          <cell r="J79">
            <v>43100</v>
          </cell>
          <cell r="L79">
            <v>0</v>
          </cell>
        </row>
        <row r="80">
          <cell r="E80" t="str">
            <v>PMO Systems Implementation</v>
          </cell>
          <cell r="F80">
            <v>41456</v>
          </cell>
          <cell r="G80">
            <v>41547</v>
          </cell>
          <cell r="I80">
            <v>41548</v>
          </cell>
          <cell r="J80">
            <v>43100</v>
          </cell>
          <cell r="L80">
            <v>0</v>
          </cell>
        </row>
        <row r="81">
          <cell r="E81" t="str">
            <v>IT Service Provider Integration (Application)</v>
          </cell>
          <cell r="F81">
            <v>41275</v>
          </cell>
          <cell r="G81">
            <v>41455</v>
          </cell>
          <cell r="I81">
            <v>41456</v>
          </cell>
          <cell r="J81">
            <v>43100</v>
          </cell>
          <cell r="L81">
            <v>0</v>
          </cell>
        </row>
        <row r="82">
          <cell r="E82" t="str">
            <v>IT Service Provider Integration (Infrastructure)</v>
          </cell>
          <cell r="F82">
            <v>41275</v>
          </cell>
          <cell r="G82">
            <v>41455</v>
          </cell>
          <cell r="I82">
            <v>41456</v>
          </cell>
          <cell r="J82">
            <v>43100</v>
          </cell>
          <cell r="L82">
            <v>0</v>
          </cell>
        </row>
        <row r="83">
          <cell r="E83">
            <v>0</v>
          </cell>
          <cell r="F83">
            <v>0</v>
          </cell>
          <cell r="G83">
            <v>0</v>
          </cell>
          <cell r="I83">
            <v>1</v>
          </cell>
          <cell r="J83">
            <v>43100</v>
          </cell>
          <cell r="L83">
            <v>0</v>
          </cell>
        </row>
        <row r="84">
          <cell r="E84" t="str">
            <v>Infrastructure Refresh 2012</v>
          </cell>
          <cell r="F84">
            <v>40909</v>
          </cell>
          <cell r="G84">
            <v>41274</v>
          </cell>
          <cell r="I84">
            <v>41275</v>
          </cell>
          <cell r="J84">
            <v>43100</v>
          </cell>
          <cell r="L84">
            <v>0</v>
          </cell>
        </row>
        <row r="85">
          <cell r="E85" t="str">
            <v>Infrastructure Refresh 2013</v>
          </cell>
          <cell r="F85">
            <v>41275</v>
          </cell>
          <cell r="G85">
            <v>41639</v>
          </cell>
          <cell r="I85">
            <v>41640</v>
          </cell>
          <cell r="J85">
            <v>43100</v>
          </cell>
          <cell r="L85">
            <v>0</v>
          </cell>
        </row>
        <row r="86">
          <cell r="E86" t="str">
            <v>Infrastructure Refresh 2014</v>
          </cell>
          <cell r="F86">
            <v>41640</v>
          </cell>
          <cell r="G86">
            <v>42004</v>
          </cell>
          <cell r="I86">
            <v>42005</v>
          </cell>
          <cell r="J86">
            <v>43100</v>
          </cell>
          <cell r="L86">
            <v>0</v>
          </cell>
        </row>
        <row r="87">
          <cell r="E87" t="str">
            <v>Infrastructure Refresh 2015</v>
          </cell>
          <cell r="F87">
            <v>42005</v>
          </cell>
          <cell r="G87">
            <v>42369</v>
          </cell>
          <cell r="I87">
            <v>42370</v>
          </cell>
          <cell r="J87">
            <v>43100</v>
          </cell>
          <cell r="L87">
            <v>0</v>
          </cell>
        </row>
        <row r="88">
          <cell r="E88" t="str">
            <v>Infrastructure Refresh 2016</v>
          </cell>
          <cell r="F88">
            <v>42370</v>
          </cell>
          <cell r="G88">
            <v>42735</v>
          </cell>
          <cell r="I88">
            <v>42736</v>
          </cell>
          <cell r="J88">
            <v>43100</v>
          </cell>
          <cell r="L88">
            <v>0</v>
          </cell>
        </row>
        <row r="89">
          <cell r="E89" t="str">
            <v>Infrastructure Refresh 2017</v>
          </cell>
          <cell r="F89">
            <v>42736</v>
          </cell>
          <cell r="G89">
            <v>43100</v>
          </cell>
          <cell r="I89">
            <v>43101</v>
          </cell>
          <cell r="J89">
            <v>43100</v>
          </cell>
          <cell r="L89">
            <v>0</v>
          </cell>
        </row>
        <row r="90">
          <cell r="E90">
            <v>0</v>
          </cell>
          <cell r="F90">
            <v>0</v>
          </cell>
          <cell r="G90">
            <v>0</v>
          </cell>
          <cell r="I90">
            <v>1</v>
          </cell>
          <cell r="J90">
            <v>43100</v>
          </cell>
          <cell r="L90">
            <v>0</v>
          </cell>
        </row>
        <row r="91">
          <cell r="E91" t="str">
            <v>RTS Data Centre Relocation (Secondary)</v>
          </cell>
          <cell r="F91">
            <v>41275</v>
          </cell>
          <cell r="G91">
            <v>41455</v>
          </cell>
          <cell r="I91">
            <v>41456</v>
          </cell>
          <cell r="J91">
            <v>43100</v>
          </cell>
          <cell r="L91">
            <v>0</v>
          </cell>
        </row>
        <row r="92">
          <cell r="E92" t="str">
            <v>RTS SCADA Infrastructure Uplift</v>
          </cell>
          <cell r="F92">
            <v>42370</v>
          </cell>
          <cell r="G92">
            <v>42460</v>
          </cell>
          <cell r="I92">
            <v>42461</v>
          </cell>
          <cell r="J92">
            <v>43100</v>
          </cell>
          <cell r="L92">
            <v>0</v>
          </cell>
        </row>
        <row r="93">
          <cell r="E93" t="str">
            <v>Implement Requirements Management System</v>
          </cell>
          <cell r="F93">
            <v>41275</v>
          </cell>
          <cell r="G93">
            <v>41364</v>
          </cell>
          <cell r="I93">
            <v>41365</v>
          </cell>
          <cell r="J93">
            <v>43100</v>
          </cell>
          <cell r="L93">
            <v>0</v>
          </cell>
        </row>
        <row r="94">
          <cell r="E94">
            <v>0</v>
          </cell>
          <cell r="F94">
            <v>0</v>
          </cell>
          <cell r="G94">
            <v>0</v>
          </cell>
          <cell r="I94">
            <v>1</v>
          </cell>
          <cell r="J94">
            <v>43100</v>
          </cell>
          <cell r="L94">
            <v>0</v>
          </cell>
        </row>
        <row r="95">
          <cell r="E95" t="str">
            <v>Business Continuity Planning</v>
          </cell>
          <cell r="F95">
            <v>41275</v>
          </cell>
          <cell r="G95">
            <v>41455</v>
          </cell>
          <cell r="I95">
            <v>41456</v>
          </cell>
          <cell r="J95">
            <v>43100</v>
          </cell>
          <cell r="L95">
            <v>0</v>
          </cell>
        </row>
        <row r="96">
          <cell r="E96" t="str">
            <v>Change Requests</v>
          </cell>
          <cell r="F96">
            <v>40909</v>
          </cell>
          <cell r="G96">
            <v>43100</v>
          </cell>
          <cell r="I96">
            <v>43101</v>
          </cell>
          <cell r="J96">
            <v>43100</v>
          </cell>
          <cell r="L96">
            <v>0</v>
          </cell>
        </row>
        <row r="97">
          <cell r="E97" t="str">
            <v>Capitalisable Opex</v>
          </cell>
          <cell r="F97">
            <v>40909</v>
          </cell>
          <cell r="G97">
            <v>43100</v>
          </cell>
          <cell r="I97">
            <v>43101</v>
          </cell>
          <cell r="J97">
            <v>43100</v>
          </cell>
          <cell r="L97">
            <v>0</v>
          </cell>
        </row>
        <row r="98">
          <cell r="E98" t="str">
            <v>Unallocated Opex Increment 2012</v>
          </cell>
          <cell r="F98">
            <v>40909</v>
          </cell>
          <cell r="G98">
            <v>41090</v>
          </cell>
          <cell r="I98">
            <v>41091</v>
          </cell>
          <cell r="J98">
            <v>43100</v>
          </cell>
          <cell r="L98">
            <v>0</v>
          </cell>
        </row>
        <row r="99">
          <cell r="E99" t="str">
            <v>Unallocated Opex Increment 2013</v>
          </cell>
          <cell r="F99">
            <v>41091</v>
          </cell>
          <cell r="G99">
            <v>41455</v>
          </cell>
          <cell r="I99">
            <v>41456</v>
          </cell>
          <cell r="J99">
            <v>43100</v>
          </cell>
          <cell r="L99">
            <v>0</v>
          </cell>
        </row>
        <row r="100">
          <cell r="E100" t="str">
            <v>Unallocated Opex Increment 2014</v>
          </cell>
          <cell r="F100">
            <v>41456</v>
          </cell>
          <cell r="G100">
            <v>41820</v>
          </cell>
          <cell r="I100">
            <v>41821</v>
          </cell>
          <cell r="J100">
            <v>43100</v>
          </cell>
          <cell r="L100">
            <v>0</v>
          </cell>
        </row>
        <row r="101">
          <cell r="E101" t="str">
            <v>Unallocated Opex Increment 2015</v>
          </cell>
          <cell r="F101">
            <v>41821</v>
          </cell>
          <cell r="G101">
            <v>42185</v>
          </cell>
          <cell r="I101">
            <v>42186</v>
          </cell>
          <cell r="J101">
            <v>43100</v>
          </cell>
          <cell r="L101">
            <v>0</v>
          </cell>
        </row>
        <row r="102">
          <cell r="E102" t="str">
            <v>Unallocated Opex Increment 2016</v>
          </cell>
          <cell r="F102">
            <v>42186</v>
          </cell>
          <cell r="G102">
            <v>42551</v>
          </cell>
          <cell r="I102">
            <v>42552</v>
          </cell>
          <cell r="J102">
            <v>43100</v>
          </cell>
          <cell r="L102">
            <v>0</v>
          </cell>
        </row>
        <row r="103">
          <cell r="E103" t="str">
            <v>Unallocated Opex Increment 2017</v>
          </cell>
          <cell r="F103">
            <v>42552</v>
          </cell>
          <cell r="G103">
            <v>42916</v>
          </cell>
          <cell r="I103">
            <v>42917</v>
          </cell>
          <cell r="J103">
            <v>43100</v>
          </cell>
          <cell r="L103">
            <v>0</v>
          </cell>
        </row>
        <row r="104">
          <cell r="E104" t="str">
            <v>RTS Data Centre Relocation (Primary)</v>
          </cell>
          <cell r="F104">
            <v>40909</v>
          </cell>
          <cell r="G104">
            <v>41090</v>
          </cell>
          <cell r="I104">
            <v>41091</v>
          </cell>
          <cell r="J104">
            <v>43100</v>
          </cell>
          <cell r="L104">
            <v>0</v>
          </cell>
        </row>
        <row r="105">
          <cell r="E105">
            <v>0</v>
          </cell>
          <cell r="F105">
            <v>0</v>
          </cell>
          <cell r="G105">
            <v>0</v>
          </cell>
          <cell r="I105">
            <v>1</v>
          </cell>
          <cell r="J105">
            <v>43100</v>
          </cell>
          <cell r="L105">
            <v>0</v>
          </cell>
        </row>
        <row r="106">
          <cell r="E106">
            <v>0</v>
          </cell>
          <cell r="F106">
            <v>0</v>
          </cell>
          <cell r="G106">
            <v>0</v>
          </cell>
          <cell r="I106">
            <v>1</v>
          </cell>
          <cell r="J106">
            <v>43100</v>
          </cell>
          <cell r="L106">
            <v>0</v>
          </cell>
        </row>
        <row r="107">
          <cell r="E107">
            <v>0</v>
          </cell>
          <cell r="F107">
            <v>0</v>
          </cell>
          <cell r="G107">
            <v>0</v>
          </cell>
          <cell r="I107">
            <v>1</v>
          </cell>
          <cell r="J107">
            <v>43100</v>
          </cell>
          <cell r="L107">
            <v>0</v>
          </cell>
        </row>
        <row r="108">
          <cell r="E108">
            <v>0</v>
          </cell>
          <cell r="F108">
            <v>0</v>
          </cell>
          <cell r="G108">
            <v>0</v>
          </cell>
          <cell r="I108">
            <v>1</v>
          </cell>
          <cell r="J108">
            <v>43100</v>
          </cell>
          <cell r="L108">
            <v>0</v>
          </cell>
        </row>
        <row r="109">
          <cell r="E109">
            <v>0</v>
          </cell>
          <cell r="F109">
            <v>0</v>
          </cell>
          <cell r="G109">
            <v>0</v>
          </cell>
          <cell r="I109">
            <v>1</v>
          </cell>
          <cell r="J109">
            <v>43100</v>
          </cell>
          <cell r="L109">
            <v>0</v>
          </cell>
        </row>
      </sheetData>
      <sheetData sheetId="7">
        <row r="10">
          <cell r="C10" t="str">
            <v>Internal resource - high</v>
          </cell>
        </row>
        <row r="11">
          <cell r="C11" t="str">
            <v>Internal resource - mid</v>
          </cell>
        </row>
        <row r="12">
          <cell r="C12" t="str">
            <v>Internal resource - low</v>
          </cell>
        </row>
        <row r="13">
          <cell r="C13" t="str">
            <v>External resource - onshore - high</v>
          </cell>
        </row>
        <row r="14">
          <cell r="C14" t="str">
            <v>External resource - onshore - mid</v>
          </cell>
        </row>
        <row r="15">
          <cell r="C15" t="str">
            <v>External resource - onshore - low</v>
          </cell>
        </row>
        <row r="16">
          <cell r="C16" t="str">
            <v>External resource - offshore - high</v>
          </cell>
        </row>
        <row r="17">
          <cell r="C17" t="str">
            <v>External resource - offshore - mid</v>
          </cell>
        </row>
        <row r="18">
          <cell r="C18" t="str">
            <v>External resource - offshore - low</v>
          </cell>
        </row>
        <row r="19">
          <cell r="C19" t="str">
            <v>01. Server - best of market</v>
          </cell>
        </row>
        <row r="20">
          <cell r="C20" t="str">
            <v>02. Server - high performance/capacity</v>
          </cell>
        </row>
        <row r="21">
          <cell r="C21" t="str">
            <v>03. Server - med performance/capacity</v>
          </cell>
        </row>
        <row r="22">
          <cell r="C22" t="str">
            <v>04. Server - low performance/capacity</v>
          </cell>
        </row>
        <row r="23">
          <cell r="C23" t="str">
            <v>05. Server - basic</v>
          </cell>
        </row>
        <row r="24">
          <cell r="C24" t="str">
            <v>06. SAN Disk Tier 1</v>
          </cell>
        </row>
        <row r="25">
          <cell r="C25" t="str">
            <v>07. SAN Disk Tier 2</v>
          </cell>
        </row>
        <row r="26">
          <cell r="C26" t="str">
            <v>08. SAN Disk Tier 3</v>
          </cell>
        </row>
        <row r="27">
          <cell r="C27" t="str">
            <v>09. Networking equipment - Core</v>
          </cell>
        </row>
        <row r="28">
          <cell r="C28" t="str">
            <v>10. Networking equipment - Gateway - high</v>
          </cell>
        </row>
        <row r="29">
          <cell r="C29" t="str">
            <v>11. Networking equipment - Gateway - med</v>
          </cell>
        </row>
        <row r="30">
          <cell r="C30" t="str">
            <v>12. Networking equipment - Gateway - low</v>
          </cell>
        </row>
        <row r="31">
          <cell r="C31" t="str">
            <v>13. Networking equipment - Border</v>
          </cell>
        </row>
        <row r="32">
          <cell r="C32" t="str">
            <v>14. Tape Drives - best of market performance/capacity</v>
          </cell>
        </row>
        <row r="33">
          <cell r="C33" t="str">
            <v>15. Tape Drives - high performance/capacity</v>
          </cell>
        </row>
        <row r="34">
          <cell r="C34" t="str">
            <v>16. Tape Drives - med performance/capacity</v>
          </cell>
        </row>
        <row r="35">
          <cell r="C35" t="str">
            <v>17. Tape Drives - low performance/capacity</v>
          </cell>
        </row>
        <row r="36">
          <cell r="C36" t="str">
            <v>18. NAS - high performance/capacity</v>
          </cell>
        </row>
        <row r="37">
          <cell r="C37" t="str">
            <v>19. NAS - med performance/capacity</v>
          </cell>
        </row>
        <row r="38">
          <cell r="C38" t="str">
            <v>20. NAS - low performance/capacity</v>
          </cell>
        </row>
        <row r="39">
          <cell r="C39" t="str">
            <v>21. Desktops - standard performance</v>
          </cell>
        </row>
        <row r="40">
          <cell r="C40" t="str">
            <v>22. Desktops - basic</v>
          </cell>
        </row>
        <row r="41">
          <cell r="C41" t="str">
            <v>23. Notebooks - standard performance</v>
          </cell>
        </row>
        <row r="42">
          <cell r="C42" t="str">
            <v>24. Notebooks - basic</v>
          </cell>
        </row>
        <row r="43">
          <cell r="C43" t="str">
            <v>25. Multifunction copiers - high performance</v>
          </cell>
        </row>
        <row r="44">
          <cell r="C44" t="str">
            <v>26. Multifunction copiers - med performance</v>
          </cell>
        </row>
        <row r="45">
          <cell r="C45" t="str">
            <v>27. Multifunction copiers - low performance</v>
          </cell>
        </row>
        <row r="46">
          <cell r="C46" t="str">
            <v>28. Security firewalls - high performance</v>
          </cell>
        </row>
        <row r="47">
          <cell r="C47" t="str">
            <v>29. Security firewalls - med performance</v>
          </cell>
        </row>
        <row r="48">
          <cell r="C48" t="str">
            <v>30. Security firewalls - low performance</v>
          </cell>
        </row>
        <row r="49">
          <cell r="C49" t="str">
            <v>31. Security IDS/IPS - high performance</v>
          </cell>
        </row>
        <row r="50">
          <cell r="C50" t="str">
            <v>32. Security IDS/IPS - med performance</v>
          </cell>
        </row>
        <row r="51">
          <cell r="C51" t="str">
            <v>33. Security IDS/IPS - low performance</v>
          </cell>
        </row>
        <row r="52">
          <cell r="C52" t="str">
            <v>34. Security Mail gateway - high performance</v>
          </cell>
        </row>
        <row r="53">
          <cell r="C53" t="str">
            <v>35. Security Mail gateway - med performance</v>
          </cell>
        </row>
        <row r="54">
          <cell r="C54" t="str">
            <v>36. Security Mail gateway - low performance</v>
          </cell>
        </row>
        <row r="55">
          <cell r="C55" t="str">
            <v>37. Data storage leveraged from AMI</v>
          </cell>
        </row>
        <row r="56">
          <cell r="C56" t="str">
            <v>38. Environmentals (estimate)</v>
          </cell>
        </row>
        <row r="57">
          <cell r="C57" t="str">
            <v>39. Fibre NTU</v>
          </cell>
        </row>
        <row r="58">
          <cell r="C58" t="str">
            <v>Hardware - project estimate</v>
          </cell>
        </row>
        <row r="59">
          <cell r="C59">
            <v>0</v>
          </cell>
        </row>
        <row r="60">
          <cell r="C60">
            <v>0</v>
          </cell>
        </row>
        <row r="61">
          <cell r="C61">
            <v>0</v>
          </cell>
        </row>
        <row r="62">
          <cell r="C62">
            <v>0</v>
          </cell>
        </row>
        <row r="63">
          <cell r="C63">
            <v>0</v>
          </cell>
        </row>
        <row r="64">
          <cell r="C64">
            <v>0</v>
          </cell>
        </row>
        <row r="65">
          <cell r="C65">
            <v>0</v>
          </cell>
        </row>
        <row r="66">
          <cell r="C66">
            <v>0</v>
          </cell>
        </row>
        <row r="67">
          <cell r="C67">
            <v>0</v>
          </cell>
        </row>
        <row r="68">
          <cell r="C68">
            <v>0</v>
          </cell>
        </row>
        <row r="69">
          <cell r="C69">
            <v>0</v>
          </cell>
        </row>
        <row r="70">
          <cell r="C70">
            <v>0</v>
          </cell>
        </row>
        <row r="71">
          <cell r="C71">
            <v>0</v>
          </cell>
        </row>
        <row r="72">
          <cell r="C72">
            <v>0</v>
          </cell>
        </row>
        <row r="73">
          <cell r="C73">
            <v>0</v>
          </cell>
        </row>
        <row r="74">
          <cell r="C74">
            <v>0</v>
          </cell>
        </row>
        <row r="75">
          <cell r="C75">
            <v>0</v>
          </cell>
        </row>
        <row r="76">
          <cell r="C76" t="str">
            <v>50. OS (Windows per server) - high range</v>
          </cell>
        </row>
        <row r="77">
          <cell r="C77" t="str">
            <v>51. OS (Windows per server) - low range</v>
          </cell>
        </row>
        <row r="78">
          <cell r="C78" t="str">
            <v>52. OS (Unix per server) - high range</v>
          </cell>
        </row>
        <row r="79">
          <cell r="C79" t="str">
            <v>53. OS (Unix per server) - low range</v>
          </cell>
        </row>
        <row r="80">
          <cell r="C80" t="str">
            <v>54. OS (Unix per server) - free license</v>
          </cell>
        </row>
        <row r="81">
          <cell r="C81" t="str">
            <v>55. OS (Unix per server) - other</v>
          </cell>
        </row>
        <row r="82">
          <cell r="C82" t="str">
            <v>56. Desktop software - upgrades</v>
          </cell>
        </row>
        <row r="83">
          <cell r="C83" t="str">
            <v>57. DB software - high range</v>
          </cell>
        </row>
        <row r="84">
          <cell r="C84" t="str">
            <v>58. DB software - med range</v>
          </cell>
        </row>
        <row r="85">
          <cell r="C85" t="str">
            <v>59. Backup software - high range</v>
          </cell>
        </row>
        <row r="86">
          <cell r="C86" t="str">
            <v>60. Backup software - med range</v>
          </cell>
        </row>
        <row r="87">
          <cell r="C87" t="str">
            <v>61. Backup software - low range</v>
          </cell>
        </row>
        <row r="88">
          <cell r="C88" t="str">
            <v>62. Communications software - high range</v>
          </cell>
        </row>
        <row r="89">
          <cell r="C89" t="str">
            <v>63. Communications software - med range</v>
          </cell>
        </row>
        <row r="90">
          <cell r="C90" t="str">
            <v>64. Communications software - low range</v>
          </cell>
        </row>
        <row r="91">
          <cell r="C91" t="str">
            <v xml:space="preserve">65. Identity and Access Management </v>
          </cell>
        </row>
        <row r="92">
          <cell r="C92" t="str">
            <v xml:space="preserve">66. BI software (including content management) </v>
          </cell>
        </row>
        <row r="93">
          <cell r="C93" t="str">
            <v xml:space="preserve">67. Management software (i.e. helpdesk) </v>
          </cell>
        </row>
        <row r="94">
          <cell r="C94" t="str">
            <v xml:space="preserve">68. Collaboration software (Yammer, Sharepoint) </v>
          </cell>
        </row>
        <row r="95">
          <cell r="C95" t="str">
            <v xml:space="preserve">69. Monitoring software - Windows </v>
          </cell>
        </row>
        <row r="96">
          <cell r="C96" t="str">
            <v xml:space="preserve">69. Monitoring software - UNIX </v>
          </cell>
        </row>
        <row r="97">
          <cell r="C97" t="str">
            <v xml:space="preserve">69. Monitoring software - Network </v>
          </cell>
        </row>
        <row r="98">
          <cell r="C98" t="str">
            <v xml:space="preserve">70. Reporting software </v>
          </cell>
        </row>
        <row r="99">
          <cell r="C99" t="str">
            <v xml:space="preserve">71. Middleware software </v>
          </cell>
        </row>
        <row r="100">
          <cell r="C100" t="str">
            <v>74. VDI License</v>
          </cell>
        </row>
        <row r="101">
          <cell r="C101" t="str">
            <v>75. GIS Software</v>
          </cell>
        </row>
        <row r="102">
          <cell r="C102" t="str">
            <v>76. Corporate Portal software</v>
          </cell>
        </row>
        <row r="103">
          <cell r="C103" t="str">
            <v>77. CRM Software</v>
          </cell>
        </row>
        <row r="104">
          <cell r="C104" t="str">
            <v>78. CIS Software</v>
          </cell>
        </row>
        <row r="105">
          <cell r="C105" t="str">
            <v>79. Mobility Solution</v>
          </cell>
        </row>
        <row r="106">
          <cell r="C106" t="str">
            <v>80. VM software</v>
          </cell>
        </row>
        <row r="107">
          <cell r="C107" t="str">
            <v>81. DMS Software</v>
          </cell>
        </row>
        <row r="108">
          <cell r="C108" t="str">
            <v>82. Middleware</v>
          </cell>
        </row>
        <row r="109">
          <cell r="C109" t="str">
            <v>83. Scheduling and Dispatch</v>
          </cell>
        </row>
        <row r="110">
          <cell r="C110" t="str">
            <v>84. Service Desk</v>
          </cell>
        </row>
        <row r="111">
          <cell r="C111" t="str">
            <v>85. SCADA</v>
          </cell>
        </row>
        <row r="112">
          <cell r="C112" t="str">
            <v>86. OS Pi Historian License</v>
          </cell>
        </row>
        <row r="113">
          <cell r="C113" t="str">
            <v>87. Contract Management License</v>
          </cell>
        </row>
        <row r="114">
          <cell r="C114" t="str">
            <v>88. Risk and Audit Management System License</v>
          </cell>
        </row>
        <row r="115">
          <cell r="C115" t="str">
            <v>89. Cognos License</v>
          </cell>
        </row>
        <row r="116">
          <cell r="C116" t="str">
            <v>90. VoIP software</v>
          </cell>
        </row>
        <row r="117">
          <cell r="C117" t="str">
            <v>Software - project estimate</v>
          </cell>
        </row>
        <row r="118">
          <cell r="C118">
            <v>0</v>
          </cell>
        </row>
        <row r="119">
          <cell r="C119">
            <v>0</v>
          </cell>
        </row>
        <row r="125">
          <cell r="C125" t="str">
            <v>Internal resource - high</v>
          </cell>
        </row>
        <row r="126">
          <cell r="C126" t="str">
            <v>Internal resource - mid</v>
          </cell>
        </row>
        <row r="127">
          <cell r="C127" t="str">
            <v>Internal resource - low</v>
          </cell>
        </row>
        <row r="128">
          <cell r="C128" t="str">
            <v>External resource - onshore - high</v>
          </cell>
        </row>
        <row r="129">
          <cell r="C129" t="str">
            <v>External resource - onshore - mid</v>
          </cell>
        </row>
        <row r="130">
          <cell r="C130" t="str">
            <v>External resource - onshore - low</v>
          </cell>
        </row>
        <row r="131">
          <cell r="C131" t="str">
            <v>External resource - support personnel</v>
          </cell>
        </row>
        <row r="132">
          <cell r="C132" t="str">
            <v>External resource - senior resource</v>
          </cell>
        </row>
        <row r="133">
          <cell r="C133" t="str">
            <v>External resource - architect</v>
          </cell>
        </row>
        <row r="134">
          <cell r="C134" t="str">
            <v>Data centre - rack space &amp; electricity</v>
          </cell>
        </row>
        <row r="135">
          <cell r="C135" t="str">
            <v>Data centre - communications</v>
          </cell>
        </row>
        <row r="136">
          <cell r="C136" t="str">
            <v>Logica support - Virtual server - Windows</v>
          </cell>
        </row>
        <row r="137">
          <cell r="C137" t="str">
            <v>Logica support - Unix container</v>
          </cell>
        </row>
        <row r="138">
          <cell r="C138" t="str">
            <v>Logica support - SAN disk</v>
          </cell>
        </row>
        <row r="139">
          <cell r="C139" t="str">
            <v>Logica support - Database</v>
          </cell>
        </row>
        <row r="140">
          <cell r="C140">
            <v>0</v>
          </cell>
        </row>
        <row r="141">
          <cell r="C141">
            <v>0</v>
          </cell>
        </row>
        <row r="142">
          <cell r="C142">
            <v>0</v>
          </cell>
        </row>
        <row r="143">
          <cell r="C143">
            <v>0</v>
          </cell>
        </row>
        <row r="144">
          <cell r="C144">
            <v>0</v>
          </cell>
        </row>
        <row r="145">
          <cell r="C145">
            <v>0</v>
          </cell>
        </row>
        <row r="146">
          <cell r="C146">
            <v>0</v>
          </cell>
        </row>
        <row r="147">
          <cell r="C147">
            <v>0</v>
          </cell>
        </row>
        <row r="148">
          <cell r="C148">
            <v>0</v>
          </cell>
        </row>
        <row r="149">
          <cell r="C149">
            <v>0</v>
          </cell>
        </row>
        <row r="150">
          <cell r="C150">
            <v>0</v>
          </cell>
        </row>
        <row r="151">
          <cell r="C151">
            <v>0</v>
          </cell>
        </row>
        <row r="152">
          <cell r="C152">
            <v>0</v>
          </cell>
        </row>
        <row r="153">
          <cell r="C153">
            <v>0</v>
          </cell>
        </row>
        <row r="154">
          <cell r="C154">
            <v>0</v>
          </cell>
        </row>
        <row r="155">
          <cell r="C155">
            <v>0</v>
          </cell>
        </row>
        <row r="156">
          <cell r="C156">
            <v>0</v>
          </cell>
        </row>
        <row r="157">
          <cell r="C157">
            <v>0</v>
          </cell>
        </row>
        <row r="158">
          <cell r="C158">
            <v>0</v>
          </cell>
        </row>
        <row r="159">
          <cell r="C159">
            <v>0</v>
          </cell>
        </row>
        <row r="160">
          <cell r="C160">
            <v>0</v>
          </cell>
        </row>
        <row r="161">
          <cell r="C161">
            <v>0</v>
          </cell>
        </row>
        <row r="162">
          <cell r="C162">
            <v>0</v>
          </cell>
        </row>
        <row r="163">
          <cell r="C163">
            <v>0</v>
          </cell>
        </row>
        <row r="164">
          <cell r="C164">
            <v>0</v>
          </cell>
        </row>
        <row r="165">
          <cell r="C165">
            <v>0</v>
          </cell>
        </row>
        <row r="166">
          <cell r="C166">
            <v>0</v>
          </cell>
        </row>
        <row r="167">
          <cell r="C167">
            <v>0</v>
          </cell>
        </row>
        <row r="168">
          <cell r="C168">
            <v>0</v>
          </cell>
        </row>
        <row r="169">
          <cell r="C169">
            <v>0</v>
          </cell>
        </row>
        <row r="170">
          <cell r="C170">
            <v>0</v>
          </cell>
        </row>
        <row r="171">
          <cell r="C171">
            <v>0</v>
          </cell>
        </row>
        <row r="172">
          <cell r="C172">
            <v>0</v>
          </cell>
        </row>
      </sheetData>
      <sheetData sheetId="8"/>
      <sheetData sheetId="9"/>
      <sheetData sheetId="10"/>
      <sheetData sheetId="11"/>
      <sheetData sheetId="12"/>
      <sheetData sheetId="13"/>
      <sheetData sheetId="14"/>
      <sheetData sheetId="15"/>
      <sheetData sheetId="16">
        <row r="20">
          <cell r="D20">
            <v>0</v>
          </cell>
        </row>
      </sheetData>
      <sheetData sheetId="17">
        <row r="12">
          <cell r="B12" t="str">
            <v>FY flag</v>
          </cell>
        </row>
      </sheetData>
      <sheetData sheetId="18"/>
      <sheetData sheetId="19">
        <row r="20">
          <cell r="D20">
            <v>0</v>
          </cell>
        </row>
      </sheetData>
      <sheetData sheetId="20"/>
      <sheetData sheetId="21"/>
      <sheetData sheetId="22"/>
      <sheetData sheetId="23"/>
      <sheetData sheetId="24"/>
      <sheetData sheetId="25">
        <row r="4">
          <cell r="B4">
            <v>0</v>
          </cell>
        </row>
      </sheetData>
      <sheetData sheetId="26"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ecks"/>
      <sheetName val="Review"/>
      <sheetName val="Assumptions"/>
      <sheetName val="Val Paper Summ"/>
      <sheetName val="Imp Test Paper Summ"/>
      <sheetName val="Val Mvmt Calcs"/>
      <sheetName val="UED FV"/>
      <sheetName val="MGH FV"/>
      <sheetName val="DBP FV"/>
      <sheetName val="WAGN FV"/>
      <sheetName val="DQE FV"/>
      <sheetName val="MGH VIU"/>
      <sheetName val="DBP VIU"/>
      <sheetName val="DQE VIU"/>
      <sheetName val="Powers"/>
      <sheetName val="Aus Trading"/>
      <sheetName val="Aus Transaction"/>
      <sheetName val="US Trading"/>
      <sheetName val="US Transaction"/>
      <sheetName val="UNUSED --&gt;"/>
      <sheetName val="UED VIU"/>
      <sheetName val="WAGN VIU"/>
      <sheetName val="TV Multiples Analysis"/>
      <sheetName val="Quick Summ"/>
    </sheetNames>
    <sheetDataSet>
      <sheetData sheetId="0"/>
      <sheetData sheetId="1"/>
      <sheetData sheetId="2">
        <row r="21">
          <cell r="E21">
            <v>0.3</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Assumptions_SC"/>
      <sheetName val="GenAssum_BA"/>
      <sheetName val="AllocAssum_BA"/>
      <sheetName val="Escalation_TA"/>
      <sheetName val="CostCentre_BA"/>
      <sheetName val="Sheet5"/>
      <sheetName val="Sheet4"/>
      <sheetName val="FTEAssum_TA"/>
      <sheetName val="OpexSharedAssum_TA"/>
      <sheetName val="OpexUEDAssum_TA"/>
      <sheetName val="OpexMGHAssum_TA"/>
      <sheetName val="CapexUED_TA"/>
      <sheetName val="CapexMGH"/>
      <sheetName val="Rev&amp;Dep UED"/>
      <sheetName val="Rev&amp;Dep MGH"/>
      <sheetName val="Op Bal Sheet UED"/>
      <sheetName val="Op Bal Sheet MGH"/>
      <sheetName val="Debt UED"/>
      <sheetName val="Debt MGH"/>
      <sheetName val="Outputs_SC"/>
      <sheetName val="FTE_Summary_TO"/>
      <sheetName val="UED P&amp;L-Cal Yr"/>
      <sheetName val="UED P&amp;L-Fin Yr"/>
      <sheetName val="UED P&amp;L-Qtr"/>
      <sheetName val="UED P&amp;L-Month"/>
      <sheetName val="UED Capex-Cal Yr"/>
      <sheetName val="UED Capex-Fin Yr"/>
      <sheetName val="UED Capex-Qtr"/>
      <sheetName val="UED Capex-Month"/>
      <sheetName val="UED Cash Flow-Month"/>
      <sheetName val="UED Balance Sheet-Month"/>
      <sheetName val="MGH P&amp;L-Cal Yr"/>
      <sheetName val="MGH P&amp;L-Fin Yr"/>
      <sheetName val="MGH P&amp;L-Qtr"/>
      <sheetName val="MGH P&amp;L-Month"/>
      <sheetName val="MGH Capex-Cal Yr"/>
      <sheetName val="MGH Capex-Fin Yr"/>
      <sheetName val="MGH Capex-Qtr"/>
      <sheetName val="MGH Capex-Month"/>
      <sheetName val="MGH Cash Flow-Month"/>
      <sheetName val="MGH Balance Sheet-Month"/>
      <sheetName val="UED Debt"/>
      <sheetName val="UED Sum by Function"/>
      <sheetName val="UED Sum by Account"/>
      <sheetName val="Budget Presentation UED"/>
      <sheetName val="MGH Debt"/>
      <sheetName val="MGH Sum by Function"/>
      <sheetName val="MGH Sum by Account"/>
      <sheetName val="Budget Presentation MGH"/>
      <sheetName val="Asset Management Report"/>
      <sheetName val="CEO Report"/>
      <sheetName val="CMM Report"/>
      <sheetName val="COM Report"/>
      <sheetName val="FIN Report"/>
      <sheetName val="HR Report"/>
      <sheetName val="IT Report"/>
      <sheetName val="NIT Report"/>
      <sheetName val="OHS Report"/>
      <sheetName val="REG Report"/>
      <sheetName val="RISK Report"/>
      <sheetName val="SDN Report"/>
      <sheetName val="SDS Report"/>
      <sheetName val="UED-AAA Report"/>
      <sheetName val="UED-BBB Report"/>
      <sheetName val="UED-CCC Report"/>
      <sheetName val="UED-DDD Report"/>
      <sheetName val="MGH-AAA Report"/>
      <sheetName val="MGH-BBB Report"/>
      <sheetName val="MGH-CCC Report"/>
      <sheetName val="MGH-DDD Report"/>
      <sheetName val="AD Report"/>
      <sheetName val="PIES"/>
      <sheetName val="Appendices_SC"/>
      <sheetName val="Lookup_Tables_SSC"/>
      <sheetName val="TS_LU"/>
      <sheetName val="Checks_SSC"/>
      <sheetName val="Checks_BO"/>
      <sheetName val="Sheet1"/>
    </sheetNames>
    <sheetDataSet>
      <sheetData sheetId="0">
        <row r="10">
          <cell r="C10" t="str">
            <v>Budget MASTER (7 Errors Detected)</v>
          </cell>
        </row>
      </sheetData>
      <sheetData sheetId="1"/>
      <sheetData sheetId="2"/>
      <sheetData sheetId="3">
        <row r="12">
          <cell r="J12" t="str">
            <v>Monthly</v>
          </cell>
          <cell r="L12" t="str">
            <v>Annual</v>
          </cell>
        </row>
        <row r="13">
          <cell r="J13">
            <v>30</v>
          </cell>
          <cell r="L13">
            <v>30</v>
          </cell>
          <cell r="M13">
            <v>6</v>
          </cell>
        </row>
        <row r="14">
          <cell r="J14">
            <v>40725</v>
          </cell>
          <cell r="L14">
            <v>40725</v>
          </cell>
        </row>
        <row r="16">
          <cell r="L16" t="str">
            <v>Year</v>
          </cell>
        </row>
        <row r="17">
          <cell r="J17" t="str">
            <v>M</v>
          </cell>
          <cell r="L17" t="str">
            <v>Year</v>
          </cell>
        </row>
        <row r="18">
          <cell r="J18" t="b">
            <v>1</v>
          </cell>
          <cell r="L18" t="b">
            <v>1</v>
          </cell>
        </row>
        <row r="19">
          <cell r="J19">
            <v>40725</v>
          </cell>
          <cell r="L19">
            <v>40725</v>
          </cell>
        </row>
        <row r="20">
          <cell r="J20">
            <v>41090</v>
          </cell>
          <cell r="L20">
            <v>41090</v>
          </cell>
        </row>
        <row r="21">
          <cell r="L21">
            <v>1</v>
          </cell>
        </row>
        <row r="22">
          <cell r="J22">
            <v>1</v>
          </cell>
          <cell r="L22">
            <v>12</v>
          </cell>
        </row>
        <row r="23">
          <cell r="J23">
            <v>1</v>
          </cell>
          <cell r="L23">
            <v>1</v>
          </cell>
        </row>
        <row r="24">
          <cell r="J24">
            <v>40725</v>
          </cell>
          <cell r="L24">
            <v>40725</v>
          </cell>
        </row>
        <row r="25">
          <cell r="L25">
            <v>41090</v>
          </cell>
        </row>
        <row r="26">
          <cell r="J26">
            <v>4</v>
          </cell>
          <cell r="L26">
            <v>4</v>
          </cell>
        </row>
        <row r="31">
          <cell r="L31" t="b">
            <v>0</v>
          </cell>
        </row>
        <row r="32">
          <cell r="L32">
            <v>0</v>
          </cell>
        </row>
        <row r="33">
          <cell r="L33">
            <v>0</v>
          </cell>
        </row>
        <row r="34">
          <cell r="L34" t="str">
            <v>(A)</v>
          </cell>
        </row>
        <row r="35">
          <cell r="L35" t="str">
            <v>(B)</v>
          </cell>
        </row>
        <row r="36">
          <cell r="L36" t="str">
            <v>(F)</v>
          </cell>
        </row>
        <row r="40">
          <cell r="J40">
            <v>1</v>
          </cell>
          <cell r="L40">
            <v>1</v>
          </cell>
        </row>
        <row r="41">
          <cell r="J41">
            <v>0</v>
          </cell>
          <cell r="L41">
            <v>0</v>
          </cell>
        </row>
        <row r="42">
          <cell r="J42">
            <v>41275</v>
          </cell>
          <cell r="L42">
            <v>41275</v>
          </cell>
        </row>
        <row r="46">
          <cell r="J46">
            <v>40724</v>
          </cell>
          <cell r="L46">
            <v>40724</v>
          </cell>
        </row>
        <row r="47">
          <cell r="J47">
            <v>0</v>
          </cell>
          <cell r="L47">
            <v>0</v>
          </cell>
        </row>
        <row r="53">
          <cell r="J53">
            <v>40725</v>
          </cell>
          <cell r="L53">
            <v>40725</v>
          </cell>
        </row>
        <row r="54">
          <cell r="J54">
            <v>40725</v>
          </cell>
          <cell r="L54">
            <v>40725</v>
          </cell>
        </row>
        <row r="55">
          <cell r="J55">
            <v>41090</v>
          </cell>
          <cell r="L55">
            <v>41090</v>
          </cell>
        </row>
        <row r="56">
          <cell r="J56">
            <v>1</v>
          </cell>
          <cell r="L56">
            <v>1</v>
          </cell>
        </row>
        <row r="74">
          <cell r="J74">
            <v>0.1205</v>
          </cell>
        </row>
        <row r="80">
          <cell r="J80">
            <v>5.45E-2</v>
          </cell>
        </row>
        <row r="87">
          <cell r="J87">
            <v>21</v>
          </cell>
          <cell r="K87">
            <v>21</v>
          </cell>
          <cell r="L87">
            <v>21</v>
          </cell>
          <cell r="M87">
            <v>21</v>
          </cell>
          <cell r="N87">
            <v>20</v>
          </cell>
          <cell r="O87">
            <v>18</v>
          </cell>
          <cell r="P87">
            <v>16</v>
          </cell>
          <cell r="Q87">
            <v>21</v>
          </cell>
          <cell r="R87">
            <v>21</v>
          </cell>
          <cell r="S87">
            <v>19</v>
          </cell>
          <cell r="T87">
            <v>21</v>
          </cell>
          <cell r="U87">
            <v>21</v>
          </cell>
          <cell r="V87">
            <v>241</v>
          </cell>
        </row>
        <row r="92">
          <cell r="J92">
            <v>1000</v>
          </cell>
        </row>
        <row r="93">
          <cell r="J93">
            <v>1000</v>
          </cell>
        </row>
        <row r="94">
          <cell r="J94">
            <v>1500</v>
          </cell>
        </row>
        <row r="95">
          <cell r="J95">
            <v>0</v>
          </cell>
        </row>
        <row r="100">
          <cell r="J100">
            <v>0</v>
          </cell>
        </row>
      </sheetData>
      <sheetData sheetId="4">
        <row r="1">
          <cell r="B1" t="str">
            <v>Allocation Assumptions</v>
          </cell>
        </row>
        <row r="13">
          <cell r="C13" t="str">
            <v>Band 1 UED</v>
          </cell>
        </row>
        <row r="14">
          <cell r="C14" t="str">
            <v>Band 2 Multi</v>
          </cell>
        </row>
        <row r="15">
          <cell r="C15" t="str">
            <v>Band 3 Exec</v>
          </cell>
        </row>
        <row r="16">
          <cell r="C16" t="str">
            <v>Band 4 Prof</v>
          </cell>
        </row>
        <row r="17">
          <cell r="C17" t="str">
            <v>Band 5 IT</v>
          </cell>
        </row>
        <row r="18">
          <cell r="C18" t="str">
            <v>Band 6 50/50</v>
          </cell>
        </row>
        <row r="19">
          <cell r="C19" t="str">
            <v>Band 7 HRAdmin</v>
          </cell>
        </row>
        <row r="20">
          <cell r="C20" t="str">
            <v>Band 8 IT</v>
          </cell>
        </row>
        <row r="21">
          <cell r="C21" t="str">
            <v>Band 9 IT</v>
          </cell>
        </row>
        <row r="22">
          <cell r="C22" t="str">
            <v>Band 10 NCC</v>
          </cell>
        </row>
        <row r="23">
          <cell r="C23" t="str">
            <v>blank</v>
          </cell>
        </row>
        <row r="24">
          <cell r="C24" t="str">
            <v>blank</v>
          </cell>
        </row>
        <row r="25">
          <cell r="C25" t="str">
            <v>blank</v>
          </cell>
        </row>
        <row r="26">
          <cell r="C26" t="str">
            <v>blank</v>
          </cell>
        </row>
        <row r="27">
          <cell r="C27" t="str">
            <v>blank</v>
          </cell>
        </row>
        <row r="28">
          <cell r="C28" t="str">
            <v>blank</v>
          </cell>
        </row>
        <row r="29">
          <cell r="C29" t="str">
            <v>blank</v>
          </cell>
        </row>
        <row r="30">
          <cell r="C30" t="str">
            <v>blank</v>
          </cell>
        </row>
        <row r="31">
          <cell r="C31" t="str">
            <v>blank</v>
          </cell>
        </row>
        <row r="32">
          <cell r="C32" t="str">
            <v>blank</v>
          </cell>
        </row>
        <row r="33">
          <cell r="C33" t="str">
            <v>blank</v>
          </cell>
        </row>
        <row r="42">
          <cell r="C42" t="str">
            <v>Opex100%</v>
          </cell>
        </row>
        <row r="43">
          <cell r="C43" t="str">
            <v>NetworkCapex50%</v>
          </cell>
        </row>
        <row r="44">
          <cell r="C44" t="str">
            <v>NetworkCapex25%</v>
          </cell>
        </row>
        <row r="45">
          <cell r="C45" t="str">
            <v>NetworkCapex60%</v>
          </cell>
        </row>
        <row r="46">
          <cell r="C46" t="str">
            <v>NetworkCapex100%</v>
          </cell>
        </row>
        <row r="47">
          <cell r="C47" t="str">
            <v>ITCapex34%</v>
          </cell>
        </row>
        <row r="48">
          <cell r="C48" t="str">
            <v>ITCapex44%</v>
          </cell>
        </row>
        <row r="49">
          <cell r="C49" t="str">
            <v>ITCapex100%</v>
          </cell>
        </row>
        <row r="50">
          <cell r="C50" t="str">
            <v>ITCapex60%</v>
          </cell>
        </row>
        <row r="51">
          <cell r="C51" t="str">
            <v>ITCapex50%</v>
          </cell>
        </row>
        <row r="52">
          <cell r="C52" t="str">
            <v>NetworkCapex75%</v>
          </cell>
        </row>
        <row r="53">
          <cell r="C53" t="str">
            <v>blank</v>
          </cell>
        </row>
        <row r="54">
          <cell r="C54" t="str">
            <v>EDPROpex100%</v>
          </cell>
        </row>
        <row r="55">
          <cell r="C55" t="str">
            <v>EDPROpex66%</v>
          </cell>
        </row>
        <row r="56">
          <cell r="C56" t="str">
            <v>EDPROpex50%</v>
          </cell>
        </row>
        <row r="57">
          <cell r="C57" t="str">
            <v>EDPROpex40%</v>
          </cell>
        </row>
        <row r="58">
          <cell r="C58" t="str">
            <v>EDPROpex25%</v>
          </cell>
        </row>
        <row r="59">
          <cell r="C59" t="str">
            <v>EDPROpex0%</v>
          </cell>
        </row>
        <row r="60">
          <cell r="C60" t="str">
            <v>blank</v>
          </cell>
        </row>
        <row r="61">
          <cell r="C61" t="str">
            <v>blank</v>
          </cell>
        </row>
        <row r="62">
          <cell r="C62" t="str">
            <v>blank</v>
          </cell>
        </row>
        <row r="70">
          <cell r="C70" t="str">
            <v>UEDOpexEDPR100%</v>
          </cell>
        </row>
        <row r="71">
          <cell r="C71" t="str">
            <v>UEDOpexCROIC30%</v>
          </cell>
        </row>
        <row r="72">
          <cell r="C72" t="str">
            <v>UEDOpexCROIC39%</v>
          </cell>
        </row>
        <row r="73">
          <cell r="C73" t="str">
            <v>UEDOPEXCROIC100%</v>
          </cell>
        </row>
        <row r="74">
          <cell r="C74" t="str">
            <v>UEDOpexCROIC28%</v>
          </cell>
        </row>
        <row r="75">
          <cell r="C75" t="str">
            <v>UEDOpexCROIC45%</v>
          </cell>
        </row>
        <row r="76">
          <cell r="C76" t="str">
            <v>blank</v>
          </cell>
        </row>
        <row r="77">
          <cell r="C77" t="str">
            <v>blank</v>
          </cell>
        </row>
        <row r="78">
          <cell r="C78" t="str">
            <v>blank</v>
          </cell>
        </row>
        <row r="79">
          <cell r="C79" t="str">
            <v>blank</v>
          </cell>
        </row>
        <row r="80">
          <cell r="C80" t="str">
            <v>blank</v>
          </cell>
        </row>
        <row r="81">
          <cell r="C81" t="str">
            <v>blank</v>
          </cell>
        </row>
        <row r="82">
          <cell r="C82" t="str">
            <v>blank</v>
          </cell>
        </row>
        <row r="83">
          <cell r="C83" t="str">
            <v>blank</v>
          </cell>
        </row>
        <row r="84">
          <cell r="C84" t="str">
            <v>blank</v>
          </cell>
        </row>
        <row r="85">
          <cell r="C85" t="str">
            <v>blank</v>
          </cell>
        </row>
        <row r="86">
          <cell r="C86" t="str">
            <v>blank</v>
          </cell>
        </row>
        <row r="87">
          <cell r="C87" t="str">
            <v>blank</v>
          </cell>
        </row>
        <row r="88">
          <cell r="C88" t="str">
            <v>blank</v>
          </cell>
        </row>
        <row r="89">
          <cell r="C89" t="str">
            <v>blank</v>
          </cell>
        </row>
        <row r="90">
          <cell r="C90" t="str">
            <v>blank</v>
          </cell>
        </row>
        <row r="99">
          <cell r="C99" t="str">
            <v>MGDPOpexGAAR100%</v>
          </cell>
        </row>
        <row r="100">
          <cell r="C100" t="str">
            <v>blank</v>
          </cell>
        </row>
        <row r="101">
          <cell r="C101" t="str">
            <v>blank</v>
          </cell>
        </row>
        <row r="102">
          <cell r="C102" t="str">
            <v>blank</v>
          </cell>
        </row>
        <row r="103">
          <cell r="C103" t="str">
            <v>blank</v>
          </cell>
        </row>
        <row r="104">
          <cell r="C104" t="str">
            <v>blank</v>
          </cell>
        </row>
        <row r="105">
          <cell r="C105" t="str">
            <v>blank</v>
          </cell>
        </row>
        <row r="106">
          <cell r="C106" t="str">
            <v>blank</v>
          </cell>
        </row>
        <row r="107">
          <cell r="C107" t="str">
            <v>blank</v>
          </cell>
        </row>
        <row r="108">
          <cell r="C108" t="str">
            <v>blank</v>
          </cell>
        </row>
        <row r="109">
          <cell r="C109" t="str">
            <v>blank</v>
          </cell>
        </row>
        <row r="110">
          <cell r="C110" t="str">
            <v>blank</v>
          </cell>
        </row>
        <row r="111">
          <cell r="C111" t="str">
            <v>blank</v>
          </cell>
        </row>
        <row r="112">
          <cell r="C112" t="str">
            <v>blank</v>
          </cell>
        </row>
        <row r="113">
          <cell r="C113" t="str">
            <v>blank</v>
          </cell>
        </row>
        <row r="114">
          <cell r="C114" t="str">
            <v>blank</v>
          </cell>
        </row>
        <row r="115">
          <cell r="C115" t="str">
            <v>blank</v>
          </cell>
        </row>
        <row r="116">
          <cell r="C116" t="str">
            <v>blank</v>
          </cell>
        </row>
        <row r="117">
          <cell r="C117" t="str">
            <v>blank</v>
          </cell>
        </row>
        <row r="118">
          <cell r="C118" t="str">
            <v>blank</v>
          </cell>
        </row>
        <row r="119">
          <cell r="C119" t="str">
            <v>blank</v>
          </cell>
        </row>
      </sheetData>
      <sheetData sheetId="5"/>
      <sheetData sheetId="6">
        <row r="10">
          <cell r="F10" t="str">
            <v>CEO Office</v>
          </cell>
          <cell r="H10" t="str">
            <v>UEDCEO</v>
          </cell>
          <cell r="K10" t="str">
            <v>MGDPCEO</v>
          </cell>
        </row>
        <row r="11">
          <cell r="F11" t="str">
            <v>CEO Office</v>
          </cell>
          <cell r="G11" t="str">
            <v>CEO Office - EDPR</v>
          </cell>
          <cell r="I11">
            <v>1000</v>
          </cell>
          <cell r="J11" t="str">
            <v>CEO Office - GAAR</v>
          </cell>
          <cell r="L11">
            <v>2000</v>
          </cell>
        </row>
        <row r="12">
          <cell r="F12" t="str">
            <v>CEO Office</v>
          </cell>
          <cell r="G12" t="str">
            <v>CEO Office - CROIC</v>
          </cell>
          <cell r="I12">
            <v>1001</v>
          </cell>
          <cell r="L12" t="str">
            <v>n/a</v>
          </cell>
        </row>
        <row r="13">
          <cell r="F13" t="str">
            <v>CEO Office</v>
          </cell>
          <cell r="G13" t="str">
            <v>CEO Office - Excl Svces</v>
          </cell>
          <cell r="I13">
            <v>1002</v>
          </cell>
          <cell r="J13" t="str">
            <v>CEO Office - Excl Svces</v>
          </cell>
          <cell r="L13">
            <v>2002</v>
          </cell>
        </row>
        <row r="14">
          <cell r="F14" t="str">
            <v>CEO Office</v>
          </cell>
          <cell r="G14" t="str">
            <v>Internal Audit - EDPR</v>
          </cell>
          <cell r="I14">
            <v>1010</v>
          </cell>
          <cell r="J14" t="str">
            <v>Internal Audit - GAAR</v>
          </cell>
          <cell r="L14">
            <v>2010</v>
          </cell>
        </row>
        <row r="15">
          <cell r="F15" t="str">
            <v>CEO Office</v>
          </cell>
          <cell r="G15" t="str">
            <v>Internal Audit - CROIC</v>
          </cell>
          <cell r="I15">
            <v>1011</v>
          </cell>
          <cell r="L15" t="str">
            <v>n/a</v>
          </cell>
        </row>
        <row r="16">
          <cell r="F16" t="str">
            <v>CEO Office</v>
          </cell>
          <cell r="G16" t="str">
            <v>Internal Audit - Excl Svces</v>
          </cell>
          <cell r="I16">
            <v>1012</v>
          </cell>
          <cell r="J16" t="str">
            <v>Internal Audit - Excl Svces</v>
          </cell>
          <cell r="L16">
            <v>2012</v>
          </cell>
        </row>
        <row r="17">
          <cell r="F17" t="str">
            <v>CEO Office</v>
          </cell>
          <cell r="G17" t="str">
            <v>Communcations, Media &amp; Corporate Affairs - EDPR</v>
          </cell>
          <cell r="I17">
            <v>1030</v>
          </cell>
          <cell r="J17" t="str">
            <v>Communcations, Media &amp; Corporate Affairs - GAAR</v>
          </cell>
          <cell r="L17">
            <v>2030</v>
          </cell>
        </row>
        <row r="18">
          <cell r="F18" t="str">
            <v>CEO Office</v>
          </cell>
          <cell r="G18" t="str">
            <v>Communcations, Media &amp; Corporate Affairs - CROIC</v>
          </cell>
          <cell r="I18">
            <v>1031</v>
          </cell>
          <cell r="L18" t="str">
            <v>n/a</v>
          </cell>
        </row>
        <row r="19">
          <cell r="F19" t="str">
            <v>CEO Office</v>
          </cell>
          <cell r="G19" t="str">
            <v>Communcations, Media &amp; Corporate Affairs - Excl Svces</v>
          </cell>
          <cell r="I19">
            <v>1032</v>
          </cell>
          <cell r="J19" t="str">
            <v>Communcations, Media &amp; Corporate Affairs - Excl Svces</v>
          </cell>
          <cell r="L19">
            <v>2032</v>
          </cell>
        </row>
        <row r="20">
          <cell r="F20" t="str">
            <v>CEO Office</v>
          </cell>
          <cell r="G20" t="str">
            <v>HR &amp; Org Development - EDPR</v>
          </cell>
          <cell r="I20">
            <v>1080</v>
          </cell>
          <cell r="J20" t="str">
            <v>HR &amp; Org Development - GAAR</v>
          </cell>
          <cell r="L20">
            <v>2080</v>
          </cell>
        </row>
        <row r="21">
          <cell r="F21" t="str">
            <v>CEO Office</v>
          </cell>
          <cell r="G21" t="str">
            <v>HR &amp; Org Development - CROIC</v>
          </cell>
          <cell r="I21">
            <v>1081</v>
          </cell>
          <cell r="L21" t="str">
            <v>n/a</v>
          </cell>
        </row>
        <row r="22">
          <cell r="F22" t="str">
            <v>CEO Office</v>
          </cell>
          <cell r="G22" t="str">
            <v>HR &amp; Org Development - Excl Svces</v>
          </cell>
          <cell r="I22">
            <v>1082</v>
          </cell>
          <cell r="J22" t="str">
            <v>HR &amp; Org Development - Excl Svces</v>
          </cell>
          <cell r="L22">
            <v>2082</v>
          </cell>
        </row>
        <row r="23">
          <cell r="F23" t="str">
            <v>CEO Office</v>
          </cell>
          <cell r="G23" t="str">
            <v>Strategy &amp; Bus Development - EDPR</v>
          </cell>
          <cell r="I23">
            <v>1090</v>
          </cell>
          <cell r="J23" t="str">
            <v>Strategy &amp; Bus Development - GAAR</v>
          </cell>
          <cell r="L23">
            <v>2090</v>
          </cell>
        </row>
        <row r="24">
          <cell r="F24" t="str">
            <v>CEO Office</v>
          </cell>
          <cell r="G24" t="str">
            <v>Strategy &amp; Bus Development - CROIC</v>
          </cell>
          <cell r="I24">
            <v>1091</v>
          </cell>
          <cell r="L24" t="str">
            <v>n/a</v>
          </cell>
        </row>
        <row r="25">
          <cell r="F25" t="str">
            <v>CEO Office</v>
          </cell>
          <cell r="G25" t="str">
            <v>Strategy &amp; Bus Development - Excl Svces</v>
          </cell>
          <cell r="I25">
            <v>1092</v>
          </cell>
          <cell r="J25" t="str">
            <v>Strategy &amp; Bus Development - Excl Svces</v>
          </cell>
          <cell r="L25">
            <v>2092</v>
          </cell>
        </row>
        <row r="26">
          <cell r="F26" t="str">
            <v>CEO Office</v>
          </cell>
          <cell r="G26" t="str">
            <v>Project 7-11</v>
          </cell>
          <cell r="H26" t="str">
            <v>UED711</v>
          </cell>
          <cell r="I26">
            <v>1711</v>
          </cell>
          <cell r="L26" t="str">
            <v>n/a</v>
          </cell>
        </row>
        <row r="27">
          <cell r="F27" t="str">
            <v>CEO Office</v>
          </cell>
          <cell r="I27" t="str">
            <v>n/a</v>
          </cell>
          <cell r="J27" t="str">
            <v>Project 7-13</v>
          </cell>
          <cell r="K27" t="str">
            <v>MGDP713</v>
          </cell>
          <cell r="L27">
            <v>2713</v>
          </cell>
        </row>
        <row r="28">
          <cell r="F28" t="str">
            <v>Commercial Group</v>
          </cell>
          <cell r="H28" t="str">
            <v>UEDCOMM</v>
          </cell>
          <cell r="K28" t="str">
            <v>MGDPCOMM</v>
          </cell>
        </row>
        <row r="29">
          <cell r="F29" t="str">
            <v>Commercial Group</v>
          </cell>
          <cell r="G29" t="str">
            <v>Commercial BAU - EDPR</v>
          </cell>
          <cell r="I29">
            <v>1100</v>
          </cell>
          <cell r="J29" t="str">
            <v>Commercial BAU - GAAR</v>
          </cell>
          <cell r="L29">
            <v>2100</v>
          </cell>
        </row>
        <row r="30">
          <cell r="F30" t="str">
            <v>Commercial Group</v>
          </cell>
          <cell r="G30" t="str">
            <v>Commercial BAU - CROIC</v>
          </cell>
          <cell r="I30">
            <v>1101</v>
          </cell>
          <cell r="L30" t="str">
            <v>n/a</v>
          </cell>
        </row>
        <row r="31">
          <cell r="F31" t="str">
            <v>Commercial Group</v>
          </cell>
          <cell r="G31" t="str">
            <v>Commercial BAU - Excl Svces</v>
          </cell>
          <cell r="I31">
            <v>1102</v>
          </cell>
          <cell r="J31" t="str">
            <v>Commercial BAU - Excl Svces</v>
          </cell>
          <cell r="L31">
            <v>2102</v>
          </cell>
        </row>
        <row r="32">
          <cell r="F32" t="str">
            <v>Commercial Group</v>
          </cell>
          <cell r="G32" t="str">
            <v>Commercial Projects - EDPR</v>
          </cell>
          <cell r="I32">
            <v>1110</v>
          </cell>
          <cell r="J32" t="str">
            <v>Commercial Projects - GAAR</v>
          </cell>
          <cell r="L32">
            <v>2110</v>
          </cell>
        </row>
        <row r="33">
          <cell r="F33" t="str">
            <v>Commercial Group</v>
          </cell>
          <cell r="G33" t="str">
            <v>Commercial Projects - CROIC</v>
          </cell>
          <cell r="I33">
            <v>1111</v>
          </cell>
          <cell r="L33" t="str">
            <v>n/a</v>
          </cell>
        </row>
        <row r="34">
          <cell r="F34" t="str">
            <v>Commercial Group</v>
          </cell>
          <cell r="G34" t="str">
            <v>Commercial Projects - Excl Svces</v>
          </cell>
          <cell r="I34">
            <v>1112</v>
          </cell>
          <cell r="J34" t="str">
            <v>Commercial Projects - Excl Svces</v>
          </cell>
          <cell r="L34">
            <v>2112</v>
          </cell>
        </row>
        <row r="35">
          <cell r="F35" t="str">
            <v>Finance &amp; Admin</v>
          </cell>
          <cell r="H35" t="str">
            <v>UEDFIN</v>
          </cell>
          <cell r="K35" t="str">
            <v>MGDPFIN</v>
          </cell>
        </row>
        <row r="36">
          <cell r="F36" t="str">
            <v>Finance &amp; Admin</v>
          </cell>
          <cell r="G36" t="str">
            <v>Finance - EDPR</v>
          </cell>
          <cell r="I36">
            <v>1200</v>
          </cell>
          <cell r="J36" t="str">
            <v>Finance - GAAR</v>
          </cell>
          <cell r="L36">
            <v>2200</v>
          </cell>
        </row>
        <row r="37">
          <cell r="F37" t="str">
            <v>Finance &amp; Admin</v>
          </cell>
          <cell r="G37" t="str">
            <v>Finance - CROIC</v>
          </cell>
          <cell r="I37">
            <v>1201</v>
          </cell>
          <cell r="L37" t="str">
            <v>n/a</v>
          </cell>
        </row>
        <row r="38">
          <cell r="F38" t="str">
            <v>Finance &amp; Admin</v>
          </cell>
          <cell r="G38" t="str">
            <v>Finance - Excl Svces</v>
          </cell>
          <cell r="I38">
            <v>1202</v>
          </cell>
          <cell r="J38" t="str">
            <v>Finance - Excl Svces</v>
          </cell>
          <cell r="L38">
            <v>2202</v>
          </cell>
        </row>
        <row r="39">
          <cell r="F39" t="str">
            <v>Finance &amp; Admin</v>
          </cell>
          <cell r="G39" t="str">
            <v>Administration - EDPR</v>
          </cell>
          <cell r="I39">
            <v>1210</v>
          </cell>
          <cell r="J39" t="str">
            <v>Administration - GAAR</v>
          </cell>
          <cell r="L39">
            <v>2210</v>
          </cell>
        </row>
        <row r="40">
          <cell r="F40" t="str">
            <v>Finance &amp; Admin</v>
          </cell>
          <cell r="G40" t="str">
            <v>Administration - CROIC</v>
          </cell>
          <cell r="I40">
            <v>1211</v>
          </cell>
          <cell r="L40" t="str">
            <v>n/a</v>
          </cell>
        </row>
        <row r="41">
          <cell r="F41" t="str">
            <v>Finance &amp; Admin</v>
          </cell>
          <cell r="G41" t="str">
            <v>Administration - Excl Svces</v>
          </cell>
          <cell r="I41">
            <v>1212</v>
          </cell>
          <cell r="J41" t="str">
            <v>Administration - Excl Svces</v>
          </cell>
          <cell r="L41">
            <v>2212</v>
          </cell>
        </row>
        <row r="42">
          <cell r="F42" t="str">
            <v>IT</v>
          </cell>
          <cell r="H42" t="str">
            <v>UEDIT</v>
          </cell>
          <cell r="K42" t="str">
            <v>MGDPIT</v>
          </cell>
        </row>
        <row r="43">
          <cell r="F43" t="str">
            <v>IT</v>
          </cell>
          <cell r="G43" t="str">
            <v>Information Tech - EDPR</v>
          </cell>
          <cell r="I43">
            <v>1300</v>
          </cell>
          <cell r="J43" t="str">
            <v>Information Tech - GAAR</v>
          </cell>
          <cell r="L43">
            <v>2300</v>
          </cell>
        </row>
        <row r="44">
          <cell r="F44" t="str">
            <v>IT</v>
          </cell>
          <cell r="G44" t="str">
            <v>Information Tech - CROIC</v>
          </cell>
          <cell r="I44">
            <v>1301</v>
          </cell>
          <cell r="L44" t="str">
            <v>n/a</v>
          </cell>
        </row>
        <row r="45">
          <cell r="F45" t="str">
            <v>IT</v>
          </cell>
          <cell r="G45" t="str">
            <v>Information Tech - Excl Svces</v>
          </cell>
          <cell r="I45">
            <v>1302</v>
          </cell>
          <cell r="J45" t="str">
            <v>Information Tech - Excl Svces</v>
          </cell>
          <cell r="L45">
            <v>2302</v>
          </cell>
        </row>
        <row r="46">
          <cell r="F46" t="str">
            <v>Operations</v>
          </cell>
          <cell r="H46" t="str">
            <v>UEDOPS</v>
          </cell>
          <cell r="K46" t="str">
            <v>MGDPOPS</v>
          </cell>
        </row>
        <row r="47">
          <cell r="F47" t="str">
            <v>Operations</v>
          </cell>
          <cell r="G47" t="str">
            <v>COO incl. C&amp;E,H&amp;S,Risk - EDPR</v>
          </cell>
          <cell r="I47">
            <v>1400</v>
          </cell>
          <cell r="J47" t="str">
            <v>COO incl. C&amp;E,H&amp;S,Risk - GAAR</v>
          </cell>
          <cell r="L47">
            <v>2400</v>
          </cell>
        </row>
        <row r="48">
          <cell r="F48" t="str">
            <v>Operations</v>
          </cell>
          <cell r="G48" t="str">
            <v>COO incl. C&amp;E,H&amp;S,Risk - CROIC</v>
          </cell>
          <cell r="I48">
            <v>1401</v>
          </cell>
          <cell r="L48" t="str">
            <v>n/a</v>
          </cell>
        </row>
        <row r="49">
          <cell r="F49" t="str">
            <v>Operations</v>
          </cell>
          <cell r="G49" t="str">
            <v>COO incl. C&amp;E,H&amp;S,Risk - Excl Svces</v>
          </cell>
          <cell r="I49">
            <v>1402</v>
          </cell>
          <cell r="J49" t="str">
            <v>COO incl. C&amp;E,H&amp;S,Risk - Excl Svces</v>
          </cell>
          <cell r="L49">
            <v>2402</v>
          </cell>
        </row>
        <row r="50">
          <cell r="F50" t="str">
            <v>Operations</v>
          </cell>
          <cell r="G50" t="str">
            <v>Network Intel. &amp; Devel. - EDPR</v>
          </cell>
          <cell r="I50">
            <v>1410</v>
          </cell>
          <cell r="J50" t="str">
            <v>Network Intel. &amp; Devel. - GAAR</v>
          </cell>
          <cell r="L50">
            <v>2410</v>
          </cell>
        </row>
        <row r="51">
          <cell r="F51" t="str">
            <v>Operations</v>
          </cell>
          <cell r="G51" t="str">
            <v>Network Intel. &amp; Devel. - CROIC</v>
          </cell>
          <cell r="I51">
            <v>1411</v>
          </cell>
          <cell r="L51" t="str">
            <v>n/a</v>
          </cell>
        </row>
        <row r="52">
          <cell r="F52" t="str">
            <v>Operations</v>
          </cell>
          <cell r="G52" t="str">
            <v>Network Intel. &amp; Devel. - Excl Svces</v>
          </cell>
          <cell r="I52">
            <v>1412</v>
          </cell>
          <cell r="J52" t="str">
            <v>Network Intel. &amp; Devel. - Excl Svces</v>
          </cell>
          <cell r="L52">
            <v>2412</v>
          </cell>
        </row>
        <row r="53">
          <cell r="F53" t="str">
            <v>Operations</v>
          </cell>
          <cell r="G53" t="str">
            <v>Service Delivey North - EDPR</v>
          </cell>
          <cell r="I53">
            <v>1420</v>
          </cell>
          <cell r="J53" t="str">
            <v>Service Delivey North - GAAR</v>
          </cell>
          <cell r="L53">
            <v>2420</v>
          </cell>
        </row>
        <row r="54">
          <cell r="F54" t="str">
            <v>Operations</v>
          </cell>
          <cell r="G54" t="str">
            <v>Service Delivey North - CROIC</v>
          </cell>
          <cell r="I54">
            <v>1421</v>
          </cell>
          <cell r="L54" t="str">
            <v>n/a</v>
          </cell>
        </row>
        <row r="55">
          <cell r="F55" t="str">
            <v>Operations</v>
          </cell>
          <cell r="G55" t="str">
            <v>Service Delivey North - Excl Svces</v>
          </cell>
          <cell r="I55">
            <v>1422</v>
          </cell>
          <cell r="J55" t="str">
            <v>Service Delivey North - Excl Svces</v>
          </cell>
          <cell r="L55">
            <v>2422</v>
          </cell>
        </row>
        <row r="56">
          <cell r="F56" t="str">
            <v>Operations</v>
          </cell>
          <cell r="G56" t="str">
            <v>Service Delivey South - EDPR</v>
          </cell>
          <cell r="I56">
            <v>1430</v>
          </cell>
          <cell r="J56" t="str">
            <v>Service Delivey South - GAAR</v>
          </cell>
          <cell r="L56">
            <v>2430</v>
          </cell>
        </row>
        <row r="57">
          <cell r="F57" t="str">
            <v>Operations</v>
          </cell>
          <cell r="G57" t="str">
            <v>Service Delivey South - CROIC</v>
          </cell>
          <cell r="I57">
            <v>1431</v>
          </cell>
          <cell r="L57" t="str">
            <v>n/a</v>
          </cell>
        </row>
        <row r="58">
          <cell r="F58" t="str">
            <v>Operations</v>
          </cell>
          <cell r="G58" t="str">
            <v>Service Delivey South - Excl Svces</v>
          </cell>
          <cell r="I58">
            <v>1432</v>
          </cell>
          <cell r="J58" t="str">
            <v>Service Delivey South - Excl Svces</v>
          </cell>
          <cell r="L58">
            <v>2432</v>
          </cell>
        </row>
        <row r="59">
          <cell r="F59" t="str">
            <v>Operations</v>
          </cell>
          <cell r="G59" t="str">
            <v>CMS incl. NCC - EDPR</v>
          </cell>
          <cell r="I59">
            <v>1440</v>
          </cell>
          <cell r="J59" t="str">
            <v>CMS incl. NCC - GAAR</v>
          </cell>
          <cell r="L59">
            <v>2440</v>
          </cell>
        </row>
        <row r="60">
          <cell r="F60" t="str">
            <v>Operations</v>
          </cell>
          <cell r="G60" t="str">
            <v>CMS incl. NCC - CROIC</v>
          </cell>
          <cell r="I60">
            <v>1441</v>
          </cell>
          <cell r="L60" t="str">
            <v>n/a</v>
          </cell>
        </row>
        <row r="61">
          <cell r="F61" t="str">
            <v>Operations</v>
          </cell>
          <cell r="G61" t="str">
            <v>CMS incl. NCC - Excl Svces</v>
          </cell>
          <cell r="I61">
            <v>1442</v>
          </cell>
          <cell r="J61" t="str">
            <v>CMS incl. NCC - Excl Svces</v>
          </cell>
          <cell r="L61">
            <v>2442</v>
          </cell>
        </row>
        <row r="62">
          <cell r="F62" t="str">
            <v>Operations</v>
          </cell>
          <cell r="G62" t="str">
            <v>Gas Asset Mgt - EDPR</v>
          </cell>
          <cell r="I62">
            <v>1450</v>
          </cell>
          <cell r="J62" t="str">
            <v>Gas Asset Mgt - GAAR</v>
          </cell>
          <cell r="L62">
            <v>2450</v>
          </cell>
        </row>
        <row r="63">
          <cell r="F63" t="str">
            <v>Operations</v>
          </cell>
          <cell r="G63" t="str">
            <v>Gas Asset Mgt - CROIC</v>
          </cell>
          <cell r="I63">
            <v>1451</v>
          </cell>
          <cell r="L63" t="str">
            <v>n/a</v>
          </cell>
        </row>
        <row r="64">
          <cell r="F64" t="str">
            <v>Operations</v>
          </cell>
          <cell r="G64" t="str">
            <v>Gas Asset Mgt - Excl Svces</v>
          </cell>
          <cell r="I64">
            <v>1452</v>
          </cell>
          <cell r="J64" t="str">
            <v>Gas Asset Mgt - Excl Svces</v>
          </cell>
          <cell r="L64">
            <v>2452</v>
          </cell>
        </row>
        <row r="65">
          <cell r="F65" t="str">
            <v>Operations</v>
          </cell>
          <cell r="I65" t="str">
            <v>n/a</v>
          </cell>
          <cell r="J65" t="str">
            <v>Project South Gippsland</v>
          </cell>
          <cell r="K65" t="str">
            <v>MGDPSGIPPS</v>
          </cell>
          <cell r="L65">
            <v>2900</v>
          </cell>
        </row>
        <row r="66">
          <cell r="F66" t="str">
            <v>Regulatory Services</v>
          </cell>
          <cell r="H66" t="str">
            <v>UEDREG</v>
          </cell>
          <cell r="K66" t="str">
            <v>MGDPREG</v>
          </cell>
        </row>
        <row r="67">
          <cell r="F67" t="str">
            <v>Regulatory Services</v>
          </cell>
          <cell r="G67" t="str">
            <v>Regulatory Price Review - EDPR</v>
          </cell>
          <cell r="I67">
            <v>1500</v>
          </cell>
          <cell r="J67" t="str">
            <v>Regulatory Price Review - GAAR</v>
          </cell>
          <cell r="L67">
            <v>2500</v>
          </cell>
        </row>
        <row r="68">
          <cell r="F68" t="str">
            <v>Regulatory Services</v>
          </cell>
          <cell r="G68" t="str">
            <v>Regulatory Price Review - CROIC</v>
          </cell>
          <cell r="I68">
            <v>1501</v>
          </cell>
          <cell r="L68" t="str">
            <v>n/a</v>
          </cell>
        </row>
        <row r="69">
          <cell r="F69" t="str">
            <v>Regulatory Services</v>
          </cell>
          <cell r="G69" t="str">
            <v>Regulatory Price Review - Excl Svces</v>
          </cell>
          <cell r="I69">
            <v>1502</v>
          </cell>
          <cell r="J69" t="str">
            <v>Regulatory Price Review - Excl Svces</v>
          </cell>
          <cell r="L69">
            <v>2502</v>
          </cell>
        </row>
        <row r="70">
          <cell r="F70" t="str">
            <v>Regulatory Services</v>
          </cell>
          <cell r="G70" t="str">
            <v>Regulatory Non-Price Review - EDPR</v>
          </cell>
          <cell r="I70">
            <v>1510</v>
          </cell>
          <cell r="J70" t="str">
            <v>Regulatory Non-Price Review - GAAR</v>
          </cell>
          <cell r="L70">
            <v>2510</v>
          </cell>
        </row>
        <row r="71">
          <cell r="F71" t="str">
            <v>Regulatory Services</v>
          </cell>
          <cell r="G71" t="str">
            <v>Regulatory Non-Price Review - CROIC</v>
          </cell>
          <cell r="I71">
            <v>1511</v>
          </cell>
          <cell r="L71" t="str">
            <v>n/a</v>
          </cell>
        </row>
        <row r="72">
          <cell r="F72" t="str">
            <v>Regulatory Services</v>
          </cell>
          <cell r="G72" t="str">
            <v>Regulatory Non-Price Review - Excl Svces</v>
          </cell>
          <cell r="I72">
            <v>1512</v>
          </cell>
          <cell r="J72" t="str">
            <v>Regulatory Non-Price Review - Excl Svces</v>
          </cell>
          <cell r="L72">
            <v>2512</v>
          </cell>
        </row>
      </sheetData>
      <sheetData sheetId="7"/>
      <sheetData sheetId="8"/>
      <sheetData sheetId="9"/>
      <sheetData sheetId="10">
        <row r="19">
          <cell r="A19" t="str">
            <v>1210Utilities</v>
          </cell>
        </row>
        <row r="20">
          <cell r="A20" t="str">
            <v xml:space="preserve">1210Communications </v>
          </cell>
        </row>
        <row r="21">
          <cell r="A21" t="str">
            <v>1210Office Consumables</v>
          </cell>
        </row>
        <row r="22">
          <cell r="A22" t="str">
            <v>1210Rental</v>
          </cell>
        </row>
        <row r="23">
          <cell r="A23" t="str">
            <v>1210Travel &amp; Accommodation</v>
          </cell>
        </row>
        <row r="24">
          <cell r="A24" t="str">
            <v>1200Payroll - FBT</v>
          </cell>
        </row>
        <row r="25">
          <cell r="A25" t="str">
            <v>1210Entertainment</v>
          </cell>
        </row>
        <row r="26">
          <cell r="A26" t="str">
            <v>1210Licenses</v>
          </cell>
        </row>
        <row r="27">
          <cell r="A27" t="str">
            <v>1080Employee Amenities</v>
          </cell>
        </row>
        <row r="28">
          <cell r="A28" t="str">
            <v>1080Licenses</v>
          </cell>
        </row>
        <row r="29">
          <cell r="A29" t="str">
            <v>1080Consulting</v>
          </cell>
        </row>
        <row r="30">
          <cell r="A30" t="str">
            <v>1080Training &amp; Development</v>
          </cell>
        </row>
        <row r="31">
          <cell r="A31" t="str">
            <v>1080Recruitment</v>
          </cell>
        </row>
        <row r="32">
          <cell r="A32" t="str">
            <v>1030Corporate Responsibility</v>
          </cell>
        </row>
        <row r="33">
          <cell r="A33" t="str">
            <v>1030Crisis Management</v>
          </cell>
        </row>
        <row r="34">
          <cell r="A34" t="str">
            <v>1030Events Management</v>
          </cell>
        </row>
        <row r="35">
          <cell r="A35" t="str">
            <v>1030Government Relations</v>
          </cell>
        </row>
        <row r="36">
          <cell r="A36" t="str">
            <v xml:space="preserve">1030Communications </v>
          </cell>
        </row>
        <row r="37">
          <cell r="A37" t="str">
            <v>1030Branding</v>
          </cell>
        </row>
        <row r="38">
          <cell r="A38" t="str">
            <v>1030Media Relations</v>
          </cell>
        </row>
        <row r="39">
          <cell r="A39" t="str">
            <v>1300IT Service Management</v>
          </cell>
        </row>
        <row r="40">
          <cell r="A40" t="str">
            <v/>
          </cell>
        </row>
        <row r="41">
          <cell r="A41" t="str">
            <v>1300IT Applications Management</v>
          </cell>
        </row>
        <row r="42">
          <cell r="A42" t="str">
            <v/>
          </cell>
        </row>
        <row r="43">
          <cell r="A43" t="str">
            <v>1200Consulting</v>
          </cell>
        </row>
        <row r="44">
          <cell r="A44" t="str">
            <v>1500Consulting</v>
          </cell>
        </row>
        <row r="45">
          <cell r="A45" t="str">
            <v>1100Consulting</v>
          </cell>
        </row>
        <row r="46">
          <cell r="A46" t="str">
            <v>1080Consulting</v>
          </cell>
        </row>
        <row r="47">
          <cell r="A47" t="str">
            <v>1010Consulting</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row r="68">
          <cell r="A68" t="str">
            <v/>
          </cell>
        </row>
      </sheetData>
      <sheetData sheetId="11">
        <row r="19">
          <cell r="A19" t="str">
            <v>1420OMSA</v>
          </cell>
        </row>
        <row r="20">
          <cell r="A20" t="str">
            <v>1210Administration</v>
          </cell>
        </row>
        <row r="21">
          <cell r="A21" t="str">
            <v>1210Board Costs</v>
          </cell>
        </row>
        <row r="22">
          <cell r="A22" t="str">
            <v>1200External Audit</v>
          </cell>
        </row>
        <row r="23">
          <cell r="A23" t="str">
            <v>1200FSA</v>
          </cell>
        </row>
        <row r="24">
          <cell r="A24" t="str">
            <v>1210Insurance</v>
          </cell>
        </row>
        <row r="25">
          <cell r="A25" t="str">
            <v>1400ISO Accreditations</v>
          </cell>
        </row>
        <row r="26">
          <cell r="A26" t="str">
            <v>1210Licenses</v>
          </cell>
        </row>
        <row r="27">
          <cell r="A27" t="str">
            <v>1210Property Rates</v>
          </cell>
        </row>
        <row r="28">
          <cell r="A28" t="str">
            <v>1210Rental</v>
          </cell>
        </row>
        <row r="29">
          <cell r="A29" t="str">
            <v>1210Subscriptions</v>
          </cell>
        </row>
        <row r="30">
          <cell r="A30" t="str">
            <v>1210Utilities</v>
          </cell>
        </row>
        <row r="31">
          <cell r="A31" t="str">
            <v>1440Consulting</v>
          </cell>
        </row>
        <row r="32">
          <cell r="A32" t="str">
            <v>1711Transition - HOA</v>
          </cell>
        </row>
        <row r="33">
          <cell r="A33" t="str">
            <v>1711Transition - Additional</v>
          </cell>
        </row>
        <row r="34">
          <cell r="A34" t="str">
            <v>1711Transition - Southern Region</v>
          </cell>
        </row>
        <row r="35">
          <cell r="A35" t="str">
            <v>1711Transition - IT</v>
          </cell>
        </row>
        <row r="36">
          <cell r="A36" t="str">
            <v>1711Transition - CMS / NCC</v>
          </cell>
        </row>
        <row r="37">
          <cell r="A37" t="str">
            <v>1400Consulting</v>
          </cell>
        </row>
        <row r="38">
          <cell r="A38" t="str">
            <v>1410Consulting</v>
          </cell>
        </row>
        <row r="39">
          <cell r="A39" t="str">
            <v>1420Consulting</v>
          </cell>
        </row>
        <row r="40">
          <cell r="A40" t="str">
            <v>1100Consulting</v>
          </cell>
        </row>
        <row r="41">
          <cell r="A41" t="str">
            <v>1200Consulting</v>
          </cell>
        </row>
        <row r="42">
          <cell r="A42" t="str">
            <v>1500Consulting</v>
          </cell>
        </row>
        <row r="43">
          <cell r="A43" t="str">
            <v>1000Consulting</v>
          </cell>
        </row>
        <row r="44">
          <cell r="A44" t="str">
            <v>1441CROIC</v>
          </cell>
        </row>
        <row r="45">
          <cell r="A45" t="str">
            <v>1440CMS Standard Services</v>
          </cell>
        </row>
        <row r="46">
          <cell r="A46" t="str">
            <v>1442ACS Metering</v>
          </cell>
        </row>
        <row r="47">
          <cell r="A47" t="str">
            <v>1300IT Infrastructure MGT EDPR</v>
          </cell>
        </row>
        <row r="48">
          <cell r="A48" t="str">
            <v>1301IT Infrastructure MGT CROIC</v>
          </cell>
        </row>
        <row r="49">
          <cell r="A49" t="str">
            <v>1301IT Consulting CROIC</v>
          </cell>
        </row>
        <row r="50">
          <cell r="A50" t="str">
            <v>1300IT Consulting EDPR</v>
          </cell>
        </row>
        <row r="51">
          <cell r="A51" t="str">
            <v>1420OMSA Reduction NCC</v>
          </cell>
        </row>
        <row r="52">
          <cell r="A52" t="str">
            <v>1420OMSA Vegetation</v>
          </cell>
        </row>
        <row r="53">
          <cell r="A53" t="str">
            <v>1420OMSA Inventory Holding</v>
          </cell>
        </row>
        <row r="54">
          <cell r="A54" t="str">
            <v>1210Land Tax</v>
          </cell>
        </row>
        <row r="55">
          <cell r="A55" t="str">
            <v>1420OMSA Reduction CMS</v>
          </cell>
        </row>
        <row r="56">
          <cell r="A56" t="str">
            <v>1030Consulting</v>
          </cell>
        </row>
        <row r="57">
          <cell r="A57" t="str">
            <v>1080Consulting</v>
          </cell>
        </row>
        <row r="58">
          <cell r="A58" t="str">
            <v>1010Consulting</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sheetData>
      <sheetData sheetId="12">
        <row r="19">
          <cell r="A19" t="str">
            <v>2300IT Infrastructure Management</v>
          </cell>
        </row>
        <row r="20">
          <cell r="A20" t="str">
            <v>2210Board Costs</v>
          </cell>
        </row>
        <row r="21">
          <cell r="A21" t="str">
            <v>2200External Audit</v>
          </cell>
        </row>
        <row r="22">
          <cell r="A22" t="str">
            <v>2200FSA</v>
          </cell>
        </row>
        <row r="23">
          <cell r="A23" t="str">
            <v>2210Insurance</v>
          </cell>
        </row>
        <row r="24">
          <cell r="A24" t="str">
            <v>2210Licenses</v>
          </cell>
        </row>
        <row r="25">
          <cell r="A25" t="str">
            <v>2210Subscriptions</v>
          </cell>
        </row>
        <row r="26">
          <cell r="A26" t="str">
            <v>2410Consulting</v>
          </cell>
        </row>
        <row r="27">
          <cell r="A27" t="str">
            <v>2420Consulting</v>
          </cell>
        </row>
        <row r="28">
          <cell r="A28" t="str">
            <v>2100Consulting</v>
          </cell>
        </row>
        <row r="29">
          <cell r="A29" t="str">
            <v>2200Consulting</v>
          </cell>
        </row>
        <row r="30">
          <cell r="A30" t="str">
            <v>2500Consulting</v>
          </cell>
        </row>
        <row r="31">
          <cell r="A31" t="str">
            <v>2000Consulting</v>
          </cell>
        </row>
        <row r="32">
          <cell r="A32" t="str">
            <v>2713Transition - Seven-13</v>
          </cell>
        </row>
        <row r="33">
          <cell r="A33" t="str">
            <v>2713Transition - CMS / NCC</v>
          </cell>
        </row>
        <row r="34">
          <cell r="A34" t="str">
            <v>2450Rental</v>
          </cell>
        </row>
        <row r="35">
          <cell r="A35" t="str">
            <v>2450Fixed Fee Reduction NCC</v>
          </cell>
        </row>
        <row r="36">
          <cell r="A36" t="str">
            <v>2300Consulting</v>
          </cell>
        </row>
        <row r="37">
          <cell r="A37" t="str">
            <v>2450Fixed Fee</v>
          </cell>
        </row>
        <row r="38">
          <cell r="A38" t="str">
            <v>2450Fixed Fee Reduction</v>
          </cell>
        </row>
        <row r="39">
          <cell r="A39" t="str">
            <v>2450Fixed Fee Reduction (Payroll)</v>
          </cell>
        </row>
        <row r="40">
          <cell r="A40" t="str">
            <v xml:space="preserve">2450South Gippsland Incentive </v>
          </cell>
        </row>
        <row r="41">
          <cell r="A41" t="str">
            <v>2450South Gippsland Marketing</v>
          </cell>
        </row>
        <row r="42">
          <cell r="A42" t="str">
            <v>2713Transition - Seven-13</v>
          </cell>
        </row>
        <row r="43">
          <cell r="A43" t="str">
            <v/>
          </cell>
        </row>
        <row r="44">
          <cell r="A44" t="str">
            <v/>
          </cell>
        </row>
        <row r="45">
          <cell r="A45" t="str">
            <v/>
          </cell>
        </row>
        <row r="46">
          <cell r="A46" t="str">
            <v/>
          </cell>
        </row>
        <row r="47">
          <cell r="A47" t="str">
            <v/>
          </cell>
        </row>
        <row r="48">
          <cell r="A48" t="str">
            <v/>
          </cell>
        </row>
        <row r="49">
          <cell r="A49" t="str">
            <v/>
          </cell>
        </row>
        <row r="50">
          <cell r="A50" t="str">
            <v/>
          </cell>
        </row>
        <row r="51">
          <cell r="A51" t="str">
            <v/>
          </cell>
        </row>
        <row r="52">
          <cell r="A52" t="str">
            <v/>
          </cell>
        </row>
        <row r="53">
          <cell r="A53" t="str">
            <v/>
          </cell>
        </row>
        <row r="54">
          <cell r="A54" t="str">
            <v/>
          </cell>
        </row>
        <row r="55">
          <cell r="A55" t="str">
            <v/>
          </cell>
        </row>
        <row r="56">
          <cell r="A56" t="str">
            <v/>
          </cell>
        </row>
        <row r="57">
          <cell r="A57" t="str">
            <v/>
          </cell>
        </row>
        <row r="58">
          <cell r="A58" t="str">
            <v/>
          </cell>
        </row>
        <row r="59">
          <cell r="A59" t="str">
            <v/>
          </cell>
        </row>
        <row r="60">
          <cell r="A60" t="str">
            <v/>
          </cell>
        </row>
        <row r="61">
          <cell r="A61" t="str">
            <v/>
          </cell>
        </row>
        <row r="62">
          <cell r="A62" t="str">
            <v/>
          </cell>
        </row>
        <row r="63">
          <cell r="A63" t="str">
            <v/>
          </cell>
        </row>
        <row r="64">
          <cell r="A64" t="str">
            <v/>
          </cell>
        </row>
        <row r="65">
          <cell r="A65" t="str">
            <v/>
          </cell>
        </row>
        <row r="66">
          <cell r="A66" t="str">
            <v/>
          </cell>
        </row>
        <row r="67">
          <cell r="A67" t="str">
            <v/>
          </cell>
        </row>
      </sheetData>
      <sheetData sheetId="13"/>
      <sheetData sheetId="14"/>
      <sheetData sheetId="15"/>
      <sheetData sheetId="16"/>
      <sheetData sheetId="17"/>
      <sheetData sheetId="18"/>
      <sheetData sheetId="19"/>
      <sheetData sheetId="20"/>
      <sheetData sheetId="21"/>
      <sheetData sheetId="22">
        <row r="1">
          <cell r="B1" t="str">
            <v>Resources Costs Summary by Financial Year ($'000,Nominal)</v>
          </cell>
        </row>
        <row r="127">
          <cell r="I127">
            <v>1</v>
          </cell>
        </row>
      </sheetData>
      <sheetData sheetId="23"/>
      <sheetData sheetId="24"/>
      <sheetData sheetId="25"/>
      <sheetData sheetId="26"/>
      <sheetData sheetId="27">
        <row r="1">
          <cell r="B1" t="str">
            <v>UED - Capex by Calendar Year ($'000,Nominal)</v>
          </cell>
        </row>
        <row r="87">
          <cell r="F87">
            <v>0</v>
          </cell>
        </row>
      </sheetData>
      <sheetData sheetId="28">
        <row r="1">
          <cell r="B1" t="str">
            <v>UED - Capex by Financial Year ($'000,Nominal)</v>
          </cell>
        </row>
        <row r="87">
          <cell r="F87">
            <v>0</v>
          </cell>
        </row>
      </sheetData>
      <sheetData sheetId="29">
        <row r="1">
          <cell r="B1" t="str">
            <v>UED - Capex by Quarter ($'000,Nominal)</v>
          </cell>
        </row>
        <row r="87">
          <cell r="F87">
            <v>0</v>
          </cell>
        </row>
      </sheetData>
      <sheetData sheetId="30">
        <row r="1">
          <cell r="B1" t="str">
            <v>UED - Capex by Month ($'000,Nominal)</v>
          </cell>
        </row>
        <row r="96">
          <cell r="F96">
            <v>0</v>
          </cell>
        </row>
      </sheetData>
      <sheetData sheetId="31"/>
      <sheetData sheetId="32">
        <row r="1">
          <cell r="B1" t="str">
            <v>UED - Balance Sheet by Month ($'000,Nominal)</v>
          </cell>
        </row>
        <row r="90">
          <cell r="F90">
            <v>1</v>
          </cell>
        </row>
      </sheetData>
      <sheetData sheetId="33"/>
      <sheetData sheetId="34"/>
      <sheetData sheetId="35"/>
      <sheetData sheetId="36"/>
      <sheetData sheetId="37">
        <row r="1">
          <cell r="B1" t="str">
            <v>MGH - Capex by Calendar Year ($'000,Nominal)</v>
          </cell>
        </row>
        <row r="69">
          <cell r="F69">
            <v>0</v>
          </cell>
        </row>
      </sheetData>
      <sheetData sheetId="38">
        <row r="1">
          <cell r="B1" t="str">
            <v>MGH - Capex by Financial Year ($'000,Nominal)</v>
          </cell>
        </row>
        <row r="69">
          <cell r="F69">
            <v>0</v>
          </cell>
        </row>
      </sheetData>
      <sheetData sheetId="39">
        <row r="1">
          <cell r="B1" t="str">
            <v>MGH - Capex by Quarter ($'000,Nominal)</v>
          </cell>
        </row>
        <row r="69">
          <cell r="F69">
            <v>0</v>
          </cell>
        </row>
      </sheetData>
      <sheetData sheetId="40">
        <row r="1">
          <cell r="B1" t="str">
            <v>MGH - Capex by Month ($'000,Nominal)</v>
          </cell>
        </row>
        <row r="78">
          <cell r="F78">
            <v>0</v>
          </cell>
        </row>
      </sheetData>
      <sheetData sheetId="41"/>
      <sheetData sheetId="42">
        <row r="1">
          <cell r="B1" t="str">
            <v>MGH - Balance Sheet by Month ($'000,Nominal)</v>
          </cell>
        </row>
        <row r="70">
          <cell r="F70">
            <v>0</v>
          </cell>
        </row>
      </sheetData>
      <sheetData sheetId="43"/>
      <sheetData sheetId="44">
        <row r="1">
          <cell r="B1" t="str">
            <v>UED - Dept Summary by Month ($'000,Nominal) NOT IN USE</v>
          </cell>
        </row>
        <row r="170">
          <cell r="F170">
            <v>0</v>
          </cell>
        </row>
        <row r="171">
          <cell r="F171">
            <v>1</v>
          </cell>
        </row>
      </sheetData>
      <sheetData sheetId="45">
        <row r="1">
          <cell r="B1" t="str">
            <v>UED - Account Summary by Month ($'000,Nominal)</v>
          </cell>
        </row>
        <row r="414">
          <cell r="F414">
            <v>0</v>
          </cell>
        </row>
      </sheetData>
      <sheetData sheetId="46"/>
      <sheetData sheetId="47"/>
      <sheetData sheetId="48">
        <row r="1">
          <cell r="B1" t="str">
            <v>MGH - Dept Summary by Month ($'000,Nominal) NOT IN USE</v>
          </cell>
        </row>
        <row r="166">
          <cell r="F166">
            <v>0</v>
          </cell>
        </row>
        <row r="167">
          <cell r="F167">
            <v>1</v>
          </cell>
        </row>
      </sheetData>
      <sheetData sheetId="49">
        <row r="1">
          <cell r="B1" t="str">
            <v>MGH - Account Summary by Month</v>
          </cell>
        </row>
        <row r="328">
          <cell r="F328">
            <v>0</v>
          </cell>
        </row>
      </sheetData>
      <sheetData sheetId="50"/>
      <sheetData sheetId="51">
        <row r="1">
          <cell r="B1" t="str">
            <v>Cost Centre Report by Month CEM ($'000,Nominal)</v>
          </cell>
        </row>
      </sheetData>
      <sheetData sheetId="52">
        <row r="1">
          <cell r="B1" t="str">
            <v>Cost Centre Report by Month CEO ($'000,Nominal)</v>
          </cell>
        </row>
      </sheetData>
      <sheetData sheetId="53">
        <row r="1">
          <cell r="B1" t="str">
            <v>Cost Centre Report by Month CMM ($'000,Nominal)</v>
          </cell>
        </row>
      </sheetData>
      <sheetData sheetId="54">
        <row r="1">
          <cell r="B1" t="str">
            <v>Cost Centre Report by Month COM ($'000,Nominal)</v>
          </cell>
        </row>
      </sheetData>
      <sheetData sheetId="55">
        <row r="1">
          <cell r="B1" t="str">
            <v>Cost Centre Report by Month FIN ($'000,Nominal)</v>
          </cell>
        </row>
      </sheetData>
      <sheetData sheetId="56">
        <row r="1">
          <cell r="B1" t="str">
            <v>Cost Centre Report by Month HR ($'000,Nominal)</v>
          </cell>
        </row>
      </sheetData>
      <sheetData sheetId="57">
        <row r="1">
          <cell r="B1" t="str">
            <v>Cost Centre Report by Month IT ($'000,Nominal)</v>
          </cell>
        </row>
      </sheetData>
      <sheetData sheetId="58">
        <row r="1">
          <cell r="B1" t="str">
            <v>Cost Centre Report by Month NIT ($'000,Nominal)</v>
          </cell>
        </row>
      </sheetData>
      <sheetData sheetId="59">
        <row r="1">
          <cell r="B1" t="str">
            <v>Cost Centre Report by Month OHS ($'000,Nominal)</v>
          </cell>
        </row>
      </sheetData>
      <sheetData sheetId="60">
        <row r="1">
          <cell r="B1" t="str">
            <v>Cost Centre Report by Month REG ($'000,Nominal)</v>
          </cell>
        </row>
      </sheetData>
      <sheetData sheetId="61">
        <row r="1">
          <cell r="B1" t="str">
            <v>Cost Centre Report by Month RISK ($'000,Nominal)</v>
          </cell>
        </row>
      </sheetData>
      <sheetData sheetId="62">
        <row r="1">
          <cell r="B1" t="str">
            <v>Cost Centre Report by Month SDN ($'000,Nominal)</v>
          </cell>
        </row>
      </sheetData>
      <sheetData sheetId="63">
        <row r="1">
          <cell r="B1" t="str">
            <v>Cost Centre Report by Month SDS ($'000,Nominal)</v>
          </cell>
        </row>
      </sheetData>
      <sheetData sheetId="64"/>
      <sheetData sheetId="65"/>
      <sheetData sheetId="66"/>
      <sheetData sheetId="67"/>
      <sheetData sheetId="68"/>
      <sheetData sheetId="69"/>
      <sheetData sheetId="70"/>
      <sheetData sheetId="71"/>
      <sheetData sheetId="72">
        <row r="1">
          <cell r="B1" t="str">
            <v>Cost Centre 1430 - Report by Month ($'000,Nominal)</v>
          </cell>
        </row>
        <row r="1110">
          <cell r="P1110">
            <v>0</v>
          </cell>
        </row>
      </sheetData>
      <sheetData sheetId="73"/>
      <sheetData sheetId="74"/>
      <sheetData sheetId="75"/>
      <sheetData sheetId="76">
        <row r="12">
          <cell r="D12">
            <v>1</v>
          </cell>
        </row>
        <row r="13">
          <cell r="D13">
            <v>2</v>
          </cell>
        </row>
        <row r="14">
          <cell r="D14">
            <v>3</v>
          </cell>
        </row>
        <row r="15">
          <cell r="D15">
            <v>4</v>
          </cell>
        </row>
        <row r="16">
          <cell r="D16">
            <v>5</v>
          </cell>
        </row>
        <row r="17">
          <cell r="D17">
            <v>6</v>
          </cell>
        </row>
        <row r="18">
          <cell r="D18">
            <v>7</v>
          </cell>
        </row>
        <row r="19">
          <cell r="D19">
            <v>8</v>
          </cell>
        </row>
        <row r="20">
          <cell r="D20">
            <v>9</v>
          </cell>
        </row>
        <row r="21">
          <cell r="D21">
            <v>10</v>
          </cell>
        </row>
        <row r="22">
          <cell r="D22">
            <v>11</v>
          </cell>
        </row>
        <row r="23">
          <cell r="D23">
            <v>12</v>
          </cell>
        </row>
        <row r="24">
          <cell r="D24">
            <v>13</v>
          </cell>
        </row>
        <row r="25">
          <cell r="D25">
            <v>14</v>
          </cell>
        </row>
        <row r="26">
          <cell r="D26">
            <v>15</v>
          </cell>
        </row>
        <row r="27">
          <cell r="D27">
            <v>16</v>
          </cell>
        </row>
        <row r="28">
          <cell r="D28">
            <v>17</v>
          </cell>
        </row>
        <row r="29">
          <cell r="D29">
            <v>18</v>
          </cell>
        </row>
        <row r="30">
          <cell r="D30">
            <v>19</v>
          </cell>
        </row>
        <row r="31">
          <cell r="D31">
            <v>20</v>
          </cell>
        </row>
        <row r="32">
          <cell r="D32">
            <v>21</v>
          </cell>
        </row>
        <row r="33">
          <cell r="D33">
            <v>22</v>
          </cell>
        </row>
        <row r="34">
          <cell r="D34">
            <v>23</v>
          </cell>
        </row>
        <row r="35">
          <cell r="D35">
            <v>24</v>
          </cell>
        </row>
        <row r="36">
          <cell r="D36">
            <v>25</v>
          </cell>
        </row>
        <row r="37">
          <cell r="D37">
            <v>26</v>
          </cell>
        </row>
        <row r="38">
          <cell r="D38">
            <v>27</v>
          </cell>
        </row>
        <row r="39">
          <cell r="D39">
            <v>28</v>
          </cell>
        </row>
        <row r="40">
          <cell r="D40">
            <v>29</v>
          </cell>
        </row>
        <row r="41">
          <cell r="D41">
            <v>30</v>
          </cell>
        </row>
        <row r="42">
          <cell r="D42">
            <v>31</v>
          </cell>
        </row>
        <row r="71">
          <cell r="D71" t="str">
            <v>Active Data Periods</v>
          </cell>
        </row>
        <row r="72">
          <cell r="D72" t="str">
            <v>Projections Start</v>
          </cell>
        </row>
        <row r="77">
          <cell r="D77" t="str">
            <v>Annual</v>
          </cell>
        </row>
        <row r="78">
          <cell r="D78" t="str">
            <v>Semi-Annual</v>
          </cell>
        </row>
        <row r="79">
          <cell r="D79" t="str">
            <v>Quarterly</v>
          </cell>
        </row>
        <row r="80">
          <cell r="D80" t="str">
            <v>Monthly</v>
          </cell>
        </row>
        <row r="85">
          <cell r="D85" t="str">
            <v>Year</v>
          </cell>
        </row>
        <row r="86">
          <cell r="D86" t="str">
            <v>Half Year</v>
          </cell>
        </row>
        <row r="87">
          <cell r="D87" t="str">
            <v>Quarter</v>
          </cell>
        </row>
        <row r="88">
          <cell r="D88" t="str">
            <v>Month</v>
          </cell>
        </row>
        <row r="93">
          <cell r="D93">
            <v>1</v>
          </cell>
        </row>
        <row r="94">
          <cell r="D94">
            <v>2</v>
          </cell>
        </row>
        <row r="95">
          <cell r="D95">
            <v>4</v>
          </cell>
        </row>
        <row r="96">
          <cell r="D96">
            <v>12</v>
          </cell>
        </row>
      </sheetData>
      <sheetData sheetId="77"/>
      <sheetData sheetId="78">
        <row r="7">
          <cell r="B7" t="str">
            <v>Error Checks</v>
          </cell>
        </row>
        <row r="66">
          <cell r="B66" t="str">
            <v>Sensitivity Checks</v>
          </cell>
        </row>
        <row r="82">
          <cell r="B82" t="str">
            <v>Alert Checks</v>
          </cell>
        </row>
      </sheetData>
      <sheetData sheetId="79"/>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Contents"/>
      <sheetName val="Summary"/>
      <sheetName val="Checks"/>
      <sheetName val="Assum-Reg"/>
      <sheetName val="Assum"/>
      <sheetName val="Assum-Acqn"/>
      <sheetName val="Assum-Fin"/>
      <sheetName val="Assum-BS"/>
      <sheetName val="Licence"/>
      <sheetName val="Senstvts"/>
      <sheetName val="Reg-Rev"/>
      <sheetName val="Reg Dep"/>
      <sheetName val="Tax Dep"/>
      <sheetName val="Eff Carry Over"/>
      <sheetName val="Capex Diff"/>
      <sheetName val="Q-Fin"/>
      <sheetName val="A-Fin"/>
      <sheetName val="Q-Cash"/>
      <sheetName val="A-Cash"/>
      <sheetName val="Q-Ops"/>
      <sheetName val="A-Ops"/>
      <sheetName val="Q-Depn"/>
      <sheetName val="A-Depn"/>
      <sheetName val="UED ENTITY"/>
      <sheetName val="PPL ENTITY"/>
      <sheetName val="HoldCo ENTITY"/>
      <sheetName val="HoldCo CONSOL"/>
      <sheetName val="HoldCo CONSOL (June Year End)"/>
      <sheetName val="DUET S"/>
      <sheetName val="Cover"/>
      <sheetName val="Ass"/>
      <sheetName val="1.  GIF"/>
      <sheetName val="Global Inputs"/>
      <sheetName val=" 18. GIF2"/>
    </sheetNames>
    <sheetDataSet>
      <sheetData sheetId="0" refreshError="1"/>
      <sheetData sheetId="1"/>
      <sheetData sheetId="2" refreshError="1"/>
      <sheetData sheetId="3" refreshError="1"/>
      <sheetData sheetId="4"/>
      <sheetData sheetId="5" refreshError="1"/>
      <sheetData sheetId="6"/>
      <sheetData sheetId="7"/>
      <sheetData sheetId="8"/>
      <sheetData sheetId="9" refreshError="1"/>
      <sheetData sheetId="10"/>
      <sheetData sheetId="11" refreshError="1">
        <row r="282">
          <cell r="P282">
            <v>0.01</v>
          </cell>
          <cell r="U282">
            <v>0.01</v>
          </cell>
        </row>
      </sheetData>
      <sheetData sheetId="12" refreshError="1"/>
      <sheetData sheetId="13" refreshError="1"/>
      <sheetData sheetId="14" refreshError="1"/>
      <sheetData sheetId="15" refreshError="1"/>
      <sheetData sheetId="16"/>
      <sheetData sheetId="17"/>
      <sheetData sheetId="18"/>
      <sheetData sheetId="19"/>
      <sheetData sheetId="20" refreshError="1"/>
      <sheetData sheetId="21" refreshError="1"/>
      <sheetData sheetId="22" refreshError="1"/>
      <sheetData sheetId="23" refreshError="1">
        <row r="4">
          <cell r="B4" t="str">
            <v xml:space="preserve">Year ending 31 December </v>
          </cell>
          <cell r="K4">
            <v>2001</v>
          </cell>
          <cell r="L4">
            <v>2002</v>
          </cell>
          <cell r="M4">
            <v>2003</v>
          </cell>
          <cell r="N4">
            <v>2004</v>
          </cell>
          <cell r="O4">
            <v>2005</v>
          </cell>
          <cell r="P4">
            <v>2006</v>
          </cell>
          <cell r="Q4">
            <v>2007</v>
          </cell>
          <cell r="R4">
            <v>2008</v>
          </cell>
          <cell r="S4">
            <v>2009</v>
          </cell>
          <cell r="T4">
            <v>2010</v>
          </cell>
          <cell r="U4">
            <v>2011</v>
          </cell>
          <cell r="V4">
            <v>2012</v>
          </cell>
          <cell r="W4">
            <v>2013</v>
          </cell>
          <cell r="X4">
            <v>2014</v>
          </cell>
        </row>
        <row r="6">
          <cell r="B6" t="str">
            <v>Capital Expenditure</v>
          </cell>
        </row>
        <row r="7">
          <cell r="B7" t="str">
            <v>Distribution - Network</v>
          </cell>
          <cell r="K7">
            <v>0</v>
          </cell>
          <cell r="L7">
            <v>0</v>
          </cell>
          <cell r="M7">
            <v>74.742005168676684</v>
          </cell>
          <cell r="N7">
            <v>84.75</v>
          </cell>
          <cell r="O7">
            <v>90.39</v>
          </cell>
          <cell r="P7">
            <v>89.42</v>
          </cell>
          <cell r="Q7">
            <v>89.85</v>
          </cell>
          <cell r="R7">
            <v>113.79</v>
          </cell>
          <cell r="S7">
            <v>98.76</v>
          </cell>
          <cell r="T7">
            <v>102.99</v>
          </cell>
          <cell r="U7">
            <v>105.77</v>
          </cell>
          <cell r="V7">
            <v>90.12</v>
          </cell>
          <cell r="W7">
            <v>111.94</v>
          </cell>
          <cell r="X7">
            <v>116.36</v>
          </cell>
        </row>
        <row r="8">
          <cell r="B8" t="str">
            <v>Distribution - Non-Network</v>
          </cell>
          <cell r="K8">
            <v>0</v>
          </cell>
          <cell r="L8">
            <v>0</v>
          </cell>
          <cell r="M8">
            <v>1.0080613571944643</v>
          </cell>
          <cell r="N8">
            <v>2.06</v>
          </cell>
          <cell r="O8">
            <v>2.2000000000000002</v>
          </cell>
          <cell r="P8">
            <v>2.2200000000000002</v>
          </cell>
          <cell r="Q8">
            <v>2.25</v>
          </cell>
          <cell r="R8">
            <v>2.21</v>
          </cell>
          <cell r="S8">
            <v>2.3199999999999998</v>
          </cell>
          <cell r="T8">
            <v>2.57</v>
          </cell>
          <cell r="U8">
            <v>2.99</v>
          </cell>
          <cell r="V8">
            <v>3.49</v>
          </cell>
          <cell r="W8">
            <v>4.1500000000000004</v>
          </cell>
          <cell r="X8">
            <v>3.62</v>
          </cell>
        </row>
        <row r="9">
          <cell r="B9" t="str">
            <v>Distribution - IT</v>
          </cell>
          <cell r="K9">
            <v>0</v>
          </cell>
          <cell r="L9">
            <v>0</v>
          </cell>
          <cell r="M9">
            <v>0</v>
          </cell>
          <cell r="N9">
            <v>0</v>
          </cell>
          <cell r="O9">
            <v>5</v>
          </cell>
          <cell r="P9">
            <v>-1</v>
          </cell>
          <cell r="Q9">
            <v>-1</v>
          </cell>
          <cell r="R9">
            <v>-1</v>
          </cell>
          <cell r="S9">
            <v>-1</v>
          </cell>
          <cell r="T9">
            <v>-1</v>
          </cell>
          <cell r="U9">
            <v>0</v>
          </cell>
          <cell r="V9">
            <v>0</v>
          </cell>
          <cell r="W9">
            <v>0</v>
          </cell>
          <cell r="X9">
            <v>0</v>
          </cell>
        </row>
        <row r="10">
          <cell r="B10" t="str">
            <v>Information Systems</v>
          </cell>
          <cell r="K10">
            <v>0</v>
          </cell>
          <cell r="L10">
            <v>0</v>
          </cell>
          <cell r="M10">
            <v>7.3742282554326666</v>
          </cell>
          <cell r="N10">
            <v>7.63</v>
          </cell>
          <cell r="O10">
            <v>7.82</v>
          </cell>
          <cell r="P10">
            <v>7.8</v>
          </cell>
          <cell r="Q10">
            <v>7.8</v>
          </cell>
          <cell r="R10">
            <v>7.81</v>
          </cell>
          <cell r="S10">
            <v>8</v>
          </cell>
          <cell r="T10">
            <v>8.1999999999999993</v>
          </cell>
          <cell r="U10">
            <v>8.41</v>
          </cell>
          <cell r="V10">
            <v>8.6199999999999992</v>
          </cell>
          <cell r="W10">
            <v>8.83</v>
          </cell>
          <cell r="X10">
            <v>9.0500000000000007</v>
          </cell>
        </row>
        <row r="11">
          <cell r="B11" t="str">
            <v>Corporate</v>
          </cell>
          <cell r="K11">
            <v>0</v>
          </cell>
          <cell r="L11">
            <v>0</v>
          </cell>
          <cell r="M11">
            <v>0.23070521869615956</v>
          </cell>
          <cell r="N11">
            <v>0</v>
          </cell>
          <cell r="O11">
            <v>0</v>
          </cell>
          <cell r="P11">
            <v>0</v>
          </cell>
          <cell r="Q11">
            <v>0</v>
          </cell>
          <cell r="R11">
            <v>0</v>
          </cell>
          <cell r="S11">
            <v>0</v>
          </cell>
          <cell r="T11">
            <v>0</v>
          </cell>
          <cell r="U11">
            <v>0</v>
          </cell>
          <cell r="V11">
            <v>0</v>
          </cell>
          <cell r="W11">
            <v>0</v>
          </cell>
          <cell r="X11">
            <v>0</v>
          </cell>
        </row>
        <row r="12">
          <cell r="B12" t="str">
            <v>Land</v>
          </cell>
          <cell r="K12">
            <v>0</v>
          </cell>
          <cell r="L12">
            <v>0</v>
          </cell>
          <cell r="M12">
            <v>0</v>
          </cell>
          <cell r="N12">
            <v>0.7</v>
          </cell>
          <cell r="O12">
            <v>0</v>
          </cell>
          <cell r="P12">
            <v>0</v>
          </cell>
          <cell r="Q12">
            <v>0</v>
          </cell>
          <cell r="R12">
            <v>0</v>
          </cell>
          <cell r="S12">
            <v>0</v>
          </cell>
          <cell r="T12">
            <v>0</v>
          </cell>
          <cell r="U12">
            <v>0</v>
          </cell>
          <cell r="V12">
            <v>0</v>
          </cell>
          <cell r="W12">
            <v>0</v>
          </cell>
          <cell r="X12">
            <v>0</v>
          </cell>
        </row>
        <row r="13">
          <cell r="B13" t="str">
            <v>WIP</v>
          </cell>
          <cell r="K13">
            <v>0</v>
          </cell>
          <cell r="L13">
            <v>0</v>
          </cell>
          <cell r="M13">
            <v>0</v>
          </cell>
          <cell r="N13">
            <v>0</v>
          </cell>
          <cell r="O13">
            <v>0</v>
          </cell>
          <cell r="P13">
            <v>0</v>
          </cell>
          <cell r="Q13">
            <v>0</v>
          </cell>
          <cell r="R13">
            <v>0</v>
          </cell>
          <cell r="S13">
            <v>0</v>
          </cell>
          <cell r="T13">
            <v>0</v>
          </cell>
          <cell r="U13">
            <v>0</v>
          </cell>
          <cell r="V13">
            <v>0</v>
          </cell>
          <cell r="W13">
            <v>0</v>
          </cell>
          <cell r="X13">
            <v>0</v>
          </cell>
        </row>
        <row r="14">
          <cell r="B14" t="str">
            <v>Distribution - Existing Meters &amp; Service Lines</v>
          </cell>
          <cell r="K14">
            <v>0</v>
          </cell>
          <cell r="L14">
            <v>0</v>
          </cell>
          <cell r="M14">
            <v>0</v>
          </cell>
          <cell r="N14">
            <v>0</v>
          </cell>
          <cell r="O14">
            <v>0</v>
          </cell>
          <cell r="P14">
            <v>0</v>
          </cell>
          <cell r="Q14">
            <v>0</v>
          </cell>
          <cell r="R14">
            <v>0</v>
          </cell>
          <cell r="S14">
            <v>0</v>
          </cell>
          <cell r="T14">
            <v>0</v>
          </cell>
          <cell r="U14">
            <v>0</v>
          </cell>
          <cell r="V14">
            <v>0</v>
          </cell>
          <cell r="W14">
            <v>0</v>
          </cell>
          <cell r="X14">
            <v>0</v>
          </cell>
        </row>
        <row r="15">
          <cell r="B15" t="str">
            <v>[Other 4]</v>
          </cell>
          <cell r="K15">
            <v>0</v>
          </cell>
          <cell r="L15">
            <v>0</v>
          </cell>
          <cell r="M15">
            <v>0</v>
          </cell>
          <cell r="N15">
            <v>0</v>
          </cell>
          <cell r="O15">
            <v>0</v>
          </cell>
          <cell r="P15">
            <v>0</v>
          </cell>
          <cell r="Q15">
            <v>0</v>
          </cell>
          <cell r="R15">
            <v>0</v>
          </cell>
          <cell r="S15">
            <v>0</v>
          </cell>
          <cell r="T15">
            <v>0</v>
          </cell>
          <cell r="U15">
            <v>0</v>
          </cell>
          <cell r="V15">
            <v>0</v>
          </cell>
          <cell r="W15">
            <v>0</v>
          </cell>
          <cell r="X15">
            <v>0</v>
          </cell>
        </row>
        <row r="16">
          <cell r="B16" t="str">
            <v>[Other 5]</v>
          </cell>
          <cell r="K16">
            <v>64.7</v>
          </cell>
          <cell r="L16">
            <v>74.5</v>
          </cell>
          <cell r="M16">
            <v>0</v>
          </cell>
          <cell r="N16">
            <v>0</v>
          </cell>
          <cell r="O16">
            <v>0</v>
          </cell>
          <cell r="P16">
            <v>0</v>
          </cell>
          <cell r="Q16">
            <v>0</v>
          </cell>
          <cell r="R16">
            <v>0</v>
          </cell>
          <cell r="S16">
            <v>0</v>
          </cell>
          <cell r="T16">
            <v>0</v>
          </cell>
          <cell r="U16">
            <v>0</v>
          </cell>
          <cell r="V16">
            <v>0</v>
          </cell>
          <cell r="W16">
            <v>0</v>
          </cell>
          <cell r="X16">
            <v>0</v>
          </cell>
        </row>
      </sheetData>
      <sheetData sheetId="24" refreshError="1"/>
      <sheetData sheetId="25" refreshError="1"/>
      <sheetData sheetId="26" refreshError="1"/>
      <sheetData sheetId="27" refreshError="1"/>
      <sheetData sheetId="28" refreshError="1"/>
      <sheetData sheetId="29" refreshError="1">
        <row r="12">
          <cell r="D12">
            <v>0</v>
          </cell>
        </row>
        <row r="15">
          <cell r="D15">
            <v>0</v>
          </cell>
        </row>
        <row r="18">
          <cell r="D18">
            <v>0</v>
          </cell>
        </row>
      </sheetData>
      <sheetData sheetId="30" refreshError="1"/>
      <sheetData sheetId="31" refreshError="1"/>
      <sheetData sheetId="32" refreshError="1"/>
      <sheetData sheetId="33" refreshError="1"/>
      <sheetData sheetId="3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rt Time"/>
      <sheetName val="Sheet4"/>
      <sheetName val="Cost Centres"/>
      <sheetName val="Base"/>
      <sheetName val="TCR"/>
      <sheetName val="DESP"/>
      <sheetName val="STIPS"/>
      <sheetName val="Costs"/>
      <sheetName val="tiers"/>
    </sheetNames>
    <sheetDataSet>
      <sheetData sheetId="0" refreshError="1"/>
      <sheetData sheetId="1" refreshError="1"/>
      <sheetData sheetId="2" refreshError="1"/>
      <sheetData sheetId="3" refreshError="1">
        <row r="1">
          <cell r="A1" t="str">
            <v>Pers.no.</v>
          </cell>
          <cell r="B1" t="str">
            <v>Last name</v>
          </cell>
          <cell r="C1" t="str">
            <v>Known as</v>
          </cell>
          <cell r="D1" t="str">
            <v>Business unit name</v>
          </cell>
          <cell r="E1" t="str">
            <v>Organizational Unit</v>
          </cell>
          <cell r="F1" t="str">
            <v>Position</v>
          </cell>
          <cell r="G1" t="str">
            <v>Employee Subgroup</v>
          </cell>
          <cell r="H1" t="str">
            <v>Personnel Area</v>
          </cell>
          <cell r="I1" t="str">
            <v>Cost ctr</v>
          </cell>
          <cell r="J1" t="str">
            <v>Cost Center</v>
          </cell>
        </row>
        <row r="2">
          <cell r="A2" t="str">
            <v>00006486</v>
          </cell>
          <cell r="B2" t="str">
            <v>Beech</v>
          </cell>
          <cell r="C2" t="str">
            <v>Mark</v>
          </cell>
          <cell r="D2" t="str">
            <v>Alinta Asset Management</v>
          </cell>
          <cell r="E2" t="str">
            <v>Multinet Network</v>
          </cell>
          <cell r="F2" t="str">
            <v>Asset Manager Multinet Network</v>
          </cell>
          <cell r="G2" t="str">
            <v>TCR Accum Super</v>
          </cell>
          <cell r="H2" t="str">
            <v>Alinta Asset Management</v>
          </cell>
          <cell r="I2" t="str">
            <v>35360</v>
          </cell>
          <cell r="J2" t="str">
            <v>Gas Asset Mgt</v>
          </cell>
        </row>
        <row r="3">
          <cell r="A3" t="str">
            <v>00006778</v>
          </cell>
          <cell r="B3" t="str">
            <v>Whelan</v>
          </cell>
          <cell r="C3" t="str">
            <v>Peter</v>
          </cell>
          <cell r="D3" t="str">
            <v>Alinta Asset Management</v>
          </cell>
          <cell r="E3" t="str">
            <v>Emergency Preparedness</v>
          </cell>
          <cell r="F3" t="str">
            <v>Manager Emergency Preparedness</v>
          </cell>
          <cell r="G3" t="str">
            <v>TCR Accum Super</v>
          </cell>
          <cell r="H3" t="str">
            <v>Alinta Asset Management</v>
          </cell>
          <cell r="I3" t="str">
            <v>36303</v>
          </cell>
          <cell r="J3" t="str">
            <v>Technical Compliance</v>
          </cell>
        </row>
        <row r="4">
          <cell r="A4" t="str">
            <v>00006779</v>
          </cell>
          <cell r="B4" t="str">
            <v>Dakin</v>
          </cell>
          <cell r="C4" t="str">
            <v>Scott</v>
          </cell>
          <cell r="D4" t="str">
            <v>Alinta Asset Management</v>
          </cell>
          <cell r="E4" t="str">
            <v>Supervisor Mornington 2</v>
          </cell>
          <cell r="F4" t="str">
            <v>Linesman</v>
          </cell>
          <cell r="G4" t="str">
            <v>EEEE - Ex SECV F/N</v>
          </cell>
          <cell r="H4" t="str">
            <v>United Energy Ltd.</v>
          </cell>
          <cell r="I4" t="str">
            <v>39404</v>
          </cell>
          <cell r="J4" t="str">
            <v>Alliance - Mornington</v>
          </cell>
        </row>
        <row r="5">
          <cell r="A5" t="str">
            <v>00006781</v>
          </cell>
          <cell r="B5" t="str">
            <v>Hauser</v>
          </cell>
          <cell r="C5" t="str">
            <v>Robert</v>
          </cell>
          <cell r="D5" t="str">
            <v>Alinta Asset Management</v>
          </cell>
          <cell r="E5" t="str">
            <v>Supervisor Mornington 1</v>
          </cell>
          <cell r="F5" t="str">
            <v>Linesman</v>
          </cell>
          <cell r="G5" t="str">
            <v>EEEE - Ex SECV F/N</v>
          </cell>
          <cell r="H5" t="str">
            <v>United Energy Ltd.</v>
          </cell>
          <cell r="I5" t="str">
            <v>39404</v>
          </cell>
          <cell r="J5" t="str">
            <v>Alliance - Mornington</v>
          </cell>
        </row>
        <row r="6">
          <cell r="A6" t="str">
            <v>00006783</v>
          </cell>
          <cell r="B6" t="str">
            <v>Porter</v>
          </cell>
          <cell r="C6" t="str">
            <v>Tim</v>
          </cell>
          <cell r="D6" t="str">
            <v>Alinta Asset Management</v>
          </cell>
          <cell r="E6" t="str">
            <v>Supervisor Burwood 1</v>
          </cell>
          <cell r="F6" t="str">
            <v>Linesman</v>
          </cell>
          <cell r="G6" t="str">
            <v>EEEE - Ex SECV F/N</v>
          </cell>
          <cell r="H6" t="str">
            <v>United Energy Ltd.</v>
          </cell>
          <cell r="I6" t="str">
            <v>39403</v>
          </cell>
          <cell r="J6" t="str">
            <v>Alliance - Burwood</v>
          </cell>
        </row>
        <row r="7">
          <cell r="A7" t="str">
            <v>00006802</v>
          </cell>
          <cell r="B7" t="str">
            <v>Falkingham</v>
          </cell>
          <cell r="C7" t="str">
            <v>David</v>
          </cell>
          <cell r="D7" t="str">
            <v>Alinta Asset Management</v>
          </cell>
          <cell r="E7" t="str">
            <v>Supervisor Burwood 2</v>
          </cell>
          <cell r="F7" t="str">
            <v>First Responder</v>
          </cell>
          <cell r="G7" t="str">
            <v>LGA EEEE - F/N</v>
          </cell>
          <cell r="H7" t="str">
            <v>United Energy Ltd.</v>
          </cell>
          <cell r="I7" t="str">
            <v>39403</v>
          </cell>
          <cell r="J7" t="str">
            <v>Alliance - Burwood</v>
          </cell>
        </row>
        <row r="8">
          <cell r="A8" t="str">
            <v>00006807</v>
          </cell>
          <cell r="B8" t="str">
            <v>Simpkin</v>
          </cell>
          <cell r="C8" t="str">
            <v>Robert</v>
          </cell>
          <cell r="D8" t="str">
            <v>Alinta Asset Management</v>
          </cell>
          <cell r="E8" t="str">
            <v>Protection &amp; Control</v>
          </cell>
          <cell r="F8" t="str">
            <v>Protection &amp; Control Team Leader</v>
          </cell>
          <cell r="G8" t="str">
            <v>TCR DB Super</v>
          </cell>
          <cell r="H8" t="str">
            <v>Monthly Alinta Asset Managemt.</v>
          </cell>
          <cell r="I8" t="str">
            <v>31399</v>
          </cell>
          <cell r="J8" t="str">
            <v>AAM AS ETS Protectio</v>
          </cell>
        </row>
        <row r="9">
          <cell r="A9" t="str">
            <v>00006820</v>
          </cell>
          <cell r="B9" t="str">
            <v>Wong</v>
          </cell>
          <cell r="C9" t="str">
            <v>Peter</v>
          </cell>
          <cell r="D9" t="str">
            <v>Alinta Asset Management</v>
          </cell>
          <cell r="E9" t="str">
            <v>Enabling Technologies &amp; Systems</v>
          </cell>
          <cell r="F9" t="str">
            <v>Manager Enabling Technologies &amp; Systems</v>
          </cell>
          <cell r="G9" t="str">
            <v>TCR Accum Super</v>
          </cell>
          <cell r="H9" t="str">
            <v>Alinta Asset Management</v>
          </cell>
          <cell r="I9" t="str">
            <v>35352</v>
          </cell>
          <cell r="J9" t="str">
            <v>DMS Support</v>
          </cell>
        </row>
        <row r="10">
          <cell r="A10" t="str">
            <v>00006977</v>
          </cell>
          <cell r="B10" t="str">
            <v>Bent</v>
          </cell>
          <cell r="C10" t="str">
            <v>Darren</v>
          </cell>
          <cell r="D10" t="str">
            <v>Alinta Asset Management</v>
          </cell>
          <cell r="E10" t="str">
            <v>Supervisor Burwood 2</v>
          </cell>
          <cell r="F10" t="str">
            <v>First Responder</v>
          </cell>
          <cell r="G10" t="str">
            <v>LGA EEEE - F/N</v>
          </cell>
          <cell r="H10" t="str">
            <v>United Energy Ltd.</v>
          </cell>
          <cell r="I10" t="str">
            <v>39403</v>
          </cell>
          <cell r="J10" t="str">
            <v>Alliance - Burwood</v>
          </cell>
        </row>
        <row r="11">
          <cell r="A11" t="str">
            <v>00006979</v>
          </cell>
          <cell r="B11" t="str">
            <v>Twentyman</v>
          </cell>
          <cell r="C11" t="str">
            <v>Craig</v>
          </cell>
          <cell r="D11" t="str">
            <v>Alinta Asset Management</v>
          </cell>
          <cell r="E11" t="str">
            <v>Supervisor Burwood 2</v>
          </cell>
          <cell r="F11" t="str">
            <v>Linesman</v>
          </cell>
          <cell r="G11" t="str">
            <v>LGA EEEE - F/N</v>
          </cell>
          <cell r="H11" t="str">
            <v>United Energy Ltd.</v>
          </cell>
          <cell r="I11" t="str">
            <v>39403</v>
          </cell>
          <cell r="J11" t="str">
            <v>Alliance - Burwood</v>
          </cell>
        </row>
        <row r="12">
          <cell r="A12" t="str">
            <v>00007037</v>
          </cell>
          <cell r="B12" t="str">
            <v>Mafaakher</v>
          </cell>
          <cell r="C12" t="str">
            <v>Din</v>
          </cell>
          <cell r="D12" t="str">
            <v>Alinta Asset Management</v>
          </cell>
          <cell r="E12" t="str">
            <v>UED Asset Network</v>
          </cell>
          <cell r="F12" t="str">
            <v>Senior System Planner</v>
          </cell>
          <cell r="G12" t="str">
            <v>TCR DB Super</v>
          </cell>
          <cell r="H12" t="str">
            <v>Alinta Asset Management</v>
          </cell>
          <cell r="I12" t="str">
            <v>37302</v>
          </cell>
          <cell r="J12" t="str">
            <v>Elec Asset Mgt</v>
          </cell>
        </row>
        <row r="13">
          <cell r="A13" t="str">
            <v>00007106</v>
          </cell>
          <cell r="B13" t="str">
            <v>Savage</v>
          </cell>
          <cell r="C13" t="str">
            <v>Craig</v>
          </cell>
          <cell r="D13" t="str">
            <v>Alinta Asset Management</v>
          </cell>
          <cell r="E13" t="str">
            <v>UED Asset Network</v>
          </cell>
          <cell r="F13" t="str">
            <v>Asset Manager UED Network</v>
          </cell>
          <cell r="G13" t="str">
            <v>TCR DB Super</v>
          </cell>
          <cell r="H13" t="str">
            <v>Alinta Asset Management</v>
          </cell>
          <cell r="I13" t="str">
            <v>37302</v>
          </cell>
          <cell r="J13" t="str">
            <v>Elec Asset Mgt</v>
          </cell>
        </row>
        <row r="14">
          <cell r="A14" t="str">
            <v>00007131</v>
          </cell>
          <cell r="B14" t="str">
            <v>Highmore</v>
          </cell>
          <cell r="C14" t="str">
            <v>Wayne</v>
          </cell>
          <cell r="D14" t="str">
            <v>Alinta Asset Management</v>
          </cell>
          <cell r="E14" t="str">
            <v>Supervisor Burwood 1</v>
          </cell>
          <cell r="F14" t="str">
            <v>First Responder</v>
          </cell>
          <cell r="G14" t="str">
            <v>LGA EEEE - F/N</v>
          </cell>
          <cell r="H14" t="str">
            <v>United Energy Ltd.</v>
          </cell>
          <cell r="I14" t="str">
            <v>39403</v>
          </cell>
          <cell r="J14" t="str">
            <v>Alliance - Burwood</v>
          </cell>
        </row>
        <row r="15">
          <cell r="A15" t="str">
            <v>00007164</v>
          </cell>
          <cell r="B15" t="str">
            <v>Tsirikis</v>
          </cell>
          <cell r="C15" t="str">
            <v>Jim</v>
          </cell>
          <cell r="D15" t="str">
            <v>Alinta Asset Management</v>
          </cell>
          <cell r="E15" t="str">
            <v>UED Asset Network</v>
          </cell>
          <cell r="F15" t="str">
            <v>Senior Asset Performance Engineer</v>
          </cell>
          <cell r="G15" t="str">
            <v>TCR DB Super</v>
          </cell>
          <cell r="H15" t="str">
            <v>Alinta Asset Management</v>
          </cell>
          <cell r="I15" t="str">
            <v>37302</v>
          </cell>
          <cell r="J15" t="str">
            <v>Elec Asset Mgt</v>
          </cell>
        </row>
        <row r="16">
          <cell r="A16" t="str">
            <v>00007191</v>
          </cell>
          <cell r="B16" t="str">
            <v>Dowler</v>
          </cell>
          <cell r="C16" t="str">
            <v>Graeme</v>
          </cell>
          <cell r="D16" t="str">
            <v>Alinta Asset Management</v>
          </cell>
          <cell r="E16" t="str">
            <v>Supervisor Mornington 1</v>
          </cell>
          <cell r="F16" t="str">
            <v>Linesman</v>
          </cell>
          <cell r="G16" t="str">
            <v>EEEE - Ex SECV F/N</v>
          </cell>
          <cell r="H16" t="str">
            <v>United Energy Ltd.</v>
          </cell>
          <cell r="I16" t="str">
            <v>39404</v>
          </cell>
          <cell r="J16" t="str">
            <v>Alliance - Mornington</v>
          </cell>
        </row>
        <row r="17">
          <cell r="A17" t="str">
            <v>00007215</v>
          </cell>
          <cell r="B17" t="str">
            <v>Harker</v>
          </cell>
          <cell r="C17" t="str">
            <v>Sue</v>
          </cell>
          <cell r="D17" t="str">
            <v>Alinta Asset Management</v>
          </cell>
          <cell r="E17" t="str">
            <v>Drafting &amp; Operations</v>
          </cell>
          <cell r="F17" t="str">
            <v>Manager Drafting &amp; Operations Property</v>
          </cell>
          <cell r="G17" t="str">
            <v>TCR DB Super</v>
          </cell>
          <cell r="H17" t="str">
            <v>Alinta Asset Management</v>
          </cell>
          <cell r="I17" t="str">
            <v>31462</v>
          </cell>
          <cell r="J17" t="str">
            <v>AAM BS Drafting &amp; Op</v>
          </cell>
        </row>
        <row r="18">
          <cell r="A18" t="str">
            <v>00007298</v>
          </cell>
          <cell r="B18" t="str">
            <v>Reid</v>
          </cell>
          <cell r="C18" t="str">
            <v>Scott</v>
          </cell>
          <cell r="D18" t="str">
            <v>Alinta Asset Management</v>
          </cell>
          <cell r="E18" t="str">
            <v>Asset Data Services</v>
          </cell>
          <cell r="F18" t="str">
            <v>National Manager Asset Data Services</v>
          </cell>
          <cell r="G18" t="str">
            <v>TCR DB Super</v>
          </cell>
          <cell r="H18" t="str">
            <v>Alinta Asset Management</v>
          </cell>
          <cell r="I18" t="str">
            <v>35350</v>
          </cell>
          <cell r="J18" t="str">
            <v>DBYD &amp; Sub-Div</v>
          </cell>
        </row>
        <row r="19">
          <cell r="A19" t="str">
            <v>00007306</v>
          </cell>
          <cell r="B19" t="str">
            <v>Schille</v>
          </cell>
          <cell r="C19" t="str">
            <v>Andrew</v>
          </cell>
          <cell r="D19" t="str">
            <v>Energy Investments</v>
          </cell>
          <cell r="E19" t="str">
            <v>Regulatory</v>
          </cell>
          <cell r="F19" t="str">
            <v>Price Rev. &amp; Access Arrangements Manager</v>
          </cell>
          <cell r="G19" t="str">
            <v>TCR DB Super</v>
          </cell>
          <cell r="H19" t="str">
            <v>Alinta Asset Management</v>
          </cell>
          <cell r="I19" t="str">
            <v>10803</v>
          </cell>
          <cell r="J19" t="str">
            <v>Regulatory</v>
          </cell>
        </row>
        <row r="20">
          <cell r="A20" t="str">
            <v>00007309</v>
          </cell>
          <cell r="B20" t="str">
            <v>Senior</v>
          </cell>
          <cell r="C20" t="str">
            <v>Deb</v>
          </cell>
          <cell r="D20" t="str">
            <v>Alinta Asset Management</v>
          </cell>
          <cell r="E20" t="str">
            <v>Service Delivery - South</v>
          </cell>
          <cell r="F20" t="str">
            <v>Senior SME, Cross Functional &amp; Systems</v>
          </cell>
          <cell r="G20" t="str">
            <v>TCR Accum Super</v>
          </cell>
          <cell r="H20" t="str">
            <v>Alinta Asset Management</v>
          </cell>
          <cell r="I20" t="str">
            <v>33301</v>
          </cell>
          <cell r="J20" t="str">
            <v>Service Delivery</v>
          </cell>
        </row>
        <row r="21">
          <cell r="A21" t="str">
            <v>00007483</v>
          </cell>
          <cell r="B21" t="str">
            <v>Baker</v>
          </cell>
          <cell r="C21" t="str">
            <v>Geoff</v>
          </cell>
          <cell r="D21" t="str">
            <v>Alinta Asset Management</v>
          </cell>
          <cell r="E21" t="str">
            <v>Supervisor Mornington 1</v>
          </cell>
          <cell r="F21" t="str">
            <v>First Responder</v>
          </cell>
          <cell r="G21" t="str">
            <v>EEEE - Ex SECV F/N</v>
          </cell>
          <cell r="H21" t="str">
            <v>United Energy Ltd.</v>
          </cell>
          <cell r="I21" t="str">
            <v>39404</v>
          </cell>
          <cell r="J21" t="str">
            <v>Alliance - Mornington</v>
          </cell>
        </row>
        <row r="22">
          <cell r="A22" t="str">
            <v>00007490</v>
          </cell>
          <cell r="B22" t="str">
            <v>Catt</v>
          </cell>
          <cell r="C22" t="str">
            <v>Marcus</v>
          </cell>
          <cell r="D22" t="str">
            <v>Alinta Asset Management</v>
          </cell>
          <cell r="E22" t="str">
            <v>Supervisor Mornington 1</v>
          </cell>
          <cell r="F22" t="str">
            <v>First Responder</v>
          </cell>
          <cell r="G22" t="str">
            <v>EEEE - Ex SECV F/N</v>
          </cell>
          <cell r="H22" t="str">
            <v>United Energy Ltd.</v>
          </cell>
          <cell r="I22" t="str">
            <v>39404</v>
          </cell>
          <cell r="J22" t="str">
            <v>Alliance - Mornington</v>
          </cell>
        </row>
        <row r="23">
          <cell r="A23" t="str">
            <v>00007492</v>
          </cell>
          <cell r="B23" t="str">
            <v>Clarke</v>
          </cell>
          <cell r="C23" t="str">
            <v>Rodney</v>
          </cell>
          <cell r="D23" t="str">
            <v>Alinta Asset Management</v>
          </cell>
          <cell r="E23" t="str">
            <v>Supervisor Burwood 2</v>
          </cell>
          <cell r="F23" t="str">
            <v>First Responder</v>
          </cell>
          <cell r="G23" t="str">
            <v>EEEE - Ex SECV F/N</v>
          </cell>
          <cell r="H23" t="str">
            <v>United Energy Ltd.</v>
          </cell>
          <cell r="I23" t="str">
            <v>39403</v>
          </cell>
          <cell r="J23" t="str">
            <v>Alliance - Burwood</v>
          </cell>
        </row>
        <row r="24">
          <cell r="A24" t="str">
            <v>00007493</v>
          </cell>
          <cell r="B24" t="str">
            <v>Collard</v>
          </cell>
          <cell r="C24" t="str">
            <v>Murray</v>
          </cell>
          <cell r="D24" t="str">
            <v>Alinta Asset Management</v>
          </cell>
          <cell r="E24" t="str">
            <v>Supervisor Moorabbin 2</v>
          </cell>
          <cell r="F24" t="str">
            <v>Crew Leader</v>
          </cell>
          <cell r="G24" t="str">
            <v>EEEE - Ex SECV F/N</v>
          </cell>
          <cell r="H24" t="str">
            <v>United Energy Ltd.</v>
          </cell>
          <cell r="I24" t="str">
            <v>39402</v>
          </cell>
          <cell r="J24" t="str">
            <v>Alliance - Moorabbin</v>
          </cell>
        </row>
        <row r="25">
          <cell r="A25" t="str">
            <v>00007511</v>
          </cell>
          <cell r="B25" t="str">
            <v>Goodman</v>
          </cell>
          <cell r="C25" t="str">
            <v>Scott</v>
          </cell>
          <cell r="D25" t="str">
            <v>Alinta Asset Management</v>
          </cell>
          <cell r="E25" t="str">
            <v>Supervisor Moorabbin 1</v>
          </cell>
          <cell r="F25" t="str">
            <v>Crew Leader</v>
          </cell>
          <cell r="G25" t="str">
            <v>EEEE - Ex SECV F/N</v>
          </cell>
          <cell r="H25" t="str">
            <v>United Energy Ltd.</v>
          </cell>
          <cell r="I25" t="str">
            <v>39402</v>
          </cell>
          <cell r="J25" t="str">
            <v>Alliance - Moorabbin</v>
          </cell>
        </row>
        <row r="26">
          <cell r="A26" t="str">
            <v>00007512</v>
          </cell>
          <cell r="B26" t="str">
            <v>Griffith</v>
          </cell>
          <cell r="C26" t="str">
            <v>Mark</v>
          </cell>
          <cell r="D26" t="str">
            <v>Alinta Asset Management</v>
          </cell>
          <cell r="E26" t="str">
            <v>Supervisor Moorabbin 1</v>
          </cell>
          <cell r="F26" t="str">
            <v>First Responder</v>
          </cell>
          <cell r="G26" t="str">
            <v>EEEE - Ex SECV F/N</v>
          </cell>
          <cell r="H26" t="str">
            <v>United Energy Ltd.</v>
          </cell>
          <cell r="I26" t="str">
            <v>39402</v>
          </cell>
          <cell r="J26" t="str">
            <v>Alliance - Moorabbin</v>
          </cell>
        </row>
        <row r="27">
          <cell r="A27" t="str">
            <v>00007513</v>
          </cell>
          <cell r="B27" t="str">
            <v>Griffiths</v>
          </cell>
          <cell r="C27" t="str">
            <v>Darren</v>
          </cell>
          <cell r="D27" t="str">
            <v>Alinta Asset Management</v>
          </cell>
          <cell r="E27" t="str">
            <v>Supervisor Burwood 1</v>
          </cell>
          <cell r="F27" t="str">
            <v>Linesman</v>
          </cell>
          <cell r="G27" t="str">
            <v>EEEE - Ex SECV F/N</v>
          </cell>
          <cell r="H27" t="str">
            <v>United Energy Ltd.</v>
          </cell>
          <cell r="I27" t="str">
            <v>39403</v>
          </cell>
          <cell r="J27" t="str">
            <v>Alliance - Burwood</v>
          </cell>
        </row>
        <row r="28">
          <cell r="A28" t="str">
            <v>00007516</v>
          </cell>
          <cell r="B28" t="str">
            <v>Hopkins</v>
          </cell>
          <cell r="C28" t="str">
            <v>Rick</v>
          </cell>
          <cell r="D28" t="str">
            <v>Alinta Asset Management</v>
          </cell>
          <cell r="E28" t="str">
            <v>Network Coordination</v>
          </cell>
          <cell r="F28" t="str">
            <v>Manager Network Coordination</v>
          </cell>
          <cell r="G28" t="str">
            <v>TCR DB Super</v>
          </cell>
          <cell r="H28" t="str">
            <v>Monthly Alinta Asset Managemt.</v>
          </cell>
          <cell r="I28" t="str">
            <v>35346</v>
          </cell>
          <cell r="J28" t="str">
            <v>Dispatch &amp; Resource</v>
          </cell>
        </row>
        <row r="29">
          <cell r="A29" t="str">
            <v>00007527</v>
          </cell>
          <cell r="B29" t="str">
            <v>Maota</v>
          </cell>
          <cell r="C29" t="str">
            <v>Samuel</v>
          </cell>
          <cell r="D29" t="str">
            <v>Alinta Asset Management</v>
          </cell>
          <cell r="E29" t="str">
            <v>Supervisor Moorabbin 2</v>
          </cell>
          <cell r="F29" t="str">
            <v>Linesman</v>
          </cell>
          <cell r="G29" t="str">
            <v>EEEE - Ex SECV F/N</v>
          </cell>
          <cell r="H29" t="str">
            <v>United Energy Ltd.</v>
          </cell>
          <cell r="I29" t="str">
            <v>39402</v>
          </cell>
          <cell r="J29" t="str">
            <v>Alliance - Moorabbin</v>
          </cell>
        </row>
        <row r="30">
          <cell r="A30" t="str">
            <v>00007530</v>
          </cell>
          <cell r="B30" t="str">
            <v>McKenzie</v>
          </cell>
          <cell r="C30" t="str">
            <v>Steven</v>
          </cell>
          <cell r="D30" t="str">
            <v>Alinta Asset Management</v>
          </cell>
          <cell r="E30" t="str">
            <v>Supervisor Moorabbin 2</v>
          </cell>
          <cell r="F30" t="str">
            <v>First Responder</v>
          </cell>
          <cell r="G30" t="str">
            <v>EEEE - Ex SECV F/N</v>
          </cell>
          <cell r="H30" t="str">
            <v>United Energy Ltd.</v>
          </cell>
          <cell r="I30" t="str">
            <v>39402</v>
          </cell>
          <cell r="J30" t="str">
            <v>Alliance - Moorabbin</v>
          </cell>
        </row>
        <row r="31">
          <cell r="A31" t="str">
            <v>00007531</v>
          </cell>
          <cell r="B31" t="str">
            <v>McKinnon</v>
          </cell>
          <cell r="C31" t="str">
            <v>Peter</v>
          </cell>
          <cell r="D31" t="str">
            <v>Alinta Asset Management</v>
          </cell>
          <cell r="E31" t="str">
            <v>Supervisor Burwood 1</v>
          </cell>
          <cell r="F31" t="str">
            <v>Linesman</v>
          </cell>
          <cell r="G31" t="str">
            <v>EEEE - Ex SECV F/N</v>
          </cell>
          <cell r="H31" t="str">
            <v>United Energy Ltd.</v>
          </cell>
          <cell r="I31" t="str">
            <v>31516</v>
          </cell>
          <cell r="J31" t="str">
            <v xml:space="preserve">AAM OS ED OS Glove &amp; </v>
          </cell>
        </row>
        <row r="32">
          <cell r="A32" t="str">
            <v>00007537</v>
          </cell>
          <cell r="B32" t="str">
            <v>Neil</v>
          </cell>
          <cell r="C32" t="str">
            <v>Rohan</v>
          </cell>
          <cell r="D32" t="str">
            <v>Alinta Asset Management</v>
          </cell>
          <cell r="E32" t="str">
            <v>Supervisor Moorabbin 2</v>
          </cell>
          <cell r="F32" t="str">
            <v>First Responder</v>
          </cell>
          <cell r="G32" t="str">
            <v>EEEE - Ex SECV F/N</v>
          </cell>
          <cell r="H32" t="str">
            <v>United Energy Ltd.</v>
          </cell>
          <cell r="I32" t="str">
            <v>39402</v>
          </cell>
          <cell r="J32" t="str">
            <v>Alliance - Moorabbin</v>
          </cell>
        </row>
        <row r="33">
          <cell r="A33" t="str">
            <v>00007545</v>
          </cell>
          <cell r="B33" t="str">
            <v>Pearson</v>
          </cell>
          <cell r="C33" t="str">
            <v>Allen</v>
          </cell>
          <cell r="D33" t="str">
            <v>Alinta Asset Management</v>
          </cell>
          <cell r="E33" t="str">
            <v>Supervisor Mornington 2</v>
          </cell>
          <cell r="F33" t="str">
            <v>Crew Leader</v>
          </cell>
          <cell r="G33" t="str">
            <v>EEEE - Ex SECV F/N</v>
          </cell>
          <cell r="H33" t="str">
            <v>United Energy Ltd.</v>
          </cell>
          <cell r="I33" t="str">
            <v>39404</v>
          </cell>
          <cell r="J33" t="str">
            <v>Alliance - Mornington</v>
          </cell>
        </row>
        <row r="34">
          <cell r="A34" t="str">
            <v>00007548</v>
          </cell>
          <cell r="B34" t="str">
            <v>Savic</v>
          </cell>
          <cell r="C34" t="str">
            <v>Michael</v>
          </cell>
          <cell r="D34" t="str">
            <v>Alinta Asset Management</v>
          </cell>
          <cell r="E34" t="str">
            <v>Supervisor Burwood 1</v>
          </cell>
          <cell r="F34" t="str">
            <v>First Responder</v>
          </cell>
          <cell r="G34" t="str">
            <v>EEEE - Ex SECV F/N</v>
          </cell>
          <cell r="H34" t="str">
            <v>United Energy Ltd.</v>
          </cell>
          <cell r="I34" t="str">
            <v>39403</v>
          </cell>
          <cell r="J34" t="str">
            <v>Alliance - Burwood</v>
          </cell>
        </row>
        <row r="35">
          <cell r="A35" t="str">
            <v>00007559</v>
          </cell>
          <cell r="B35" t="str">
            <v>Taylor</v>
          </cell>
          <cell r="C35" t="str">
            <v>Ian</v>
          </cell>
          <cell r="D35" t="str">
            <v>Alinta Asset Management</v>
          </cell>
          <cell r="E35" t="str">
            <v>Supervisor Moorabbin 1</v>
          </cell>
          <cell r="F35" t="str">
            <v>Crew Leader</v>
          </cell>
          <cell r="G35" t="str">
            <v>EEEE - Ex SECV F/N</v>
          </cell>
          <cell r="H35" t="str">
            <v>United Energy Ltd.</v>
          </cell>
          <cell r="I35" t="str">
            <v>31508</v>
          </cell>
          <cell r="J35" t="str">
            <v>AAM OS ED SS Keysbourough</v>
          </cell>
        </row>
        <row r="36">
          <cell r="A36" t="str">
            <v>00007640</v>
          </cell>
          <cell r="B36" t="str">
            <v>Adams</v>
          </cell>
          <cell r="C36" t="str">
            <v>Mark</v>
          </cell>
          <cell r="D36" t="str">
            <v>Alinta Asset Management</v>
          </cell>
          <cell r="E36" t="str">
            <v>Moorabbin</v>
          </cell>
          <cell r="F36" t="str">
            <v>Team Leader Operations - Moorabbin</v>
          </cell>
          <cell r="G36" t="str">
            <v>TCR DB Super</v>
          </cell>
          <cell r="H36" t="str">
            <v>Alinta Asset Management</v>
          </cell>
          <cell r="I36" t="str">
            <v>39414</v>
          </cell>
          <cell r="J36" t="str">
            <v>New Connections</v>
          </cell>
        </row>
        <row r="37">
          <cell r="A37" t="str">
            <v>00007641</v>
          </cell>
          <cell r="B37" t="str">
            <v>Anderson</v>
          </cell>
          <cell r="C37" t="str">
            <v>Eric</v>
          </cell>
          <cell r="D37" t="str">
            <v>Alinta Asset Management</v>
          </cell>
          <cell r="E37" t="str">
            <v>Supervisor Moorabbin 1</v>
          </cell>
          <cell r="F37" t="str">
            <v>Linesman</v>
          </cell>
          <cell r="G37" t="str">
            <v>EEEE - Ex SECV F/N</v>
          </cell>
          <cell r="H37" t="str">
            <v>United Energy Ltd.</v>
          </cell>
          <cell r="I37" t="str">
            <v>39402</v>
          </cell>
          <cell r="J37" t="str">
            <v>Alliance - Moorabbin</v>
          </cell>
        </row>
        <row r="38">
          <cell r="A38" t="str">
            <v>00007652</v>
          </cell>
          <cell r="B38" t="str">
            <v>Colvin</v>
          </cell>
          <cell r="C38" t="str">
            <v>Matthew</v>
          </cell>
          <cell r="D38" t="str">
            <v>Alinta Asset Management</v>
          </cell>
          <cell r="E38" t="str">
            <v>Supervisor Moorabbin 2</v>
          </cell>
          <cell r="F38" t="str">
            <v>First Responder</v>
          </cell>
          <cell r="G38" t="str">
            <v>EEEE - Ex SECV F/N</v>
          </cell>
          <cell r="H38" t="str">
            <v>United Energy Ltd.</v>
          </cell>
          <cell r="I38" t="str">
            <v>39402</v>
          </cell>
          <cell r="J38" t="str">
            <v>Alliance - Moorabbin</v>
          </cell>
        </row>
        <row r="39">
          <cell r="A39" t="str">
            <v>00007653</v>
          </cell>
          <cell r="B39" t="str">
            <v>Cooper</v>
          </cell>
          <cell r="C39" t="str">
            <v>John</v>
          </cell>
          <cell r="D39" t="str">
            <v>Alinta Asset Management</v>
          </cell>
          <cell r="E39" t="str">
            <v>Supervisor Moorabbin 1</v>
          </cell>
          <cell r="F39" t="str">
            <v>First Responder</v>
          </cell>
          <cell r="G39" t="str">
            <v>EEEE - Ex SECV F/N</v>
          </cell>
          <cell r="H39" t="str">
            <v>United Energy Ltd.</v>
          </cell>
          <cell r="I39" t="str">
            <v>39402</v>
          </cell>
          <cell r="J39" t="str">
            <v>Alliance - Moorabbin</v>
          </cell>
        </row>
        <row r="40">
          <cell r="A40" t="str">
            <v>00007654</v>
          </cell>
          <cell r="B40" t="str">
            <v>Cox</v>
          </cell>
          <cell r="C40" t="str">
            <v>Coxy</v>
          </cell>
          <cell r="D40" t="str">
            <v>Alinta Asset Management</v>
          </cell>
          <cell r="E40" t="str">
            <v>Supervisor Moorabbin 2</v>
          </cell>
          <cell r="F40" t="str">
            <v>Linesman</v>
          </cell>
          <cell r="G40" t="str">
            <v>EEEE - Ex SECV F/N</v>
          </cell>
          <cell r="H40" t="str">
            <v>United Energy Ltd.</v>
          </cell>
          <cell r="I40" t="str">
            <v>39402</v>
          </cell>
          <cell r="J40" t="str">
            <v>Alliance - Moorabbin</v>
          </cell>
        </row>
        <row r="41">
          <cell r="A41" t="str">
            <v>00007657</v>
          </cell>
          <cell r="B41" t="str">
            <v>Davis</v>
          </cell>
          <cell r="C41" t="str">
            <v>Glenn</v>
          </cell>
          <cell r="D41" t="str">
            <v>Alinta Asset Management</v>
          </cell>
          <cell r="E41" t="str">
            <v>Supervisor Mornington 1</v>
          </cell>
          <cell r="F41" t="str">
            <v>First Responder</v>
          </cell>
          <cell r="G41" t="str">
            <v>EEEE - Ex SECV F/N</v>
          </cell>
          <cell r="H41" t="str">
            <v>United Energy Ltd.</v>
          </cell>
          <cell r="I41" t="str">
            <v>39404</v>
          </cell>
          <cell r="J41" t="str">
            <v>Alliance - Mornington</v>
          </cell>
        </row>
        <row r="42">
          <cell r="A42" t="str">
            <v>00007658</v>
          </cell>
          <cell r="B42" t="str">
            <v>Dawson</v>
          </cell>
          <cell r="C42" t="str">
            <v>Grant</v>
          </cell>
          <cell r="D42" t="str">
            <v>Alinta Asset Management</v>
          </cell>
          <cell r="E42" t="str">
            <v>Supervisor Moorabbin 2</v>
          </cell>
          <cell r="F42" t="str">
            <v>Linesman</v>
          </cell>
          <cell r="G42" t="str">
            <v>EEEE - Ex SECV F/N</v>
          </cell>
          <cell r="H42" t="str">
            <v>United Energy Ltd.</v>
          </cell>
          <cell r="I42" t="str">
            <v>39402</v>
          </cell>
          <cell r="J42" t="str">
            <v>Alliance - Moorabbin</v>
          </cell>
        </row>
        <row r="43">
          <cell r="A43" t="str">
            <v>00007659</v>
          </cell>
          <cell r="B43" t="str">
            <v>Dixon</v>
          </cell>
          <cell r="C43" t="str">
            <v>Trevor</v>
          </cell>
          <cell r="D43" t="str">
            <v>Alinta Asset Management</v>
          </cell>
          <cell r="E43" t="str">
            <v>Supervisor Mornington 2</v>
          </cell>
          <cell r="F43" t="str">
            <v>First Responder</v>
          </cell>
          <cell r="G43" t="str">
            <v>EEEE - Ex SECV F/N</v>
          </cell>
          <cell r="H43" t="str">
            <v>United Energy Ltd.</v>
          </cell>
          <cell r="I43" t="str">
            <v>39404</v>
          </cell>
          <cell r="J43" t="str">
            <v>Alliance - Mornington</v>
          </cell>
        </row>
        <row r="44">
          <cell r="A44" t="str">
            <v>00007664</v>
          </cell>
          <cell r="B44" t="str">
            <v>Exton</v>
          </cell>
          <cell r="C44" t="str">
            <v>Shaun</v>
          </cell>
          <cell r="D44" t="str">
            <v>Alinta Asset Management</v>
          </cell>
          <cell r="E44" t="str">
            <v>Supervisor Burwood 2</v>
          </cell>
          <cell r="F44" t="str">
            <v>First Responder</v>
          </cell>
          <cell r="G44" t="str">
            <v>EEEE - Ex SECV F/N</v>
          </cell>
          <cell r="H44" t="str">
            <v>United Energy Ltd.</v>
          </cell>
          <cell r="I44" t="str">
            <v>39403</v>
          </cell>
          <cell r="J44" t="str">
            <v>Alliance - Burwood</v>
          </cell>
        </row>
        <row r="45">
          <cell r="A45" t="str">
            <v>00007669</v>
          </cell>
          <cell r="B45" t="str">
            <v>Fowler</v>
          </cell>
          <cell r="C45" t="str">
            <v>Wayne</v>
          </cell>
          <cell r="D45" t="str">
            <v>Alinta Asset Management</v>
          </cell>
          <cell r="E45" t="str">
            <v>Supervisor Mornington 2</v>
          </cell>
          <cell r="F45" t="str">
            <v>Crew Leader</v>
          </cell>
          <cell r="G45" t="str">
            <v>EEEE - Ex SECV F/N</v>
          </cell>
          <cell r="H45" t="str">
            <v>United Energy Ltd.</v>
          </cell>
          <cell r="I45" t="str">
            <v>39404</v>
          </cell>
          <cell r="J45" t="str">
            <v>Alliance - Mornington</v>
          </cell>
        </row>
        <row r="46">
          <cell r="A46" t="str">
            <v>00007671</v>
          </cell>
          <cell r="B46" t="str">
            <v>Glen</v>
          </cell>
          <cell r="C46" t="str">
            <v>Daryl</v>
          </cell>
          <cell r="D46" t="str">
            <v>Alinta Asset Management</v>
          </cell>
          <cell r="E46" t="str">
            <v>Supervisor Moorabbin 1</v>
          </cell>
          <cell r="F46" t="str">
            <v>First Responder</v>
          </cell>
          <cell r="G46" t="str">
            <v>EEEE - Ex SECV F/N</v>
          </cell>
          <cell r="H46" t="str">
            <v>United Energy Ltd.</v>
          </cell>
          <cell r="I46" t="str">
            <v>39402</v>
          </cell>
          <cell r="J46" t="str">
            <v>Alliance - Moorabbin</v>
          </cell>
        </row>
        <row r="47">
          <cell r="A47" t="str">
            <v>00007673</v>
          </cell>
          <cell r="B47" t="str">
            <v>Greenway</v>
          </cell>
          <cell r="C47" t="str">
            <v>Paul</v>
          </cell>
          <cell r="D47" t="str">
            <v>Alinta Asset Management</v>
          </cell>
          <cell r="E47" t="str">
            <v>Supervisor Mornington 1</v>
          </cell>
          <cell r="F47" t="str">
            <v>Linesman</v>
          </cell>
          <cell r="G47" t="str">
            <v>EEEE - Ex SECV F/N</v>
          </cell>
          <cell r="H47" t="str">
            <v>United Energy Ltd.</v>
          </cell>
          <cell r="I47" t="str">
            <v>39404</v>
          </cell>
          <cell r="J47" t="str">
            <v>Alliance - Mornington</v>
          </cell>
        </row>
        <row r="48">
          <cell r="A48" t="str">
            <v>00007674</v>
          </cell>
          <cell r="B48" t="str">
            <v>Griffin</v>
          </cell>
          <cell r="C48" t="str">
            <v>Stuart</v>
          </cell>
          <cell r="D48" t="str">
            <v>Alinta Asset Management</v>
          </cell>
          <cell r="E48" t="str">
            <v>Supervisor Mornington 2</v>
          </cell>
          <cell r="F48" t="str">
            <v>Crew Leader</v>
          </cell>
          <cell r="G48" t="str">
            <v>EEEE - Ex SECV F/N</v>
          </cell>
          <cell r="H48" t="str">
            <v>United Energy Ltd.</v>
          </cell>
          <cell r="I48" t="str">
            <v>39404</v>
          </cell>
          <cell r="J48" t="str">
            <v>Alliance - Mornington</v>
          </cell>
        </row>
        <row r="49">
          <cell r="A49" t="str">
            <v>00007683</v>
          </cell>
          <cell r="B49" t="str">
            <v>Horne</v>
          </cell>
          <cell r="C49" t="str">
            <v>Gerard</v>
          </cell>
          <cell r="D49" t="str">
            <v>Alinta Asset Management</v>
          </cell>
          <cell r="E49" t="str">
            <v>Supervisor Burwood 1</v>
          </cell>
          <cell r="F49" t="str">
            <v>Linesman</v>
          </cell>
          <cell r="G49" t="str">
            <v>EEEE - Ex SECV F/N</v>
          </cell>
          <cell r="H49" t="str">
            <v>United Energy Ltd.</v>
          </cell>
          <cell r="I49" t="str">
            <v>39403</v>
          </cell>
          <cell r="J49" t="str">
            <v>Alliance - Burwood</v>
          </cell>
        </row>
        <row r="50">
          <cell r="A50" t="str">
            <v>00007688</v>
          </cell>
          <cell r="B50" t="str">
            <v>Kennedy</v>
          </cell>
          <cell r="C50" t="str">
            <v>Grant</v>
          </cell>
          <cell r="D50" t="str">
            <v>Alinta Asset Management</v>
          </cell>
          <cell r="E50" t="str">
            <v>Supervisor Burwood 2</v>
          </cell>
          <cell r="F50" t="str">
            <v>Crew Leader</v>
          </cell>
          <cell r="G50" t="str">
            <v>EEEE - Ex SECV F/N</v>
          </cell>
          <cell r="H50" t="str">
            <v>United Energy Ltd.</v>
          </cell>
          <cell r="I50" t="str">
            <v>39403</v>
          </cell>
          <cell r="J50" t="str">
            <v>Alliance - Burwood</v>
          </cell>
        </row>
        <row r="51">
          <cell r="A51" t="str">
            <v>00007693</v>
          </cell>
          <cell r="B51" t="str">
            <v>Lide</v>
          </cell>
          <cell r="C51" t="str">
            <v>Rodney</v>
          </cell>
          <cell r="D51" t="str">
            <v>Alinta Asset Management</v>
          </cell>
          <cell r="E51" t="str">
            <v>Supervisor Mornington 1</v>
          </cell>
          <cell r="F51" t="str">
            <v>Linesman</v>
          </cell>
          <cell r="G51" t="str">
            <v>EEEE - Ex SECV F/N</v>
          </cell>
          <cell r="H51" t="str">
            <v>United Energy Ltd.</v>
          </cell>
          <cell r="I51" t="str">
            <v>39404</v>
          </cell>
          <cell r="J51" t="str">
            <v>Alliance - Mornington</v>
          </cell>
        </row>
        <row r="52">
          <cell r="A52" t="str">
            <v>00007696</v>
          </cell>
          <cell r="B52" t="str">
            <v>Loogman</v>
          </cell>
          <cell r="C52" t="str">
            <v>Michael</v>
          </cell>
          <cell r="D52" t="str">
            <v>Alinta Asset Management</v>
          </cell>
          <cell r="E52" t="str">
            <v>Supervisor Moorabbin 1</v>
          </cell>
          <cell r="F52" t="str">
            <v>First Responder</v>
          </cell>
          <cell r="G52" t="str">
            <v>EEEE - Ex SECV F/N</v>
          </cell>
          <cell r="H52" t="str">
            <v>United Energy Ltd.</v>
          </cell>
          <cell r="I52" t="str">
            <v>39402</v>
          </cell>
          <cell r="J52" t="str">
            <v>Alliance - Moorabbin</v>
          </cell>
        </row>
        <row r="53">
          <cell r="A53" t="str">
            <v>00007699</v>
          </cell>
          <cell r="B53" t="str">
            <v>McDonagh</v>
          </cell>
          <cell r="C53" t="str">
            <v>Paul</v>
          </cell>
          <cell r="D53" t="str">
            <v>Alinta Asset Management</v>
          </cell>
          <cell r="E53" t="str">
            <v>Supervisor Mornington 2</v>
          </cell>
          <cell r="F53" t="str">
            <v>Linesman</v>
          </cell>
          <cell r="G53" t="str">
            <v>EEEE - Ex SECV F/N</v>
          </cell>
          <cell r="H53" t="str">
            <v>United Energy Ltd.</v>
          </cell>
          <cell r="I53" t="str">
            <v>39404</v>
          </cell>
          <cell r="J53" t="str">
            <v>Alliance - Mornington</v>
          </cell>
        </row>
        <row r="54">
          <cell r="A54" t="str">
            <v>00007703</v>
          </cell>
          <cell r="B54" t="str">
            <v>McWilliams</v>
          </cell>
          <cell r="C54" t="str">
            <v>Donald</v>
          </cell>
          <cell r="D54" t="str">
            <v>Alinta Asset Management</v>
          </cell>
          <cell r="E54" t="str">
            <v>Supervisor Mornington 1</v>
          </cell>
          <cell r="F54" t="str">
            <v>Linesman</v>
          </cell>
          <cell r="G54" t="str">
            <v>EEEE - Ex SECV F/N</v>
          </cell>
          <cell r="H54" t="str">
            <v>United Energy Ltd.</v>
          </cell>
          <cell r="I54" t="str">
            <v>39404</v>
          </cell>
          <cell r="J54" t="str">
            <v>Alliance - Mornington</v>
          </cell>
        </row>
        <row r="55">
          <cell r="A55" t="str">
            <v>00007706</v>
          </cell>
          <cell r="B55" t="str">
            <v>Nelson</v>
          </cell>
          <cell r="C55" t="str">
            <v>Brian</v>
          </cell>
          <cell r="D55" t="str">
            <v>Alinta Asset Management</v>
          </cell>
          <cell r="E55" t="str">
            <v>Supervisor Mornington 2</v>
          </cell>
          <cell r="F55" t="str">
            <v>First Responder</v>
          </cell>
          <cell r="G55" t="str">
            <v>EEEE - Ex SECV F/N</v>
          </cell>
          <cell r="H55" t="str">
            <v>United Energy Ltd.</v>
          </cell>
          <cell r="I55" t="str">
            <v>39404</v>
          </cell>
          <cell r="J55" t="str">
            <v>Alliance - Mornington</v>
          </cell>
        </row>
        <row r="56">
          <cell r="A56" t="str">
            <v>00007708</v>
          </cell>
          <cell r="B56" t="str">
            <v>Newman</v>
          </cell>
          <cell r="C56" t="str">
            <v>Steven</v>
          </cell>
          <cell r="D56" t="str">
            <v>Alinta Asset Management</v>
          </cell>
          <cell r="E56" t="str">
            <v>Supervisor Moorabbin 2</v>
          </cell>
          <cell r="F56" t="str">
            <v>First Responder</v>
          </cell>
          <cell r="G56" t="str">
            <v>EEEE - Ex SECV F/N</v>
          </cell>
          <cell r="H56" t="str">
            <v>United Energy Ltd.</v>
          </cell>
          <cell r="I56" t="str">
            <v>39402</v>
          </cell>
          <cell r="J56" t="str">
            <v>Alliance - Moorabbin</v>
          </cell>
        </row>
        <row r="57">
          <cell r="A57" t="str">
            <v>00007710</v>
          </cell>
          <cell r="B57" t="str">
            <v>O'Brien</v>
          </cell>
          <cell r="C57" t="str">
            <v>Paul</v>
          </cell>
          <cell r="D57" t="str">
            <v>Alinta Asset Management</v>
          </cell>
          <cell r="E57" t="str">
            <v>Supervisor Moorabbin 2</v>
          </cell>
          <cell r="F57" t="str">
            <v>Crew Leader</v>
          </cell>
          <cell r="G57" t="str">
            <v>EEEE - Ex SECV F/N</v>
          </cell>
          <cell r="H57" t="str">
            <v>United Energy Ltd.</v>
          </cell>
          <cell r="I57" t="str">
            <v>39402</v>
          </cell>
          <cell r="J57" t="str">
            <v>Alliance - Moorabbin</v>
          </cell>
        </row>
        <row r="58">
          <cell r="A58" t="str">
            <v>00007711</v>
          </cell>
          <cell r="B58" t="str">
            <v>Richardson</v>
          </cell>
          <cell r="C58" t="str">
            <v>Allan</v>
          </cell>
          <cell r="D58" t="str">
            <v>Alinta Asset Management</v>
          </cell>
          <cell r="E58" t="str">
            <v>Supervisor Burwood 2</v>
          </cell>
          <cell r="F58" t="str">
            <v>Crew Leader</v>
          </cell>
          <cell r="G58" t="str">
            <v>EEEE - Ex SECV F/N</v>
          </cell>
          <cell r="H58" t="str">
            <v>United Energy Ltd.</v>
          </cell>
          <cell r="I58" t="str">
            <v>39403</v>
          </cell>
          <cell r="J58" t="str">
            <v>Alliance - Burwood</v>
          </cell>
        </row>
        <row r="59">
          <cell r="A59" t="str">
            <v>00007721</v>
          </cell>
          <cell r="B59" t="str">
            <v>Sutton</v>
          </cell>
          <cell r="C59" t="str">
            <v>Colin</v>
          </cell>
          <cell r="D59" t="str">
            <v>Alinta Asset Management</v>
          </cell>
          <cell r="E59" t="str">
            <v>Supervisor Moorabbin 2</v>
          </cell>
          <cell r="F59" t="str">
            <v>Linesman</v>
          </cell>
          <cell r="G59" t="str">
            <v>EEEE - Ex SECV F/N</v>
          </cell>
          <cell r="H59" t="str">
            <v>United Energy Ltd.</v>
          </cell>
          <cell r="I59" t="str">
            <v>39402</v>
          </cell>
          <cell r="J59" t="str">
            <v>Alliance - Moorabbin</v>
          </cell>
        </row>
        <row r="60">
          <cell r="A60" t="str">
            <v>00007727</v>
          </cell>
          <cell r="B60" t="str">
            <v>Weitering</v>
          </cell>
          <cell r="C60" t="str">
            <v>Bert</v>
          </cell>
          <cell r="D60" t="str">
            <v>Alinta Asset Management</v>
          </cell>
          <cell r="E60" t="str">
            <v>Supervisor Mornington 2</v>
          </cell>
          <cell r="F60" t="str">
            <v>Linesman</v>
          </cell>
          <cell r="G60" t="str">
            <v>EEEE - Ex SECV F/N</v>
          </cell>
          <cell r="H60" t="str">
            <v>United Energy Ltd.</v>
          </cell>
          <cell r="I60" t="str">
            <v>39402</v>
          </cell>
          <cell r="J60" t="str">
            <v>Alliance - Moorabbin</v>
          </cell>
        </row>
        <row r="61">
          <cell r="A61" t="str">
            <v>00007731</v>
          </cell>
          <cell r="B61" t="str">
            <v>De Lisle</v>
          </cell>
          <cell r="C61" t="str">
            <v>Michael</v>
          </cell>
          <cell r="D61" t="str">
            <v>Alinta Asset Management</v>
          </cell>
          <cell r="E61" t="str">
            <v>Electricity Measurement Services</v>
          </cell>
          <cell r="F61" t="str">
            <v>Metering Projects Coordinator</v>
          </cell>
          <cell r="G61" t="str">
            <v>TCR DB Super</v>
          </cell>
          <cell r="H61" t="str">
            <v>Alinta Asset Management</v>
          </cell>
          <cell r="I61" t="str">
            <v>33302</v>
          </cell>
          <cell r="J61" t="str">
            <v>Market Services</v>
          </cell>
        </row>
        <row r="62">
          <cell r="A62" t="str">
            <v>00007830</v>
          </cell>
          <cell r="B62" t="str">
            <v>Schwarz</v>
          </cell>
          <cell r="C62" t="str">
            <v>Rob</v>
          </cell>
          <cell r="D62" t="str">
            <v>Alinta Asset Management</v>
          </cell>
          <cell r="E62" t="str">
            <v>Program Management</v>
          </cell>
          <cell r="F62" t="str">
            <v>Production Planner</v>
          </cell>
          <cell r="G62" t="str">
            <v>TCR Accum Super</v>
          </cell>
          <cell r="H62" t="str">
            <v>Monthly Alinta Asset Managemt.</v>
          </cell>
          <cell r="I62" t="str">
            <v>36305</v>
          </cell>
          <cell r="J62" t="str">
            <v>Program Mgt</v>
          </cell>
        </row>
        <row r="63">
          <cell r="A63" t="str">
            <v>00007831</v>
          </cell>
          <cell r="B63" t="str">
            <v>Currie</v>
          </cell>
          <cell r="C63" t="str">
            <v>Ranald</v>
          </cell>
          <cell r="D63" t="str">
            <v>Alinta Asset Management</v>
          </cell>
          <cell r="E63" t="str">
            <v>Supervisor Burwood 2</v>
          </cell>
          <cell r="F63" t="str">
            <v>Linesman</v>
          </cell>
          <cell r="G63" t="str">
            <v>EEEE - Ex SECV F/N</v>
          </cell>
          <cell r="H63" t="str">
            <v>United Energy Ltd.</v>
          </cell>
          <cell r="I63" t="str">
            <v>39403</v>
          </cell>
          <cell r="J63" t="str">
            <v>Alliance - Burwood</v>
          </cell>
        </row>
        <row r="64">
          <cell r="A64" t="str">
            <v>00007835</v>
          </cell>
          <cell r="B64" t="str">
            <v>Stringer</v>
          </cell>
          <cell r="C64" t="str">
            <v>Steven</v>
          </cell>
          <cell r="D64" t="str">
            <v>Alinta Asset Management</v>
          </cell>
          <cell r="E64" t="str">
            <v>Supervisor Burwood 1</v>
          </cell>
          <cell r="F64" t="str">
            <v>Linesman</v>
          </cell>
          <cell r="G64" t="str">
            <v>EEEE - Ex SECV F/N</v>
          </cell>
          <cell r="H64" t="str">
            <v>United Energy Ltd.</v>
          </cell>
          <cell r="I64" t="str">
            <v>39403</v>
          </cell>
          <cell r="J64" t="str">
            <v>Alliance - Burwood</v>
          </cell>
        </row>
        <row r="65">
          <cell r="A65" t="str">
            <v>00007872</v>
          </cell>
          <cell r="B65" t="str">
            <v>Marsh</v>
          </cell>
          <cell r="C65" t="str">
            <v>Peter</v>
          </cell>
          <cell r="D65" t="str">
            <v>Alinta Asset Management</v>
          </cell>
          <cell r="E65" t="str">
            <v>Supervisor Burwood 1</v>
          </cell>
          <cell r="F65" t="str">
            <v>Linesman</v>
          </cell>
          <cell r="G65" t="str">
            <v>EEEE - Ex SECV F/N</v>
          </cell>
          <cell r="H65" t="str">
            <v>United Energy Ltd.</v>
          </cell>
          <cell r="I65" t="str">
            <v>39403</v>
          </cell>
          <cell r="J65" t="str">
            <v>Alliance - Burwood</v>
          </cell>
        </row>
        <row r="66">
          <cell r="A66" t="str">
            <v>00007902</v>
          </cell>
          <cell r="B66" t="str">
            <v>Kennedy</v>
          </cell>
          <cell r="C66" t="str">
            <v>Peter</v>
          </cell>
          <cell r="D66" t="str">
            <v>Alinta Asset Management</v>
          </cell>
          <cell r="E66" t="str">
            <v>Supervisor Burwood 2</v>
          </cell>
          <cell r="F66" t="str">
            <v>First Responder</v>
          </cell>
          <cell r="G66" t="str">
            <v>EEEE - Ex SECV F/N</v>
          </cell>
          <cell r="H66" t="str">
            <v>United Energy Ltd.</v>
          </cell>
          <cell r="I66" t="str">
            <v>39403</v>
          </cell>
          <cell r="J66" t="str">
            <v>Alliance - Burwood</v>
          </cell>
        </row>
        <row r="67">
          <cell r="A67" t="str">
            <v>00007918</v>
          </cell>
          <cell r="B67" t="str">
            <v>Glasson</v>
          </cell>
          <cell r="C67" t="str">
            <v>Shaun</v>
          </cell>
          <cell r="D67" t="str">
            <v>Payroll Only</v>
          </cell>
          <cell r="E67" t="str">
            <v>PIES</v>
          </cell>
          <cell r="F67" t="str">
            <v>Engineer PIES</v>
          </cell>
          <cell r="G67" t="str">
            <v>TCR Accum Super</v>
          </cell>
          <cell r="H67" t="str">
            <v>Pacific Indian Energy Services</v>
          </cell>
          <cell r="I67" t="str">
            <v>9700</v>
          </cell>
          <cell r="J67" t="str">
            <v>PIES</v>
          </cell>
        </row>
        <row r="68">
          <cell r="A68" t="str">
            <v>00007925</v>
          </cell>
          <cell r="B68" t="str">
            <v>Sokolowski</v>
          </cell>
          <cell r="C68" t="str">
            <v>Chris</v>
          </cell>
          <cell r="D68" t="str">
            <v>Alinta Asset Management</v>
          </cell>
          <cell r="E68" t="str">
            <v>SCADA Technical Services South</v>
          </cell>
          <cell r="F68" t="str">
            <v>SCADA Technical Services Manager South</v>
          </cell>
          <cell r="G68" t="str">
            <v>TCR Accum Super</v>
          </cell>
          <cell r="H68" t="str">
            <v>Alinta Asset Management</v>
          </cell>
          <cell r="I68" t="str">
            <v>31398</v>
          </cell>
          <cell r="J68" t="str">
            <v>AAM AS ETS SCADA Pla</v>
          </cell>
        </row>
        <row r="69">
          <cell r="A69" t="str">
            <v>00007961</v>
          </cell>
          <cell r="B69" t="str">
            <v>Watson</v>
          </cell>
          <cell r="C69" t="str">
            <v>Verity</v>
          </cell>
          <cell r="D69" t="str">
            <v>Energy Investments</v>
          </cell>
          <cell r="E69" t="str">
            <v>Regulatory</v>
          </cell>
          <cell r="F69" t="str">
            <v>Manager Market Regulation</v>
          </cell>
          <cell r="G69" t="str">
            <v>TCR Accum Super</v>
          </cell>
          <cell r="H69" t="str">
            <v>Alinta Asset Management</v>
          </cell>
          <cell r="I69" t="str">
            <v>10803</v>
          </cell>
          <cell r="J69" t="str">
            <v>Regulatory</v>
          </cell>
        </row>
        <row r="70">
          <cell r="A70" t="str">
            <v>00007967</v>
          </cell>
          <cell r="B70" t="str">
            <v>Byrne</v>
          </cell>
          <cell r="C70" t="str">
            <v>Brendan</v>
          </cell>
          <cell r="D70" t="str">
            <v>Alinta Asset Management</v>
          </cell>
          <cell r="E70" t="str">
            <v>Supervisor Burwood 1</v>
          </cell>
          <cell r="F70" t="str">
            <v>Crew Leader</v>
          </cell>
          <cell r="G70" t="str">
            <v>EEEE - Ex SECV F/N</v>
          </cell>
          <cell r="H70" t="str">
            <v>United Energy Ltd.</v>
          </cell>
          <cell r="I70" t="str">
            <v>39403</v>
          </cell>
          <cell r="J70" t="str">
            <v>Alliance - Burwood</v>
          </cell>
        </row>
        <row r="71">
          <cell r="A71" t="str">
            <v>00007992</v>
          </cell>
          <cell r="B71" t="str">
            <v>Moorthy</v>
          </cell>
          <cell r="C71" t="str">
            <v>Siva</v>
          </cell>
          <cell r="D71" t="str">
            <v>Energy Investments</v>
          </cell>
          <cell r="E71" t="str">
            <v>Regulatory</v>
          </cell>
          <cell r="F71" t="str">
            <v>Manager Network Regulation</v>
          </cell>
          <cell r="G71" t="str">
            <v>TCR Accum Super</v>
          </cell>
          <cell r="H71" t="str">
            <v>Alinta Asset Management</v>
          </cell>
          <cell r="I71" t="str">
            <v>10803</v>
          </cell>
          <cell r="J71" t="str">
            <v>Regulatory</v>
          </cell>
        </row>
        <row r="72">
          <cell r="A72" t="str">
            <v>00008013</v>
          </cell>
          <cell r="B72" t="str">
            <v>Ghantous</v>
          </cell>
          <cell r="C72" t="str">
            <v>Siham</v>
          </cell>
          <cell r="D72" t="str">
            <v>Alinta Asset Management</v>
          </cell>
          <cell r="E72" t="str">
            <v>Business Strategy</v>
          </cell>
          <cell r="F72" t="str">
            <v>Business Strategy Manager</v>
          </cell>
          <cell r="G72" t="str">
            <v>TCR Accum Super</v>
          </cell>
          <cell r="H72" t="str">
            <v>Alinta Asset Management</v>
          </cell>
          <cell r="I72" t="str">
            <v>31307</v>
          </cell>
          <cell r="J72" t="str">
            <v>Business Strategy</v>
          </cell>
        </row>
        <row r="73">
          <cell r="A73" t="str">
            <v>00008106</v>
          </cell>
          <cell r="B73" t="str">
            <v>Bell</v>
          </cell>
          <cell r="C73" t="str">
            <v>John</v>
          </cell>
          <cell r="D73" t="str">
            <v>Alinta Asset Management</v>
          </cell>
          <cell r="E73" t="str">
            <v>Contracts Development</v>
          </cell>
          <cell r="F73" t="str">
            <v>Manager, Contracts Development</v>
          </cell>
          <cell r="G73" t="str">
            <v>TCR Accum Super</v>
          </cell>
          <cell r="H73" t="str">
            <v>Alinta Asset Management</v>
          </cell>
          <cell r="I73" t="str">
            <v>36301</v>
          </cell>
          <cell r="J73" t="str">
            <v>Contract Admin</v>
          </cell>
        </row>
        <row r="74">
          <cell r="A74" t="str">
            <v>00008645</v>
          </cell>
          <cell r="B74" t="str">
            <v>Wilkinson</v>
          </cell>
          <cell r="C74" t="str">
            <v>David</v>
          </cell>
          <cell r="D74" t="str">
            <v>Alinta Asset Management</v>
          </cell>
          <cell r="E74" t="str">
            <v>UED Asset Network</v>
          </cell>
          <cell r="F74" t="str">
            <v>Senior Systems Planner</v>
          </cell>
          <cell r="G74" t="str">
            <v>TCR Accum Super</v>
          </cell>
          <cell r="H74" t="str">
            <v>Alinta Asset Management</v>
          </cell>
          <cell r="I74" t="str">
            <v>37302</v>
          </cell>
          <cell r="J74" t="str">
            <v>Elec Asset Mgt</v>
          </cell>
        </row>
        <row r="75">
          <cell r="A75" t="str">
            <v>00008658</v>
          </cell>
          <cell r="B75" t="str">
            <v>Ajani</v>
          </cell>
          <cell r="C75" t="str">
            <v>Peter</v>
          </cell>
          <cell r="D75" t="str">
            <v>Corporate Finance</v>
          </cell>
          <cell r="E75" t="str">
            <v>Group Taxation</v>
          </cell>
          <cell r="F75" t="str">
            <v>Manager Taxation Compliance</v>
          </cell>
          <cell r="G75" t="str">
            <v>TCR Accum Super</v>
          </cell>
          <cell r="H75" t="str">
            <v>Alinta Limited</v>
          </cell>
          <cell r="I75" t="str">
            <v>12800</v>
          </cell>
          <cell r="J75" t="str">
            <v>Group Taxation</v>
          </cell>
        </row>
        <row r="76">
          <cell r="A76" t="str">
            <v>00008660</v>
          </cell>
          <cell r="B76" t="str">
            <v>Chain</v>
          </cell>
          <cell r="C76" t="str">
            <v>Erin</v>
          </cell>
          <cell r="D76" t="str">
            <v>Alinta Asset Management</v>
          </cell>
          <cell r="E76" t="str">
            <v>Stakeholder Relations</v>
          </cell>
          <cell r="F76" t="str">
            <v>Manager Stakeholder Relations</v>
          </cell>
          <cell r="G76" t="str">
            <v>TCR Accum Super</v>
          </cell>
          <cell r="H76" t="str">
            <v>Alinta Asset Management</v>
          </cell>
          <cell r="I76" t="str">
            <v>33313</v>
          </cell>
          <cell r="J76" t="str">
            <v>Retailer &amp; Key Cust</v>
          </cell>
        </row>
        <row r="77">
          <cell r="A77" t="str">
            <v>00008835</v>
          </cell>
          <cell r="B77" t="str">
            <v>Baxter</v>
          </cell>
          <cell r="C77" t="str">
            <v>Luke</v>
          </cell>
          <cell r="D77" t="str">
            <v>Alinta Asset Management</v>
          </cell>
          <cell r="E77" t="str">
            <v>Supervisor Mornington 2</v>
          </cell>
          <cell r="F77" t="str">
            <v>Linesman</v>
          </cell>
          <cell r="G77" t="str">
            <v>LGA EEEE - F/N</v>
          </cell>
          <cell r="H77" t="str">
            <v>United Energy Ltd.</v>
          </cell>
          <cell r="I77" t="str">
            <v>39404</v>
          </cell>
          <cell r="J77" t="str">
            <v>Alliance - Mornington</v>
          </cell>
        </row>
        <row r="78">
          <cell r="A78" t="str">
            <v>00008838</v>
          </cell>
          <cell r="B78" t="str">
            <v>Elez</v>
          </cell>
          <cell r="C78" t="str">
            <v>Tony</v>
          </cell>
          <cell r="D78" t="str">
            <v>Alinta Asset Management</v>
          </cell>
          <cell r="E78" t="str">
            <v>Supervisor Burwood 2</v>
          </cell>
          <cell r="F78" t="str">
            <v>Linesman</v>
          </cell>
          <cell r="G78" t="str">
            <v>LGA EEEE - F/N</v>
          </cell>
          <cell r="H78" t="str">
            <v>United Energy Ltd.</v>
          </cell>
          <cell r="I78" t="str">
            <v>39403</v>
          </cell>
          <cell r="J78" t="str">
            <v>Alliance - Burwood</v>
          </cell>
        </row>
        <row r="79">
          <cell r="A79" t="str">
            <v>00008864</v>
          </cell>
          <cell r="B79" t="str">
            <v>Guest</v>
          </cell>
          <cell r="C79" t="str">
            <v>Joel</v>
          </cell>
          <cell r="D79" t="str">
            <v>Alinta Asset Management</v>
          </cell>
          <cell r="E79" t="str">
            <v>Supervisor Mornington 1</v>
          </cell>
          <cell r="F79" t="str">
            <v>Linesman</v>
          </cell>
          <cell r="G79" t="str">
            <v>LGA EEEE - F/N</v>
          </cell>
          <cell r="H79" t="str">
            <v>United Energy Ltd.</v>
          </cell>
          <cell r="I79" t="str">
            <v>39404</v>
          </cell>
          <cell r="J79" t="str">
            <v>Alliance - Mornington</v>
          </cell>
        </row>
        <row r="80">
          <cell r="A80" t="str">
            <v>00008924</v>
          </cell>
          <cell r="B80" t="str">
            <v>Fraser</v>
          </cell>
          <cell r="C80" t="str">
            <v>Neil</v>
          </cell>
          <cell r="D80" t="str">
            <v>Alinta Asset Management</v>
          </cell>
          <cell r="E80" t="str">
            <v>GIS / Drafting</v>
          </cell>
          <cell r="F80" t="str">
            <v>AM/ FM Technician</v>
          </cell>
          <cell r="G80" t="str">
            <v>TCR Accum Super</v>
          </cell>
          <cell r="H80" t="str">
            <v>Alinta Asset Management</v>
          </cell>
          <cell r="I80" t="str">
            <v>35351</v>
          </cell>
          <cell r="J80" t="str">
            <v>GIS/Drafting</v>
          </cell>
        </row>
        <row r="81">
          <cell r="A81" t="str">
            <v>00008928</v>
          </cell>
          <cell r="B81" t="str">
            <v>Turton</v>
          </cell>
          <cell r="C81" t="str">
            <v>Brad</v>
          </cell>
          <cell r="D81" t="str">
            <v>Alinta Asset Management</v>
          </cell>
          <cell r="E81" t="str">
            <v>GIS / Drafting</v>
          </cell>
          <cell r="F81" t="str">
            <v>Electric GIS Coordinator</v>
          </cell>
          <cell r="G81" t="str">
            <v>TCR Accum Super</v>
          </cell>
          <cell r="H81" t="str">
            <v>Monthly Alinta Asset Managemt.</v>
          </cell>
          <cell r="I81" t="str">
            <v>35351</v>
          </cell>
          <cell r="J81" t="str">
            <v>GIS/Drafting</v>
          </cell>
        </row>
        <row r="82">
          <cell r="A82" t="str">
            <v>00008929</v>
          </cell>
          <cell r="B82" t="str">
            <v>Lovelock</v>
          </cell>
          <cell r="C82" t="str">
            <v>Graham</v>
          </cell>
          <cell r="D82" t="str">
            <v>Alinta Asset Management</v>
          </cell>
          <cell r="E82" t="str">
            <v>GIS / Drafting</v>
          </cell>
          <cell r="F82" t="str">
            <v>Electric GIS Coordinator</v>
          </cell>
          <cell r="G82" t="str">
            <v>TCR Accum Super</v>
          </cell>
          <cell r="H82" t="str">
            <v>Alinta Asset Management</v>
          </cell>
          <cell r="I82" t="str">
            <v>35351</v>
          </cell>
          <cell r="J82" t="str">
            <v>GIS/Drafting</v>
          </cell>
        </row>
        <row r="83">
          <cell r="A83" t="str">
            <v>00009052</v>
          </cell>
          <cell r="B83" t="str">
            <v>Biernacki</v>
          </cell>
          <cell r="C83" t="str">
            <v>Henry</v>
          </cell>
          <cell r="D83" t="str">
            <v>Alinta Asset Management</v>
          </cell>
          <cell r="E83" t="str">
            <v>Growth Opportunities</v>
          </cell>
          <cell r="F83" t="str">
            <v>Growth Opportunities Manager</v>
          </cell>
          <cell r="G83" t="str">
            <v>TCR DB Super</v>
          </cell>
          <cell r="H83" t="str">
            <v>Monthly Alinta Asset Managemt.</v>
          </cell>
          <cell r="I83" t="str">
            <v>31525</v>
          </cell>
          <cell r="J83" t="str">
            <v>AAM OS GD Growth Opp</v>
          </cell>
        </row>
        <row r="84">
          <cell r="A84" t="str">
            <v>00009332</v>
          </cell>
          <cell r="B84" t="str">
            <v>Taig</v>
          </cell>
          <cell r="C84" t="str">
            <v>Steven</v>
          </cell>
          <cell r="D84" t="str">
            <v>Alinta Asset Management</v>
          </cell>
          <cell r="E84" t="str">
            <v>Service Delivery - South</v>
          </cell>
          <cell r="F84" t="str">
            <v>SME - New Connections</v>
          </cell>
          <cell r="G84" t="str">
            <v>TCR Accum Super</v>
          </cell>
          <cell r="H84" t="str">
            <v>Alinta Asset Management</v>
          </cell>
          <cell r="I84" t="str">
            <v>33301</v>
          </cell>
          <cell r="J84" t="str">
            <v>Service Delivery</v>
          </cell>
        </row>
        <row r="85">
          <cell r="A85" t="str">
            <v>00009360</v>
          </cell>
          <cell r="B85" t="str">
            <v>Van Holsteyn</v>
          </cell>
          <cell r="C85" t="str">
            <v>Mark</v>
          </cell>
          <cell r="D85" t="str">
            <v>Alinta Asset Management</v>
          </cell>
          <cell r="E85" t="str">
            <v>Program Management</v>
          </cell>
          <cell r="F85" t="str">
            <v>Gas Program Manager</v>
          </cell>
          <cell r="G85" t="str">
            <v>TCR Accum Super</v>
          </cell>
          <cell r="H85" t="str">
            <v>Monthly Alinta Asset Managemt.</v>
          </cell>
          <cell r="I85" t="str">
            <v>35388</v>
          </cell>
          <cell r="J85" t="str">
            <v>AAM Bus Serv  - Comm</v>
          </cell>
        </row>
        <row r="86">
          <cell r="A86" t="str">
            <v>00010015</v>
          </cell>
          <cell r="B86" t="str">
            <v>Mechkaroff</v>
          </cell>
          <cell r="C86" t="str">
            <v>Vic</v>
          </cell>
          <cell r="D86" t="str">
            <v>Alinta Asset Management</v>
          </cell>
          <cell r="E86" t="str">
            <v>Project Delivery</v>
          </cell>
          <cell r="F86" t="str">
            <v>Project Delivery Officer</v>
          </cell>
          <cell r="G86" t="str">
            <v>TCR Accum Super</v>
          </cell>
          <cell r="H86" t="str">
            <v>Monthly Alinta Asset Managemt.</v>
          </cell>
          <cell r="I86" t="str">
            <v>39004</v>
          </cell>
          <cell r="J86" t="str">
            <v>Project Delivery</v>
          </cell>
        </row>
        <row r="87">
          <cell r="A87" t="str">
            <v>00010116</v>
          </cell>
          <cell r="B87" t="str">
            <v>Jackson</v>
          </cell>
          <cell r="C87" t="str">
            <v>Debbie</v>
          </cell>
          <cell r="D87" t="str">
            <v>Alinta Asset Management</v>
          </cell>
          <cell r="E87" t="str">
            <v>Natural Gas Extension Projects</v>
          </cell>
          <cell r="F87" t="str">
            <v>Manager Natural Gas Extension Projects</v>
          </cell>
          <cell r="G87" t="str">
            <v>TCR DB Super</v>
          </cell>
          <cell r="H87" t="str">
            <v>Alinta Asset Management</v>
          </cell>
          <cell r="I87" t="str">
            <v>31524</v>
          </cell>
          <cell r="J87" t="str">
            <v>AAM OS GD Ext Projec</v>
          </cell>
        </row>
        <row r="88">
          <cell r="A88" t="str">
            <v>00010117</v>
          </cell>
          <cell r="B88" t="str">
            <v>Wong</v>
          </cell>
          <cell r="C88" t="str">
            <v>James</v>
          </cell>
          <cell r="D88" t="str">
            <v>Alinta Asset Management</v>
          </cell>
          <cell r="E88" t="str">
            <v>Marketing and Land Acquisition</v>
          </cell>
          <cell r="F88" t="str">
            <v>Marketing Manager and Land Acquisition</v>
          </cell>
          <cell r="G88" t="str">
            <v>TCR Accum Super</v>
          </cell>
          <cell r="H88" t="str">
            <v>Alinta Asset Management</v>
          </cell>
          <cell r="I88" t="str">
            <v>31524</v>
          </cell>
          <cell r="J88" t="str">
            <v>AAM OS GD Ext Projec</v>
          </cell>
        </row>
        <row r="89">
          <cell r="A89" t="str">
            <v>00010160</v>
          </cell>
          <cell r="B89" t="str">
            <v>Reeves</v>
          </cell>
          <cell r="C89" t="str">
            <v>Colin</v>
          </cell>
          <cell r="D89" t="str">
            <v>Corporate Finance</v>
          </cell>
          <cell r="E89" t="str">
            <v>Financial Control AIH</v>
          </cell>
          <cell r="F89" t="str">
            <v>Management Accountant Projects</v>
          </cell>
          <cell r="G89" t="str">
            <v>TCR Accum Super</v>
          </cell>
          <cell r="H89" t="str">
            <v>Alinta Limited</v>
          </cell>
          <cell r="I89" t="str">
            <v>31333</v>
          </cell>
          <cell r="J89" t="str">
            <v>ANS Finance Duke Costs</v>
          </cell>
        </row>
        <row r="90">
          <cell r="A90" t="str">
            <v>00010179</v>
          </cell>
          <cell r="B90" t="str">
            <v>Chaplin</v>
          </cell>
          <cell r="C90" t="str">
            <v>Nichole</v>
          </cell>
          <cell r="D90" t="str">
            <v>Alinta Asset Management</v>
          </cell>
          <cell r="E90" t="str">
            <v>Service Delivery - South</v>
          </cell>
          <cell r="F90" t="str">
            <v>SME - Billing</v>
          </cell>
          <cell r="G90" t="str">
            <v>TCR Accum Super</v>
          </cell>
          <cell r="H90" t="str">
            <v>Alinta Asset Management</v>
          </cell>
          <cell r="I90" t="str">
            <v>33301</v>
          </cell>
          <cell r="J90" t="str">
            <v>Service Delivery</v>
          </cell>
        </row>
        <row r="91">
          <cell r="A91" t="str">
            <v>00010205</v>
          </cell>
          <cell r="B91" t="str">
            <v>Beel</v>
          </cell>
          <cell r="C91" t="str">
            <v>Adam</v>
          </cell>
          <cell r="D91" t="str">
            <v>Alinta Asset Management</v>
          </cell>
          <cell r="E91" t="str">
            <v>Operations Systems</v>
          </cell>
          <cell r="F91" t="str">
            <v>Field Practices Manager</v>
          </cell>
          <cell r="G91" t="str">
            <v>TCR Accum Super</v>
          </cell>
          <cell r="H91" t="str">
            <v>Monthly Alinta Asset Managemt.</v>
          </cell>
          <cell r="I91" t="str">
            <v>39500</v>
          </cell>
          <cell r="J91" t="str">
            <v>Manager Field Practi</v>
          </cell>
        </row>
        <row r="92">
          <cell r="A92" t="str">
            <v>00010249</v>
          </cell>
          <cell r="B92" t="str">
            <v>Kellett</v>
          </cell>
          <cell r="C92" t="str">
            <v>Bruce</v>
          </cell>
          <cell r="D92" t="str">
            <v>Alinta Asset Management</v>
          </cell>
          <cell r="E92" t="str">
            <v>Regulatory</v>
          </cell>
          <cell r="F92" t="str">
            <v>Manager Regulatory Response</v>
          </cell>
          <cell r="G92" t="str">
            <v>TCR Accum Super</v>
          </cell>
          <cell r="H92" t="str">
            <v>Monthly Alinta Asset Managemt.</v>
          </cell>
          <cell r="I92" t="str">
            <v>31463</v>
          </cell>
          <cell r="J92" t="str">
            <v>AAM BS Regulatory Re</v>
          </cell>
        </row>
        <row r="93">
          <cell r="A93" t="str">
            <v>00010296</v>
          </cell>
          <cell r="B93" t="str">
            <v>MacFarlane</v>
          </cell>
          <cell r="C93" t="str">
            <v>Michael</v>
          </cell>
          <cell r="D93" t="str">
            <v>Alinta Asset Management</v>
          </cell>
          <cell r="E93" t="str">
            <v>Protection &amp; Control</v>
          </cell>
          <cell r="F93" t="str">
            <v>DMS Administrator</v>
          </cell>
          <cell r="G93" t="str">
            <v>TCR Accum Super</v>
          </cell>
          <cell r="H93" t="str">
            <v>Alinta Asset Management</v>
          </cell>
          <cell r="I93" t="str">
            <v>31399</v>
          </cell>
          <cell r="J93" t="str">
            <v>AAM AS ETS Protectio</v>
          </cell>
        </row>
        <row r="94">
          <cell r="A94" t="str">
            <v>00010325</v>
          </cell>
          <cell r="B94" t="str">
            <v>Gibilisco</v>
          </cell>
          <cell r="C94" t="str">
            <v>Sam</v>
          </cell>
          <cell r="D94" t="str">
            <v>Alinta Asset Management</v>
          </cell>
          <cell r="E94" t="str">
            <v>CSG Gary Rogers</v>
          </cell>
          <cell r="F94" t="str">
            <v>Supervisor</v>
          </cell>
          <cell r="G94" t="str">
            <v>NPS-EBA / Award VIC</v>
          </cell>
          <cell r="H94" t="str">
            <v>Alinta Asset Management 2</v>
          </cell>
          <cell r="I94" t="str">
            <v>31505</v>
          </cell>
          <cell r="J94" t="str">
            <v>AAM OS ED CS Sunshine</v>
          </cell>
        </row>
        <row r="95">
          <cell r="A95" t="str">
            <v>00010334</v>
          </cell>
          <cell r="B95" t="str">
            <v>Laurenson</v>
          </cell>
          <cell r="C95" t="str">
            <v>Howard</v>
          </cell>
          <cell r="D95" t="str">
            <v>Alinta Asset Management</v>
          </cell>
          <cell r="E95" t="str">
            <v>Supervisor GA</v>
          </cell>
          <cell r="F95" t="str">
            <v>Linesman</v>
          </cell>
          <cell r="G95" t="str">
            <v>NPS-EBA / Award VIC</v>
          </cell>
          <cell r="H95" t="str">
            <v>Alinta Asset Management 2</v>
          </cell>
          <cell r="I95" t="str">
            <v>39007</v>
          </cell>
          <cell r="J95" t="str">
            <v>Alliance</v>
          </cell>
        </row>
        <row r="96">
          <cell r="A96" t="str">
            <v>00010343</v>
          </cell>
          <cell r="B96" t="str">
            <v>Bell</v>
          </cell>
          <cell r="C96" t="str">
            <v>Colin</v>
          </cell>
          <cell r="D96" t="str">
            <v>Alinta Asset Management</v>
          </cell>
          <cell r="E96" t="str">
            <v>Customer Interface</v>
          </cell>
          <cell r="F96" t="str">
            <v>Estimator</v>
          </cell>
          <cell r="G96" t="str">
            <v>NPS-Contract (8.0)AP</v>
          </cell>
          <cell r="H96" t="str">
            <v>Alinta Asset Management 2</v>
          </cell>
          <cell r="I96" t="str">
            <v>31495</v>
          </cell>
          <cell r="J96" t="str">
            <v>AAM OS ED EW Customer</v>
          </cell>
        </row>
        <row r="97">
          <cell r="A97" t="str">
            <v>00010344</v>
          </cell>
          <cell r="B97" t="str">
            <v>McKenzie</v>
          </cell>
          <cell r="C97" t="str">
            <v>Christine</v>
          </cell>
          <cell r="D97" t="str">
            <v>Alinta Asset Management</v>
          </cell>
          <cell r="E97" t="str">
            <v>Cable Services Group</v>
          </cell>
          <cell r="F97" t="str">
            <v>Project Manager</v>
          </cell>
          <cell r="G97" t="str">
            <v>NPS-Contract (8.0)AP</v>
          </cell>
          <cell r="H97" t="str">
            <v>Alinta Asset Management 2</v>
          </cell>
          <cell r="I97" t="str">
            <v>31503</v>
          </cell>
          <cell r="J97" t="str">
            <v>AAM OS ED EA Project</v>
          </cell>
        </row>
        <row r="98">
          <cell r="A98" t="str">
            <v>00010350</v>
          </cell>
          <cell r="B98" t="str">
            <v>Favrin</v>
          </cell>
          <cell r="C98" t="str">
            <v>Alex</v>
          </cell>
          <cell r="D98" t="str">
            <v>Alinta Asset Management</v>
          </cell>
          <cell r="E98" t="str">
            <v>CSG Gary Rogers</v>
          </cell>
          <cell r="F98" t="str">
            <v>T/man Assistant Level 1</v>
          </cell>
          <cell r="G98" t="str">
            <v>NPS-EBA / Award VIC</v>
          </cell>
          <cell r="H98" t="str">
            <v>Alinta Asset Management 2</v>
          </cell>
          <cell r="I98" t="str">
            <v>31505</v>
          </cell>
          <cell r="J98" t="str">
            <v>AAM OS ED CS Sunshine</v>
          </cell>
        </row>
        <row r="99">
          <cell r="A99" t="str">
            <v>00010351</v>
          </cell>
          <cell r="B99" t="str">
            <v>Di Clemente</v>
          </cell>
          <cell r="C99" t="str">
            <v>Gus</v>
          </cell>
          <cell r="D99" t="str">
            <v>Alinta Asset Management</v>
          </cell>
          <cell r="E99" t="str">
            <v>Logistics</v>
          </cell>
          <cell r="F99" t="str">
            <v>Labourer</v>
          </cell>
          <cell r="G99" t="str">
            <v>NPS-EBA / Award VIC</v>
          </cell>
          <cell r="H99" t="str">
            <v>Alinta Asset Management 2</v>
          </cell>
          <cell r="I99" t="str">
            <v>39401</v>
          </cell>
          <cell r="J99" t="str">
            <v>Alliance - Keysborough</v>
          </cell>
        </row>
        <row r="100">
          <cell r="A100" t="str">
            <v>00010355</v>
          </cell>
          <cell r="B100" t="str">
            <v>Anthony</v>
          </cell>
          <cell r="C100" t="str">
            <v>Gavin</v>
          </cell>
          <cell r="D100" t="str">
            <v>Alinta Asset Management</v>
          </cell>
          <cell r="E100" t="str">
            <v>Cable Services - Keysborough</v>
          </cell>
          <cell r="F100" t="str">
            <v>Jointer</v>
          </cell>
          <cell r="G100" t="str">
            <v>NPS-EBA / Award VIC</v>
          </cell>
          <cell r="H100" t="str">
            <v>Alinta Asset Management 2</v>
          </cell>
          <cell r="I100" t="str">
            <v>31506</v>
          </cell>
          <cell r="J100" t="str">
            <v>AAM OS ED CS Keysborough</v>
          </cell>
        </row>
        <row r="101">
          <cell r="A101" t="str">
            <v>00010356</v>
          </cell>
          <cell r="B101" t="str">
            <v>Batten</v>
          </cell>
          <cell r="C101" t="str">
            <v>Dennis</v>
          </cell>
          <cell r="D101" t="str">
            <v>Alinta Asset Management</v>
          </cell>
          <cell r="E101" t="str">
            <v>Distribution Construction - Keysborough</v>
          </cell>
          <cell r="F101" t="str">
            <v>Distribution Fitter</v>
          </cell>
          <cell r="G101" t="str">
            <v>NPS-EBA / Award VIC</v>
          </cell>
          <cell r="H101" t="str">
            <v>Alinta Asset Management 2</v>
          </cell>
          <cell r="I101" t="str">
            <v>31509</v>
          </cell>
          <cell r="J101" t="str">
            <v>AAM OS ED SS Keysbourough</v>
          </cell>
        </row>
        <row r="102">
          <cell r="A102" t="str">
            <v>00010357</v>
          </cell>
          <cell r="B102" t="str">
            <v>Burgess</v>
          </cell>
          <cell r="C102" t="str">
            <v>Anthony</v>
          </cell>
          <cell r="D102" t="str">
            <v>Alinta Asset Management</v>
          </cell>
          <cell r="E102" t="str">
            <v>Protection Testers - Keysborough</v>
          </cell>
          <cell r="F102" t="str">
            <v>Team Leader Prot Testers</v>
          </cell>
          <cell r="G102" t="str">
            <v>NPS-EBA / Award VIC</v>
          </cell>
          <cell r="H102" t="str">
            <v>Alinta Asset Management 2</v>
          </cell>
          <cell r="I102" t="str">
            <v>31511</v>
          </cell>
          <cell r="J102" t="str">
            <v>AAM OS ED SS Keysbourough</v>
          </cell>
        </row>
        <row r="103">
          <cell r="A103" t="str">
            <v>00010358</v>
          </cell>
          <cell r="B103" t="str">
            <v>Butcher</v>
          </cell>
          <cell r="C103" t="str">
            <v>Adrian</v>
          </cell>
          <cell r="D103" t="str">
            <v>Alinta Asset Management</v>
          </cell>
          <cell r="E103" t="str">
            <v>Maintenance ML</v>
          </cell>
          <cell r="F103" t="str">
            <v>Electrical Fitter Gr 3</v>
          </cell>
          <cell r="G103" t="str">
            <v>NPS-EBA / Award VIC</v>
          </cell>
          <cell r="H103" t="str">
            <v>Alinta Asset Management 2</v>
          </cell>
          <cell r="I103" t="str">
            <v>31510</v>
          </cell>
          <cell r="J103" t="str">
            <v>AAM OS ED SS Maintenance</v>
          </cell>
        </row>
        <row r="104">
          <cell r="A104" t="str">
            <v>00010359</v>
          </cell>
          <cell r="B104" t="str">
            <v>Butler</v>
          </cell>
          <cell r="C104" t="str">
            <v>Robert</v>
          </cell>
          <cell r="D104" t="str">
            <v>Alinta Asset Management</v>
          </cell>
          <cell r="E104" t="str">
            <v>Maintenance ML</v>
          </cell>
          <cell r="F104" t="str">
            <v>Electrical Mechanic Gr 3</v>
          </cell>
          <cell r="G104" t="str">
            <v>NPS-EBA / Award VIC</v>
          </cell>
          <cell r="H104" t="str">
            <v>Alinta Asset Management 2</v>
          </cell>
          <cell r="I104" t="str">
            <v>31510</v>
          </cell>
          <cell r="J104" t="str">
            <v>AAM OS ED SS Maintenance</v>
          </cell>
        </row>
        <row r="105">
          <cell r="A105" t="str">
            <v>00010360</v>
          </cell>
          <cell r="B105" t="str">
            <v>Cappellari</v>
          </cell>
          <cell r="C105" t="str">
            <v>Ferdinando</v>
          </cell>
          <cell r="D105" t="str">
            <v>Alinta Asset Management</v>
          </cell>
          <cell r="E105" t="str">
            <v>Maintenance ML</v>
          </cell>
          <cell r="F105" t="str">
            <v>Electrical Fitter Gr 3</v>
          </cell>
          <cell r="G105" t="str">
            <v>NPS-EBA / Award VIC</v>
          </cell>
          <cell r="H105" t="str">
            <v>Alinta Asset Management 2</v>
          </cell>
          <cell r="I105" t="str">
            <v>31510</v>
          </cell>
          <cell r="J105" t="str">
            <v>AAM OS ED SS Maintenance</v>
          </cell>
        </row>
        <row r="106">
          <cell r="A106" t="str">
            <v>00010361</v>
          </cell>
          <cell r="B106" t="str">
            <v>Cox</v>
          </cell>
          <cell r="C106" t="str">
            <v>Jeffrey</v>
          </cell>
          <cell r="D106" t="str">
            <v>Alinta Asset Management</v>
          </cell>
          <cell r="E106" t="str">
            <v>Testing</v>
          </cell>
          <cell r="F106" t="str">
            <v>UG Cable Tester</v>
          </cell>
          <cell r="G106" t="str">
            <v>NPS-EBA / Award VIC</v>
          </cell>
          <cell r="H106" t="str">
            <v>Alinta Asset Management 2</v>
          </cell>
          <cell r="I106" t="str">
            <v>31507</v>
          </cell>
          <cell r="J106" t="str">
            <v>AAM OS ED CS Test</v>
          </cell>
        </row>
        <row r="107">
          <cell r="A107" t="str">
            <v>00010362</v>
          </cell>
          <cell r="B107" t="str">
            <v>Delany</v>
          </cell>
          <cell r="C107" t="str">
            <v>Kenneth</v>
          </cell>
          <cell r="D107" t="str">
            <v>Alinta Asset Management</v>
          </cell>
          <cell r="E107" t="str">
            <v>Protection Testers Team</v>
          </cell>
          <cell r="F107" t="str">
            <v>Senior Tester</v>
          </cell>
          <cell r="G107" t="str">
            <v>NPS-EBA / Award VIC</v>
          </cell>
          <cell r="H107" t="str">
            <v>Alinta Asset Management 2</v>
          </cell>
          <cell r="I107" t="str">
            <v>31507</v>
          </cell>
          <cell r="J107" t="str">
            <v>AAM OS ED CS Test</v>
          </cell>
        </row>
        <row r="108">
          <cell r="A108" t="str">
            <v>00010363</v>
          </cell>
          <cell r="B108" t="str">
            <v>Dimsey</v>
          </cell>
          <cell r="C108" t="str">
            <v>Brian</v>
          </cell>
          <cell r="D108" t="str">
            <v>Alinta Asset Management</v>
          </cell>
          <cell r="E108" t="str">
            <v>Testing</v>
          </cell>
          <cell r="F108" t="str">
            <v>Test Team Leader</v>
          </cell>
          <cell r="G108" t="str">
            <v>NPS-EBA / Award VIC</v>
          </cell>
          <cell r="H108" t="str">
            <v>Alinta Asset Management 2</v>
          </cell>
          <cell r="I108" t="str">
            <v>31507</v>
          </cell>
          <cell r="J108" t="str">
            <v>AAM OS ED CS Test</v>
          </cell>
        </row>
        <row r="109">
          <cell r="A109" t="str">
            <v>00010364</v>
          </cell>
          <cell r="B109" t="str">
            <v>Drew</v>
          </cell>
          <cell r="C109" t="str">
            <v>Brendan</v>
          </cell>
          <cell r="D109" t="str">
            <v>Alinta Asset Management</v>
          </cell>
          <cell r="E109" t="str">
            <v>Maintenance ML</v>
          </cell>
          <cell r="F109" t="str">
            <v>Electrical Fitter Gr 3</v>
          </cell>
          <cell r="G109" t="str">
            <v>NPS-EBA / Award VIC</v>
          </cell>
          <cell r="H109" t="str">
            <v>Alinta Asset Management 2</v>
          </cell>
          <cell r="I109" t="str">
            <v>31510</v>
          </cell>
          <cell r="J109" t="str">
            <v>AAM OS ED SS Maintenance</v>
          </cell>
        </row>
        <row r="110">
          <cell r="A110" t="str">
            <v>00010366</v>
          </cell>
          <cell r="B110" t="str">
            <v>Hannan</v>
          </cell>
          <cell r="C110" t="str">
            <v>Peter</v>
          </cell>
          <cell r="D110" t="str">
            <v>Alinta Asset Management</v>
          </cell>
          <cell r="E110" t="str">
            <v>Cable Services - Keysborough</v>
          </cell>
          <cell r="F110" t="str">
            <v>Electrical Fitter</v>
          </cell>
          <cell r="G110" t="str">
            <v>NPS-EBA / Award VIC</v>
          </cell>
          <cell r="H110" t="str">
            <v>Alinta Asset Management 2</v>
          </cell>
          <cell r="I110" t="str">
            <v>31506</v>
          </cell>
          <cell r="J110" t="str">
            <v>AAM OS ED CS Keysborough</v>
          </cell>
        </row>
        <row r="111">
          <cell r="A111" t="str">
            <v>00010367</v>
          </cell>
          <cell r="B111" t="str">
            <v>Dubay</v>
          </cell>
          <cell r="C111" t="str">
            <v>Steven</v>
          </cell>
          <cell r="D111" t="str">
            <v>Alinta Asset Management</v>
          </cell>
          <cell r="E111" t="str">
            <v>Maintenance ML</v>
          </cell>
          <cell r="F111" t="str">
            <v>Electrical Fitter / Mechanic Gr 3</v>
          </cell>
          <cell r="G111" t="str">
            <v>NPS-EBA / Award VIC</v>
          </cell>
          <cell r="H111" t="str">
            <v>Alinta Asset Management 2</v>
          </cell>
          <cell r="I111" t="str">
            <v>31510</v>
          </cell>
          <cell r="J111" t="str">
            <v>AAM OS ED SS Maintenance</v>
          </cell>
        </row>
        <row r="112">
          <cell r="A112" t="str">
            <v>00010368</v>
          </cell>
          <cell r="B112" t="str">
            <v>Golder</v>
          </cell>
          <cell r="C112" t="str">
            <v>Glenn</v>
          </cell>
          <cell r="D112" t="str">
            <v>Alinta Asset Management</v>
          </cell>
          <cell r="E112" t="str">
            <v>External Projects</v>
          </cell>
          <cell r="F112" t="str">
            <v>Electrical Fitter Gr 3</v>
          </cell>
          <cell r="G112" t="str">
            <v>NPS-EBA / Award VIC</v>
          </cell>
          <cell r="H112" t="str">
            <v>Alinta Asset Management 2</v>
          </cell>
          <cell r="I112" t="str">
            <v>31508</v>
          </cell>
          <cell r="J112" t="str">
            <v>AAM OS ED SS Keysbourough</v>
          </cell>
        </row>
        <row r="113">
          <cell r="A113" t="str">
            <v>00010369</v>
          </cell>
          <cell r="B113" t="str">
            <v>Hatfield</v>
          </cell>
          <cell r="C113" t="str">
            <v>Jamie</v>
          </cell>
          <cell r="D113" t="str">
            <v>Alinta Asset Management</v>
          </cell>
          <cell r="E113" t="str">
            <v>External Projects</v>
          </cell>
          <cell r="F113" t="str">
            <v>Electrical Fitter</v>
          </cell>
          <cell r="G113" t="str">
            <v>NPS-EBA / Award VIC</v>
          </cell>
          <cell r="H113" t="str">
            <v>Alinta Asset Management 2</v>
          </cell>
          <cell r="I113" t="str">
            <v>31508</v>
          </cell>
          <cell r="J113" t="str">
            <v>AAM OS ED SS Keysbourough</v>
          </cell>
        </row>
        <row r="114">
          <cell r="A114" t="str">
            <v>00010372</v>
          </cell>
          <cell r="B114" t="str">
            <v>Magnano</v>
          </cell>
          <cell r="C114" t="str">
            <v>Cesare</v>
          </cell>
          <cell r="D114" t="str">
            <v>Alinta Asset Management</v>
          </cell>
          <cell r="E114" t="str">
            <v>CSG Allan Ormsby</v>
          </cell>
          <cell r="F114" t="str">
            <v>Jointer Gr 3</v>
          </cell>
          <cell r="G114" t="str">
            <v>NPS-EBA / Award VIC</v>
          </cell>
          <cell r="H114" t="str">
            <v>Alinta Asset Management 2</v>
          </cell>
          <cell r="I114" t="str">
            <v>31506</v>
          </cell>
          <cell r="J114" t="str">
            <v>AAM OS ED CS Keysborough</v>
          </cell>
        </row>
        <row r="115">
          <cell r="A115" t="str">
            <v>00010373</v>
          </cell>
          <cell r="B115" t="str">
            <v>Matulis</v>
          </cell>
          <cell r="C115" t="str">
            <v>Juris</v>
          </cell>
          <cell r="D115" t="str">
            <v>Alinta Asset Management</v>
          </cell>
          <cell r="E115" t="str">
            <v>Protection Testers Team</v>
          </cell>
          <cell r="F115" t="str">
            <v>Tester Gr 7</v>
          </cell>
          <cell r="G115" t="str">
            <v>NPS-EBA / Award VIC</v>
          </cell>
          <cell r="H115" t="str">
            <v>Alinta Asset Management 2</v>
          </cell>
          <cell r="I115" t="str">
            <v>31511</v>
          </cell>
          <cell r="J115" t="str">
            <v>AAM OS ED SS Keysbourough</v>
          </cell>
        </row>
        <row r="116">
          <cell r="A116" t="str">
            <v>00010374</v>
          </cell>
          <cell r="B116" t="str">
            <v>Melfi</v>
          </cell>
          <cell r="C116" t="str">
            <v>Giovanni</v>
          </cell>
          <cell r="D116" t="str">
            <v>Alinta Asset Management</v>
          </cell>
          <cell r="E116" t="str">
            <v>Cable Services - Keysborough</v>
          </cell>
          <cell r="F116" t="str">
            <v>Jointer Gr 3</v>
          </cell>
          <cell r="G116" t="str">
            <v>NPS-EBA / Award VIC</v>
          </cell>
          <cell r="H116" t="str">
            <v>Alinta Asset Management 2</v>
          </cell>
          <cell r="I116" t="str">
            <v>31506</v>
          </cell>
          <cell r="J116" t="str">
            <v>AAM OS ED CS Keysborough</v>
          </cell>
        </row>
        <row r="117">
          <cell r="A117" t="str">
            <v>00010375</v>
          </cell>
          <cell r="B117" t="str">
            <v>Nichol</v>
          </cell>
          <cell r="C117" t="str">
            <v>Steven</v>
          </cell>
          <cell r="D117" t="str">
            <v>Alinta Asset Management</v>
          </cell>
          <cell r="E117" t="str">
            <v>CSG Allan Ormsby</v>
          </cell>
          <cell r="F117" t="str">
            <v>Jointer</v>
          </cell>
          <cell r="G117" t="str">
            <v>NPS-EBA / Award VIC</v>
          </cell>
          <cell r="H117" t="str">
            <v>Alinta Asset Management 2</v>
          </cell>
          <cell r="I117" t="str">
            <v>31506</v>
          </cell>
          <cell r="J117" t="str">
            <v>AAM OS ED CS Keysborough</v>
          </cell>
        </row>
        <row r="118">
          <cell r="A118" t="str">
            <v>00010376</v>
          </cell>
          <cell r="B118" t="str">
            <v>Nisbet</v>
          </cell>
          <cell r="C118" t="str">
            <v>David</v>
          </cell>
          <cell r="D118" t="str">
            <v>Alinta Asset Management</v>
          </cell>
          <cell r="E118" t="str">
            <v>CSG Allan Ormsby</v>
          </cell>
          <cell r="F118" t="str">
            <v>Communication's Technician</v>
          </cell>
          <cell r="G118" t="str">
            <v>NPS-EBA / Award VIC</v>
          </cell>
          <cell r="H118" t="str">
            <v>Alinta Asset Management 2</v>
          </cell>
          <cell r="I118" t="str">
            <v>31506</v>
          </cell>
          <cell r="J118" t="str">
            <v>AAM OS ED CS Keysborough</v>
          </cell>
        </row>
        <row r="119">
          <cell r="A119" t="str">
            <v>00010377</v>
          </cell>
          <cell r="B119" t="str">
            <v>O'Brien</v>
          </cell>
          <cell r="C119" t="str">
            <v>Mick</v>
          </cell>
          <cell r="D119" t="str">
            <v>Alinta Asset Management</v>
          </cell>
          <cell r="E119" t="str">
            <v>Distribution Construction - Keysborough</v>
          </cell>
          <cell r="F119" t="str">
            <v>Electrical Fitter Gr 3</v>
          </cell>
          <cell r="G119" t="str">
            <v>NPS-EBA / Award VIC</v>
          </cell>
          <cell r="H119" t="str">
            <v>Alinta Asset Management 2</v>
          </cell>
          <cell r="I119" t="str">
            <v>31509</v>
          </cell>
          <cell r="J119" t="str">
            <v>AAM OS ED SS Keysbourough</v>
          </cell>
        </row>
        <row r="120">
          <cell r="A120" t="str">
            <v>00010378</v>
          </cell>
          <cell r="B120" t="str">
            <v>Olthof</v>
          </cell>
          <cell r="C120" t="str">
            <v>Henk</v>
          </cell>
          <cell r="D120" t="str">
            <v>Alinta Asset Management</v>
          </cell>
          <cell r="E120" t="str">
            <v>Testing</v>
          </cell>
          <cell r="F120" t="str">
            <v>Cable Tester Gr7</v>
          </cell>
          <cell r="G120" t="str">
            <v>NPS-EBA / Award VIC</v>
          </cell>
          <cell r="H120" t="str">
            <v>Alinta Asset Management 2</v>
          </cell>
          <cell r="I120" t="str">
            <v>31507</v>
          </cell>
          <cell r="J120" t="str">
            <v>AAM OS ED CS Test</v>
          </cell>
        </row>
        <row r="121">
          <cell r="A121" t="str">
            <v>00010380</v>
          </cell>
          <cell r="B121" t="str">
            <v>Collins</v>
          </cell>
          <cell r="C121" t="str">
            <v>John</v>
          </cell>
          <cell r="D121" t="str">
            <v>Alinta Asset Management</v>
          </cell>
          <cell r="E121" t="str">
            <v>Cable Services - Keysborough</v>
          </cell>
          <cell r="F121" t="str">
            <v>Labourer/Backhoe Operator</v>
          </cell>
          <cell r="G121" t="str">
            <v>NPS-EBA / Award VIC</v>
          </cell>
          <cell r="H121" t="str">
            <v>Alinta Asset Management 2</v>
          </cell>
          <cell r="I121" t="str">
            <v>31506</v>
          </cell>
          <cell r="J121" t="str">
            <v>AAM OS ED CS Keysborough</v>
          </cell>
        </row>
        <row r="122">
          <cell r="A122" t="str">
            <v>00010381</v>
          </cell>
          <cell r="B122" t="str">
            <v>Smith</v>
          </cell>
          <cell r="C122" t="str">
            <v>Colin</v>
          </cell>
          <cell r="D122" t="str">
            <v>Alinta Asset Management</v>
          </cell>
          <cell r="E122" t="str">
            <v>Protection Testers Team</v>
          </cell>
          <cell r="F122" t="str">
            <v>Protect &amp; Cont Tester</v>
          </cell>
          <cell r="G122" t="str">
            <v>NPS-EBA / Award VIC</v>
          </cell>
          <cell r="H122" t="str">
            <v>Alinta Asset Management 2</v>
          </cell>
          <cell r="I122" t="str">
            <v>31511</v>
          </cell>
          <cell r="J122" t="str">
            <v>AAM OS ED SS Keysbourough</v>
          </cell>
        </row>
        <row r="123">
          <cell r="A123" t="str">
            <v>00010382</v>
          </cell>
          <cell r="B123" t="str">
            <v>Taylor</v>
          </cell>
          <cell r="C123" t="str">
            <v>Ian</v>
          </cell>
          <cell r="D123" t="str">
            <v>Alinta Asset Management</v>
          </cell>
          <cell r="E123" t="str">
            <v>External Projects</v>
          </cell>
          <cell r="F123" t="str">
            <v>Electrical Fitter / Mechanic Gr 3</v>
          </cell>
          <cell r="G123" t="str">
            <v>NPS-EBA / Award VIC</v>
          </cell>
          <cell r="H123" t="str">
            <v>Alinta Asset Management 2</v>
          </cell>
          <cell r="I123" t="str">
            <v>31519</v>
          </cell>
          <cell r="J123" t="str">
            <v>AAM OS ED OS Constru</v>
          </cell>
        </row>
        <row r="124">
          <cell r="A124" t="str">
            <v>00010383</v>
          </cell>
          <cell r="B124" t="str">
            <v>Webb</v>
          </cell>
          <cell r="C124" t="str">
            <v>Bob</v>
          </cell>
          <cell r="D124" t="str">
            <v>Alinta Asset Management</v>
          </cell>
          <cell r="E124" t="str">
            <v>CSG Allan Ormsby</v>
          </cell>
          <cell r="F124" t="str">
            <v>Communication's Technician Gr 7</v>
          </cell>
          <cell r="G124" t="str">
            <v>NPS-EBA / Award VIC</v>
          </cell>
          <cell r="H124" t="str">
            <v>Alinta Asset Management 2</v>
          </cell>
          <cell r="I124" t="str">
            <v>31506</v>
          </cell>
          <cell r="J124" t="str">
            <v>AAM OS ED CS Keysborough</v>
          </cell>
        </row>
        <row r="125">
          <cell r="A125" t="str">
            <v>00010384</v>
          </cell>
          <cell r="B125" t="str">
            <v>Wade</v>
          </cell>
          <cell r="C125" t="str">
            <v>Peter</v>
          </cell>
          <cell r="D125" t="str">
            <v>Alinta Asset Management</v>
          </cell>
          <cell r="E125" t="str">
            <v>Cable Services - Keysborough</v>
          </cell>
          <cell r="F125" t="str">
            <v>Cable Jointer - Gr 3</v>
          </cell>
          <cell r="G125" t="str">
            <v>NPS-EBA / Award VIC</v>
          </cell>
          <cell r="H125" t="str">
            <v>Alinta Asset Management 2</v>
          </cell>
          <cell r="I125" t="str">
            <v>31506</v>
          </cell>
          <cell r="J125" t="str">
            <v>AAM OS ED CS Keysborough</v>
          </cell>
        </row>
        <row r="126">
          <cell r="A126" t="str">
            <v>00010386</v>
          </cell>
          <cell r="B126" t="str">
            <v>Nikopoulos</v>
          </cell>
          <cell r="C126" t="str">
            <v>Konstantinos</v>
          </cell>
          <cell r="D126" t="str">
            <v>Alinta Asset Management</v>
          </cell>
          <cell r="E126" t="str">
            <v>Cable Services - Keysborough</v>
          </cell>
          <cell r="F126" t="str">
            <v>Cable Jointer Level 3</v>
          </cell>
          <cell r="G126" t="str">
            <v>NPS-EBA / Award VIC</v>
          </cell>
          <cell r="H126" t="str">
            <v>Alinta Asset Management 2</v>
          </cell>
          <cell r="I126" t="str">
            <v>31506</v>
          </cell>
          <cell r="J126" t="str">
            <v>AAM OS ED CS Keysborough</v>
          </cell>
        </row>
        <row r="127">
          <cell r="A127" t="str">
            <v>00010390</v>
          </cell>
          <cell r="B127" t="str">
            <v>Harris</v>
          </cell>
          <cell r="C127" t="str">
            <v>Wayne</v>
          </cell>
          <cell r="D127" t="str">
            <v>Alinta Asset Management</v>
          </cell>
          <cell r="E127" t="str">
            <v>Cable Services - Keysborough</v>
          </cell>
          <cell r="F127" t="str">
            <v>Electrical Linesman</v>
          </cell>
          <cell r="G127" t="str">
            <v>NPS-EBA / Award VIC</v>
          </cell>
          <cell r="H127" t="str">
            <v>Alinta Asset Management 2</v>
          </cell>
          <cell r="I127" t="str">
            <v>31506</v>
          </cell>
          <cell r="J127" t="str">
            <v>AAM OS ED CS Keysborough</v>
          </cell>
        </row>
        <row r="128">
          <cell r="A128" t="str">
            <v>00010391</v>
          </cell>
          <cell r="B128" t="str">
            <v>Dietrich</v>
          </cell>
          <cell r="C128" t="str">
            <v>Dave</v>
          </cell>
          <cell r="D128" t="str">
            <v>Alinta Asset Management</v>
          </cell>
          <cell r="E128" t="str">
            <v>External Projects</v>
          </cell>
          <cell r="F128" t="str">
            <v>Electrical Fitter</v>
          </cell>
          <cell r="G128" t="str">
            <v>NPS-EBA / Award VIC</v>
          </cell>
          <cell r="H128" t="str">
            <v>Alinta Asset Management 2</v>
          </cell>
          <cell r="I128" t="str">
            <v>31508</v>
          </cell>
          <cell r="J128" t="str">
            <v>AAM OS ED SS Keysbourough</v>
          </cell>
        </row>
        <row r="129">
          <cell r="A129" t="str">
            <v>00010392</v>
          </cell>
          <cell r="B129" t="str">
            <v>Boocock</v>
          </cell>
          <cell r="C129" t="str">
            <v>Kenneth</v>
          </cell>
          <cell r="D129" t="str">
            <v>Alinta Asset Management</v>
          </cell>
          <cell r="E129" t="str">
            <v>Maintenance ML</v>
          </cell>
          <cell r="F129" t="str">
            <v>Electrical Serviceman</v>
          </cell>
          <cell r="G129" t="str">
            <v>NPS-EBA / Award VIC</v>
          </cell>
          <cell r="H129" t="str">
            <v>Alinta Asset Management 2</v>
          </cell>
          <cell r="I129" t="str">
            <v>31510</v>
          </cell>
          <cell r="J129" t="str">
            <v>AAM OS ED SS Maintenance</v>
          </cell>
        </row>
        <row r="130">
          <cell r="A130" t="str">
            <v>00010394</v>
          </cell>
          <cell r="B130" t="str">
            <v>Tamme</v>
          </cell>
          <cell r="C130" t="str">
            <v>Stev</v>
          </cell>
          <cell r="D130" t="str">
            <v>Alinta Asset Management</v>
          </cell>
          <cell r="E130" t="str">
            <v>Cable Services - Keysborough</v>
          </cell>
          <cell r="F130" t="str">
            <v>Driver/Crane Operator</v>
          </cell>
          <cell r="G130" t="str">
            <v>NPS-EBA / Award VIC</v>
          </cell>
          <cell r="H130" t="str">
            <v>Alinta Asset Management 2</v>
          </cell>
          <cell r="I130" t="str">
            <v>31506</v>
          </cell>
          <cell r="J130" t="str">
            <v>AAM OS ED CS Keysborough</v>
          </cell>
        </row>
        <row r="131">
          <cell r="A131" t="str">
            <v>00010395</v>
          </cell>
          <cell r="B131" t="str">
            <v>Jocic</v>
          </cell>
          <cell r="C131" t="str">
            <v>Barney</v>
          </cell>
          <cell r="D131" t="str">
            <v>Alinta Asset Management</v>
          </cell>
          <cell r="E131" t="str">
            <v>Distribution Construction - Keysborough</v>
          </cell>
          <cell r="F131" t="str">
            <v>Electrical Fitter</v>
          </cell>
          <cell r="G131" t="str">
            <v>NPS-EBA / Award VIC</v>
          </cell>
          <cell r="H131" t="str">
            <v>Alinta Asset Management 2</v>
          </cell>
          <cell r="I131" t="str">
            <v>31509</v>
          </cell>
          <cell r="J131" t="str">
            <v>AAM OS ED SS Keysbourough</v>
          </cell>
        </row>
        <row r="132">
          <cell r="A132" t="str">
            <v>00010396</v>
          </cell>
          <cell r="B132" t="str">
            <v>Truong</v>
          </cell>
          <cell r="C132" t="str">
            <v>Lang</v>
          </cell>
          <cell r="D132" t="str">
            <v>Alinta Asset Management</v>
          </cell>
          <cell r="E132" t="str">
            <v>CSG Gary Rogers</v>
          </cell>
          <cell r="F132" t="str">
            <v>Cable Layer/Driver</v>
          </cell>
          <cell r="G132" t="str">
            <v>NPS-EBA / Award VIC</v>
          </cell>
          <cell r="H132" t="str">
            <v>Alinta Asset Management 2</v>
          </cell>
          <cell r="I132" t="str">
            <v>31505</v>
          </cell>
          <cell r="J132" t="str">
            <v>AAM OS ED CS Sunshine</v>
          </cell>
        </row>
        <row r="133">
          <cell r="A133" t="str">
            <v>00010397</v>
          </cell>
          <cell r="B133" t="str">
            <v>Kristallidis</v>
          </cell>
          <cell r="C133" t="str">
            <v>Michael</v>
          </cell>
          <cell r="D133" t="str">
            <v>Alinta Asset Management</v>
          </cell>
          <cell r="E133" t="str">
            <v>CSG Allan Ormsby</v>
          </cell>
          <cell r="F133" t="str">
            <v>Cable Layer</v>
          </cell>
          <cell r="G133" t="str">
            <v>NPS-EBA / Award VIC</v>
          </cell>
          <cell r="H133" t="str">
            <v>Alinta Asset Management 2</v>
          </cell>
          <cell r="I133" t="str">
            <v>31506</v>
          </cell>
          <cell r="J133" t="str">
            <v>AAM OS ED CS Keysborough</v>
          </cell>
        </row>
        <row r="134">
          <cell r="A134" t="str">
            <v>00010398</v>
          </cell>
          <cell r="B134" t="str">
            <v>Borg</v>
          </cell>
          <cell r="C134" t="str">
            <v>Garry</v>
          </cell>
          <cell r="D134" t="str">
            <v>Alinta Asset Management</v>
          </cell>
          <cell r="E134" t="str">
            <v>CSG Allan Ormsby</v>
          </cell>
          <cell r="F134" t="str">
            <v>UG Cable Jointer</v>
          </cell>
          <cell r="G134" t="str">
            <v>NPS-EBA / Award VIC</v>
          </cell>
          <cell r="H134" t="str">
            <v>Alinta Asset Management 2</v>
          </cell>
          <cell r="I134" t="str">
            <v>31506</v>
          </cell>
          <cell r="J134" t="str">
            <v>AAM OS ED CS Keysborough</v>
          </cell>
        </row>
        <row r="135">
          <cell r="A135" t="str">
            <v>00010399</v>
          </cell>
          <cell r="B135" t="str">
            <v>Coleiro</v>
          </cell>
          <cell r="C135" t="str">
            <v>Guy</v>
          </cell>
          <cell r="D135" t="str">
            <v>Alinta Asset Management</v>
          </cell>
          <cell r="E135" t="str">
            <v>CSG Gary Rogers</v>
          </cell>
          <cell r="F135" t="str">
            <v>UG Cable Jointer</v>
          </cell>
          <cell r="G135" t="str">
            <v>NPS-EBA / Award VIC</v>
          </cell>
          <cell r="H135" t="str">
            <v>Alinta Asset Management 2</v>
          </cell>
          <cell r="I135" t="str">
            <v>31506</v>
          </cell>
          <cell r="J135" t="str">
            <v>AAM OS ED CS Keysborough</v>
          </cell>
        </row>
        <row r="136">
          <cell r="A136" t="str">
            <v>00010400</v>
          </cell>
          <cell r="B136" t="str">
            <v>Cummings</v>
          </cell>
          <cell r="C136" t="str">
            <v>Graham</v>
          </cell>
          <cell r="D136" t="str">
            <v>Alinta Asset Management</v>
          </cell>
          <cell r="E136" t="str">
            <v>CSG Gary Rogers</v>
          </cell>
          <cell r="F136" t="str">
            <v>Cable Layer/Driver</v>
          </cell>
          <cell r="G136" t="str">
            <v>NPS-EBA / Award VIC</v>
          </cell>
          <cell r="H136" t="str">
            <v>Alinta Asset Management 2</v>
          </cell>
          <cell r="I136" t="str">
            <v>31505</v>
          </cell>
          <cell r="J136" t="str">
            <v>AAM OS ED CS Sunshine</v>
          </cell>
        </row>
        <row r="137">
          <cell r="A137" t="str">
            <v>00010401</v>
          </cell>
          <cell r="B137" t="str">
            <v>Ward</v>
          </cell>
          <cell r="C137" t="str">
            <v>Steven</v>
          </cell>
          <cell r="D137" t="str">
            <v>Alinta Asset Management</v>
          </cell>
          <cell r="E137" t="str">
            <v>CSG Gary Rogers</v>
          </cell>
          <cell r="F137" t="str">
            <v>Cable Layer/Driver</v>
          </cell>
          <cell r="G137" t="str">
            <v>NPS-EBA / Award VIC</v>
          </cell>
          <cell r="H137" t="str">
            <v>Alinta Asset Management 2</v>
          </cell>
          <cell r="I137" t="str">
            <v>31505</v>
          </cell>
          <cell r="J137" t="str">
            <v>AAM OS ED CS Sunshine</v>
          </cell>
        </row>
        <row r="138">
          <cell r="A138" t="str">
            <v>00010402</v>
          </cell>
          <cell r="B138" t="str">
            <v>Thomas</v>
          </cell>
          <cell r="C138" t="str">
            <v>Greg</v>
          </cell>
          <cell r="D138" t="str">
            <v>Alinta Asset Management</v>
          </cell>
          <cell r="E138" t="str">
            <v>Distribution Construction - Keysborough</v>
          </cell>
          <cell r="F138" t="str">
            <v>Electrical Fitter</v>
          </cell>
          <cell r="G138" t="str">
            <v>NPS-EBA / Award VIC</v>
          </cell>
          <cell r="H138" t="str">
            <v>Alinta Asset Management 2</v>
          </cell>
          <cell r="I138" t="str">
            <v>31509</v>
          </cell>
          <cell r="J138" t="str">
            <v>AAM OS ED SS Keysbourough</v>
          </cell>
        </row>
        <row r="139">
          <cell r="A139" t="str">
            <v>00010403</v>
          </cell>
          <cell r="B139" t="str">
            <v>Kandler</v>
          </cell>
          <cell r="C139" t="str">
            <v>Rick</v>
          </cell>
          <cell r="D139" t="str">
            <v>Alinta Asset Management</v>
          </cell>
          <cell r="E139" t="str">
            <v>Cable Services - Keysborough</v>
          </cell>
          <cell r="F139" t="str">
            <v>Cable Jointer</v>
          </cell>
          <cell r="G139" t="str">
            <v>NPS-EBA / Award VIC</v>
          </cell>
          <cell r="H139" t="str">
            <v>Alinta Asset Management 2</v>
          </cell>
          <cell r="I139" t="str">
            <v>31506</v>
          </cell>
          <cell r="J139" t="str">
            <v>AAM OS ED CS Keysborough</v>
          </cell>
        </row>
        <row r="140">
          <cell r="A140" t="str">
            <v>00010404</v>
          </cell>
          <cell r="B140" t="str">
            <v>Sigurjonsson</v>
          </cell>
          <cell r="C140" t="str">
            <v>Arni</v>
          </cell>
          <cell r="D140" t="str">
            <v>Alinta Asset Management</v>
          </cell>
          <cell r="E140" t="str">
            <v>Cable Services - Keysborough</v>
          </cell>
          <cell r="F140" t="str">
            <v>Cable Layer/Driver</v>
          </cell>
          <cell r="G140" t="str">
            <v>NPS-EBA / Award VIC</v>
          </cell>
          <cell r="H140" t="str">
            <v>Alinta Asset Management 2</v>
          </cell>
          <cell r="I140" t="str">
            <v>31506</v>
          </cell>
          <cell r="J140" t="str">
            <v>AAM OS ED CS Keysborough</v>
          </cell>
        </row>
        <row r="141">
          <cell r="A141" t="str">
            <v>00010405</v>
          </cell>
          <cell r="B141" t="str">
            <v>McLauchlan</v>
          </cell>
          <cell r="C141" t="str">
            <v>Keith</v>
          </cell>
          <cell r="D141" t="str">
            <v>Alinta Asset Management</v>
          </cell>
          <cell r="E141" t="str">
            <v>Cable Services - Keysborough</v>
          </cell>
          <cell r="F141" t="str">
            <v>Cable Layer/Labourer</v>
          </cell>
          <cell r="G141" t="str">
            <v>NPS-EBA / Award VIC</v>
          </cell>
          <cell r="H141" t="str">
            <v>Alinta Asset Management 2</v>
          </cell>
          <cell r="I141" t="str">
            <v>31506</v>
          </cell>
          <cell r="J141" t="str">
            <v>AAM OS ED CS Keysborough</v>
          </cell>
        </row>
        <row r="142">
          <cell r="A142" t="str">
            <v>00010407</v>
          </cell>
          <cell r="B142" t="str">
            <v>Vahrmeyer</v>
          </cell>
          <cell r="C142" t="str">
            <v>James</v>
          </cell>
          <cell r="D142" t="str">
            <v>Alinta Asset Management</v>
          </cell>
          <cell r="E142" t="str">
            <v>Cable Services - Keysborough</v>
          </cell>
          <cell r="F142" t="str">
            <v>Electrical Mechanic</v>
          </cell>
          <cell r="G142" t="str">
            <v>NPS-EBA / Award VIC</v>
          </cell>
          <cell r="H142" t="str">
            <v>Alinta Asset Management 2</v>
          </cell>
          <cell r="I142" t="str">
            <v>31506</v>
          </cell>
          <cell r="J142" t="str">
            <v>AAM OS ED CS Keysborough</v>
          </cell>
        </row>
        <row r="143">
          <cell r="A143" t="str">
            <v>00010409</v>
          </cell>
          <cell r="B143" t="str">
            <v>Cobbin</v>
          </cell>
          <cell r="C143" t="str">
            <v>Peter</v>
          </cell>
          <cell r="D143" t="str">
            <v>Alinta Asset Management</v>
          </cell>
          <cell r="E143" t="str">
            <v>CSG Gary Rogers</v>
          </cell>
          <cell r="F143" t="str">
            <v>Cable Layer</v>
          </cell>
          <cell r="G143" t="str">
            <v>NPS-EBA / Award VIC</v>
          </cell>
          <cell r="H143" t="str">
            <v>Alinta Asset Management 2</v>
          </cell>
          <cell r="I143" t="str">
            <v>31505</v>
          </cell>
          <cell r="J143" t="str">
            <v>AAM OS ED CS Sunshine</v>
          </cell>
        </row>
        <row r="144">
          <cell r="A144" t="str">
            <v>00010411</v>
          </cell>
          <cell r="B144" t="str">
            <v>Martoccia</v>
          </cell>
          <cell r="C144" t="str">
            <v>Robert</v>
          </cell>
          <cell r="D144" t="str">
            <v>Alinta Asset Management</v>
          </cell>
          <cell r="E144" t="str">
            <v>CSG Gary Rogers</v>
          </cell>
          <cell r="F144" t="str">
            <v>Civil Worker</v>
          </cell>
          <cell r="G144" t="str">
            <v>NPS-EBA / Award VIC</v>
          </cell>
          <cell r="H144" t="str">
            <v>Alinta Asset Management 2</v>
          </cell>
          <cell r="I144" t="str">
            <v>31506</v>
          </cell>
          <cell r="J144" t="str">
            <v>AAM OS ED CS Keysborough</v>
          </cell>
        </row>
        <row r="145">
          <cell r="A145" t="str">
            <v>00010413</v>
          </cell>
          <cell r="B145" t="str">
            <v>Veitch</v>
          </cell>
          <cell r="C145" t="str">
            <v>Darren</v>
          </cell>
          <cell r="D145" t="str">
            <v>Alinta Asset Management</v>
          </cell>
          <cell r="E145" t="str">
            <v>CSG Gary Rogers</v>
          </cell>
          <cell r="F145" t="str">
            <v>Civil Worker</v>
          </cell>
          <cell r="G145" t="str">
            <v>NPS-EBA / Award VIC</v>
          </cell>
          <cell r="H145" t="str">
            <v>Alinta Asset Management 2</v>
          </cell>
          <cell r="I145" t="str">
            <v>31506</v>
          </cell>
          <cell r="J145" t="str">
            <v>AAM OS ED CS Keysborough</v>
          </cell>
        </row>
        <row r="146">
          <cell r="A146" t="str">
            <v>00010414</v>
          </cell>
          <cell r="B146" t="str">
            <v>Bruce</v>
          </cell>
          <cell r="C146" t="str">
            <v>Glenn</v>
          </cell>
          <cell r="D146" t="str">
            <v>Alinta Asset Management</v>
          </cell>
          <cell r="E146" t="str">
            <v>CSG Allan Ormsby</v>
          </cell>
          <cell r="F146" t="str">
            <v>UG Cable Jointer</v>
          </cell>
          <cell r="G146" t="str">
            <v>NPS-EBA / Award VIC</v>
          </cell>
          <cell r="H146" t="str">
            <v>Alinta Asset Management 2</v>
          </cell>
          <cell r="I146" t="str">
            <v>31506</v>
          </cell>
          <cell r="J146" t="str">
            <v>AAM OS ED CS Keysborough</v>
          </cell>
        </row>
        <row r="147">
          <cell r="A147" t="str">
            <v>00010415</v>
          </cell>
          <cell r="B147" t="str">
            <v>Ornsby</v>
          </cell>
          <cell r="C147" t="str">
            <v>Trevor</v>
          </cell>
          <cell r="D147" t="str">
            <v>Alinta Asset Management</v>
          </cell>
          <cell r="E147" t="str">
            <v>Cable Services - Keysborough</v>
          </cell>
          <cell r="F147" t="str">
            <v>Labourer</v>
          </cell>
          <cell r="G147" t="str">
            <v>NPS-EBA / Award VIC</v>
          </cell>
          <cell r="H147" t="str">
            <v>Alinta Asset Management 2</v>
          </cell>
          <cell r="I147" t="str">
            <v>31506</v>
          </cell>
          <cell r="J147" t="str">
            <v>AAM OS ED CS Keysborough</v>
          </cell>
        </row>
        <row r="148">
          <cell r="A148" t="str">
            <v>00010420</v>
          </cell>
          <cell r="B148" t="str">
            <v>Fury</v>
          </cell>
          <cell r="C148" t="str">
            <v>Peter</v>
          </cell>
          <cell r="D148" t="str">
            <v>Alinta Asset Management</v>
          </cell>
          <cell r="E148" t="str">
            <v>Cable Services - Keysborough</v>
          </cell>
          <cell r="F148" t="str">
            <v>Communications Worker</v>
          </cell>
          <cell r="G148" t="str">
            <v>NPS-EBA / Award VIC</v>
          </cell>
          <cell r="H148" t="str">
            <v>Alinta Asset Management 2</v>
          </cell>
          <cell r="I148" t="str">
            <v>31506</v>
          </cell>
          <cell r="J148" t="str">
            <v>AAM OS ED CS Keysborough</v>
          </cell>
        </row>
        <row r="149">
          <cell r="A149" t="str">
            <v>00010424</v>
          </cell>
          <cell r="B149" t="str">
            <v>Buswell</v>
          </cell>
          <cell r="C149" t="str">
            <v>Ian</v>
          </cell>
          <cell r="D149" t="str">
            <v>Alinta Asset Management</v>
          </cell>
          <cell r="E149" t="str">
            <v>Maintenance ML</v>
          </cell>
          <cell r="F149" t="str">
            <v>HV Lab Tester</v>
          </cell>
          <cell r="G149" t="str">
            <v>NPS-EBA / Award VIC</v>
          </cell>
          <cell r="H149" t="str">
            <v>Alinta Asset Management 2</v>
          </cell>
          <cell r="I149" t="str">
            <v>31511</v>
          </cell>
          <cell r="J149" t="str">
            <v>AAM OS ED SS Keysbourough</v>
          </cell>
        </row>
        <row r="150">
          <cell r="A150" t="str">
            <v>00010425</v>
          </cell>
          <cell r="B150" t="str">
            <v>Falzon</v>
          </cell>
          <cell r="C150" t="str">
            <v>Carlo</v>
          </cell>
          <cell r="D150" t="str">
            <v>Alinta Asset Management</v>
          </cell>
          <cell r="E150" t="str">
            <v>Maintenance ML</v>
          </cell>
          <cell r="F150" t="str">
            <v>High Voltage Tester</v>
          </cell>
          <cell r="G150" t="str">
            <v>NPS-EBA / Award VIC</v>
          </cell>
          <cell r="H150" t="str">
            <v>Alinta Asset Management 2</v>
          </cell>
          <cell r="I150" t="str">
            <v>31511</v>
          </cell>
          <cell r="J150" t="str">
            <v>AAM OS ED SS Keysbourough</v>
          </cell>
        </row>
        <row r="151">
          <cell r="A151" t="str">
            <v>00010441</v>
          </cell>
          <cell r="B151" t="str">
            <v>Tabacco</v>
          </cell>
          <cell r="C151" t="str">
            <v>Joe</v>
          </cell>
          <cell r="D151" t="str">
            <v>Alinta Asset Management</v>
          </cell>
          <cell r="E151" t="str">
            <v>CSG Gary Rogers</v>
          </cell>
          <cell r="F151" t="str">
            <v>Labourer</v>
          </cell>
          <cell r="G151" t="str">
            <v>NPS-EBA / Award VIC</v>
          </cell>
          <cell r="H151" t="str">
            <v>Alinta Asset Management 2</v>
          </cell>
          <cell r="I151" t="str">
            <v>31505</v>
          </cell>
          <cell r="J151" t="str">
            <v>AAM OS ED CS Sunshine</v>
          </cell>
        </row>
        <row r="152">
          <cell r="A152" t="str">
            <v>00010446</v>
          </cell>
          <cell r="B152" t="str">
            <v>Shanahan</v>
          </cell>
          <cell r="C152" t="str">
            <v>William</v>
          </cell>
          <cell r="D152" t="str">
            <v>Alinta Asset Management</v>
          </cell>
          <cell r="E152" t="str">
            <v>Testing</v>
          </cell>
          <cell r="F152" t="str">
            <v>Field Supervisor</v>
          </cell>
          <cell r="G152" t="str">
            <v>NPS-EBA / Award VIC</v>
          </cell>
          <cell r="H152" t="str">
            <v>Alinta Asset Management 2</v>
          </cell>
          <cell r="I152" t="str">
            <v>31507</v>
          </cell>
          <cell r="J152" t="str">
            <v>AAM OS ED CS Test</v>
          </cell>
        </row>
        <row r="153">
          <cell r="A153" t="str">
            <v>00010470</v>
          </cell>
          <cell r="B153" t="str">
            <v>Sullivan</v>
          </cell>
          <cell r="C153" t="str">
            <v>Rick</v>
          </cell>
          <cell r="D153" t="str">
            <v>Alinta Asset Management</v>
          </cell>
          <cell r="E153" t="str">
            <v>CSG Gary Rogers</v>
          </cell>
          <cell r="F153" t="str">
            <v>Cable Layer/Jointer</v>
          </cell>
          <cell r="G153" t="str">
            <v>NPS-EBA / Award VIC</v>
          </cell>
          <cell r="H153" t="str">
            <v>Alinta Asset Management 2</v>
          </cell>
          <cell r="I153" t="str">
            <v>31505</v>
          </cell>
          <cell r="J153" t="str">
            <v>AAM OS ED CS Sunshine</v>
          </cell>
        </row>
        <row r="154">
          <cell r="A154" t="str">
            <v>00010471</v>
          </cell>
          <cell r="B154" t="str">
            <v>Derix</v>
          </cell>
          <cell r="C154" t="str">
            <v>Keith</v>
          </cell>
          <cell r="D154" t="str">
            <v>Alinta Asset Management</v>
          </cell>
          <cell r="E154" t="str">
            <v>Supervisor GA</v>
          </cell>
          <cell r="F154" t="str">
            <v>Linesman</v>
          </cell>
          <cell r="G154" t="str">
            <v>NPS-EBA / Award VIC</v>
          </cell>
          <cell r="H154" t="str">
            <v>Alinta Asset Management 2</v>
          </cell>
          <cell r="I154" t="str">
            <v>39007</v>
          </cell>
          <cell r="J154" t="str">
            <v>Alliance</v>
          </cell>
        </row>
        <row r="155">
          <cell r="A155" t="str">
            <v>00010474</v>
          </cell>
          <cell r="B155" t="str">
            <v>Richardson</v>
          </cell>
          <cell r="C155" t="str">
            <v>Austin</v>
          </cell>
          <cell r="D155" t="str">
            <v>Alinta Asset Management</v>
          </cell>
          <cell r="E155" t="str">
            <v>CSG Allan Ormsby</v>
          </cell>
          <cell r="F155" t="str">
            <v>Cable Jointer</v>
          </cell>
          <cell r="G155" t="str">
            <v>NPS-EBA / Award VIC</v>
          </cell>
          <cell r="H155" t="str">
            <v>Alinta Asset Management 2</v>
          </cell>
          <cell r="I155" t="str">
            <v>31506</v>
          </cell>
          <cell r="J155" t="str">
            <v>AAM OS ED CS Keysborough</v>
          </cell>
        </row>
        <row r="156">
          <cell r="A156" t="str">
            <v>00010478</v>
          </cell>
          <cell r="B156" t="str">
            <v>Johnson</v>
          </cell>
          <cell r="C156" t="str">
            <v>David</v>
          </cell>
          <cell r="D156" t="str">
            <v>Alinta Asset Management</v>
          </cell>
          <cell r="E156" t="str">
            <v>Site Powercor DJ</v>
          </cell>
          <cell r="F156" t="str">
            <v>Supervisor OSG</v>
          </cell>
          <cell r="G156" t="str">
            <v>NPS-EBA / Award VIC</v>
          </cell>
          <cell r="H156" t="str">
            <v>Alinta Asset Management 2</v>
          </cell>
          <cell r="I156" t="str">
            <v>39417</v>
          </cell>
          <cell r="J156" t="str">
            <v>Warnambool</v>
          </cell>
        </row>
        <row r="157">
          <cell r="A157" t="str">
            <v>00010480</v>
          </cell>
          <cell r="B157" t="str">
            <v>Spicer</v>
          </cell>
          <cell r="C157" t="str">
            <v>Peter</v>
          </cell>
          <cell r="D157" t="str">
            <v>Alinta Asset Management</v>
          </cell>
          <cell r="E157" t="str">
            <v>Supervisor GA</v>
          </cell>
          <cell r="F157" t="str">
            <v>Linesman</v>
          </cell>
          <cell r="G157" t="str">
            <v>NPS-EBA / Award VIC</v>
          </cell>
          <cell r="H157" t="str">
            <v>Alinta Asset Management 2</v>
          </cell>
          <cell r="I157" t="str">
            <v>39007</v>
          </cell>
          <cell r="J157" t="str">
            <v>Alliance</v>
          </cell>
        </row>
        <row r="158">
          <cell r="A158" t="str">
            <v>00010483</v>
          </cell>
          <cell r="B158" t="str">
            <v>Kirk</v>
          </cell>
          <cell r="C158" t="str">
            <v>Douglas</v>
          </cell>
          <cell r="D158" t="str">
            <v>Alinta Asset Management</v>
          </cell>
          <cell r="E158" t="str">
            <v>CSG Gary Rogers</v>
          </cell>
          <cell r="F158" t="str">
            <v>Cable Layer/Jointer</v>
          </cell>
          <cell r="G158" t="str">
            <v>NPS-EBA / Award VIC</v>
          </cell>
          <cell r="H158" t="str">
            <v>Alinta Asset Management 2</v>
          </cell>
          <cell r="I158" t="str">
            <v>31505</v>
          </cell>
          <cell r="J158" t="str">
            <v>AAM OS ED CS Sunshine</v>
          </cell>
        </row>
        <row r="159">
          <cell r="A159" t="str">
            <v>00010491</v>
          </cell>
          <cell r="B159" t="str">
            <v>Evans</v>
          </cell>
          <cell r="C159" t="str">
            <v>Matthew</v>
          </cell>
          <cell r="D159" t="str">
            <v>Alinta Asset Management</v>
          </cell>
          <cell r="E159" t="str">
            <v>CSG Allan Ormsby</v>
          </cell>
          <cell r="F159" t="str">
            <v>Electrician</v>
          </cell>
          <cell r="G159" t="str">
            <v>NPS-EBA / Award VIC</v>
          </cell>
          <cell r="H159" t="str">
            <v>Alinta Asset Management 2</v>
          </cell>
          <cell r="I159" t="str">
            <v>31506</v>
          </cell>
          <cell r="J159" t="str">
            <v>AAM OS ED CS Keysborough</v>
          </cell>
        </row>
        <row r="160">
          <cell r="A160" t="str">
            <v>00010492</v>
          </cell>
          <cell r="B160" t="str">
            <v>Cantwell</v>
          </cell>
          <cell r="C160" t="str">
            <v>Terry</v>
          </cell>
          <cell r="D160" t="str">
            <v>Alinta Asset Management</v>
          </cell>
          <cell r="E160" t="str">
            <v>Supervisor GA</v>
          </cell>
          <cell r="F160" t="str">
            <v>Linesman</v>
          </cell>
          <cell r="G160" t="str">
            <v>NPS-EBA / Award VIC</v>
          </cell>
          <cell r="H160" t="str">
            <v>Alinta Asset Management 2</v>
          </cell>
          <cell r="I160" t="str">
            <v>39007</v>
          </cell>
          <cell r="J160" t="str">
            <v>Alliance</v>
          </cell>
        </row>
        <row r="161">
          <cell r="A161" t="str">
            <v>00010498</v>
          </cell>
          <cell r="B161" t="str">
            <v>Clark</v>
          </cell>
          <cell r="C161" t="str">
            <v>Clarky</v>
          </cell>
          <cell r="D161" t="str">
            <v>Alinta Asset Management</v>
          </cell>
          <cell r="E161" t="str">
            <v>Sunshine</v>
          </cell>
          <cell r="F161" t="str">
            <v>Linesman</v>
          </cell>
          <cell r="G161" t="str">
            <v>NPS-EBA / Award VIC</v>
          </cell>
          <cell r="H161" t="str">
            <v>Alinta Asset Management 2</v>
          </cell>
          <cell r="I161" t="str">
            <v>31516</v>
          </cell>
          <cell r="J161" t="str">
            <v xml:space="preserve">AAM OS ED OS Glove &amp; </v>
          </cell>
        </row>
        <row r="162">
          <cell r="A162" t="str">
            <v>00010500</v>
          </cell>
          <cell r="B162" t="str">
            <v>Budd</v>
          </cell>
          <cell r="C162" t="str">
            <v>James</v>
          </cell>
          <cell r="D162" t="str">
            <v>Alinta Asset Management</v>
          </cell>
          <cell r="E162" t="str">
            <v>Protection Testers Team</v>
          </cell>
          <cell r="F162" t="str">
            <v>Electrical Mechanic</v>
          </cell>
          <cell r="G162" t="str">
            <v>NPS-EBA / Award VIC</v>
          </cell>
          <cell r="H162" t="str">
            <v>Alinta Asset Management 2</v>
          </cell>
          <cell r="I162" t="str">
            <v>31511</v>
          </cell>
          <cell r="J162" t="str">
            <v>AAM OS ED SS Keysbourough</v>
          </cell>
        </row>
        <row r="163">
          <cell r="A163" t="str">
            <v>00010507</v>
          </cell>
          <cell r="B163" t="str">
            <v>Valerio</v>
          </cell>
          <cell r="C163" t="str">
            <v>Tony</v>
          </cell>
          <cell r="D163" t="str">
            <v>Alinta Asset Management</v>
          </cell>
          <cell r="E163" t="str">
            <v>Testing</v>
          </cell>
          <cell r="F163" t="str">
            <v>Cable Tester</v>
          </cell>
          <cell r="G163" t="str">
            <v>NPS-EBA / Award VIC</v>
          </cell>
          <cell r="H163" t="str">
            <v>Alinta Asset Management 2</v>
          </cell>
          <cell r="I163" t="str">
            <v>31507</v>
          </cell>
          <cell r="J163" t="str">
            <v>AAM OS ED CS Test</v>
          </cell>
        </row>
        <row r="164">
          <cell r="A164" t="str">
            <v>00010518</v>
          </cell>
          <cell r="B164" t="str">
            <v>Lewis</v>
          </cell>
          <cell r="C164" t="str">
            <v>Tony</v>
          </cell>
          <cell r="D164" t="str">
            <v>Alinta Asset Management</v>
          </cell>
          <cell r="E164" t="str">
            <v>Maintenance ML</v>
          </cell>
          <cell r="F164" t="str">
            <v>Fitter</v>
          </cell>
          <cell r="G164" t="str">
            <v>NPS-EBA / Award VIC</v>
          </cell>
          <cell r="H164" t="str">
            <v>Alinta Asset Management 2</v>
          </cell>
          <cell r="I164" t="str">
            <v>31510</v>
          </cell>
          <cell r="J164" t="str">
            <v>AAM OS ED SS Maintenance</v>
          </cell>
        </row>
        <row r="165">
          <cell r="A165" t="str">
            <v>00010527</v>
          </cell>
          <cell r="B165" t="str">
            <v>Carver</v>
          </cell>
          <cell r="C165" t="str">
            <v>Luc</v>
          </cell>
          <cell r="D165" t="str">
            <v>Alinta Asset Management</v>
          </cell>
          <cell r="E165" t="str">
            <v>Overhead Supervisor HK</v>
          </cell>
          <cell r="F165" t="str">
            <v>Linesman</v>
          </cell>
          <cell r="G165" t="str">
            <v>NPS-EBA / Award VIC</v>
          </cell>
          <cell r="H165" t="str">
            <v>Alinta Asset Management 2</v>
          </cell>
          <cell r="I165" t="str">
            <v>39007</v>
          </cell>
          <cell r="J165" t="str">
            <v>Alliance</v>
          </cell>
        </row>
        <row r="166">
          <cell r="A166" t="str">
            <v>00010528</v>
          </cell>
          <cell r="B166" t="str">
            <v>Connelly</v>
          </cell>
          <cell r="C166" t="str">
            <v>John</v>
          </cell>
          <cell r="D166" t="str">
            <v>Alinta Asset Management</v>
          </cell>
          <cell r="E166" t="str">
            <v>Operations Planning</v>
          </cell>
          <cell r="F166" t="str">
            <v>Ops Planner Assistant</v>
          </cell>
          <cell r="G166" t="str">
            <v>NPS-EBA / Award VIC</v>
          </cell>
          <cell r="H166" t="str">
            <v>Alinta Asset Management 2</v>
          </cell>
          <cell r="I166" t="str">
            <v>39424</v>
          </cell>
          <cell r="J166" t="str">
            <v>Alliance Scheduling</v>
          </cell>
        </row>
        <row r="167">
          <cell r="A167" t="str">
            <v>00010532</v>
          </cell>
          <cell r="B167" t="str">
            <v>Micallef</v>
          </cell>
          <cell r="C167" t="str">
            <v>Joe</v>
          </cell>
          <cell r="D167" t="str">
            <v>Alinta Asset Management</v>
          </cell>
          <cell r="E167" t="str">
            <v>Distribution Construction - Keysborough</v>
          </cell>
          <cell r="F167" t="str">
            <v>Electrical Fitter / Mechanic</v>
          </cell>
          <cell r="G167" t="str">
            <v>NPS-EBA / Award VIC</v>
          </cell>
          <cell r="H167" t="str">
            <v>Alinta Asset Management 2</v>
          </cell>
          <cell r="I167" t="str">
            <v>31509</v>
          </cell>
          <cell r="J167" t="str">
            <v>AAM OS ED SS Keysbourough</v>
          </cell>
        </row>
        <row r="168">
          <cell r="A168" t="str">
            <v>00010535</v>
          </cell>
          <cell r="B168" t="str">
            <v>Carr</v>
          </cell>
          <cell r="C168" t="str">
            <v>Matthew</v>
          </cell>
          <cell r="D168" t="str">
            <v>Alinta Asset Management</v>
          </cell>
          <cell r="E168" t="str">
            <v>CSG Gary Rogers</v>
          </cell>
          <cell r="F168" t="str">
            <v>Cable Jointer</v>
          </cell>
          <cell r="G168" t="str">
            <v>NPS-EBA / Award VIC</v>
          </cell>
          <cell r="H168" t="str">
            <v>Alinta Asset Management 2</v>
          </cell>
          <cell r="I168" t="str">
            <v>31505</v>
          </cell>
          <cell r="J168" t="str">
            <v>AAM OS ED CS Sunshine</v>
          </cell>
        </row>
        <row r="169">
          <cell r="A169" t="str">
            <v>00010537</v>
          </cell>
          <cell r="B169" t="str">
            <v>Copland</v>
          </cell>
          <cell r="C169" t="str">
            <v>Scott</v>
          </cell>
          <cell r="D169" t="str">
            <v>Alinta Asset Management</v>
          </cell>
          <cell r="E169" t="str">
            <v>CSG Gary Rogers</v>
          </cell>
          <cell r="F169" t="str">
            <v>Cable Jointer</v>
          </cell>
          <cell r="G169" t="str">
            <v>NPS-EBA / Award VIC</v>
          </cell>
          <cell r="H169" t="str">
            <v>Alinta Asset Management 2</v>
          </cell>
          <cell r="I169" t="str">
            <v>31506</v>
          </cell>
          <cell r="J169" t="str">
            <v>AAM OS ED CS Keysborough</v>
          </cell>
        </row>
        <row r="170">
          <cell r="A170" t="str">
            <v>00010543</v>
          </cell>
          <cell r="B170" t="str">
            <v>Magro</v>
          </cell>
          <cell r="C170" t="str">
            <v>Frank</v>
          </cell>
          <cell r="D170" t="str">
            <v>Alinta Asset Management</v>
          </cell>
          <cell r="E170" t="str">
            <v>CSG Gary Rogers</v>
          </cell>
          <cell r="F170" t="str">
            <v>Cable Jointer</v>
          </cell>
          <cell r="G170" t="str">
            <v>NPS-EBA / Award VIC</v>
          </cell>
          <cell r="H170" t="str">
            <v>Alinta Asset Management 2</v>
          </cell>
          <cell r="I170" t="str">
            <v>31505</v>
          </cell>
          <cell r="J170" t="str">
            <v>AAM OS ED CS Sunshine</v>
          </cell>
        </row>
        <row r="171">
          <cell r="A171" t="str">
            <v>00010544</v>
          </cell>
          <cell r="B171" t="str">
            <v>Mateski</v>
          </cell>
          <cell r="C171" t="str">
            <v>Nick</v>
          </cell>
          <cell r="D171" t="str">
            <v>Alinta Asset Management</v>
          </cell>
          <cell r="E171" t="str">
            <v>CSG Gary Rogers</v>
          </cell>
          <cell r="F171" t="str">
            <v>Cable Jointer</v>
          </cell>
          <cell r="G171" t="str">
            <v>NPS-EBA / Award VIC</v>
          </cell>
          <cell r="H171" t="str">
            <v>Alinta Asset Management 2</v>
          </cell>
          <cell r="I171" t="str">
            <v>31505</v>
          </cell>
          <cell r="J171" t="str">
            <v>AAM OS ED CS Sunshine</v>
          </cell>
        </row>
        <row r="172">
          <cell r="A172" t="str">
            <v>00010547</v>
          </cell>
          <cell r="B172" t="str">
            <v>Heller</v>
          </cell>
          <cell r="C172" t="str">
            <v>Ray</v>
          </cell>
          <cell r="D172" t="str">
            <v>Alinta Asset Management</v>
          </cell>
          <cell r="E172" t="str">
            <v>Cable Services - Keysborough</v>
          </cell>
          <cell r="F172" t="str">
            <v>Cable Jointer</v>
          </cell>
          <cell r="G172" t="str">
            <v>NPS-EBA / Award VIC</v>
          </cell>
          <cell r="H172" t="str">
            <v>Alinta Asset Management 2</v>
          </cell>
          <cell r="I172" t="str">
            <v>31506</v>
          </cell>
          <cell r="J172" t="str">
            <v>AAM OS ED CS Keysborough</v>
          </cell>
        </row>
        <row r="173">
          <cell r="A173" t="str">
            <v>00010548</v>
          </cell>
          <cell r="B173" t="str">
            <v>Duggan</v>
          </cell>
          <cell r="C173" t="str">
            <v>John</v>
          </cell>
          <cell r="D173" t="str">
            <v>Alinta Asset Management</v>
          </cell>
          <cell r="E173" t="str">
            <v>Overhead Supervisor HK</v>
          </cell>
          <cell r="F173" t="str">
            <v>Linesman</v>
          </cell>
          <cell r="G173" t="str">
            <v>NPS-EBA / Award VIC</v>
          </cell>
          <cell r="H173" t="str">
            <v>Alinta Asset Management 2</v>
          </cell>
          <cell r="I173" t="str">
            <v>39007</v>
          </cell>
          <cell r="J173" t="str">
            <v>Alliance</v>
          </cell>
        </row>
        <row r="174">
          <cell r="A174" t="str">
            <v>00010553</v>
          </cell>
          <cell r="B174" t="str">
            <v>Hicks</v>
          </cell>
          <cell r="C174" t="str">
            <v>Ian</v>
          </cell>
          <cell r="D174" t="str">
            <v>Alinta Asset Management</v>
          </cell>
          <cell r="E174" t="str">
            <v>Overhead Supervisor HK</v>
          </cell>
          <cell r="F174" t="str">
            <v>Linesman</v>
          </cell>
          <cell r="G174" t="str">
            <v>NPS-EBA / Award VIC</v>
          </cell>
          <cell r="H174" t="str">
            <v>Alinta Asset Management 2</v>
          </cell>
          <cell r="I174" t="str">
            <v>39007</v>
          </cell>
          <cell r="J174" t="str">
            <v>Alliance</v>
          </cell>
        </row>
        <row r="175">
          <cell r="A175" t="str">
            <v>00010559</v>
          </cell>
          <cell r="B175" t="str">
            <v>Hee</v>
          </cell>
          <cell r="C175" t="str">
            <v>Rodney</v>
          </cell>
          <cell r="D175" t="str">
            <v>Alinta Asset Management</v>
          </cell>
          <cell r="E175" t="str">
            <v>Overhead Supervisor HK</v>
          </cell>
          <cell r="F175" t="str">
            <v>Linesman</v>
          </cell>
          <cell r="G175" t="str">
            <v>NPS-EBA / Award VIC</v>
          </cell>
          <cell r="H175" t="str">
            <v>Alinta Asset Management 2</v>
          </cell>
          <cell r="I175" t="str">
            <v>39007</v>
          </cell>
          <cell r="J175" t="str">
            <v>Alliance</v>
          </cell>
        </row>
        <row r="176">
          <cell r="A176" t="str">
            <v>00010562</v>
          </cell>
          <cell r="B176" t="str">
            <v>Malmborg</v>
          </cell>
          <cell r="C176" t="str">
            <v>Anthony</v>
          </cell>
          <cell r="D176" t="str">
            <v>Alinta Asset Management</v>
          </cell>
          <cell r="E176" t="str">
            <v>Testing</v>
          </cell>
          <cell r="F176" t="str">
            <v>Fibre Splicer/Tester</v>
          </cell>
          <cell r="G176" t="str">
            <v>NPS-EBA / Award VIC</v>
          </cell>
          <cell r="H176" t="str">
            <v>Alinta Asset Management 2</v>
          </cell>
          <cell r="I176" t="str">
            <v>31507</v>
          </cell>
          <cell r="J176" t="str">
            <v>AAM OS ED CS Test</v>
          </cell>
        </row>
        <row r="177">
          <cell r="A177" t="str">
            <v>00010564</v>
          </cell>
          <cell r="B177" t="str">
            <v>Ticknell</v>
          </cell>
          <cell r="C177" t="str">
            <v>William</v>
          </cell>
          <cell r="D177" t="str">
            <v>Alinta Asset Management</v>
          </cell>
          <cell r="E177" t="str">
            <v>Maintenance ML</v>
          </cell>
          <cell r="F177" t="str">
            <v>Electrical Fitter</v>
          </cell>
          <cell r="G177" t="str">
            <v>NPS-EBA / Award VIC</v>
          </cell>
          <cell r="H177" t="str">
            <v>Alinta Asset Management 2</v>
          </cell>
          <cell r="I177" t="str">
            <v>31510</v>
          </cell>
          <cell r="J177" t="str">
            <v>AAM OS ED SS Maintenance</v>
          </cell>
        </row>
        <row r="178">
          <cell r="A178" t="str">
            <v>00010597</v>
          </cell>
          <cell r="B178" t="str">
            <v>McAllister</v>
          </cell>
          <cell r="C178" t="str">
            <v>Scott</v>
          </cell>
          <cell r="D178" t="str">
            <v>Alinta Asset Management</v>
          </cell>
          <cell r="E178" t="str">
            <v>Supervisor Mornington 2</v>
          </cell>
          <cell r="F178" t="str">
            <v>Linesman</v>
          </cell>
          <cell r="G178" t="str">
            <v>LGA EEEE - F/N</v>
          </cell>
          <cell r="H178" t="str">
            <v>United Energy Ltd.</v>
          </cell>
          <cell r="I178" t="str">
            <v>39404</v>
          </cell>
          <cell r="J178" t="str">
            <v>Alliance - Mornington</v>
          </cell>
        </row>
        <row r="179">
          <cell r="A179" t="str">
            <v>00010598</v>
          </cell>
          <cell r="B179" t="str">
            <v>Boyd</v>
          </cell>
          <cell r="C179" t="str">
            <v>Matthew</v>
          </cell>
          <cell r="D179" t="str">
            <v>Alinta Asset Management</v>
          </cell>
          <cell r="E179" t="str">
            <v>Supervisor Burwood 2</v>
          </cell>
          <cell r="F179" t="str">
            <v>Linesman</v>
          </cell>
          <cell r="G179" t="str">
            <v>LGA EEEE - F/N</v>
          </cell>
          <cell r="H179" t="str">
            <v>United Energy Ltd.</v>
          </cell>
          <cell r="I179" t="str">
            <v>39403</v>
          </cell>
          <cell r="J179" t="str">
            <v>Alliance - Burwood</v>
          </cell>
        </row>
        <row r="180">
          <cell r="A180" t="str">
            <v>00010600</v>
          </cell>
          <cell r="B180" t="str">
            <v>Schumann</v>
          </cell>
          <cell r="C180" t="str">
            <v>Brett</v>
          </cell>
          <cell r="D180" t="str">
            <v>Alinta Asset Management</v>
          </cell>
          <cell r="E180" t="str">
            <v>Supervisor Moorabbin 1</v>
          </cell>
          <cell r="F180" t="str">
            <v>Linesman</v>
          </cell>
          <cell r="G180" t="str">
            <v>LGA EEEE - F/N</v>
          </cell>
          <cell r="H180" t="str">
            <v>United Energy Ltd.</v>
          </cell>
          <cell r="I180" t="str">
            <v>39402</v>
          </cell>
          <cell r="J180" t="str">
            <v>Alliance - Moorabbin</v>
          </cell>
        </row>
        <row r="181">
          <cell r="A181" t="str">
            <v>00010604</v>
          </cell>
          <cell r="B181" t="str">
            <v>Binder</v>
          </cell>
          <cell r="C181" t="str">
            <v>Helen</v>
          </cell>
          <cell r="D181" t="str">
            <v>Alinta Asset Management</v>
          </cell>
          <cell r="E181" t="str">
            <v>Logistics</v>
          </cell>
          <cell r="F181" t="str">
            <v>Office Support Officer</v>
          </cell>
          <cell r="G181" t="str">
            <v>NPS-Contract (7.6)AP</v>
          </cell>
          <cell r="H181" t="str">
            <v>Alinta Asset Management 2</v>
          </cell>
          <cell r="I181" t="str">
            <v>39401</v>
          </cell>
          <cell r="J181" t="str">
            <v>Alliance - Keysborough</v>
          </cell>
        </row>
        <row r="182">
          <cell r="A182" t="str">
            <v>00010642</v>
          </cell>
          <cell r="B182" t="str">
            <v>Edwards</v>
          </cell>
          <cell r="C182" t="str">
            <v>Karl</v>
          </cell>
          <cell r="D182" t="str">
            <v>Alinta Asset Management</v>
          </cell>
          <cell r="E182" t="str">
            <v>Electricity Asset Management</v>
          </cell>
          <cell r="F182" t="str">
            <v>Asset Performance Engineer</v>
          </cell>
          <cell r="G182" t="str">
            <v>TCR Accum Super</v>
          </cell>
          <cell r="H182" t="str">
            <v>Monthly Alinta Asset Managemt.</v>
          </cell>
          <cell r="I182" t="str">
            <v>37302</v>
          </cell>
          <cell r="J182" t="str">
            <v>Elec Asset Mgt</v>
          </cell>
        </row>
        <row r="183">
          <cell r="A183" t="str">
            <v>00010644</v>
          </cell>
          <cell r="B183" t="str">
            <v>Meraklis</v>
          </cell>
          <cell r="C183" t="str">
            <v>Michael</v>
          </cell>
          <cell r="D183" t="str">
            <v>Alinta Asset Management</v>
          </cell>
          <cell r="E183" t="str">
            <v>UED Asset Network</v>
          </cell>
          <cell r="F183" t="str">
            <v>Asset Performance Engineer</v>
          </cell>
          <cell r="G183" t="str">
            <v>TCR Accum Super</v>
          </cell>
          <cell r="H183" t="str">
            <v>Alinta Asset Management</v>
          </cell>
          <cell r="I183" t="str">
            <v>37302</v>
          </cell>
          <cell r="J183" t="str">
            <v>Elec Asset Mgt</v>
          </cell>
        </row>
        <row r="184">
          <cell r="A184" t="str">
            <v>00010660</v>
          </cell>
          <cell r="B184" t="str">
            <v>Wilson</v>
          </cell>
          <cell r="C184" t="str">
            <v>Craig</v>
          </cell>
          <cell r="D184" t="str">
            <v>Alinta Asset Management</v>
          </cell>
          <cell r="E184" t="str">
            <v>Field Delivery</v>
          </cell>
          <cell r="F184" t="str">
            <v>Field Delivery Manager</v>
          </cell>
          <cell r="G184" t="str">
            <v>NPSWA-VIC(Cont)</v>
          </cell>
          <cell r="H184" t="str">
            <v>Alinta Asset Management 2 WA</v>
          </cell>
          <cell r="I184" t="str">
            <v>39007</v>
          </cell>
          <cell r="J184" t="str">
            <v>Alliance</v>
          </cell>
        </row>
        <row r="185">
          <cell r="A185" t="str">
            <v>00010661</v>
          </cell>
          <cell r="B185" t="str">
            <v>Clark</v>
          </cell>
          <cell r="C185" t="str">
            <v>Ken</v>
          </cell>
          <cell r="D185" t="str">
            <v>Alinta Asset Management</v>
          </cell>
          <cell r="E185" t="str">
            <v>External Core Business</v>
          </cell>
          <cell r="F185" t="str">
            <v>Project Manager</v>
          </cell>
          <cell r="G185" t="str">
            <v>NPSWA-VIC(Cont)</v>
          </cell>
          <cell r="H185" t="str">
            <v>Alinta Asset Management 2 WA</v>
          </cell>
          <cell r="I185" t="str">
            <v>39002</v>
          </cell>
          <cell r="J185" t="str">
            <v>Retail Planning</v>
          </cell>
        </row>
        <row r="186">
          <cell r="A186" t="str">
            <v>00010691</v>
          </cell>
          <cell r="B186" t="str">
            <v>Laity</v>
          </cell>
          <cell r="C186" t="str">
            <v>Darren</v>
          </cell>
          <cell r="D186" t="str">
            <v>Alinta Asset Management</v>
          </cell>
          <cell r="E186" t="str">
            <v>Overhead Supervisor HK</v>
          </cell>
          <cell r="F186" t="str">
            <v>Linesman</v>
          </cell>
          <cell r="G186" t="str">
            <v>NPS-EBA / Award VIC</v>
          </cell>
          <cell r="H186" t="str">
            <v>Alinta Asset Management 2</v>
          </cell>
          <cell r="I186" t="str">
            <v>39007</v>
          </cell>
          <cell r="J186" t="str">
            <v>Alliance</v>
          </cell>
        </row>
        <row r="187">
          <cell r="A187" t="str">
            <v>00010696</v>
          </cell>
          <cell r="B187" t="str">
            <v>Bevens</v>
          </cell>
          <cell r="C187" t="str">
            <v>Deborah</v>
          </cell>
          <cell r="D187" t="str">
            <v>Alinta Asset Management</v>
          </cell>
          <cell r="E187" t="str">
            <v>Field Delivery Projects</v>
          </cell>
          <cell r="F187" t="str">
            <v>Business Support Officer</v>
          </cell>
          <cell r="G187" t="str">
            <v>NPSWA-VIC(Cont)</v>
          </cell>
          <cell r="H187" t="str">
            <v>Alinta Asset Management 2 WA</v>
          </cell>
          <cell r="I187" t="str">
            <v>39001</v>
          </cell>
          <cell r="J187" t="str">
            <v>Field Delivery</v>
          </cell>
        </row>
        <row r="188">
          <cell r="A188" t="str">
            <v>00010709</v>
          </cell>
          <cell r="B188" t="str">
            <v>Riali</v>
          </cell>
          <cell r="C188" t="str">
            <v>Jim</v>
          </cell>
          <cell r="D188" t="str">
            <v>Alinta Asset Management</v>
          </cell>
          <cell r="E188" t="str">
            <v>Maintenance</v>
          </cell>
          <cell r="F188" t="str">
            <v>Faults Supervisor</v>
          </cell>
          <cell r="G188" t="str">
            <v>NPSWA-VIC(Cont)</v>
          </cell>
          <cell r="H188" t="str">
            <v>Alinta Asset Management 2 WA</v>
          </cell>
          <cell r="I188" t="str">
            <v>39001</v>
          </cell>
          <cell r="J188" t="str">
            <v>Field Delivery</v>
          </cell>
        </row>
        <row r="189">
          <cell r="A189" t="str">
            <v>00010731</v>
          </cell>
          <cell r="B189" t="str">
            <v>Styles</v>
          </cell>
          <cell r="C189" t="str">
            <v>Raymond</v>
          </cell>
          <cell r="D189" t="str">
            <v>Alinta Asset Management</v>
          </cell>
          <cell r="E189" t="str">
            <v>Mains &amp; Services</v>
          </cell>
          <cell r="F189" t="str">
            <v>Field Officer Lvl 4</v>
          </cell>
          <cell r="G189" t="str">
            <v>NPSWA-VIC(RDO)</v>
          </cell>
          <cell r="H189" t="str">
            <v>Alinta Asset Management 2 WA</v>
          </cell>
          <cell r="I189" t="str">
            <v>39001</v>
          </cell>
          <cell r="J189" t="str">
            <v>Field Delivery</v>
          </cell>
        </row>
        <row r="190">
          <cell r="A190" t="str">
            <v>00010732</v>
          </cell>
          <cell r="B190" t="str">
            <v>Cannalonga</v>
          </cell>
          <cell r="C190" t="str">
            <v>Domenico</v>
          </cell>
          <cell r="D190" t="str">
            <v>Alinta Asset Management</v>
          </cell>
          <cell r="E190" t="str">
            <v>Mains and Services - North</v>
          </cell>
          <cell r="F190" t="str">
            <v>Field Officer Lvl 4</v>
          </cell>
          <cell r="G190" t="str">
            <v>NPSWA-VIC(RDO)</v>
          </cell>
          <cell r="H190" t="str">
            <v>Alinta Asset Management 2 WA</v>
          </cell>
          <cell r="I190" t="str">
            <v>39001</v>
          </cell>
          <cell r="J190" t="str">
            <v>Field Delivery</v>
          </cell>
        </row>
        <row r="191">
          <cell r="A191" t="str">
            <v>00010733</v>
          </cell>
          <cell r="B191" t="str">
            <v>Lando</v>
          </cell>
          <cell r="C191" t="str">
            <v>Vince</v>
          </cell>
          <cell r="D191" t="str">
            <v>Alinta Asset Management</v>
          </cell>
          <cell r="E191" t="str">
            <v>Faults</v>
          </cell>
          <cell r="F191" t="str">
            <v>Field Officer Lvl 4</v>
          </cell>
          <cell r="G191" t="str">
            <v>NPSWA-VIC(RDO)</v>
          </cell>
          <cell r="H191" t="str">
            <v>Alinta Asset Management 2 WA</v>
          </cell>
          <cell r="I191" t="str">
            <v>39001</v>
          </cell>
          <cell r="J191" t="str">
            <v>Field Delivery</v>
          </cell>
        </row>
        <row r="192">
          <cell r="A192" t="str">
            <v>00010735</v>
          </cell>
          <cell r="B192" t="str">
            <v>Ruscitti</v>
          </cell>
          <cell r="C192" t="str">
            <v>Constantino</v>
          </cell>
          <cell r="D192" t="str">
            <v>Alinta Asset Management</v>
          </cell>
          <cell r="E192" t="str">
            <v>Retail Planning</v>
          </cell>
          <cell r="F192" t="str">
            <v>Project Delivery Officer</v>
          </cell>
          <cell r="G192" t="str">
            <v>NPSWA-VIC(Cont)</v>
          </cell>
          <cell r="H192" t="str">
            <v>Alinta Asset Management 2 WA</v>
          </cell>
          <cell r="I192" t="str">
            <v>39005</v>
          </cell>
          <cell r="J192" t="str">
            <v>Project Support</v>
          </cell>
        </row>
        <row r="193">
          <cell r="A193" t="str">
            <v>00010737</v>
          </cell>
          <cell r="B193" t="str">
            <v>Dobney</v>
          </cell>
          <cell r="C193" t="str">
            <v>Steve</v>
          </cell>
          <cell r="D193" t="str">
            <v>Alinta Asset Management</v>
          </cell>
          <cell r="E193" t="str">
            <v>Mains and Services - North</v>
          </cell>
          <cell r="F193" t="str">
            <v>Field Officer Lvl 4</v>
          </cell>
          <cell r="G193" t="str">
            <v>NPSWA-VIC(RDO)</v>
          </cell>
          <cell r="H193" t="str">
            <v>Alinta Asset Management 2 WA</v>
          </cell>
          <cell r="I193" t="str">
            <v>39004</v>
          </cell>
          <cell r="J193" t="str">
            <v>Project Delivery</v>
          </cell>
        </row>
        <row r="194">
          <cell r="A194" t="str">
            <v>00010738</v>
          </cell>
          <cell r="B194" t="str">
            <v>Burns</v>
          </cell>
          <cell r="C194" t="str">
            <v>Gregory</v>
          </cell>
          <cell r="D194" t="str">
            <v>Alinta Asset Management</v>
          </cell>
          <cell r="E194" t="str">
            <v>Maintenance Supply Regulators</v>
          </cell>
          <cell r="F194" t="str">
            <v>Field Officer Lvl 4</v>
          </cell>
          <cell r="G194" t="str">
            <v>NPSWA-VIC(RDO)</v>
          </cell>
          <cell r="H194" t="str">
            <v>Alinta Asset Management 2 WA</v>
          </cell>
          <cell r="I194" t="str">
            <v>39004</v>
          </cell>
          <cell r="J194" t="str">
            <v>Project Delivery</v>
          </cell>
        </row>
        <row r="195">
          <cell r="A195" t="str">
            <v>00010739</v>
          </cell>
          <cell r="B195" t="str">
            <v>Thomson</v>
          </cell>
          <cell r="C195" t="str">
            <v>Stuart</v>
          </cell>
          <cell r="D195" t="str">
            <v>Alinta Asset Management</v>
          </cell>
          <cell r="E195" t="str">
            <v>Maintenance Supply Regulators</v>
          </cell>
          <cell r="F195" t="str">
            <v>Field Officer Lvl 4</v>
          </cell>
          <cell r="G195" t="str">
            <v>NPSWA-VIC(RDO)</v>
          </cell>
          <cell r="H195" t="str">
            <v>Alinta Asset Management 2 WA</v>
          </cell>
          <cell r="I195" t="str">
            <v>39004</v>
          </cell>
          <cell r="J195" t="str">
            <v>Project Delivery</v>
          </cell>
        </row>
        <row r="196">
          <cell r="A196" t="str">
            <v>00010740</v>
          </cell>
          <cell r="B196" t="str">
            <v>Sanders</v>
          </cell>
          <cell r="C196" t="str">
            <v>Max</v>
          </cell>
          <cell r="D196" t="str">
            <v>Alinta Asset Management</v>
          </cell>
          <cell r="E196" t="str">
            <v>Maintenance Supply Regulators</v>
          </cell>
          <cell r="F196" t="str">
            <v>Field Officer Lvl 4</v>
          </cell>
          <cell r="G196" t="str">
            <v>NPSWA-VIC(RDO)</v>
          </cell>
          <cell r="H196" t="str">
            <v>Alinta Asset Management 2 WA</v>
          </cell>
          <cell r="I196" t="str">
            <v>39004</v>
          </cell>
          <cell r="J196" t="str">
            <v>Project Delivery</v>
          </cell>
        </row>
        <row r="197">
          <cell r="A197" t="str">
            <v>00010743</v>
          </cell>
          <cell r="B197" t="str">
            <v>Di Giacomo</v>
          </cell>
          <cell r="C197" t="str">
            <v>Fernando</v>
          </cell>
          <cell r="D197" t="str">
            <v>Alinta Asset Management</v>
          </cell>
          <cell r="E197" t="str">
            <v>Construction</v>
          </cell>
          <cell r="F197" t="str">
            <v>Field Officer Lvl 4</v>
          </cell>
          <cell r="G197" t="str">
            <v>NPSWA-VIC(RDO)</v>
          </cell>
          <cell r="H197" t="str">
            <v>Alinta Asset Management 2 WA</v>
          </cell>
          <cell r="I197" t="str">
            <v>31524</v>
          </cell>
          <cell r="J197" t="str">
            <v>AAM OS GD Ext Projec</v>
          </cell>
        </row>
        <row r="198">
          <cell r="A198" t="str">
            <v>00010745</v>
          </cell>
          <cell r="B198" t="str">
            <v>Day</v>
          </cell>
          <cell r="C198" t="str">
            <v>Robert</v>
          </cell>
          <cell r="D198" t="str">
            <v>Alinta Asset Management</v>
          </cell>
          <cell r="E198" t="str">
            <v>Unplanned Maintenance</v>
          </cell>
          <cell r="F198" t="str">
            <v>Field Officer Lvl 1</v>
          </cell>
          <cell r="G198" t="str">
            <v>NPSWA-VIC(RDO)</v>
          </cell>
          <cell r="H198" t="str">
            <v>Alinta Asset Management 2 WA</v>
          </cell>
          <cell r="I198" t="str">
            <v>39001</v>
          </cell>
          <cell r="J198" t="str">
            <v>Field Delivery</v>
          </cell>
        </row>
        <row r="199">
          <cell r="A199" t="str">
            <v>00010747</v>
          </cell>
          <cell r="B199" t="str">
            <v>Barrington</v>
          </cell>
          <cell r="C199" t="str">
            <v>David</v>
          </cell>
          <cell r="D199" t="str">
            <v>Alinta Asset Management</v>
          </cell>
          <cell r="E199" t="str">
            <v>Mains and Services - City</v>
          </cell>
          <cell r="F199" t="str">
            <v>Field Officer Lvl 2</v>
          </cell>
          <cell r="G199" t="str">
            <v>NPSWA-VIC(RDO)</v>
          </cell>
          <cell r="H199" t="str">
            <v>Alinta Asset Management 2 WA</v>
          </cell>
          <cell r="I199" t="str">
            <v>39004</v>
          </cell>
          <cell r="J199" t="str">
            <v>Project Delivery</v>
          </cell>
        </row>
        <row r="200">
          <cell r="A200" t="str">
            <v>00010749</v>
          </cell>
          <cell r="B200" t="str">
            <v>Guardiani</v>
          </cell>
          <cell r="C200" t="str">
            <v>Donato</v>
          </cell>
          <cell r="D200" t="str">
            <v>Alinta Asset Management</v>
          </cell>
          <cell r="E200" t="str">
            <v>Unplanned Maintenance</v>
          </cell>
          <cell r="F200" t="str">
            <v>Field Officer Lvl 2</v>
          </cell>
          <cell r="G200" t="str">
            <v>NPSWA-VIC(RDO)</v>
          </cell>
          <cell r="H200" t="str">
            <v>Alinta Asset Management 2 WA</v>
          </cell>
          <cell r="I200" t="str">
            <v>39004</v>
          </cell>
          <cell r="J200" t="str">
            <v>Project Delivery</v>
          </cell>
        </row>
        <row r="201">
          <cell r="A201" t="str">
            <v>00010751</v>
          </cell>
          <cell r="B201" t="str">
            <v>Savage</v>
          </cell>
          <cell r="C201" t="str">
            <v>Steven</v>
          </cell>
          <cell r="D201" t="str">
            <v>Alinta Asset Management</v>
          </cell>
          <cell r="E201" t="str">
            <v>Mains and Services - City</v>
          </cell>
          <cell r="F201" t="str">
            <v>Field Officer Lvl 2</v>
          </cell>
          <cell r="G201" t="str">
            <v>NPSWA-VIC(RDO)</v>
          </cell>
          <cell r="H201" t="str">
            <v>Alinta Asset Management 2 WA</v>
          </cell>
          <cell r="I201" t="str">
            <v>39004</v>
          </cell>
          <cell r="J201" t="str">
            <v>Project Delivery</v>
          </cell>
        </row>
        <row r="202">
          <cell r="A202" t="str">
            <v>00010752</v>
          </cell>
          <cell r="B202" t="str">
            <v>Brand</v>
          </cell>
          <cell r="C202" t="str">
            <v>Gavin</v>
          </cell>
          <cell r="D202" t="str">
            <v>Alinta Asset Management</v>
          </cell>
          <cell r="E202" t="str">
            <v>Unplanned Maintenance</v>
          </cell>
          <cell r="F202" t="str">
            <v>Field Officer Lvl 2</v>
          </cell>
          <cell r="G202" t="str">
            <v>NPSWA-VIC(RDO)</v>
          </cell>
          <cell r="H202" t="str">
            <v>Alinta Asset Management 2 WA</v>
          </cell>
          <cell r="I202" t="str">
            <v>39004</v>
          </cell>
          <cell r="J202" t="str">
            <v>Project Delivery</v>
          </cell>
        </row>
        <row r="203">
          <cell r="A203" t="str">
            <v>00010754</v>
          </cell>
          <cell r="B203" t="str">
            <v>Chisholm</v>
          </cell>
          <cell r="C203" t="str">
            <v>Michael</v>
          </cell>
          <cell r="D203" t="str">
            <v>Alinta Asset Management</v>
          </cell>
          <cell r="E203" t="str">
            <v>Unplanned Maintenance</v>
          </cell>
          <cell r="F203" t="str">
            <v>Field Officer Lvl 2</v>
          </cell>
          <cell r="G203" t="str">
            <v>NPSWA-VIC(RDO)</v>
          </cell>
          <cell r="H203" t="str">
            <v>Alinta Asset Management 2 WA</v>
          </cell>
          <cell r="I203" t="str">
            <v>39004</v>
          </cell>
          <cell r="J203" t="str">
            <v>Project Delivery</v>
          </cell>
        </row>
        <row r="204">
          <cell r="A204" t="str">
            <v>00010756</v>
          </cell>
          <cell r="B204" t="str">
            <v>Cowdery</v>
          </cell>
          <cell r="C204" t="str">
            <v>Alan</v>
          </cell>
          <cell r="D204" t="str">
            <v>Alinta Asset Management</v>
          </cell>
          <cell r="E204" t="str">
            <v>Construction</v>
          </cell>
          <cell r="F204" t="str">
            <v>Field Officer Lvl 2</v>
          </cell>
          <cell r="G204" t="str">
            <v>NPSWA-VIC(RDO)</v>
          </cell>
          <cell r="H204" t="str">
            <v>Alinta Asset Management 2 WA</v>
          </cell>
          <cell r="I204" t="str">
            <v>39001</v>
          </cell>
          <cell r="J204" t="str">
            <v>Field Delivery</v>
          </cell>
        </row>
        <row r="205">
          <cell r="A205" t="str">
            <v>00010757</v>
          </cell>
          <cell r="B205" t="str">
            <v>Cowdery</v>
          </cell>
          <cell r="C205" t="str">
            <v>Tony</v>
          </cell>
          <cell r="D205" t="str">
            <v>Alinta Asset Management</v>
          </cell>
          <cell r="E205" t="str">
            <v>Faults</v>
          </cell>
          <cell r="F205" t="str">
            <v>Field Officer Lvl 3</v>
          </cell>
          <cell r="G205" t="str">
            <v>NPSWA-VIC(RDO)</v>
          </cell>
          <cell r="H205" t="str">
            <v>Alinta Asset Management 2 WA</v>
          </cell>
          <cell r="I205" t="str">
            <v>39001</v>
          </cell>
          <cell r="J205" t="str">
            <v>Field Delivery</v>
          </cell>
        </row>
        <row r="206">
          <cell r="A206" t="str">
            <v>00010759</v>
          </cell>
          <cell r="B206" t="str">
            <v>Baldock</v>
          </cell>
          <cell r="C206" t="str">
            <v>Gary</v>
          </cell>
          <cell r="D206" t="str">
            <v>Alinta Asset Management</v>
          </cell>
          <cell r="E206" t="str">
            <v>Faults</v>
          </cell>
          <cell r="F206" t="str">
            <v>Field Officer Lvl 3</v>
          </cell>
          <cell r="G206" t="str">
            <v>NPSWA-VIC(RDO)</v>
          </cell>
          <cell r="H206" t="str">
            <v>Alinta Asset Management 2 WA</v>
          </cell>
          <cell r="I206" t="str">
            <v>39004</v>
          </cell>
          <cell r="J206" t="str">
            <v>Project Delivery</v>
          </cell>
        </row>
        <row r="207">
          <cell r="A207" t="str">
            <v>00010761</v>
          </cell>
          <cell r="B207" t="str">
            <v>Nielsen</v>
          </cell>
          <cell r="C207" t="str">
            <v>Brent</v>
          </cell>
          <cell r="D207" t="str">
            <v>Alinta Asset Management</v>
          </cell>
          <cell r="E207" t="str">
            <v>Asset Integrity</v>
          </cell>
          <cell r="F207" t="str">
            <v>CP Technician</v>
          </cell>
          <cell r="G207" t="str">
            <v>NPSWA-VIC(Cont)</v>
          </cell>
          <cell r="H207" t="str">
            <v>Alinta Asset Management 2 WA</v>
          </cell>
          <cell r="I207" t="str">
            <v>31527</v>
          </cell>
          <cell r="J207" t="str">
            <v>AAM OS GD BBSA Corro</v>
          </cell>
        </row>
        <row r="208">
          <cell r="A208" t="str">
            <v>00010764</v>
          </cell>
          <cell r="B208" t="str">
            <v>Mantini</v>
          </cell>
          <cell r="C208" t="str">
            <v>Gabbie</v>
          </cell>
          <cell r="D208" t="str">
            <v>Alinta Asset Management</v>
          </cell>
          <cell r="E208" t="str">
            <v>Finance</v>
          </cell>
          <cell r="F208" t="str">
            <v>Business Support Officer</v>
          </cell>
          <cell r="G208" t="str">
            <v>NPSWA-VIC(Cont)</v>
          </cell>
          <cell r="H208" t="str">
            <v>Alinta Asset Management 2 WA</v>
          </cell>
          <cell r="I208" t="str">
            <v>39007</v>
          </cell>
          <cell r="J208" t="str">
            <v>Alliance</v>
          </cell>
        </row>
        <row r="209">
          <cell r="A209" t="str">
            <v>00010765</v>
          </cell>
          <cell r="B209" t="str">
            <v>Grant</v>
          </cell>
          <cell r="C209" t="str">
            <v>Lisa</v>
          </cell>
          <cell r="D209" t="str">
            <v>Alinta Asset Management</v>
          </cell>
          <cell r="E209" t="str">
            <v>Finance</v>
          </cell>
          <cell r="F209" t="str">
            <v>Business Support Officer</v>
          </cell>
          <cell r="G209" t="str">
            <v>NPSWA-VIC(Cont)</v>
          </cell>
          <cell r="H209" t="str">
            <v>Alinta Asset Management 2 WA</v>
          </cell>
          <cell r="I209" t="str">
            <v>39007</v>
          </cell>
          <cell r="J209" t="str">
            <v>Alliance</v>
          </cell>
        </row>
        <row r="210">
          <cell r="A210" t="str">
            <v>00010766</v>
          </cell>
          <cell r="B210" t="str">
            <v>Hamilton</v>
          </cell>
          <cell r="C210" t="str">
            <v>Chris</v>
          </cell>
          <cell r="D210" t="str">
            <v>Alinta Asset Management</v>
          </cell>
          <cell r="E210" t="str">
            <v>Project</v>
          </cell>
          <cell r="F210" t="str">
            <v>Project Manager</v>
          </cell>
          <cell r="G210" t="str">
            <v>NPSWA-VIC(Cont)</v>
          </cell>
          <cell r="H210" t="str">
            <v>Alinta Asset Management 2 WA</v>
          </cell>
          <cell r="I210" t="str">
            <v>39001</v>
          </cell>
          <cell r="J210" t="str">
            <v>Field Delivery</v>
          </cell>
        </row>
        <row r="211">
          <cell r="A211" t="str">
            <v>00010767</v>
          </cell>
          <cell r="B211" t="str">
            <v>Ellis</v>
          </cell>
          <cell r="C211" t="str">
            <v>Glenn</v>
          </cell>
          <cell r="D211" t="str">
            <v>Alinta Asset Management</v>
          </cell>
          <cell r="E211" t="str">
            <v>Retail Planning</v>
          </cell>
          <cell r="F211" t="str">
            <v>Project Delivery Officer</v>
          </cell>
          <cell r="G211" t="str">
            <v>NPSWA-VIC(Cont)</v>
          </cell>
          <cell r="H211" t="str">
            <v>Alinta Asset Management 2 WA</v>
          </cell>
          <cell r="I211" t="str">
            <v>39005</v>
          </cell>
          <cell r="J211" t="str">
            <v>Project Support</v>
          </cell>
        </row>
        <row r="212">
          <cell r="A212" t="str">
            <v>00010768</v>
          </cell>
          <cell r="B212" t="str">
            <v>Paolilli-Treonze</v>
          </cell>
          <cell r="C212" t="str">
            <v>Michael</v>
          </cell>
          <cell r="D212" t="str">
            <v>Alinta Asset Management</v>
          </cell>
          <cell r="E212" t="str">
            <v>Field Projects Services</v>
          </cell>
          <cell r="F212" t="str">
            <v>Field Supervisor Projects</v>
          </cell>
          <cell r="G212" t="str">
            <v>NPSWA-VIC(Cont)</v>
          </cell>
          <cell r="H212" t="str">
            <v>Alinta Asset Management 2 WA</v>
          </cell>
          <cell r="I212" t="str">
            <v>39001</v>
          </cell>
          <cell r="J212" t="str">
            <v>Field Delivery</v>
          </cell>
        </row>
        <row r="213">
          <cell r="A213" t="str">
            <v>00010769</v>
          </cell>
          <cell r="B213" t="str">
            <v>Roy</v>
          </cell>
          <cell r="C213" t="str">
            <v>Anthony</v>
          </cell>
          <cell r="D213" t="str">
            <v>Alinta Asset Management</v>
          </cell>
          <cell r="E213" t="str">
            <v>Construction</v>
          </cell>
          <cell r="F213" t="str">
            <v>Project Delivery Officer</v>
          </cell>
          <cell r="G213" t="str">
            <v>NPSWA-VIC(Cont)</v>
          </cell>
          <cell r="H213" t="str">
            <v>Alinta Asset Management 2 WA</v>
          </cell>
          <cell r="I213" t="str">
            <v>39001</v>
          </cell>
          <cell r="J213" t="str">
            <v>Field Delivery</v>
          </cell>
        </row>
        <row r="214">
          <cell r="A214" t="str">
            <v>00010770</v>
          </cell>
          <cell r="B214" t="str">
            <v>Miles</v>
          </cell>
          <cell r="C214" t="str">
            <v>Wayne</v>
          </cell>
          <cell r="D214" t="str">
            <v>Alinta Asset Management</v>
          </cell>
          <cell r="E214" t="str">
            <v>Field Delivery Logistics</v>
          </cell>
          <cell r="F214" t="str">
            <v>Logistics Manager</v>
          </cell>
          <cell r="G214" t="str">
            <v>NPSWA-VIC(Cont)</v>
          </cell>
          <cell r="H214" t="str">
            <v>Alinta Asset Management 2 WA</v>
          </cell>
          <cell r="I214" t="str">
            <v>31526</v>
          </cell>
          <cell r="J214" t="str">
            <v>AAM OS GD BBSA Logisitics</v>
          </cell>
        </row>
        <row r="215">
          <cell r="A215" t="str">
            <v>00010772</v>
          </cell>
          <cell r="B215" t="str">
            <v>Ioan</v>
          </cell>
          <cell r="C215" t="str">
            <v>Luciano</v>
          </cell>
          <cell r="D215" t="str">
            <v>Alinta Asset Management</v>
          </cell>
          <cell r="E215" t="str">
            <v>Asset Integrity</v>
          </cell>
          <cell r="F215" t="str">
            <v>Field Supervisor</v>
          </cell>
          <cell r="G215" t="str">
            <v>NPSWA-VIC(Cont)</v>
          </cell>
          <cell r="H215" t="str">
            <v>Alinta Asset Management 2 WA</v>
          </cell>
          <cell r="I215" t="str">
            <v>31527</v>
          </cell>
          <cell r="J215" t="str">
            <v>AAM OS GD BBSA Corro</v>
          </cell>
        </row>
        <row r="216">
          <cell r="A216" t="str">
            <v>00010773</v>
          </cell>
          <cell r="B216" t="str">
            <v>Wernicke</v>
          </cell>
          <cell r="C216" t="str">
            <v>Ken</v>
          </cell>
          <cell r="D216" t="str">
            <v>Alinta Asset Management</v>
          </cell>
          <cell r="E216" t="str">
            <v>Distribution Construction</v>
          </cell>
          <cell r="F216" t="str">
            <v>Facilities Manager</v>
          </cell>
          <cell r="G216" t="str">
            <v>NPSWA-VIC(Cont)</v>
          </cell>
          <cell r="H216" t="str">
            <v>Alinta Asset Management 2 WA</v>
          </cell>
          <cell r="I216" t="str">
            <v>31524</v>
          </cell>
          <cell r="J216" t="str">
            <v>AAM OS GD Ext Projec</v>
          </cell>
        </row>
        <row r="217">
          <cell r="A217" t="str">
            <v>00010775</v>
          </cell>
          <cell r="B217" t="str">
            <v>Selman</v>
          </cell>
          <cell r="C217" t="str">
            <v>Dennis</v>
          </cell>
          <cell r="D217" t="str">
            <v>Alinta Asset Management</v>
          </cell>
          <cell r="E217" t="str">
            <v>Retail Planning</v>
          </cell>
          <cell r="F217" t="str">
            <v>Project Delivery Officer</v>
          </cell>
          <cell r="G217" t="str">
            <v>NPSWA-VIC(Cont)</v>
          </cell>
          <cell r="H217" t="str">
            <v>Alinta Asset Management 2 WA</v>
          </cell>
          <cell r="I217" t="str">
            <v>39005</v>
          </cell>
          <cell r="J217" t="str">
            <v>Project Support</v>
          </cell>
        </row>
        <row r="218">
          <cell r="A218" t="str">
            <v>00010776</v>
          </cell>
          <cell r="B218" t="str">
            <v>Mallison</v>
          </cell>
          <cell r="C218" t="str">
            <v>Robert</v>
          </cell>
          <cell r="D218" t="str">
            <v>Alinta Asset Management</v>
          </cell>
          <cell r="E218" t="str">
            <v>Workforce Management</v>
          </cell>
          <cell r="F218" t="str">
            <v>Dispatch Officer</v>
          </cell>
          <cell r="G218" t="str">
            <v>NPSWA-VIC(Cont)</v>
          </cell>
          <cell r="H218" t="str">
            <v>Alinta Asset Management 2 WA</v>
          </cell>
          <cell r="I218" t="str">
            <v>39005</v>
          </cell>
          <cell r="J218" t="str">
            <v>Project Support</v>
          </cell>
        </row>
        <row r="219">
          <cell r="A219" t="str">
            <v>00010779</v>
          </cell>
          <cell r="B219" t="str">
            <v>Trevillian</v>
          </cell>
          <cell r="C219" t="str">
            <v>Ron</v>
          </cell>
          <cell r="D219" t="str">
            <v>Alinta Asset Management</v>
          </cell>
          <cell r="E219" t="str">
            <v>Mains and Services - City</v>
          </cell>
          <cell r="F219" t="str">
            <v>Field Officer Lvl 4</v>
          </cell>
          <cell r="G219" t="str">
            <v>NPSWA-VIC(RDO)</v>
          </cell>
          <cell r="H219" t="str">
            <v>Alinta Asset Management 2 WA</v>
          </cell>
          <cell r="I219" t="str">
            <v>39004</v>
          </cell>
          <cell r="J219" t="str">
            <v>Project Delivery</v>
          </cell>
        </row>
        <row r="220">
          <cell r="A220" t="str">
            <v>00010780</v>
          </cell>
          <cell r="B220" t="str">
            <v>Vucinic</v>
          </cell>
          <cell r="C220" t="str">
            <v>Vladimir</v>
          </cell>
          <cell r="D220" t="str">
            <v>Alinta Asset Management</v>
          </cell>
          <cell r="E220" t="str">
            <v>Mains and Services - City</v>
          </cell>
          <cell r="F220" t="str">
            <v>Field Officer Lvl 2</v>
          </cell>
          <cell r="G220" t="str">
            <v>NPSWA-VIC(RDO)</v>
          </cell>
          <cell r="H220" t="str">
            <v>Alinta Asset Management 2 WA</v>
          </cell>
          <cell r="I220" t="str">
            <v>39004</v>
          </cell>
          <cell r="J220" t="str">
            <v>Project Delivery</v>
          </cell>
        </row>
        <row r="221">
          <cell r="A221" t="str">
            <v>00010795</v>
          </cell>
          <cell r="B221" t="str">
            <v>Urpis</v>
          </cell>
          <cell r="C221" t="str">
            <v>Carlo</v>
          </cell>
          <cell r="D221" t="str">
            <v>Alinta Asset Management</v>
          </cell>
          <cell r="E221" t="str">
            <v>Performance &amp; Planning</v>
          </cell>
          <cell r="F221" t="str">
            <v>Project Delivery Officer</v>
          </cell>
          <cell r="G221" t="str">
            <v>NPSWA-VIC(Cont)</v>
          </cell>
          <cell r="H221" t="str">
            <v>Alinta Asset Management 2 WA</v>
          </cell>
          <cell r="I221" t="str">
            <v>39005</v>
          </cell>
          <cell r="J221" t="str">
            <v>Project Support</v>
          </cell>
        </row>
        <row r="222">
          <cell r="A222" t="str">
            <v>00010802</v>
          </cell>
          <cell r="B222" t="str">
            <v>Horswill</v>
          </cell>
          <cell r="C222" t="str">
            <v>Warren</v>
          </cell>
          <cell r="D222" t="str">
            <v>Alinta Asset Management</v>
          </cell>
          <cell r="E222" t="str">
            <v>SSB Morris LePage</v>
          </cell>
          <cell r="F222" t="str">
            <v>Electrical Fitter</v>
          </cell>
          <cell r="G222" t="str">
            <v>NPS-EBA / Award VIC</v>
          </cell>
          <cell r="H222" t="str">
            <v>Alinta Asset Management 2</v>
          </cell>
          <cell r="I222" t="str">
            <v>31510</v>
          </cell>
          <cell r="J222" t="str">
            <v>AAM OS ED SS Maintenance</v>
          </cell>
        </row>
        <row r="223">
          <cell r="A223" t="str">
            <v>00010814</v>
          </cell>
          <cell r="B223" t="str">
            <v>Smith</v>
          </cell>
          <cell r="C223" t="str">
            <v>Andrew</v>
          </cell>
          <cell r="D223" t="str">
            <v>Alinta Asset Management</v>
          </cell>
          <cell r="E223" t="str">
            <v>Maintenance ML</v>
          </cell>
          <cell r="F223" t="str">
            <v>Electrical Fitter</v>
          </cell>
          <cell r="G223" t="str">
            <v>NPS-EBA / Award VIC</v>
          </cell>
          <cell r="H223" t="str">
            <v>Alinta Asset Management 2</v>
          </cell>
          <cell r="I223" t="str">
            <v>31510</v>
          </cell>
          <cell r="J223" t="str">
            <v>AAM OS ED SS Maintenance</v>
          </cell>
        </row>
        <row r="224">
          <cell r="A224" t="str">
            <v>00010862</v>
          </cell>
          <cell r="B224" t="str">
            <v>Warner</v>
          </cell>
          <cell r="C224" t="str">
            <v>Meaghan</v>
          </cell>
          <cell r="D224" t="str">
            <v>Alinta Asset Management</v>
          </cell>
          <cell r="E224" t="str">
            <v>Distribution Construction - Keysborough</v>
          </cell>
          <cell r="F224" t="str">
            <v>Business Support Officer</v>
          </cell>
          <cell r="G224" t="str">
            <v>NPS-Contract (8.0)AP</v>
          </cell>
          <cell r="H224" t="str">
            <v>Alinta Asset Management 2</v>
          </cell>
          <cell r="I224" t="str">
            <v>31509</v>
          </cell>
          <cell r="J224" t="str">
            <v>AAM OS ED SS Keysbourough</v>
          </cell>
        </row>
        <row r="225">
          <cell r="A225" t="str">
            <v>00010875</v>
          </cell>
          <cell r="B225" t="str">
            <v>Szmalko</v>
          </cell>
          <cell r="C225" t="str">
            <v>Eddie</v>
          </cell>
          <cell r="D225" t="str">
            <v>Alinta Asset Management</v>
          </cell>
          <cell r="E225" t="str">
            <v>Project Methodology</v>
          </cell>
          <cell r="F225" t="str">
            <v>Manager Project Methodology</v>
          </cell>
          <cell r="G225" t="str">
            <v>TCR Accum Super</v>
          </cell>
          <cell r="H225" t="str">
            <v>Alinta Asset Management</v>
          </cell>
          <cell r="I225" t="str">
            <v>31340</v>
          </cell>
          <cell r="J225" t="str">
            <v>ANS Corp Projects</v>
          </cell>
        </row>
        <row r="226">
          <cell r="A226" t="str">
            <v>00010891</v>
          </cell>
          <cell r="B226" t="str">
            <v>Hallett</v>
          </cell>
          <cell r="C226" t="str">
            <v>Alison</v>
          </cell>
          <cell r="D226" t="str">
            <v>Alinta Asset Management</v>
          </cell>
          <cell r="E226" t="str">
            <v>Field Delivery Logistics</v>
          </cell>
          <cell r="F226" t="str">
            <v>Administration Officer</v>
          </cell>
          <cell r="G226" t="str">
            <v>NPSWA-VIC(Cont)</v>
          </cell>
          <cell r="H226" t="str">
            <v>Alinta Asset Management 2 WA</v>
          </cell>
          <cell r="I226" t="str">
            <v>31526</v>
          </cell>
          <cell r="J226" t="str">
            <v>AAM OS GD BBSA Logisitics</v>
          </cell>
        </row>
        <row r="227">
          <cell r="A227" t="str">
            <v>00010935</v>
          </cell>
          <cell r="B227" t="str">
            <v>Chapman</v>
          </cell>
          <cell r="C227" t="str">
            <v>Damian</v>
          </cell>
          <cell r="D227" t="str">
            <v>Alinta Asset Management</v>
          </cell>
          <cell r="E227" t="str">
            <v>Bendigo</v>
          </cell>
          <cell r="F227" t="str">
            <v>Linesman</v>
          </cell>
          <cell r="G227" t="str">
            <v>NPS-EBA / Award VIC</v>
          </cell>
          <cell r="H227" t="str">
            <v>Alinta Asset Management 2</v>
          </cell>
          <cell r="I227" t="str">
            <v>39417</v>
          </cell>
          <cell r="J227" t="str">
            <v>Warnambool</v>
          </cell>
        </row>
        <row r="228">
          <cell r="A228" t="str">
            <v>00010958</v>
          </cell>
          <cell r="B228" t="str">
            <v>Watson</v>
          </cell>
          <cell r="C228" t="str">
            <v>Anthony</v>
          </cell>
          <cell r="D228" t="str">
            <v>Alinta Asset Management</v>
          </cell>
          <cell r="E228" t="str">
            <v>POWERCOR</v>
          </cell>
          <cell r="F228" t="str">
            <v>Linesman</v>
          </cell>
          <cell r="G228" t="str">
            <v>NPS-EBA / Award VIC</v>
          </cell>
          <cell r="H228" t="str">
            <v>Alinta Asset Management 2</v>
          </cell>
          <cell r="I228" t="str">
            <v>39417</v>
          </cell>
          <cell r="J228" t="str">
            <v>Warnambool</v>
          </cell>
        </row>
        <row r="229">
          <cell r="A229" t="str">
            <v>00010962</v>
          </cell>
          <cell r="B229" t="str">
            <v>McCarthy</v>
          </cell>
          <cell r="C229" t="str">
            <v>George</v>
          </cell>
          <cell r="D229" t="str">
            <v>Alinta Asset Management</v>
          </cell>
          <cell r="E229" t="str">
            <v>Maintenance North</v>
          </cell>
          <cell r="F229" t="str">
            <v>Distribution Officer</v>
          </cell>
          <cell r="G229" t="str">
            <v>CEPU - AL150</v>
          </cell>
          <cell r="H229" t="str">
            <v>Alinta Asset Management 2 WA</v>
          </cell>
          <cell r="I229" t="str">
            <v>39105</v>
          </cell>
          <cell r="J229" t="str">
            <v>GDW Maintenance North</v>
          </cell>
        </row>
        <row r="230">
          <cell r="A230" t="str">
            <v>00010963</v>
          </cell>
          <cell r="B230" t="str">
            <v>O'Reilly</v>
          </cell>
          <cell r="C230" t="str">
            <v>Steve</v>
          </cell>
          <cell r="D230" t="str">
            <v>Alinta Asset Management</v>
          </cell>
          <cell r="E230" t="str">
            <v>Maintenance North</v>
          </cell>
          <cell r="F230" t="str">
            <v>Distribution Officer</v>
          </cell>
          <cell r="G230" t="str">
            <v>CEPU - AL150</v>
          </cell>
          <cell r="H230" t="str">
            <v>Alinta Asset Management 2 WA</v>
          </cell>
          <cell r="I230" t="str">
            <v>39105</v>
          </cell>
          <cell r="J230" t="str">
            <v>GDW Maintenance North</v>
          </cell>
        </row>
        <row r="231">
          <cell r="A231" t="str">
            <v>00010964</v>
          </cell>
          <cell r="B231" t="str">
            <v>Donovan</v>
          </cell>
          <cell r="C231" t="str">
            <v>Ryan</v>
          </cell>
          <cell r="D231" t="str">
            <v>Alinta Asset Management</v>
          </cell>
          <cell r="E231" t="str">
            <v>Maintenance South</v>
          </cell>
          <cell r="F231" t="str">
            <v>Distribution Officer</v>
          </cell>
          <cell r="G231" t="str">
            <v>CEPU - AL150</v>
          </cell>
          <cell r="H231" t="str">
            <v>Alinta Asset Management 2 WA</v>
          </cell>
          <cell r="I231" t="str">
            <v>39120</v>
          </cell>
          <cell r="J231" t="str">
            <v>GDW Maintenance South</v>
          </cell>
        </row>
        <row r="232">
          <cell r="A232" t="str">
            <v>00010965</v>
          </cell>
          <cell r="B232" t="str">
            <v>Mitchell</v>
          </cell>
          <cell r="C232" t="str">
            <v>Eric</v>
          </cell>
          <cell r="D232" t="str">
            <v>Alinta Asset Management</v>
          </cell>
          <cell r="E232" t="str">
            <v>Maintenance North</v>
          </cell>
          <cell r="F232" t="str">
            <v>Distribution Officer</v>
          </cell>
          <cell r="G232" t="str">
            <v>CEPU - AL150</v>
          </cell>
          <cell r="H232" t="str">
            <v>Alinta Asset Management 2 WA</v>
          </cell>
          <cell r="I232" t="str">
            <v>39105</v>
          </cell>
          <cell r="J232" t="str">
            <v>GDW Maintenance North</v>
          </cell>
        </row>
        <row r="233">
          <cell r="A233" t="str">
            <v>00010966</v>
          </cell>
          <cell r="B233" t="str">
            <v>Buchanan</v>
          </cell>
          <cell r="C233" t="str">
            <v>Andrew</v>
          </cell>
          <cell r="D233" t="str">
            <v>Alinta Asset Management</v>
          </cell>
          <cell r="E233" t="str">
            <v>Projects Officer</v>
          </cell>
          <cell r="F233" t="str">
            <v>Distribution Officer</v>
          </cell>
          <cell r="G233" t="str">
            <v>CEPU - AL150</v>
          </cell>
          <cell r="H233" t="str">
            <v>Alinta Asset Management 2 WA</v>
          </cell>
          <cell r="I233" t="str">
            <v>39107</v>
          </cell>
          <cell r="J233" t="str">
            <v>GDW Gas Projects</v>
          </cell>
        </row>
        <row r="234">
          <cell r="A234" t="str">
            <v>00010967</v>
          </cell>
          <cell r="B234" t="str">
            <v>Hooper</v>
          </cell>
          <cell r="C234" t="str">
            <v>Kris</v>
          </cell>
          <cell r="D234" t="str">
            <v>Alinta Asset Management</v>
          </cell>
          <cell r="E234" t="str">
            <v>Maintenance South</v>
          </cell>
          <cell r="F234" t="str">
            <v>Distribution Officer</v>
          </cell>
          <cell r="G234" t="str">
            <v>CEPU - AL150</v>
          </cell>
          <cell r="H234" t="str">
            <v>Alinta Asset Management 2 WA</v>
          </cell>
          <cell r="I234" t="str">
            <v>39120</v>
          </cell>
          <cell r="J234" t="str">
            <v>GDW Maintenance South</v>
          </cell>
        </row>
        <row r="235">
          <cell r="A235" t="str">
            <v>00010968</v>
          </cell>
          <cell r="B235" t="str">
            <v>James</v>
          </cell>
          <cell r="C235" t="str">
            <v>Russell</v>
          </cell>
          <cell r="D235" t="str">
            <v>Alinta Asset Management</v>
          </cell>
          <cell r="E235" t="str">
            <v>Projects Officer</v>
          </cell>
          <cell r="F235" t="str">
            <v>Distribution Officer</v>
          </cell>
          <cell r="G235" t="str">
            <v>CEPU - AL150</v>
          </cell>
          <cell r="H235" t="str">
            <v>Alinta Asset Management 2 WA</v>
          </cell>
          <cell r="I235" t="str">
            <v>39107</v>
          </cell>
          <cell r="J235" t="str">
            <v>GDW Gas Projects</v>
          </cell>
        </row>
        <row r="236">
          <cell r="A236" t="str">
            <v>00010969</v>
          </cell>
          <cell r="B236" t="str">
            <v>Thomson</v>
          </cell>
          <cell r="C236" t="str">
            <v>Ryan</v>
          </cell>
          <cell r="D236" t="str">
            <v>Alinta Asset Management</v>
          </cell>
          <cell r="E236" t="str">
            <v>Projects Officer</v>
          </cell>
          <cell r="F236" t="str">
            <v>Distribution Officer</v>
          </cell>
          <cell r="G236" t="str">
            <v>CEPU - AL150</v>
          </cell>
          <cell r="H236" t="str">
            <v>Alinta Asset Management 2 WA</v>
          </cell>
          <cell r="I236" t="str">
            <v>39107</v>
          </cell>
          <cell r="J236" t="str">
            <v>GDW Gas Projects</v>
          </cell>
        </row>
        <row r="237">
          <cell r="A237" t="str">
            <v>00010971</v>
          </cell>
          <cell r="B237" t="str">
            <v>White</v>
          </cell>
          <cell r="C237" t="str">
            <v>Stuart</v>
          </cell>
          <cell r="D237" t="str">
            <v>Alinta Asset Management</v>
          </cell>
          <cell r="E237" t="str">
            <v>Maintenance South</v>
          </cell>
          <cell r="F237" t="str">
            <v>Distribution Officer</v>
          </cell>
          <cell r="G237" t="str">
            <v>CEPU - AL150</v>
          </cell>
          <cell r="H237" t="str">
            <v>Alinta Asset Management 2 WA</v>
          </cell>
          <cell r="I237" t="str">
            <v>39120</v>
          </cell>
          <cell r="J237" t="str">
            <v>GDW Maintenance South</v>
          </cell>
        </row>
        <row r="238">
          <cell r="A238" t="str">
            <v>00010972</v>
          </cell>
          <cell r="B238" t="str">
            <v>Shields</v>
          </cell>
          <cell r="C238" t="str">
            <v>Russell</v>
          </cell>
          <cell r="D238" t="str">
            <v>Alinta Asset Management</v>
          </cell>
          <cell r="E238" t="str">
            <v>Customer Service</v>
          </cell>
          <cell r="F238" t="str">
            <v>Distribution Officer Customer Service</v>
          </cell>
          <cell r="G238" t="str">
            <v>CEPU - AL150</v>
          </cell>
          <cell r="H238" t="str">
            <v>Alinta Asset Management 2 WA</v>
          </cell>
          <cell r="I238" t="str">
            <v>39105</v>
          </cell>
          <cell r="J238" t="str">
            <v>GDW Maintenance North</v>
          </cell>
        </row>
        <row r="239">
          <cell r="A239" t="str">
            <v>00010979</v>
          </cell>
          <cell r="B239" t="str">
            <v>O'Brien</v>
          </cell>
          <cell r="C239" t="str">
            <v>Ray</v>
          </cell>
          <cell r="D239" t="str">
            <v>Alinta Asset Management</v>
          </cell>
          <cell r="E239" t="str">
            <v>POWERCOR</v>
          </cell>
          <cell r="F239" t="str">
            <v>Linesman / Glove &amp; Barrier</v>
          </cell>
          <cell r="G239" t="str">
            <v>NPS-EBA / Award VIC</v>
          </cell>
          <cell r="H239" t="str">
            <v>Alinta Asset Management 2</v>
          </cell>
          <cell r="I239" t="str">
            <v>31519</v>
          </cell>
          <cell r="J239" t="str">
            <v>AAM OS ED OS Constru</v>
          </cell>
        </row>
        <row r="240">
          <cell r="A240" t="str">
            <v>00010980</v>
          </cell>
          <cell r="B240" t="str">
            <v>Ryan</v>
          </cell>
          <cell r="C240" t="str">
            <v>Gareth</v>
          </cell>
          <cell r="D240" t="str">
            <v>Alinta Asset Management</v>
          </cell>
          <cell r="E240" t="str">
            <v>Maintenance ML</v>
          </cell>
          <cell r="F240" t="str">
            <v>Electrical Fitter / Mechanic</v>
          </cell>
          <cell r="G240" t="str">
            <v>NPS-EBA / Award VIC</v>
          </cell>
          <cell r="H240" t="str">
            <v>Alinta Asset Management 2</v>
          </cell>
          <cell r="I240" t="str">
            <v>31510</v>
          </cell>
          <cell r="J240" t="str">
            <v>AAM OS ED SS Maintenance</v>
          </cell>
        </row>
        <row r="241">
          <cell r="A241" t="str">
            <v>00010982</v>
          </cell>
          <cell r="B241" t="str">
            <v>Flanagan</v>
          </cell>
          <cell r="C241" t="str">
            <v>John</v>
          </cell>
          <cell r="D241" t="str">
            <v>Alinta Asset Management</v>
          </cell>
          <cell r="E241" t="str">
            <v>Sunshine</v>
          </cell>
          <cell r="F241" t="str">
            <v>Linesman</v>
          </cell>
          <cell r="G241" t="str">
            <v>NPS-EBA / Award VIC</v>
          </cell>
          <cell r="H241" t="str">
            <v>Alinta Asset Management 2</v>
          </cell>
          <cell r="I241" t="str">
            <v>39417</v>
          </cell>
          <cell r="J241" t="str">
            <v>Warnambool</v>
          </cell>
        </row>
        <row r="242">
          <cell r="A242" t="str">
            <v>00010983</v>
          </cell>
          <cell r="B242" t="str">
            <v>Triplik</v>
          </cell>
          <cell r="C242" t="str">
            <v>Leo</v>
          </cell>
          <cell r="D242" t="str">
            <v>Alinta Asset Management</v>
          </cell>
          <cell r="E242" t="str">
            <v>Major Projects</v>
          </cell>
          <cell r="F242" t="str">
            <v>Project Manager</v>
          </cell>
          <cell r="G242" t="str">
            <v>NPS-Contract (8.0)AP</v>
          </cell>
          <cell r="H242" t="str">
            <v>Alinta Asset Management 2</v>
          </cell>
          <cell r="I242" t="str">
            <v>31508</v>
          </cell>
          <cell r="J242" t="str">
            <v>AAM OS ED SS Keysbourough</v>
          </cell>
        </row>
        <row r="243">
          <cell r="A243" t="str">
            <v>00010989</v>
          </cell>
          <cell r="B243" t="str">
            <v>Luthra</v>
          </cell>
          <cell r="C243" t="str">
            <v>Harvinder</v>
          </cell>
          <cell r="D243" t="str">
            <v>Alinta Asset Management</v>
          </cell>
          <cell r="E243" t="str">
            <v>Electrical Projects</v>
          </cell>
          <cell r="F243" t="str">
            <v>Senior Asset Performance Engineer</v>
          </cell>
          <cell r="G243" t="str">
            <v>TCR DB Super</v>
          </cell>
          <cell r="H243" t="str">
            <v>Alinta Asset Management</v>
          </cell>
          <cell r="I243" t="str">
            <v>31503</v>
          </cell>
          <cell r="J243" t="str">
            <v>AAM OS ED EA Project</v>
          </cell>
        </row>
        <row r="244">
          <cell r="A244" t="str">
            <v>00010995</v>
          </cell>
          <cell r="B244" t="str">
            <v>Kavanagh</v>
          </cell>
          <cell r="C244" t="str">
            <v>Bill</v>
          </cell>
          <cell r="D244" t="str">
            <v>Alinta Asset Management</v>
          </cell>
          <cell r="E244" t="str">
            <v>POWERCOR</v>
          </cell>
          <cell r="F244" t="str">
            <v>Linesman</v>
          </cell>
          <cell r="G244" t="str">
            <v>NPS-EBA / Award VIC</v>
          </cell>
          <cell r="H244" t="str">
            <v>Alinta Asset Management 2</v>
          </cell>
          <cell r="I244" t="str">
            <v>39417</v>
          </cell>
          <cell r="J244" t="str">
            <v>Warnambool</v>
          </cell>
        </row>
        <row r="245">
          <cell r="A245" t="str">
            <v>00011003</v>
          </cell>
          <cell r="B245" t="str">
            <v>Butterworth</v>
          </cell>
          <cell r="C245" t="str">
            <v>Michael</v>
          </cell>
          <cell r="D245" t="str">
            <v>Alinta Asset Management</v>
          </cell>
          <cell r="E245" t="str">
            <v>Supervisor GA</v>
          </cell>
          <cell r="F245" t="str">
            <v>Linesman</v>
          </cell>
          <cell r="G245" t="str">
            <v>NPS-EBA / Award VIC</v>
          </cell>
          <cell r="H245" t="str">
            <v>Alinta Asset Management 2</v>
          </cell>
          <cell r="I245" t="str">
            <v>39401</v>
          </cell>
          <cell r="J245" t="str">
            <v>Alliance - Keysborough</v>
          </cell>
        </row>
        <row r="246">
          <cell r="A246" t="str">
            <v>00011008</v>
          </cell>
          <cell r="B246" t="str">
            <v>Williams</v>
          </cell>
          <cell r="C246" t="str">
            <v>Ashley</v>
          </cell>
          <cell r="D246" t="str">
            <v>Alinta Asset Management</v>
          </cell>
          <cell r="E246" t="str">
            <v>Maintenance North</v>
          </cell>
          <cell r="F246" t="str">
            <v>Distribution Officer</v>
          </cell>
          <cell r="G246" t="str">
            <v>CEPU - AL150</v>
          </cell>
          <cell r="H246" t="str">
            <v>Alinta Asset Management 2 WA</v>
          </cell>
          <cell r="I246" t="str">
            <v>39105</v>
          </cell>
          <cell r="J246" t="str">
            <v>GDW Maintenance North</v>
          </cell>
        </row>
        <row r="247">
          <cell r="A247" t="str">
            <v>00011010</v>
          </cell>
          <cell r="B247" t="str">
            <v>Knight</v>
          </cell>
          <cell r="C247" t="str">
            <v>Philip</v>
          </cell>
          <cell r="D247" t="str">
            <v>Alinta Asset Management</v>
          </cell>
          <cell r="E247" t="str">
            <v>Overhead Supervisor HK</v>
          </cell>
          <cell r="F247" t="str">
            <v>Linesman</v>
          </cell>
          <cell r="G247" t="str">
            <v>NPS-EBA / Award VIC</v>
          </cell>
          <cell r="H247" t="str">
            <v>Alinta Asset Management 2</v>
          </cell>
          <cell r="I247" t="str">
            <v>39007</v>
          </cell>
          <cell r="J247" t="str">
            <v>Alliance</v>
          </cell>
        </row>
        <row r="248">
          <cell r="A248" t="str">
            <v>00011011</v>
          </cell>
          <cell r="B248" t="str">
            <v>Anderson</v>
          </cell>
          <cell r="C248" t="str">
            <v>Benjamin</v>
          </cell>
          <cell r="D248" t="str">
            <v>Alinta Asset Management</v>
          </cell>
          <cell r="E248" t="str">
            <v>Supervisor Moorabbin 2</v>
          </cell>
          <cell r="F248" t="str">
            <v>Apprentice Lineworker</v>
          </cell>
          <cell r="G248" t="str">
            <v>Apprentice Lineworke</v>
          </cell>
          <cell r="H248" t="str">
            <v>United Energy Ltd.</v>
          </cell>
          <cell r="I248" t="str">
            <v>39402</v>
          </cell>
          <cell r="J248" t="str">
            <v>Alliance - Moorabbin</v>
          </cell>
        </row>
        <row r="249">
          <cell r="A249" t="str">
            <v>00011012</v>
          </cell>
          <cell r="B249" t="str">
            <v>Hogg</v>
          </cell>
          <cell r="C249" t="str">
            <v>Ryan</v>
          </cell>
          <cell r="D249" t="str">
            <v>Alinta Asset Management</v>
          </cell>
          <cell r="E249" t="str">
            <v>Supervisor Burwood 2</v>
          </cell>
          <cell r="F249" t="str">
            <v>Apprentice Lineworker</v>
          </cell>
          <cell r="G249" t="str">
            <v>Apprentice Lineworke</v>
          </cell>
          <cell r="H249" t="str">
            <v>United Energy Ltd.</v>
          </cell>
          <cell r="I249" t="str">
            <v>39403</v>
          </cell>
          <cell r="J249" t="str">
            <v>Alliance - Burwood</v>
          </cell>
        </row>
        <row r="250">
          <cell r="A250" t="str">
            <v>00011014</v>
          </cell>
          <cell r="B250" t="str">
            <v>Evans</v>
          </cell>
          <cell r="C250" t="str">
            <v>James</v>
          </cell>
          <cell r="D250" t="str">
            <v>Alinta Asset Management</v>
          </cell>
          <cell r="E250" t="str">
            <v>Supervisor Mornington 1</v>
          </cell>
          <cell r="F250" t="str">
            <v>Apprentice Lineworker</v>
          </cell>
          <cell r="G250" t="str">
            <v>Apprentice Lineworke</v>
          </cell>
          <cell r="H250" t="str">
            <v>United Energy Ltd.</v>
          </cell>
          <cell r="I250" t="str">
            <v>39404</v>
          </cell>
          <cell r="J250" t="str">
            <v>Alliance - Mornington</v>
          </cell>
        </row>
        <row r="251">
          <cell r="A251" t="str">
            <v>00011015</v>
          </cell>
          <cell r="B251" t="str">
            <v>Rathbone</v>
          </cell>
          <cell r="C251" t="str">
            <v>Mark</v>
          </cell>
          <cell r="D251" t="str">
            <v>Alinta Asset Management</v>
          </cell>
          <cell r="E251" t="str">
            <v>Multinet Network</v>
          </cell>
          <cell r="F251" t="str">
            <v>System Planning Engineer</v>
          </cell>
          <cell r="G251" t="str">
            <v>TCR Accum Super</v>
          </cell>
          <cell r="H251" t="str">
            <v>Monthly Alinta Asset Managemt.</v>
          </cell>
          <cell r="I251" t="str">
            <v>35360</v>
          </cell>
          <cell r="J251" t="str">
            <v>Gas Asset Mgt</v>
          </cell>
        </row>
        <row r="252">
          <cell r="A252" t="str">
            <v>00011018</v>
          </cell>
          <cell r="B252" t="str">
            <v>Sangster</v>
          </cell>
          <cell r="C252" t="str">
            <v>Lennard</v>
          </cell>
          <cell r="D252" t="str">
            <v>Alinta Asset Management</v>
          </cell>
          <cell r="E252" t="str">
            <v>Maintenance ML</v>
          </cell>
          <cell r="F252" t="str">
            <v>Electrical Mechanic</v>
          </cell>
          <cell r="G252" t="str">
            <v>NPS-EBA / Award VIC</v>
          </cell>
          <cell r="H252" t="str">
            <v>Alinta Asset Management 2</v>
          </cell>
          <cell r="I252" t="str">
            <v>31510</v>
          </cell>
          <cell r="J252" t="str">
            <v>AAM OS ED SS Maintenance</v>
          </cell>
        </row>
        <row r="253">
          <cell r="A253" t="str">
            <v>00011021</v>
          </cell>
          <cell r="B253" t="str">
            <v>Kralevski</v>
          </cell>
          <cell r="C253" t="str">
            <v>Steve</v>
          </cell>
          <cell r="D253" t="str">
            <v>Alinta Asset Management</v>
          </cell>
          <cell r="E253" t="str">
            <v>Projects</v>
          </cell>
          <cell r="F253" t="str">
            <v>Project Engineer</v>
          </cell>
          <cell r="G253" t="str">
            <v>TCR Accum Super</v>
          </cell>
          <cell r="H253" t="str">
            <v>Monthly Alinta Asset Managemt.</v>
          </cell>
          <cell r="I253" t="str">
            <v>31525</v>
          </cell>
          <cell r="J253" t="str">
            <v>AAM OS GD Growth Opp</v>
          </cell>
        </row>
        <row r="254">
          <cell r="A254" t="str">
            <v>00011028</v>
          </cell>
          <cell r="B254" t="str">
            <v>Corr</v>
          </cell>
          <cell r="C254" t="str">
            <v>Winton</v>
          </cell>
          <cell r="D254" t="str">
            <v>Alinta Asset Management</v>
          </cell>
          <cell r="E254" t="str">
            <v>Protection Testers Team</v>
          </cell>
          <cell r="F254" t="str">
            <v>Electrical Tester</v>
          </cell>
          <cell r="G254" t="str">
            <v>NPS-EBA / Award VIC</v>
          </cell>
          <cell r="H254" t="str">
            <v>Alinta Asset Management 2</v>
          </cell>
          <cell r="I254" t="str">
            <v>31511</v>
          </cell>
          <cell r="J254" t="str">
            <v>AAM OS ED SS Keysbourough</v>
          </cell>
        </row>
        <row r="255">
          <cell r="A255" t="str">
            <v>00011029</v>
          </cell>
          <cell r="B255" t="str">
            <v>Mitchard</v>
          </cell>
          <cell r="C255" t="str">
            <v>Willy</v>
          </cell>
          <cell r="D255" t="str">
            <v>Alinta Asset Management</v>
          </cell>
          <cell r="E255" t="str">
            <v>Supervisor GA</v>
          </cell>
          <cell r="F255" t="str">
            <v>Linesman</v>
          </cell>
          <cell r="G255" t="str">
            <v>NPS-EBA / Award VIC</v>
          </cell>
          <cell r="H255" t="str">
            <v>Alinta Asset Management 2</v>
          </cell>
          <cell r="I255" t="str">
            <v>39007</v>
          </cell>
          <cell r="J255" t="str">
            <v>Alliance</v>
          </cell>
        </row>
        <row r="256">
          <cell r="A256" t="str">
            <v>00011040</v>
          </cell>
          <cell r="B256" t="str">
            <v>Rose</v>
          </cell>
          <cell r="C256" t="str">
            <v>Benjamin</v>
          </cell>
          <cell r="D256" t="str">
            <v>Alinta Asset Management</v>
          </cell>
          <cell r="E256" t="str">
            <v>ZSS Construction - Keysborough</v>
          </cell>
          <cell r="F256" t="str">
            <v>Electrical Mechanic</v>
          </cell>
          <cell r="G256" t="str">
            <v>NPS-EBA / Award VIC</v>
          </cell>
          <cell r="H256" t="str">
            <v>Alinta Asset Management 2</v>
          </cell>
          <cell r="I256" t="str">
            <v>31508</v>
          </cell>
          <cell r="J256" t="str">
            <v>AAM OS ED SS Keysbourough</v>
          </cell>
        </row>
        <row r="257">
          <cell r="A257" t="str">
            <v>00011042</v>
          </cell>
          <cell r="B257" t="str">
            <v>Biggins</v>
          </cell>
          <cell r="C257" t="str">
            <v>Nathan</v>
          </cell>
          <cell r="D257" t="str">
            <v>Alinta Asset Management</v>
          </cell>
          <cell r="E257" t="str">
            <v>Engineering</v>
          </cell>
          <cell r="F257" t="str">
            <v>Pipeline Engineer</v>
          </cell>
          <cell r="G257" t="str">
            <v>TCR Accum Super</v>
          </cell>
          <cell r="H257" t="str">
            <v>Monthly Alinta Asset Managemt.</v>
          </cell>
          <cell r="I257" t="str">
            <v>35413</v>
          </cell>
          <cell r="J257" t="str">
            <v>Engineering</v>
          </cell>
        </row>
        <row r="258">
          <cell r="A258" t="str">
            <v>00011068</v>
          </cell>
          <cell r="B258" t="str">
            <v>Trevillian</v>
          </cell>
          <cell r="C258" t="str">
            <v>Brett</v>
          </cell>
          <cell r="D258" t="str">
            <v>Alinta Asset Management</v>
          </cell>
          <cell r="E258" t="str">
            <v>Mains and Services - City</v>
          </cell>
          <cell r="F258" t="str">
            <v>Field Officer Level 2</v>
          </cell>
          <cell r="G258" t="str">
            <v>NPSWA-VIC(RDO)</v>
          </cell>
          <cell r="H258" t="str">
            <v>Alinta Asset Management 2 WA</v>
          </cell>
          <cell r="I258" t="str">
            <v>39004</v>
          </cell>
          <cell r="J258" t="str">
            <v>Project Delivery</v>
          </cell>
        </row>
        <row r="259">
          <cell r="A259" t="str">
            <v>00011071</v>
          </cell>
          <cell r="B259" t="str">
            <v>Smart</v>
          </cell>
          <cell r="C259" t="str">
            <v>Craig</v>
          </cell>
          <cell r="D259" t="str">
            <v>Alinta Asset Management</v>
          </cell>
          <cell r="E259" t="str">
            <v>Mains &amp; Services</v>
          </cell>
          <cell r="F259" t="str">
            <v>Field Officer Level 1</v>
          </cell>
          <cell r="G259" t="str">
            <v>NPSWA-VIC(RDO)</v>
          </cell>
          <cell r="H259" t="str">
            <v>Alinta Asset Management 2 WA</v>
          </cell>
          <cell r="I259" t="str">
            <v>39001</v>
          </cell>
          <cell r="J259" t="str">
            <v>Field Delivery</v>
          </cell>
        </row>
        <row r="260">
          <cell r="A260" t="str">
            <v>00011084</v>
          </cell>
          <cell r="B260" t="str">
            <v>Haber</v>
          </cell>
          <cell r="C260" t="str">
            <v>Paul</v>
          </cell>
          <cell r="D260" t="str">
            <v>Alinta Asset Management</v>
          </cell>
          <cell r="E260" t="str">
            <v>Project Planning</v>
          </cell>
          <cell r="F260" t="str">
            <v>Project Delivery Planner</v>
          </cell>
          <cell r="G260" t="str">
            <v>TCR Accum Super</v>
          </cell>
          <cell r="H260" t="str">
            <v>Monthly Alinta Asset Managemt.</v>
          </cell>
          <cell r="I260" t="str">
            <v>31524</v>
          </cell>
          <cell r="J260" t="str">
            <v>AAM OS GD Ext Projec</v>
          </cell>
        </row>
        <row r="261">
          <cell r="A261" t="str">
            <v>00011095</v>
          </cell>
          <cell r="B261" t="str">
            <v>Bloomfield</v>
          </cell>
          <cell r="C261" t="str">
            <v>Alan</v>
          </cell>
          <cell r="D261" t="str">
            <v>Alinta Asset Management</v>
          </cell>
          <cell r="E261" t="str">
            <v>Operations Planning</v>
          </cell>
          <cell r="F261" t="str">
            <v>Operations Planner</v>
          </cell>
          <cell r="G261" t="str">
            <v>NPS-Contract (8.0)AP</v>
          </cell>
          <cell r="H261" t="str">
            <v>Alinta Asset Management 2</v>
          </cell>
          <cell r="I261" t="str">
            <v>39424</v>
          </cell>
          <cell r="J261" t="str">
            <v>Alliance Scheduling</v>
          </cell>
        </row>
        <row r="262">
          <cell r="A262" t="str">
            <v>00011096</v>
          </cell>
          <cell r="B262" t="str">
            <v>O'Mara</v>
          </cell>
          <cell r="C262" t="str">
            <v>James</v>
          </cell>
          <cell r="D262" t="str">
            <v>Alinta Asset Management</v>
          </cell>
          <cell r="E262" t="str">
            <v>Operations Planning</v>
          </cell>
          <cell r="F262" t="str">
            <v>Operations Planner</v>
          </cell>
          <cell r="G262" t="str">
            <v>NPS-Contract (8.0)AP</v>
          </cell>
          <cell r="H262" t="str">
            <v>Alinta Asset Management 2</v>
          </cell>
          <cell r="I262" t="str">
            <v>39424</v>
          </cell>
          <cell r="J262" t="str">
            <v>Alliance Scheduling</v>
          </cell>
        </row>
        <row r="263">
          <cell r="A263" t="str">
            <v>00011099</v>
          </cell>
          <cell r="B263" t="str">
            <v>O'Brien</v>
          </cell>
          <cell r="C263" t="str">
            <v>Julie-Anne</v>
          </cell>
          <cell r="D263" t="str">
            <v>Energy Investments</v>
          </cell>
          <cell r="E263" t="str">
            <v>Regulatory</v>
          </cell>
          <cell r="F263" t="str">
            <v>Information Officer</v>
          </cell>
          <cell r="G263" t="str">
            <v>TCR Accum Super</v>
          </cell>
          <cell r="H263" t="str">
            <v>Alinta Asset Management</v>
          </cell>
          <cell r="I263" t="str">
            <v>10803</v>
          </cell>
          <cell r="J263" t="str">
            <v>Regulatory</v>
          </cell>
        </row>
        <row r="264">
          <cell r="A264" t="str">
            <v>00011108</v>
          </cell>
          <cell r="B264" t="str">
            <v>Utakea</v>
          </cell>
          <cell r="C264" t="str">
            <v>Taura</v>
          </cell>
          <cell r="D264" t="str">
            <v>Alinta Asset Management</v>
          </cell>
          <cell r="E264" t="str">
            <v>Construction</v>
          </cell>
          <cell r="F264" t="str">
            <v>Field Officer Level 1</v>
          </cell>
          <cell r="G264" t="str">
            <v>NPSWA-VIC(RDO)</v>
          </cell>
          <cell r="H264" t="str">
            <v>Alinta Asset Management 2 WA</v>
          </cell>
          <cell r="I264" t="str">
            <v>31524</v>
          </cell>
          <cell r="J264" t="str">
            <v>AAM OS GD Ext Projec</v>
          </cell>
        </row>
        <row r="265">
          <cell r="A265" t="str">
            <v>00011109</v>
          </cell>
          <cell r="B265" t="str">
            <v>La Morticella</v>
          </cell>
          <cell r="C265" t="str">
            <v>William</v>
          </cell>
          <cell r="D265" t="str">
            <v>Alinta Asset Management</v>
          </cell>
          <cell r="E265" t="str">
            <v>Faults</v>
          </cell>
          <cell r="F265" t="str">
            <v>Field Officer Level 2</v>
          </cell>
          <cell r="G265" t="str">
            <v>NPSWA-VIC(RDO)</v>
          </cell>
          <cell r="H265" t="str">
            <v>Alinta Asset Management 2 WA</v>
          </cell>
          <cell r="I265" t="str">
            <v>39001</v>
          </cell>
          <cell r="J265" t="str">
            <v>Field Delivery</v>
          </cell>
        </row>
        <row r="266">
          <cell r="A266" t="str">
            <v>00011111</v>
          </cell>
          <cell r="B266" t="str">
            <v>Lawrence</v>
          </cell>
          <cell r="C266" t="str">
            <v>Peter</v>
          </cell>
          <cell r="D266" t="str">
            <v>Alinta Asset Management</v>
          </cell>
          <cell r="E266" t="str">
            <v>Maintenance Supply Regulators</v>
          </cell>
          <cell r="F266" t="str">
            <v>Field Officer Level 1</v>
          </cell>
          <cell r="G266" t="str">
            <v>NPSWA-VIC(RDO)</v>
          </cell>
          <cell r="H266" t="str">
            <v>Alinta Asset Management 2 WA</v>
          </cell>
          <cell r="I266" t="str">
            <v>39004</v>
          </cell>
          <cell r="J266" t="str">
            <v>Project Delivery</v>
          </cell>
        </row>
        <row r="267">
          <cell r="A267" t="str">
            <v>00011114</v>
          </cell>
          <cell r="B267" t="str">
            <v>Di Carlo</v>
          </cell>
          <cell r="C267" t="str">
            <v>Carlo</v>
          </cell>
          <cell r="D267" t="str">
            <v>Alinta Asset Management</v>
          </cell>
          <cell r="E267" t="str">
            <v>Multinet Network</v>
          </cell>
          <cell r="F267" t="str">
            <v>Asset Performance Engineer</v>
          </cell>
          <cell r="G267" t="str">
            <v>TCR Accum Super</v>
          </cell>
          <cell r="H267" t="str">
            <v>Alinta Asset Management</v>
          </cell>
          <cell r="I267" t="str">
            <v>35360</v>
          </cell>
          <cell r="J267" t="str">
            <v>Gas Asset Mgt</v>
          </cell>
        </row>
        <row r="268">
          <cell r="A268" t="str">
            <v>00011125</v>
          </cell>
          <cell r="B268" t="str">
            <v>Kynaston</v>
          </cell>
          <cell r="C268" t="str">
            <v>Allan</v>
          </cell>
          <cell r="D268" t="str">
            <v>Corporate Finance</v>
          </cell>
          <cell r="E268" t="str">
            <v>Financial Control Alinta Energy</v>
          </cell>
          <cell r="F268" t="str">
            <v>Accounting Officer</v>
          </cell>
          <cell r="G268" t="str">
            <v>TCR Accum Super</v>
          </cell>
          <cell r="H268" t="str">
            <v>Alinta Limited</v>
          </cell>
          <cell r="I268" t="str">
            <v>45030</v>
          </cell>
          <cell r="J268" t="str">
            <v>AE Finance &amp; Admin</v>
          </cell>
        </row>
        <row r="269">
          <cell r="A269" t="str">
            <v>00011126</v>
          </cell>
          <cell r="B269" t="str">
            <v>Fenech</v>
          </cell>
          <cell r="C269" t="str">
            <v>Christopher</v>
          </cell>
          <cell r="D269" t="str">
            <v>Alinta Asset Management</v>
          </cell>
          <cell r="E269" t="str">
            <v>Mains and Services - City</v>
          </cell>
          <cell r="F269" t="str">
            <v>Field Officer Level 1</v>
          </cell>
          <cell r="G269" t="str">
            <v>NPSWA-VIC(RDO)</v>
          </cell>
          <cell r="H269" t="str">
            <v>Alinta Asset Management 2 WA</v>
          </cell>
          <cell r="I269" t="str">
            <v>39004</v>
          </cell>
          <cell r="J269" t="str">
            <v>Project Delivery</v>
          </cell>
        </row>
        <row r="270">
          <cell r="A270" t="str">
            <v>00011127</v>
          </cell>
          <cell r="B270" t="str">
            <v>Atkinson</v>
          </cell>
          <cell r="C270" t="str">
            <v>Richard</v>
          </cell>
          <cell r="D270" t="str">
            <v>Alinta Asset Management</v>
          </cell>
          <cell r="E270" t="str">
            <v>Mains and Services - North</v>
          </cell>
          <cell r="F270" t="str">
            <v>Field Officer Level 1</v>
          </cell>
          <cell r="G270" t="str">
            <v>NPSWA-VIC(RDO)</v>
          </cell>
          <cell r="H270" t="str">
            <v>Alinta Asset Management 2 WA</v>
          </cell>
          <cell r="I270" t="str">
            <v>31524</v>
          </cell>
          <cell r="J270" t="str">
            <v>AAM OS GD Ext Projec</v>
          </cell>
        </row>
        <row r="271">
          <cell r="A271" t="str">
            <v>00011128</v>
          </cell>
          <cell r="B271" t="str">
            <v>Sabo</v>
          </cell>
          <cell r="C271" t="str">
            <v>Garth</v>
          </cell>
          <cell r="D271" t="str">
            <v>Alinta Asset Management</v>
          </cell>
          <cell r="E271" t="str">
            <v>Mains and Services - City</v>
          </cell>
          <cell r="F271" t="str">
            <v>Field Officer Level 1</v>
          </cell>
          <cell r="G271" t="str">
            <v>NPSWA-VIC(RDO)</v>
          </cell>
          <cell r="H271" t="str">
            <v>Alinta Asset Management 2 WA</v>
          </cell>
          <cell r="I271" t="str">
            <v>39004</v>
          </cell>
          <cell r="J271" t="str">
            <v>Project Delivery</v>
          </cell>
        </row>
        <row r="272">
          <cell r="A272" t="str">
            <v>00011131</v>
          </cell>
          <cell r="B272" t="str">
            <v>Charles</v>
          </cell>
          <cell r="C272" t="str">
            <v>David</v>
          </cell>
          <cell r="D272" t="str">
            <v>Alinta Asset Management</v>
          </cell>
          <cell r="E272" t="str">
            <v>Mains and Services - North</v>
          </cell>
          <cell r="F272" t="str">
            <v>Field Officer Level 1</v>
          </cell>
          <cell r="G272" t="str">
            <v>NPSWA-VIC(RDO)</v>
          </cell>
          <cell r="H272" t="str">
            <v>Alinta Asset Management 2 WA</v>
          </cell>
          <cell r="I272" t="str">
            <v>39001</v>
          </cell>
          <cell r="J272" t="str">
            <v>Field Delivery</v>
          </cell>
        </row>
        <row r="273">
          <cell r="A273" t="str">
            <v>00011133</v>
          </cell>
          <cell r="B273" t="str">
            <v>Dobney</v>
          </cell>
          <cell r="C273" t="str">
            <v>Nathan</v>
          </cell>
          <cell r="D273" t="str">
            <v>Alinta Asset Management</v>
          </cell>
          <cell r="E273" t="str">
            <v>Faults</v>
          </cell>
          <cell r="F273" t="str">
            <v>Field Officer Level 1</v>
          </cell>
          <cell r="G273" t="str">
            <v>NPSWA-VIC(RDO)</v>
          </cell>
          <cell r="H273" t="str">
            <v>Alinta Asset Management 2 WA</v>
          </cell>
          <cell r="I273" t="str">
            <v>31524</v>
          </cell>
          <cell r="J273" t="str">
            <v>AAM OS GD Ext Projec</v>
          </cell>
        </row>
        <row r="274">
          <cell r="A274" t="str">
            <v>00011134</v>
          </cell>
          <cell r="B274" t="str">
            <v>Trevillian</v>
          </cell>
          <cell r="C274" t="str">
            <v>Peter</v>
          </cell>
          <cell r="D274" t="str">
            <v>Alinta Asset Management</v>
          </cell>
          <cell r="E274" t="str">
            <v>Construction</v>
          </cell>
          <cell r="F274" t="str">
            <v>Field Officer Level 1</v>
          </cell>
          <cell r="G274" t="str">
            <v>NPSWA-VIC(RDO)</v>
          </cell>
          <cell r="H274" t="str">
            <v>Alinta Asset Management 2 WA</v>
          </cell>
          <cell r="I274" t="str">
            <v>39004</v>
          </cell>
          <cell r="J274" t="str">
            <v>Project Delivery</v>
          </cell>
        </row>
        <row r="275">
          <cell r="A275" t="str">
            <v>00011137</v>
          </cell>
          <cell r="B275" t="str">
            <v>Talbot</v>
          </cell>
          <cell r="C275" t="str">
            <v>Paul</v>
          </cell>
          <cell r="D275" t="str">
            <v>Alinta Asset Management</v>
          </cell>
          <cell r="E275" t="str">
            <v>VIC</v>
          </cell>
          <cell r="F275" t="str">
            <v>Gas GIS Coordinator</v>
          </cell>
          <cell r="G275" t="str">
            <v>TCR Accum Super</v>
          </cell>
          <cell r="H275" t="str">
            <v>Monthly Alinta Asset Managemt.</v>
          </cell>
          <cell r="I275" t="str">
            <v>31462</v>
          </cell>
          <cell r="J275" t="str">
            <v>AAM BS Drafting &amp; Op</v>
          </cell>
        </row>
        <row r="276">
          <cell r="A276" t="str">
            <v>00011141</v>
          </cell>
          <cell r="B276" t="str">
            <v>Day</v>
          </cell>
          <cell r="C276" t="str">
            <v>Jason</v>
          </cell>
          <cell r="D276" t="str">
            <v>Alinta Asset Management</v>
          </cell>
          <cell r="E276" t="str">
            <v>Sunshine</v>
          </cell>
          <cell r="F276" t="str">
            <v>Linesman</v>
          </cell>
          <cell r="G276" t="str">
            <v>NPS-EBA / Award VIC</v>
          </cell>
          <cell r="H276" t="str">
            <v>Alinta Asset Management 2</v>
          </cell>
          <cell r="I276" t="str">
            <v>39417</v>
          </cell>
          <cell r="J276" t="str">
            <v>Warnambool</v>
          </cell>
        </row>
        <row r="277">
          <cell r="A277" t="str">
            <v>00011142</v>
          </cell>
          <cell r="B277" t="str">
            <v>Rickard</v>
          </cell>
          <cell r="C277" t="str">
            <v>Dean</v>
          </cell>
          <cell r="D277" t="str">
            <v>Alinta Asset Management</v>
          </cell>
          <cell r="E277" t="str">
            <v>Glove &amp; Barrier Electrical Fitter Crew</v>
          </cell>
          <cell r="F277" t="str">
            <v>Linesman</v>
          </cell>
          <cell r="G277" t="str">
            <v>NPS-EBA / Award VIC</v>
          </cell>
          <cell r="H277" t="str">
            <v>Alinta Asset Management 2</v>
          </cell>
          <cell r="I277" t="str">
            <v>31542</v>
          </cell>
          <cell r="J277" t="str">
            <v>AAM OW Elec Overhead</v>
          </cell>
        </row>
        <row r="278">
          <cell r="A278" t="str">
            <v>00011143</v>
          </cell>
          <cell r="B278" t="str">
            <v>Campbell</v>
          </cell>
          <cell r="C278" t="str">
            <v>Rebekah</v>
          </cell>
          <cell r="D278" t="str">
            <v>Alinta Asset Management</v>
          </cell>
          <cell r="E278" t="str">
            <v>GIS / Drafting</v>
          </cell>
          <cell r="F278" t="str">
            <v>GIS Coordinator</v>
          </cell>
          <cell r="G278" t="str">
            <v>TCR Accum Super</v>
          </cell>
          <cell r="H278" t="str">
            <v>Alinta Asset Management</v>
          </cell>
          <cell r="I278" t="str">
            <v>35351</v>
          </cell>
          <cell r="J278" t="str">
            <v>GIS/Drafting</v>
          </cell>
        </row>
        <row r="279">
          <cell r="A279" t="str">
            <v>00011149</v>
          </cell>
          <cell r="B279" t="str">
            <v>D'Souza</v>
          </cell>
          <cell r="C279" t="str">
            <v>John</v>
          </cell>
          <cell r="D279" t="str">
            <v>Alinta Asset Management</v>
          </cell>
          <cell r="E279" t="str">
            <v>Electrical Projects</v>
          </cell>
          <cell r="F279" t="str">
            <v>Electrical Projects Team Leader</v>
          </cell>
          <cell r="G279" t="str">
            <v>TCR Accum Super</v>
          </cell>
          <cell r="H279" t="str">
            <v>Alinta Asset Management</v>
          </cell>
          <cell r="I279" t="str">
            <v>31503</v>
          </cell>
          <cell r="J279" t="str">
            <v>AAM OS ED EA Project</v>
          </cell>
        </row>
        <row r="280">
          <cell r="A280" t="str">
            <v>00011153</v>
          </cell>
          <cell r="B280" t="str">
            <v>Donovan</v>
          </cell>
          <cell r="C280" t="str">
            <v>Adrian</v>
          </cell>
          <cell r="D280" t="str">
            <v>Alinta Asset Management</v>
          </cell>
          <cell r="E280" t="str">
            <v>Supervisor Planning</v>
          </cell>
          <cell r="F280" t="str">
            <v>Planner</v>
          </cell>
          <cell r="G280" t="str">
            <v>Spec Contract 150hrs</v>
          </cell>
          <cell r="H280" t="str">
            <v>Alinta Asset Management 2 WA</v>
          </cell>
          <cell r="I280" t="str">
            <v>39116</v>
          </cell>
          <cell r="J280" t="str">
            <v>GDW Planning</v>
          </cell>
        </row>
        <row r="281">
          <cell r="A281" t="str">
            <v>00011314</v>
          </cell>
          <cell r="B281" t="str">
            <v>Waites</v>
          </cell>
          <cell r="C281" t="str">
            <v>George</v>
          </cell>
          <cell r="D281" t="str">
            <v>Alinta Asset Management</v>
          </cell>
          <cell r="E281" t="str">
            <v>Workshop Coordinator</v>
          </cell>
          <cell r="F281" t="str">
            <v>Workshop Coordinator</v>
          </cell>
          <cell r="G281" t="str">
            <v>Spec Contract 150hrs</v>
          </cell>
          <cell r="H281" t="str">
            <v>Alinta Asset Management 2 WA</v>
          </cell>
          <cell r="I281" t="str">
            <v>39108</v>
          </cell>
          <cell r="J281" t="str">
            <v>GDW Workshop</v>
          </cell>
        </row>
        <row r="282">
          <cell r="A282" t="str">
            <v>00011318</v>
          </cell>
          <cell r="B282" t="str">
            <v>Van Tilburg</v>
          </cell>
          <cell r="C282" t="str">
            <v>Kristin</v>
          </cell>
          <cell r="D282" t="str">
            <v>Information Services</v>
          </cell>
          <cell r="E282" t="str">
            <v>Strategic Sourcing &amp; Commercial</v>
          </cell>
          <cell r="F282" t="str">
            <v>Contracts Administrator</v>
          </cell>
          <cell r="G282" t="str">
            <v>TCR Accum Super</v>
          </cell>
          <cell r="H282" t="str">
            <v>Alinta Limited</v>
          </cell>
          <cell r="I282" t="str">
            <v>14120</v>
          </cell>
          <cell r="J282" t="str">
            <v>Strategic Sourcing &amp;</v>
          </cell>
        </row>
        <row r="283">
          <cell r="A283" t="str">
            <v>00011321</v>
          </cell>
          <cell r="B283" t="str">
            <v>Pike</v>
          </cell>
          <cell r="C283" t="str">
            <v>Aaron</v>
          </cell>
          <cell r="D283" t="str">
            <v>Alinta Asset Management</v>
          </cell>
          <cell r="E283" t="str">
            <v>External Projects</v>
          </cell>
          <cell r="F283" t="str">
            <v>Apprentice Electrical Mechanic</v>
          </cell>
          <cell r="G283" t="str">
            <v>NPS-EBA / Award VIC</v>
          </cell>
          <cell r="H283" t="str">
            <v>Alinta Asset Management 2</v>
          </cell>
          <cell r="I283" t="str">
            <v>31508</v>
          </cell>
          <cell r="J283" t="str">
            <v>AAM OS ED SS Keysbourough</v>
          </cell>
        </row>
        <row r="284">
          <cell r="A284" t="str">
            <v>00011325</v>
          </cell>
          <cell r="B284" t="str">
            <v>Tran</v>
          </cell>
          <cell r="C284" t="str">
            <v>Tina</v>
          </cell>
          <cell r="D284" t="str">
            <v>Alinta Asset Management</v>
          </cell>
          <cell r="E284" t="str">
            <v>SCADA Technical Services South</v>
          </cell>
          <cell r="F284" t="str">
            <v>SCADA Administrator</v>
          </cell>
          <cell r="G284" t="str">
            <v>TCR Accum Super</v>
          </cell>
          <cell r="H284" t="str">
            <v>Alinta Asset Management</v>
          </cell>
          <cell r="I284" t="str">
            <v>35352</v>
          </cell>
          <cell r="J284" t="str">
            <v>DMS Support</v>
          </cell>
        </row>
        <row r="285">
          <cell r="A285" t="str">
            <v>00011344</v>
          </cell>
          <cell r="B285" t="str">
            <v>Reeve</v>
          </cell>
          <cell r="C285" t="str">
            <v>Brendan</v>
          </cell>
          <cell r="D285" t="str">
            <v>Alinta Asset Management</v>
          </cell>
          <cell r="E285" t="str">
            <v>Maintenance South</v>
          </cell>
          <cell r="F285" t="str">
            <v>Distribution Officer</v>
          </cell>
          <cell r="G285" t="str">
            <v>CEPU - AL150</v>
          </cell>
          <cell r="H285" t="str">
            <v>Alinta Asset Management 2 WA</v>
          </cell>
          <cell r="I285" t="str">
            <v>39120</v>
          </cell>
          <cell r="J285" t="str">
            <v>GDW Maintenance South</v>
          </cell>
        </row>
        <row r="286">
          <cell r="A286" t="str">
            <v>00011345</v>
          </cell>
          <cell r="B286" t="str">
            <v>Wernicke</v>
          </cell>
          <cell r="C286" t="str">
            <v>Alan</v>
          </cell>
          <cell r="D286" t="str">
            <v>Alinta Asset Management</v>
          </cell>
          <cell r="E286" t="str">
            <v>Maintenance Supply Regulators</v>
          </cell>
          <cell r="F286" t="str">
            <v>Field Officer Lvl 2</v>
          </cell>
          <cell r="G286" t="str">
            <v>NPSWA-VIC(RDO)</v>
          </cell>
          <cell r="H286" t="str">
            <v>Alinta Asset Management 2 WA</v>
          </cell>
          <cell r="I286" t="str">
            <v>39004</v>
          </cell>
          <cell r="J286" t="str">
            <v>Project Delivery</v>
          </cell>
        </row>
        <row r="287">
          <cell r="A287" t="str">
            <v>00011350</v>
          </cell>
          <cell r="B287" t="str">
            <v>Jenkins</v>
          </cell>
          <cell r="C287" t="str">
            <v>Darryn</v>
          </cell>
          <cell r="D287" t="str">
            <v>Alinta Asset Management</v>
          </cell>
          <cell r="E287" t="str">
            <v>Overhead Supervisor HK</v>
          </cell>
          <cell r="F287" t="str">
            <v>Linesman</v>
          </cell>
          <cell r="G287" t="str">
            <v>NPS-EBA / Award VIC</v>
          </cell>
          <cell r="H287" t="str">
            <v>Alinta Asset Management 2</v>
          </cell>
          <cell r="I287" t="str">
            <v>39007</v>
          </cell>
          <cell r="J287" t="str">
            <v>Alliance</v>
          </cell>
        </row>
        <row r="288">
          <cell r="A288" t="str">
            <v>00011357</v>
          </cell>
          <cell r="B288" t="str">
            <v>Wilmore</v>
          </cell>
          <cell r="C288" t="str">
            <v>John</v>
          </cell>
          <cell r="D288" t="str">
            <v>Alinta Asset Management</v>
          </cell>
          <cell r="E288" t="str">
            <v>Maintenance Supply Regulators</v>
          </cell>
          <cell r="F288" t="str">
            <v>Field Officer Level 1</v>
          </cell>
          <cell r="G288" t="str">
            <v>NPSWA-VIC(RDO)</v>
          </cell>
          <cell r="H288" t="str">
            <v>Alinta Asset Management 2 WA</v>
          </cell>
          <cell r="I288" t="str">
            <v>39004</v>
          </cell>
          <cell r="J288" t="str">
            <v>Project Delivery</v>
          </cell>
        </row>
        <row r="289">
          <cell r="A289" t="str">
            <v>00011359</v>
          </cell>
          <cell r="B289" t="str">
            <v>Miskin</v>
          </cell>
          <cell r="C289" t="str">
            <v>Russell</v>
          </cell>
          <cell r="D289" t="str">
            <v>Alinta Asset Management</v>
          </cell>
          <cell r="E289" t="str">
            <v>Logistics</v>
          </cell>
          <cell r="F289" t="str">
            <v>Logistics Officer</v>
          </cell>
          <cell r="G289" t="str">
            <v>NPS-Contract (8.0)AP</v>
          </cell>
          <cell r="H289" t="str">
            <v>Alinta Asset Management 2</v>
          </cell>
          <cell r="I289" t="str">
            <v>39401</v>
          </cell>
          <cell r="J289" t="str">
            <v>Alliance - Keysborough</v>
          </cell>
        </row>
        <row r="290">
          <cell r="A290" t="str">
            <v>00011370</v>
          </cell>
          <cell r="B290" t="str">
            <v>Humphries</v>
          </cell>
          <cell r="C290" t="str">
            <v>Ian</v>
          </cell>
          <cell r="D290" t="str">
            <v>Alinta Asset Management</v>
          </cell>
          <cell r="E290" t="str">
            <v>Operations Planning</v>
          </cell>
          <cell r="F290" t="str">
            <v>Operations Planner</v>
          </cell>
          <cell r="G290" t="str">
            <v>NPS-Contract (8.0)AP</v>
          </cell>
          <cell r="H290" t="str">
            <v>Alinta Asset Management 2</v>
          </cell>
          <cell r="I290" t="str">
            <v>39424</v>
          </cell>
          <cell r="J290" t="str">
            <v>Alliance Scheduling</v>
          </cell>
        </row>
        <row r="291">
          <cell r="A291" t="str">
            <v>00011442</v>
          </cell>
          <cell r="B291" t="str">
            <v>Battison</v>
          </cell>
          <cell r="C291" t="str">
            <v>Ashley</v>
          </cell>
          <cell r="D291" t="str">
            <v>Alinta Asset Management</v>
          </cell>
          <cell r="E291" t="str">
            <v>Cable Services - Keysborough</v>
          </cell>
          <cell r="F291" t="str">
            <v>Labourer</v>
          </cell>
          <cell r="G291" t="str">
            <v>NPS-EBA / Award VIC</v>
          </cell>
          <cell r="H291" t="str">
            <v>Alinta Asset Management 2</v>
          </cell>
          <cell r="I291" t="str">
            <v>31506</v>
          </cell>
          <cell r="J291" t="str">
            <v>AAM OS ED CS Keysborough</v>
          </cell>
        </row>
        <row r="292">
          <cell r="A292" t="str">
            <v>00011443</v>
          </cell>
          <cell r="B292" t="str">
            <v>Gallo</v>
          </cell>
          <cell r="C292" t="str">
            <v>Joe</v>
          </cell>
          <cell r="D292" t="str">
            <v>Alinta Asset Management</v>
          </cell>
          <cell r="E292" t="str">
            <v>Cable Services - Keysborough</v>
          </cell>
          <cell r="F292" t="str">
            <v>Labourer</v>
          </cell>
          <cell r="G292" t="str">
            <v>NPS-EBA / Award VIC</v>
          </cell>
          <cell r="H292" t="str">
            <v>Alinta Asset Management 2</v>
          </cell>
          <cell r="I292" t="str">
            <v>31506</v>
          </cell>
          <cell r="J292" t="str">
            <v>AAM OS ED CS Keysborough</v>
          </cell>
        </row>
        <row r="293">
          <cell r="A293" t="str">
            <v>00011444</v>
          </cell>
          <cell r="B293" t="str">
            <v>Strang</v>
          </cell>
          <cell r="C293" t="str">
            <v>David</v>
          </cell>
          <cell r="D293" t="str">
            <v>Payroll Only</v>
          </cell>
          <cell r="E293" t="str">
            <v>PIES</v>
          </cell>
          <cell r="F293" t="str">
            <v>Finance Manager/Company Secretary</v>
          </cell>
          <cell r="G293" t="str">
            <v>TCR Accum Super</v>
          </cell>
          <cell r="H293" t="str">
            <v>Pacific Indian Energy Services</v>
          </cell>
          <cell r="I293" t="str">
            <v>9700</v>
          </cell>
          <cell r="J293" t="str">
            <v>PIES</v>
          </cell>
        </row>
        <row r="294">
          <cell r="A294" t="str">
            <v>00011445</v>
          </cell>
          <cell r="B294" t="str">
            <v>Whitham</v>
          </cell>
          <cell r="C294" t="str">
            <v>Alan</v>
          </cell>
          <cell r="D294" t="str">
            <v>Alinta Asset Management</v>
          </cell>
          <cell r="E294" t="str">
            <v>Perth Electrical Fitter Crew</v>
          </cell>
          <cell r="F294" t="str">
            <v>Supervisor</v>
          </cell>
          <cell r="G294" t="str">
            <v>Spec Contract 150hrs</v>
          </cell>
          <cell r="H294" t="str">
            <v>Alinta Asset Management 2 WA</v>
          </cell>
          <cell r="I294" t="str">
            <v>39115</v>
          </cell>
          <cell r="J294" t="str">
            <v>GDW External Works</v>
          </cell>
        </row>
        <row r="295">
          <cell r="A295" t="str">
            <v>00011448</v>
          </cell>
          <cell r="B295" t="str">
            <v>Murray</v>
          </cell>
          <cell r="C295" t="str">
            <v>James</v>
          </cell>
          <cell r="D295" t="str">
            <v>Alinta Asset Management</v>
          </cell>
          <cell r="E295" t="str">
            <v>CSG Gary Rogers</v>
          </cell>
          <cell r="F295" t="str">
            <v>Cable Jointer</v>
          </cell>
          <cell r="G295" t="str">
            <v>NPS-EBA / Award VIC</v>
          </cell>
          <cell r="H295" t="str">
            <v>Alinta Asset Management 2</v>
          </cell>
          <cell r="I295" t="str">
            <v>31505</v>
          </cell>
          <cell r="J295" t="str">
            <v>AAM OS ED CS Sunshine</v>
          </cell>
        </row>
        <row r="296">
          <cell r="A296" t="str">
            <v>00011450</v>
          </cell>
          <cell r="B296" t="str">
            <v>Giudice</v>
          </cell>
          <cell r="C296" t="str">
            <v>Frank</v>
          </cell>
          <cell r="D296" t="str">
            <v>Alinta Asset Management</v>
          </cell>
          <cell r="E296" t="str">
            <v>CSG Gary Rogers</v>
          </cell>
          <cell r="F296" t="str">
            <v>Cable Jointer</v>
          </cell>
          <cell r="G296" t="str">
            <v>NPS-EBA / Award VIC</v>
          </cell>
          <cell r="H296" t="str">
            <v>Alinta Asset Management 2</v>
          </cell>
          <cell r="I296" t="str">
            <v>31505</v>
          </cell>
          <cell r="J296" t="str">
            <v>AAM OS ED CS Sunshine</v>
          </cell>
        </row>
        <row r="297">
          <cell r="A297" t="str">
            <v>00011495</v>
          </cell>
          <cell r="B297" t="str">
            <v>Peirano</v>
          </cell>
          <cell r="C297" t="str">
            <v>Laura</v>
          </cell>
          <cell r="D297" t="str">
            <v>Alinta Asset Management</v>
          </cell>
          <cell r="E297" t="str">
            <v>Service Delivery - South</v>
          </cell>
          <cell r="F297" t="str">
            <v>SME - Faults &amp; Service Desk</v>
          </cell>
          <cell r="G297" t="str">
            <v>TCR Accum Super</v>
          </cell>
          <cell r="H297" t="str">
            <v>Alinta Asset Management</v>
          </cell>
          <cell r="I297" t="str">
            <v>33301</v>
          </cell>
          <cell r="J297" t="str">
            <v>Service Delivery</v>
          </cell>
        </row>
        <row r="298">
          <cell r="A298" t="str">
            <v>00011499</v>
          </cell>
          <cell r="B298" t="str">
            <v>Green</v>
          </cell>
          <cell r="C298" t="str">
            <v>Antony</v>
          </cell>
          <cell r="D298" t="str">
            <v>Alinta Asset Management</v>
          </cell>
          <cell r="E298" t="str">
            <v>Customer Service</v>
          </cell>
          <cell r="F298" t="str">
            <v>Equipment Officer</v>
          </cell>
          <cell r="G298" t="str">
            <v>CEPU - AL150</v>
          </cell>
          <cell r="H298" t="str">
            <v>Alinta Asset Management 2 WA</v>
          </cell>
          <cell r="I298" t="str">
            <v>39103</v>
          </cell>
          <cell r="J298" t="str">
            <v>GDW Customer Service</v>
          </cell>
        </row>
        <row r="299">
          <cell r="A299" t="str">
            <v>00011507</v>
          </cell>
          <cell r="B299" t="str">
            <v>Hawkins</v>
          </cell>
          <cell r="C299" t="str">
            <v>Andrew</v>
          </cell>
          <cell r="D299" t="str">
            <v>Alinta Asset Management</v>
          </cell>
          <cell r="E299" t="str">
            <v>External Projects</v>
          </cell>
          <cell r="F299" t="str">
            <v>Electrical Fitter / Mechanic</v>
          </cell>
          <cell r="G299" t="str">
            <v>NPS-EBA / Award VIC</v>
          </cell>
          <cell r="H299" t="str">
            <v>Alinta Asset Management 2</v>
          </cell>
          <cell r="I299" t="str">
            <v>31508</v>
          </cell>
          <cell r="J299" t="str">
            <v>AAM OS ED SS Keysbourough</v>
          </cell>
        </row>
        <row r="300">
          <cell r="A300" t="str">
            <v>00011508</v>
          </cell>
          <cell r="B300" t="str">
            <v>Kenny</v>
          </cell>
          <cell r="C300" t="str">
            <v>Brian</v>
          </cell>
          <cell r="D300" t="str">
            <v>Alinta Asset Management</v>
          </cell>
          <cell r="E300" t="str">
            <v>Maintenance ML</v>
          </cell>
          <cell r="F300" t="str">
            <v>Electrical Fitter / Mechanic</v>
          </cell>
          <cell r="G300" t="str">
            <v>NPS-EBA / Award VIC</v>
          </cell>
          <cell r="H300" t="str">
            <v>Alinta Asset Management 2</v>
          </cell>
          <cell r="I300" t="str">
            <v>31510</v>
          </cell>
          <cell r="J300" t="str">
            <v>AAM OS ED SS Maintenance</v>
          </cell>
        </row>
        <row r="301">
          <cell r="A301" t="str">
            <v>00011513</v>
          </cell>
          <cell r="B301" t="str">
            <v>Prib</v>
          </cell>
          <cell r="C301" t="str">
            <v>David</v>
          </cell>
          <cell r="D301" t="str">
            <v>Alinta Asset Management</v>
          </cell>
          <cell r="E301" t="str">
            <v>SSB Anthony Burgess</v>
          </cell>
          <cell r="F301" t="str">
            <v>Trainee Cable Tester</v>
          </cell>
          <cell r="G301" t="str">
            <v>NPS-EBA / Award VIC</v>
          </cell>
          <cell r="H301" t="str">
            <v>Alinta Asset Management 2</v>
          </cell>
          <cell r="I301" t="str">
            <v>31507</v>
          </cell>
          <cell r="J301" t="str">
            <v>AAM OS ED CS Test</v>
          </cell>
        </row>
        <row r="302">
          <cell r="A302" t="str">
            <v>00011516</v>
          </cell>
          <cell r="B302" t="str">
            <v>McConchie</v>
          </cell>
          <cell r="C302" t="str">
            <v>Steve</v>
          </cell>
          <cell r="D302" t="str">
            <v>Alinta Asset Management</v>
          </cell>
          <cell r="E302" t="str">
            <v>Supervisor Burwood 1</v>
          </cell>
          <cell r="F302" t="str">
            <v>Apprentice Lineworker</v>
          </cell>
          <cell r="G302" t="str">
            <v>Apprentice Lineworke</v>
          </cell>
          <cell r="H302" t="str">
            <v>United Energy Ltd.</v>
          </cell>
          <cell r="I302" t="str">
            <v>39403</v>
          </cell>
          <cell r="J302" t="str">
            <v>Alliance - Burwood</v>
          </cell>
        </row>
        <row r="303">
          <cell r="A303" t="str">
            <v>00011517</v>
          </cell>
          <cell r="B303" t="str">
            <v>Stubley</v>
          </cell>
          <cell r="C303" t="str">
            <v>Phill</v>
          </cell>
          <cell r="D303" t="str">
            <v>Alinta Asset Management</v>
          </cell>
          <cell r="E303" t="str">
            <v>Supervisor Burwood 1</v>
          </cell>
          <cell r="F303" t="str">
            <v>Apprentice Lineworker</v>
          </cell>
          <cell r="G303" t="str">
            <v>Apprentice Lineworke</v>
          </cell>
          <cell r="H303" t="str">
            <v>United Energy Ltd.</v>
          </cell>
          <cell r="I303" t="str">
            <v>39403</v>
          </cell>
          <cell r="J303" t="str">
            <v>Alliance - Burwood</v>
          </cell>
        </row>
        <row r="304">
          <cell r="A304" t="str">
            <v>00011518</v>
          </cell>
          <cell r="B304" t="str">
            <v>Williams</v>
          </cell>
          <cell r="C304" t="str">
            <v>Anthony</v>
          </cell>
          <cell r="D304" t="str">
            <v>Alinta Asset Management</v>
          </cell>
          <cell r="E304" t="str">
            <v>Supervisor GA</v>
          </cell>
          <cell r="F304" t="str">
            <v>Linesman</v>
          </cell>
          <cell r="G304" t="str">
            <v>NPS-EBA / Award VIC</v>
          </cell>
          <cell r="H304" t="str">
            <v>Alinta Asset Management 2</v>
          </cell>
          <cell r="I304" t="str">
            <v>39007</v>
          </cell>
          <cell r="J304" t="str">
            <v>Alliance</v>
          </cell>
        </row>
        <row r="305">
          <cell r="A305" t="str">
            <v>00011519</v>
          </cell>
          <cell r="B305" t="str">
            <v>Rooney</v>
          </cell>
          <cell r="C305" t="str">
            <v>David</v>
          </cell>
          <cell r="D305" t="str">
            <v>Alinta Asset Management</v>
          </cell>
          <cell r="E305" t="str">
            <v>Customer Relations Function</v>
          </cell>
          <cell r="F305" t="str">
            <v>Claims CoOrdinator</v>
          </cell>
          <cell r="G305" t="str">
            <v>TCR Accum Super</v>
          </cell>
          <cell r="H305" t="str">
            <v>Alinta Asset Management</v>
          </cell>
          <cell r="I305" t="str">
            <v>33313</v>
          </cell>
          <cell r="J305" t="str">
            <v>Retailer &amp; Key Cust</v>
          </cell>
        </row>
        <row r="306">
          <cell r="A306" t="str">
            <v>00011528</v>
          </cell>
          <cell r="B306" t="str">
            <v>Bunce</v>
          </cell>
          <cell r="C306" t="str">
            <v>Donovan</v>
          </cell>
          <cell r="D306" t="str">
            <v>Alinta Asset Management</v>
          </cell>
          <cell r="E306" t="str">
            <v>Perth Electrical Fitter Crew</v>
          </cell>
          <cell r="F306" t="str">
            <v>Supervisor</v>
          </cell>
          <cell r="G306" t="str">
            <v>Spec Contract 150hrs</v>
          </cell>
          <cell r="H306" t="str">
            <v>Alinta Asset Management 2 WA</v>
          </cell>
          <cell r="I306" t="str">
            <v>39115</v>
          </cell>
          <cell r="J306" t="str">
            <v>GDW External Works</v>
          </cell>
        </row>
        <row r="307">
          <cell r="A307" t="str">
            <v>00011537</v>
          </cell>
          <cell r="B307" t="str">
            <v>Carswell</v>
          </cell>
          <cell r="C307" t="str">
            <v>Robert</v>
          </cell>
          <cell r="D307" t="str">
            <v>Alinta Asset Management</v>
          </cell>
          <cell r="E307" t="str">
            <v>SSB Morris LePage</v>
          </cell>
          <cell r="F307" t="str">
            <v>HV Equipment Tester</v>
          </cell>
          <cell r="G307" t="str">
            <v>NPS-EBA / Award VIC</v>
          </cell>
          <cell r="H307" t="str">
            <v>Alinta Asset Management 2</v>
          </cell>
          <cell r="I307" t="str">
            <v>31511</v>
          </cell>
          <cell r="J307" t="str">
            <v>AAM OS ED SS Keysbourough</v>
          </cell>
        </row>
        <row r="308">
          <cell r="A308" t="str">
            <v>00011553</v>
          </cell>
          <cell r="B308" t="str">
            <v>Garnish</v>
          </cell>
          <cell r="C308" t="str">
            <v>Paul</v>
          </cell>
          <cell r="D308" t="str">
            <v>Alinta Asset Management</v>
          </cell>
          <cell r="E308" t="str">
            <v>Electricity Works</v>
          </cell>
          <cell r="F308" t="str">
            <v>Electricity Works Manager</v>
          </cell>
          <cell r="G308" t="str">
            <v>TCR Accum Super</v>
          </cell>
          <cell r="H308" t="str">
            <v>Alinta Asset Management</v>
          </cell>
          <cell r="I308" t="str">
            <v>31495</v>
          </cell>
          <cell r="J308" t="str">
            <v>AAM OS ED EW Custome</v>
          </cell>
        </row>
        <row r="309">
          <cell r="A309" t="str">
            <v>00011556</v>
          </cell>
          <cell r="B309" t="str">
            <v>Spiteri</v>
          </cell>
          <cell r="C309" t="str">
            <v>Mandy</v>
          </cell>
          <cell r="D309" t="str">
            <v>Alinta Asset Management</v>
          </cell>
          <cell r="E309" t="str">
            <v>New Connections UED</v>
          </cell>
          <cell r="F309" t="str">
            <v>New Connections Officer</v>
          </cell>
          <cell r="G309" t="str">
            <v>TCR Accum Super</v>
          </cell>
          <cell r="H309" t="str">
            <v>Alinta Asset Management</v>
          </cell>
          <cell r="I309" t="str">
            <v>31497</v>
          </cell>
          <cell r="J309" t="str">
            <v>AAM OS ED EW AEN  New</v>
          </cell>
        </row>
        <row r="310">
          <cell r="A310" t="str">
            <v>00011557</v>
          </cell>
          <cell r="B310" t="str">
            <v>Tran</v>
          </cell>
          <cell r="C310" t="str">
            <v>Lynda</v>
          </cell>
          <cell r="D310" t="str">
            <v>Alinta Asset Management</v>
          </cell>
          <cell r="E310" t="str">
            <v>New Connections UED</v>
          </cell>
          <cell r="F310" t="str">
            <v>New Connections Officer</v>
          </cell>
          <cell r="G310" t="str">
            <v>TCR Accum Super</v>
          </cell>
          <cell r="H310" t="str">
            <v>Alinta Asset Management</v>
          </cell>
          <cell r="I310" t="str">
            <v>31497</v>
          </cell>
          <cell r="J310" t="str">
            <v>AAM OS ED EW AEN  New</v>
          </cell>
        </row>
        <row r="311">
          <cell r="A311" t="str">
            <v>00011559</v>
          </cell>
          <cell r="B311" t="str">
            <v>Favrin</v>
          </cell>
          <cell r="C311" t="str">
            <v>Mark</v>
          </cell>
          <cell r="D311" t="str">
            <v>Alinta Asset Management</v>
          </cell>
          <cell r="E311" t="str">
            <v>CSG Gary Rogers</v>
          </cell>
          <cell r="F311" t="str">
            <v>Cable Jointer</v>
          </cell>
          <cell r="G311" t="str">
            <v>NPS-EBA / Award VIC</v>
          </cell>
          <cell r="H311" t="str">
            <v>Alinta Asset Management 2</v>
          </cell>
          <cell r="I311" t="str">
            <v>31505</v>
          </cell>
          <cell r="J311" t="str">
            <v>AAM OS ED CS Sunshine</v>
          </cell>
        </row>
        <row r="312">
          <cell r="A312" t="str">
            <v>00011566</v>
          </cell>
          <cell r="B312" t="str">
            <v>Corrigan</v>
          </cell>
          <cell r="C312" t="str">
            <v>Andrea</v>
          </cell>
          <cell r="D312" t="str">
            <v>Alinta Asset Management</v>
          </cell>
          <cell r="E312" t="str">
            <v>Customer Relations Function</v>
          </cell>
          <cell r="F312" t="str">
            <v>Customer Relations Co-Ordinator</v>
          </cell>
          <cell r="G312" t="str">
            <v>TCR Accum Super</v>
          </cell>
          <cell r="H312" t="str">
            <v>Alinta Asset Management</v>
          </cell>
          <cell r="I312" t="str">
            <v>33313</v>
          </cell>
          <cell r="J312" t="str">
            <v>Retailer &amp; Key Cust</v>
          </cell>
        </row>
        <row r="313">
          <cell r="A313" t="str">
            <v>00011567</v>
          </cell>
          <cell r="B313" t="str">
            <v>Crisp</v>
          </cell>
          <cell r="C313" t="str">
            <v>Dave</v>
          </cell>
          <cell r="D313" t="str">
            <v>Alinta Asset Management</v>
          </cell>
          <cell r="E313" t="str">
            <v>Kalgoorlie</v>
          </cell>
          <cell r="F313" t="str">
            <v>Estimator</v>
          </cell>
          <cell r="G313" t="str">
            <v>Spec Contract 150hrs</v>
          </cell>
          <cell r="H313" t="str">
            <v>Alinta Asset Management 2 WA</v>
          </cell>
          <cell r="I313" t="str">
            <v>39115</v>
          </cell>
          <cell r="J313" t="str">
            <v>GDW External Works</v>
          </cell>
        </row>
        <row r="314">
          <cell r="A314" t="str">
            <v>00011638</v>
          </cell>
          <cell r="B314" t="str">
            <v>Richards</v>
          </cell>
          <cell r="C314" t="str">
            <v>Nicole</v>
          </cell>
          <cell r="D314" t="str">
            <v>Alinta Asset Management</v>
          </cell>
          <cell r="E314" t="str">
            <v>Alinta Asset Management</v>
          </cell>
          <cell r="F314" t="str">
            <v>Personal Assistant - COO</v>
          </cell>
          <cell r="G314" t="str">
            <v>TCR Accum Super</v>
          </cell>
          <cell r="H314" t="str">
            <v>Alinta Asset Management</v>
          </cell>
          <cell r="I314" t="str">
            <v>31301</v>
          </cell>
          <cell r="J314" t="str">
            <v>GM Operations</v>
          </cell>
        </row>
        <row r="315">
          <cell r="A315" t="str">
            <v>00011658</v>
          </cell>
          <cell r="B315" t="str">
            <v>Walsham</v>
          </cell>
          <cell r="C315" t="str">
            <v>Kristian</v>
          </cell>
          <cell r="D315" t="str">
            <v>Alinta Asset Management</v>
          </cell>
          <cell r="E315" t="str">
            <v>Distribution Construction - Keysborough</v>
          </cell>
          <cell r="F315" t="str">
            <v>Electrical Fitter</v>
          </cell>
          <cell r="G315" t="str">
            <v>NPS-EBA / Award VIC</v>
          </cell>
          <cell r="H315" t="str">
            <v>Alinta Asset Management 2</v>
          </cell>
          <cell r="I315" t="str">
            <v>31509</v>
          </cell>
          <cell r="J315" t="str">
            <v>AAM OS ED SS Keysbourough</v>
          </cell>
        </row>
        <row r="316">
          <cell r="A316" t="str">
            <v>00011659</v>
          </cell>
          <cell r="B316" t="str">
            <v>Burnell</v>
          </cell>
          <cell r="C316" t="str">
            <v>Connie</v>
          </cell>
          <cell r="D316" t="str">
            <v>Energy Investments</v>
          </cell>
          <cell r="E316" t="str">
            <v>Regulatory</v>
          </cell>
          <cell r="F316" t="str">
            <v>Project Administrator</v>
          </cell>
          <cell r="G316" t="str">
            <v>TCR Accum Super</v>
          </cell>
          <cell r="H316" t="str">
            <v>Alinta Asset Management</v>
          </cell>
          <cell r="I316" t="str">
            <v>10803</v>
          </cell>
          <cell r="J316" t="str">
            <v>Regulatory</v>
          </cell>
        </row>
        <row r="317">
          <cell r="A317" t="str">
            <v>00011665</v>
          </cell>
          <cell r="B317" t="str">
            <v>Thomas</v>
          </cell>
          <cell r="C317" t="str">
            <v>Thommo</v>
          </cell>
          <cell r="D317" t="str">
            <v>Alinta Asset Management</v>
          </cell>
          <cell r="E317" t="str">
            <v>Sunshine</v>
          </cell>
          <cell r="F317" t="str">
            <v>Fitter Electrical</v>
          </cell>
          <cell r="G317" t="str">
            <v>NPS-Cont/EBA/Awd Qld</v>
          </cell>
          <cell r="H317" t="str">
            <v>Alinta Asset Management 2</v>
          </cell>
          <cell r="I317" t="str">
            <v>31515</v>
          </cell>
          <cell r="J317" t="str">
            <v>AAM OS ED SS Sunshine</v>
          </cell>
        </row>
        <row r="318">
          <cell r="A318" t="str">
            <v>00011675</v>
          </cell>
          <cell r="B318" t="str">
            <v>Stansfield</v>
          </cell>
          <cell r="C318" t="str">
            <v>Ivan</v>
          </cell>
          <cell r="D318" t="str">
            <v>Alinta Asset Management</v>
          </cell>
          <cell r="E318" t="str">
            <v>Logistics</v>
          </cell>
          <cell r="F318" t="str">
            <v>Logistics Officer</v>
          </cell>
          <cell r="G318" t="str">
            <v>NPS-Contract (8.0)AP</v>
          </cell>
          <cell r="H318" t="str">
            <v>Alinta Asset Management 2</v>
          </cell>
          <cell r="I318" t="str">
            <v>39401</v>
          </cell>
          <cell r="J318" t="str">
            <v>Alliance - Keysborough</v>
          </cell>
        </row>
        <row r="319">
          <cell r="A319" t="str">
            <v>00011676</v>
          </cell>
          <cell r="B319" t="str">
            <v>Bakici</v>
          </cell>
          <cell r="C319" t="str">
            <v>Semra</v>
          </cell>
          <cell r="D319" t="str">
            <v>Alinta Asset Management</v>
          </cell>
          <cell r="E319" t="str">
            <v>Operations Systems</v>
          </cell>
          <cell r="F319" t="str">
            <v>Business Support Officer</v>
          </cell>
          <cell r="G319" t="str">
            <v>TCR Accum Super</v>
          </cell>
          <cell r="H319" t="str">
            <v>Alinta Asset Management</v>
          </cell>
          <cell r="I319" t="str">
            <v>39500</v>
          </cell>
          <cell r="J319" t="str">
            <v>Manager Field Practi</v>
          </cell>
        </row>
        <row r="320">
          <cell r="A320" t="str">
            <v>00011694</v>
          </cell>
          <cell r="B320" t="str">
            <v>Clerk</v>
          </cell>
          <cell r="C320" t="str">
            <v>David</v>
          </cell>
          <cell r="D320" t="str">
            <v>Alinta Asset Management</v>
          </cell>
          <cell r="E320" t="str">
            <v>Commercial</v>
          </cell>
          <cell r="F320" t="str">
            <v>General Manager Commercial</v>
          </cell>
          <cell r="G320" t="str">
            <v>TCR Accum Super</v>
          </cell>
          <cell r="H320" t="str">
            <v>Alinta Asset Management</v>
          </cell>
          <cell r="I320" t="str">
            <v>31468</v>
          </cell>
          <cell r="J320" t="str">
            <v>AAM Comm Commercial</v>
          </cell>
        </row>
        <row r="321">
          <cell r="A321" t="str">
            <v>00011707</v>
          </cell>
          <cell r="B321" t="str">
            <v>Taylor</v>
          </cell>
          <cell r="C321" t="str">
            <v>Keith</v>
          </cell>
          <cell r="D321" t="str">
            <v>Alinta Asset Management</v>
          </cell>
          <cell r="E321" t="str">
            <v>Sunshine</v>
          </cell>
          <cell r="F321" t="str">
            <v>Electrical Fitter</v>
          </cell>
          <cell r="G321" t="str">
            <v>NPS-Cont/EBA/Awd Qld</v>
          </cell>
          <cell r="H321" t="str">
            <v>Alinta Asset Management 2</v>
          </cell>
          <cell r="I321" t="str">
            <v>31515</v>
          </cell>
          <cell r="J321" t="str">
            <v>AAM OS ED SS Sunshine</v>
          </cell>
        </row>
        <row r="322">
          <cell r="A322" t="str">
            <v>00011714</v>
          </cell>
          <cell r="B322" t="str">
            <v>Gammell</v>
          </cell>
          <cell r="C322" t="str">
            <v>Michael</v>
          </cell>
          <cell r="D322" t="str">
            <v>Alinta Asset Management</v>
          </cell>
          <cell r="E322" t="str">
            <v>External Projects</v>
          </cell>
          <cell r="F322" t="str">
            <v>Electrical Fitter</v>
          </cell>
          <cell r="G322" t="str">
            <v>NPS-EBA / Award VIC</v>
          </cell>
          <cell r="H322" t="str">
            <v>Alinta Asset Management 2</v>
          </cell>
          <cell r="I322" t="str">
            <v>31508</v>
          </cell>
          <cell r="J322" t="str">
            <v>AAM OS ED SS Keysbourough</v>
          </cell>
        </row>
        <row r="323">
          <cell r="A323" t="str">
            <v>00011721</v>
          </cell>
          <cell r="B323" t="str">
            <v>McDonald</v>
          </cell>
          <cell r="C323" t="str">
            <v>Cheryl</v>
          </cell>
          <cell r="D323" t="str">
            <v>Alinta Asset Management</v>
          </cell>
          <cell r="E323" t="str">
            <v>Cable Services</v>
          </cell>
          <cell r="F323" t="str">
            <v>Business Support Officer</v>
          </cell>
          <cell r="G323" t="str">
            <v>NPS-Contract (7.6)AP</v>
          </cell>
          <cell r="H323" t="str">
            <v>Alinta Asset Management 2</v>
          </cell>
          <cell r="I323" t="str">
            <v>39406</v>
          </cell>
          <cell r="J323" t="str">
            <v>Cable Services Group</v>
          </cell>
        </row>
        <row r="324">
          <cell r="A324" t="str">
            <v>00011735</v>
          </cell>
          <cell r="B324" t="str">
            <v>Noller</v>
          </cell>
          <cell r="C324" t="str">
            <v>Andrew</v>
          </cell>
          <cell r="D324" t="str">
            <v>Alinta Asset Management</v>
          </cell>
          <cell r="E324" t="str">
            <v>Warrnambool &amp; Travelling</v>
          </cell>
          <cell r="F324" t="str">
            <v>Linesman</v>
          </cell>
          <cell r="G324" t="str">
            <v>NPS-EBA / Award VIC</v>
          </cell>
          <cell r="H324" t="str">
            <v>Alinta Asset Management 2</v>
          </cell>
          <cell r="I324" t="str">
            <v>39417</v>
          </cell>
          <cell r="J324" t="str">
            <v>Warnambool</v>
          </cell>
        </row>
        <row r="325">
          <cell r="A325" t="str">
            <v>00011776</v>
          </cell>
          <cell r="B325" t="str">
            <v>Raymond</v>
          </cell>
          <cell r="C325" t="str">
            <v>Nic</v>
          </cell>
          <cell r="D325" t="str">
            <v>Alinta Asset Management</v>
          </cell>
          <cell r="E325" t="str">
            <v>CSG Gary Rogers</v>
          </cell>
          <cell r="F325" t="str">
            <v>Labourer</v>
          </cell>
          <cell r="G325" t="str">
            <v>NPS-EBA / Award VIC</v>
          </cell>
          <cell r="H325" t="str">
            <v>Alinta Asset Management 2</v>
          </cell>
          <cell r="I325" t="str">
            <v>31505</v>
          </cell>
          <cell r="J325" t="str">
            <v>AAM OS ED CS Sunshine</v>
          </cell>
        </row>
        <row r="326">
          <cell r="A326" t="str">
            <v>00011786</v>
          </cell>
          <cell r="B326" t="str">
            <v>Morton</v>
          </cell>
          <cell r="C326" t="str">
            <v>John</v>
          </cell>
          <cell r="D326" t="str">
            <v>Alinta Asset Management</v>
          </cell>
          <cell r="E326" t="str">
            <v>Warrnambool &amp; Travelling</v>
          </cell>
          <cell r="F326" t="str">
            <v>Group Leader (Powercor)</v>
          </cell>
          <cell r="G326" t="str">
            <v>NPS-EBA / Award VIC</v>
          </cell>
          <cell r="H326" t="str">
            <v>Alinta Asset Management 2</v>
          </cell>
          <cell r="I326" t="str">
            <v>39417</v>
          </cell>
          <cell r="J326" t="str">
            <v>Warnambool</v>
          </cell>
        </row>
        <row r="327">
          <cell r="A327" t="str">
            <v>00011788</v>
          </cell>
          <cell r="B327" t="str">
            <v>Arnold</v>
          </cell>
          <cell r="C327" t="str">
            <v>Colin</v>
          </cell>
          <cell r="D327" t="str">
            <v>Alinta Asset Management</v>
          </cell>
          <cell r="E327" t="str">
            <v>Glove &amp; Barrier Electrical Fitter Crew</v>
          </cell>
          <cell r="F327" t="str">
            <v>Linesman</v>
          </cell>
          <cell r="G327" t="str">
            <v>NPS-EBA / Award VIC</v>
          </cell>
          <cell r="H327" t="str">
            <v>Alinta Asset Management 2</v>
          </cell>
          <cell r="I327" t="str">
            <v>31542</v>
          </cell>
          <cell r="J327" t="str">
            <v>AAM OW Elec Overhead</v>
          </cell>
        </row>
        <row r="328">
          <cell r="A328" t="str">
            <v>00011791</v>
          </cell>
          <cell r="B328" t="str">
            <v>Johnson</v>
          </cell>
          <cell r="C328" t="str">
            <v>Tanya</v>
          </cell>
          <cell r="D328" t="str">
            <v>Alinta Asset Management</v>
          </cell>
          <cell r="E328" t="str">
            <v>External Works</v>
          </cell>
          <cell r="F328" t="str">
            <v>Personal Assistant / BSO</v>
          </cell>
          <cell r="G328" t="str">
            <v>NPS-Contract (8.0)OT</v>
          </cell>
          <cell r="H328" t="str">
            <v>Alinta Asset Management 2</v>
          </cell>
          <cell r="I328" t="str">
            <v>31523</v>
          </cell>
          <cell r="J328" t="str">
            <v>AAM OS ED OS Externa</v>
          </cell>
        </row>
        <row r="329">
          <cell r="A329" t="str">
            <v>00011806</v>
          </cell>
          <cell r="B329" t="str">
            <v>Davey</v>
          </cell>
          <cell r="C329" t="str">
            <v>Ryan</v>
          </cell>
          <cell r="D329" t="str">
            <v>Alinta Asset Management</v>
          </cell>
          <cell r="E329" t="str">
            <v>ZSS Construction - Keysborough</v>
          </cell>
          <cell r="F329" t="str">
            <v>Apprentice Electrical Mechanic</v>
          </cell>
          <cell r="G329" t="str">
            <v>NPS-EBA / Award VIC</v>
          </cell>
          <cell r="H329" t="str">
            <v>Alinta Asset Management 2</v>
          </cell>
          <cell r="I329" t="str">
            <v>31508</v>
          </cell>
          <cell r="J329" t="str">
            <v>AAM OS ED SS Keysbourough</v>
          </cell>
        </row>
        <row r="330">
          <cell r="A330" t="str">
            <v>00011807</v>
          </cell>
          <cell r="B330" t="str">
            <v>McClimont</v>
          </cell>
          <cell r="C330" t="str">
            <v>Andrew</v>
          </cell>
          <cell r="D330" t="str">
            <v>Alinta Asset Management</v>
          </cell>
          <cell r="E330" t="str">
            <v>Distribution Construction - Keysborough</v>
          </cell>
          <cell r="F330" t="str">
            <v>Apprentice Electrical Mechanic</v>
          </cell>
          <cell r="G330" t="str">
            <v>NPS-EBA / Award VIC</v>
          </cell>
          <cell r="H330" t="str">
            <v>Alinta Asset Management 2</v>
          </cell>
          <cell r="I330" t="str">
            <v>31509</v>
          </cell>
          <cell r="J330" t="str">
            <v>AAM OS ED SS Keysbourough</v>
          </cell>
        </row>
        <row r="331">
          <cell r="A331" t="str">
            <v>00011825</v>
          </cell>
          <cell r="B331" t="str">
            <v>Ithier</v>
          </cell>
          <cell r="C331" t="str">
            <v>Gavin</v>
          </cell>
          <cell r="D331" t="str">
            <v>Alinta Asset Management</v>
          </cell>
          <cell r="E331" t="str">
            <v>Construction</v>
          </cell>
          <cell r="F331" t="str">
            <v>Field Officer Level 1</v>
          </cell>
          <cell r="G331" t="str">
            <v>NPSWA-VIC(RDO)</v>
          </cell>
          <cell r="H331" t="str">
            <v>Alinta Asset Management 2 WA</v>
          </cell>
          <cell r="I331" t="str">
            <v>39004</v>
          </cell>
          <cell r="J331" t="str">
            <v>Project Delivery</v>
          </cell>
        </row>
        <row r="332">
          <cell r="A332" t="str">
            <v>00011826</v>
          </cell>
          <cell r="B332" t="str">
            <v>Dyson</v>
          </cell>
          <cell r="C332" t="str">
            <v>Dean</v>
          </cell>
          <cell r="D332" t="str">
            <v>Alinta Asset Management</v>
          </cell>
          <cell r="E332" t="str">
            <v>Construction</v>
          </cell>
          <cell r="F332" t="str">
            <v>Field Officer Level 2</v>
          </cell>
          <cell r="G332" t="str">
            <v>NPSWA-VIC(RDO)</v>
          </cell>
          <cell r="H332" t="str">
            <v>Alinta Asset Management 2 WA</v>
          </cell>
          <cell r="I332" t="str">
            <v>31524</v>
          </cell>
          <cell r="J332" t="str">
            <v>AAM OS GD Ext Projec</v>
          </cell>
        </row>
        <row r="333">
          <cell r="A333" t="str">
            <v>00011827</v>
          </cell>
          <cell r="B333" t="str">
            <v>Weber</v>
          </cell>
          <cell r="C333" t="str">
            <v>Mykel</v>
          </cell>
          <cell r="D333" t="str">
            <v>Alinta Asset Management</v>
          </cell>
          <cell r="E333" t="str">
            <v>Unplanned Maintenance</v>
          </cell>
          <cell r="F333" t="str">
            <v>Field Officer Level 1</v>
          </cell>
          <cell r="G333" t="str">
            <v>NPSWA-VIC(RDO)</v>
          </cell>
          <cell r="H333" t="str">
            <v>Alinta Asset Management 2 WA</v>
          </cell>
          <cell r="I333" t="str">
            <v>39001</v>
          </cell>
          <cell r="J333" t="str">
            <v>Field Delivery</v>
          </cell>
        </row>
        <row r="334">
          <cell r="A334" t="str">
            <v>00011832</v>
          </cell>
          <cell r="B334" t="str">
            <v>Wright</v>
          </cell>
          <cell r="C334" t="str">
            <v>Chris</v>
          </cell>
          <cell r="D334" t="str">
            <v>Alinta Asset Management</v>
          </cell>
          <cell r="E334" t="str">
            <v>Construction</v>
          </cell>
          <cell r="F334" t="str">
            <v>Field Officer Level 2</v>
          </cell>
          <cell r="G334" t="str">
            <v>NPSWA-VIC(RDO)</v>
          </cell>
          <cell r="H334" t="str">
            <v>Alinta Asset Management 2 WA</v>
          </cell>
          <cell r="I334" t="str">
            <v>31524</v>
          </cell>
          <cell r="J334" t="str">
            <v>AAM OS GD Ext Projec</v>
          </cell>
        </row>
        <row r="335">
          <cell r="A335" t="str">
            <v>00011834</v>
          </cell>
          <cell r="B335" t="str">
            <v>Ruscitti</v>
          </cell>
          <cell r="C335" t="str">
            <v>Nicholas</v>
          </cell>
          <cell r="D335" t="str">
            <v>Alinta Asset Management</v>
          </cell>
          <cell r="E335" t="str">
            <v>Mains and Services - North</v>
          </cell>
          <cell r="F335" t="str">
            <v>Field Officer Level 1</v>
          </cell>
          <cell r="G335" t="str">
            <v>NPSWA-VIC(RDO)</v>
          </cell>
          <cell r="H335" t="str">
            <v>Alinta Asset Management 2 WA</v>
          </cell>
          <cell r="I335" t="str">
            <v>39001</v>
          </cell>
          <cell r="J335" t="str">
            <v>Field Delivery</v>
          </cell>
        </row>
        <row r="336">
          <cell r="A336" t="str">
            <v>00011835</v>
          </cell>
          <cell r="B336" t="str">
            <v>Prouse</v>
          </cell>
          <cell r="C336" t="str">
            <v>James</v>
          </cell>
          <cell r="D336" t="str">
            <v>Alinta Asset Management</v>
          </cell>
          <cell r="E336" t="str">
            <v>Faults</v>
          </cell>
          <cell r="F336" t="str">
            <v>Field Officer Level 1</v>
          </cell>
          <cell r="G336" t="str">
            <v>NPSWA-VIC(RDO)</v>
          </cell>
          <cell r="H336" t="str">
            <v>Alinta Asset Management 2 WA</v>
          </cell>
          <cell r="I336" t="str">
            <v>39004</v>
          </cell>
          <cell r="J336" t="str">
            <v>Project Delivery</v>
          </cell>
        </row>
        <row r="337">
          <cell r="A337" t="str">
            <v>00011843</v>
          </cell>
          <cell r="B337" t="str">
            <v>Dickinson</v>
          </cell>
          <cell r="C337" t="str">
            <v>John</v>
          </cell>
          <cell r="D337" t="str">
            <v>Alinta Asset Management</v>
          </cell>
          <cell r="E337" t="str">
            <v>POWERCOR</v>
          </cell>
          <cell r="F337" t="str">
            <v>Linesman</v>
          </cell>
          <cell r="G337" t="str">
            <v>NPS-EBA / Award VIC</v>
          </cell>
          <cell r="H337" t="str">
            <v>Alinta Asset Management 2</v>
          </cell>
          <cell r="I337" t="str">
            <v>39417</v>
          </cell>
          <cell r="J337" t="str">
            <v>Warnambool</v>
          </cell>
        </row>
        <row r="338">
          <cell r="A338" t="str">
            <v>00011852</v>
          </cell>
          <cell r="B338" t="str">
            <v>Murphy</v>
          </cell>
          <cell r="C338" t="str">
            <v>Timothy</v>
          </cell>
          <cell r="D338" t="str">
            <v>Alinta Asset Management</v>
          </cell>
          <cell r="E338" t="str">
            <v>Supervisor GA</v>
          </cell>
          <cell r="F338" t="str">
            <v>Apprentice Linesman</v>
          </cell>
          <cell r="G338" t="str">
            <v>NPS-EBA / Award VIC</v>
          </cell>
          <cell r="H338" t="str">
            <v>Alinta Asset Management 2</v>
          </cell>
          <cell r="I338" t="str">
            <v>39007</v>
          </cell>
          <cell r="J338" t="str">
            <v>Alliance</v>
          </cell>
        </row>
        <row r="339">
          <cell r="A339" t="str">
            <v>00011891</v>
          </cell>
          <cell r="B339" t="str">
            <v>Donald</v>
          </cell>
          <cell r="C339" t="str">
            <v>Gregory</v>
          </cell>
          <cell r="D339" t="str">
            <v>Alinta Asset Management</v>
          </cell>
          <cell r="E339" t="str">
            <v>Gas Transmission South</v>
          </cell>
          <cell r="F339" t="str">
            <v>Lands &amp; Environment Officer</v>
          </cell>
          <cell r="G339" t="str">
            <v>TCR Accum Super</v>
          </cell>
          <cell r="H339" t="str">
            <v>Monthly Alinta Asset Managemt.</v>
          </cell>
          <cell r="I339" t="str">
            <v>35403</v>
          </cell>
          <cell r="J339" t="str">
            <v>Lands</v>
          </cell>
        </row>
        <row r="340">
          <cell r="A340" t="str">
            <v>00011895</v>
          </cell>
          <cell r="B340" t="str">
            <v>Czech</v>
          </cell>
          <cell r="C340" t="str">
            <v>Marek</v>
          </cell>
          <cell r="D340" t="str">
            <v>Alinta Asset Management</v>
          </cell>
          <cell r="E340" t="str">
            <v>Engineering</v>
          </cell>
          <cell r="F340" t="str">
            <v>Senior Pipeline Engineer</v>
          </cell>
          <cell r="G340" t="str">
            <v>TCR Accum Super</v>
          </cell>
          <cell r="H340" t="str">
            <v>Monthly Alinta Asset Managemt.</v>
          </cell>
          <cell r="I340" t="str">
            <v>35413</v>
          </cell>
          <cell r="J340" t="str">
            <v>Engineering</v>
          </cell>
        </row>
        <row r="341">
          <cell r="A341" t="str">
            <v>00011896</v>
          </cell>
          <cell r="B341" t="str">
            <v>Hamilton</v>
          </cell>
          <cell r="C341" t="str">
            <v>Chris</v>
          </cell>
          <cell r="D341" t="str">
            <v>Alinta Asset Management</v>
          </cell>
          <cell r="E341" t="str">
            <v>GIS Transmission</v>
          </cell>
          <cell r="F341" t="str">
            <v>Manager GIS Transmission</v>
          </cell>
          <cell r="G341" t="str">
            <v>TCR Accum Super</v>
          </cell>
          <cell r="H341" t="str">
            <v>Monthly Alinta Asset Managemt.</v>
          </cell>
          <cell r="I341" t="str">
            <v>35413</v>
          </cell>
          <cell r="J341" t="str">
            <v>Engineering</v>
          </cell>
        </row>
        <row r="342">
          <cell r="A342" t="str">
            <v>00011905</v>
          </cell>
          <cell r="B342" t="str">
            <v>Milliken</v>
          </cell>
          <cell r="C342" t="str">
            <v>Barry</v>
          </cell>
          <cell r="D342" t="str">
            <v>Alinta Asset Management</v>
          </cell>
          <cell r="E342" t="str">
            <v>Gas Transmission South</v>
          </cell>
          <cell r="F342" t="str">
            <v>Lands Coordinator</v>
          </cell>
          <cell r="G342" t="str">
            <v>TCR Accum Super</v>
          </cell>
          <cell r="H342" t="str">
            <v>Monthly Alinta Asset Managemt.</v>
          </cell>
          <cell r="I342" t="str">
            <v>35403</v>
          </cell>
          <cell r="J342" t="str">
            <v>Lands</v>
          </cell>
        </row>
        <row r="343">
          <cell r="A343" t="str">
            <v>00011918</v>
          </cell>
          <cell r="B343" t="str">
            <v>Muke</v>
          </cell>
          <cell r="C343" t="str">
            <v>Fellenxa</v>
          </cell>
          <cell r="D343" t="str">
            <v>Corporate Finance</v>
          </cell>
          <cell r="E343" t="str">
            <v>Graduates</v>
          </cell>
          <cell r="F343" t="str">
            <v>Graduate</v>
          </cell>
          <cell r="G343" t="str">
            <v>TCR Accum Super</v>
          </cell>
          <cell r="H343" t="str">
            <v>Monthly Alinta Asset Managemt.</v>
          </cell>
          <cell r="I343" t="str">
            <v>13001</v>
          </cell>
          <cell r="J343" t="str">
            <v>Finance Graduates</v>
          </cell>
        </row>
        <row r="344">
          <cell r="A344" t="str">
            <v>00011925</v>
          </cell>
          <cell r="B344" t="str">
            <v>Shedden</v>
          </cell>
          <cell r="C344" t="str">
            <v>Jennifer</v>
          </cell>
          <cell r="D344" t="str">
            <v>Alinta Asset Management</v>
          </cell>
          <cell r="E344" t="str">
            <v>Finance</v>
          </cell>
          <cell r="F344" t="str">
            <v>Business Support Officer</v>
          </cell>
          <cell r="G344" t="str">
            <v>NPSWA-VIC(Cont)</v>
          </cell>
          <cell r="H344" t="str">
            <v>Alinta Asset Management 2 WA</v>
          </cell>
          <cell r="I344" t="str">
            <v>39006</v>
          </cell>
          <cell r="J344" t="str">
            <v>Manager Operations E</v>
          </cell>
        </row>
        <row r="345">
          <cell r="A345" t="str">
            <v>00011934</v>
          </cell>
          <cell r="B345" t="str">
            <v>Vaidya</v>
          </cell>
          <cell r="C345" t="str">
            <v>Ranjan</v>
          </cell>
          <cell r="D345" t="str">
            <v>Alinta Asset Management</v>
          </cell>
          <cell r="E345" t="str">
            <v>Protection &amp; Control</v>
          </cell>
          <cell r="F345" t="str">
            <v>Protection Engineer</v>
          </cell>
          <cell r="G345" t="str">
            <v>TCR Accum Super</v>
          </cell>
          <cell r="H345" t="str">
            <v>Monthly Alinta Asset Managemt.</v>
          </cell>
          <cell r="I345" t="str">
            <v>31399</v>
          </cell>
          <cell r="J345" t="str">
            <v>AAM AS ETS Protectio</v>
          </cell>
        </row>
        <row r="346">
          <cell r="A346" t="str">
            <v>00011937</v>
          </cell>
          <cell r="B346" t="str">
            <v>Plowman</v>
          </cell>
          <cell r="C346" t="str">
            <v>Don</v>
          </cell>
          <cell r="D346" t="str">
            <v>Alinta Asset Management</v>
          </cell>
          <cell r="E346" t="str">
            <v>Alinta Asset Management</v>
          </cell>
          <cell r="F346" t="str">
            <v>Chief Operating Officer (Acting)</v>
          </cell>
          <cell r="G346" t="str">
            <v>TCR Accum Super</v>
          </cell>
          <cell r="H346" t="str">
            <v>Monthly Alinta Asset Managemt.</v>
          </cell>
          <cell r="I346" t="str">
            <v>37301</v>
          </cell>
          <cell r="J346" t="str">
            <v>Manager Asset Servic</v>
          </cell>
        </row>
        <row r="347">
          <cell r="A347" t="str">
            <v>00011941</v>
          </cell>
          <cell r="B347" t="str">
            <v>Johnson</v>
          </cell>
          <cell r="C347" t="str">
            <v>Paul</v>
          </cell>
          <cell r="D347" t="str">
            <v>Alinta Asset Management</v>
          </cell>
          <cell r="E347" t="str">
            <v>Network Development Function</v>
          </cell>
          <cell r="F347" t="str">
            <v>Stakeholder Relations Coordinator</v>
          </cell>
          <cell r="G347" t="str">
            <v>TCR Accum Super</v>
          </cell>
          <cell r="H347" t="str">
            <v>Monthly Alinta Asset Managemt.</v>
          </cell>
          <cell r="I347" t="str">
            <v>33312</v>
          </cell>
          <cell r="J347" t="str">
            <v>Customer Relations</v>
          </cell>
        </row>
        <row r="348">
          <cell r="A348" t="str">
            <v>00011981</v>
          </cell>
          <cell r="B348" t="str">
            <v>Colomb</v>
          </cell>
          <cell r="C348" t="str">
            <v>Sandra</v>
          </cell>
          <cell r="D348" t="str">
            <v>Alinta Asset Management</v>
          </cell>
          <cell r="E348" t="str">
            <v>Resource Coordination</v>
          </cell>
          <cell r="F348" t="str">
            <v>Dispatch Systems Support Officer</v>
          </cell>
          <cell r="G348" t="str">
            <v>TCR Accum Super</v>
          </cell>
          <cell r="H348" t="str">
            <v>Monthly Alinta Asset Managemt.</v>
          </cell>
          <cell r="I348" t="str">
            <v>35346</v>
          </cell>
          <cell r="J348" t="str">
            <v>Dispatch &amp; Resource</v>
          </cell>
        </row>
        <row r="349">
          <cell r="A349" t="str">
            <v>00011983</v>
          </cell>
          <cell r="B349" t="str">
            <v>Moen</v>
          </cell>
          <cell r="C349" t="str">
            <v>Bert</v>
          </cell>
          <cell r="D349" t="str">
            <v>Alinta Energy</v>
          </cell>
          <cell r="E349" t="str">
            <v>Bairnsdale Power Station</v>
          </cell>
          <cell r="F349" t="str">
            <v>Operations &amp; Maintenance Technician</v>
          </cell>
          <cell r="G349" t="str">
            <v>TCR Accum Super</v>
          </cell>
          <cell r="H349" t="str">
            <v>Alinta Energy Pty Ltd</v>
          </cell>
          <cell r="I349" t="str">
            <v>45400</v>
          </cell>
          <cell r="J349" t="str">
            <v>AE Ops&amp;Maint Bairn</v>
          </cell>
        </row>
        <row r="350">
          <cell r="A350" t="str">
            <v>00011987</v>
          </cell>
          <cell r="B350" t="str">
            <v>Oliver</v>
          </cell>
          <cell r="C350" t="str">
            <v>Nathan</v>
          </cell>
          <cell r="D350" t="str">
            <v>Alinta Energy</v>
          </cell>
          <cell r="E350" t="str">
            <v>Plant Performance</v>
          </cell>
          <cell r="F350" t="str">
            <v>Assistant Unit Controller</v>
          </cell>
          <cell r="G350" t="str">
            <v>TCR Accum Super</v>
          </cell>
          <cell r="H350" t="str">
            <v>Alinta Energy Pty Ltd</v>
          </cell>
          <cell r="I350" t="str">
            <v>45500</v>
          </cell>
          <cell r="J350" t="str">
            <v>AE Ops&amp;Mnt Bell Bay</v>
          </cell>
        </row>
        <row r="351">
          <cell r="A351" t="str">
            <v>00011989</v>
          </cell>
          <cell r="B351" t="str">
            <v>Wells</v>
          </cell>
          <cell r="C351" t="str">
            <v>Gene</v>
          </cell>
          <cell r="D351" t="str">
            <v>Alinta Energy</v>
          </cell>
          <cell r="E351" t="str">
            <v>Plant Performance</v>
          </cell>
          <cell r="F351" t="str">
            <v>Instrumentation / Electrical Technician</v>
          </cell>
          <cell r="G351" t="str">
            <v>TCR Accum Super</v>
          </cell>
          <cell r="H351" t="str">
            <v>Alinta Energy Pty Ltd</v>
          </cell>
          <cell r="I351" t="str">
            <v>45500</v>
          </cell>
          <cell r="J351" t="str">
            <v>AE Ops&amp;Mnt Bell Bay</v>
          </cell>
        </row>
        <row r="352">
          <cell r="A352" t="str">
            <v>00011993</v>
          </cell>
          <cell r="B352" t="str">
            <v>Beament</v>
          </cell>
          <cell r="C352" t="str">
            <v>Michael</v>
          </cell>
          <cell r="D352" t="str">
            <v>Alinta Energy</v>
          </cell>
          <cell r="E352" t="str">
            <v>Plant Performance</v>
          </cell>
          <cell r="F352" t="str">
            <v>Mechanical Technician Operator</v>
          </cell>
          <cell r="G352" t="str">
            <v>TCR Accum Super</v>
          </cell>
          <cell r="H352" t="str">
            <v>Alinta Energy Pty Ltd</v>
          </cell>
          <cell r="I352" t="str">
            <v>45500</v>
          </cell>
          <cell r="J352" t="str">
            <v>AE Ops&amp;Mnt Bell Bay</v>
          </cell>
        </row>
        <row r="353">
          <cell r="A353" t="str">
            <v>00011994</v>
          </cell>
          <cell r="B353" t="str">
            <v>Tyson</v>
          </cell>
          <cell r="C353" t="str">
            <v>Desmond</v>
          </cell>
          <cell r="D353" t="str">
            <v>Alinta Energy</v>
          </cell>
          <cell r="E353" t="str">
            <v>Plant Performance</v>
          </cell>
          <cell r="F353" t="str">
            <v>Mechanical Technician Operator</v>
          </cell>
          <cell r="G353" t="str">
            <v>TCR Accum Super</v>
          </cell>
          <cell r="H353" t="str">
            <v>Alinta Energy Pty Ltd</v>
          </cell>
          <cell r="I353" t="str">
            <v>45500</v>
          </cell>
          <cell r="J353" t="str">
            <v>AE Ops&amp;Mnt Bell Bay</v>
          </cell>
        </row>
        <row r="354">
          <cell r="A354" t="str">
            <v>00011996</v>
          </cell>
          <cell r="B354" t="str">
            <v>Davey</v>
          </cell>
          <cell r="C354" t="str">
            <v>Marc</v>
          </cell>
          <cell r="D354" t="str">
            <v>Alinta Energy</v>
          </cell>
          <cell r="E354" t="str">
            <v>Production</v>
          </cell>
          <cell r="F354" t="str">
            <v>Assistant Unit Controller</v>
          </cell>
          <cell r="G354" t="str">
            <v>TCR Accum Super</v>
          </cell>
          <cell r="H354" t="str">
            <v>Alinta Energy Pty Ltd</v>
          </cell>
          <cell r="I354" t="str">
            <v>45500</v>
          </cell>
          <cell r="J354" t="str">
            <v>AE Ops&amp;Mnt Bell Bay</v>
          </cell>
        </row>
        <row r="355">
          <cell r="A355" t="str">
            <v>00011998</v>
          </cell>
          <cell r="B355" t="str">
            <v>Floyd</v>
          </cell>
          <cell r="C355" t="str">
            <v>Paul</v>
          </cell>
          <cell r="D355" t="str">
            <v>Alinta Energy</v>
          </cell>
          <cell r="E355" t="str">
            <v>Technical Power Operations</v>
          </cell>
          <cell r="F355" t="str">
            <v>Technical Manager Power Operations</v>
          </cell>
          <cell r="G355" t="str">
            <v>TCR Accum Super</v>
          </cell>
          <cell r="H355" t="str">
            <v>Alinta Energy Pty Ltd</v>
          </cell>
          <cell r="I355" t="str">
            <v>45110</v>
          </cell>
          <cell r="J355" t="str">
            <v>AE Technical Serv</v>
          </cell>
        </row>
        <row r="356">
          <cell r="A356" t="str">
            <v>00011998</v>
          </cell>
          <cell r="B356" t="str">
            <v>Floyd</v>
          </cell>
          <cell r="C356" t="str">
            <v>Paul</v>
          </cell>
          <cell r="D356" t="str">
            <v>Alinta Energy</v>
          </cell>
          <cell r="E356" t="str">
            <v>Technical Power Operations</v>
          </cell>
          <cell r="F356" t="str">
            <v>Technical Manager Power Operations</v>
          </cell>
          <cell r="G356" t="str">
            <v>TCR Accum Super</v>
          </cell>
          <cell r="H356" t="str">
            <v>Alinta Energy Pty Ltd</v>
          </cell>
          <cell r="I356" t="str">
            <v>45110</v>
          </cell>
          <cell r="J356" t="str">
            <v>AE Technical Serv</v>
          </cell>
        </row>
        <row r="357">
          <cell r="A357" t="str">
            <v>00011998</v>
          </cell>
          <cell r="B357" t="str">
            <v>Floyd</v>
          </cell>
          <cell r="C357" t="str">
            <v>Paul</v>
          </cell>
          <cell r="D357" t="str">
            <v>Alinta Energy</v>
          </cell>
          <cell r="E357" t="str">
            <v>Technical Power Operations</v>
          </cell>
          <cell r="F357" t="str">
            <v>Technical Manager Power Operations</v>
          </cell>
          <cell r="G357" t="str">
            <v>TCR Accum Super</v>
          </cell>
          <cell r="H357" t="str">
            <v>Alinta Energy Pty Ltd</v>
          </cell>
          <cell r="I357" t="str">
            <v>45110</v>
          </cell>
          <cell r="J357" t="str">
            <v>AE Technical Serv</v>
          </cell>
        </row>
        <row r="358">
          <cell r="A358" t="str">
            <v>00011998</v>
          </cell>
          <cell r="B358" t="str">
            <v>Floyd</v>
          </cell>
          <cell r="C358" t="str">
            <v>Paul</v>
          </cell>
          <cell r="D358" t="str">
            <v>Alinta Energy</v>
          </cell>
          <cell r="E358" t="str">
            <v>Technical Power Operations</v>
          </cell>
          <cell r="F358" t="str">
            <v>Technical Manager Power Operations</v>
          </cell>
          <cell r="G358" t="str">
            <v>TCR Accum Super</v>
          </cell>
          <cell r="H358" t="str">
            <v>Alinta Energy Pty Ltd</v>
          </cell>
          <cell r="I358" t="str">
            <v>45110</v>
          </cell>
          <cell r="J358" t="str">
            <v>AE Technical Serv</v>
          </cell>
        </row>
        <row r="359">
          <cell r="A359" t="str">
            <v>00011998</v>
          </cell>
          <cell r="B359" t="str">
            <v>Floyd</v>
          </cell>
          <cell r="C359" t="str">
            <v>Paul</v>
          </cell>
          <cell r="D359" t="str">
            <v>Alinta Energy</v>
          </cell>
          <cell r="E359" t="str">
            <v>Technical Power Operations</v>
          </cell>
          <cell r="F359" t="str">
            <v>Technical Manager Power Operations</v>
          </cell>
          <cell r="G359" t="str">
            <v>TCR Accum Super</v>
          </cell>
          <cell r="H359" t="str">
            <v>Alinta Energy Pty Ltd</v>
          </cell>
          <cell r="I359" t="str">
            <v>45110</v>
          </cell>
          <cell r="J359" t="str">
            <v>AE Technical Serv</v>
          </cell>
        </row>
        <row r="360">
          <cell r="A360" t="str">
            <v>00012002</v>
          </cell>
          <cell r="B360" t="str">
            <v>Primer</v>
          </cell>
          <cell r="C360" t="str">
            <v>Andrew</v>
          </cell>
          <cell r="D360" t="str">
            <v>Alinta Energy</v>
          </cell>
          <cell r="E360" t="str">
            <v>Pilbara Power Group</v>
          </cell>
          <cell r="F360" t="str">
            <v>Operations &amp; Maintenance Technician</v>
          </cell>
          <cell r="G360" t="str">
            <v>TCR Accum Super</v>
          </cell>
          <cell r="H360" t="str">
            <v>Alinta Energy Pty Ltd</v>
          </cell>
          <cell r="I360" t="str">
            <v>45300</v>
          </cell>
          <cell r="J360" t="str">
            <v>AE Ops &amp; Mnt Newman</v>
          </cell>
        </row>
        <row r="361">
          <cell r="A361" t="str">
            <v>00012004</v>
          </cell>
          <cell r="B361" t="str">
            <v>Cordery</v>
          </cell>
          <cell r="C361" t="str">
            <v>Gary</v>
          </cell>
          <cell r="D361" t="str">
            <v>Alinta Energy</v>
          </cell>
          <cell r="E361" t="str">
            <v>Pilbara Power Group</v>
          </cell>
          <cell r="F361" t="str">
            <v>Operations &amp; Maintenance Technician</v>
          </cell>
          <cell r="G361" t="str">
            <v>TCR Accum Super</v>
          </cell>
          <cell r="H361" t="str">
            <v>Alinta Energy Pty Ltd</v>
          </cell>
          <cell r="I361" t="str">
            <v>45300</v>
          </cell>
          <cell r="J361" t="str">
            <v>AE Ops &amp; Mnt Newman</v>
          </cell>
        </row>
        <row r="362">
          <cell r="A362" t="str">
            <v>00012005</v>
          </cell>
          <cell r="B362" t="str">
            <v>Blair</v>
          </cell>
          <cell r="C362" t="str">
            <v>Kelvin</v>
          </cell>
          <cell r="D362" t="str">
            <v>Alinta Energy</v>
          </cell>
          <cell r="E362" t="str">
            <v>Pilbara Power Group</v>
          </cell>
          <cell r="F362" t="str">
            <v>Pilbara Power Group Manager</v>
          </cell>
          <cell r="G362" t="str">
            <v>TCR Accum Super</v>
          </cell>
          <cell r="H362" t="str">
            <v>Alinta Energy Pty Ltd</v>
          </cell>
          <cell r="I362" t="str">
            <v>45300</v>
          </cell>
          <cell r="J362" t="str">
            <v>AE Ops &amp; Mnt Newman</v>
          </cell>
        </row>
        <row r="363">
          <cell r="A363" t="str">
            <v>00012006</v>
          </cell>
          <cell r="B363" t="str">
            <v>Guest</v>
          </cell>
          <cell r="C363" t="str">
            <v>Paul</v>
          </cell>
          <cell r="D363" t="str">
            <v>Alinta Energy</v>
          </cell>
          <cell r="E363" t="str">
            <v>Bairnsdale Power Station</v>
          </cell>
          <cell r="F363" t="str">
            <v>Plant Manager Bairnsdale Power Station</v>
          </cell>
          <cell r="G363" t="str">
            <v>TCR Accum Super</v>
          </cell>
          <cell r="H363" t="str">
            <v>Alinta Energy Pty Ltd</v>
          </cell>
          <cell r="I363" t="str">
            <v>45400</v>
          </cell>
          <cell r="J363" t="str">
            <v>AE Ops&amp;Maint Bairn</v>
          </cell>
        </row>
        <row r="364">
          <cell r="A364" t="str">
            <v>00012007</v>
          </cell>
          <cell r="B364" t="str">
            <v>Lanciano</v>
          </cell>
          <cell r="C364" t="str">
            <v>Bruno</v>
          </cell>
          <cell r="D364" t="str">
            <v>Alinta Asset Management</v>
          </cell>
          <cell r="E364" t="str">
            <v>Control Room</v>
          </cell>
          <cell r="F364" t="str">
            <v>Pipeline Controller</v>
          </cell>
          <cell r="G364" t="str">
            <v>TCR Accum Super</v>
          </cell>
          <cell r="H364" t="str">
            <v>Monthly Alinta Asset Managemt.</v>
          </cell>
          <cell r="I364" t="str">
            <v>35406</v>
          </cell>
          <cell r="J364" t="str">
            <v>Control Centre 35</v>
          </cell>
        </row>
        <row r="365">
          <cell r="A365" t="str">
            <v>00012010</v>
          </cell>
          <cell r="B365" t="str">
            <v>Tingey</v>
          </cell>
          <cell r="C365" t="str">
            <v>Brian</v>
          </cell>
          <cell r="D365" t="str">
            <v>Alinta Energy</v>
          </cell>
          <cell r="E365" t="str">
            <v>Bairnsdale Power Station</v>
          </cell>
          <cell r="F365" t="str">
            <v>Operations &amp; Maintenance Supervisor</v>
          </cell>
          <cell r="G365" t="str">
            <v>TCR Accum Super</v>
          </cell>
          <cell r="H365" t="str">
            <v>Alinta Energy Pty Ltd</v>
          </cell>
          <cell r="I365" t="str">
            <v>45400</v>
          </cell>
          <cell r="J365" t="str">
            <v>AE Ops&amp;Maint Bairn</v>
          </cell>
        </row>
        <row r="366">
          <cell r="A366" t="str">
            <v>00012012</v>
          </cell>
          <cell r="B366" t="str">
            <v>Wilson</v>
          </cell>
          <cell r="C366" t="str">
            <v>Helen</v>
          </cell>
          <cell r="D366" t="str">
            <v>Alinta Energy</v>
          </cell>
          <cell r="E366" t="str">
            <v>Bairnsdale Power Station</v>
          </cell>
          <cell r="F366" t="str">
            <v>Administration Officer</v>
          </cell>
          <cell r="G366" t="str">
            <v>TCR Accum Super</v>
          </cell>
          <cell r="H366" t="str">
            <v>Alinta Energy Pty Ltd</v>
          </cell>
          <cell r="I366" t="str">
            <v>45400</v>
          </cell>
          <cell r="J366" t="str">
            <v>AE Ops&amp;Maint Bairn</v>
          </cell>
        </row>
        <row r="367">
          <cell r="A367" t="str">
            <v>00012013</v>
          </cell>
          <cell r="B367" t="str">
            <v>Foster</v>
          </cell>
          <cell r="C367" t="str">
            <v>Jeff</v>
          </cell>
          <cell r="D367" t="str">
            <v>Alinta Energy</v>
          </cell>
          <cell r="E367" t="str">
            <v>Plant Performance</v>
          </cell>
          <cell r="F367" t="str">
            <v>Unit Controller</v>
          </cell>
          <cell r="G367" t="str">
            <v>TCR Accum Super</v>
          </cell>
          <cell r="H367" t="str">
            <v>Alinta Energy Pty Ltd</v>
          </cell>
          <cell r="I367" t="str">
            <v>45500</v>
          </cell>
          <cell r="J367" t="str">
            <v>AE Ops&amp;Mnt Bell Bay</v>
          </cell>
        </row>
        <row r="368">
          <cell r="A368" t="str">
            <v>00012014</v>
          </cell>
          <cell r="B368" t="str">
            <v>Pooley</v>
          </cell>
          <cell r="C368" t="str">
            <v>Robert</v>
          </cell>
          <cell r="D368" t="str">
            <v>Alinta Energy</v>
          </cell>
          <cell r="E368" t="str">
            <v>Production</v>
          </cell>
          <cell r="F368" t="str">
            <v>Assistant Unit Controller</v>
          </cell>
          <cell r="G368" t="str">
            <v>TCR Accum Super</v>
          </cell>
          <cell r="H368" t="str">
            <v>Alinta Energy Pty Ltd</v>
          </cell>
          <cell r="I368" t="str">
            <v>45500</v>
          </cell>
          <cell r="J368" t="str">
            <v>AE Ops&amp;Mnt Bell Bay</v>
          </cell>
        </row>
        <row r="369">
          <cell r="A369" t="str">
            <v>00012016</v>
          </cell>
          <cell r="B369" t="str">
            <v>Quinton</v>
          </cell>
          <cell r="C369" t="str">
            <v>Debra</v>
          </cell>
          <cell r="D369" t="str">
            <v>Alinta Energy</v>
          </cell>
          <cell r="E369" t="str">
            <v>Tasmanian Power Station</v>
          </cell>
          <cell r="F369" t="str">
            <v>Office CoOrdinator</v>
          </cell>
          <cell r="G369" t="str">
            <v>TCR Accum Super</v>
          </cell>
          <cell r="H369" t="str">
            <v>Alinta Energy Pty Ltd</v>
          </cell>
          <cell r="I369" t="str">
            <v>45500</v>
          </cell>
          <cell r="J369" t="str">
            <v>AE Ops&amp;Mnt Bell Bay</v>
          </cell>
        </row>
        <row r="370">
          <cell r="A370" t="str">
            <v>00012017</v>
          </cell>
          <cell r="B370" t="str">
            <v>Szabo</v>
          </cell>
          <cell r="C370" t="str">
            <v>Auntonio</v>
          </cell>
          <cell r="D370" t="str">
            <v>Alinta Energy</v>
          </cell>
          <cell r="E370" t="str">
            <v>Plant Performance</v>
          </cell>
          <cell r="F370" t="str">
            <v>Instrumentation / Electrical Technician</v>
          </cell>
          <cell r="G370" t="str">
            <v>TCR Accum Super</v>
          </cell>
          <cell r="H370" t="str">
            <v>Alinta Energy Pty Ltd</v>
          </cell>
          <cell r="I370" t="str">
            <v>45500</v>
          </cell>
          <cell r="J370" t="str">
            <v>AE Ops&amp;Mnt Bell Bay</v>
          </cell>
        </row>
        <row r="371">
          <cell r="A371" t="str">
            <v>00012019</v>
          </cell>
          <cell r="B371" t="str">
            <v>Ashley</v>
          </cell>
          <cell r="C371" t="str">
            <v>Christopher</v>
          </cell>
          <cell r="D371" t="str">
            <v>Alinta Energy</v>
          </cell>
          <cell r="E371" t="str">
            <v>Production</v>
          </cell>
          <cell r="F371" t="str">
            <v>Production Coordinator</v>
          </cell>
          <cell r="G371" t="str">
            <v>TCR Accum Super</v>
          </cell>
          <cell r="H371" t="str">
            <v>Alinta Energy Pty Ltd</v>
          </cell>
          <cell r="I371" t="str">
            <v>45500</v>
          </cell>
          <cell r="J371" t="str">
            <v>AE Ops&amp;Mnt Bell Bay</v>
          </cell>
        </row>
        <row r="372">
          <cell r="A372" t="str">
            <v>00012020</v>
          </cell>
          <cell r="B372" t="str">
            <v>Ciffo</v>
          </cell>
          <cell r="C372" t="str">
            <v>Antonio</v>
          </cell>
          <cell r="D372" t="str">
            <v>Alinta Energy</v>
          </cell>
          <cell r="E372" t="str">
            <v>Tasmanian Power Station</v>
          </cell>
          <cell r="F372" t="str">
            <v>Manager Bell Bay Power</v>
          </cell>
          <cell r="G372" t="str">
            <v>TCR Accum Super</v>
          </cell>
          <cell r="H372" t="str">
            <v>Alinta Energy Pty Ltd</v>
          </cell>
          <cell r="I372" t="str">
            <v>45500</v>
          </cell>
          <cell r="J372" t="str">
            <v>AE Ops&amp;Mnt Bell Bay</v>
          </cell>
        </row>
        <row r="373">
          <cell r="A373" t="str">
            <v>00012021</v>
          </cell>
          <cell r="B373" t="str">
            <v>Siebert</v>
          </cell>
          <cell r="C373" t="str">
            <v>Hans</v>
          </cell>
          <cell r="D373" t="str">
            <v>Alinta Energy</v>
          </cell>
          <cell r="E373" t="str">
            <v>Production</v>
          </cell>
          <cell r="F373" t="str">
            <v>Unit Controller</v>
          </cell>
          <cell r="G373" t="str">
            <v>TCR Accum Super</v>
          </cell>
          <cell r="H373" t="str">
            <v>Alinta Energy Pty Ltd</v>
          </cell>
          <cell r="I373" t="str">
            <v>45500</v>
          </cell>
          <cell r="J373" t="str">
            <v>AE Ops&amp;Mnt Bell Bay</v>
          </cell>
        </row>
        <row r="374">
          <cell r="A374" t="str">
            <v>00012023</v>
          </cell>
          <cell r="B374" t="str">
            <v>Tiaon</v>
          </cell>
          <cell r="C374" t="str">
            <v>Teri</v>
          </cell>
          <cell r="D374" t="str">
            <v>Alinta Energy</v>
          </cell>
          <cell r="E374" t="str">
            <v>Production</v>
          </cell>
          <cell r="F374" t="str">
            <v>Assistant Unit Controller</v>
          </cell>
          <cell r="G374" t="str">
            <v>TCR Accum Super</v>
          </cell>
          <cell r="H374" t="str">
            <v>Alinta Energy Pty Ltd</v>
          </cell>
          <cell r="I374" t="str">
            <v>45500</v>
          </cell>
          <cell r="J374" t="str">
            <v>AE Ops&amp;Mnt Bell Bay</v>
          </cell>
        </row>
        <row r="375">
          <cell r="A375" t="str">
            <v>00012024</v>
          </cell>
          <cell r="B375" t="str">
            <v>Crack</v>
          </cell>
          <cell r="C375" t="str">
            <v>Peter</v>
          </cell>
          <cell r="D375" t="str">
            <v>Alinta Energy</v>
          </cell>
          <cell r="E375" t="str">
            <v>Production</v>
          </cell>
          <cell r="F375" t="str">
            <v>Unit Controller</v>
          </cell>
          <cell r="G375" t="str">
            <v>TCR Accum Super</v>
          </cell>
          <cell r="H375" t="str">
            <v>Alinta Energy Pty Ltd</v>
          </cell>
          <cell r="I375" t="str">
            <v>45500</v>
          </cell>
          <cell r="J375" t="str">
            <v>AE Ops&amp;Mnt Bell Bay</v>
          </cell>
        </row>
        <row r="376">
          <cell r="A376" t="str">
            <v>00012029</v>
          </cell>
          <cell r="B376" t="str">
            <v>Rust</v>
          </cell>
          <cell r="C376" t="str">
            <v>David</v>
          </cell>
          <cell r="D376" t="str">
            <v>Alinta Energy</v>
          </cell>
          <cell r="E376" t="str">
            <v>Production</v>
          </cell>
          <cell r="F376" t="str">
            <v>Unit Controller</v>
          </cell>
          <cell r="G376" t="str">
            <v>TCR Accum Super</v>
          </cell>
          <cell r="H376" t="str">
            <v>Alinta Energy Pty Ltd</v>
          </cell>
          <cell r="I376" t="str">
            <v>45500</v>
          </cell>
          <cell r="J376" t="str">
            <v>AE Ops&amp;Mnt Bell Bay</v>
          </cell>
        </row>
        <row r="377">
          <cell r="A377" t="str">
            <v>00012030</v>
          </cell>
          <cell r="B377" t="str">
            <v>Bitney</v>
          </cell>
          <cell r="C377" t="str">
            <v>David</v>
          </cell>
          <cell r="D377" t="str">
            <v>Alinta Energy</v>
          </cell>
          <cell r="E377" t="str">
            <v>Power Projects</v>
          </cell>
          <cell r="F377" t="str">
            <v>Project Director</v>
          </cell>
          <cell r="G377" t="str">
            <v>TCR Accum Super</v>
          </cell>
          <cell r="H377" t="str">
            <v>Alinta Limited</v>
          </cell>
          <cell r="I377" t="str">
            <v>10122</v>
          </cell>
          <cell r="J377" t="str">
            <v>Exec APS GM</v>
          </cell>
        </row>
        <row r="378">
          <cell r="A378" t="str">
            <v>00012039</v>
          </cell>
          <cell r="B378" t="str">
            <v>Eastwood</v>
          </cell>
          <cell r="C378" t="str">
            <v>Rob</v>
          </cell>
          <cell r="D378" t="str">
            <v>Human Resources</v>
          </cell>
          <cell r="E378" t="str">
            <v>Human Resources &amp; Communications</v>
          </cell>
          <cell r="F378" t="str">
            <v>Manager HR</v>
          </cell>
          <cell r="G378" t="str">
            <v>TCR Accum Super</v>
          </cell>
          <cell r="H378" t="str">
            <v>Alinta Limited</v>
          </cell>
          <cell r="I378" t="str">
            <v>11000</v>
          </cell>
          <cell r="J378" t="str">
            <v>Human Resources</v>
          </cell>
        </row>
        <row r="379">
          <cell r="A379" t="str">
            <v>00012043</v>
          </cell>
          <cell r="B379" t="str">
            <v>James</v>
          </cell>
          <cell r="C379" t="str">
            <v>Nicole</v>
          </cell>
          <cell r="D379" t="str">
            <v>Human Resources</v>
          </cell>
          <cell r="E379" t="str">
            <v>Human Resources Operations</v>
          </cell>
          <cell r="F379" t="str">
            <v>HR Manager Strategic Initiatives</v>
          </cell>
          <cell r="G379" t="str">
            <v>TCR Accum Super</v>
          </cell>
          <cell r="H379" t="str">
            <v>Alinta Limited</v>
          </cell>
          <cell r="I379" t="str">
            <v>11000</v>
          </cell>
          <cell r="J379" t="str">
            <v>Human Resources</v>
          </cell>
        </row>
        <row r="380">
          <cell r="A380" t="str">
            <v>00012045</v>
          </cell>
          <cell r="B380" t="str">
            <v>Bell</v>
          </cell>
          <cell r="C380" t="str">
            <v>Sarah</v>
          </cell>
          <cell r="D380" t="str">
            <v>Human Resources</v>
          </cell>
          <cell r="E380" t="str">
            <v>HR Services</v>
          </cell>
          <cell r="F380" t="str">
            <v>HR Projects Coordinator</v>
          </cell>
          <cell r="G380" t="str">
            <v>TCR Accum Super</v>
          </cell>
          <cell r="H380" t="str">
            <v>Alinta Limited</v>
          </cell>
          <cell r="I380" t="str">
            <v>11001</v>
          </cell>
          <cell r="J380" t="str">
            <v>Human Resources - HR</v>
          </cell>
        </row>
        <row r="381">
          <cell r="A381" t="str">
            <v>00012055</v>
          </cell>
          <cell r="B381" t="str">
            <v>Cooley</v>
          </cell>
          <cell r="C381" t="str">
            <v>Rosanne</v>
          </cell>
          <cell r="D381" t="str">
            <v>Alinta Asset Management</v>
          </cell>
          <cell r="E381" t="str">
            <v>Transactional Accounting</v>
          </cell>
          <cell r="F381" t="str">
            <v>Treasury Clerk</v>
          </cell>
          <cell r="G381" t="str">
            <v>TCR Accum Super</v>
          </cell>
          <cell r="H381" t="str">
            <v>Alinta Limited</v>
          </cell>
          <cell r="I381" t="str">
            <v>31469</v>
          </cell>
          <cell r="J381" t="str">
            <v>ANS Comm Fin Service</v>
          </cell>
        </row>
        <row r="382">
          <cell r="A382" t="str">
            <v>00012057</v>
          </cell>
          <cell r="B382" t="str">
            <v>Tran</v>
          </cell>
          <cell r="C382" t="str">
            <v>Allon</v>
          </cell>
          <cell r="D382" t="str">
            <v>Information Services</v>
          </cell>
          <cell r="E382" t="str">
            <v>Development</v>
          </cell>
          <cell r="F382" t="str">
            <v>Senior Analyst Programmer</v>
          </cell>
          <cell r="G382" t="str">
            <v>TCR Accum Super</v>
          </cell>
          <cell r="H382" t="str">
            <v>Alinta Limited</v>
          </cell>
          <cell r="I382" t="str">
            <v>14203</v>
          </cell>
          <cell r="J382" t="str">
            <v>IS Tech Solutions</v>
          </cell>
        </row>
        <row r="383">
          <cell r="A383" t="str">
            <v>00012059</v>
          </cell>
          <cell r="B383" t="str">
            <v>Griffiths</v>
          </cell>
          <cell r="C383" t="str">
            <v>Ralph</v>
          </cell>
          <cell r="D383" t="str">
            <v>Human Resources</v>
          </cell>
          <cell r="E383" t="str">
            <v>Environment</v>
          </cell>
          <cell r="F383" t="str">
            <v>Group Manager Environment</v>
          </cell>
          <cell r="G383" t="str">
            <v>TCR Accum Super</v>
          </cell>
          <cell r="H383" t="str">
            <v>Alinta Limited</v>
          </cell>
          <cell r="I383" t="str">
            <v>11002</v>
          </cell>
          <cell r="J383" t="str">
            <v>HR - Health &amp; Safety</v>
          </cell>
        </row>
        <row r="384">
          <cell r="A384" t="str">
            <v>00012060</v>
          </cell>
          <cell r="B384" t="str">
            <v>Allan</v>
          </cell>
          <cell r="C384" t="str">
            <v>Elizabeth</v>
          </cell>
          <cell r="D384" t="str">
            <v>Corporate Finance</v>
          </cell>
          <cell r="E384" t="str">
            <v>Group Taxation</v>
          </cell>
          <cell r="F384" t="str">
            <v>Taxation Accountant</v>
          </cell>
          <cell r="G384" t="str">
            <v>TCR Accum Super</v>
          </cell>
          <cell r="H384" t="str">
            <v>Alinta Limited</v>
          </cell>
          <cell r="I384" t="str">
            <v>12800</v>
          </cell>
          <cell r="J384" t="str">
            <v>Group Taxation</v>
          </cell>
        </row>
        <row r="385">
          <cell r="A385" t="str">
            <v>00012061</v>
          </cell>
          <cell r="B385" t="str">
            <v>Gentile</v>
          </cell>
          <cell r="C385" t="str">
            <v>Lucy</v>
          </cell>
          <cell r="D385" t="str">
            <v>Human Resources</v>
          </cell>
          <cell r="E385" t="str">
            <v>Environment</v>
          </cell>
          <cell r="F385" t="str">
            <v>Snr HSE Corporate Planning &amp; Project Adv</v>
          </cell>
          <cell r="G385" t="str">
            <v>TCR Accum Super</v>
          </cell>
          <cell r="H385" t="str">
            <v>Alinta Limited</v>
          </cell>
          <cell r="I385" t="str">
            <v>11000</v>
          </cell>
          <cell r="J385" t="str">
            <v>Human Resources</v>
          </cell>
        </row>
        <row r="386">
          <cell r="A386" t="str">
            <v>00012063</v>
          </cell>
          <cell r="B386" t="str">
            <v>Ireland</v>
          </cell>
          <cell r="C386" t="str">
            <v>Mark</v>
          </cell>
          <cell r="D386" t="str">
            <v>Alinta Asset Management</v>
          </cell>
          <cell r="E386" t="str">
            <v>Business Strategy</v>
          </cell>
          <cell r="F386" t="str">
            <v>Business Strategy Manager</v>
          </cell>
          <cell r="G386" t="str">
            <v>TCR Accum Super</v>
          </cell>
          <cell r="H386" t="str">
            <v>Monthly Alinta Asset Managemt.</v>
          </cell>
          <cell r="I386" t="str">
            <v>31307</v>
          </cell>
          <cell r="J386" t="str">
            <v>Business Strategy</v>
          </cell>
        </row>
        <row r="387">
          <cell r="A387" t="str">
            <v>00012064</v>
          </cell>
          <cell r="B387" t="str">
            <v>Ganegoda</v>
          </cell>
          <cell r="C387" t="str">
            <v>Saj</v>
          </cell>
          <cell r="D387" t="str">
            <v>Alinta Asset Management</v>
          </cell>
          <cell r="E387" t="str">
            <v>Engineering</v>
          </cell>
          <cell r="F387" t="str">
            <v>Asset Engineer - Generation</v>
          </cell>
          <cell r="G387" t="str">
            <v>TCR Accum Super</v>
          </cell>
          <cell r="H387" t="str">
            <v>Alinta Energy Pty Ltd</v>
          </cell>
          <cell r="I387" t="str">
            <v>39408</v>
          </cell>
          <cell r="J387" t="str">
            <v>Substations Group</v>
          </cell>
        </row>
        <row r="388">
          <cell r="A388" t="str">
            <v>00012079</v>
          </cell>
          <cell r="B388" t="str">
            <v>Pardini</v>
          </cell>
          <cell r="C388" t="str">
            <v>George</v>
          </cell>
          <cell r="D388" t="str">
            <v>Alinta Asset Management</v>
          </cell>
          <cell r="E388" t="str">
            <v>System Monitoring</v>
          </cell>
          <cell r="F388" t="str">
            <v>Monitoring Officer</v>
          </cell>
          <cell r="G388" t="str">
            <v>CEPU - AL150</v>
          </cell>
          <cell r="H388" t="str">
            <v>Alinta Asset Management 2 WA</v>
          </cell>
          <cell r="I388" t="str">
            <v>39110</v>
          </cell>
          <cell r="J388" t="str">
            <v>GDW System Monitoring</v>
          </cell>
        </row>
        <row r="389">
          <cell r="A389" t="str">
            <v>00012081</v>
          </cell>
          <cell r="B389" t="str">
            <v>Thompson</v>
          </cell>
          <cell r="C389" t="str">
            <v>David</v>
          </cell>
          <cell r="D389" t="str">
            <v>Alinta Asset Management</v>
          </cell>
          <cell r="E389" t="str">
            <v>System Monitoring</v>
          </cell>
          <cell r="F389" t="str">
            <v>Monitoring Officer</v>
          </cell>
          <cell r="G389" t="str">
            <v>CEPU - AL150</v>
          </cell>
          <cell r="H389" t="str">
            <v>Alinta Asset Management 2 WA</v>
          </cell>
          <cell r="I389" t="str">
            <v>39110</v>
          </cell>
          <cell r="J389" t="str">
            <v>GDW System Monitoring</v>
          </cell>
        </row>
        <row r="390">
          <cell r="A390" t="str">
            <v>00012082</v>
          </cell>
          <cell r="B390" t="str">
            <v>Burns</v>
          </cell>
          <cell r="C390" t="str">
            <v>Colin</v>
          </cell>
          <cell r="D390" t="str">
            <v>Alinta Asset Management</v>
          </cell>
          <cell r="E390" t="str">
            <v>System Monitoring</v>
          </cell>
          <cell r="F390" t="str">
            <v>Monitoring Officer</v>
          </cell>
          <cell r="G390" t="str">
            <v>CEPU - AL150</v>
          </cell>
          <cell r="H390" t="str">
            <v>Alinta Asset Management 2 WA</v>
          </cell>
          <cell r="I390" t="str">
            <v>39110</v>
          </cell>
          <cell r="J390" t="str">
            <v>GDW System Monitoring</v>
          </cell>
        </row>
        <row r="391">
          <cell r="A391" t="str">
            <v>00012083</v>
          </cell>
          <cell r="B391" t="str">
            <v>Gray</v>
          </cell>
          <cell r="C391" t="str">
            <v>Leslie</v>
          </cell>
          <cell r="D391" t="str">
            <v>Alinta Asset Management</v>
          </cell>
          <cell r="E391" t="str">
            <v>System Monitoring</v>
          </cell>
          <cell r="F391" t="str">
            <v>Metering Specialist</v>
          </cell>
          <cell r="G391" t="str">
            <v>CEPU - AL150</v>
          </cell>
          <cell r="H391" t="str">
            <v>Alinta Asset Management 2 WA</v>
          </cell>
          <cell r="I391" t="str">
            <v>39110</v>
          </cell>
          <cell r="J391" t="str">
            <v>GDW System Monitoring</v>
          </cell>
        </row>
        <row r="392">
          <cell r="A392" t="str">
            <v>00012084</v>
          </cell>
          <cell r="B392" t="str">
            <v>Hurt</v>
          </cell>
          <cell r="C392" t="str">
            <v>Shane</v>
          </cell>
          <cell r="D392" t="str">
            <v>Alinta Asset Management</v>
          </cell>
          <cell r="E392" t="str">
            <v>System Monitoring</v>
          </cell>
          <cell r="F392" t="str">
            <v>Supervisor System Monitoring</v>
          </cell>
          <cell r="G392" t="str">
            <v>CEPU - AL150</v>
          </cell>
          <cell r="H392" t="str">
            <v>Alinta Asset Management 2 WA</v>
          </cell>
          <cell r="I392" t="str">
            <v>39110</v>
          </cell>
          <cell r="J392" t="str">
            <v>GDW System Monitoring</v>
          </cell>
        </row>
        <row r="393">
          <cell r="A393" t="str">
            <v>00012086</v>
          </cell>
          <cell r="B393" t="str">
            <v>Chiaravalloti</v>
          </cell>
          <cell r="C393" t="str">
            <v>Pasquale</v>
          </cell>
          <cell r="D393" t="str">
            <v>Alinta Asset Management</v>
          </cell>
          <cell r="E393" t="str">
            <v>CP Protection</v>
          </cell>
          <cell r="F393" t="str">
            <v>Corrosion Technician</v>
          </cell>
          <cell r="G393" t="str">
            <v>NPSWA-VIC(Cont)</v>
          </cell>
          <cell r="H393" t="str">
            <v>Alinta Asset Management 2 WA</v>
          </cell>
          <cell r="I393" t="str">
            <v>31527</v>
          </cell>
          <cell r="J393" t="str">
            <v>AAM OS GD BBSA Corro</v>
          </cell>
        </row>
        <row r="394">
          <cell r="A394" t="str">
            <v>00012106</v>
          </cell>
          <cell r="B394" t="str">
            <v>Canning</v>
          </cell>
          <cell r="C394" t="str">
            <v>Curtis</v>
          </cell>
          <cell r="D394" t="str">
            <v>Alinta Asset Management</v>
          </cell>
          <cell r="E394" t="str">
            <v>Overhead Supervisor HK</v>
          </cell>
          <cell r="F394" t="str">
            <v>Traffic Controller</v>
          </cell>
          <cell r="G394" t="str">
            <v>NPS-EBA / Award VIC</v>
          </cell>
          <cell r="H394" t="str">
            <v>Alinta Asset Management 2</v>
          </cell>
          <cell r="I394" t="str">
            <v>39007</v>
          </cell>
          <cell r="J394" t="str">
            <v>Alliance</v>
          </cell>
        </row>
        <row r="395">
          <cell r="A395" t="str">
            <v>00012115</v>
          </cell>
          <cell r="B395" t="str">
            <v>Olin</v>
          </cell>
          <cell r="C395" t="str">
            <v>Barry</v>
          </cell>
          <cell r="D395" t="str">
            <v>Alinta Asset Management</v>
          </cell>
          <cell r="E395" t="str">
            <v>Maintenance</v>
          </cell>
          <cell r="F395" t="str">
            <v>Technical Support Officer - Cables</v>
          </cell>
          <cell r="G395" t="str">
            <v>NPS-Contract (7.6)AP</v>
          </cell>
          <cell r="H395" t="str">
            <v>Alinta Asset Management 2</v>
          </cell>
          <cell r="I395" t="str">
            <v>31509</v>
          </cell>
          <cell r="J395" t="str">
            <v>AAM OS ED SS Keysbourough</v>
          </cell>
        </row>
        <row r="396">
          <cell r="A396" t="str">
            <v>00012157</v>
          </cell>
          <cell r="B396" t="str">
            <v>Munshey</v>
          </cell>
          <cell r="C396" t="str">
            <v>Ashley</v>
          </cell>
          <cell r="D396" t="str">
            <v>Alinta Asset Management</v>
          </cell>
          <cell r="E396" t="str">
            <v>Engineering</v>
          </cell>
          <cell r="F396" t="str">
            <v>Mechancial Facility Engineer</v>
          </cell>
          <cell r="G396" t="str">
            <v>TCR Accum Super</v>
          </cell>
          <cell r="H396" t="str">
            <v>Monthly Alinta Asset Managemt.</v>
          </cell>
          <cell r="I396" t="str">
            <v>35413</v>
          </cell>
          <cell r="J396" t="str">
            <v>Engineering</v>
          </cell>
        </row>
        <row r="397">
          <cell r="A397" t="str">
            <v>00012162</v>
          </cell>
          <cell r="B397" t="str">
            <v>Tamara</v>
          </cell>
          <cell r="C397" t="str">
            <v>Alain</v>
          </cell>
          <cell r="D397" t="str">
            <v>Corporate Finance</v>
          </cell>
          <cell r="E397" t="str">
            <v>Management Accounting (UEDH / MGH)</v>
          </cell>
          <cell r="F397" t="str">
            <v>Corporate Accountant</v>
          </cell>
          <cell r="G397" t="str">
            <v>TCR Accum Super</v>
          </cell>
          <cell r="H397" t="str">
            <v>Alinta Limited</v>
          </cell>
          <cell r="I397" t="str">
            <v>33303</v>
          </cell>
          <cell r="J397" t="str">
            <v>Revenue Management</v>
          </cell>
        </row>
        <row r="398">
          <cell r="A398" t="str">
            <v>00012171</v>
          </cell>
          <cell r="B398" t="str">
            <v>Smith</v>
          </cell>
          <cell r="C398" t="str">
            <v>Dominic</v>
          </cell>
          <cell r="D398" t="str">
            <v>Corporate Finance</v>
          </cell>
          <cell r="E398" t="str">
            <v>Group Taxation</v>
          </cell>
          <cell r="F398" t="str">
            <v>Taxation Manager</v>
          </cell>
          <cell r="G398" t="str">
            <v>TCR Accum Super</v>
          </cell>
          <cell r="H398" t="str">
            <v>Alinta Limited</v>
          </cell>
          <cell r="I398" t="str">
            <v>12800</v>
          </cell>
          <cell r="J398" t="str">
            <v>Group Taxation</v>
          </cell>
        </row>
        <row r="399">
          <cell r="A399" t="str">
            <v>00012183</v>
          </cell>
          <cell r="B399" t="str">
            <v>Bergin</v>
          </cell>
          <cell r="C399" t="str">
            <v>Craig</v>
          </cell>
          <cell r="D399" t="str">
            <v>Alinta Asset Management</v>
          </cell>
          <cell r="E399" t="str">
            <v>Gas Distribution South</v>
          </cell>
          <cell r="F399" t="str">
            <v>Manager Gas Distribution</v>
          </cell>
          <cell r="G399" t="str">
            <v>TCR Accum Super</v>
          </cell>
          <cell r="H399" t="str">
            <v>Monthly Alinta Asset Managemt.</v>
          </cell>
          <cell r="I399" t="str">
            <v>39006</v>
          </cell>
          <cell r="J399" t="str">
            <v>Manager Operations E</v>
          </cell>
        </row>
        <row r="400">
          <cell r="A400" t="str">
            <v>00012185</v>
          </cell>
          <cell r="B400" t="str">
            <v>Rock</v>
          </cell>
          <cell r="C400" t="str">
            <v>Charles</v>
          </cell>
          <cell r="D400" t="str">
            <v>Alinta Asset Management</v>
          </cell>
          <cell r="E400" t="str">
            <v>Workshop Coordinator</v>
          </cell>
          <cell r="F400" t="str">
            <v>Welder</v>
          </cell>
          <cell r="G400" t="str">
            <v>Spec Contract 150hrs</v>
          </cell>
          <cell r="H400" t="str">
            <v>Alinta Asset Management 2 WA</v>
          </cell>
          <cell r="I400" t="str">
            <v>39108</v>
          </cell>
          <cell r="J400" t="str">
            <v>GDW Workshop</v>
          </cell>
        </row>
        <row r="401">
          <cell r="A401" t="str">
            <v>00012189</v>
          </cell>
          <cell r="B401" t="str">
            <v>Douglas</v>
          </cell>
          <cell r="C401" t="str">
            <v>Jenni</v>
          </cell>
          <cell r="D401" t="str">
            <v>Alinta Asset Management</v>
          </cell>
          <cell r="E401" t="str">
            <v>Commercial</v>
          </cell>
          <cell r="F401" t="str">
            <v>Personal Assistant</v>
          </cell>
          <cell r="G401" t="str">
            <v>TCR Accum Super</v>
          </cell>
          <cell r="H401" t="str">
            <v>Monthly Alinta Asset Managemt.</v>
          </cell>
          <cell r="I401" t="str">
            <v>31340</v>
          </cell>
          <cell r="J401" t="str">
            <v>ANS Corp Projects 50</v>
          </cell>
        </row>
        <row r="402">
          <cell r="A402" t="str">
            <v>00012190</v>
          </cell>
          <cell r="B402" t="str">
            <v>Nelson</v>
          </cell>
          <cell r="C402" t="str">
            <v>Fiona</v>
          </cell>
          <cell r="D402" t="str">
            <v>Alinta Asset Management</v>
          </cell>
          <cell r="E402" t="str">
            <v>Engineering</v>
          </cell>
          <cell r="F402" t="str">
            <v>Senior Pipeline Engineer</v>
          </cell>
          <cell r="G402" t="str">
            <v>TCR Accum Super</v>
          </cell>
          <cell r="H402" t="str">
            <v>Monthly Alinta Asset Managemt.</v>
          </cell>
          <cell r="I402" t="str">
            <v>35413</v>
          </cell>
          <cell r="J402" t="str">
            <v>Engineering</v>
          </cell>
        </row>
        <row r="403">
          <cell r="A403" t="str">
            <v>00012191</v>
          </cell>
          <cell r="B403" t="str">
            <v>Reymers</v>
          </cell>
          <cell r="C403" t="str">
            <v>Meagan</v>
          </cell>
          <cell r="D403" t="str">
            <v>Alinta Asset Management</v>
          </cell>
          <cell r="E403" t="str">
            <v>Customer Relations Function</v>
          </cell>
          <cell r="F403" t="str">
            <v>Customer Relations Co-ordinator</v>
          </cell>
          <cell r="G403" t="str">
            <v>TCR Accum Super</v>
          </cell>
          <cell r="H403" t="str">
            <v>Monthly Alinta Asset Managemt.</v>
          </cell>
          <cell r="I403" t="str">
            <v>33313</v>
          </cell>
          <cell r="J403" t="str">
            <v>Retailer &amp; Key Cust</v>
          </cell>
        </row>
        <row r="404">
          <cell r="A404" t="str">
            <v>00012192</v>
          </cell>
          <cell r="B404" t="str">
            <v>Perez</v>
          </cell>
          <cell r="C404" t="str">
            <v>Fabian</v>
          </cell>
          <cell r="D404" t="str">
            <v>Alinta Asset Management</v>
          </cell>
          <cell r="E404" t="str">
            <v>Electricity Measurement Services</v>
          </cell>
          <cell r="F404" t="str">
            <v>Metering Engineer</v>
          </cell>
          <cell r="G404" t="str">
            <v>TCR Accum Super</v>
          </cell>
          <cell r="H404" t="str">
            <v>Monthly Alinta Asset Managemt.</v>
          </cell>
          <cell r="I404" t="str">
            <v>33302</v>
          </cell>
          <cell r="J404" t="str">
            <v>Market Services</v>
          </cell>
        </row>
        <row r="405">
          <cell r="A405" t="str">
            <v>00012193</v>
          </cell>
          <cell r="B405" t="str">
            <v>Hooi</v>
          </cell>
          <cell r="C405" t="str">
            <v>Peter</v>
          </cell>
          <cell r="D405" t="str">
            <v>Alinta Asset Management</v>
          </cell>
          <cell r="E405" t="str">
            <v>Electrical Projects</v>
          </cell>
          <cell r="F405" t="str">
            <v>Project Engineer - Zone Substation</v>
          </cell>
          <cell r="G405" t="str">
            <v>TCR Accum Super</v>
          </cell>
          <cell r="H405" t="str">
            <v>Monthly Alinta Asset Managemt.</v>
          </cell>
          <cell r="I405" t="str">
            <v>31503</v>
          </cell>
          <cell r="J405" t="str">
            <v>AAM OS ED EA Project</v>
          </cell>
        </row>
        <row r="406">
          <cell r="A406" t="str">
            <v>00012195</v>
          </cell>
          <cell r="B406" t="str">
            <v>Truong</v>
          </cell>
          <cell r="C406" t="str">
            <v>Pieng</v>
          </cell>
          <cell r="D406" t="str">
            <v>Alinta Asset Management</v>
          </cell>
          <cell r="E406" t="str">
            <v>UED Asset Network</v>
          </cell>
          <cell r="F406" t="str">
            <v>System Planning Engineer</v>
          </cell>
          <cell r="G406" t="str">
            <v>TCR Accum Super</v>
          </cell>
          <cell r="H406" t="str">
            <v>Monthly Alinta Asset Managemt.</v>
          </cell>
          <cell r="I406" t="str">
            <v>37302</v>
          </cell>
          <cell r="J406" t="str">
            <v>Elec Asset Mgt</v>
          </cell>
        </row>
        <row r="407">
          <cell r="A407" t="str">
            <v>00012196</v>
          </cell>
          <cell r="B407" t="str">
            <v>Spink</v>
          </cell>
          <cell r="C407" t="str">
            <v>Jonathan</v>
          </cell>
          <cell r="D407" t="str">
            <v>Alinta Asset Management</v>
          </cell>
          <cell r="E407" t="str">
            <v>EGP Expansion</v>
          </cell>
          <cell r="F407" t="str">
            <v>Project Engineer EGP Expansion</v>
          </cell>
          <cell r="G407" t="str">
            <v>TCR Accum Super</v>
          </cell>
          <cell r="H407" t="str">
            <v>Monthly Alinta Asset Managemt.</v>
          </cell>
          <cell r="I407" t="str">
            <v>35413</v>
          </cell>
          <cell r="J407" t="str">
            <v>Engineering</v>
          </cell>
        </row>
        <row r="408">
          <cell r="A408" t="str">
            <v>00012206</v>
          </cell>
          <cell r="B408" t="str">
            <v>Beasley</v>
          </cell>
          <cell r="C408" t="str">
            <v>Travis</v>
          </cell>
          <cell r="D408" t="str">
            <v>Human Resources</v>
          </cell>
          <cell r="E408" t="str">
            <v>Corporate Affairs - Operational</v>
          </cell>
          <cell r="F408" t="str">
            <v>Principal Advisor Corporate Affairs</v>
          </cell>
          <cell r="G408" t="str">
            <v>TCR Accum Super</v>
          </cell>
          <cell r="H408" t="str">
            <v>Alinta Limited</v>
          </cell>
          <cell r="I408" t="str">
            <v>11300</v>
          </cell>
          <cell r="J408" t="str">
            <v>Corp Affairs</v>
          </cell>
        </row>
        <row r="409">
          <cell r="A409" t="str">
            <v>00012215</v>
          </cell>
          <cell r="B409" t="str">
            <v>Hickinbotham</v>
          </cell>
          <cell r="C409" t="str">
            <v>Ian</v>
          </cell>
          <cell r="D409" t="str">
            <v>Information Services</v>
          </cell>
          <cell r="E409" t="str">
            <v>Business Analysis</v>
          </cell>
          <cell r="F409" t="str">
            <v>Business Analyst</v>
          </cell>
          <cell r="G409" t="str">
            <v>TCR Accum Super</v>
          </cell>
          <cell r="H409" t="str">
            <v>Alinta Limited</v>
          </cell>
          <cell r="I409" t="str">
            <v>14165</v>
          </cell>
          <cell r="J409" t="str">
            <v>PD - Works &amp; Asset</v>
          </cell>
        </row>
        <row r="410">
          <cell r="A410" t="str">
            <v>00012225</v>
          </cell>
          <cell r="B410" t="str">
            <v>Harris</v>
          </cell>
          <cell r="C410" t="str">
            <v>Joshua</v>
          </cell>
          <cell r="D410" t="str">
            <v>Alinta Asset Management</v>
          </cell>
          <cell r="E410" t="str">
            <v>Overhead Supervisor HK</v>
          </cell>
          <cell r="F410" t="str">
            <v>Linesman</v>
          </cell>
          <cell r="G410" t="str">
            <v>NPS-EBA / Award VIC</v>
          </cell>
          <cell r="H410" t="str">
            <v>Alinta Asset Management 2</v>
          </cell>
          <cell r="I410" t="str">
            <v>39007</v>
          </cell>
          <cell r="J410" t="str">
            <v>Alliance</v>
          </cell>
        </row>
        <row r="411">
          <cell r="A411" t="str">
            <v>00012230</v>
          </cell>
          <cell r="B411" t="str">
            <v>McGregor</v>
          </cell>
          <cell r="C411" t="str">
            <v>John</v>
          </cell>
          <cell r="D411" t="str">
            <v>Alinta Asset Management</v>
          </cell>
          <cell r="E411" t="str">
            <v>Testing</v>
          </cell>
          <cell r="F411" t="str">
            <v>Underground Cable Tester</v>
          </cell>
          <cell r="G411" t="str">
            <v>NPS-EBA / Award VIC</v>
          </cell>
          <cell r="H411" t="str">
            <v>Alinta Asset Management 2</v>
          </cell>
          <cell r="I411" t="str">
            <v>31507</v>
          </cell>
          <cell r="J411" t="str">
            <v>AAM OS ED CS Test</v>
          </cell>
        </row>
        <row r="412">
          <cell r="A412" t="str">
            <v>00012231</v>
          </cell>
          <cell r="B412" t="str">
            <v>Cilia</v>
          </cell>
          <cell r="C412" t="str">
            <v>Victor</v>
          </cell>
          <cell r="D412" t="str">
            <v>Alinta Asset Management</v>
          </cell>
          <cell r="E412" t="str">
            <v>SCADA Engineering</v>
          </cell>
          <cell r="F412" t="str">
            <v>Technical Officer</v>
          </cell>
          <cell r="G412" t="str">
            <v>NPS-Contract (7.6)AP</v>
          </cell>
          <cell r="H412" t="str">
            <v>Alinta Asset Management 2</v>
          </cell>
          <cell r="I412" t="str">
            <v>31443</v>
          </cell>
          <cell r="J412" t="str">
            <v xml:space="preserve">AAM OS OSP Data Engineering </v>
          </cell>
        </row>
        <row r="413">
          <cell r="A413" t="str">
            <v>00012238</v>
          </cell>
          <cell r="B413" t="str">
            <v>Ng</v>
          </cell>
          <cell r="C413" t="str">
            <v>Jerry</v>
          </cell>
          <cell r="D413" t="str">
            <v>Information Services</v>
          </cell>
          <cell r="E413" t="str">
            <v>Integration &amp; Java</v>
          </cell>
          <cell r="F413" t="str">
            <v>Analyst/Programmer</v>
          </cell>
          <cell r="G413" t="str">
            <v>TCR Accum Super</v>
          </cell>
          <cell r="H413" t="str">
            <v>Alinta Limited</v>
          </cell>
          <cell r="I413" t="str">
            <v>14203</v>
          </cell>
          <cell r="J413" t="str">
            <v>IS Tech Solutions</v>
          </cell>
        </row>
        <row r="414">
          <cell r="A414" t="str">
            <v>00012264</v>
          </cell>
          <cell r="B414" t="str">
            <v>Van Lambaart</v>
          </cell>
          <cell r="C414" t="str">
            <v>Dean</v>
          </cell>
          <cell r="D414" t="str">
            <v>Alinta Asset Management</v>
          </cell>
          <cell r="E414" t="str">
            <v>Supervisor Moorabbin 1</v>
          </cell>
          <cell r="F414" t="str">
            <v>Apprentice Lineworker</v>
          </cell>
          <cell r="G414" t="str">
            <v>Apprentice Lineworke</v>
          </cell>
          <cell r="H414" t="str">
            <v>United Energy Ltd.</v>
          </cell>
          <cell r="I414" t="str">
            <v>39402</v>
          </cell>
          <cell r="J414" t="str">
            <v>Alliance - Moorabbin</v>
          </cell>
        </row>
        <row r="415">
          <cell r="A415" t="str">
            <v>00012266</v>
          </cell>
          <cell r="B415" t="str">
            <v>Rhodes</v>
          </cell>
          <cell r="C415" t="str">
            <v>Chris</v>
          </cell>
          <cell r="D415" t="str">
            <v>Alinta Asset Management</v>
          </cell>
          <cell r="E415" t="str">
            <v>Supervisor Moorabbin 2</v>
          </cell>
          <cell r="F415" t="str">
            <v>Apprentice Lineworker</v>
          </cell>
          <cell r="G415" t="str">
            <v>Apprentice Lineworke</v>
          </cell>
          <cell r="H415" t="str">
            <v>United Energy Ltd.</v>
          </cell>
          <cell r="I415" t="str">
            <v>39402</v>
          </cell>
          <cell r="J415" t="str">
            <v>Alliance - Moorabbin</v>
          </cell>
        </row>
        <row r="416">
          <cell r="A416" t="str">
            <v>00012267</v>
          </cell>
          <cell r="B416" t="str">
            <v>Duffy-Beel</v>
          </cell>
          <cell r="C416" t="str">
            <v>Shane</v>
          </cell>
          <cell r="D416" t="str">
            <v>Alinta Asset Management</v>
          </cell>
          <cell r="E416" t="str">
            <v>Supervisor Mornington 1</v>
          </cell>
          <cell r="F416" t="str">
            <v>Apprentice Lineworker</v>
          </cell>
          <cell r="G416" t="str">
            <v>Apprentice Lineworke</v>
          </cell>
          <cell r="H416" t="str">
            <v>United Energy Ltd.</v>
          </cell>
          <cell r="I416" t="str">
            <v>39404</v>
          </cell>
          <cell r="J416" t="str">
            <v>Alliance - Mornington</v>
          </cell>
        </row>
        <row r="417">
          <cell r="A417" t="str">
            <v>00012268</v>
          </cell>
          <cell r="B417" t="str">
            <v>Erskine</v>
          </cell>
          <cell r="C417" t="str">
            <v>Andrew</v>
          </cell>
          <cell r="D417" t="str">
            <v>Alinta Asset Management</v>
          </cell>
          <cell r="E417" t="str">
            <v>Supervisor Mornington 1</v>
          </cell>
          <cell r="F417" t="str">
            <v>Apprentice Lineworker</v>
          </cell>
          <cell r="G417" t="str">
            <v>Apprentice Lineworke</v>
          </cell>
          <cell r="H417" t="str">
            <v>United Energy Ltd.</v>
          </cell>
          <cell r="I417" t="str">
            <v>39404</v>
          </cell>
          <cell r="J417" t="str">
            <v>Alliance - Mornington</v>
          </cell>
        </row>
        <row r="418">
          <cell r="A418" t="str">
            <v>00012269</v>
          </cell>
          <cell r="B418" t="str">
            <v>Gysberts</v>
          </cell>
          <cell r="C418" t="str">
            <v>Tom</v>
          </cell>
          <cell r="D418" t="str">
            <v>Alinta Asset Management</v>
          </cell>
          <cell r="E418" t="str">
            <v>Supervisor Burwood 2</v>
          </cell>
          <cell r="F418" t="str">
            <v>Apprentice Lineworker</v>
          </cell>
          <cell r="G418" t="str">
            <v>Apprentice Lineworke</v>
          </cell>
          <cell r="H418" t="str">
            <v>United Energy Ltd.</v>
          </cell>
          <cell r="I418" t="str">
            <v>39403</v>
          </cell>
          <cell r="J418" t="str">
            <v>Alliance - Burwood</v>
          </cell>
        </row>
        <row r="419">
          <cell r="A419" t="str">
            <v>00012270</v>
          </cell>
          <cell r="B419" t="str">
            <v>Brown</v>
          </cell>
          <cell r="C419" t="str">
            <v>Paul</v>
          </cell>
          <cell r="D419" t="str">
            <v>Alinta Asset Management</v>
          </cell>
          <cell r="E419" t="str">
            <v>Perth Electrical Fitter Crew</v>
          </cell>
          <cell r="F419" t="str">
            <v>Supervisor</v>
          </cell>
          <cell r="G419" t="str">
            <v>Spec Contract 150hrs</v>
          </cell>
          <cell r="H419" t="str">
            <v>Alinta Asset Management 2 WA</v>
          </cell>
          <cell r="I419" t="str">
            <v>39115</v>
          </cell>
          <cell r="J419" t="str">
            <v>GDW External Works</v>
          </cell>
        </row>
        <row r="420">
          <cell r="A420" t="str">
            <v>00012299</v>
          </cell>
          <cell r="B420" t="str">
            <v>Berenstein</v>
          </cell>
          <cell r="C420" t="str">
            <v>Miriam</v>
          </cell>
          <cell r="D420" t="str">
            <v>Information Services</v>
          </cell>
          <cell r="E420" t="str">
            <v>Business Analysis</v>
          </cell>
          <cell r="F420" t="str">
            <v>Business Analyst</v>
          </cell>
          <cell r="G420" t="str">
            <v>TCR Accum Super</v>
          </cell>
          <cell r="H420" t="str">
            <v>Alinta Limited</v>
          </cell>
          <cell r="I420" t="str">
            <v>14161</v>
          </cell>
          <cell r="J420" t="str">
            <v>PD - Business Analys</v>
          </cell>
        </row>
        <row r="421">
          <cell r="A421" t="str">
            <v>00012300</v>
          </cell>
          <cell r="B421" t="str">
            <v>Barry</v>
          </cell>
          <cell r="C421" t="str">
            <v>Jason</v>
          </cell>
          <cell r="D421" t="str">
            <v>Alinta Asset Management</v>
          </cell>
          <cell r="E421" t="str">
            <v>Overhead Supervisor HK</v>
          </cell>
          <cell r="F421" t="str">
            <v>Apprentice Linesman</v>
          </cell>
          <cell r="G421" t="str">
            <v>NPS-EBA / Award VIC</v>
          </cell>
          <cell r="H421" t="str">
            <v>Alinta Asset Management 2</v>
          </cell>
          <cell r="I421" t="str">
            <v>39007</v>
          </cell>
          <cell r="J421" t="str">
            <v>Alliance</v>
          </cell>
        </row>
        <row r="422">
          <cell r="A422" t="str">
            <v>00012302</v>
          </cell>
          <cell r="B422" t="str">
            <v>Rakai</v>
          </cell>
          <cell r="C422" t="str">
            <v>Tawake</v>
          </cell>
          <cell r="D422" t="str">
            <v>Alinta Asset Management</v>
          </cell>
          <cell r="E422" t="str">
            <v>Gas Transmission West</v>
          </cell>
          <cell r="F422" t="str">
            <v>Manager Gas Transmission West</v>
          </cell>
          <cell r="G422" t="str">
            <v>TCR Accum Super</v>
          </cell>
          <cell r="H422" t="str">
            <v>Monthly Alinta Asset Managemt.</v>
          </cell>
          <cell r="I422" t="str">
            <v>43150</v>
          </cell>
          <cell r="J422" t="str">
            <v>Mgr DBP Operations</v>
          </cell>
        </row>
        <row r="423">
          <cell r="A423" t="str">
            <v>00012305</v>
          </cell>
          <cell r="B423" t="str">
            <v>Dillon</v>
          </cell>
          <cell r="C423" t="str">
            <v>Joshua</v>
          </cell>
          <cell r="D423" t="str">
            <v>Alinta Asset Management</v>
          </cell>
          <cell r="E423" t="str">
            <v>Site Powercor JM</v>
          </cell>
          <cell r="F423" t="str">
            <v>Apprentice Linesman</v>
          </cell>
          <cell r="G423" t="str">
            <v>NPS-EBA / Award VIC</v>
          </cell>
          <cell r="H423" t="str">
            <v>Alinta Asset Management 2</v>
          </cell>
          <cell r="I423" t="str">
            <v>39417</v>
          </cell>
          <cell r="J423" t="str">
            <v>Warnambool</v>
          </cell>
        </row>
        <row r="424">
          <cell r="A424" t="str">
            <v>00012315</v>
          </cell>
          <cell r="B424" t="str">
            <v>Seskis</v>
          </cell>
          <cell r="C424" t="str">
            <v>Egils</v>
          </cell>
          <cell r="D424" t="str">
            <v>Alinta Asset Management</v>
          </cell>
          <cell r="E424" t="str">
            <v>Supervisor GA</v>
          </cell>
          <cell r="F424" t="str">
            <v>NST Tester</v>
          </cell>
          <cell r="G424" t="str">
            <v>NPS-EBA / Award VIC</v>
          </cell>
          <cell r="H424" t="str">
            <v>Alinta Asset Management 2</v>
          </cell>
          <cell r="I424" t="str">
            <v>39007</v>
          </cell>
          <cell r="J424" t="str">
            <v>Alliance</v>
          </cell>
        </row>
        <row r="425">
          <cell r="A425" t="str">
            <v>00012319</v>
          </cell>
          <cell r="B425" t="str">
            <v>Williams</v>
          </cell>
          <cell r="C425" t="str">
            <v>Ben</v>
          </cell>
          <cell r="D425" t="str">
            <v>Alinta Asset Management</v>
          </cell>
          <cell r="E425" t="str">
            <v>Distribution Construction - Keysborough</v>
          </cell>
          <cell r="F425" t="str">
            <v>Apprentice Electrical Mechanic</v>
          </cell>
          <cell r="G425" t="str">
            <v>NPS-EBA / Award VIC</v>
          </cell>
          <cell r="H425" t="str">
            <v>Alinta Asset Management 2</v>
          </cell>
          <cell r="I425" t="str">
            <v>31509</v>
          </cell>
          <cell r="J425" t="str">
            <v>AAM OS ED SS Keysbourough</v>
          </cell>
        </row>
        <row r="426">
          <cell r="A426" t="str">
            <v>00012320</v>
          </cell>
          <cell r="B426" t="str">
            <v>Little</v>
          </cell>
          <cell r="C426" t="str">
            <v>Mason</v>
          </cell>
          <cell r="D426" t="str">
            <v>Alinta Asset Management</v>
          </cell>
          <cell r="E426" t="str">
            <v>Maintenance ML</v>
          </cell>
          <cell r="F426" t="str">
            <v>Apprentice Lineworker</v>
          </cell>
          <cell r="G426" t="str">
            <v>NPS-EBA / Award VIC</v>
          </cell>
          <cell r="H426" t="str">
            <v>Alinta Asset Management 2</v>
          </cell>
          <cell r="I426" t="str">
            <v>31510</v>
          </cell>
          <cell r="J426" t="str">
            <v>AAM OS ED SS Maintenance</v>
          </cell>
        </row>
        <row r="427">
          <cell r="A427" t="str">
            <v>00012321</v>
          </cell>
          <cell r="B427" t="str">
            <v>Wilson</v>
          </cell>
          <cell r="C427" t="str">
            <v>Andrew</v>
          </cell>
          <cell r="D427" t="str">
            <v>Alinta Asset Management</v>
          </cell>
          <cell r="E427" t="str">
            <v>Protection Testers Team</v>
          </cell>
          <cell r="F427" t="str">
            <v>Trainee Cable/Protections Tester</v>
          </cell>
          <cell r="G427" t="str">
            <v>NPS-EBA / Award VIC</v>
          </cell>
          <cell r="H427" t="str">
            <v>Alinta Asset Management 2</v>
          </cell>
          <cell r="I427" t="str">
            <v>31511</v>
          </cell>
          <cell r="J427" t="str">
            <v>AAM OS ED SS Keysbourough</v>
          </cell>
        </row>
        <row r="428">
          <cell r="A428" t="str">
            <v>00012322</v>
          </cell>
          <cell r="B428" t="str">
            <v>McNair</v>
          </cell>
          <cell r="C428" t="str">
            <v>Nathan</v>
          </cell>
          <cell r="D428" t="str">
            <v>Alinta Asset Management</v>
          </cell>
          <cell r="E428" t="str">
            <v>Protection Testers - Keysborough</v>
          </cell>
          <cell r="F428" t="str">
            <v>Trainee Protection/Cable Tester</v>
          </cell>
          <cell r="G428" t="str">
            <v>NPS-EBA / Award VIC</v>
          </cell>
          <cell r="H428" t="str">
            <v>Alinta Asset Management 2</v>
          </cell>
          <cell r="I428" t="str">
            <v>31511</v>
          </cell>
          <cell r="J428" t="str">
            <v>AAM OS ED SS Keysbourough</v>
          </cell>
        </row>
        <row r="429">
          <cell r="A429" t="str">
            <v>00012324</v>
          </cell>
          <cell r="B429" t="str">
            <v>Burke</v>
          </cell>
          <cell r="C429" t="str">
            <v>Kevin</v>
          </cell>
          <cell r="D429" t="str">
            <v>Alinta Asset Management</v>
          </cell>
          <cell r="E429" t="str">
            <v>External Projects</v>
          </cell>
          <cell r="F429" t="str">
            <v>Team Leader Electrical Fitter</v>
          </cell>
          <cell r="G429" t="str">
            <v>NPS-EBA / Award VIC</v>
          </cell>
          <cell r="H429" t="str">
            <v>Alinta Asset Management 2</v>
          </cell>
          <cell r="I429" t="str">
            <v>31508</v>
          </cell>
          <cell r="J429" t="str">
            <v>AAM OS ED SS Keysbourough</v>
          </cell>
        </row>
        <row r="430">
          <cell r="A430" t="str">
            <v>00012326</v>
          </cell>
          <cell r="B430" t="str">
            <v>Pollock</v>
          </cell>
          <cell r="C430" t="str">
            <v>Debbie</v>
          </cell>
          <cell r="D430" t="str">
            <v>Alinta Asset Management</v>
          </cell>
          <cell r="E430" t="str">
            <v>Network Development Function</v>
          </cell>
          <cell r="F430" t="str">
            <v>Stakeholder Account Manager</v>
          </cell>
          <cell r="G430" t="str">
            <v>TCR Accum Super</v>
          </cell>
          <cell r="H430" t="str">
            <v>Monthly Alinta Asset Managemt.</v>
          </cell>
          <cell r="I430" t="str">
            <v>33312</v>
          </cell>
          <cell r="J430" t="str">
            <v>Customer Relations</v>
          </cell>
        </row>
        <row r="431">
          <cell r="A431" t="str">
            <v>00012335</v>
          </cell>
          <cell r="B431" t="str">
            <v>Sharma</v>
          </cell>
          <cell r="C431" t="str">
            <v>Sudha</v>
          </cell>
          <cell r="D431" t="str">
            <v>Information Services</v>
          </cell>
          <cell r="E431" t="str">
            <v>Business Intelligence</v>
          </cell>
          <cell r="F431" t="str">
            <v>Analyst Programmer</v>
          </cell>
          <cell r="G431" t="str">
            <v>TCR Accum Super</v>
          </cell>
          <cell r="H431" t="str">
            <v>Alinta Limited</v>
          </cell>
          <cell r="I431" t="str">
            <v>14203</v>
          </cell>
          <cell r="J431" t="str">
            <v>IS Tech Solutions</v>
          </cell>
        </row>
        <row r="432">
          <cell r="A432" t="str">
            <v>00012337</v>
          </cell>
          <cell r="B432" t="str">
            <v>Cubitt</v>
          </cell>
          <cell r="C432" t="str">
            <v>Robert</v>
          </cell>
          <cell r="D432" t="str">
            <v>Information Services</v>
          </cell>
          <cell r="E432" t="str">
            <v>Data Warehouse</v>
          </cell>
          <cell r="F432" t="str">
            <v>Technical Design Analyst</v>
          </cell>
          <cell r="G432" t="str">
            <v>TCR Accum Super</v>
          </cell>
          <cell r="H432" t="str">
            <v>Alinta Limited</v>
          </cell>
          <cell r="I432" t="str">
            <v>14203</v>
          </cell>
          <cell r="J432" t="str">
            <v>IS Tech Solutions</v>
          </cell>
        </row>
        <row r="433">
          <cell r="A433" t="str">
            <v>00012339</v>
          </cell>
          <cell r="B433" t="str">
            <v>Bauer</v>
          </cell>
          <cell r="C433" t="str">
            <v>Robert</v>
          </cell>
          <cell r="D433" t="str">
            <v>Alinta Asset Management</v>
          </cell>
          <cell r="E433" t="str">
            <v>Support Services</v>
          </cell>
          <cell r="F433" t="str">
            <v>Trans Serv Support GT Engineer</v>
          </cell>
          <cell r="G433" t="str">
            <v>TCR Accum Super</v>
          </cell>
          <cell r="H433" t="str">
            <v>Monthly Alinta Asset Managemt.</v>
          </cell>
          <cell r="I433" t="str">
            <v>35406</v>
          </cell>
          <cell r="J433" t="str">
            <v>Control Centre 25</v>
          </cell>
        </row>
        <row r="434">
          <cell r="A434" t="str">
            <v>00012340</v>
          </cell>
          <cell r="B434" t="str">
            <v>Bower</v>
          </cell>
          <cell r="C434" t="str">
            <v>Don</v>
          </cell>
          <cell r="D434" t="str">
            <v>Alinta Asset Management</v>
          </cell>
          <cell r="E434" t="str">
            <v>Customer Service</v>
          </cell>
          <cell r="F434" t="str">
            <v>Customer Services Coordinator</v>
          </cell>
          <cell r="G434" t="str">
            <v>TCR Accum Super</v>
          </cell>
          <cell r="H434" t="str">
            <v>Monthly Alinta Asset Managemt.</v>
          </cell>
          <cell r="I434" t="str">
            <v>43155</v>
          </cell>
          <cell r="J434" t="str">
            <v>DBP Trans Servs</v>
          </cell>
        </row>
        <row r="435">
          <cell r="A435" t="str">
            <v>00012341</v>
          </cell>
          <cell r="B435" t="str">
            <v>Butler</v>
          </cell>
          <cell r="C435" t="str">
            <v>Al</v>
          </cell>
          <cell r="D435" t="str">
            <v>Alinta Asset Management</v>
          </cell>
          <cell r="E435" t="str">
            <v>SCADA Engineering</v>
          </cell>
          <cell r="F435" t="str">
            <v>SCADA Engineer</v>
          </cell>
          <cell r="G435" t="str">
            <v>TCR Accum Super</v>
          </cell>
          <cell r="H435" t="str">
            <v>Alinta Asset Management</v>
          </cell>
          <cell r="I435" t="str">
            <v>35406</v>
          </cell>
          <cell r="J435" t="str">
            <v>Control Centre 40</v>
          </cell>
        </row>
        <row r="436">
          <cell r="A436" t="str">
            <v>00012342</v>
          </cell>
          <cell r="B436" t="str">
            <v>Clark</v>
          </cell>
          <cell r="C436" t="str">
            <v>Todd</v>
          </cell>
          <cell r="D436" t="str">
            <v>Alinta Asset Management</v>
          </cell>
          <cell r="E436" t="str">
            <v>Control Room</v>
          </cell>
          <cell r="F436" t="str">
            <v>Pipeline Controller</v>
          </cell>
          <cell r="G436" t="str">
            <v>TCR Accum Super</v>
          </cell>
          <cell r="H436" t="str">
            <v>Monthly Alinta Asset Managemt.</v>
          </cell>
          <cell r="I436" t="str">
            <v>43155</v>
          </cell>
          <cell r="J436" t="str">
            <v>DBP Trans Servs</v>
          </cell>
        </row>
        <row r="437">
          <cell r="A437" t="str">
            <v>00012343</v>
          </cell>
          <cell r="B437" t="str">
            <v>Cook</v>
          </cell>
          <cell r="C437" t="str">
            <v>Murray</v>
          </cell>
          <cell r="D437" t="str">
            <v>Alinta Asset Management</v>
          </cell>
          <cell r="E437" t="str">
            <v>Gas Transmission West</v>
          </cell>
          <cell r="F437" t="str">
            <v>Transportation Services Manager</v>
          </cell>
          <cell r="G437" t="str">
            <v>TCR Accum Super</v>
          </cell>
          <cell r="H437" t="str">
            <v>Monthly Alinta Asset Managemt.</v>
          </cell>
          <cell r="I437" t="str">
            <v>43155</v>
          </cell>
          <cell r="J437" t="str">
            <v>DBP Trans Servs</v>
          </cell>
        </row>
        <row r="438">
          <cell r="A438" t="str">
            <v>00012344</v>
          </cell>
          <cell r="B438" t="str">
            <v>Dunn</v>
          </cell>
          <cell r="C438" t="str">
            <v>Mike</v>
          </cell>
          <cell r="D438" t="str">
            <v>Alinta Asset Management</v>
          </cell>
          <cell r="E438" t="str">
            <v>West Expansion (Compression)</v>
          </cell>
          <cell r="F438" t="str">
            <v>Senior Project Manager</v>
          </cell>
          <cell r="G438" t="str">
            <v>TCR Accum Super</v>
          </cell>
          <cell r="H438" t="str">
            <v>Monthly Alinta Asset Managemt.</v>
          </cell>
          <cell r="I438" t="str">
            <v>43125</v>
          </cell>
          <cell r="J438" t="str">
            <v>DBP Capital Exp Pr</v>
          </cell>
        </row>
        <row r="439">
          <cell r="A439" t="str">
            <v>00012345</v>
          </cell>
          <cell r="B439" t="str">
            <v>Dunning</v>
          </cell>
          <cell r="C439" t="str">
            <v>Vaughan</v>
          </cell>
          <cell r="D439" t="str">
            <v>Alinta Asset Management</v>
          </cell>
          <cell r="E439" t="str">
            <v>Gas Transmission West</v>
          </cell>
          <cell r="F439" t="str">
            <v>Snr Pipeline Efficiency Engineer</v>
          </cell>
          <cell r="G439" t="str">
            <v>TCR Accum Super</v>
          </cell>
          <cell r="H439" t="str">
            <v>Monthly Alinta Asset Managemt.</v>
          </cell>
          <cell r="I439" t="str">
            <v>43150</v>
          </cell>
          <cell r="J439" t="str">
            <v>Mgr DBP Operations</v>
          </cell>
        </row>
        <row r="440">
          <cell r="A440" t="str">
            <v>00012346</v>
          </cell>
          <cell r="B440" t="str">
            <v>Eliasz</v>
          </cell>
          <cell r="C440" t="str">
            <v>John</v>
          </cell>
          <cell r="D440" t="str">
            <v>Alinta Asset Management</v>
          </cell>
          <cell r="E440" t="str">
            <v>Pipeline Efficiency</v>
          </cell>
          <cell r="F440" t="str">
            <v>Senior Pipeline Efficiency Officer</v>
          </cell>
          <cell r="G440" t="str">
            <v>TCR Accum Super</v>
          </cell>
          <cell r="H440" t="str">
            <v>Monthly Alinta Asset Managemt.</v>
          </cell>
          <cell r="I440" t="str">
            <v>43150</v>
          </cell>
          <cell r="J440" t="str">
            <v>Mgr DBP Operations</v>
          </cell>
        </row>
        <row r="441">
          <cell r="A441" t="str">
            <v>00012347</v>
          </cell>
          <cell r="B441" t="str">
            <v>Inglis-Dawson</v>
          </cell>
          <cell r="C441" t="str">
            <v>Sara</v>
          </cell>
          <cell r="D441" t="str">
            <v>Corporate Finance</v>
          </cell>
          <cell r="E441" t="str">
            <v>Risk &amp; Internal Audit</v>
          </cell>
          <cell r="F441" t="str">
            <v>Group Risk Manager</v>
          </cell>
          <cell r="G441" t="str">
            <v>TCR Accum Super</v>
          </cell>
          <cell r="H441" t="str">
            <v>Alinta Limited</v>
          </cell>
          <cell r="I441" t="str">
            <v>12500</v>
          </cell>
          <cell r="J441" t="str">
            <v>Grp Mgr Risk &amp; Audit</v>
          </cell>
        </row>
        <row r="442">
          <cell r="A442" t="str">
            <v>00012350</v>
          </cell>
          <cell r="B442" t="str">
            <v>Nabi-Zadeh</v>
          </cell>
          <cell r="C442" t="str">
            <v>Hassan</v>
          </cell>
          <cell r="D442" t="str">
            <v>Alinta Asset Management</v>
          </cell>
          <cell r="E442" t="str">
            <v>Engineering &amp; Technical Services</v>
          </cell>
          <cell r="F442" t="str">
            <v>Snr Corrosion &amp; Protection Engineer</v>
          </cell>
          <cell r="G442" t="str">
            <v>TCR Accum Super</v>
          </cell>
          <cell r="H442" t="str">
            <v>Monthly Alinta Asset Managemt.</v>
          </cell>
          <cell r="I442" t="str">
            <v>43152</v>
          </cell>
          <cell r="J442" t="str">
            <v>DBP Tech Servs</v>
          </cell>
        </row>
        <row r="443">
          <cell r="A443" t="str">
            <v>00012351</v>
          </cell>
          <cell r="B443" t="str">
            <v>Nicholls</v>
          </cell>
          <cell r="C443" t="str">
            <v>Gary</v>
          </cell>
          <cell r="D443" t="str">
            <v>Alinta Asset Management</v>
          </cell>
          <cell r="E443" t="str">
            <v>Control Room</v>
          </cell>
          <cell r="F443" t="str">
            <v>Pipeline Controller</v>
          </cell>
          <cell r="G443" t="str">
            <v>TCR Accum Super</v>
          </cell>
          <cell r="H443" t="str">
            <v>Monthly Alinta Asset Managemt.</v>
          </cell>
          <cell r="I443" t="str">
            <v>43155</v>
          </cell>
          <cell r="J443" t="str">
            <v>DBP Trans Servs</v>
          </cell>
        </row>
        <row r="444">
          <cell r="A444" t="str">
            <v>00012352</v>
          </cell>
          <cell r="B444" t="str">
            <v>Pedrick</v>
          </cell>
          <cell r="C444" t="str">
            <v>Bill</v>
          </cell>
          <cell r="D444" t="str">
            <v>Alinta Asset Management</v>
          </cell>
          <cell r="E444" t="str">
            <v>Engineering &amp; Technical Services</v>
          </cell>
          <cell r="F444" t="str">
            <v>Senior Instrument / Electrical Engineer</v>
          </cell>
          <cell r="G444" t="str">
            <v>TCR Accum Super</v>
          </cell>
          <cell r="H444" t="str">
            <v>Monthly Alinta Asset Managemt.</v>
          </cell>
          <cell r="I444" t="str">
            <v>43152</v>
          </cell>
          <cell r="J444" t="str">
            <v>DBP Tech Servs</v>
          </cell>
        </row>
        <row r="445">
          <cell r="A445" t="str">
            <v>00012353</v>
          </cell>
          <cell r="B445" t="str">
            <v>Podgorski</v>
          </cell>
          <cell r="C445" t="str">
            <v>Janusz</v>
          </cell>
          <cell r="D445" t="str">
            <v>Alinta Asset Management</v>
          </cell>
          <cell r="E445" t="str">
            <v>Engineering &amp; Technical Services</v>
          </cell>
          <cell r="F445" t="str">
            <v>Snr Safety &amp; Environment Engineer</v>
          </cell>
          <cell r="G445" t="str">
            <v>TCR Accum Super</v>
          </cell>
          <cell r="H445" t="str">
            <v>Monthly Alinta Asset Managemt.</v>
          </cell>
          <cell r="I445" t="str">
            <v>43152</v>
          </cell>
          <cell r="J445" t="str">
            <v>DBP Tech Servs</v>
          </cell>
        </row>
        <row r="446">
          <cell r="A446" t="str">
            <v>00012356</v>
          </cell>
          <cell r="B446" t="str">
            <v>Spratt</v>
          </cell>
          <cell r="C446" t="str">
            <v>Peter</v>
          </cell>
          <cell r="D446" t="str">
            <v>Alinta Asset Management</v>
          </cell>
          <cell r="E446" t="str">
            <v>Engineering &amp; Technical Services</v>
          </cell>
          <cell r="F446" t="str">
            <v>Project Supervisor</v>
          </cell>
          <cell r="G446" t="str">
            <v>TCR Accum Super</v>
          </cell>
          <cell r="H446" t="str">
            <v>Monthly Alinta Asset Managemt.</v>
          </cell>
          <cell r="I446" t="str">
            <v>31530</v>
          </cell>
          <cell r="J446" t="str">
            <v>AAM OW GT Ops Interf</v>
          </cell>
        </row>
        <row r="447">
          <cell r="A447" t="str">
            <v>00012357</v>
          </cell>
          <cell r="B447" t="str">
            <v>Suggate</v>
          </cell>
          <cell r="C447" t="str">
            <v>Trevor</v>
          </cell>
          <cell r="D447" t="str">
            <v>Alinta Asset Management</v>
          </cell>
          <cell r="E447" t="str">
            <v>Control Room</v>
          </cell>
          <cell r="F447" t="str">
            <v>Pipeline Controller</v>
          </cell>
          <cell r="G447" t="str">
            <v>TCR Accum Super</v>
          </cell>
          <cell r="H447" t="str">
            <v>Monthly Alinta Asset Managemt.</v>
          </cell>
          <cell r="I447" t="str">
            <v>35406</v>
          </cell>
          <cell r="J447" t="str">
            <v>Control Centre 35</v>
          </cell>
        </row>
        <row r="448">
          <cell r="A448" t="str">
            <v>00012358</v>
          </cell>
          <cell r="B448" t="str">
            <v>Thomson</v>
          </cell>
          <cell r="C448" t="str">
            <v>Eric</v>
          </cell>
          <cell r="D448" t="str">
            <v>Alinta Asset Management</v>
          </cell>
          <cell r="E448" t="str">
            <v>Control Room</v>
          </cell>
          <cell r="F448" t="str">
            <v>Pipeline Controller</v>
          </cell>
          <cell r="G448" t="str">
            <v>TCR Accum Super</v>
          </cell>
          <cell r="H448" t="str">
            <v>Monthly Alinta Asset Managemt.</v>
          </cell>
          <cell r="I448" t="str">
            <v>43155</v>
          </cell>
          <cell r="J448" t="str">
            <v>DBP Trans Servs</v>
          </cell>
        </row>
        <row r="449">
          <cell r="A449" t="str">
            <v>00012359</v>
          </cell>
          <cell r="B449" t="str">
            <v>Truong</v>
          </cell>
          <cell r="C449" t="str">
            <v>Nghia</v>
          </cell>
          <cell r="D449" t="str">
            <v>Alinta Asset Management</v>
          </cell>
          <cell r="E449" t="str">
            <v>Gas Transmission West</v>
          </cell>
          <cell r="F449" t="str">
            <v>System Development Engineer</v>
          </cell>
          <cell r="G449" t="str">
            <v>TCR Accum Super</v>
          </cell>
          <cell r="H449" t="str">
            <v>Monthly Alinta Asset Managemt.</v>
          </cell>
          <cell r="I449" t="str">
            <v>43150</v>
          </cell>
          <cell r="J449" t="str">
            <v>Mgr DBP Operations</v>
          </cell>
        </row>
        <row r="450">
          <cell r="A450" t="str">
            <v>00012360</v>
          </cell>
          <cell r="B450" t="str">
            <v>Crevola</v>
          </cell>
          <cell r="C450" t="str">
            <v>Michael</v>
          </cell>
          <cell r="D450" t="str">
            <v>Corporate Finance</v>
          </cell>
          <cell r="E450" t="str">
            <v>Group Treasury</v>
          </cell>
          <cell r="F450" t="str">
            <v>Treasury Manager</v>
          </cell>
          <cell r="G450" t="str">
            <v>TCR Accum Super</v>
          </cell>
          <cell r="H450" t="str">
            <v>Alinta Limited</v>
          </cell>
          <cell r="I450" t="str">
            <v>12100</v>
          </cell>
          <cell r="J450" t="str">
            <v>Group Treasury</v>
          </cell>
        </row>
        <row r="451">
          <cell r="A451" t="str">
            <v>00012362</v>
          </cell>
          <cell r="B451" t="str">
            <v>Grant</v>
          </cell>
          <cell r="C451" t="str">
            <v>Megan</v>
          </cell>
          <cell r="D451" t="str">
            <v>Corporate Finance</v>
          </cell>
          <cell r="E451" t="str">
            <v>Financial Control DBP</v>
          </cell>
          <cell r="F451" t="str">
            <v>Management  Accountant</v>
          </cell>
          <cell r="G451" t="str">
            <v>TCR Accum Super</v>
          </cell>
          <cell r="H451" t="str">
            <v>Alinta Limited</v>
          </cell>
          <cell r="I451" t="str">
            <v>31334</v>
          </cell>
          <cell r="J451" t="str">
            <v>ANS WA Finance Costs</v>
          </cell>
        </row>
        <row r="452">
          <cell r="A452" t="str">
            <v>00012364</v>
          </cell>
          <cell r="B452" t="str">
            <v>McMullan</v>
          </cell>
          <cell r="C452" t="str">
            <v>Louise</v>
          </cell>
          <cell r="D452" t="str">
            <v>Corporate Finance</v>
          </cell>
          <cell r="E452" t="str">
            <v>Corporate Office Administration</v>
          </cell>
          <cell r="F452" t="str">
            <v>Receptionist</v>
          </cell>
          <cell r="G452" t="str">
            <v>TCR Accum Super</v>
          </cell>
          <cell r="H452" t="str">
            <v>Alinta Limited</v>
          </cell>
          <cell r="I452" t="str">
            <v>13501</v>
          </cell>
          <cell r="J452" t="str">
            <v>BS Corp Office Admin</v>
          </cell>
        </row>
        <row r="453">
          <cell r="A453" t="str">
            <v>00012365</v>
          </cell>
          <cell r="B453" t="str">
            <v>McDougall</v>
          </cell>
          <cell r="C453" t="str">
            <v>Steph</v>
          </cell>
          <cell r="D453" t="str">
            <v>Corporate Finance</v>
          </cell>
          <cell r="E453" t="str">
            <v>Financial Control DBP</v>
          </cell>
          <cell r="F453" t="str">
            <v>Management Accountant</v>
          </cell>
          <cell r="G453" t="str">
            <v>TCR Accum Super</v>
          </cell>
          <cell r="H453" t="str">
            <v>Alinta Limited</v>
          </cell>
          <cell r="I453" t="str">
            <v>31334</v>
          </cell>
          <cell r="J453" t="str">
            <v>ANS WA Finance Costs</v>
          </cell>
        </row>
        <row r="454">
          <cell r="A454" t="str">
            <v>00012366</v>
          </cell>
          <cell r="B454" t="str">
            <v>McGinley</v>
          </cell>
          <cell r="C454" t="str">
            <v>Lisanne</v>
          </cell>
          <cell r="D454" t="str">
            <v>Corporate Finance</v>
          </cell>
          <cell r="E454" t="str">
            <v>Planning &amp; Investment Analysis</v>
          </cell>
          <cell r="F454" t="str">
            <v>Senior Financial  Analyst</v>
          </cell>
          <cell r="G454" t="str">
            <v>TCR Accum Super</v>
          </cell>
          <cell r="H454" t="str">
            <v>Alinta Limited</v>
          </cell>
          <cell r="I454" t="str">
            <v>12400</v>
          </cell>
          <cell r="J454" t="str">
            <v>Investment Analysis</v>
          </cell>
        </row>
        <row r="455">
          <cell r="A455" t="str">
            <v>00012367</v>
          </cell>
          <cell r="B455" t="str">
            <v>Trapnell</v>
          </cell>
          <cell r="C455" t="str">
            <v>David</v>
          </cell>
          <cell r="D455" t="str">
            <v>Corporate Finance</v>
          </cell>
          <cell r="E455" t="str">
            <v>Financial Control</v>
          </cell>
          <cell r="F455" t="str">
            <v>Group Financial Controller</v>
          </cell>
          <cell r="G455" t="str">
            <v>TCR Accum Super</v>
          </cell>
          <cell r="H455" t="str">
            <v>Alinta Limited</v>
          </cell>
          <cell r="I455" t="str">
            <v>13000</v>
          </cell>
          <cell r="J455" t="str">
            <v>FS GFC</v>
          </cell>
        </row>
        <row r="456">
          <cell r="A456" t="str">
            <v>00012368</v>
          </cell>
          <cell r="B456" t="str">
            <v>Travers</v>
          </cell>
          <cell r="C456" t="str">
            <v>Verity</v>
          </cell>
          <cell r="D456" t="str">
            <v>Human Resources</v>
          </cell>
          <cell r="E456" t="str">
            <v>HR Operations West</v>
          </cell>
          <cell r="F456" t="str">
            <v>HR Adviser West</v>
          </cell>
          <cell r="G456" t="str">
            <v>TCR Accum Super</v>
          </cell>
          <cell r="H456" t="str">
            <v>Alinta Limited</v>
          </cell>
          <cell r="I456" t="str">
            <v>11000</v>
          </cell>
          <cell r="J456" t="str">
            <v>Human Resources</v>
          </cell>
        </row>
        <row r="457">
          <cell r="A457" t="str">
            <v>00012369</v>
          </cell>
          <cell r="B457" t="str">
            <v>Turner</v>
          </cell>
          <cell r="C457" t="str">
            <v>Shari</v>
          </cell>
          <cell r="D457" t="str">
            <v>Corporate Finance</v>
          </cell>
          <cell r="E457" t="str">
            <v>Financial Control DBP</v>
          </cell>
          <cell r="F457" t="str">
            <v>Accounting Officer</v>
          </cell>
          <cell r="G457" t="str">
            <v>TCR Accum Super</v>
          </cell>
          <cell r="H457" t="str">
            <v>Alinta Limited</v>
          </cell>
          <cell r="I457" t="str">
            <v>43158</v>
          </cell>
          <cell r="J457" t="str">
            <v>DBP Finance</v>
          </cell>
        </row>
        <row r="458">
          <cell r="A458" t="str">
            <v>00012381</v>
          </cell>
          <cell r="B458" t="str">
            <v>Hunt</v>
          </cell>
          <cell r="C458" t="str">
            <v>Michelle</v>
          </cell>
          <cell r="D458" t="str">
            <v>Corporate Finance</v>
          </cell>
          <cell r="E458" t="str">
            <v>Financial Control DBP</v>
          </cell>
          <cell r="F458" t="str">
            <v>Accounting Officer</v>
          </cell>
          <cell r="G458" t="str">
            <v>TCR Accum Super</v>
          </cell>
          <cell r="H458" t="str">
            <v>Alinta Limited</v>
          </cell>
          <cell r="I458" t="str">
            <v>43158</v>
          </cell>
          <cell r="J458" t="str">
            <v>DBP Finance</v>
          </cell>
        </row>
        <row r="459">
          <cell r="A459" t="str">
            <v>00012392</v>
          </cell>
          <cell r="B459" t="str">
            <v>Otley</v>
          </cell>
          <cell r="C459" t="str">
            <v>Anthony</v>
          </cell>
          <cell r="D459" t="str">
            <v>Alinta Asset Management</v>
          </cell>
          <cell r="E459" t="str">
            <v>Overhead Supervisor HK</v>
          </cell>
          <cell r="F459" t="str">
            <v>OHS Coordinator</v>
          </cell>
          <cell r="G459" t="str">
            <v>NPS-EBA / Award VIC</v>
          </cell>
          <cell r="H459" t="str">
            <v>Alinta Asset Management 2</v>
          </cell>
          <cell r="I459" t="str">
            <v>39007</v>
          </cell>
          <cell r="J459" t="str">
            <v>Alliance</v>
          </cell>
        </row>
        <row r="460">
          <cell r="A460" t="str">
            <v>00012410</v>
          </cell>
          <cell r="B460" t="str">
            <v>Fletcher</v>
          </cell>
          <cell r="C460" t="str">
            <v>Timothy</v>
          </cell>
          <cell r="D460" t="str">
            <v>Alinta Asset Management</v>
          </cell>
          <cell r="E460" t="str">
            <v>Business Support</v>
          </cell>
          <cell r="F460" t="str">
            <v>Estimator</v>
          </cell>
          <cell r="G460" t="str">
            <v>Spec Contract 150hrs</v>
          </cell>
          <cell r="H460" t="str">
            <v>Alinta Asset Management 2 WA</v>
          </cell>
          <cell r="I460" t="str">
            <v>31455</v>
          </cell>
          <cell r="J460" t="str">
            <v>AAM OW Elect Business</v>
          </cell>
        </row>
        <row r="461">
          <cell r="A461" t="str">
            <v>00012411</v>
          </cell>
          <cell r="B461" t="str">
            <v>Bateman</v>
          </cell>
          <cell r="C461" t="str">
            <v>Pedr</v>
          </cell>
          <cell r="D461" t="str">
            <v>Alinta Asset Management</v>
          </cell>
          <cell r="E461" t="str">
            <v>Site Powercor JM</v>
          </cell>
          <cell r="F461" t="str">
            <v>Linesman</v>
          </cell>
          <cell r="G461" t="str">
            <v>NPS-EBA / Award VIC</v>
          </cell>
          <cell r="H461" t="str">
            <v>Alinta Asset Management 2</v>
          </cell>
          <cell r="I461" t="str">
            <v>31519</v>
          </cell>
          <cell r="J461" t="str">
            <v>AAM OS ED OS Constru</v>
          </cell>
        </row>
        <row r="462">
          <cell r="A462" t="str">
            <v>00012413</v>
          </cell>
          <cell r="B462" t="str">
            <v>Perry</v>
          </cell>
          <cell r="C462" t="str">
            <v>Andrew</v>
          </cell>
          <cell r="D462" t="str">
            <v>Alinta Asset Management</v>
          </cell>
          <cell r="E462" t="str">
            <v>Control Room</v>
          </cell>
          <cell r="F462" t="str">
            <v>Pipeline Controller</v>
          </cell>
          <cell r="G462" t="str">
            <v>TCR Accum Super</v>
          </cell>
          <cell r="H462" t="str">
            <v>Monthly Alinta Asset Managemt.</v>
          </cell>
          <cell r="I462" t="str">
            <v>43155</v>
          </cell>
          <cell r="J462" t="str">
            <v>DBP Trans Servs</v>
          </cell>
        </row>
        <row r="463">
          <cell r="A463" t="str">
            <v>00012414</v>
          </cell>
          <cell r="B463" t="str">
            <v>Edwards</v>
          </cell>
          <cell r="C463" t="str">
            <v>Lucas</v>
          </cell>
          <cell r="D463" t="str">
            <v>Alinta Asset Management</v>
          </cell>
          <cell r="E463" t="str">
            <v>CP Protection</v>
          </cell>
          <cell r="F463" t="str">
            <v>Corrosion Technican</v>
          </cell>
          <cell r="G463" t="str">
            <v>NPSWA-VIC(Cont)</v>
          </cell>
          <cell r="H463" t="str">
            <v>Alinta Asset Management 2 WA</v>
          </cell>
          <cell r="I463" t="str">
            <v>31527</v>
          </cell>
          <cell r="J463" t="str">
            <v>AAM OS GD BBSA Corro</v>
          </cell>
        </row>
        <row r="464">
          <cell r="A464" t="str">
            <v>00012418</v>
          </cell>
          <cell r="B464" t="str">
            <v>Addicott</v>
          </cell>
          <cell r="C464" t="str">
            <v>Trevor</v>
          </cell>
          <cell r="D464" t="str">
            <v>Alinta Asset Management</v>
          </cell>
          <cell r="E464" t="str">
            <v>CSG Gary Rogers</v>
          </cell>
          <cell r="F464" t="str">
            <v>Labourer</v>
          </cell>
          <cell r="G464" t="str">
            <v>NPS-EBA / Award VIC</v>
          </cell>
          <cell r="H464" t="str">
            <v>Alinta Asset Management 2</v>
          </cell>
          <cell r="I464" t="str">
            <v>31505</v>
          </cell>
          <cell r="J464" t="str">
            <v>AAM OS ED CS Sunshine</v>
          </cell>
        </row>
        <row r="465">
          <cell r="A465" t="str">
            <v>00012419</v>
          </cell>
          <cell r="B465" t="str">
            <v>Cepiviroski</v>
          </cell>
          <cell r="C465" t="str">
            <v>Nick</v>
          </cell>
          <cell r="D465" t="str">
            <v>Alinta Asset Management</v>
          </cell>
          <cell r="E465" t="str">
            <v>CSG Gary Rogers</v>
          </cell>
          <cell r="F465" t="str">
            <v>Labourer</v>
          </cell>
          <cell r="G465" t="str">
            <v>NPS-EBA / Award VIC</v>
          </cell>
          <cell r="H465" t="str">
            <v>Alinta Asset Management 2</v>
          </cell>
          <cell r="I465" t="str">
            <v>31505</v>
          </cell>
          <cell r="J465" t="str">
            <v>AAM OS ED CS Sunshine</v>
          </cell>
        </row>
        <row r="466">
          <cell r="A466" t="str">
            <v>00012420</v>
          </cell>
          <cell r="B466" t="str">
            <v>Varga</v>
          </cell>
          <cell r="C466" t="str">
            <v>Steve</v>
          </cell>
          <cell r="D466" t="str">
            <v>Alinta Asset Management</v>
          </cell>
          <cell r="E466" t="str">
            <v>CSG Gary Rogers</v>
          </cell>
          <cell r="F466" t="str">
            <v>Labourer</v>
          </cell>
          <cell r="G466" t="str">
            <v>NPS-EBA / Award VIC</v>
          </cell>
          <cell r="H466" t="str">
            <v>Alinta Asset Management 2</v>
          </cell>
          <cell r="I466" t="str">
            <v>31505</v>
          </cell>
          <cell r="J466" t="str">
            <v>AAM OS ED CS Sunshine</v>
          </cell>
        </row>
        <row r="467">
          <cell r="A467" t="str">
            <v>00012424</v>
          </cell>
          <cell r="B467" t="str">
            <v>Kotlyar</v>
          </cell>
          <cell r="C467" t="str">
            <v>Jack</v>
          </cell>
          <cell r="D467" t="str">
            <v>Alinta Asset Management</v>
          </cell>
          <cell r="E467" t="str">
            <v>Business Planning</v>
          </cell>
          <cell r="F467" t="str">
            <v>Manager Business Planning AAM</v>
          </cell>
          <cell r="G467" t="str">
            <v>TCR Accum Super</v>
          </cell>
          <cell r="H467" t="str">
            <v>Monthly Alinta Asset Managemt.</v>
          </cell>
          <cell r="I467" t="str">
            <v>31468</v>
          </cell>
          <cell r="J467" t="str">
            <v>AAM Comm Commercial</v>
          </cell>
        </row>
        <row r="468">
          <cell r="A468" t="str">
            <v>00012433</v>
          </cell>
          <cell r="B468" t="str">
            <v>Permain</v>
          </cell>
          <cell r="C468" t="str">
            <v>Neil</v>
          </cell>
          <cell r="D468" t="str">
            <v>Corporate Finance</v>
          </cell>
          <cell r="E468" t="str">
            <v>Business Services</v>
          </cell>
          <cell r="F468" t="str">
            <v>Insurance Coordinator</v>
          </cell>
          <cell r="G468" t="str">
            <v>TCR Accum Super</v>
          </cell>
          <cell r="H468" t="str">
            <v>Alinta Limited</v>
          </cell>
          <cell r="I468" t="str">
            <v>13501</v>
          </cell>
          <cell r="J468" t="str">
            <v>BS Corp Office Admin</v>
          </cell>
        </row>
        <row r="469">
          <cell r="A469" t="str">
            <v>00012434</v>
          </cell>
          <cell r="B469" t="str">
            <v>Ferre</v>
          </cell>
          <cell r="C469" t="str">
            <v>Paul</v>
          </cell>
          <cell r="D469" t="str">
            <v>Alinta Asset Management</v>
          </cell>
          <cell r="E469" t="str">
            <v>Sunshine</v>
          </cell>
          <cell r="F469" t="str">
            <v>Linesman</v>
          </cell>
          <cell r="G469" t="str">
            <v>NPS-EBA / Award VIC</v>
          </cell>
          <cell r="H469" t="str">
            <v>Alinta Asset Management 2</v>
          </cell>
          <cell r="I469" t="str">
            <v>31516</v>
          </cell>
          <cell r="J469" t="str">
            <v xml:space="preserve">AAM OS ED OS Glove &amp; </v>
          </cell>
        </row>
        <row r="470">
          <cell r="A470" t="str">
            <v>00012452</v>
          </cell>
          <cell r="B470" t="str">
            <v>Mortimer</v>
          </cell>
          <cell r="C470" t="str">
            <v>Margaret</v>
          </cell>
          <cell r="D470" t="str">
            <v>Alinta Asset Management</v>
          </cell>
          <cell r="E470" t="str">
            <v>Fleet Management</v>
          </cell>
          <cell r="F470" t="str">
            <v>Fleet Coordinator</v>
          </cell>
          <cell r="G470" t="str">
            <v>NPS-Contract (7.6)AP</v>
          </cell>
          <cell r="H470" t="str">
            <v>Alinta Asset Management 2</v>
          </cell>
          <cell r="I470" t="str">
            <v>31464</v>
          </cell>
          <cell r="J470" t="str">
            <v>AAM BS Property &amp; Fl</v>
          </cell>
        </row>
        <row r="471">
          <cell r="A471" t="str">
            <v>00012459</v>
          </cell>
          <cell r="B471" t="str">
            <v>McKenzie</v>
          </cell>
          <cell r="C471" t="str">
            <v>Liz</v>
          </cell>
          <cell r="D471" t="str">
            <v>Legal Services</v>
          </cell>
          <cell r="E471" t="str">
            <v>Legal Counsel Corporate</v>
          </cell>
          <cell r="F471" t="str">
            <v>Coordinator Information Management</v>
          </cell>
          <cell r="G471" t="str">
            <v>TCR Accum Super</v>
          </cell>
          <cell r="H471" t="str">
            <v>Alinta Limited</v>
          </cell>
          <cell r="I471" t="str">
            <v>10200</v>
          </cell>
          <cell r="J471" t="str">
            <v>Gen Counsel &amp; Legal</v>
          </cell>
        </row>
        <row r="472">
          <cell r="A472" t="str">
            <v>00012462</v>
          </cell>
          <cell r="B472" t="str">
            <v>Honeybun</v>
          </cell>
          <cell r="C472" t="str">
            <v>Scott</v>
          </cell>
          <cell r="D472" t="str">
            <v>Alinta Asset Management</v>
          </cell>
          <cell r="E472" t="str">
            <v>Travelling Electrical Fitter Crew</v>
          </cell>
          <cell r="F472" t="str">
            <v>Trades Assistant</v>
          </cell>
          <cell r="G472" t="str">
            <v>NPS-EBA / Award VIC</v>
          </cell>
          <cell r="H472" t="str">
            <v>Alinta Asset Management 2</v>
          </cell>
          <cell r="I472" t="str">
            <v>31516</v>
          </cell>
          <cell r="J472" t="str">
            <v xml:space="preserve">AAM OS ED OS Glove &amp; </v>
          </cell>
        </row>
        <row r="473">
          <cell r="A473" t="str">
            <v>00012463</v>
          </cell>
          <cell r="B473" t="str">
            <v>Gleeson</v>
          </cell>
          <cell r="C473" t="str">
            <v>Hugh</v>
          </cell>
          <cell r="D473" t="str">
            <v>Payroll Only</v>
          </cell>
          <cell r="E473" t="str">
            <v>PIES</v>
          </cell>
          <cell r="F473" t="str">
            <v>Chief Executive Officer PIES</v>
          </cell>
          <cell r="G473" t="str">
            <v>TCR Accum Super</v>
          </cell>
          <cell r="H473" t="str">
            <v>Pacific Indian Energy Services</v>
          </cell>
          <cell r="I473" t="str">
            <v>9700</v>
          </cell>
          <cell r="J473" t="str">
            <v>PIES</v>
          </cell>
        </row>
        <row r="474">
          <cell r="A474" t="str">
            <v>00012464</v>
          </cell>
          <cell r="B474" t="str">
            <v>Savage</v>
          </cell>
          <cell r="C474" t="str">
            <v>Amy</v>
          </cell>
          <cell r="D474" t="str">
            <v>Alinta Asset Management</v>
          </cell>
          <cell r="E474" t="str">
            <v>Supervisor Planning</v>
          </cell>
          <cell r="F474" t="str">
            <v>Business Support Officer</v>
          </cell>
          <cell r="G474" t="str">
            <v>Spec Contract 150hrs</v>
          </cell>
          <cell r="H474" t="str">
            <v>Alinta Asset Management 2 WA</v>
          </cell>
          <cell r="I474" t="str">
            <v>39116</v>
          </cell>
          <cell r="J474" t="str">
            <v>GDW Planning</v>
          </cell>
        </row>
        <row r="475">
          <cell r="A475" t="str">
            <v>00012465</v>
          </cell>
          <cell r="B475" t="str">
            <v>Melnikova</v>
          </cell>
          <cell r="C475" t="str">
            <v>Albina</v>
          </cell>
          <cell r="D475" t="str">
            <v>Information Services</v>
          </cell>
          <cell r="E475" t="str">
            <v>Test &amp; Release Management</v>
          </cell>
          <cell r="F475" t="str">
            <v>Test Analyst</v>
          </cell>
          <cell r="G475" t="str">
            <v>TCR Accum Super</v>
          </cell>
          <cell r="H475" t="str">
            <v>Alinta Limited</v>
          </cell>
          <cell r="I475" t="str">
            <v>14200</v>
          </cell>
          <cell r="J475" t="str">
            <v>IS Apps Dev &amp; Supp</v>
          </cell>
        </row>
        <row r="476">
          <cell r="A476" t="str">
            <v>00012466</v>
          </cell>
          <cell r="B476" t="str">
            <v>Chin</v>
          </cell>
          <cell r="C476" t="str">
            <v>Carol</v>
          </cell>
          <cell r="D476" t="str">
            <v>Corporate Finance</v>
          </cell>
          <cell r="E476" t="str">
            <v>Group Systems</v>
          </cell>
          <cell r="F476" t="str">
            <v>Systems Accountant</v>
          </cell>
          <cell r="G476" t="str">
            <v>TCR Accum Super</v>
          </cell>
          <cell r="H476" t="str">
            <v>Alinta Limited</v>
          </cell>
          <cell r="I476" t="str">
            <v>13004</v>
          </cell>
          <cell r="J476" t="str">
            <v>FS Systems</v>
          </cell>
        </row>
        <row r="477">
          <cell r="A477" t="str">
            <v>00012467</v>
          </cell>
          <cell r="B477" t="str">
            <v>Gillespie</v>
          </cell>
          <cell r="C477" t="str">
            <v>David</v>
          </cell>
          <cell r="D477" t="str">
            <v>Corporate Finance</v>
          </cell>
          <cell r="E477" t="str">
            <v>Finance Strategy</v>
          </cell>
          <cell r="F477" t="str">
            <v>Senior Financial Analyst</v>
          </cell>
          <cell r="G477" t="str">
            <v>TCR Accum Super</v>
          </cell>
          <cell r="H477" t="str">
            <v>Alinta Limited</v>
          </cell>
          <cell r="I477" t="str">
            <v>12200</v>
          </cell>
          <cell r="J477" t="str">
            <v>Grp Mgr Fin Strategy</v>
          </cell>
        </row>
        <row r="478">
          <cell r="A478" t="str">
            <v>00012471</v>
          </cell>
          <cell r="B478" t="str">
            <v>Steel</v>
          </cell>
          <cell r="C478" t="str">
            <v>Jacob</v>
          </cell>
          <cell r="D478" t="str">
            <v>Alinta Asset Management</v>
          </cell>
          <cell r="E478" t="str">
            <v>Sunshine</v>
          </cell>
          <cell r="F478" t="str">
            <v>Linesman</v>
          </cell>
          <cell r="G478" t="str">
            <v>NPS-EBA / Award VIC</v>
          </cell>
          <cell r="H478" t="str">
            <v>Alinta Asset Management 2</v>
          </cell>
          <cell r="I478" t="str">
            <v>39417</v>
          </cell>
          <cell r="J478" t="str">
            <v>Warnambool</v>
          </cell>
        </row>
        <row r="479">
          <cell r="A479" t="str">
            <v>00012474</v>
          </cell>
          <cell r="B479" t="str">
            <v>Weir</v>
          </cell>
          <cell r="C479" t="str">
            <v>Brendan</v>
          </cell>
          <cell r="D479" t="str">
            <v>Alinta Asset Management</v>
          </cell>
          <cell r="E479" t="str">
            <v>Kalgoorlie Electrical Group</v>
          </cell>
          <cell r="F479" t="str">
            <v>Trades Assistant / Plant Operator</v>
          </cell>
          <cell r="G479" t="str">
            <v>NPS-EBA / Award VIC</v>
          </cell>
          <cell r="H479" t="str">
            <v>Alinta Asset Management 2</v>
          </cell>
          <cell r="I479" t="str">
            <v>31457</v>
          </cell>
          <cell r="J479" t="str">
            <v>AAM OW Elect Electrical</v>
          </cell>
        </row>
        <row r="480">
          <cell r="A480" t="str">
            <v>00012483</v>
          </cell>
          <cell r="B480" t="str">
            <v>Harman</v>
          </cell>
          <cell r="C480" t="str">
            <v>Robert</v>
          </cell>
          <cell r="D480" t="str">
            <v>Alinta Asset Management</v>
          </cell>
          <cell r="E480" t="str">
            <v>External</v>
          </cell>
          <cell r="F480" t="str">
            <v>Supervisor OSG</v>
          </cell>
          <cell r="G480" t="str">
            <v>NPS-EBA / Award VIC</v>
          </cell>
          <cell r="H480" t="str">
            <v>Alinta Asset Management 2</v>
          </cell>
          <cell r="I480" t="str">
            <v>31519</v>
          </cell>
          <cell r="J480" t="str">
            <v>AAM OS ED OS Constru</v>
          </cell>
        </row>
        <row r="481">
          <cell r="A481" t="str">
            <v>00012521</v>
          </cell>
          <cell r="B481" t="str">
            <v>Fast</v>
          </cell>
          <cell r="C481" t="str">
            <v>Stephanie</v>
          </cell>
          <cell r="D481" t="str">
            <v>Alinta Asset Management</v>
          </cell>
          <cell r="E481" t="str">
            <v>Strategic Projects</v>
          </cell>
          <cell r="F481" t="str">
            <v>Business Strategy Analyst</v>
          </cell>
          <cell r="G481" t="str">
            <v>TCR Accum Super</v>
          </cell>
          <cell r="H481" t="str">
            <v>Monthly Alinta Asset Managemt.</v>
          </cell>
          <cell r="I481" t="str">
            <v>43125</v>
          </cell>
          <cell r="J481" t="str">
            <v>DBP Capital Exp Pr</v>
          </cell>
        </row>
        <row r="482">
          <cell r="A482" t="str">
            <v>00012523</v>
          </cell>
          <cell r="B482" t="str">
            <v>Lambert</v>
          </cell>
          <cell r="C482" t="str">
            <v>Rod</v>
          </cell>
          <cell r="D482" t="str">
            <v>Alinta Asset Management</v>
          </cell>
          <cell r="E482" t="str">
            <v>Control Room</v>
          </cell>
          <cell r="F482" t="str">
            <v>Pipeline Control Superintendent</v>
          </cell>
          <cell r="G482" t="str">
            <v>TCR Accum Super</v>
          </cell>
          <cell r="H482" t="str">
            <v>Alinta Asset Management</v>
          </cell>
          <cell r="I482" t="str">
            <v>35406</v>
          </cell>
          <cell r="J482" t="str">
            <v>Control Centre 40</v>
          </cell>
        </row>
        <row r="483">
          <cell r="A483" t="str">
            <v>00012526</v>
          </cell>
          <cell r="B483" t="str">
            <v>Jarvis</v>
          </cell>
          <cell r="C483" t="str">
            <v>Shayne</v>
          </cell>
          <cell r="D483" t="str">
            <v>Alinta Asset Management</v>
          </cell>
          <cell r="E483" t="str">
            <v>POWERCOR</v>
          </cell>
          <cell r="F483" t="str">
            <v>Linesman</v>
          </cell>
          <cell r="G483" t="str">
            <v>NPS-EBA / Award VIC</v>
          </cell>
          <cell r="H483" t="str">
            <v>Alinta Asset Management 2</v>
          </cell>
          <cell r="I483" t="str">
            <v>39417</v>
          </cell>
          <cell r="J483" t="str">
            <v>Warnambool</v>
          </cell>
        </row>
        <row r="484">
          <cell r="A484" t="str">
            <v>00012529</v>
          </cell>
          <cell r="B484" t="str">
            <v>Rundle</v>
          </cell>
          <cell r="C484" t="str">
            <v>Anthony</v>
          </cell>
          <cell r="D484" t="str">
            <v>Alinta Asset Management</v>
          </cell>
          <cell r="E484" t="str">
            <v>Network Development Function</v>
          </cell>
          <cell r="F484" t="str">
            <v>Public Lighting Coordinator</v>
          </cell>
          <cell r="G484" t="str">
            <v>TCR Accum Super</v>
          </cell>
          <cell r="H484" t="str">
            <v>Monthly Alinta Asset Managemt.</v>
          </cell>
          <cell r="I484" t="str">
            <v>33312</v>
          </cell>
          <cell r="J484" t="str">
            <v>Customer Relations</v>
          </cell>
        </row>
        <row r="485">
          <cell r="A485" t="str">
            <v>00012530</v>
          </cell>
          <cell r="B485" t="str">
            <v>Mitchell</v>
          </cell>
          <cell r="C485" t="str">
            <v>Scott</v>
          </cell>
          <cell r="D485" t="str">
            <v>Alinta Asset Management</v>
          </cell>
          <cell r="E485" t="str">
            <v>Engineering</v>
          </cell>
          <cell r="F485" t="str">
            <v>Engineering Team Leader</v>
          </cell>
          <cell r="G485" t="str">
            <v>TCR Accum Super</v>
          </cell>
          <cell r="H485" t="str">
            <v>Monthly Alinta Asset Managemt.</v>
          </cell>
          <cell r="I485" t="str">
            <v>35413</v>
          </cell>
          <cell r="J485" t="str">
            <v>Engineering</v>
          </cell>
        </row>
        <row r="486">
          <cell r="A486" t="str">
            <v>00012536</v>
          </cell>
          <cell r="B486" t="str">
            <v>Colombo</v>
          </cell>
          <cell r="C486" t="str">
            <v>Elio</v>
          </cell>
          <cell r="D486" t="str">
            <v>Alinta Asset Management</v>
          </cell>
          <cell r="E486" t="str">
            <v>CSG Gary Rogers</v>
          </cell>
          <cell r="F486" t="str">
            <v>Civil Worker - Electrical</v>
          </cell>
          <cell r="G486" t="str">
            <v>NPS-EBA / Award VIC</v>
          </cell>
          <cell r="H486" t="str">
            <v>Alinta Asset Management 2</v>
          </cell>
          <cell r="I486" t="str">
            <v>31505</v>
          </cell>
          <cell r="J486" t="str">
            <v>AAM OS ED CS Sunshine</v>
          </cell>
        </row>
        <row r="487">
          <cell r="A487" t="str">
            <v>00012538</v>
          </cell>
          <cell r="B487" t="str">
            <v>Mantini</v>
          </cell>
          <cell r="C487" t="str">
            <v>Aaron</v>
          </cell>
          <cell r="D487" t="str">
            <v>Alinta Asset Management</v>
          </cell>
          <cell r="E487" t="str">
            <v>Faults</v>
          </cell>
          <cell r="F487" t="str">
            <v>Field Officer Level 1</v>
          </cell>
          <cell r="G487" t="str">
            <v>NPSWA-VIC(RDO)</v>
          </cell>
          <cell r="H487" t="str">
            <v>Alinta Asset Management 2 WA</v>
          </cell>
          <cell r="I487" t="str">
            <v>39004</v>
          </cell>
          <cell r="J487" t="str">
            <v>Project Delivery</v>
          </cell>
        </row>
        <row r="488">
          <cell r="A488" t="str">
            <v>00012542</v>
          </cell>
          <cell r="B488" t="str">
            <v>Willan</v>
          </cell>
          <cell r="C488" t="str">
            <v>Chris</v>
          </cell>
          <cell r="D488" t="str">
            <v>Alinta Asset Management</v>
          </cell>
          <cell r="E488" t="str">
            <v>Construction</v>
          </cell>
          <cell r="F488" t="str">
            <v>Field Officer Level 1</v>
          </cell>
          <cell r="G488" t="str">
            <v>NPSWA-VIC(RDO)</v>
          </cell>
          <cell r="H488" t="str">
            <v>Alinta Asset Management 2 WA</v>
          </cell>
          <cell r="I488" t="str">
            <v>31524</v>
          </cell>
          <cell r="J488" t="str">
            <v>AAM OS GD Ext Projec</v>
          </cell>
        </row>
        <row r="489">
          <cell r="A489" t="str">
            <v>00012544</v>
          </cell>
          <cell r="B489" t="str">
            <v>Vescovi</v>
          </cell>
          <cell r="C489" t="str">
            <v>Paul</v>
          </cell>
          <cell r="D489" t="str">
            <v>Alinta Asset Management</v>
          </cell>
          <cell r="E489" t="str">
            <v>Program Management</v>
          </cell>
          <cell r="F489" t="str">
            <v>General Manager Program Management</v>
          </cell>
          <cell r="G489" t="str">
            <v>TCR Accum Super</v>
          </cell>
          <cell r="H489" t="str">
            <v>Monthly Alinta Asset Managemt.</v>
          </cell>
          <cell r="I489" t="str">
            <v>31340</v>
          </cell>
          <cell r="J489" t="str">
            <v>ANS Corp Projects</v>
          </cell>
        </row>
        <row r="490">
          <cell r="A490" t="str">
            <v>00012547</v>
          </cell>
          <cell r="B490" t="str">
            <v>Tickell</v>
          </cell>
          <cell r="C490" t="str">
            <v>Clinton</v>
          </cell>
          <cell r="D490" t="str">
            <v>Alinta Asset Management</v>
          </cell>
          <cell r="E490" t="str">
            <v>Overhead Supervisor HK</v>
          </cell>
          <cell r="F490" t="str">
            <v>Linesman</v>
          </cell>
          <cell r="G490" t="str">
            <v>NPS-EBA / Award VIC</v>
          </cell>
          <cell r="H490" t="str">
            <v>Alinta Asset Management 2</v>
          </cell>
          <cell r="I490" t="str">
            <v>39007</v>
          </cell>
          <cell r="J490" t="str">
            <v>Alliance</v>
          </cell>
        </row>
        <row r="491">
          <cell r="A491" t="str">
            <v>00012554</v>
          </cell>
          <cell r="B491" t="str">
            <v>Babenko</v>
          </cell>
          <cell r="C491" t="str">
            <v>Dana</v>
          </cell>
          <cell r="D491" t="str">
            <v>Alinta Asset Management</v>
          </cell>
          <cell r="E491" t="str">
            <v>Service Delivery</v>
          </cell>
          <cell r="F491" t="str">
            <v>Meter Reading Officer</v>
          </cell>
          <cell r="G491" t="str">
            <v>TCR Accum Super</v>
          </cell>
          <cell r="H491" t="str">
            <v>Alinta Asset Management</v>
          </cell>
          <cell r="I491" t="str">
            <v>35370</v>
          </cell>
          <cell r="J491" t="str">
            <v>WA Mgr Mkt Servs</v>
          </cell>
        </row>
        <row r="492">
          <cell r="A492" t="str">
            <v>00012555</v>
          </cell>
          <cell r="B492" t="str">
            <v>Searle</v>
          </cell>
          <cell r="C492" t="str">
            <v>Lewis</v>
          </cell>
          <cell r="D492" t="str">
            <v>Alinta Asset Management</v>
          </cell>
          <cell r="E492" t="str">
            <v>GIS Drafting West</v>
          </cell>
          <cell r="F492" t="str">
            <v>GIS Draftsperson</v>
          </cell>
          <cell r="G492" t="str">
            <v>TCR Accum Super</v>
          </cell>
          <cell r="H492" t="str">
            <v>Alinta Asset Management</v>
          </cell>
          <cell r="I492" t="str">
            <v>35351</v>
          </cell>
          <cell r="J492" t="str">
            <v>GIS/Drafting</v>
          </cell>
        </row>
        <row r="493">
          <cell r="A493" t="str">
            <v>00012560</v>
          </cell>
          <cell r="B493" t="str">
            <v>King</v>
          </cell>
          <cell r="C493" t="str">
            <v>Murray</v>
          </cell>
          <cell r="D493" t="str">
            <v>MBO</v>
          </cell>
          <cell r="E493" t="str">
            <v>MBO</v>
          </cell>
          <cell r="F493" t="str">
            <v>General Counsel</v>
          </cell>
          <cell r="G493" t="str">
            <v>TCR Accum Super</v>
          </cell>
          <cell r="H493" t="str">
            <v>Alinta Limited</v>
          </cell>
          <cell r="I493" t="str">
            <v>10502</v>
          </cell>
          <cell r="J493" t="str">
            <v>Strat/Devel - MBO</v>
          </cell>
        </row>
        <row r="494">
          <cell r="A494" t="str">
            <v>00012561</v>
          </cell>
          <cell r="B494" t="str">
            <v>Reilly</v>
          </cell>
          <cell r="C494" t="str">
            <v>Paul</v>
          </cell>
          <cell r="D494" t="str">
            <v>Alinta Asset Management</v>
          </cell>
          <cell r="E494" t="str">
            <v>Engineering &amp; Technical Services</v>
          </cell>
          <cell r="F494" t="str">
            <v>Project Manager-Minor Projects</v>
          </cell>
          <cell r="G494" t="str">
            <v>TCR Accum Super</v>
          </cell>
          <cell r="H494" t="str">
            <v>Alinta Asset Management</v>
          </cell>
          <cell r="I494" t="str">
            <v>43152</v>
          </cell>
          <cell r="J494" t="str">
            <v>DBP Tech Servs</v>
          </cell>
        </row>
        <row r="495">
          <cell r="A495" t="str">
            <v>00012566</v>
          </cell>
          <cell r="B495" t="str">
            <v>Coyle</v>
          </cell>
          <cell r="C495" t="str">
            <v>Hugh</v>
          </cell>
          <cell r="D495" t="str">
            <v>Alinta Asset Management</v>
          </cell>
          <cell r="E495" t="str">
            <v>Inspection &amp; Audit</v>
          </cell>
          <cell r="F495" t="str">
            <v>Gas Utilisation Inspector</v>
          </cell>
          <cell r="G495" t="str">
            <v>ANS CA</v>
          </cell>
          <cell r="H495" t="str">
            <v>Alinta Asset Management</v>
          </cell>
          <cell r="I495" t="str">
            <v>31528</v>
          </cell>
          <cell r="J495" t="str">
            <v>AAM OW GD Gas Inspec</v>
          </cell>
        </row>
        <row r="496">
          <cell r="A496" t="str">
            <v>00012573</v>
          </cell>
          <cell r="B496" t="str">
            <v>Magarry</v>
          </cell>
          <cell r="C496" t="str">
            <v>Peter</v>
          </cell>
          <cell r="D496" t="str">
            <v>Alinta Management</v>
          </cell>
          <cell r="E496" t="str">
            <v>Alinta Limited</v>
          </cell>
          <cell r="F496" t="str">
            <v>Chief Executive Officer (Acting)</v>
          </cell>
          <cell r="G496" t="str">
            <v>TCR Accum Super</v>
          </cell>
          <cell r="H496" t="str">
            <v>Alinta Limited</v>
          </cell>
          <cell r="I496" t="str">
            <v>10100</v>
          </cell>
          <cell r="J496" t="str">
            <v>Exec C.E.O.</v>
          </cell>
        </row>
        <row r="497">
          <cell r="A497" t="str">
            <v>00012574</v>
          </cell>
          <cell r="B497" t="str">
            <v>Bibby</v>
          </cell>
          <cell r="C497" t="str">
            <v>Cathy</v>
          </cell>
          <cell r="D497" t="str">
            <v>Information Services</v>
          </cell>
          <cell r="E497" t="str">
            <v>Information Services</v>
          </cell>
          <cell r="F497" t="str">
            <v>Chief Information Officer</v>
          </cell>
          <cell r="G497" t="str">
            <v>TCR Accum Super</v>
          </cell>
          <cell r="H497" t="str">
            <v>Alinta Limited</v>
          </cell>
          <cell r="I497" t="str">
            <v>14100</v>
          </cell>
          <cell r="J497" t="str">
            <v>IS CIO</v>
          </cell>
        </row>
        <row r="498">
          <cell r="A498" t="str">
            <v>00012575</v>
          </cell>
          <cell r="B498" t="str">
            <v>Dineen</v>
          </cell>
          <cell r="C498" t="str">
            <v>Renee</v>
          </cell>
          <cell r="D498" t="str">
            <v>Alinta Asset Management</v>
          </cell>
          <cell r="E498" t="str">
            <v>Service Delivery - West</v>
          </cell>
          <cell r="F498" t="str">
            <v>Administrative Assistant</v>
          </cell>
          <cell r="G498" t="str">
            <v>TCR Accum Super</v>
          </cell>
          <cell r="H498" t="str">
            <v>Alinta Asset Management</v>
          </cell>
          <cell r="I498" t="str">
            <v>35370</v>
          </cell>
          <cell r="J498" t="str">
            <v>WA Mgr Mkt Servs</v>
          </cell>
        </row>
        <row r="499">
          <cell r="A499" t="str">
            <v>00012579</v>
          </cell>
          <cell r="B499" t="str">
            <v>Gebert</v>
          </cell>
          <cell r="C499" t="str">
            <v>Janine</v>
          </cell>
          <cell r="D499" t="str">
            <v>Human Resources</v>
          </cell>
          <cell r="E499" t="str">
            <v>Human Resources &amp; Corporate Affairs</v>
          </cell>
          <cell r="F499" t="str">
            <v>Personal Assistant to Executive GM HR</v>
          </cell>
          <cell r="G499" t="str">
            <v>TCR Accum Super</v>
          </cell>
          <cell r="H499" t="str">
            <v>Alinta Limited</v>
          </cell>
          <cell r="I499" t="str">
            <v>11000</v>
          </cell>
          <cell r="J499" t="str">
            <v>Human Resources</v>
          </cell>
        </row>
        <row r="500">
          <cell r="A500" t="str">
            <v>00012581</v>
          </cell>
          <cell r="B500" t="str">
            <v>O'Brien</v>
          </cell>
          <cell r="C500" t="str">
            <v>Josephine</v>
          </cell>
          <cell r="D500" t="str">
            <v>Human Resources</v>
          </cell>
          <cell r="E500" t="str">
            <v>Corporate Affairs</v>
          </cell>
          <cell r="F500" t="str">
            <v>Corporate Affairs CoOrdinator</v>
          </cell>
          <cell r="G500" t="str">
            <v>TCR Accum Super</v>
          </cell>
          <cell r="H500" t="str">
            <v>Alinta Limited</v>
          </cell>
          <cell r="I500" t="str">
            <v>11300</v>
          </cell>
          <cell r="J500" t="str">
            <v>Corp Affairs</v>
          </cell>
        </row>
        <row r="501">
          <cell r="A501" t="str">
            <v>00012582</v>
          </cell>
          <cell r="B501" t="str">
            <v>Farrell</v>
          </cell>
          <cell r="C501" t="str">
            <v>Peter</v>
          </cell>
          <cell r="D501" t="str">
            <v>Alinta Asset Management</v>
          </cell>
          <cell r="E501" t="str">
            <v>Inspection &amp; Audit</v>
          </cell>
          <cell r="F501" t="str">
            <v>Gas Utilisation Inspector</v>
          </cell>
          <cell r="G501" t="str">
            <v>ANS CA</v>
          </cell>
          <cell r="H501" t="str">
            <v>Alinta Asset Management</v>
          </cell>
          <cell r="I501" t="str">
            <v>31528</v>
          </cell>
          <cell r="J501" t="str">
            <v>AAM OW GD Gas Inspec</v>
          </cell>
        </row>
        <row r="502">
          <cell r="A502" t="str">
            <v>00012583</v>
          </cell>
          <cell r="B502" t="str">
            <v>Brown</v>
          </cell>
          <cell r="C502" t="str">
            <v>David</v>
          </cell>
          <cell r="D502" t="str">
            <v>Alinta Asset Management</v>
          </cell>
          <cell r="E502" t="str">
            <v>Inspection &amp; Audit</v>
          </cell>
          <cell r="F502" t="str">
            <v>Gas Utilisation Inspector</v>
          </cell>
          <cell r="G502" t="str">
            <v>ANS CA</v>
          </cell>
          <cell r="H502" t="str">
            <v>Alinta Asset Management</v>
          </cell>
          <cell r="I502" t="str">
            <v>31528</v>
          </cell>
          <cell r="J502" t="str">
            <v>AAM OW GD Gas Inspec</v>
          </cell>
        </row>
        <row r="503">
          <cell r="A503" t="str">
            <v>00012586</v>
          </cell>
          <cell r="B503" t="str">
            <v>Indermaur</v>
          </cell>
          <cell r="C503" t="str">
            <v>Chris</v>
          </cell>
          <cell r="D503" t="str">
            <v>MBO</v>
          </cell>
          <cell r="E503" t="str">
            <v>MBO</v>
          </cell>
          <cell r="F503" t="str">
            <v>General Manager</v>
          </cell>
          <cell r="G503" t="str">
            <v>TCR Accum Super</v>
          </cell>
          <cell r="H503" t="str">
            <v>Alinta Limited</v>
          </cell>
          <cell r="I503" t="str">
            <v>10502</v>
          </cell>
          <cell r="J503" t="str">
            <v>Strat/Devel - MBO</v>
          </cell>
        </row>
        <row r="504">
          <cell r="A504" t="str">
            <v>00012589</v>
          </cell>
          <cell r="B504" t="str">
            <v>Walczak</v>
          </cell>
          <cell r="C504" t="str">
            <v>Jeanne</v>
          </cell>
          <cell r="D504" t="str">
            <v>Information Services</v>
          </cell>
          <cell r="E504" t="str">
            <v>M&amp;B Western Australia Tea</v>
          </cell>
          <cell r="F504" t="str">
            <v>Functional Analyst</v>
          </cell>
          <cell r="G504" t="str">
            <v>TCR Accum Super</v>
          </cell>
          <cell r="H504" t="str">
            <v>Alinta Limited</v>
          </cell>
          <cell r="I504" t="str">
            <v>14400</v>
          </cell>
          <cell r="J504" t="str">
            <v>IS MB Support Servs</v>
          </cell>
        </row>
        <row r="505">
          <cell r="A505" t="str">
            <v>00012592</v>
          </cell>
          <cell r="B505" t="str">
            <v>Browning</v>
          </cell>
          <cell r="C505" t="str">
            <v>Bob</v>
          </cell>
          <cell r="D505" t="str">
            <v>MBO</v>
          </cell>
          <cell r="E505" t="str">
            <v>MBO</v>
          </cell>
          <cell r="F505" t="str">
            <v>Chief Executive Officer</v>
          </cell>
          <cell r="G505" t="str">
            <v>TCR Accum Super</v>
          </cell>
          <cell r="H505" t="str">
            <v>Alinta Limited</v>
          </cell>
          <cell r="I505" t="str">
            <v>10502</v>
          </cell>
          <cell r="J505" t="str">
            <v>Strat/Devel - MBO</v>
          </cell>
        </row>
        <row r="506">
          <cell r="A506" t="str">
            <v>00012595</v>
          </cell>
          <cell r="B506" t="str">
            <v>Hennessy</v>
          </cell>
          <cell r="C506" t="str">
            <v>Jim</v>
          </cell>
          <cell r="D506" t="str">
            <v>Alinta Energy</v>
          </cell>
          <cell r="E506" t="str">
            <v>Alinta Energy</v>
          </cell>
          <cell r="F506" t="str">
            <v>Executive General Manager Alinta Energy</v>
          </cell>
          <cell r="G506" t="str">
            <v>TCR Accum Super</v>
          </cell>
          <cell r="H506" t="str">
            <v>Alinta Limited</v>
          </cell>
          <cell r="I506" t="str">
            <v>10122</v>
          </cell>
          <cell r="J506" t="str">
            <v>Exec APS GM</v>
          </cell>
        </row>
        <row r="507">
          <cell r="A507" t="str">
            <v>00012599</v>
          </cell>
          <cell r="B507" t="str">
            <v>Marsuki</v>
          </cell>
          <cell r="C507" t="str">
            <v>Maswadi</v>
          </cell>
          <cell r="D507" t="str">
            <v>Alinta Asset Management</v>
          </cell>
          <cell r="E507" t="str">
            <v>Asset Management West</v>
          </cell>
          <cell r="F507" t="str">
            <v>Gas Asset Manager West</v>
          </cell>
          <cell r="G507" t="str">
            <v>TCR Accum Super</v>
          </cell>
          <cell r="H507" t="str">
            <v>Alinta Asset Management</v>
          </cell>
          <cell r="I507" t="str">
            <v>37304</v>
          </cell>
          <cell r="J507" t="str">
            <v>WA Gas Asset Mgt</v>
          </cell>
        </row>
        <row r="508">
          <cell r="A508" t="str">
            <v>00012601</v>
          </cell>
          <cell r="B508" t="str">
            <v>Stubbs</v>
          </cell>
          <cell r="C508" t="str">
            <v>Marc</v>
          </cell>
          <cell r="D508" t="str">
            <v>Alinta Asset Management</v>
          </cell>
          <cell r="E508" t="str">
            <v>Network Development Function</v>
          </cell>
          <cell r="F508" t="str">
            <v>Market Development Executive</v>
          </cell>
          <cell r="G508" t="str">
            <v>TCR Accum Super</v>
          </cell>
          <cell r="H508" t="str">
            <v>Alinta Asset Management</v>
          </cell>
          <cell r="I508" t="str">
            <v>33312</v>
          </cell>
          <cell r="J508" t="str">
            <v>Customer Relations</v>
          </cell>
        </row>
        <row r="509">
          <cell r="A509" t="str">
            <v>00012603</v>
          </cell>
          <cell r="B509" t="str">
            <v>Jarvis</v>
          </cell>
          <cell r="C509" t="str">
            <v>Les</v>
          </cell>
          <cell r="D509" t="str">
            <v>Alinta Asset Management</v>
          </cell>
          <cell r="E509" t="str">
            <v>Procurement</v>
          </cell>
          <cell r="F509" t="str">
            <v>Contracts Officer</v>
          </cell>
          <cell r="G509" t="str">
            <v>TCR Accum Super</v>
          </cell>
          <cell r="H509" t="str">
            <v>Alinta Asset Management</v>
          </cell>
          <cell r="I509" t="str">
            <v>35388</v>
          </cell>
          <cell r="J509" t="str">
            <v>AAM Bus Serv  - Comm</v>
          </cell>
        </row>
        <row r="510">
          <cell r="A510" t="str">
            <v>00012604</v>
          </cell>
          <cell r="B510" t="str">
            <v>Deacon</v>
          </cell>
          <cell r="C510" t="str">
            <v>Lee</v>
          </cell>
          <cell r="D510" t="str">
            <v>Alinta Asset Management</v>
          </cell>
          <cell r="E510" t="str">
            <v>GIS Drafting West</v>
          </cell>
          <cell r="F510" t="str">
            <v>GIS Draftsperson</v>
          </cell>
          <cell r="G510" t="str">
            <v>TCR Accum Super</v>
          </cell>
          <cell r="H510" t="str">
            <v>Alinta Asset Management</v>
          </cell>
          <cell r="I510" t="str">
            <v>35351</v>
          </cell>
          <cell r="J510" t="str">
            <v>GIS/Drafting</v>
          </cell>
        </row>
        <row r="511">
          <cell r="A511" t="str">
            <v>00012606</v>
          </cell>
          <cell r="B511" t="str">
            <v>Van Wyk</v>
          </cell>
          <cell r="C511" t="str">
            <v>Marie</v>
          </cell>
          <cell r="D511" t="str">
            <v>Corporate Finance</v>
          </cell>
          <cell r="E511" t="str">
            <v>Financial Control AlintaAGL</v>
          </cell>
          <cell r="F511" t="str">
            <v>Management Accountant - Alinta Sales</v>
          </cell>
          <cell r="G511" t="str">
            <v>TCR Accum Super</v>
          </cell>
          <cell r="H511" t="str">
            <v>Alinta Limited</v>
          </cell>
          <cell r="I511" t="str">
            <v>3005</v>
          </cell>
          <cell r="J511" t="str">
            <v>AlintaAGL Financial Support</v>
          </cell>
        </row>
        <row r="512">
          <cell r="A512" t="str">
            <v>00012607</v>
          </cell>
          <cell r="B512" t="str">
            <v>Denning</v>
          </cell>
          <cell r="C512" t="str">
            <v>Adrian</v>
          </cell>
          <cell r="D512" t="str">
            <v>Alinta Asset Management</v>
          </cell>
          <cell r="E512" t="str">
            <v>GIS Drafting West</v>
          </cell>
          <cell r="F512" t="str">
            <v>GIS Drafting West Team Leader</v>
          </cell>
          <cell r="G512" t="str">
            <v>TCR Accum Super</v>
          </cell>
          <cell r="H512" t="str">
            <v>Alinta Asset Management</v>
          </cell>
          <cell r="I512" t="str">
            <v>35351</v>
          </cell>
          <cell r="J512" t="str">
            <v>GIS/Drafting</v>
          </cell>
        </row>
        <row r="513">
          <cell r="A513" t="str">
            <v>00012608</v>
          </cell>
          <cell r="B513" t="str">
            <v>McGinley</v>
          </cell>
          <cell r="C513" t="str">
            <v>Brian</v>
          </cell>
          <cell r="D513" t="str">
            <v>Alinta Asset Management</v>
          </cell>
          <cell r="E513" t="str">
            <v>Data Verification</v>
          </cell>
          <cell r="F513" t="str">
            <v>Data Verification Specialist</v>
          </cell>
          <cell r="G513" t="str">
            <v>TCR Accum Super</v>
          </cell>
          <cell r="H513" t="str">
            <v>Alinta Asset Management</v>
          </cell>
          <cell r="I513" t="str">
            <v>35406</v>
          </cell>
          <cell r="J513" t="str">
            <v>Control Centre 50</v>
          </cell>
        </row>
        <row r="514">
          <cell r="A514" t="str">
            <v>00012609</v>
          </cell>
          <cell r="B514" t="str">
            <v>Robertson</v>
          </cell>
          <cell r="C514" t="str">
            <v>David</v>
          </cell>
          <cell r="D514" t="str">
            <v>Alinta Asset Management</v>
          </cell>
          <cell r="E514" t="str">
            <v>Inspection &amp; Audit</v>
          </cell>
          <cell r="F514" t="str">
            <v>Inspection &amp; Audit Team Leader</v>
          </cell>
          <cell r="G514" t="str">
            <v>ANS CA</v>
          </cell>
          <cell r="H514" t="str">
            <v>Alinta Asset Management</v>
          </cell>
          <cell r="I514" t="str">
            <v>31528</v>
          </cell>
          <cell r="J514" t="str">
            <v>AAM OW GD Gas Inspec</v>
          </cell>
        </row>
        <row r="515">
          <cell r="A515" t="str">
            <v>00012610</v>
          </cell>
          <cell r="B515" t="str">
            <v>Costa</v>
          </cell>
          <cell r="C515" t="str">
            <v>Roger</v>
          </cell>
          <cell r="D515" t="str">
            <v>Alinta Asset Management</v>
          </cell>
          <cell r="E515" t="str">
            <v>Inspection &amp; Audit</v>
          </cell>
          <cell r="F515" t="str">
            <v>Gas Utilisation Inspector</v>
          </cell>
          <cell r="G515" t="str">
            <v>ANS CA</v>
          </cell>
          <cell r="H515" t="str">
            <v>Alinta Asset Management</v>
          </cell>
          <cell r="I515" t="str">
            <v>31528</v>
          </cell>
          <cell r="J515" t="str">
            <v>AAM OW GD Gas Inspec</v>
          </cell>
        </row>
        <row r="516">
          <cell r="A516" t="str">
            <v>00012612</v>
          </cell>
          <cell r="B516" t="str">
            <v>Solmundson</v>
          </cell>
          <cell r="C516" t="str">
            <v>Dean</v>
          </cell>
          <cell r="D516" t="str">
            <v>Alinta Asset Management</v>
          </cell>
          <cell r="E516" t="str">
            <v>Engineering Services</v>
          </cell>
          <cell r="F516" t="str">
            <v>Principal Engineer</v>
          </cell>
          <cell r="G516" t="str">
            <v>TCR Accum Super</v>
          </cell>
          <cell r="H516" t="str">
            <v>Alinta Asset Management</v>
          </cell>
          <cell r="I516" t="str">
            <v>39101</v>
          </cell>
          <cell r="J516" t="str">
            <v>GDW Management</v>
          </cell>
        </row>
        <row r="517">
          <cell r="A517" t="str">
            <v>00012616</v>
          </cell>
          <cell r="B517" t="str">
            <v>Mitsopoulos</v>
          </cell>
          <cell r="C517" t="str">
            <v>Norm</v>
          </cell>
          <cell r="D517" t="str">
            <v>Alinta Asset Management</v>
          </cell>
          <cell r="E517" t="str">
            <v>Asset Services</v>
          </cell>
          <cell r="F517" t="str">
            <v>General  Manager Asset Services (Acting)</v>
          </cell>
          <cell r="G517" t="str">
            <v>TCR Accum Super</v>
          </cell>
          <cell r="H517" t="str">
            <v>Alinta Asset Management</v>
          </cell>
          <cell r="I517" t="str">
            <v>37301</v>
          </cell>
          <cell r="J517" t="str">
            <v>Manager Asset Servic</v>
          </cell>
        </row>
        <row r="518">
          <cell r="A518" t="str">
            <v>00012617</v>
          </cell>
          <cell r="B518" t="str">
            <v>Comer</v>
          </cell>
          <cell r="C518" t="str">
            <v>Peter</v>
          </cell>
          <cell r="D518" t="str">
            <v>Alinta Asset Management</v>
          </cell>
          <cell r="E518" t="str">
            <v>Customer Relations Function</v>
          </cell>
          <cell r="F518" t="str">
            <v>Customer Relations CoOrdinator</v>
          </cell>
          <cell r="G518" t="str">
            <v>TCR Accum Super</v>
          </cell>
          <cell r="H518" t="str">
            <v>Alinta Asset Management</v>
          </cell>
          <cell r="I518" t="str">
            <v>33313</v>
          </cell>
          <cell r="J518" t="str">
            <v>Retailer &amp; Key Cust</v>
          </cell>
        </row>
        <row r="519">
          <cell r="A519" t="str">
            <v>00012618</v>
          </cell>
          <cell r="B519" t="str">
            <v>Evans</v>
          </cell>
          <cell r="C519" t="str">
            <v>Deborah</v>
          </cell>
          <cell r="D519" t="str">
            <v>Alinta Asset Management</v>
          </cell>
          <cell r="E519" t="str">
            <v>Service Delivery - West</v>
          </cell>
          <cell r="F519" t="str">
            <v>Manager Market Services West</v>
          </cell>
          <cell r="G519" t="str">
            <v>TCR Accum Super</v>
          </cell>
          <cell r="H519" t="str">
            <v>Alinta Asset Management</v>
          </cell>
          <cell r="I519" t="str">
            <v>35370</v>
          </cell>
          <cell r="J519" t="str">
            <v>WA Mgr Mkt Servs</v>
          </cell>
        </row>
        <row r="520">
          <cell r="A520" t="str">
            <v>00012620</v>
          </cell>
          <cell r="B520" t="str">
            <v>Ferraz</v>
          </cell>
          <cell r="C520" t="str">
            <v>Andre</v>
          </cell>
          <cell r="D520" t="str">
            <v>Alinta Asset Management</v>
          </cell>
          <cell r="E520" t="str">
            <v>Service Delivery - West</v>
          </cell>
          <cell r="F520" t="str">
            <v>Billing &amp; Revenue Analyst</v>
          </cell>
          <cell r="G520" t="str">
            <v>TCR Accum Super</v>
          </cell>
          <cell r="H520" t="str">
            <v>Alinta Asset Management</v>
          </cell>
          <cell r="I520" t="str">
            <v>35370</v>
          </cell>
          <cell r="J520" t="str">
            <v>WA Mgr Mkt Servs</v>
          </cell>
        </row>
        <row r="521">
          <cell r="A521" t="str">
            <v>00012629</v>
          </cell>
          <cell r="B521" t="str">
            <v>Rizzi</v>
          </cell>
          <cell r="C521" t="str">
            <v>Frank</v>
          </cell>
          <cell r="D521" t="str">
            <v>Alinta Asset Management</v>
          </cell>
          <cell r="E521" t="str">
            <v>GIS Drafting West</v>
          </cell>
          <cell r="F521" t="str">
            <v>GIS Draftsperson</v>
          </cell>
          <cell r="G521" t="str">
            <v>TCR Accum Super</v>
          </cell>
          <cell r="H521" t="str">
            <v>Alinta Asset Management</v>
          </cell>
          <cell r="I521" t="str">
            <v>35351</v>
          </cell>
          <cell r="J521" t="str">
            <v>GIS/Drafting</v>
          </cell>
        </row>
        <row r="522">
          <cell r="A522" t="str">
            <v>00012630</v>
          </cell>
          <cell r="B522" t="str">
            <v>Devenish</v>
          </cell>
          <cell r="C522" t="str">
            <v>Ian</v>
          </cell>
          <cell r="D522" t="str">
            <v>Energy Investments</v>
          </cell>
          <cell r="E522" t="str">
            <v>Energy Investments</v>
          </cell>
          <cell r="F522" t="str">
            <v>Executive General Manager Energy Investm</v>
          </cell>
          <cell r="G522" t="str">
            <v>TCR Accum Super</v>
          </cell>
          <cell r="H522" t="str">
            <v>Alinta Limited</v>
          </cell>
          <cell r="I522" t="str">
            <v>10800</v>
          </cell>
          <cell r="J522" t="str">
            <v>Energy Investments</v>
          </cell>
        </row>
        <row r="523">
          <cell r="A523" t="str">
            <v>00012633</v>
          </cell>
          <cell r="B523" t="str">
            <v>Ter Kuile</v>
          </cell>
          <cell r="C523" t="str">
            <v>Aart</v>
          </cell>
          <cell r="D523" t="str">
            <v>Alinta Asset Management</v>
          </cell>
          <cell r="E523" t="str">
            <v>AAM West</v>
          </cell>
          <cell r="F523" t="str">
            <v>Manager Operational Sys &amp; Processes</v>
          </cell>
          <cell r="G523" t="str">
            <v>TCR Accum Super</v>
          </cell>
          <cell r="H523" t="str">
            <v>Alinta Asset Management</v>
          </cell>
          <cell r="I523" t="str">
            <v>31396</v>
          </cell>
          <cell r="J523" t="str">
            <v>AAM AS TC West</v>
          </cell>
        </row>
        <row r="524">
          <cell r="A524" t="str">
            <v>00012636</v>
          </cell>
          <cell r="B524" t="str">
            <v>Gill</v>
          </cell>
          <cell r="C524" t="str">
            <v>Ian</v>
          </cell>
          <cell r="D524" t="str">
            <v>Alinta Asset Management</v>
          </cell>
          <cell r="E524" t="str">
            <v>Land Management &amp; Best Practices</v>
          </cell>
          <cell r="F524" t="str">
            <v>Coord. Land Management &amp; Best Practices</v>
          </cell>
          <cell r="G524" t="str">
            <v>TCR Accum Super</v>
          </cell>
          <cell r="H524" t="str">
            <v>Alinta Asset Management</v>
          </cell>
          <cell r="I524" t="str">
            <v>35380</v>
          </cell>
          <cell r="J524" t="str">
            <v>WA Contract/Resource</v>
          </cell>
        </row>
        <row r="525">
          <cell r="A525" t="str">
            <v>00012637</v>
          </cell>
          <cell r="B525" t="str">
            <v>Ramsey</v>
          </cell>
          <cell r="C525" t="str">
            <v>Paul</v>
          </cell>
          <cell r="D525" t="str">
            <v>Alinta Asset Management</v>
          </cell>
          <cell r="E525" t="str">
            <v>Inspection &amp; Audit</v>
          </cell>
          <cell r="F525" t="str">
            <v>Gas Utilisation Inspector</v>
          </cell>
          <cell r="G525" t="str">
            <v>TCR Accum Super</v>
          </cell>
          <cell r="H525" t="str">
            <v>Alinta Asset Management</v>
          </cell>
          <cell r="I525" t="str">
            <v>39103</v>
          </cell>
          <cell r="J525" t="str">
            <v>GDW Customer Service</v>
          </cell>
        </row>
        <row r="526">
          <cell r="A526" t="str">
            <v>00012639</v>
          </cell>
          <cell r="B526" t="str">
            <v>Alexander</v>
          </cell>
          <cell r="C526" t="str">
            <v>John</v>
          </cell>
          <cell r="D526" t="str">
            <v>Alinta Asset Management</v>
          </cell>
          <cell r="E526" t="str">
            <v>Inspection &amp; Audit</v>
          </cell>
          <cell r="F526" t="str">
            <v>Gas Utilisation Inspector</v>
          </cell>
          <cell r="G526" t="str">
            <v>ANS CA</v>
          </cell>
          <cell r="H526" t="str">
            <v>Alinta Asset Management</v>
          </cell>
          <cell r="I526" t="str">
            <v>31528</v>
          </cell>
          <cell r="J526" t="str">
            <v>AAM OW GD Gas Inspec</v>
          </cell>
        </row>
        <row r="527">
          <cell r="A527" t="str">
            <v>00012642</v>
          </cell>
          <cell r="B527" t="str">
            <v>Whitehead</v>
          </cell>
          <cell r="C527" t="str">
            <v>Dave</v>
          </cell>
          <cell r="D527" t="str">
            <v>Alinta Asset Management</v>
          </cell>
          <cell r="E527" t="str">
            <v>Engineering Services</v>
          </cell>
          <cell r="F527" t="str">
            <v>Project Coordinator</v>
          </cell>
          <cell r="G527" t="str">
            <v>TCR Accum Super</v>
          </cell>
          <cell r="H527" t="str">
            <v>Alinta Asset Management</v>
          </cell>
          <cell r="I527" t="str">
            <v>39100</v>
          </cell>
          <cell r="J527" t="str">
            <v>GDW Engineering Serv</v>
          </cell>
        </row>
        <row r="528">
          <cell r="A528" t="str">
            <v>00012644</v>
          </cell>
          <cell r="B528" t="str">
            <v>Paolino</v>
          </cell>
          <cell r="C528" t="str">
            <v>John</v>
          </cell>
          <cell r="D528" t="str">
            <v>Corporate Finance</v>
          </cell>
          <cell r="E528" t="str">
            <v>Business Services</v>
          </cell>
          <cell r="F528" t="str">
            <v>Group Manager Business Services</v>
          </cell>
          <cell r="G528" t="str">
            <v>TCR Accum Super</v>
          </cell>
          <cell r="H528" t="str">
            <v>Alinta Limited</v>
          </cell>
          <cell r="I528" t="str">
            <v>13501</v>
          </cell>
          <cell r="J528" t="str">
            <v>BS Corp Office Admin</v>
          </cell>
        </row>
        <row r="529">
          <cell r="A529" t="str">
            <v>00012646</v>
          </cell>
          <cell r="B529" t="str">
            <v>Snowball</v>
          </cell>
          <cell r="C529" t="str">
            <v>Karen</v>
          </cell>
          <cell r="D529" t="str">
            <v>Corporate Finance</v>
          </cell>
          <cell r="E529" t="str">
            <v>Group Treasury</v>
          </cell>
          <cell r="F529" t="str">
            <v>Treasury Manager</v>
          </cell>
          <cell r="G529" t="str">
            <v>TCR Accum Super</v>
          </cell>
          <cell r="H529" t="str">
            <v>Alinta Limited</v>
          </cell>
          <cell r="I529" t="str">
            <v>12100</v>
          </cell>
          <cell r="J529" t="str">
            <v>Group Treasury</v>
          </cell>
        </row>
        <row r="530">
          <cell r="A530" t="str">
            <v>00012654</v>
          </cell>
          <cell r="B530" t="str">
            <v>Tan</v>
          </cell>
          <cell r="C530" t="str">
            <v>Yau</v>
          </cell>
          <cell r="D530" t="str">
            <v>Alinta Asset Management</v>
          </cell>
          <cell r="E530" t="str">
            <v>Engineering Services</v>
          </cell>
          <cell r="F530" t="str">
            <v>Project Coordinator</v>
          </cell>
          <cell r="G530" t="str">
            <v>TCR Accum Super</v>
          </cell>
          <cell r="H530" t="str">
            <v>Alinta Asset Management</v>
          </cell>
          <cell r="I530" t="str">
            <v>39100</v>
          </cell>
          <cell r="J530" t="str">
            <v>GDW Engineering Serv</v>
          </cell>
        </row>
        <row r="531">
          <cell r="A531" t="str">
            <v>00012661</v>
          </cell>
          <cell r="B531" t="str">
            <v>Walsh</v>
          </cell>
          <cell r="C531" t="str">
            <v>Tara</v>
          </cell>
          <cell r="D531" t="str">
            <v>Alinta Asset Management</v>
          </cell>
          <cell r="E531" t="str">
            <v>Interval Metering</v>
          </cell>
          <cell r="F531" t="str">
            <v>NMI Specialist/ Service Order Specialist</v>
          </cell>
          <cell r="G531" t="str">
            <v>TCR Accum Super</v>
          </cell>
          <cell r="H531" t="str">
            <v>Alinta Asset Management</v>
          </cell>
          <cell r="I531" t="str">
            <v>35370</v>
          </cell>
          <cell r="J531" t="str">
            <v>WA Mgr Mkt Servs</v>
          </cell>
        </row>
        <row r="532">
          <cell r="A532" t="str">
            <v>00012662</v>
          </cell>
          <cell r="B532" t="str">
            <v>Bound</v>
          </cell>
          <cell r="C532" t="str">
            <v>Christopher</v>
          </cell>
          <cell r="D532" t="str">
            <v>Alinta Asset Management</v>
          </cell>
          <cell r="E532" t="str">
            <v>Interval Metering</v>
          </cell>
          <cell r="F532" t="str">
            <v>Interval Metering CoOrdinator</v>
          </cell>
          <cell r="G532" t="str">
            <v>TCR Accum Super</v>
          </cell>
          <cell r="H532" t="str">
            <v>Alinta Asset Management</v>
          </cell>
          <cell r="I532" t="str">
            <v>35370</v>
          </cell>
          <cell r="J532" t="str">
            <v>WA Mgr Mkt Servs</v>
          </cell>
        </row>
        <row r="533">
          <cell r="A533" t="str">
            <v>00012663</v>
          </cell>
          <cell r="B533" t="str">
            <v>Robertson</v>
          </cell>
          <cell r="C533" t="str">
            <v>Anthony</v>
          </cell>
          <cell r="D533" t="str">
            <v>Human Resources</v>
          </cell>
          <cell r="E533" t="str">
            <v>Corporate Affairs</v>
          </cell>
          <cell r="F533" t="str">
            <v>Group Manager Corporate Affairs</v>
          </cell>
          <cell r="G533" t="str">
            <v>TCR Accum Super</v>
          </cell>
          <cell r="H533" t="str">
            <v>Alinta Limited</v>
          </cell>
          <cell r="I533" t="str">
            <v>11300</v>
          </cell>
          <cell r="J533" t="str">
            <v>Corp Affairs</v>
          </cell>
        </row>
        <row r="534">
          <cell r="A534" t="str">
            <v>00012664</v>
          </cell>
          <cell r="B534" t="str">
            <v>Dawson</v>
          </cell>
          <cell r="C534" t="str">
            <v>Linda</v>
          </cell>
          <cell r="D534" t="str">
            <v>Human Resources</v>
          </cell>
          <cell r="E534" t="str">
            <v>Human Resources &amp; Corporate Affairs</v>
          </cell>
          <cell r="F534" t="str">
            <v>Executive General Manager Human Resource</v>
          </cell>
          <cell r="G534" t="str">
            <v>TCR Accum Super</v>
          </cell>
          <cell r="H534" t="str">
            <v>Alinta Limited</v>
          </cell>
          <cell r="I534" t="str">
            <v>11000</v>
          </cell>
          <cell r="J534" t="str">
            <v>Human Resources</v>
          </cell>
        </row>
        <row r="535">
          <cell r="A535" t="str">
            <v>00012665</v>
          </cell>
          <cell r="B535" t="str">
            <v>Evans</v>
          </cell>
          <cell r="C535" t="str">
            <v>Rodney</v>
          </cell>
          <cell r="D535" t="str">
            <v>Strategy &amp; Development</v>
          </cell>
          <cell r="E535" t="str">
            <v>Strategy &amp; Development</v>
          </cell>
          <cell r="F535" t="str">
            <v>Group Manager Acquisitions &amp; Strategy</v>
          </cell>
          <cell r="G535" t="str">
            <v>TCR Accum Super</v>
          </cell>
          <cell r="H535" t="str">
            <v>Alinta Limited</v>
          </cell>
          <cell r="I535" t="str">
            <v>10500</v>
          </cell>
          <cell r="J535" t="str">
            <v>Strategy/Development</v>
          </cell>
        </row>
        <row r="536">
          <cell r="A536" t="str">
            <v>00012666</v>
          </cell>
          <cell r="B536" t="str">
            <v>Horgan</v>
          </cell>
          <cell r="C536" t="str">
            <v>Nyomi</v>
          </cell>
          <cell r="D536" t="str">
            <v>Human Resources</v>
          </cell>
          <cell r="E536" t="str">
            <v>Corporate Affairs - Corporate</v>
          </cell>
          <cell r="F536" t="str">
            <v>Principal Advisor Corporate Affairs</v>
          </cell>
          <cell r="G536" t="str">
            <v>TCR Accum Super</v>
          </cell>
          <cell r="H536" t="str">
            <v>Alinta Limited</v>
          </cell>
          <cell r="I536" t="str">
            <v>11300</v>
          </cell>
          <cell r="J536" t="str">
            <v>Corp Affairs</v>
          </cell>
        </row>
        <row r="537">
          <cell r="A537" t="str">
            <v>00012668</v>
          </cell>
          <cell r="B537" t="str">
            <v>Kessell</v>
          </cell>
          <cell r="C537" t="str">
            <v>Susanne</v>
          </cell>
          <cell r="D537" t="str">
            <v>Alinta Asset Management</v>
          </cell>
          <cell r="E537" t="str">
            <v>Interval Metering</v>
          </cell>
          <cell r="F537" t="str">
            <v>Service Order Specialist</v>
          </cell>
          <cell r="G537" t="str">
            <v>TCR Accum Super</v>
          </cell>
          <cell r="H537" t="str">
            <v>Alinta Asset Management</v>
          </cell>
          <cell r="I537" t="str">
            <v>35370</v>
          </cell>
          <cell r="J537" t="str">
            <v>WA Mgr Mkt Servs</v>
          </cell>
        </row>
        <row r="538">
          <cell r="A538" t="str">
            <v>00012669</v>
          </cell>
          <cell r="B538" t="str">
            <v>Ferreira</v>
          </cell>
          <cell r="C538" t="str">
            <v>Jan</v>
          </cell>
          <cell r="D538" t="str">
            <v>Corporate Finance</v>
          </cell>
          <cell r="E538" t="str">
            <v>Financial Control DBP</v>
          </cell>
          <cell r="F538" t="str">
            <v>Financial Controller - DBP</v>
          </cell>
          <cell r="G538" t="str">
            <v>TCR Accum Super</v>
          </cell>
          <cell r="H538" t="str">
            <v>Alinta Limited</v>
          </cell>
          <cell r="I538" t="str">
            <v>43158</v>
          </cell>
          <cell r="J538" t="str">
            <v>DBP Finance</v>
          </cell>
        </row>
        <row r="539">
          <cell r="A539" t="str">
            <v>00012672</v>
          </cell>
          <cell r="B539" t="str">
            <v>Broughton</v>
          </cell>
          <cell r="C539" t="str">
            <v>Yasmin</v>
          </cell>
          <cell r="D539" t="str">
            <v>Legal Services</v>
          </cell>
          <cell r="E539" t="str">
            <v>Legal Services</v>
          </cell>
          <cell r="F539" t="str">
            <v>General Counsel / Coy Secretary (Acting)</v>
          </cell>
          <cell r="G539" t="str">
            <v>TCR Accum Super</v>
          </cell>
          <cell r="H539" t="str">
            <v>Alinta Limited</v>
          </cell>
          <cell r="I539" t="str">
            <v>10200</v>
          </cell>
          <cell r="J539" t="str">
            <v>Gen Counsel &amp; Legal</v>
          </cell>
        </row>
        <row r="540">
          <cell r="A540" t="str">
            <v>00012673</v>
          </cell>
          <cell r="B540" t="str">
            <v>Rattenbury</v>
          </cell>
          <cell r="C540" t="str">
            <v>Wendy-Lee</v>
          </cell>
          <cell r="D540" t="str">
            <v>Alinta Asset Management</v>
          </cell>
          <cell r="E540" t="str">
            <v>Technical Compliance West</v>
          </cell>
          <cell r="F540" t="str">
            <v>Document Controller</v>
          </cell>
          <cell r="G540" t="str">
            <v>TCR Accum Super</v>
          </cell>
          <cell r="H540" t="str">
            <v>Alinta Asset Management</v>
          </cell>
          <cell r="I540" t="str">
            <v>31396</v>
          </cell>
          <cell r="J540" t="str">
            <v>AAM AS TC West</v>
          </cell>
        </row>
        <row r="541">
          <cell r="A541" t="str">
            <v>00012674</v>
          </cell>
          <cell r="B541" t="str">
            <v>Duffy</v>
          </cell>
          <cell r="C541" t="str">
            <v>Shaun</v>
          </cell>
          <cell r="D541" t="str">
            <v>Corporate Finance</v>
          </cell>
          <cell r="E541" t="str">
            <v>Investor Relations</v>
          </cell>
          <cell r="F541" t="str">
            <v>Group Manager Investor Relations</v>
          </cell>
          <cell r="G541" t="str">
            <v>TCR Accum Super</v>
          </cell>
          <cell r="H541" t="str">
            <v>Alinta Limited</v>
          </cell>
          <cell r="I541" t="str">
            <v>12300</v>
          </cell>
          <cell r="J541" t="str">
            <v>Investor Relations</v>
          </cell>
        </row>
        <row r="542">
          <cell r="A542" t="str">
            <v>00012675</v>
          </cell>
          <cell r="B542" t="str">
            <v>Schell</v>
          </cell>
          <cell r="C542" t="str">
            <v>Connie</v>
          </cell>
          <cell r="D542" t="str">
            <v>Legal Services</v>
          </cell>
          <cell r="E542" t="str">
            <v>Legal Counsel Corporate</v>
          </cell>
          <cell r="F542" t="str">
            <v>Legal Officer - WA</v>
          </cell>
          <cell r="G542" t="str">
            <v>TCR Accum Super</v>
          </cell>
          <cell r="H542" t="str">
            <v>Alinta Limited</v>
          </cell>
          <cell r="I542" t="str">
            <v>10200</v>
          </cell>
          <cell r="J542" t="str">
            <v>Gen Counsel &amp; Legal</v>
          </cell>
        </row>
        <row r="543">
          <cell r="A543" t="str">
            <v>00012676</v>
          </cell>
          <cell r="B543" t="str">
            <v>Wells</v>
          </cell>
          <cell r="C543" t="str">
            <v>Ian</v>
          </cell>
          <cell r="D543" t="str">
            <v>Corporate Finance</v>
          </cell>
          <cell r="E543" t="str">
            <v>Corporate Finance</v>
          </cell>
          <cell r="F543" t="str">
            <v>Chief Financial Officer (Acting)</v>
          </cell>
          <cell r="G543" t="str">
            <v>TCR Accum Super</v>
          </cell>
          <cell r="H543" t="str">
            <v>Alinta Limited</v>
          </cell>
          <cell r="I543" t="str">
            <v>12000</v>
          </cell>
          <cell r="J543" t="str">
            <v>Chief Financial Offi</v>
          </cell>
        </row>
        <row r="544">
          <cell r="A544" t="str">
            <v>00012678</v>
          </cell>
          <cell r="B544" t="str">
            <v>Patel</v>
          </cell>
          <cell r="C544" t="str">
            <v>Sanjay</v>
          </cell>
          <cell r="D544" t="str">
            <v>Corporate Finance</v>
          </cell>
          <cell r="E544" t="str">
            <v>Group Taxation</v>
          </cell>
          <cell r="F544" t="str">
            <v>Group Manager Taxation</v>
          </cell>
          <cell r="G544" t="str">
            <v>TCR Accum Super</v>
          </cell>
          <cell r="H544" t="str">
            <v>Alinta Limited</v>
          </cell>
          <cell r="I544" t="str">
            <v>12800</v>
          </cell>
          <cell r="J544" t="str">
            <v>Group Taxation</v>
          </cell>
        </row>
        <row r="545">
          <cell r="A545" t="str">
            <v>00012683</v>
          </cell>
          <cell r="B545" t="str">
            <v>Bilotta</v>
          </cell>
          <cell r="C545" t="str">
            <v>Elaine</v>
          </cell>
          <cell r="D545" t="str">
            <v>Alinta Asset Management</v>
          </cell>
          <cell r="E545" t="str">
            <v>Service Delivery - West</v>
          </cell>
          <cell r="F545" t="str">
            <v>Billing &amp; Revenue Analyst</v>
          </cell>
          <cell r="G545" t="str">
            <v>TCR Accum Super</v>
          </cell>
          <cell r="H545" t="str">
            <v>Alinta Asset Management</v>
          </cell>
          <cell r="I545" t="str">
            <v>35370</v>
          </cell>
          <cell r="J545" t="str">
            <v>WA Mgr Mkt Servs</v>
          </cell>
        </row>
        <row r="546">
          <cell r="A546" t="str">
            <v>00012715</v>
          </cell>
          <cell r="B546" t="str">
            <v>Stevenson</v>
          </cell>
          <cell r="C546" t="str">
            <v>Catherine</v>
          </cell>
          <cell r="D546" t="str">
            <v>Corporate Finance</v>
          </cell>
          <cell r="E546" t="str">
            <v>Group Accounting</v>
          </cell>
          <cell r="F546" t="str">
            <v>Corporate Accountant</v>
          </cell>
          <cell r="G546" t="str">
            <v>TCR Accum Super</v>
          </cell>
          <cell r="H546" t="str">
            <v>Alinta Limited</v>
          </cell>
          <cell r="I546" t="str">
            <v>13002</v>
          </cell>
          <cell r="J546" t="str">
            <v>FS Group Acctg</v>
          </cell>
        </row>
        <row r="547">
          <cell r="A547" t="str">
            <v>00012717</v>
          </cell>
          <cell r="B547" t="str">
            <v>Kong</v>
          </cell>
          <cell r="C547" t="str">
            <v>Jeff</v>
          </cell>
          <cell r="D547" t="str">
            <v>Alinta Asset Management</v>
          </cell>
          <cell r="E547" t="str">
            <v>Technical Compliance West</v>
          </cell>
          <cell r="F547" t="str">
            <v>West Technical Compliance Manager</v>
          </cell>
          <cell r="G547" t="str">
            <v>TCR Accum Super</v>
          </cell>
          <cell r="H547" t="str">
            <v>Alinta Asset Management</v>
          </cell>
          <cell r="I547" t="str">
            <v>31396</v>
          </cell>
          <cell r="J547" t="str">
            <v>AAM AS TC West</v>
          </cell>
        </row>
        <row r="548">
          <cell r="A548" t="str">
            <v>00012719</v>
          </cell>
          <cell r="B548" t="str">
            <v>Spinella</v>
          </cell>
          <cell r="C548" t="str">
            <v>Tania</v>
          </cell>
          <cell r="D548" t="str">
            <v>Energy Investments</v>
          </cell>
          <cell r="E548" t="str">
            <v>Energy Investments</v>
          </cell>
          <cell r="F548" t="str">
            <v>Executive Assistant</v>
          </cell>
          <cell r="G548" t="str">
            <v>TCR Accum Super</v>
          </cell>
          <cell r="H548" t="str">
            <v>Alinta Limited</v>
          </cell>
          <cell r="I548" t="str">
            <v>10800</v>
          </cell>
          <cell r="J548" t="str">
            <v>Energy Investments 50</v>
          </cell>
        </row>
        <row r="549">
          <cell r="A549" t="str">
            <v>00012719</v>
          </cell>
          <cell r="B549" t="str">
            <v>Spinella</v>
          </cell>
          <cell r="C549" t="str">
            <v>Tania</v>
          </cell>
          <cell r="D549" t="str">
            <v>Corporate Finance</v>
          </cell>
          <cell r="E549" t="str">
            <v>Corporate Finance</v>
          </cell>
          <cell r="F549" t="str">
            <v>Executive Assistant</v>
          </cell>
          <cell r="G549" t="str">
            <v>TCR Accum Super</v>
          </cell>
          <cell r="H549" t="str">
            <v>Alinta Limited</v>
          </cell>
          <cell r="I549" t="str">
            <v>12000</v>
          </cell>
          <cell r="J549" t="str">
            <v>Chief Financial Offi 50</v>
          </cell>
        </row>
        <row r="550">
          <cell r="A550" t="str">
            <v>00012725</v>
          </cell>
          <cell r="B550" t="str">
            <v>Thompson</v>
          </cell>
          <cell r="C550" t="str">
            <v>Lisa</v>
          </cell>
          <cell r="D550" t="str">
            <v>Alinta Asset Management</v>
          </cell>
          <cell r="E550" t="str">
            <v>Service Delivery</v>
          </cell>
          <cell r="F550" t="str">
            <v>Service Order Specialist</v>
          </cell>
          <cell r="G550" t="str">
            <v>TCR Accum Super</v>
          </cell>
          <cell r="H550" t="str">
            <v>Alinta Asset Management</v>
          </cell>
          <cell r="I550" t="str">
            <v>35370</v>
          </cell>
          <cell r="J550" t="str">
            <v>WA Mgr Mkt Servs</v>
          </cell>
        </row>
        <row r="551">
          <cell r="A551" t="str">
            <v>00012727</v>
          </cell>
          <cell r="B551" t="str">
            <v>De Loub</v>
          </cell>
          <cell r="C551" t="str">
            <v>David</v>
          </cell>
          <cell r="D551" t="str">
            <v>Corporate Finance</v>
          </cell>
          <cell r="E551" t="str">
            <v>Group Treasury</v>
          </cell>
          <cell r="F551" t="str">
            <v>Group Treasurer</v>
          </cell>
          <cell r="G551" t="str">
            <v>TCR Accum Super</v>
          </cell>
          <cell r="H551" t="str">
            <v>Alinta Limited</v>
          </cell>
          <cell r="I551" t="str">
            <v>12100</v>
          </cell>
          <cell r="J551" t="str">
            <v>Group Treasury</v>
          </cell>
        </row>
        <row r="552">
          <cell r="A552" t="str">
            <v>00012729</v>
          </cell>
          <cell r="B552" t="str">
            <v>Do</v>
          </cell>
          <cell r="C552" t="str">
            <v>Huy</v>
          </cell>
          <cell r="D552" t="str">
            <v>Alinta Asset Management</v>
          </cell>
          <cell r="E552" t="str">
            <v>Engineering Services</v>
          </cell>
          <cell r="F552" t="str">
            <v>Project Engineer</v>
          </cell>
          <cell r="G552" t="str">
            <v>TCR Accum Super</v>
          </cell>
          <cell r="H552" t="str">
            <v>Alinta Asset Management</v>
          </cell>
          <cell r="I552" t="str">
            <v>39100</v>
          </cell>
          <cell r="J552" t="str">
            <v>GDW Engineering Serv</v>
          </cell>
        </row>
        <row r="553">
          <cell r="A553" t="str">
            <v>00012730</v>
          </cell>
          <cell r="B553" t="str">
            <v>See</v>
          </cell>
          <cell r="C553" t="str">
            <v>Mabel</v>
          </cell>
          <cell r="D553" t="str">
            <v>Alinta Asset Management</v>
          </cell>
          <cell r="E553" t="str">
            <v>Asset Management West</v>
          </cell>
          <cell r="F553" t="str">
            <v>Asset Planning Engineer</v>
          </cell>
          <cell r="G553" t="str">
            <v>TCR Accum Super</v>
          </cell>
          <cell r="H553" t="str">
            <v>Alinta Asset Management</v>
          </cell>
          <cell r="I553" t="str">
            <v>37304</v>
          </cell>
          <cell r="J553" t="str">
            <v>WA Gas Asset Mgt</v>
          </cell>
        </row>
        <row r="554">
          <cell r="A554" t="str">
            <v>00012744</v>
          </cell>
          <cell r="B554" t="str">
            <v>Sycamore</v>
          </cell>
          <cell r="C554" t="str">
            <v>Gabrielle</v>
          </cell>
          <cell r="D554" t="str">
            <v>Corporate Finance</v>
          </cell>
          <cell r="E554" t="str">
            <v>Planning &amp; Investment Analysis</v>
          </cell>
          <cell r="F554" t="str">
            <v>Business Analyst</v>
          </cell>
          <cell r="G554" t="str">
            <v>TCR Accum Super</v>
          </cell>
          <cell r="H554" t="str">
            <v>Alinta Limited</v>
          </cell>
          <cell r="I554" t="str">
            <v>12400</v>
          </cell>
          <cell r="J554" t="str">
            <v>Investment Analysis</v>
          </cell>
        </row>
        <row r="555">
          <cell r="A555" t="str">
            <v>00012747</v>
          </cell>
          <cell r="B555" t="str">
            <v>Dudek</v>
          </cell>
          <cell r="C555" t="str">
            <v>Diana</v>
          </cell>
          <cell r="D555" t="str">
            <v>Human Resources</v>
          </cell>
          <cell r="E555" t="str">
            <v>Corporate Affairs - Corporate</v>
          </cell>
          <cell r="F555" t="str">
            <v>Corporate Affairs Adviser</v>
          </cell>
          <cell r="G555" t="str">
            <v>TCR Accum Super</v>
          </cell>
          <cell r="H555" t="str">
            <v>Alinta Limited</v>
          </cell>
          <cell r="I555" t="str">
            <v>11300</v>
          </cell>
          <cell r="J555" t="str">
            <v>Corp Affairs</v>
          </cell>
        </row>
        <row r="556">
          <cell r="A556" t="str">
            <v>00012750</v>
          </cell>
          <cell r="B556" t="str">
            <v>Magee</v>
          </cell>
          <cell r="C556" t="str">
            <v>Katrina</v>
          </cell>
          <cell r="D556" t="str">
            <v>Corporate Finance</v>
          </cell>
          <cell r="E556" t="str">
            <v>Corporate Office Administration</v>
          </cell>
          <cell r="F556" t="str">
            <v>Administration Officer</v>
          </cell>
          <cell r="G556" t="str">
            <v>TCR Accum Super</v>
          </cell>
          <cell r="H556" t="str">
            <v>Alinta Limited</v>
          </cell>
          <cell r="I556" t="str">
            <v>13501</v>
          </cell>
          <cell r="J556" t="str">
            <v>BS Corp Office Admin</v>
          </cell>
        </row>
        <row r="557">
          <cell r="A557" t="str">
            <v>00012771</v>
          </cell>
          <cell r="B557" t="str">
            <v>Young</v>
          </cell>
          <cell r="C557" t="str">
            <v>Philip</v>
          </cell>
          <cell r="D557" t="str">
            <v>Alinta Asset Management</v>
          </cell>
          <cell r="E557" t="str">
            <v>Measurement Services</v>
          </cell>
          <cell r="F557" t="str">
            <v>Graduate Engineer</v>
          </cell>
          <cell r="G557" t="str">
            <v>TCR Accum Super</v>
          </cell>
          <cell r="H557" t="str">
            <v>Monthly Alinta Asset Managemt.</v>
          </cell>
          <cell r="I557" t="str">
            <v>31304</v>
          </cell>
          <cell r="J557" t="str">
            <v>HR - Graduate Engine</v>
          </cell>
        </row>
        <row r="558">
          <cell r="A558" t="str">
            <v>00012773</v>
          </cell>
          <cell r="B558" t="str">
            <v>De Beurs</v>
          </cell>
          <cell r="C558" t="str">
            <v>Joost</v>
          </cell>
          <cell r="D558" t="str">
            <v>Alinta Energy</v>
          </cell>
          <cell r="E558" t="str">
            <v>Pilbara Power Group</v>
          </cell>
          <cell r="F558" t="str">
            <v>Electrical and O&amp;M Co-ordinator</v>
          </cell>
          <cell r="G558" t="str">
            <v>TCR Accum Super</v>
          </cell>
          <cell r="H558" t="str">
            <v>Alinta Energy Pty Ltd</v>
          </cell>
          <cell r="I558" t="str">
            <v>45200</v>
          </cell>
          <cell r="J558" t="str">
            <v>AE Ops/Mnt Port Hed</v>
          </cell>
        </row>
        <row r="559">
          <cell r="A559" t="str">
            <v>00012774</v>
          </cell>
          <cell r="B559" t="str">
            <v>Aird</v>
          </cell>
          <cell r="C559" t="str">
            <v>Wayne</v>
          </cell>
          <cell r="D559" t="str">
            <v>Alinta Energy</v>
          </cell>
          <cell r="E559" t="str">
            <v>Pilbara Power Group</v>
          </cell>
          <cell r="F559" t="str">
            <v>Operations &amp; Maintenance Technician</v>
          </cell>
          <cell r="G559" t="str">
            <v>TCR Accum Super</v>
          </cell>
          <cell r="H559" t="str">
            <v>Alinta Energy Pty Ltd</v>
          </cell>
          <cell r="I559" t="str">
            <v>45200</v>
          </cell>
          <cell r="J559" t="str">
            <v>AE Ops/Mnt Port Hed</v>
          </cell>
        </row>
        <row r="560">
          <cell r="A560" t="str">
            <v>00012780</v>
          </cell>
          <cell r="B560" t="str">
            <v>Srinivasan</v>
          </cell>
          <cell r="C560" t="str">
            <v>Nat</v>
          </cell>
          <cell r="D560" t="str">
            <v>Alinta Asset Management</v>
          </cell>
          <cell r="E560" t="str">
            <v>Engineering</v>
          </cell>
          <cell r="F560" t="str">
            <v>Senior Engineer -  Instrument/Electrical</v>
          </cell>
          <cell r="G560" t="str">
            <v>TCR Accum Super</v>
          </cell>
          <cell r="H560" t="str">
            <v>Monthly Alinta Asset Managemt.</v>
          </cell>
          <cell r="I560" t="str">
            <v>35413</v>
          </cell>
          <cell r="J560" t="str">
            <v>Engineering</v>
          </cell>
        </row>
        <row r="561">
          <cell r="A561" t="str">
            <v>00012781</v>
          </cell>
          <cell r="B561" t="str">
            <v>Beauchamp</v>
          </cell>
          <cell r="C561" t="str">
            <v>Shayne</v>
          </cell>
          <cell r="D561" t="str">
            <v>Alinta Asset Management</v>
          </cell>
          <cell r="E561" t="str">
            <v>Workforce Management</v>
          </cell>
          <cell r="F561" t="str">
            <v>Dispatch Coordinator</v>
          </cell>
          <cell r="G561" t="str">
            <v>NPSWA-VIC(Cont)</v>
          </cell>
          <cell r="H561" t="str">
            <v>Alinta Asset Management 2 WA</v>
          </cell>
          <cell r="I561" t="str">
            <v>39001</v>
          </cell>
          <cell r="J561" t="str">
            <v>Field Delivery</v>
          </cell>
        </row>
        <row r="562">
          <cell r="A562" t="str">
            <v>00012783</v>
          </cell>
          <cell r="B562" t="str">
            <v>Magrath</v>
          </cell>
          <cell r="C562" t="str">
            <v>Scott</v>
          </cell>
          <cell r="D562" t="str">
            <v>Alinta Asset Management</v>
          </cell>
          <cell r="E562" t="str">
            <v>Tasmania Operations</v>
          </cell>
          <cell r="F562" t="str">
            <v>Fitter Electrical</v>
          </cell>
          <cell r="G562" t="str">
            <v>NPS-EBA / Award VIC</v>
          </cell>
          <cell r="H562" t="str">
            <v>Alinta Asset Management 2</v>
          </cell>
          <cell r="I562" t="str">
            <v>31514</v>
          </cell>
          <cell r="J562" t="str">
            <v>AAM OS ED SS Tasmani</v>
          </cell>
        </row>
        <row r="563">
          <cell r="A563" t="str">
            <v>00012785</v>
          </cell>
          <cell r="B563" t="str">
            <v>Bird</v>
          </cell>
          <cell r="C563" t="str">
            <v>Jason</v>
          </cell>
          <cell r="D563" t="str">
            <v>Alinta Asset Management</v>
          </cell>
          <cell r="E563" t="str">
            <v>Maintenance Supply Regulators</v>
          </cell>
          <cell r="F563" t="str">
            <v>Field Officer Level 1</v>
          </cell>
          <cell r="G563" t="str">
            <v>NPSWA-VIC(RDO)</v>
          </cell>
          <cell r="H563" t="str">
            <v>Alinta Asset Management 2 WA</v>
          </cell>
          <cell r="I563" t="str">
            <v>39004</v>
          </cell>
          <cell r="J563" t="str">
            <v>Project Delivery</v>
          </cell>
        </row>
        <row r="564">
          <cell r="A564" t="str">
            <v>00012786</v>
          </cell>
          <cell r="B564" t="str">
            <v>Wilson</v>
          </cell>
          <cell r="C564" t="str">
            <v>Peter</v>
          </cell>
          <cell r="D564" t="str">
            <v>Alinta Asset Management</v>
          </cell>
          <cell r="E564" t="str">
            <v>Maintenance Supply Regulators</v>
          </cell>
          <cell r="F564" t="str">
            <v>Field Officer Level 2</v>
          </cell>
          <cell r="G564" t="str">
            <v>NPSWA-VIC(RDO)</v>
          </cell>
          <cell r="H564" t="str">
            <v>Alinta Asset Management 2 WA</v>
          </cell>
          <cell r="I564" t="str">
            <v>39004</v>
          </cell>
          <cell r="J564" t="str">
            <v>Project Delivery</v>
          </cell>
        </row>
        <row r="565">
          <cell r="A565" t="str">
            <v>00012789</v>
          </cell>
          <cell r="B565" t="str">
            <v>Orton</v>
          </cell>
          <cell r="C565" t="str">
            <v>Tracey</v>
          </cell>
          <cell r="D565" t="str">
            <v>Alinta Asset Management</v>
          </cell>
          <cell r="E565" t="str">
            <v>EGP Expansion</v>
          </cell>
          <cell r="F565" t="str">
            <v>Project Administrator</v>
          </cell>
          <cell r="G565" t="str">
            <v>NPS-Contract (7.6)AP</v>
          </cell>
          <cell r="H565" t="str">
            <v>Alinta Asset Management 2</v>
          </cell>
          <cell r="I565" t="str">
            <v>31445</v>
          </cell>
          <cell r="J565" t="str">
            <v>AAM OS GT EGP Expans</v>
          </cell>
        </row>
        <row r="566">
          <cell r="A566" t="str">
            <v>00012800</v>
          </cell>
          <cell r="B566" t="str">
            <v>Taylor</v>
          </cell>
          <cell r="C566" t="str">
            <v>Christopher</v>
          </cell>
          <cell r="D566" t="str">
            <v>Alinta Energy</v>
          </cell>
          <cell r="E566" t="str">
            <v>Alinta Energy Commercial</v>
          </cell>
          <cell r="F566" t="str">
            <v>Contract Administrator</v>
          </cell>
          <cell r="G566" t="str">
            <v>TCR Accum Super</v>
          </cell>
          <cell r="H566" t="str">
            <v>Alinta Limited</v>
          </cell>
          <cell r="I566" t="str">
            <v>10122</v>
          </cell>
          <cell r="J566" t="str">
            <v>Exec APS GM</v>
          </cell>
        </row>
        <row r="567">
          <cell r="A567" t="str">
            <v>00012802</v>
          </cell>
          <cell r="B567" t="str">
            <v>Newman</v>
          </cell>
          <cell r="C567" t="str">
            <v>Brian</v>
          </cell>
          <cell r="D567" t="str">
            <v>Alinta Asset Management</v>
          </cell>
          <cell r="E567" t="str">
            <v>Mains and Services - City</v>
          </cell>
          <cell r="F567" t="str">
            <v>Project Delivery Officer</v>
          </cell>
          <cell r="G567" t="str">
            <v>NPSWA-VIC(Cont)</v>
          </cell>
          <cell r="H567" t="str">
            <v>Alinta Asset Management 2 WA</v>
          </cell>
          <cell r="I567" t="str">
            <v>31527</v>
          </cell>
          <cell r="J567" t="str">
            <v>AAM OS GD BBSA Corro</v>
          </cell>
        </row>
        <row r="568">
          <cell r="A568" t="str">
            <v>00012803</v>
          </cell>
          <cell r="B568" t="str">
            <v>Prest</v>
          </cell>
          <cell r="C568" t="str">
            <v>Gordon</v>
          </cell>
          <cell r="D568" t="str">
            <v>Alinta Asset Management</v>
          </cell>
          <cell r="E568" t="str">
            <v>Project Delivery</v>
          </cell>
          <cell r="F568" t="str">
            <v>Project Delivery Officer</v>
          </cell>
          <cell r="G568" t="str">
            <v>NPSWA-VIC(Cont)</v>
          </cell>
          <cell r="H568" t="str">
            <v>Alinta Asset Management 2 WA</v>
          </cell>
          <cell r="I568" t="str">
            <v>39004</v>
          </cell>
          <cell r="J568" t="str">
            <v>Project Delivery</v>
          </cell>
        </row>
        <row r="569">
          <cell r="A569" t="str">
            <v>00012804</v>
          </cell>
          <cell r="B569" t="str">
            <v>McDonald</v>
          </cell>
          <cell r="C569" t="str">
            <v>Christopher</v>
          </cell>
          <cell r="D569" t="str">
            <v>Alinta Asset Management</v>
          </cell>
          <cell r="E569" t="str">
            <v>Field Projects Services</v>
          </cell>
          <cell r="F569" t="str">
            <v>Field Technical Officer</v>
          </cell>
          <cell r="G569" t="str">
            <v>NPSWA-VIC(Cont)</v>
          </cell>
          <cell r="H569" t="str">
            <v>Alinta Asset Management 2 WA</v>
          </cell>
          <cell r="I569" t="str">
            <v>39001</v>
          </cell>
          <cell r="J569" t="str">
            <v>Field Delivery</v>
          </cell>
        </row>
        <row r="570">
          <cell r="A570" t="str">
            <v>00012805</v>
          </cell>
          <cell r="B570" t="str">
            <v>Sargent</v>
          </cell>
          <cell r="C570" t="str">
            <v>Matthew</v>
          </cell>
          <cell r="D570" t="str">
            <v>Alinta Asset Management</v>
          </cell>
          <cell r="E570" t="str">
            <v>Mains and Services - North</v>
          </cell>
          <cell r="F570" t="str">
            <v>Field Officer Level 1</v>
          </cell>
          <cell r="G570" t="str">
            <v>NPSWA-VIC(RDO)</v>
          </cell>
          <cell r="H570" t="str">
            <v>Alinta Asset Management 2 WA</v>
          </cell>
          <cell r="I570" t="str">
            <v>31524</v>
          </cell>
          <cell r="J570" t="str">
            <v>AAM OS GD Ext Projec</v>
          </cell>
        </row>
        <row r="571">
          <cell r="A571" t="str">
            <v>00012806</v>
          </cell>
          <cell r="B571" t="str">
            <v>Decker</v>
          </cell>
          <cell r="C571" t="str">
            <v>Ronald</v>
          </cell>
          <cell r="D571" t="str">
            <v>Human Resources</v>
          </cell>
          <cell r="E571" t="str">
            <v>HSE 0perations South</v>
          </cell>
          <cell r="F571" t="str">
            <v>HSE Adviser GDS</v>
          </cell>
          <cell r="G571" t="str">
            <v>NPSWA-VIC(RDO)</v>
          </cell>
          <cell r="H571" t="str">
            <v>Alinta Asset Management 2 WA</v>
          </cell>
          <cell r="I571" t="str">
            <v>39004</v>
          </cell>
          <cell r="J571" t="str">
            <v>Project Delivery</v>
          </cell>
        </row>
        <row r="572">
          <cell r="A572" t="str">
            <v>00012807</v>
          </cell>
          <cell r="B572" t="str">
            <v>Hinton</v>
          </cell>
          <cell r="C572" t="str">
            <v>Andrew</v>
          </cell>
          <cell r="D572" t="str">
            <v>Alinta Asset Management</v>
          </cell>
          <cell r="E572" t="str">
            <v>Construction</v>
          </cell>
          <cell r="F572" t="str">
            <v>Field Officer Level 2</v>
          </cell>
          <cell r="G572" t="str">
            <v>NPSWA-VIC(RDO)</v>
          </cell>
          <cell r="H572" t="str">
            <v>Alinta Asset Management 2 WA</v>
          </cell>
          <cell r="I572" t="str">
            <v>31524</v>
          </cell>
          <cell r="J572" t="str">
            <v>AAM OS GD Ext Projec</v>
          </cell>
        </row>
        <row r="573">
          <cell r="A573" t="str">
            <v>00012809</v>
          </cell>
          <cell r="B573" t="str">
            <v>Rebholz</v>
          </cell>
          <cell r="C573" t="str">
            <v>Peter</v>
          </cell>
          <cell r="D573" t="str">
            <v>Alinta Asset Management</v>
          </cell>
          <cell r="E573" t="str">
            <v>Mains and Services - North</v>
          </cell>
          <cell r="F573" t="str">
            <v>Field Officer Level 1</v>
          </cell>
          <cell r="G573" t="str">
            <v>NPSWA-VIC(RDO)</v>
          </cell>
          <cell r="H573" t="str">
            <v>Alinta Asset Management 2 WA</v>
          </cell>
          <cell r="I573" t="str">
            <v>31524</v>
          </cell>
          <cell r="J573" t="str">
            <v>AAM OS GD Ext Projec</v>
          </cell>
        </row>
        <row r="574">
          <cell r="A574" t="str">
            <v>00012810</v>
          </cell>
          <cell r="B574" t="str">
            <v>Glass</v>
          </cell>
          <cell r="C574" t="str">
            <v>Lee</v>
          </cell>
          <cell r="D574" t="str">
            <v>Alinta Asset Management</v>
          </cell>
          <cell r="E574" t="str">
            <v>Mains and Services - City</v>
          </cell>
          <cell r="F574" t="str">
            <v>Field Officer Level 1</v>
          </cell>
          <cell r="G574" t="str">
            <v>NPSWA-VIC(RDO)</v>
          </cell>
          <cell r="H574" t="str">
            <v>Alinta Asset Management 2 WA</v>
          </cell>
          <cell r="I574" t="str">
            <v>39004</v>
          </cell>
          <cell r="J574" t="str">
            <v>Project Delivery</v>
          </cell>
        </row>
        <row r="575">
          <cell r="A575" t="str">
            <v>00012811</v>
          </cell>
          <cell r="B575" t="str">
            <v>Brassil</v>
          </cell>
          <cell r="C575" t="str">
            <v>John</v>
          </cell>
          <cell r="D575" t="str">
            <v>Human Resources</v>
          </cell>
          <cell r="E575" t="str">
            <v>Payroll</v>
          </cell>
          <cell r="F575" t="str">
            <v>Senior Payroll Advisor</v>
          </cell>
          <cell r="G575" t="str">
            <v>TCR Accum Super</v>
          </cell>
          <cell r="H575" t="str">
            <v>Alinta Limited</v>
          </cell>
          <cell r="I575" t="str">
            <v>11001</v>
          </cell>
          <cell r="J575" t="str">
            <v>Human Resources - HR</v>
          </cell>
        </row>
        <row r="576">
          <cell r="A576" t="str">
            <v>00012812</v>
          </cell>
          <cell r="B576" t="str">
            <v>Israelsohn</v>
          </cell>
          <cell r="C576" t="str">
            <v>Ian</v>
          </cell>
          <cell r="D576" t="str">
            <v>Energy Investments</v>
          </cell>
          <cell r="E576" t="str">
            <v>Energy Policy &amp; Government Relations</v>
          </cell>
          <cell r="F576" t="str">
            <v>Group Manager Energy Policy</v>
          </cell>
          <cell r="G576" t="str">
            <v>TCR Accum Super</v>
          </cell>
          <cell r="H576" t="str">
            <v>Alinta Limited</v>
          </cell>
          <cell r="I576" t="str">
            <v>10800</v>
          </cell>
          <cell r="J576" t="str">
            <v>Energy Investments</v>
          </cell>
        </row>
        <row r="577">
          <cell r="A577" t="str">
            <v>00012813</v>
          </cell>
          <cell r="B577" t="str">
            <v>Whittaker</v>
          </cell>
          <cell r="C577" t="str">
            <v>Eugene</v>
          </cell>
          <cell r="D577" t="str">
            <v>Corporate Finance</v>
          </cell>
          <cell r="E577" t="str">
            <v>Management Accounting (UEDH / MGH)</v>
          </cell>
          <cell r="F577" t="str">
            <v>Senior Management Accountant</v>
          </cell>
          <cell r="G577" t="str">
            <v>TCR Accum Super</v>
          </cell>
          <cell r="H577" t="str">
            <v>Alinta Limited</v>
          </cell>
          <cell r="I577" t="str">
            <v>33303</v>
          </cell>
          <cell r="J577" t="str">
            <v>Revenue Management</v>
          </cell>
        </row>
        <row r="578">
          <cell r="A578" t="str">
            <v>00012814</v>
          </cell>
          <cell r="B578" t="str">
            <v>Kong</v>
          </cell>
          <cell r="C578" t="str">
            <v>Winnie</v>
          </cell>
          <cell r="D578" t="str">
            <v>Corporate Finance</v>
          </cell>
          <cell r="E578" t="str">
            <v>Group Taxation</v>
          </cell>
          <cell r="F578" t="str">
            <v>Taxation Manager</v>
          </cell>
          <cell r="G578" t="str">
            <v>TCR Accum Super</v>
          </cell>
          <cell r="H578" t="str">
            <v>Alinta Limited</v>
          </cell>
          <cell r="I578" t="str">
            <v>12800</v>
          </cell>
          <cell r="J578" t="str">
            <v>Group Taxation</v>
          </cell>
        </row>
        <row r="579">
          <cell r="A579" t="str">
            <v>00012821</v>
          </cell>
          <cell r="B579" t="str">
            <v>Scott</v>
          </cell>
          <cell r="C579" t="str">
            <v>Nigel</v>
          </cell>
          <cell r="D579" t="str">
            <v>Alinta Asset Management</v>
          </cell>
          <cell r="E579" t="str">
            <v>Sunshine</v>
          </cell>
          <cell r="F579" t="str">
            <v>Electrical Mechanic</v>
          </cell>
          <cell r="G579" t="str">
            <v>NPS-Cont/EBA/Awd Qld</v>
          </cell>
          <cell r="H579" t="str">
            <v>Alinta Asset Management 2</v>
          </cell>
          <cell r="I579" t="str">
            <v>31515</v>
          </cell>
          <cell r="J579" t="str">
            <v>AAM OS ED SS Sunshine</v>
          </cell>
        </row>
        <row r="580">
          <cell r="A580" t="str">
            <v>00012824</v>
          </cell>
          <cell r="B580" t="str">
            <v>Richardson</v>
          </cell>
          <cell r="C580" t="str">
            <v>Vanessa</v>
          </cell>
          <cell r="D580" t="str">
            <v>Human Resources</v>
          </cell>
          <cell r="E580" t="str">
            <v>HR Services</v>
          </cell>
          <cell r="F580" t="str">
            <v>HR Administration Support</v>
          </cell>
          <cell r="G580" t="str">
            <v>TCR Accum Super</v>
          </cell>
          <cell r="H580" t="str">
            <v>Alinta Limited</v>
          </cell>
          <cell r="I580" t="str">
            <v>11001</v>
          </cell>
          <cell r="J580" t="str">
            <v>Human Resources - HR</v>
          </cell>
        </row>
        <row r="581">
          <cell r="A581" t="str">
            <v>00012826</v>
          </cell>
          <cell r="B581" t="str">
            <v>Olding</v>
          </cell>
          <cell r="C581" t="str">
            <v>Rosalie</v>
          </cell>
          <cell r="D581" t="str">
            <v>Alinta Asset Management</v>
          </cell>
          <cell r="E581" t="str">
            <v>Regulatory</v>
          </cell>
          <cell r="F581" t="str">
            <v>Technical Support Officer - MOCS</v>
          </cell>
          <cell r="G581" t="str">
            <v>TCR Accum Super</v>
          </cell>
          <cell r="H581" t="str">
            <v>Monthly Alinta Asset Managemt.</v>
          </cell>
          <cell r="I581" t="str">
            <v>31463</v>
          </cell>
          <cell r="J581" t="str">
            <v>AAM BS Regulatory Re</v>
          </cell>
        </row>
        <row r="582">
          <cell r="A582" t="str">
            <v>00012827</v>
          </cell>
          <cell r="B582" t="str">
            <v>Curtis</v>
          </cell>
          <cell r="C582" t="str">
            <v>Jim</v>
          </cell>
          <cell r="D582" t="str">
            <v>Alinta Asset Management</v>
          </cell>
          <cell r="E582" t="str">
            <v>Maintenance Delivery</v>
          </cell>
          <cell r="F582" t="str">
            <v>Maintenance Delivery Officer</v>
          </cell>
          <cell r="G582" t="str">
            <v>TCR DB Super</v>
          </cell>
          <cell r="H582" t="str">
            <v>Monthly Alinta Asset Managemt.</v>
          </cell>
          <cell r="I582" t="str">
            <v>39004</v>
          </cell>
          <cell r="J582" t="str">
            <v>Project Delivery</v>
          </cell>
        </row>
        <row r="583">
          <cell r="A583" t="str">
            <v>00012828</v>
          </cell>
          <cell r="B583" t="str">
            <v>Mercier</v>
          </cell>
          <cell r="C583" t="str">
            <v>Colin</v>
          </cell>
          <cell r="D583" t="str">
            <v>Alinta Asset Management</v>
          </cell>
          <cell r="E583" t="str">
            <v>Project Delivery</v>
          </cell>
          <cell r="F583" t="str">
            <v>Project Delivery Officer</v>
          </cell>
          <cell r="G583" t="str">
            <v>TCR DB Super</v>
          </cell>
          <cell r="H583" t="str">
            <v>Monthly Alinta Asset Managemt.</v>
          </cell>
          <cell r="I583" t="str">
            <v>39004</v>
          </cell>
          <cell r="J583" t="str">
            <v>Project Delivery</v>
          </cell>
        </row>
        <row r="584">
          <cell r="A584" t="str">
            <v>00012829</v>
          </cell>
          <cell r="B584" t="str">
            <v>Azizi</v>
          </cell>
          <cell r="C584" t="str">
            <v>Yama</v>
          </cell>
          <cell r="D584" t="str">
            <v>Alinta Asset Management</v>
          </cell>
          <cell r="E584" t="str">
            <v>Asset Management West</v>
          </cell>
          <cell r="F584" t="str">
            <v>Asset Performance Engineer</v>
          </cell>
          <cell r="G584" t="str">
            <v>TCR Accum Super</v>
          </cell>
          <cell r="H584" t="str">
            <v>Alinta Asset Management</v>
          </cell>
          <cell r="I584" t="str">
            <v>37304</v>
          </cell>
          <cell r="J584" t="str">
            <v>WA Gas Asset Mgt</v>
          </cell>
        </row>
        <row r="585">
          <cell r="A585" t="str">
            <v>00012834</v>
          </cell>
          <cell r="B585" t="str">
            <v>Wright</v>
          </cell>
          <cell r="C585" t="str">
            <v>Cliff</v>
          </cell>
          <cell r="D585" t="str">
            <v>Alinta Asset Management</v>
          </cell>
          <cell r="E585" t="str">
            <v>Maintenance Delivery</v>
          </cell>
          <cell r="F585" t="str">
            <v>Maintenance Delivery Manager</v>
          </cell>
          <cell r="G585" t="str">
            <v>TCR DB Super</v>
          </cell>
          <cell r="H585" t="str">
            <v>Monthly Alinta Asset Managemt.</v>
          </cell>
          <cell r="I585" t="str">
            <v>39004</v>
          </cell>
          <cell r="J585" t="str">
            <v>Project Delivery</v>
          </cell>
        </row>
        <row r="586">
          <cell r="A586" t="str">
            <v>00012835</v>
          </cell>
          <cell r="B586" t="str">
            <v>Maini</v>
          </cell>
          <cell r="C586" t="str">
            <v>Christopher</v>
          </cell>
          <cell r="D586" t="str">
            <v>Alinta Asset Management</v>
          </cell>
          <cell r="E586" t="str">
            <v>Construction</v>
          </cell>
          <cell r="F586" t="str">
            <v>Field Officer Level 1</v>
          </cell>
          <cell r="G586" t="str">
            <v>NPSWA-VIC(RDO)</v>
          </cell>
          <cell r="H586" t="str">
            <v>Alinta Asset Management 2 WA</v>
          </cell>
          <cell r="I586" t="str">
            <v>31524</v>
          </cell>
          <cell r="J586" t="str">
            <v>AAM OS GD Ext Projec</v>
          </cell>
        </row>
        <row r="587">
          <cell r="A587" t="str">
            <v>00012836</v>
          </cell>
          <cell r="B587" t="str">
            <v>Thomas</v>
          </cell>
          <cell r="C587" t="str">
            <v>Anthony</v>
          </cell>
          <cell r="D587" t="str">
            <v>Alinta Asset Management</v>
          </cell>
          <cell r="E587" t="str">
            <v>Faults</v>
          </cell>
          <cell r="F587" t="str">
            <v>Field Officer Level 1</v>
          </cell>
          <cell r="G587" t="str">
            <v>NPSWA-VIC(RDO)</v>
          </cell>
          <cell r="H587" t="str">
            <v>Alinta Asset Management 2 WA</v>
          </cell>
          <cell r="I587" t="str">
            <v>31524</v>
          </cell>
          <cell r="J587" t="str">
            <v>AAM OS GD Ext Projec</v>
          </cell>
        </row>
        <row r="588">
          <cell r="A588" t="str">
            <v>00012837</v>
          </cell>
          <cell r="B588" t="str">
            <v>Simester</v>
          </cell>
          <cell r="C588" t="str">
            <v>Brent</v>
          </cell>
          <cell r="D588" t="str">
            <v>Alinta Asset Management</v>
          </cell>
          <cell r="E588" t="str">
            <v>Construction</v>
          </cell>
          <cell r="F588" t="str">
            <v>Field Officer Level 1</v>
          </cell>
          <cell r="G588" t="str">
            <v>NPSWA-VIC(RDO)</v>
          </cell>
          <cell r="H588" t="str">
            <v>Alinta Asset Management 2 WA</v>
          </cell>
          <cell r="I588" t="str">
            <v>39001</v>
          </cell>
          <cell r="J588" t="str">
            <v>Field Delivery</v>
          </cell>
        </row>
        <row r="589">
          <cell r="A589" t="str">
            <v>00012839</v>
          </cell>
          <cell r="B589" t="str">
            <v>Klyen</v>
          </cell>
          <cell r="C589" t="str">
            <v>Stephen</v>
          </cell>
          <cell r="D589" t="str">
            <v>Human Resources</v>
          </cell>
          <cell r="E589" t="str">
            <v>HSE Operations West</v>
          </cell>
          <cell r="F589" t="str">
            <v>Senior HSE Adviser GTW</v>
          </cell>
          <cell r="G589" t="str">
            <v>TCR Accum Super</v>
          </cell>
          <cell r="H589" t="str">
            <v>Alinta Limited</v>
          </cell>
          <cell r="I589" t="str">
            <v>11002</v>
          </cell>
          <cell r="J589" t="str">
            <v>HR - Health &amp; Safety</v>
          </cell>
        </row>
        <row r="590">
          <cell r="A590" t="str">
            <v>00012872</v>
          </cell>
          <cell r="B590" t="str">
            <v>Young</v>
          </cell>
          <cell r="C590" t="str">
            <v>Benjamin</v>
          </cell>
          <cell r="D590" t="str">
            <v>Alinta Asset Management</v>
          </cell>
          <cell r="E590" t="str">
            <v>Business Strategy</v>
          </cell>
          <cell r="F590" t="str">
            <v>Business Strategy Manager</v>
          </cell>
          <cell r="G590" t="str">
            <v>TCR Accum Super</v>
          </cell>
          <cell r="H590" t="str">
            <v>Monthly Alinta Asset Managemt.</v>
          </cell>
          <cell r="I590" t="str">
            <v>31464</v>
          </cell>
          <cell r="J590" t="str">
            <v>AAM BS Property &amp; Fl</v>
          </cell>
        </row>
        <row r="591">
          <cell r="A591" t="str">
            <v>00012874</v>
          </cell>
          <cell r="B591" t="str">
            <v>Iancov</v>
          </cell>
          <cell r="C591" t="str">
            <v>Peter</v>
          </cell>
          <cell r="D591" t="str">
            <v>Alinta Asset Management</v>
          </cell>
          <cell r="E591" t="str">
            <v>AAM West</v>
          </cell>
          <cell r="F591" t="str">
            <v>General Manager West</v>
          </cell>
          <cell r="G591" t="str">
            <v>TCR Accum Super</v>
          </cell>
          <cell r="H591" t="str">
            <v>Monthly Alinta Asset Managemt.</v>
          </cell>
          <cell r="I591" t="str">
            <v>31449</v>
          </cell>
          <cell r="J591" t="str">
            <v>AAM OW Management</v>
          </cell>
        </row>
        <row r="592">
          <cell r="A592" t="str">
            <v>00012875</v>
          </cell>
          <cell r="B592" t="str">
            <v>Butler</v>
          </cell>
          <cell r="C592" t="str">
            <v>Margaret</v>
          </cell>
          <cell r="D592" t="str">
            <v>Alinta Asset Management</v>
          </cell>
          <cell r="E592" t="str">
            <v>Gas Transmission West</v>
          </cell>
          <cell r="F592" t="str">
            <v>Business Support Officer</v>
          </cell>
          <cell r="G592" t="str">
            <v>TCR Accum Super</v>
          </cell>
          <cell r="H592" t="str">
            <v>Monthly Alinta Asset Managemt.</v>
          </cell>
          <cell r="I592" t="str">
            <v>43150</v>
          </cell>
          <cell r="J592" t="str">
            <v>Mgr DBP Operations</v>
          </cell>
        </row>
        <row r="593">
          <cell r="A593" t="str">
            <v>00012876</v>
          </cell>
          <cell r="B593" t="str">
            <v>Ellison</v>
          </cell>
          <cell r="C593" t="str">
            <v>Clinton</v>
          </cell>
          <cell r="D593" t="str">
            <v>Corporate Finance</v>
          </cell>
          <cell r="E593" t="str">
            <v>Group Treasury</v>
          </cell>
          <cell r="F593" t="str">
            <v>Treasury  Officer</v>
          </cell>
          <cell r="G593" t="str">
            <v>TCR Accum Super</v>
          </cell>
          <cell r="H593" t="str">
            <v>Alinta Limited</v>
          </cell>
          <cell r="I593" t="str">
            <v>12100</v>
          </cell>
          <cell r="J593" t="str">
            <v>Group Treasury</v>
          </cell>
        </row>
        <row r="594">
          <cell r="A594" t="str">
            <v>00012883</v>
          </cell>
          <cell r="B594" t="str">
            <v>Haynes</v>
          </cell>
          <cell r="C594" t="str">
            <v>Stephen</v>
          </cell>
          <cell r="D594" t="str">
            <v>Alinta Asset Management</v>
          </cell>
          <cell r="E594" t="str">
            <v>Control Room</v>
          </cell>
          <cell r="F594" t="str">
            <v>Pipeline Controller</v>
          </cell>
          <cell r="G594" t="str">
            <v>TCR Accum Super</v>
          </cell>
          <cell r="H594" t="str">
            <v>Alinta Asset Management</v>
          </cell>
          <cell r="I594" t="str">
            <v>43155</v>
          </cell>
          <cell r="J594" t="str">
            <v>DBP Trans Servs 65</v>
          </cell>
        </row>
        <row r="595">
          <cell r="A595" t="str">
            <v>00012885</v>
          </cell>
          <cell r="B595" t="str">
            <v>Mazzolini</v>
          </cell>
          <cell r="C595" t="str">
            <v>Roger</v>
          </cell>
          <cell r="D595" t="str">
            <v>Alinta Asset Management</v>
          </cell>
          <cell r="E595" t="str">
            <v>Construction</v>
          </cell>
          <cell r="F595" t="str">
            <v>Field Officer Level 1</v>
          </cell>
          <cell r="G595" t="str">
            <v>NPSWA-VIC(RDO)</v>
          </cell>
          <cell r="H595" t="str">
            <v>Alinta Asset Management 2 WA</v>
          </cell>
          <cell r="I595" t="str">
            <v>31524</v>
          </cell>
          <cell r="J595" t="str">
            <v>AAM OS GD Ext Projec</v>
          </cell>
        </row>
        <row r="596">
          <cell r="A596" t="str">
            <v>00012888</v>
          </cell>
          <cell r="B596" t="str">
            <v>Boutcher</v>
          </cell>
          <cell r="C596" t="str">
            <v>Grant</v>
          </cell>
          <cell r="D596" t="str">
            <v>Alinta Asset Management</v>
          </cell>
          <cell r="E596" t="str">
            <v>Tasmania Operations</v>
          </cell>
          <cell r="F596" t="str">
            <v>Electrical Fitter /  Mechanic</v>
          </cell>
          <cell r="G596" t="str">
            <v>NPS-EBA / Award VIC</v>
          </cell>
          <cell r="H596" t="str">
            <v>Alinta Asset Management 2</v>
          </cell>
          <cell r="I596" t="str">
            <v>31514</v>
          </cell>
          <cell r="J596" t="str">
            <v>AAM OS ED SS Tasmani</v>
          </cell>
        </row>
        <row r="597">
          <cell r="A597" t="str">
            <v>00012889</v>
          </cell>
          <cell r="B597" t="str">
            <v>Soper</v>
          </cell>
          <cell r="C597" t="str">
            <v>John</v>
          </cell>
          <cell r="D597" t="str">
            <v>Alinta Asset Management</v>
          </cell>
          <cell r="E597" t="str">
            <v>Control Room</v>
          </cell>
          <cell r="F597" t="str">
            <v>Pipeline Controller</v>
          </cell>
          <cell r="G597" t="str">
            <v>TCR Accum Super</v>
          </cell>
          <cell r="H597" t="str">
            <v>Monthly Alinta Asset Managemt.</v>
          </cell>
          <cell r="I597" t="str">
            <v>35406</v>
          </cell>
          <cell r="J597" t="str">
            <v>Control Centre 35</v>
          </cell>
        </row>
        <row r="598">
          <cell r="A598" t="str">
            <v>00012893</v>
          </cell>
          <cell r="B598" t="str">
            <v>Muhar</v>
          </cell>
          <cell r="C598" t="str">
            <v>Julie</v>
          </cell>
          <cell r="D598" t="str">
            <v>Information Services</v>
          </cell>
          <cell r="E598" t="str">
            <v>ERP</v>
          </cell>
          <cell r="F598" t="str">
            <v>Security ABAP Analyst</v>
          </cell>
          <cell r="G598" t="str">
            <v>TCR Accum Super</v>
          </cell>
          <cell r="H598" t="str">
            <v>Alinta Limited</v>
          </cell>
          <cell r="I598" t="str">
            <v>14300</v>
          </cell>
          <cell r="J598" t="str">
            <v>IS Enterprise Applic</v>
          </cell>
        </row>
        <row r="599">
          <cell r="A599" t="str">
            <v>00012894</v>
          </cell>
          <cell r="B599" t="str">
            <v>Lloyd</v>
          </cell>
          <cell r="C599" t="str">
            <v>Sarah</v>
          </cell>
          <cell r="D599" t="str">
            <v>Alinta Management</v>
          </cell>
          <cell r="E599" t="str">
            <v>Alinta Limited</v>
          </cell>
          <cell r="F599" t="str">
            <v>Executive Assistant to CEO</v>
          </cell>
          <cell r="G599" t="str">
            <v>TCR Accum Super</v>
          </cell>
          <cell r="H599" t="str">
            <v>Alinta Limited</v>
          </cell>
          <cell r="I599" t="str">
            <v>10100</v>
          </cell>
          <cell r="J599" t="str">
            <v>Exec C.E.O.</v>
          </cell>
        </row>
        <row r="600">
          <cell r="A600" t="str">
            <v>00012895</v>
          </cell>
          <cell r="B600" t="str">
            <v>Yeak</v>
          </cell>
          <cell r="C600" t="str">
            <v>Mark</v>
          </cell>
          <cell r="D600" t="str">
            <v>Corporate Finance</v>
          </cell>
          <cell r="E600" t="str">
            <v>Financial Control AlintaAGL</v>
          </cell>
          <cell r="F600" t="str">
            <v>Management Accountant Alinta Sales</v>
          </cell>
          <cell r="G600" t="str">
            <v>TCR Accum Super</v>
          </cell>
          <cell r="H600" t="str">
            <v>Alinta Limited</v>
          </cell>
          <cell r="I600" t="str">
            <v>3005</v>
          </cell>
          <cell r="J600" t="str">
            <v>AlintaAGL Financial Support</v>
          </cell>
        </row>
        <row r="601">
          <cell r="A601" t="str">
            <v>00012900</v>
          </cell>
          <cell r="B601" t="str">
            <v>Brooker</v>
          </cell>
          <cell r="C601" t="str">
            <v>Tamara</v>
          </cell>
          <cell r="D601" t="str">
            <v>Corporate Finance</v>
          </cell>
          <cell r="E601" t="str">
            <v>Planning &amp; Investment Analysis</v>
          </cell>
          <cell r="F601" t="str">
            <v>Senior Financial Analyst</v>
          </cell>
          <cell r="G601" t="str">
            <v>TCR Accum Super</v>
          </cell>
          <cell r="H601" t="str">
            <v>Alinta Limited</v>
          </cell>
          <cell r="I601" t="str">
            <v>12400</v>
          </cell>
          <cell r="J601" t="str">
            <v>Investment Analysis</v>
          </cell>
        </row>
        <row r="602">
          <cell r="A602" t="str">
            <v>00012902</v>
          </cell>
          <cell r="B602" t="str">
            <v>Harrington</v>
          </cell>
          <cell r="C602" t="str">
            <v>Gavin</v>
          </cell>
          <cell r="D602" t="str">
            <v>Legal Services</v>
          </cell>
          <cell r="E602" t="str">
            <v>Legal Counsel Corporate</v>
          </cell>
          <cell r="F602" t="str">
            <v>Technical Compliance Manager</v>
          </cell>
          <cell r="G602" t="str">
            <v>TCR Accum Super</v>
          </cell>
          <cell r="H602" t="str">
            <v>Alinta Limited</v>
          </cell>
          <cell r="I602" t="str">
            <v>7300</v>
          </cell>
          <cell r="J602" t="str">
            <v>AFM Company Exp 50</v>
          </cell>
        </row>
        <row r="603">
          <cell r="A603" t="str">
            <v>00012902</v>
          </cell>
          <cell r="B603" t="str">
            <v>Harrington</v>
          </cell>
          <cell r="C603" t="str">
            <v>Gavin</v>
          </cell>
          <cell r="D603" t="str">
            <v>Legal Services</v>
          </cell>
          <cell r="E603" t="str">
            <v>Legal Counsel Corporate</v>
          </cell>
          <cell r="F603" t="str">
            <v>Technical Compliance Manager</v>
          </cell>
          <cell r="G603" t="str">
            <v>TCR Accum Super</v>
          </cell>
          <cell r="H603" t="str">
            <v>Alinta Limited</v>
          </cell>
          <cell r="I603" t="str">
            <v>7300</v>
          </cell>
          <cell r="J603" t="str">
            <v>AFM Company Exp 50</v>
          </cell>
        </row>
        <row r="604">
          <cell r="A604" t="str">
            <v>00012907</v>
          </cell>
          <cell r="B604" t="str">
            <v>Rafi</v>
          </cell>
          <cell r="C604" t="str">
            <v>Syed</v>
          </cell>
          <cell r="D604" t="str">
            <v>Alinta Asset Management</v>
          </cell>
          <cell r="E604" t="str">
            <v>Accounts Payable</v>
          </cell>
          <cell r="F604" t="str">
            <v>Accounts Payable Officer</v>
          </cell>
          <cell r="G604" t="str">
            <v>TCR Accum Super</v>
          </cell>
          <cell r="H604" t="str">
            <v>Alinta Limited</v>
          </cell>
          <cell r="I604" t="str">
            <v>31469</v>
          </cell>
          <cell r="J604" t="str">
            <v>ANS Comm Fin Service</v>
          </cell>
        </row>
        <row r="605">
          <cell r="A605" t="str">
            <v>00012914</v>
          </cell>
          <cell r="B605" t="str">
            <v>Saigal</v>
          </cell>
          <cell r="C605" t="str">
            <v>Sheena</v>
          </cell>
          <cell r="D605" t="str">
            <v>Alinta Asset Management</v>
          </cell>
          <cell r="E605" t="str">
            <v>Accounts Payable</v>
          </cell>
          <cell r="F605" t="str">
            <v>Accounts Payable Manager</v>
          </cell>
          <cell r="G605" t="str">
            <v>TCR Accum Super</v>
          </cell>
          <cell r="H605" t="str">
            <v>Alinta Limited</v>
          </cell>
          <cell r="I605" t="str">
            <v>31469</v>
          </cell>
          <cell r="J605" t="str">
            <v>ANS Comm Fin Service</v>
          </cell>
        </row>
        <row r="606">
          <cell r="A606" t="str">
            <v>00012917</v>
          </cell>
          <cell r="B606" t="str">
            <v>Lockyer</v>
          </cell>
          <cell r="C606" t="str">
            <v>Toni</v>
          </cell>
          <cell r="D606" t="str">
            <v>Corporate Finance</v>
          </cell>
          <cell r="E606" t="str">
            <v>Group Treasury</v>
          </cell>
          <cell r="F606" t="str">
            <v>Settlements Officer</v>
          </cell>
          <cell r="G606" t="str">
            <v>TCR Accum Super</v>
          </cell>
          <cell r="H606" t="str">
            <v>Alinta Limited</v>
          </cell>
          <cell r="I606" t="str">
            <v>12100</v>
          </cell>
          <cell r="J606" t="str">
            <v>Group Treasury</v>
          </cell>
        </row>
        <row r="607">
          <cell r="A607" t="str">
            <v>00012918</v>
          </cell>
          <cell r="B607" t="str">
            <v>Kyte</v>
          </cell>
          <cell r="C607" t="str">
            <v>Holly</v>
          </cell>
          <cell r="D607" t="str">
            <v>Corporate Finance</v>
          </cell>
          <cell r="E607" t="str">
            <v>Group Accounting</v>
          </cell>
          <cell r="F607" t="str">
            <v>Management Accountant</v>
          </cell>
          <cell r="G607" t="str">
            <v>TCR Accum Super</v>
          </cell>
          <cell r="H607" t="str">
            <v>Alinta Limited</v>
          </cell>
          <cell r="I607" t="str">
            <v>13002</v>
          </cell>
          <cell r="J607" t="str">
            <v>FS Group Acctg</v>
          </cell>
        </row>
        <row r="608">
          <cell r="A608" t="str">
            <v>00012919</v>
          </cell>
          <cell r="B608" t="str">
            <v>Swoboda</v>
          </cell>
          <cell r="C608" t="str">
            <v>Hanna</v>
          </cell>
          <cell r="D608" t="str">
            <v>Alinta Asset Management</v>
          </cell>
          <cell r="E608" t="str">
            <v>Accounts Payable</v>
          </cell>
          <cell r="F608" t="str">
            <v>Accounts Payable Officer</v>
          </cell>
          <cell r="G608" t="str">
            <v>TCR Accum Super</v>
          </cell>
          <cell r="H608" t="str">
            <v>Alinta Limited</v>
          </cell>
          <cell r="I608" t="str">
            <v>31469</v>
          </cell>
          <cell r="J608" t="str">
            <v>ANS Comm Fin Service</v>
          </cell>
        </row>
        <row r="609">
          <cell r="A609" t="str">
            <v>00012920</v>
          </cell>
          <cell r="B609" t="str">
            <v>Siebert</v>
          </cell>
          <cell r="C609" t="str">
            <v>Teresa</v>
          </cell>
          <cell r="D609" t="str">
            <v>Alinta Energy</v>
          </cell>
          <cell r="E609" t="str">
            <v>Tasmanian Power Station</v>
          </cell>
          <cell r="F609" t="str">
            <v>Administrative Assistant</v>
          </cell>
          <cell r="G609" t="str">
            <v>TCR Accum Super</v>
          </cell>
          <cell r="H609" t="str">
            <v>Alinta Energy Pty Ltd</v>
          </cell>
          <cell r="I609" t="str">
            <v>45500</v>
          </cell>
          <cell r="J609" t="str">
            <v>AE Ops&amp;Mnt Bell Bay</v>
          </cell>
        </row>
        <row r="610">
          <cell r="A610" t="str">
            <v>00012921</v>
          </cell>
          <cell r="B610" t="str">
            <v>Mammi</v>
          </cell>
          <cell r="C610" t="str">
            <v>Rocco</v>
          </cell>
          <cell r="D610" t="str">
            <v>Alinta Asset Management</v>
          </cell>
          <cell r="E610" t="str">
            <v>Faults</v>
          </cell>
          <cell r="F610" t="str">
            <v>Field Officer Level 1</v>
          </cell>
          <cell r="G610" t="str">
            <v>NPSWA-VIC(RDO)</v>
          </cell>
          <cell r="H610" t="str">
            <v>Alinta Asset Management 2 WA</v>
          </cell>
          <cell r="I610" t="str">
            <v>39004</v>
          </cell>
          <cell r="J610" t="str">
            <v>Project Delivery</v>
          </cell>
        </row>
        <row r="611">
          <cell r="A611" t="str">
            <v>00012922</v>
          </cell>
          <cell r="B611" t="str">
            <v>Ockwell</v>
          </cell>
          <cell r="C611" t="str">
            <v>Brent</v>
          </cell>
          <cell r="D611" t="str">
            <v>Alinta Asset Management</v>
          </cell>
          <cell r="E611" t="str">
            <v>Field Projects Mains</v>
          </cell>
          <cell r="F611" t="str">
            <v>Field Technical Officer</v>
          </cell>
          <cell r="G611" t="str">
            <v>NPSWA-VIC(Cont)</v>
          </cell>
          <cell r="H611" t="str">
            <v>Alinta Asset Management 2 WA</v>
          </cell>
          <cell r="I611" t="str">
            <v>39001</v>
          </cell>
          <cell r="J611" t="str">
            <v>Field Delivery</v>
          </cell>
        </row>
        <row r="612">
          <cell r="A612" t="str">
            <v>00012925</v>
          </cell>
          <cell r="B612" t="str">
            <v>Mitchell</v>
          </cell>
          <cell r="C612" t="str">
            <v>Craig</v>
          </cell>
          <cell r="D612" t="str">
            <v>Alinta Asset Management</v>
          </cell>
          <cell r="E612" t="str">
            <v>Data Verification</v>
          </cell>
          <cell r="F612" t="str">
            <v>Data Verification Officer</v>
          </cell>
          <cell r="G612" t="str">
            <v>TCR Accum Super</v>
          </cell>
          <cell r="H612" t="str">
            <v>Alinta Asset Management</v>
          </cell>
          <cell r="I612" t="str">
            <v>35406</v>
          </cell>
          <cell r="J612" t="str">
            <v>Control Centre 50</v>
          </cell>
        </row>
        <row r="613">
          <cell r="A613" t="str">
            <v>00012926</v>
          </cell>
          <cell r="B613" t="str">
            <v>Bastick</v>
          </cell>
          <cell r="C613" t="str">
            <v>Mark</v>
          </cell>
          <cell r="D613" t="str">
            <v>Alinta Energy</v>
          </cell>
          <cell r="E613" t="str">
            <v>Alinta Energy Power Operations</v>
          </cell>
          <cell r="F613" t="str">
            <v>General Manager Power Operations</v>
          </cell>
          <cell r="G613" t="str">
            <v>TCR Accum Super</v>
          </cell>
          <cell r="H613" t="str">
            <v>Alinta Limited</v>
          </cell>
          <cell r="I613" t="str">
            <v>10122</v>
          </cell>
          <cell r="J613" t="str">
            <v>Exec APS GM</v>
          </cell>
        </row>
        <row r="614">
          <cell r="A614" t="str">
            <v>00012941</v>
          </cell>
          <cell r="B614" t="str">
            <v>Hargrave</v>
          </cell>
          <cell r="C614" t="str">
            <v>Angeline</v>
          </cell>
          <cell r="D614" t="str">
            <v>Alinta Asset Management</v>
          </cell>
          <cell r="E614" t="str">
            <v>Accounts Payable</v>
          </cell>
          <cell r="F614" t="str">
            <v>Accounts Payable Officer</v>
          </cell>
          <cell r="G614" t="str">
            <v>TCR Accum Super</v>
          </cell>
          <cell r="H614" t="str">
            <v>Alinta Limited</v>
          </cell>
          <cell r="I614" t="str">
            <v>31469</v>
          </cell>
          <cell r="J614" t="str">
            <v>ANS Comm Fin Service</v>
          </cell>
        </row>
        <row r="615">
          <cell r="A615" t="str">
            <v>00012942</v>
          </cell>
          <cell r="B615" t="str">
            <v>McCann</v>
          </cell>
          <cell r="C615" t="str">
            <v>Brian</v>
          </cell>
          <cell r="D615" t="str">
            <v>Alinta Asset Management</v>
          </cell>
          <cell r="E615" t="str">
            <v>Distribution Construction</v>
          </cell>
          <cell r="F615" t="str">
            <v>Distribution Construction Manager</v>
          </cell>
          <cell r="G615" t="str">
            <v>TCR Accum Super</v>
          </cell>
          <cell r="H615" t="str">
            <v>Alinta Asset Management</v>
          </cell>
          <cell r="I615" t="str">
            <v>31524</v>
          </cell>
          <cell r="J615" t="str">
            <v>AAM OS GD Ext Projec</v>
          </cell>
        </row>
        <row r="616">
          <cell r="A616" t="str">
            <v>00012946</v>
          </cell>
          <cell r="B616" t="str">
            <v>Kaplan</v>
          </cell>
          <cell r="C616" t="str">
            <v>Debbie</v>
          </cell>
          <cell r="D616" t="str">
            <v>Corporate Finance</v>
          </cell>
          <cell r="E616" t="str">
            <v>Group Taxation</v>
          </cell>
          <cell r="F616" t="str">
            <v>Tax Adviser</v>
          </cell>
          <cell r="G616" t="str">
            <v>TCR Accum Super</v>
          </cell>
          <cell r="H616" t="str">
            <v>Alinta Limited</v>
          </cell>
          <cell r="I616" t="str">
            <v>12800</v>
          </cell>
          <cell r="J616" t="str">
            <v>Group Taxation</v>
          </cell>
        </row>
        <row r="617">
          <cell r="A617" t="str">
            <v>00012947</v>
          </cell>
          <cell r="B617" t="str">
            <v>Crichton</v>
          </cell>
          <cell r="C617" t="str">
            <v>Andrew</v>
          </cell>
          <cell r="D617" t="str">
            <v>Corporate Finance</v>
          </cell>
          <cell r="E617" t="str">
            <v>Group Taxation</v>
          </cell>
          <cell r="F617" t="str">
            <v>Taxation Manager Indirect Tax</v>
          </cell>
          <cell r="G617" t="str">
            <v>TCR Accum Super</v>
          </cell>
          <cell r="H617" t="str">
            <v>Alinta Limited</v>
          </cell>
          <cell r="I617" t="str">
            <v>12800</v>
          </cell>
          <cell r="J617" t="str">
            <v>Group Taxation</v>
          </cell>
        </row>
        <row r="618">
          <cell r="A618" t="str">
            <v>00012948</v>
          </cell>
          <cell r="B618" t="str">
            <v>Rawlings</v>
          </cell>
          <cell r="C618" t="str">
            <v>Kim</v>
          </cell>
          <cell r="D618" t="str">
            <v>Human Resources</v>
          </cell>
          <cell r="E618" t="str">
            <v>HR Services</v>
          </cell>
          <cell r="F618" t="str">
            <v>Manager HR Services</v>
          </cell>
          <cell r="G618" t="str">
            <v>TCR Accum Super</v>
          </cell>
          <cell r="H618" t="str">
            <v>Alinta Limited</v>
          </cell>
          <cell r="I618" t="str">
            <v>11001</v>
          </cell>
          <cell r="J618" t="str">
            <v>Human Resources - HR</v>
          </cell>
        </row>
        <row r="619">
          <cell r="A619" t="str">
            <v>00012949</v>
          </cell>
          <cell r="B619" t="str">
            <v>Morton</v>
          </cell>
          <cell r="C619" t="str">
            <v>Marnie</v>
          </cell>
          <cell r="D619" t="str">
            <v>Human Resources</v>
          </cell>
          <cell r="E619" t="str">
            <v>HR Operations South</v>
          </cell>
          <cell r="F619" t="str">
            <v>Senior HR Adviser South</v>
          </cell>
          <cell r="G619" t="str">
            <v>TCR Accum Super</v>
          </cell>
          <cell r="H619" t="str">
            <v>Alinta Limited</v>
          </cell>
          <cell r="I619" t="str">
            <v>11000</v>
          </cell>
          <cell r="J619" t="str">
            <v>Human Resources</v>
          </cell>
        </row>
        <row r="620">
          <cell r="A620" t="str">
            <v>00012950</v>
          </cell>
          <cell r="B620" t="str">
            <v>Salins</v>
          </cell>
          <cell r="C620" t="str">
            <v>Duanne</v>
          </cell>
          <cell r="D620" t="str">
            <v>Human Resources</v>
          </cell>
          <cell r="E620" t="str">
            <v>HSE Operations West</v>
          </cell>
          <cell r="F620" t="str">
            <v>Senior Environmental Adviser</v>
          </cell>
          <cell r="G620" t="str">
            <v>TCR Accum Super</v>
          </cell>
          <cell r="H620" t="str">
            <v>Alinta Limited</v>
          </cell>
          <cell r="I620" t="str">
            <v>43154</v>
          </cell>
          <cell r="J620" t="str">
            <v>DBP Helm</v>
          </cell>
        </row>
        <row r="621">
          <cell r="A621" t="str">
            <v>00012963</v>
          </cell>
          <cell r="B621" t="str">
            <v>Kuhn</v>
          </cell>
          <cell r="C621" t="str">
            <v>Hugo</v>
          </cell>
          <cell r="D621" t="str">
            <v>Alinta Asset Management</v>
          </cell>
          <cell r="E621" t="str">
            <v>Gas Transmission West</v>
          </cell>
          <cell r="F621" t="str">
            <v>Engineering &amp; Tech. Services Manager</v>
          </cell>
          <cell r="G621" t="str">
            <v>TCR Accum Super</v>
          </cell>
          <cell r="H621" t="str">
            <v>Alinta Asset Management</v>
          </cell>
          <cell r="I621" t="str">
            <v>43152</v>
          </cell>
          <cell r="J621" t="str">
            <v>DBP Tech Servs</v>
          </cell>
        </row>
        <row r="622">
          <cell r="A622" t="str">
            <v>00012966</v>
          </cell>
          <cell r="B622" t="str">
            <v>Martin</v>
          </cell>
          <cell r="C622" t="str">
            <v>Jonathan</v>
          </cell>
          <cell r="D622" t="str">
            <v>Alinta Asset Management</v>
          </cell>
          <cell r="E622" t="str">
            <v>Procurement</v>
          </cell>
          <cell r="F622" t="str">
            <v>Procurement Officer</v>
          </cell>
          <cell r="G622" t="str">
            <v>NPS-Contract (7.6)AP</v>
          </cell>
          <cell r="H622" t="str">
            <v>Alinta Asset Management 2</v>
          </cell>
          <cell r="I622" t="str">
            <v>35388</v>
          </cell>
          <cell r="J622" t="str">
            <v>AAM Bus Serv  - Comm</v>
          </cell>
        </row>
        <row r="623">
          <cell r="A623" t="str">
            <v>00012967</v>
          </cell>
          <cell r="B623" t="str">
            <v>Brackman</v>
          </cell>
          <cell r="C623" t="str">
            <v>Kim</v>
          </cell>
          <cell r="D623" t="str">
            <v>Alinta Asset Management</v>
          </cell>
          <cell r="E623" t="str">
            <v>Technical Compliance West</v>
          </cell>
          <cell r="F623" t="str">
            <v>Technical Compliance Specialist</v>
          </cell>
          <cell r="G623" t="str">
            <v>TCR Accum Super</v>
          </cell>
          <cell r="H623" t="str">
            <v>Monthly Alinta Asset Managemt.</v>
          </cell>
          <cell r="I623" t="str">
            <v>31396</v>
          </cell>
          <cell r="J623" t="str">
            <v>AAM AS TC West</v>
          </cell>
        </row>
        <row r="624">
          <cell r="A624" t="str">
            <v>00012976</v>
          </cell>
          <cell r="B624" t="str">
            <v>Smith</v>
          </cell>
          <cell r="C624" t="str">
            <v>Stuart</v>
          </cell>
          <cell r="D624" t="str">
            <v>Information Services</v>
          </cell>
          <cell r="E624" t="str">
            <v>Metering &amp; Billing</v>
          </cell>
          <cell r="F624" t="str">
            <v>Team Leader Metering &amp; Billing</v>
          </cell>
          <cell r="G624" t="str">
            <v>TCR Accum Super</v>
          </cell>
          <cell r="H624" t="str">
            <v>Alinta Limited</v>
          </cell>
          <cell r="I624" t="str">
            <v>14400</v>
          </cell>
          <cell r="J624" t="str">
            <v>IS MB Support Servs</v>
          </cell>
        </row>
        <row r="625">
          <cell r="A625" t="str">
            <v>00012977</v>
          </cell>
          <cell r="B625" t="str">
            <v>Graham</v>
          </cell>
          <cell r="C625" t="str">
            <v>Narelle</v>
          </cell>
          <cell r="D625" t="str">
            <v>Human Resources</v>
          </cell>
          <cell r="E625" t="str">
            <v>HR Corporate &amp; Commercial</v>
          </cell>
          <cell r="F625" t="str">
            <v>HR Manager Comm. &amp; Corporate</v>
          </cell>
          <cell r="G625" t="str">
            <v>TCR Accum Super</v>
          </cell>
          <cell r="H625" t="str">
            <v>Alinta Limited</v>
          </cell>
          <cell r="I625" t="str">
            <v>11000</v>
          </cell>
          <cell r="J625" t="str">
            <v>Human Resources</v>
          </cell>
        </row>
        <row r="626">
          <cell r="A626" t="str">
            <v>00012978</v>
          </cell>
          <cell r="B626" t="str">
            <v>Choubey</v>
          </cell>
          <cell r="C626" t="str">
            <v>Arunesh</v>
          </cell>
          <cell r="D626" t="str">
            <v>Information Services</v>
          </cell>
          <cell r="E626" t="str">
            <v>Test &amp; Release Management</v>
          </cell>
          <cell r="F626" t="str">
            <v>Manager Test &amp; Release</v>
          </cell>
          <cell r="G626" t="str">
            <v>TCR Accum Super</v>
          </cell>
          <cell r="H626" t="str">
            <v>Alinta Limited</v>
          </cell>
          <cell r="I626" t="str">
            <v>14200</v>
          </cell>
          <cell r="J626" t="str">
            <v>IS Apps Dev &amp; Supp</v>
          </cell>
        </row>
        <row r="627">
          <cell r="A627" t="str">
            <v>00012984</v>
          </cell>
          <cell r="B627" t="str">
            <v>Chew</v>
          </cell>
          <cell r="C627" t="str">
            <v>Clarissa</v>
          </cell>
          <cell r="D627" t="str">
            <v>Information Services</v>
          </cell>
          <cell r="E627" t="str">
            <v>Business Analysis</v>
          </cell>
          <cell r="F627" t="str">
            <v>Business Analyst</v>
          </cell>
          <cell r="G627" t="str">
            <v>TCR Accum Super</v>
          </cell>
          <cell r="H627" t="str">
            <v>Alinta Limited</v>
          </cell>
          <cell r="I627" t="str">
            <v>14161</v>
          </cell>
          <cell r="J627" t="str">
            <v>PD - Business Analys</v>
          </cell>
        </row>
        <row r="628">
          <cell r="A628" t="str">
            <v>00012994</v>
          </cell>
          <cell r="B628" t="str">
            <v>Donaldson</v>
          </cell>
          <cell r="C628" t="str">
            <v>Gerard</v>
          </cell>
          <cell r="D628" t="str">
            <v>Alinta Asset Management</v>
          </cell>
          <cell r="E628" t="str">
            <v>SCADA Engineering</v>
          </cell>
          <cell r="F628" t="str">
            <v>SCADA Business Systems Specialist</v>
          </cell>
          <cell r="G628" t="str">
            <v>TCR Accum Super</v>
          </cell>
          <cell r="H628" t="str">
            <v>Alinta Asset Management</v>
          </cell>
          <cell r="I628" t="str">
            <v>35406</v>
          </cell>
          <cell r="J628" t="str">
            <v>Control Centre 40</v>
          </cell>
        </row>
        <row r="629">
          <cell r="A629" t="str">
            <v>00012997</v>
          </cell>
          <cell r="B629" t="str">
            <v>Tranter</v>
          </cell>
          <cell r="C629" t="str">
            <v>James</v>
          </cell>
          <cell r="D629" t="str">
            <v>Corporate Finance</v>
          </cell>
          <cell r="E629" t="str">
            <v>Investor Relations</v>
          </cell>
          <cell r="F629" t="str">
            <v>Manager Investor Relations</v>
          </cell>
          <cell r="G629" t="str">
            <v>TCR Accum Super</v>
          </cell>
          <cell r="H629" t="str">
            <v>Alinta Limited</v>
          </cell>
          <cell r="I629" t="str">
            <v>12300</v>
          </cell>
          <cell r="J629" t="str">
            <v>Investor Relations</v>
          </cell>
        </row>
        <row r="630">
          <cell r="A630" t="str">
            <v>00013004</v>
          </cell>
          <cell r="B630" t="str">
            <v>McKinnon</v>
          </cell>
          <cell r="C630" t="str">
            <v>Steve</v>
          </cell>
          <cell r="D630" t="str">
            <v>Alinta Asset Management</v>
          </cell>
          <cell r="E630" t="str">
            <v>Construction</v>
          </cell>
          <cell r="F630" t="str">
            <v>Field Officer Level 1</v>
          </cell>
          <cell r="G630" t="str">
            <v>NPSWA-VIC(RDO)</v>
          </cell>
          <cell r="H630" t="str">
            <v>Alinta Asset Management 2 WA</v>
          </cell>
          <cell r="I630" t="str">
            <v>39001</v>
          </cell>
          <cell r="J630" t="str">
            <v>Field Delivery</v>
          </cell>
        </row>
        <row r="631">
          <cell r="A631" t="str">
            <v>00013007</v>
          </cell>
          <cell r="B631" t="str">
            <v>Buttigieg</v>
          </cell>
          <cell r="C631" t="str">
            <v>Samie</v>
          </cell>
          <cell r="D631" t="str">
            <v>Alinta Asset Management</v>
          </cell>
          <cell r="E631" t="str">
            <v>CSG Allan Ormsby</v>
          </cell>
          <cell r="F631" t="str">
            <v>Cable Layer/Jointer</v>
          </cell>
          <cell r="G631" t="str">
            <v>NPS-EBA / Award VIC</v>
          </cell>
          <cell r="H631" t="str">
            <v>Alinta Asset Management 2</v>
          </cell>
          <cell r="I631" t="str">
            <v>31506</v>
          </cell>
          <cell r="J631" t="str">
            <v>AAM OS ED CS Keysborough</v>
          </cell>
        </row>
        <row r="632">
          <cell r="A632" t="str">
            <v>00013009</v>
          </cell>
          <cell r="B632" t="str">
            <v>Duffy</v>
          </cell>
          <cell r="C632" t="str">
            <v>Lara</v>
          </cell>
          <cell r="D632" t="str">
            <v>Legal Services</v>
          </cell>
          <cell r="E632" t="str">
            <v>Legal Counsel Corporate</v>
          </cell>
          <cell r="F632" t="str">
            <v>Scheme Administrator</v>
          </cell>
          <cell r="G632" t="str">
            <v>TCR Accum Super</v>
          </cell>
          <cell r="H632" t="str">
            <v>Alinta Limited</v>
          </cell>
          <cell r="I632" t="str">
            <v>7300</v>
          </cell>
          <cell r="J632" t="str">
            <v>AFM Company Exp</v>
          </cell>
        </row>
        <row r="633">
          <cell r="A633" t="str">
            <v>00013010</v>
          </cell>
          <cell r="B633" t="str">
            <v>Smith</v>
          </cell>
          <cell r="C633" t="str">
            <v>Michelle</v>
          </cell>
          <cell r="D633" t="str">
            <v>Human Resources</v>
          </cell>
          <cell r="E633" t="str">
            <v>Environment</v>
          </cell>
          <cell r="F633" t="str">
            <v>HSE Corporate Planning &amp; Project Adviser</v>
          </cell>
          <cell r="G633" t="str">
            <v>TCR Accum Super</v>
          </cell>
          <cell r="H633" t="str">
            <v>Alinta Limited</v>
          </cell>
          <cell r="I633" t="str">
            <v>11000</v>
          </cell>
          <cell r="J633" t="str">
            <v>Human Resources</v>
          </cell>
        </row>
        <row r="634">
          <cell r="A634" t="str">
            <v>00013012</v>
          </cell>
          <cell r="B634" t="str">
            <v>Knol</v>
          </cell>
          <cell r="C634" t="str">
            <v>Eric</v>
          </cell>
          <cell r="D634" t="str">
            <v>Information Services</v>
          </cell>
          <cell r="E634" t="str">
            <v>Asset Management Applications</v>
          </cell>
          <cell r="F634" t="str">
            <v>Team Leader - Asset Mgt Applications</v>
          </cell>
          <cell r="G634" t="str">
            <v>TCR DB Super</v>
          </cell>
          <cell r="H634" t="str">
            <v>Alinta Limited</v>
          </cell>
          <cell r="I634" t="str">
            <v>14202</v>
          </cell>
          <cell r="J634" t="str">
            <v>IS Asset Mgmt (GIS)</v>
          </cell>
        </row>
        <row r="635">
          <cell r="A635" t="str">
            <v>00013013</v>
          </cell>
          <cell r="B635" t="str">
            <v>Littlejohn</v>
          </cell>
          <cell r="C635" t="str">
            <v>Peter</v>
          </cell>
          <cell r="D635" t="str">
            <v>Information Services</v>
          </cell>
          <cell r="E635" t="str">
            <v>Data Warehouse</v>
          </cell>
          <cell r="F635" t="str">
            <v>Senior Functional Analyst</v>
          </cell>
          <cell r="G635" t="str">
            <v>TCR DB Super</v>
          </cell>
          <cell r="H635" t="str">
            <v>Alinta Limited</v>
          </cell>
          <cell r="I635" t="str">
            <v>14203</v>
          </cell>
          <cell r="J635" t="str">
            <v>IS Tech Solutions</v>
          </cell>
        </row>
        <row r="636">
          <cell r="A636" t="str">
            <v>00013015</v>
          </cell>
          <cell r="B636" t="str">
            <v>Tharle</v>
          </cell>
          <cell r="C636" t="str">
            <v>Adam</v>
          </cell>
          <cell r="D636" t="str">
            <v>Information Services</v>
          </cell>
          <cell r="E636" t="str">
            <v>Geographical Information Systems</v>
          </cell>
          <cell r="F636" t="str">
            <v>Functional Analyst GIS</v>
          </cell>
          <cell r="G636" t="str">
            <v>TCR DB Super</v>
          </cell>
          <cell r="H636" t="str">
            <v>Alinta Limited</v>
          </cell>
          <cell r="I636" t="str">
            <v>14202</v>
          </cell>
          <cell r="J636" t="str">
            <v>IS Asset Mgmt (GIS)</v>
          </cell>
        </row>
        <row r="637">
          <cell r="A637" t="str">
            <v>00013016</v>
          </cell>
          <cell r="B637" t="str">
            <v>Brennan</v>
          </cell>
          <cell r="C637" t="str">
            <v>Steve</v>
          </cell>
          <cell r="D637" t="str">
            <v>Corporate Finance</v>
          </cell>
          <cell r="E637" t="str">
            <v>Revenue Management</v>
          </cell>
          <cell r="F637" t="str">
            <v>Senior Internal Auditor</v>
          </cell>
          <cell r="G637" t="str">
            <v>TCR DB Super</v>
          </cell>
          <cell r="H637" t="str">
            <v>Alinta Limited</v>
          </cell>
          <cell r="I637" t="str">
            <v>33303</v>
          </cell>
          <cell r="J637" t="str">
            <v>Revenue Management</v>
          </cell>
        </row>
        <row r="638">
          <cell r="A638" t="str">
            <v>00013018</v>
          </cell>
          <cell r="B638" t="str">
            <v>Goatcher</v>
          </cell>
          <cell r="C638" t="str">
            <v>Jacqueline</v>
          </cell>
          <cell r="D638" t="str">
            <v>Information Services</v>
          </cell>
          <cell r="E638" t="str">
            <v>Alinta/AGL Program</v>
          </cell>
          <cell r="F638" t="str">
            <v>Project Manager</v>
          </cell>
          <cell r="G638" t="str">
            <v>TCR Accum Super</v>
          </cell>
          <cell r="H638" t="str">
            <v>Alinta Limited</v>
          </cell>
          <cell r="I638" t="str">
            <v>14161</v>
          </cell>
          <cell r="J638" t="str">
            <v>PD - Business Analys</v>
          </cell>
        </row>
        <row r="639">
          <cell r="A639" t="str">
            <v>00013019</v>
          </cell>
          <cell r="B639" t="str">
            <v>Haymes</v>
          </cell>
          <cell r="C639" t="str">
            <v>Fiona</v>
          </cell>
          <cell r="D639" t="str">
            <v>Human Resources</v>
          </cell>
          <cell r="E639" t="str">
            <v>Remuneration &amp; Benefits</v>
          </cell>
          <cell r="F639" t="str">
            <v>Manager Remuneration &amp; Be</v>
          </cell>
          <cell r="G639" t="str">
            <v>TCR Accum Super</v>
          </cell>
          <cell r="H639" t="str">
            <v>Alinta Limited</v>
          </cell>
          <cell r="I639" t="str">
            <v>11000</v>
          </cell>
          <cell r="J639" t="str">
            <v>Human Resources</v>
          </cell>
        </row>
        <row r="640">
          <cell r="A640" t="str">
            <v>00013020</v>
          </cell>
          <cell r="B640" t="str">
            <v>Anderson</v>
          </cell>
          <cell r="C640" t="str">
            <v>Andy</v>
          </cell>
          <cell r="D640" t="str">
            <v>Alinta Asset Management</v>
          </cell>
          <cell r="E640" t="str">
            <v>Financial Reporting</v>
          </cell>
          <cell r="F640" t="str">
            <v>Management Accountant</v>
          </cell>
          <cell r="G640" t="str">
            <v>TCR Accum Super</v>
          </cell>
          <cell r="H640" t="str">
            <v>Alinta Limited</v>
          </cell>
          <cell r="I640" t="str">
            <v>31469</v>
          </cell>
          <cell r="J640" t="str">
            <v>ANS Comm Fin Service</v>
          </cell>
        </row>
        <row r="641">
          <cell r="A641" t="str">
            <v>00013022</v>
          </cell>
          <cell r="B641" t="str">
            <v>Meates</v>
          </cell>
          <cell r="C641" t="str">
            <v>Amber</v>
          </cell>
          <cell r="D641" t="str">
            <v>Human Resources</v>
          </cell>
          <cell r="E641" t="str">
            <v>Payroll</v>
          </cell>
          <cell r="F641" t="str">
            <v>Payroll Officer</v>
          </cell>
          <cell r="G641" t="str">
            <v>TCR Accum Super</v>
          </cell>
          <cell r="H641" t="str">
            <v>Alinta Limited</v>
          </cell>
          <cell r="I641" t="str">
            <v>11001</v>
          </cell>
          <cell r="J641" t="str">
            <v>Human Resources - HR</v>
          </cell>
        </row>
        <row r="642">
          <cell r="A642" t="str">
            <v>00013023</v>
          </cell>
          <cell r="B642" t="str">
            <v>Handasyde</v>
          </cell>
          <cell r="C642" t="str">
            <v>Chris</v>
          </cell>
          <cell r="D642" t="str">
            <v>Corporate Finance</v>
          </cell>
          <cell r="E642" t="str">
            <v>Group Systems</v>
          </cell>
          <cell r="F642" t="str">
            <v>Senior  Transactional Accountant</v>
          </cell>
          <cell r="G642" t="str">
            <v>TCR Accum Super</v>
          </cell>
          <cell r="H642" t="str">
            <v>Alinta Limited</v>
          </cell>
          <cell r="I642" t="str">
            <v>13002</v>
          </cell>
          <cell r="J642" t="str">
            <v>FS Group Acctg</v>
          </cell>
        </row>
        <row r="643">
          <cell r="A643" t="str">
            <v>00013024</v>
          </cell>
          <cell r="B643" t="str">
            <v>Ward</v>
          </cell>
          <cell r="C643" t="str">
            <v>Darren</v>
          </cell>
          <cell r="D643" t="str">
            <v>Human Resources</v>
          </cell>
          <cell r="E643" t="str">
            <v>Payroll</v>
          </cell>
          <cell r="F643" t="str">
            <v>Payroll Administrator</v>
          </cell>
          <cell r="G643" t="str">
            <v>TCR Accum Super</v>
          </cell>
          <cell r="H643" t="str">
            <v>Alinta Limited</v>
          </cell>
          <cell r="I643" t="str">
            <v>11001</v>
          </cell>
          <cell r="J643" t="str">
            <v>Human Resources - HR</v>
          </cell>
        </row>
        <row r="644">
          <cell r="A644" t="str">
            <v>00013025</v>
          </cell>
          <cell r="B644" t="str">
            <v>Edwards</v>
          </cell>
          <cell r="C644" t="str">
            <v>Sue</v>
          </cell>
          <cell r="D644" t="str">
            <v>Corporate Finance</v>
          </cell>
          <cell r="E644" t="str">
            <v>Financial Control UE/MGH/ANH</v>
          </cell>
          <cell r="F644" t="str">
            <v>Fixed Assets Accountant</v>
          </cell>
          <cell r="G644" t="str">
            <v>TCR Accum Super</v>
          </cell>
          <cell r="H644" t="str">
            <v>Alinta Limited</v>
          </cell>
          <cell r="I644" t="str">
            <v>33303</v>
          </cell>
          <cell r="J644" t="str">
            <v>Revenue Management</v>
          </cell>
        </row>
        <row r="645">
          <cell r="A645" t="str">
            <v>00013026</v>
          </cell>
          <cell r="B645" t="str">
            <v>Walker</v>
          </cell>
          <cell r="C645" t="str">
            <v>Neil</v>
          </cell>
          <cell r="D645" t="str">
            <v>Information Services</v>
          </cell>
          <cell r="E645" t="str">
            <v>Corporate Program</v>
          </cell>
          <cell r="F645" t="str">
            <v>Project Manager</v>
          </cell>
          <cell r="G645" t="str">
            <v>TCR Accum Super</v>
          </cell>
          <cell r="H645" t="str">
            <v>Alinta Limited</v>
          </cell>
          <cell r="I645" t="str">
            <v>14164</v>
          </cell>
          <cell r="J645" t="str">
            <v>PD - Infrastructure</v>
          </cell>
        </row>
        <row r="646">
          <cell r="A646" t="str">
            <v>00013027</v>
          </cell>
          <cell r="B646" t="str">
            <v>Ooi</v>
          </cell>
          <cell r="C646" t="str">
            <v>Tina</v>
          </cell>
          <cell r="D646" t="str">
            <v>Legal Services</v>
          </cell>
          <cell r="E646" t="str">
            <v>Legal Counsel East</v>
          </cell>
          <cell r="F646" t="str">
            <v>Senior Legal Counsel East</v>
          </cell>
          <cell r="G646" t="str">
            <v>TCR Accum Super</v>
          </cell>
          <cell r="H646" t="str">
            <v>Alinta Limited</v>
          </cell>
          <cell r="I646" t="str">
            <v>10200</v>
          </cell>
          <cell r="J646" t="str">
            <v>Gen Counsel &amp; Legal</v>
          </cell>
        </row>
        <row r="647">
          <cell r="A647" t="str">
            <v>00013028</v>
          </cell>
          <cell r="B647" t="str">
            <v>Beaman</v>
          </cell>
          <cell r="C647" t="str">
            <v>Marion</v>
          </cell>
          <cell r="D647" t="str">
            <v>Information Services</v>
          </cell>
          <cell r="E647" t="str">
            <v>IS Administration</v>
          </cell>
          <cell r="F647" t="str">
            <v>Personal Assistant</v>
          </cell>
          <cell r="G647" t="str">
            <v>TCR Accum Super</v>
          </cell>
          <cell r="H647" t="str">
            <v>Alinta Limited</v>
          </cell>
          <cell r="I647" t="str">
            <v>14120</v>
          </cell>
          <cell r="J647" t="str">
            <v>Strategic Sourcing &amp;</v>
          </cell>
        </row>
        <row r="648">
          <cell r="A648" t="str">
            <v>00013029</v>
          </cell>
          <cell r="B648" t="str">
            <v>Handasyde</v>
          </cell>
          <cell r="C648" t="str">
            <v>Kylie</v>
          </cell>
          <cell r="D648" t="str">
            <v>Alinta Asset Management</v>
          </cell>
          <cell r="E648" t="str">
            <v>Transactional Accounting</v>
          </cell>
          <cell r="F648" t="str">
            <v>Senior Financial Accountant</v>
          </cell>
          <cell r="G648" t="str">
            <v>TCR Accum Super</v>
          </cell>
          <cell r="H648" t="str">
            <v>Alinta Limited</v>
          </cell>
          <cell r="I648" t="str">
            <v>31469</v>
          </cell>
          <cell r="J648" t="str">
            <v>ANS Comm Fin Service</v>
          </cell>
        </row>
        <row r="649">
          <cell r="A649" t="str">
            <v>00013031</v>
          </cell>
          <cell r="B649" t="str">
            <v>Pretty</v>
          </cell>
          <cell r="C649" t="str">
            <v>Louise</v>
          </cell>
          <cell r="D649" t="str">
            <v>Information Services</v>
          </cell>
          <cell r="E649" t="str">
            <v>Program Delivery</v>
          </cell>
          <cell r="F649" t="str">
            <v>Manager Program Delivery</v>
          </cell>
          <cell r="G649" t="str">
            <v>TCR Accum Super</v>
          </cell>
          <cell r="H649" t="str">
            <v>Alinta Limited</v>
          </cell>
          <cell r="I649" t="str">
            <v>14160</v>
          </cell>
          <cell r="J649" t="str">
            <v>Program Delivery</v>
          </cell>
        </row>
        <row r="650">
          <cell r="A650" t="str">
            <v>00013032</v>
          </cell>
          <cell r="B650" t="str">
            <v>Tsang</v>
          </cell>
          <cell r="C650" t="str">
            <v>Daniel</v>
          </cell>
          <cell r="D650" t="str">
            <v>Information Services</v>
          </cell>
          <cell r="E650" t="str">
            <v>Technology Solutions</v>
          </cell>
          <cell r="F650" t="str">
            <v>Senior Functional Analyst</v>
          </cell>
          <cell r="G650" t="str">
            <v>TCR Accum Super</v>
          </cell>
          <cell r="H650" t="str">
            <v>Alinta Limited</v>
          </cell>
          <cell r="I650" t="str">
            <v>14203</v>
          </cell>
          <cell r="J650" t="str">
            <v>IS Tech Solutions</v>
          </cell>
        </row>
        <row r="651">
          <cell r="A651" t="str">
            <v>00013033</v>
          </cell>
          <cell r="B651" t="str">
            <v>Cantwell</v>
          </cell>
          <cell r="C651" t="str">
            <v>Gary</v>
          </cell>
          <cell r="D651" t="str">
            <v>Alinta Asset Management</v>
          </cell>
          <cell r="E651" t="str">
            <v>Business Systems</v>
          </cell>
          <cell r="F651" t="str">
            <v>Business Systems Advisor - Melb</v>
          </cell>
          <cell r="G651" t="str">
            <v>TCR DB Super</v>
          </cell>
          <cell r="H651" t="str">
            <v>Alinta Limited</v>
          </cell>
          <cell r="I651" t="str">
            <v>35389</v>
          </cell>
          <cell r="J651" t="str">
            <v>AAM Bus Serv - Bus Systems</v>
          </cell>
        </row>
        <row r="652">
          <cell r="A652" t="str">
            <v>00013034</v>
          </cell>
          <cell r="B652" t="str">
            <v>La Bouchardiere</v>
          </cell>
          <cell r="C652" t="str">
            <v>Marcel</v>
          </cell>
          <cell r="D652" t="str">
            <v>Corporate Finance</v>
          </cell>
          <cell r="E652" t="str">
            <v>Revenue Management</v>
          </cell>
          <cell r="F652" t="str">
            <v>Revenue Manager</v>
          </cell>
          <cell r="G652" t="str">
            <v>TCR Accum Super</v>
          </cell>
          <cell r="H652" t="str">
            <v>Alinta Limited</v>
          </cell>
          <cell r="I652" t="str">
            <v>33303</v>
          </cell>
          <cell r="J652" t="str">
            <v>Revenue Management</v>
          </cell>
        </row>
        <row r="653">
          <cell r="A653" t="str">
            <v>00013035</v>
          </cell>
          <cell r="B653" t="str">
            <v>Mitra</v>
          </cell>
          <cell r="C653" t="str">
            <v>Byron</v>
          </cell>
          <cell r="D653" t="str">
            <v>Corporate Finance</v>
          </cell>
          <cell r="E653" t="str">
            <v>Corporate Finance</v>
          </cell>
          <cell r="F653" t="str">
            <v>Manager Energy Investments - UEDH, MGH,</v>
          </cell>
          <cell r="G653" t="str">
            <v>TCR Accum Super</v>
          </cell>
          <cell r="H653" t="str">
            <v>Alinta Limited</v>
          </cell>
          <cell r="I653" t="str">
            <v>10800</v>
          </cell>
          <cell r="J653" t="str">
            <v>Energy Investments</v>
          </cell>
        </row>
        <row r="654">
          <cell r="A654" t="str">
            <v>00013036</v>
          </cell>
          <cell r="B654" t="str">
            <v>Lord</v>
          </cell>
          <cell r="C654" t="str">
            <v>James</v>
          </cell>
          <cell r="D654" t="str">
            <v>Information Services</v>
          </cell>
          <cell r="E654" t="str">
            <v>Architecture &amp; Strategy</v>
          </cell>
          <cell r="F654" t="str">
            <v>Manager Architecture &amp; Strategy</v>
          </cell>
          <cell r="G654" t="str">
            <v>TCR Accum Super</v>
          </cell>
          <cell r="H654" t="str">
            <v>Alinta Limited</v>
          </cell>
          <cell r="I654" t="str">
            <v>14140</v>
          </cell>
          <cell r="J654" t="str">
            <v>Strategy &amp; Architect</v>
          </cell>
        </row>
        <row r="655">
          <cell r="A655" t="str">
            <v>00013037</v>
          </cell>
          <cell r="B655" t="str">
            <v>Davies</v>
          </cell>
          <cell r="C655" t="str">
            <v>Robert</v>
          </cell>
          <cell r="D655" t="str">
            <v>Information Services</v>
          </cell>
          <cell r="E655" t="str">
            <v>Service Delivery &amp; Infrastructure</v>
          </cell>
          <cell r="F655" t="str">
            <v>Enterprise Infrastructure Planner</v>
          </cell>
          <cell r="G655" t="str">
            <v>TCR Accum Super</v>
          </cell>
          <cell r="H655" t="str">
            <v>Alinta Limited</v>
          </cell>
          <cell r="I655" t="str">
            <v>14600</v>
          </cell>
          <cell r="J655" t="str">
            <v>IS Infrastructure</v>
          </cell>
        </row>
        <row r="656">
          <cell r="A656" t="str">
            <v>00013038</v>
          </cell>
          <cell r="B656" t="str">
            <v>Bedingfield</v>
          </cell>
          <cell r="C656" t="str">
            <v>Neil</v>
          </cell>
          <cell r="D656" t="str">
            <v>Information Services</v>
          </cell>
          <cell r="E656" t="str">
            <v>Net &amp; PL/SQL</v>
          </cell>
          <cell r="F656" t="str">
            <v>Technical Design Analyst</v>
          </cell>
          <cell r="G656" t="str">
            <v>TCR Accum Super</v>
          </cell>
          <cell r="H656" t="str">
            <v>Alinta Limited</v>
          </cell>
          <cell r="I656" t="str">
            <v>14203</v>
          </cell>
          <cell r="J656" t="str">
            <v>IS Tech Solutions</v>
          </cell>
        </row>
        <row r="657">
          <cell r="A657" t="str">
            <v>00013039</v>
          </cell>
          <cell r="B657" t="str">
            <v>Reddy</v>
          </cell>
          <cell r="C657" t="str">
            <v>Melainie</v>
          </cell>
          <cell r="D657" t="str">
            <v>Information Services</v>
          </cell>
          <cell r="E657" t="str">
            <v>Business Analysis</v>
          </cell>
          <cell r="F657" t="str">
            <v>Business Analyst</v>
          </cell>
          <cell r="G657" t="str">
            <v>TCR Accum Super</v>
          </cell>
          <cell r="H657" t="str">
            <v>Alinta Limited</v>
          </cell>
          <cell r="I657" t="str">
            <v>14161</v>
          </cell>
          <cell r="J657" t="str">
            <v>PD - Business Analys</v>
          </cell>
        </row>
        <row r="658">
          <cell r="A658" t="str">
            <v>00013040</v>
          </cell>
          <cell r="B658" t="str">
            <v>Henwood</v>
          </cell>
          <cell r="C658" t="str">
            <v>Shannon</v>
          </cell>
          <cell r="D658" t="str">
            <v>Information Services</v>
          </cell>
          <cell r="E658" t="str">
            <v>Information Management Program</v>
          </cell>
          <cell r="F658" t="str">
            <v>Project Manager</v>
          </cell>
          <cell r="G658" t="str">
            <v>TCR Accum Super</v>
          </cell>
          <cell r="H658" t="str">
            <v>Alinta Limited</v>
          </cell>
          <cell r="I658" t="str">
            <v>14164</v>
          </cell>
          <cell r="J658" t="str">
            <v>PD - Infrastructure</v>
          </cell>
        </row>
        <row r="659">
          <cell r="A659" t="str">
            <v>00013041</v>
          </cell>
          <cell r="B659" t="str">
            <v>Hipwell</v>
          </cell>
          <cell r="C659" t="str">
            <v>Craig</v>
          </cell>
          <cell r="D659" t="str">
            <v>Information Services</v>
          </cell>
          <cell r="E659" t="str">
            <v>Technology Solutions</v>
          </cell>
          <cell r="F659" t="str">
            <v>Team Leader Technology Solutions</v>
          </cell>
          <cell r="G659" t="str">
            <v>TCR Accum Super</v>
          </cell>
          <cell r="H659" t="str">
            <v>Alinta Limited</v>
          </cell>
          <cell r="I659" t="str">
            <v>14203</v>
          </cell>
          <cell r="J659" t="str">
            <v>IS Tech Solutions</v>
          </cell>
        </row>
        <row r="660">
          <cell r="A660" t="str">
            <v>00013042</v>
          </cell>
          <cell r="B660" t="str">
            <v>Green</v>
          </cell>
          <cell r="C660" t="str">
            <v>Andrew</v>
          </cell>
          <cell r="D660" t="str">
            <v>Information Services</v>
          </cell>
          <cell r="E660" t="str">
            <v>Net &amp; PL/SQL</v>
          </cell>
          <cell r="F660" t="str">
            <v>Analyst Progammer</v>
          </cell>
          <cell r="G660" t="str">
            <v>TCR Accum Super</v>
          </cell>
          <cell r="H660" t="str">
            <v>Alinta Limited</v>
          </cell>
          <cell r="I660" t="str">
            <v>14203</v>
          </cell>
          <cell r="J660" t="str">
            <v>IS Tech Solutions</v>
          </cell>
        </row>
        <row r="661">
          <cell r="A661" t="str">
            <v>00013044</v>
          </cell>
          <cell r="B661" t="str">
            <v>Kelly</v>
          </cell>
          <cell r="C661" t="str">
            <v>Caroline</v>
          </cell>
          <cell r="D661" t="str">
            <v>Legal Services</v>
          </cell>
          <cell r="E661" t="str">
            <v>Legal Counsel East</v>
          </cell>
          <cell r="F661" t="str">
            <v>Legal Counsel - East</v>
          </cell>
          <cell r="G661" t="str">
            <v>TCR Accum Super</v>
          </cell>
          <cell r="H661" t="str">
            <v>Alinta Limited</v>
          </cell>
          <cell r="I661" t="str">
            <v>10200</v>
          </cell>
          <cell r="J661" t="str">
            <v>Gen Counsel &amp; Legal</v>
          </cell>
        </row>
        <row r="662">
          <cell r="A662" t="str">
            <v>00013045</v>
          </cell>
          <cell r="B662" t="str">
            <v>Hurley</v>
          </cell>
          <cell r="C662" t="str">
            <v>Olive</v>
          </cell>
          <cell r="D662" t="str">
            <v>Information Services</v>
          </cell>
          <cell r="E662" t="str">
            <v>ERP</v>
          </cell>
          <cell r="F662" t="str">
            <v>Functional Analyst</v>
          </cell>
          <cell r="G662" t="str">
            <v>TCR Accum Super</v>
          </cell>
          <cell r="H662" t="str">
            <v>Alinta Limited</v>
          </cell>
          <cell r="I662" t="str">
            <v>14300</v>
          </cell>
          <cell r="J662" t="str">
            <v>IS Enterprise Applic</v>
          </cell>
        </row>
        <row r="663">
          <cell r="A663" t="str">
            <v>00013046</v>
          </cell>
          <cell r="B663" t="str">
            <v>Thompson</v>
          </cell>
          <cell r="C663" t="str">
            <v>Larni</v>
          </cell>
          <cell r="D663" t="str">
            <v>Corporate Finance</v>
          </cell>
          <cell r="E663" t="str">
            <v>Revenue Management</v>
          </cell>
          <cell r="F663" t="str">
            <v>Accounts Receivable Officer</v>
          </cell>
          <cell r="G663" t="str">
            <v>TCR Accum Super</v>
          </cell>
          <cell r="H663" t="str">
            <v>Alinta Limited</v>
          </cell>
          <cell r="I663" t="str">
            <v>33303</v>
          </cell>
          <cell r="J663" t="str">
            <v>Revenue Management</v>
          </cell>
        </row>
        <row r="664">
          <cell r="A664" t="str">
            <v>00013047</v>
          </cell>
          <cell r="B664" t="str">
            <v>Butterworth</v>
          </cell>
          <cell r="C664" t="str">
            <v>Jennifer</v>
          </cell>
          <cell r="D664" t="str">
            <v>Corporate Finance</v>
          </cell>
          <cell r="E664" t="str">
            <v>Revenue Management</v>
          </cell>
          <cell r="F664" t="str">
            <v>Accounts Receivable Officer</v>
          </cell>
          <cell r="G664" t="str">
            <v>TCR DB Super</v>
          </cell>
          <cell r="H664" t="str">
            <v>Alinta Limited</v>
          </cell>
          <cell r="I664" t="str">
            <v>33303</v>
          </cell>
          <cell r="J664" t="str">
            <v>Revenue Management</v>
          </cell>
        </row>
        <row r="665">
          <cell r="A665" t="str">
            <v>00013049</v>
          </cell>
          <cell r="B665" t="str">
            <v>Sharabinth</v>
          </cell>
          <cell r="C665" t="str">
            <v>Maha</v>
          </cell>
          <cell r="D665" t="str">
            <v>Information Services</v>
          </cell>
          <cell r="E665" t="str">
            <v>Integration &amp; Java</v>
          </cell>
          <cell r="F665" t="str">
            <v>Technical Design Analyst</v>
          </cell>
          <cell r="G665" t="str">
            <v>TCR Accum Super</v>
          </cell>
          <cell r="H665" t="str">
            <v>Alinta Limited</v>
          </cell>
          <cell r="I665" t="str">
            <v>14203</v>
          </cell>
          <cell r="J665" t="str">
            <v>IS Tech Solutions</v>
          </cell>
        </row>
        <row r="666">
          <cell r="A666" t="str">
            <v>00013050</v>
          </cell>
          <cell r="B666" t="str">
            <v>Chia</v>
          </cell>
          <cell r="C666" t="str">
            <v>Cliff</v>
          </cell>
          <cell r="D666" t="str">
            <v>Corporate Finance</v>
          </cell>
          <cell r="E666" t="str">
            <v>Revenue Management</v>
          </cell>
          <cell r="F666" t="str">
            <v>Revenue Accountant</v>
          </cell>
          <cell r="G666" t="str">
            <v>TCR Accum Super</v>
          </cell>
          <cell r="H666" t="str">
            <v>Alinta Limited</v>
          </cell>
          <cell r="I666" t="str">
            <v>33303</v>
          </cell>
          <cell r="J666" t="str">
            <v>Revenue Management</v>
          </cell>
        </row>
        <row r="667">
          <cell r="A667" t="str">
            <v>00013051</v>
          </cell>
          <cell r="B667" t="str">
            <v>Blake</v>
          </cell>
          <cell r="C667" t="str">
            <v>Jodie</v>
          </cell>
          <cell r="D667" t="str">
            <v>Human Resources</v>
          </cell>
          <cell r="E667" t="str">
            <v/>
          </cell>
          <cell r="F667" t="str">
            <v>Group Manager HR Operations</v>
          </cell>
          <cell r="G667" t="str">
            <v>TCR Accum Super</v>
          </cell>
          <cell r="H667" t="str">
            <v>Alinta Limited</v>
          </cell>
          <cell r="I667" t="str">
            <v>11000</v>
          </cell>
          <cell r="J667" t="str">
            <v>Human Resources</v>
          </cell>
        </row>
        <row r="668">
          <cell r="A668" t="str">
            <v>00013052</v>
          </cell>
          <cell r="B668" t="str">
            <v>Naylor</v>
          </cell>
          <cell r="C668" t="str">
            <v>Chris</v>
          </cell>
          <cell r="D668" t="str">
            <v>Legal Services</v>
          </cell>
          <cell r="E668" t="str">
            <v>Legal Counsel East</v>
          </cell>
          <cell r="F668" t="str">
            <v>Legal Counsel - East</v>
          </cell>
          <cell r="G668" t="str">
            <v>TCR Accum Super</v>
          </cell>
          <cell r="H668" t="str">
            <v>Alinta Limited</v>
          </cell>
          <cell r="I668" t="str">
            <v>10200</v>
          </cell>
          <cell r="J668" t="str">
            <v>Gen Counsel &amp; Legal</v>
          </cell>
        </row>
        <row r="669">
          <cell r="A669" t="str">
            <v>00013054</v>
          </cell>
          <cell r="B669" t="str">
            <v>Ballard</v>
          </cell>
          <cell r="C669" t="str">
            <v>Stewart</v>
          </cell>
          <cell r="D669" t="str">
            <v>Human Resources</v>
          </cell>
          <cell r="E669" t="str">
            <v>Learning &amp; Development</v>
          </cell>
          <cell r="F669" t="str">
            <v>Manager Learning and Deve</v>
          </cell>
          <cell r="G669" t="str">
            <v>TCR Accum Super</v>
          </cell>
          <cell r="H669" t="str">
            <v>Alinta Limited</v>
          </cell>
          <cell r="I669" t="str">
            <v>11000</v>
          </cell>
          <cell r="J669" t="str">
            <v>Human Resources</v>
          </cell>
        </row>
        <row r="670">
          <cell r="A670" t="str">
            <v>00013055</v>
          </cell>
          <cell r="B670" t="str">
            <v>Westerman</v>
          </cell>
          <cell r="C670" t="str">
            <v>Andrew</v>
          </cell>
          <cell r="D670" t="str">
            <v>Human Resources</v>
          </cell>
          <cell r="E670" t="str">
            <v>Remuneration &amp; Benefits</v>
          </cell>
          <cell r="F670" t="str">
            <v>Remuneration &amp; Benefits A</v>
          </cell>
          <cell r="G670" t="str">
            <v>TCR Accum Super</v>
          </cell>
          <cell r="H670" t="str">
            <v>Alinta Limited</v>
          </cell>
          <cell r="I670" t="str">
            <v>11000</v>
          </cell>
          <cell r="J670" t="str">
            <v>Human Resources</v>
          </cell>
        </row>
        <row r="671">
          <cell r="A671" t="str">
            <v>00013056</v>
          </cell>
          <cell r="B671" t="str">
            <v>Klaassen</v>
          </cell>
          <cell r="C671" t="str">
            <v>Michael</v>
          </cell>
          <cell r="D671" t="str">
            <v>Human Resources</v>
          </cell>
          <cell r="E671" t="str">
            <v>HSE 0perations South</v>
          </cell>
          <cell r="F671" t="str">
            <v>Senior HSE Adviser UED</v>
          </cell>
          <cell r="G671" t="str">
            <v>TCR Accum Super</v>
          </cell>
          <cell r="H671" t="str">
            <v>Alinta Limited</v>
          </cell>
          <cell r="I671" t="str">
            <v>11002</v>
          </cell>
          <cell r="J671" t="str">
            <v>HR - Health &amp; Safety</v>
          </cell>
        </row>
        <row r="672">
          <cell r="A672" t="str">
            <v>00013057</v>
          </cell>
          <cell r="B672" t="str">
            <v>Lebrasse</v>
          </cell>
          <cell r="C672" t="str">
            <v>Anna</v>
          </cell>
          <cell r="D672" t="str">
            <v>Human Resources</v>
          </cell>
          <cell r="E672" t="str">
            <v>HR Services</v>
          </cell>
          <cell r="F672" t="str">
            <v>HR Policies &amp; Procedures Compliance</v>
          </cell>
          <cell r="G672" t="str">
            <v>TCR Accum Super</v>
          </cell>
          <cell r="H672" t="str">
            <v>Alinta Limited</v>
          </cell>
          <cell r="I672" t="str">
            <v>11001</v>
          </cell>
          <cell r="J672" t="str">
            <v>Human Resources - HR</v>
          </cell>
        </row>
        <row r="673">
          <cell r="A673" t="str">
            <v>00013058</v>
          </cell>
          <cell r="B673" t="str">
            <v>Brown</v>
          </cell>
          <cell r="C673" t="str">
            <v>Shirley</v>
          </cell>
          <cell r="D673" t="str">
            <v>Information Services</v>
          </cell>
          <cell r="E673" t="str">
            <v>Architecture &amp; Strategy</v>
          </cell>
          <cell r="F673" t="str">
            <v>Senior Technical Writer</v>
          </cell>
          <cell r="G673" t="str">
            <v>TCR Accum Super</v>
          </cell>
          <cell r="H673" t="str">
            <v>Alinta Limited</v>
          </cell>
          <cell r="I673" t="str">
            <v>14140</v>
          </cell>
          <cell r="J673" t="str">
            <v>Strategy &amp; Architect</v>
          </cell>
        </row>
        <row r="674">
          <cell r="A674" t="str">
            <v>00013061</v>
          </cell>
          <cell r="B674" t="str">
            <v>Jeganathan</v>
          </cell>
          <cell r="C674" t="str">
            <v>Lenine</v>
          </cell>
          <cell r="D674" t="str">
            <v>Information Services</v>
          </cell>
          <cell r="E674" t="str">
            <v>Integration &amp; Java</v>
          </cell>
          <cell r="F674" t="str">
            <v>Technical Design Analyst</v>
          </cell>
          <cell r="G674" t="str">
            <v>TCR Accum Super</v>
          </cell>
          <cell r="H674" t="str">
            <v>Alinta Limited</v>
          </cell>
          <cell r="I674" t="str">
            <v>14203</v>
          </cell>
          <cell r="J674" t="str">
            <v>IS Tech Solutions</v>
          </cell>
        </row>
        <row r="675">
          <cell r="A675" t="str">
            <v>00013063</v>
          </cell>
          <cell r="B675" t="str">
            <v>Burton</v>
          </cell>
          <cell r="C675" t="str">
            <v>Andy</v>
          </cell>
          <cell r="D675" t="str">
            <v>Information Services</v>
          </cell>
          <cell r="E675" t="str">
            <v>M&amp;B Victoria Team</v>
          </cell>
          <cell r="F675" t="str">
            <v>Functional Analyst</v>
          </cell>
          <cell r="G675" t="str">
            <v>TCR Accum Super</v>
          </cell>
          <cell r="H675" t="str">
            <v>Alinta Limited</v>
          </cell>
          <cell r="I675" t="str">
            <v>14400</v>
          </cell>
          <cell r="J675" t="str">
            <v>IS MB Support Servs</v>
          </cell>
        </row>
        <row r="676">
          <cell r="A676" t="str">
            <v>00013064</v>
          </cell>
          <cell r="B676" t="str">
            <v>Pomeroy</v>
          </cell>
          <cell r="C676" t="str">
            <v>John</v>
          </cell>
          <cell r="D676" t="str">
            <v>Corporate Finance</v>
          </cell>
          <cell r="E676" t="str">
            <v>Revenue Management</v>
          </cell>
          <cell r="F676" t="str">
            <v>Revenue Analyst</v>
          </cell>
          <cell r="G676" t="str">
            <v>TCR Accum Super</v>
          </cell>
          <cell r="H676" t="str">
            <v>Alinta Limited</v>
          </cell>
          <cell r="I676" t="str">
            <v>33303</v>
          </cell>
          <cell r="J676" t="str">
            <v>Revenue Management</v>
          </cell>
        </row>
        <row r="677">
          <cell r="A677" t="str">
            <v>00013066</v>
          </cell>
          <cell r="B677" t="str">
            <v>Pope</v>
          </cell>
          <cell r="C677" t="str">
            <v>Chris</v>
          </cell>
          <cell r="D677" t="str">
            <v>Information Services</v>
          </cell>
          <cell r="E677" t="str">
            <v>Geographical Information Systems</v>
          </cell>
          <cell r="F677" t="str">
            <v>Functional Analyst GIS</v>
          </cell>
          <cell r="G677" t="str">
            <v>TCR Accum Super</v>
          </cell>
          <cell r="H677" t="str">
            <v>Alinta Limited</v>
          </cell>
          <cell r="I677" t="str">
            <v>14202</v>
          </cell>
          <cell r="J677" t="str">
            <v>IS Asset Mgmt (GIS)</v>
          </cell>
        </row>
        <row r="678">
          <cell r="A678" t="str">
            <v>00013067</v>
          </cell>
          <cell r="B678" t="str">
            <v>English</v>
          </cell>
          <cell r="C678" t="str">
            <v>Scott</v>
          </cell>
          <cell r="D678" t="str">
            <v>Information Services</v>
          </cell>
          <cell r="E678" t="str">
            <v>Geographical Information Systems</v>
          </cell>
          <cell r="F678" t="str">
            <v>Functional Analyst GIS</v>
          </cell>
          <cell r="G678" t="str">
            <v>TCR Accum Super</v>
          </cell>
          <cell r="H678" t="str">
            <v>Alinta Limited</v>
          </cell>
          <cell r="I678" t="str">
            <v>14202</v>
          </cell>
          <cell r="J678" t="str">
            <v>IS Asset Mgmt (GIS)</v>
          </cell>
        </row>
        <row r="679">
          <cell r="A679" t="str">
            <v>00013068</v>
          </cell>
          <cell r="B679" t="str">
            <v>Barben</v>
          </cell>
          <cell r="C679" t="str">
            <v>Matthew</v>
          </cell>
          <cell r="D679" t="str">
            <v>Information Services</v>
          </cell>
          <cell r="E679" t="str">
            <v>Enterprise Applications</v>
          </cell>
          <cell r="F679" t="str">
            <v>Functional Analyst</v>
          </cell>
          <cell r="G679" t="str">
            <v>TCR Accum Super</v>
          </cell>
          <cell r="H679" t="str">
            <v>Alinta Limited</v>
          </cell>
          <cell r="I679" t="str">
            <v>14300</v>
          </cell>
          <cell r="J679" t="str">
            <v>IS Enterprise Applic</v>
          </cell>
        </row>
        <row r="680">
          <cell r="A680" t="str">
            <v>00013069</v>
          </cell>
          <cell r="B680" t="str">
            <v>Pilbeam</v>
          </cell>
          <cell r="C680" t="str">
            <v>Evelyn</v>
          </cell>
          <cell r="D680" t="str">
            <v>Human Resources</v>
          </cell>
          <cell r="E680" t="str">
            <v>Human Resources Operations</v>
          </cell>
          <cell r="F680" t="str">
            <v>HR Manager Alinta Energy &amp; AlintaAGL</v>
          </cell>
          <cell r="G680" t="str">
            <v>TCR Accum Super</v>
          </cell>
          <cell r="H680" t="str">
            <v>Alinta Limited</v>
          </cell>
          <cell r="I680" t="str">
            <v>11000</v>
          </cell>
          <cell r="J680" t="str">
            <v>Human Resources</v>
          </cell>
        </row>
        <row r="681">
          <cell r="A681" t="str">
            <v>00013070</v>
          </cell>
          <cell r="B681" t="str">
            <v>Evans</v>
          </cell>
          <cell r="C681" t="str">
            <v>Betty</v>
          </cell>
          <cell r="D681" t="str">
            <v>Corporate Finance</v>
          </cell>
          <cell r="E681" t="str">
            <v>Corporate Office Administration</v>
          </cell>
          <cell r="F681" t="str">
            <v>Receptionist</v>
          </cell>
          <cell r="G681" t="str">
            <v>TCR Accum Super</v>
          </cell>
          <cell r="H681" t="str">
            <v>Alinta Limited</v>
          </cell>
          <cell r="I681" t="str">
            <v>13501</v>
          </cell>
          <cell r="J681" t="str">
            <v>BS Corp Office Admin</v>
          </cell>
        </row>
        <row r="682">
          <cell r="A682" t="str">
            <v>00013072</v>
          </cell>
          <cell r="B682" t="str">
            <v>Nairn</v>
          </cell>
          <cell r="C682" t="str">
            <v>Pauline</v>
          </cell>
          <cell r="D682" t="str">
            <v>Corporate Finance</v>
          </cell>
          <cell r="E682" t="str">
            <v>Group Accounting</v>
          </cell>
          <cell r="F682" t="str">
            <v>Manager Group Accounting</v>
          </cell>
          <cell r="G682" t="str">
            <v>TCR Accum Super</v>
          </cell>
          <cell r="H682" t="str">
            <v>Alinta Limited</v>
          </cell>
          <cell r="I682" t="str">
            <v>13002</v>
          </cell>
          <cell r="J682" t="str">
            <v>FS Group Acctg</v>
          </cell>
        </row>
        <row r="683">
          <cell r="A683" t="str">
            <v>00013074</v>
          </cell>
          <cell r="B683" t="str">
            <v>Barnett</v>
          </cell>
          <cell r="C683" t="str">
            <v>Kenneth</v>
          </cell>
          <cell r="D683" t="str">
            <v>Corporate Finance</v>
          </cell>
          <cell r="E683" t="str">
            <v>Group Treasury</v>
          </cell>
          <cell r="F683" t="str">
            <v>Treasury Accountant</v>
          </cell>
          <cell r="G683" t="str">
            <v>TCR Accum Super</v>
          </cell>
          <cell r="H683" t="str">
            <v>Alinta Limited</v>
          </cell>
          <cell r="I683" t="str">
            <v>12100</v>
          </cell>
          <cell r="J683" t="str">
            <v>Group Treasury</v>
          </cell>
        </row>
        <row r="684">
          <cell r="A684" t="str">
            <v>00013076</v>
          </cell>
          <cell r="B684" t="str">
            <v>Ballard</v>
          </cell>
          <cell r="C684" t="str">
            <v>Garry</v>
          </cell>
          <cell r="D684" t="str">
            <v>Corporate Finance</v>
          </cell>
          <cell r="E684" t="str">
            <v>Group Accounting</v>
          </cell>
          <cell r="F684" t="str">
            <v>Accounting Officer</v>
          </cell>
          <cell r="G684" t="str">
            <v>TCR Accum Super</v>
          </cell>
          <cell r="H684" t="str">
            <v>Alinta Limited</v>
          </cell>
          <cell r="I684" t="str">
            <v>13002</v>
          </cell>
          <cell r="J684" t="str">
            <v>FS Group Acctg</v>
          </cell>
        </row>
        <row r="685">
          <cell r="A685" t="str">
            <v>00013078</v>
          </cell>
          <cell r="B685" t="str">
            <v>Steele</v>
          </cell>
          <cell r="C685" t="str">
            <v>Mark</v>
          </cell>
          <cell r="D685" t="str">
            <v>Human Resources</v>
          </cell>
          <cell r="E685" t="str">
            <v>Payroll</v>
          </cell>
          <cell r="F685" t="str">
            <v>Payroll Administrator</v>
          </cell>
          <cell r="G685" t="str">
            <v>TCR Accum Super</v>
          </cell>
          <cell r="H685" t="str">
            <v>Alinta Limited</v>
          </cell>
          <cell r="I685" t="str">
            <v>11001</v>
          </cell>
          <cell r="J685" t="str">
            <v>Human Resources - HR</v>
          </cell>
        </row>
        <row r="686">
          <cell r="A686" t="str">
            <v>00013079</v>
          </cell>
          <cell r="B686" t="str">
            <v>Hooper</v>
          </cell>
          <cell r="C686" t="str">
            <v>Kirsty</v>
          </cell>
          <cell r="D686" t="str">
            <v>Information Services</v>
          </cell>
          <cell r="E686" t="str">
            <v>M&amp;B Western Australia Tea</v>
          </cell>
          <cell r="F686" t="str">
            <v>Senior Functional Analyst</v>
          </cell>
          <cell r="G686" t="str">
            <v>TCR Accum Super</v>
          </cell>
          <cell r="H686" t="str">
            <v>Alinta Limited</v>
          </cell>
          <cell r="I686" t="str">
            <v>14400</v>
          </cell>
          <cell r="J686" t="str">
            <v>IS MB Support Servs</v>
          </cell>
        </row>
        <row r="687">
          <cell r="A687" t="str">
            <v>00013080</v>
          </cell>
          <cell r="B687" t="str">
            <v>Chomiak</v>
          </cell>
          <cell r="C687" t="str">
            <v>John</v>
          </cell>
          <cell r="D687" t="str">
            <v>Corporate Finance</v>
          </cell>
          <cell r="E687" t="str">
            <v>Financial Control AlintaAGL</v>
          </cell>
          <cell r="F687" t="str">
            <v>Financial Controller AlintaAGL</v>
          </cell>
          <cell r="G687" t="str">
            <v>TCR Accum Super</v>
          </cell>
          <cell r="H687" t="str">
            <v>Alinta Limited</v>
          </cell>
          <cell r="I687" t="str">
            <v>3005</v>
          </cell>
          <cell r="J687" t="str">
            <v>AlintaAGL Financial Support</v>
          </cell>
        </row>
        <row r="688">
          <cell r="A688" t="str">
            <v>00013083</v>
          </cell>
          <cell r="B688" t="str">
            <v>Rushton</v>
          </cell>
          <cell r="C688" t="str">
            <v>Renee</v>
          </cell>
          <cell r="D688" t="str">
            <v>Corporate Finance</v>
          </cell>
          <cell r="E688" t="str">
            <v>Group Accounting</v>
          </cell>
          <cell r="F688" t="str">
            <v>Corporate Accountant</v>
          </cell>
          <cell r="G688" t="str">
            <v>TCR Accum Super</v>
          </cell>
          <cell r="H688" t="str">
            <v>Alinta Limited</v>
          </cell>
          <cell r="I688" t="str">
            <v>13002</v>
          </cell>
          <cell r="J688" t="str">
            <v>FS Group Acctg</v>
          </cell>
        </row>
        <row r="689">
          <cell r="A689" t="str">
            <v>00013084</v>
          </cell>
          <cell r="B689" t="str">
            <v>Sunnucks</v>
          </cell>
          <cell r="C689" t="str">
            <v>Jim</v>
          </cell>
          <cell r="D689" t="str">
            <v>Information Services</v>
          </cell>
          <cell r="E689" t="str">
            <v>Architecture &amp; Strategy</v>
          </cell>
          <cell r="F689" t="str">
            <v>Business Systems Advisor - Corporate</v>
          </cell>
          <cell r="G689" t="str">
            <v>TCR Accum Super</v>
          </cell>
          <cell r="H689" t="str">
            <v>Alinta Limited</v>
          </cell>
          <cell r="I689" t="str">
            <v>14140</v>
          </cell>
          <cell r="J689" t="str">
            <v>Strategy &amp; Architect</v>
          </cell>
        </row>
        <row r="690">
          <cell r="A690" t="str">
            <v>00013085</v>
          </cell>
          <cell r="B690" t="str">
            <v>Millias</v>
          </cell>
          <cell r="C690" t="str">
            <v>Norman</v>
          </cell>
          <cell r="D690" t="str">
            <v>Information Services</v>
          </cell>
          <cell r="E690" t="str">
            <v>ERP</v>
          </cell>
          <cell r="F690" t="str">
            <v>Functional Analyst</v>
          </cell>
          <cell r="G690" t="str">
            <v>TCR Accum Super</v>
          </cell>
          <cell r="H690" t="str">
            <v>Alinta Limited</v>
          </cell>
          <cell r="I690" t="str">
            <v>14300</v>
          </cell>
          <cell r="J690" t="str">
            <v>IS Enterprise Applic</v>
          </cell>
        </row>
        <row r="691">
          <cell r="A691" t="str">
            <v>00013086</v>
          </cell>
          <cell r="B691" t="str">
            <v>Michaelson</v>
          </cell>
          <cell r="C691" t="str">
            <v>Greg</v>
          </cell>
          <cell r="D691" t="str">
            <v>Alinta Asset Management</v>
          </cell>
          <cell r="E691" t="str">
            <v>Transactional Accounting</v>
          </cell>
          <cell r="F691" t="str">
            <v>Management Accountant, Multinet</v>
          </cell>
          <cell r="G691" t="str">
            <v>TCR DB Super</v>
          </cell>
          <cell r="H691" t="str">
            <v>Alinta Limited</v>
          </cell>
          <cell r="I691" t="str">
            <v>31469</v>
          </cell>
          <cell r="J691" t="str">
            <v>ANS Comm Fin Service</v>
          </cell>
        </row>
        <row r="692">
          <cell r="A692" t="str">
            <v>00013087</v>
          </cell>
          <cell r="B692" t="str">
            <v>Sanches</v>
          </cell>
          <cell r="C692" t="str">
            <v>Joe</v>
          </cell>
          <cell r="D692" t="str">
            <v>Alinta Asset Management</v>
          </cell>
          <cell r="E692" t="str">
            <v>Service Delivery</v>
          </cell>
          <cell r="F692" t="str">
            <v>Team Leader Service Delivery</v>
          </cell>
          <cell r="G692" t="str">
            <v>TCR Accum Super</v>
          </cell>
          <cell r="H692" t="str">
            <v>Alinta Asset Management</v>
          </cell>
          <cell r="I692" t="str">
            <v>35370</v>
          </cell>
          <cell r="J692" t="str">
            <v>WA Mgr Mkt Servs</v>
          </cell>
        </row>
        <row r="693">
          <cell r="A693" t="str">
            <v>00013088</v>
          </cell>
          <cell r="B693" t="str">
            <v>McCole</v>
          </cell>
          <cell r="C693" t="str">
            <v>Patrick</v>
          </cell>
          <cell r="D693" t="str">
            <v>Legal Services</v>
          </cell>
          <cell r="E693" t="str">
            <v>Legal Counsel Corporate</v>
          </cell>
          <cell r="F693" t="str">
            <v>Legal Counsel</v>
          </cell>
          <cell r="G693" t="str">
            <v>TCR Accum Super</v>
          </cell>
          <cell r="H693" t="str">
            <v>Alinta Limited</v>
          </cell>
          <cell r="I693" t="str">
            <v>10200</v>
          </cell>
          <cell r="J693" t="str">
            <v>Gen Counsel &amp; Legal</v>
          </cell>
        </row>
        <row r="694">
          <cell r="A694" t="str">
            <v>00013089</v>
          </cell>
          <cell r="B694" t="str">
            <v>Pearce</v>
          </cell>
          <cell r="C694" t="str">
            <v>Stephen</v>
          </cell>
          <cell r="D694" t="str">
            <v>MBO</v>
          </cell>
          <cell r="E694" t="str">
            <v>MBO</v>
          </cell>
          <cell r="F694" t="str">
            <v>Chief Finance Officer</v>
          </cell>
          <cell r="G694" t="str">
            <v>TCR Accum Super</v>
          </cell>
          <cell r="H694" t="str">
            <v>Alinta Limited</v>
          </cell>
          <cell r="I694" t="str">
            <v>10502</v>
          </cell>
          <cell r="J694" t="str">
            <v>Strat/Devel - MBO</v>
          </cell>
        </row>
        <row r="695">
          <cell r="A695" t="str">
            <v>00013092</v>
          </cell>
          <cell r="B695" t="str">
            <v>Short</v>
          </cell>
          <cell r="C695" t="str">
            <v>Sonya</v>
          </cell>
          <cell r="D695" t="str">
            <v>Corporate Finance</v>
          </cell>
          <cell r="E695" t="str">
            <v>Systems Accounting</v>
          </cell>
          <cell r="F695" t="str">
            <v>Systems Accountant</v>
          </cell>
          <cell r="G695" t="str">
            <v>TCR Accum Super</v>
          </cell>
          <cell r="H695" t="str">
            <v>Alinta Limited</v>
          </cell>
          <cell r="I695" t="str">
            <v>13004</v>
          </cell>
          <cell r="J695" t="str">
            <v>FS Systems</v>
          </cell>
        </row>
        <row r="696">
          <cell r="A696" t="str">
            <v>00013093</v>
          </cell>
          <cell r="B696" t="str">
            <v>Entwisle</v>
          </cell>
          <cell r="C696" t="str">
            <v>Michael</v>
          </cell>
          <cell r="D696" t="str">
            <v>Information Services</v>
          </cell>
          <cell r="E696" t="str">
            <v>IS Infrastructure</v>
          </cell>
          <cell r="F696" t="str">
            <v>Manager IT Infrastructure</v>
          </cell>
          <cell r="G696" t="str">
            <v>TCR Accum Super</v>
          </cell>
          <cell r="H696" t="str">
            <v>Alinta Limited</v>
          </cell>
          <cell r="I696" t="str">
            <v>14600</v>
          </cell>
          <cell r="J696" t="str">
            <v>IS Infrastructure</v>
          </cell>
        </row>
        <row r="697">
          <cell r="A697" t="str">
            <v>00013094</v>
          </cell>
          <cell r="B697" t="str">
            <v>Fairweather</v>
          </cell>
          <cell r="C697" t="str">
            <v>Mark</v>
          </cell>
          <cell r="D697" t="str">
            <v>Alinta Asset Management</v>
          </cell>
          <cell r="E697" t="str">
            <v>Integration</v>
          </cell>
          <cell r="F697" t="str">
            <v>Integration Program Manager</v>
          </cell>
          <cell r="G697" t="str">
            <v>TCR Accum Super</v>
          </cell>
          <cell r="H697" t="str">
            <v>Alinta Asset Management</v>
          </cell>
          <cell r="I697" t="str">
            <v>31340</v>
          </cell>
          <cell r="J697" t="str">
            <v>ANS Corp Projects</v>
          </cell>
        </row>
        <row r="698">
          <cell r="A698" t="str">
            <v>00013095</v>
          </cell>
          <cell r="B698" t="str">
            <v>Saigal</v>
          </cell>
          <cell r="C698" t="str">
            <v>Bobby</v>
          </cell>
          <cell r="D698" t="str">
            <v>Corporate Finance</v>
          </cell>
          <cell r="E698" t="str">
            <v>Revenue Management</v>
          </cell>
          <cell r="F698" t="str">
            <v>Credit Manager</v>
          </cell>
          <cell r="G698" t="str">
            <v>TCR Accum Super</v>
          </cell>
          <cell r="H698" t="str">
            <v>Alinta Limited</v>
          </cell>
          <cell r="I698" t="str">
            <v>31332</v>
          </cell>
          <cell r="J698" t="str">
            <v>Decision Support</v>
          </cell>
        </row>
        <row r="699">
          <cell r="A699" t="str">
            <v>00013096</v>
          </cell>
          <cell r="B699" t="str">
            <v>Hamilton</v>
          </cell>
          <cell r="C699" t="str">
            <v>Ian</v>
          </cell>
          <cell r="D699" t="str">
            <v>Information Services</v>
          </cell>
          <cell r="E699" t="str">
            <v>Corporate Program</v>
          </cell>
          <cell r="F699" t="str">
            <v>Project Manager - Vic</v>
          </cell>
          <cell r="G699" t="str">
            <v>TCR Accum Super</v>
          </cell>
          <cell r="H699" t="str">
            <v>Alinta Limited</v>
          </cell>
          <cell r="I699" t="str">
            <v>14161</v>
          </cell>
          <cell r="J699" t="str">
            <v>PD - Business Analys</v>
          </cell>
        </row>
        <row r="700">
          <cell r="A700" t="str">
            <v>00013107</v>
          </cell>
          <cell r="B700" t="str">
            <v>Nelson</v>
          </cell>
          <cell r="C700" t="str">
            <v>Ricky</v>
          </cell>
          <cell r="D700" t="str">
            <v>Information Services</v>
          </cell>
          <cell r="E700" t="str">
            <v>Service Delivery &amp; Infrastructure</v>
          </cell>
          <cell r="F700" t="str">
            <v>Service Delivery Manager</v>
          </cell>
          <cell r="G700" t="str">
            <v>TCR Accum Super</v>
          </cell>
          <cell r="H700" t="str">
            <v>Alinta Limited</v>
          </cell>
          <cell r="I700" t="str">
            <v>14600</v>
          </cell>
          <cell r="J700" t="str">
            <v>IS Infrastructure</v>
          </cell>
        </row>
        <row r="701">
          <cell r="A701" t="str">
            <v>00013110</v>
          </cell>
          <cell r="B701" t="str">
            <v>Knipe</v>
          </cell>
          <cell r="C701" t="str">
            <v>Alvin</v>
          </cell>
          <cell r="D701" t="str">
            <v>Alinta Asset Management</v>
          </cell>
          <cell r="E701" t="str">
            <v>POWERCOR</v>
          </cell>
          <cell r="F701" t="str">
            <v>Linesman</v>
          </cell>
          <cell r="G701" t="str">
            <v>NPS-EBA / Award VIC</v>
          </cell>
          <cell r="H701" t="str">
            <v>Alinta Asset Management 2</v>
          </cell>
          <cell r="I701" t="str">
            <v>39417</v>
          </cell>
          <cell r="J701" t="str">
            <v>Warnambool</v>
          </cell>
        </row>
        <row r="702">
          <cell r="A702" t="str">
            <v>00013113</v>
          </cell>
          <cell r="B702" t="str">
            <v>Bateman</v>
          </cell>
          <cell r="C702" t="str">
            <v>Brian</v>
          </cell>
          <cell r="D702" t="str">
            <v>Alinta Asset Management</v>
          </cell>
          <cell r="E702" t="str">
            <v>Engineering &amp; Technical Services</v>
          </cell>
          <cell r="F702" t="str">
            <v>Sen. Rotating Equipment Engineer</v>
          </cell>
          <cell r="G702" t="str">
            <v>TCR Accum Super</v>
          </cell>
          <cell r="H702" t="str">
            <v>Monthly Alinta Asset Managemt.</v>
          </cell>
          <cell r="I702" t="str">
            <v>43152</v>
          </cell>
          <cell r="J702" t="str">
            <v>DBP Tech Servs</v>
          </cell>
        </row>
        <row r="703">
          <cell r="A703" t="str">
            <v>00013118</v>
          </cell>
          <cell r="B703" t="str">
            <v>Perriman</v>
          </cell>
          <cell r="C703" t="str">
            <v>Laurie</v>
          </cell>
          <cell r="D703" t="str">
            <v>Alinta Asset Management</v>
          </cell>
          <cell r="E703" t="str">
            <v>Land Management &amp; Best Practices</v>
          </cell>
          <cell r="F703" t="str">
            <v>Land Management Officer DBNGP Project</v>
          </cell>
          <cell r="G703" t="str">
            <v>TCR Accum Super</v>
          </cell>
          <cell r="H703" t="str">
            <v>Monthly Alinta Asset Managemt.</v>
          </cell>
          <cell r="I703" t="str">
            <v>43125</v>
          </cell>
          <cell r="J703" t="str">
            <v>DBP Capital Exp Pr</v>
          </cell>
        </row>
        <row r="704">
          <cell r="A704" t="str">
            <v>00013120</v>
          </cell>
          <cell r="B704" t="str">
            <v>Etienette</v>
          </cell>
          <cell r="C704" t="str">
            <v>Georgina</v>
          </cell>
          <cell r="D704" t="str">
            <v>Human Resources</v>
          </cell>
          <cell r="E704" t="str">
            <v>HSE Training</v>
          </cell>
          <cell r="F704" t="str">
            <v>Training Coordinator - South</v>
          </cell>
          <cell r="G704" t="str">
            <v>NPS-Contract (7.6)AP</v>
          </cell>
          <cell r="H704" t="str">
            <v>Alinta Asset Management 2</v>
          </cell>
          <cell r="I704" t="str">
            <v>39401</v>
          </cell>
          <cell r="J704" t="str">
            <v>Alliance Keysborough</v>
          </cell>
        </row>
        <row r="705">
          <cell r="A705" t="str">
            <v>00013121</v>
          </cell>
          <cell r="B705" t="str">
            <v>Haning</v>
          </cell>
          <cell r="C705" t="str">
            <v>Tony</v>
          </cell>
          <cell r="D705" t="str">
            <v>Information Services</v>
          </cell>
          <cell r="E705" t="str">
            <v>Geographical Information Systems</v>
          </cell>
          <cell r="F705" t="str">
            <v>Functional Analyst GIS</v>
          </cell>
          <cell r="G705" t="str">
            <v>TCR Accum Super</v>
          </cell>
          <cell r="H705" t="str">
            <v>Alinta Limited</v>
          </cell>
          <cell r="I705" t="str">
            <v>14202</v>
          </cell>
          <cell r="J705" t="str">
            <v>IS Asset Mgmt (GIS)</v>
          </cell>
        </row>
        <row r="706">
          <cell r="A706" t="str">
            <v>00013122</v>
          </cell>
          <cell r="B706" t="str">
            <v>Williams</v>
          </cell>
          <cell r="C706" t="str">
            <v>Michael</v>
          </cell>
          <cell r="D706" t="str">
            <v>Alinta Asset Management</v>
          </cell>
          <cell r="E706" t="str">
            <v>Protection Testers Team</v>
          </cell>
          <cell r="F706" t="str">
            <v>Technical Officer - Protection &amp; Control</v>
          </cell>
          <cell r="G706" t="str">
            <v>NPS-EBA / Award VIC</v>
          </cell>
          <cell r="H706" t="str">
            <v>Alinta Asset Management 2</v>
          </cell>
          <cell r="I706" t="str">
            <v>31511</v>
          </cell>
          <cell r="J706" t="str">
            <v>AAM OS ED SS Keysbourough</v>
          </cell>
        </row>
        <row r="707">
          <cell r="A707" t="str">
            <v>00013123</v>
          </cell>
          <cell r="B707" t="str">
            <v>McNeill</v>
          </cell>
          <cell r="C707" t="str">
            <v>Ian</v>
          </cell>
          <cell r="D707" t="str">
            <v>Alinta Asset Management</v>
          </cell>
          <cell r="E707" t="str">
            <v>Resource Coordination</v>
          </cell>
          <cell r="F707" t="str">
            <v>Resource Coordination Manager</v>
          </cell>
          <cell r="G707" t="str">
            <v>TCR DB Super</v>
          </cell>
          <cell r="H707" t="str">
            <v>Monthly Alinta Asset Managemt.</v>
          </cell>
          <cell r="I707" t="str">
            <v>35346</v>
          </cell>
          <cell r="J707" t="str">
            <v>Dispatch &amp; Resource</v>
          </cell>
        </row>
        <row r="708">
          <cell r="A708" t="str">
            <v>00013125</v>
          </cell>
          <cell r="B708" t="str">
            <v>Crisp</v>
          </cell>
          <cell r="C708" t="str">
            <v>Timothy</v>
          </cell>
          <cell r="D708" t="str">
            <v>Alinta Asset Management</v>
          </cell>
          <cell r="E708" t="str">
            <v>Bendigo</v>
          </cell>
          <cell r="F708" t="str">
            <v>Glove &amp; Barrier Linesman</v>
          </cell>
          <cell r="G708" t="str">
            <v>NPS-EBA / Award VIC</v>
          </cell>
          <cell r="H708" t="str">
            <v>Alinta Asset Management 2</v>
          </cell>
          <cell r="I708" t="str">
            <v>39417</v>
          </cell>
          <cell r="J708" t="str">
            <v>Warnambool</v>
          </cell>
        </row>
        <row r="709">
          <cell r="A709" t="str">
            <v>00013127</v>
          </cell>
          <cell r="B709" t="str">
            <v>Watson</v>
          </cell>
          <cell r="C709" t="str">
            <v>Gavin</v>
          </cell>
          <cell r="D709" t="str">
            <v>Alinta Asset Management</v>
          </cell>
          <cell r="E709" t="str">
            <v>Bendigo</v>
          </cell>
          <cell r="F709" t="str">
            <v>Glove &amp; Barrier Linesman</v>
          </cell>
          <cell r="G709" t="str">
            <v>NPS-EBA / Award VIC</v>
          </cell>
          <cell r="H709" t="str">
            <v>Alinta Asset Management 2</v>
          </cell>
          <cell r="I709" t="str">
            <v>39417</v>
          </cell>
          <cell r="J709" t="str">
            <v>Warnambool</v>
          </cell>
        </row>
        <row r="710">
          <cell r="A710" t="str">
            <v>00013128</v>
          </cell>
          <cell r="B710" t="str">
            <v>Robinson</v>
          </cell>
          <cell r="C710" t="str">
            <v>Peter</v>
          </cell>
          <cell r="D710" t="str">
            <v>Alinta Asset Management</v>
          </cell>
          <cell r="E710" t="str">
            <v>Planning</v>
          </cell>
          <cell r="F710" t="str">
            <v>Technical Support Officer</v>
          </cell>
          <cell r="G710" t="str">
            <v>TCR DB Super</v>
          </cell>
          <cell r="H710" t="str">
            <v>Monthly Alinta Asset Managemt.</v>
          </cell>
          <cell r="I710" t="str">
            <v>39424</v>
          </cell>
          <cell r="J710" t="str">
            <v>Alliance -Scheduling</v>
          </cell>
        </row>
        <row r="711">
          <cell r="A711" t="str">
            <v>00013130</v>
          </cell>
          <cell r="B711" t="str">
            <v>Penfold</v>
          </cell>
          <cell r="C711" t="str">
            <v>Nigel</v>
          </cell>
          <cell r="D711" t="str">
            <v>Corporate Finance</v>
          </cell>
          <cell r="E711" t="str">
            <v>Financial Control Alinta Energy</v>
          </cell>
          <cell r="F711" t="str">
            <v>Management Accountant</v>
          </cell>
          <cell r="G711" t="str">
            <v>TCR Accum Super</v>
          </cell>
          <cell r="H711" t="str">
            <v>Alinta Limited</v>
          </cell>
          <cell r="I711" t="str">
            <v>3005</v>
          </cell>
          <cell r="J711" t="str">
            <v>AlintaAGL Financial Support</v>
          </cell>
        </row>
        <row r="712">
          <cell r="A712" t="str">
            <v>00013152</v>
          </cell>
          <cell r="B712" t="str">
            <v>van Tonder</v>
          </cell>
          <cell r="C712" t="str">
            <v>Sophie</v>
          </cell>
          <cell r="D712" t="str">
            <v>Corporate Finance</v>
          </cell>
          <cell r="E712" t="str">
            <v>Financial Control</v>
          </cell>
          <cell r="F712" t="str">
            <v>Executive Assistant AIH</v>
          </cell>
          <cell r="G712" t="str">
            <v>TCR Accum Super</v>
          </cell>
          <cell r="H712" t="str">
            <v>Alinta Limited</v>
          </cell>
          <cell r="I712" t="str">
            <v>13000</v>
          </cell>
          <cell r="J712" t="str">
            <v>FS GFC</v>
          </cell>
        </row>
        <row r="713">
          <cell r="A713" t="str">
            <v>00013155</v>
          </cell>
          <cell r="B713" t="str">
            <v>Perrone</v>
          </cell>
          <cell r="C713" t="str">
            <v>Liz</v>
          </cell>
          <cell r="D713" t="str">
            <v>Alinta Management Services</v>
          </cell>
          <cell r="E713" t="str">
            <v>AMS Chief Financial Officer</v>
          </cell>
          <cell r="F713" t="str">
            <v>Manager Pipeline Marketing Operations</v>
          </cell>
          <cell r="G713" t="str">
            <v>TCR Accum Super</v>
          </cell>
          <cell r="H713" t="str">
            <v>Alinta Limited</v>
          </cell>
          <cell r="I713" t="str">
            <v>7221</v>
          </cell>
          <cell r="J713" t="str">
            <v>AMS EGP Pipeline Marketing 40</v>
          </cell>
        </row>
        <row r="714">
          <cell r="A714" t="str">
            <v>00013155</v>
          </cell>
          <cell r="B714" t="str">
            <v>Perrone</v>
          </cell>
          <cell r="C714" t="str">
            <v>Liz</v>
          </cell>
          <cell r="D714" t="str">
            <v>Alinta Management Services</v>
          </cell>
          <cell r="E714" t="str">
            <v>AMS Chief Financial Officer</v>
          </cell>
          <cell r="F714" t="str">
            <v>Manager Pipeline Marketing Operations</v>
          </cell>
          <cell r="G714" t="str">
            <v>TCR Accum Super</v>
          </cell>
          <cell r="H714" t="str">
            <v>Alinta Limited</v>
          </cell>
          <cell r="I714" t="str">
            <v>7221</v>
          </cell>
          <cell r="J714" t="str">
            <v>AMS EGP Pipeline Marketing 40</v>
          </cell>
        </row>
        <row r="715">
          <cell r="A715" t="str">
            <v>00013155</v>
          </cell>
          <cell r="B715" t="str">
            <v>Perrone</v>
          </cell>
          <cell r="C715" t="str">
            <v>Liz</v>
          </cell>
          <cell r="D715" t="str">
            <v>Alinta Management Services</v>
          </cell>
          <cell r="E715" t="str">
            <v>AMS Chief Financial Officer</v>
          </cell>
          <cell r="F715" t="str">
            <v>Manager Pipeline Marketing Operations</v>
          </cell>
          <cell r="G715" t="str">
            <v>TCR Accum Super</v>
          </cell>
          <cell r="H715" t="str">
            <v>Alinta Limited</v>
          </cell>
          <cell r="I715" t="str">
            <v>7221</v>
          </cell>
          <cell r="J715" t="str">
            <v>AMS EGP Pipeline Marketing 40</v>
          </cell>
        </row>
        <row r="716">
          <cell r="A716" t="str">
            <v>00013161</v>
          </cell>
          <cell r="B716" t="str">
            <v>Van Der Steen</v>
          </cell>
          <cell r="C716" t="str">
            <v>Chris</v>
          </cell>
          <cell r="D716" t="str">
            <v>Alinta Asset Management</v>
          </cell>
          <cell r="E716" t="str">
            <v>External</v>
          </cell>
          <cell r="F716" t="str">
            <v>Glove &amp; Barrier Linesman</v>
          </cell>
          <cell r="G716" t="str">
            <v>NPS-EBA / Award VIC</v>
          </cell>
          <cell r="H716" t="str">
            <v>Alinta Asset Management 2</v>
          </cell>
          <cell r="I716" t="str">
            <v>39417</v>
          </cell>
          <cell r="J716" t="str">
            <v>Warnambool</v>
          </cell>
        </row>
        <row r="717">
          <cell r="A717" t="str">
            <v>00013166</v>
          </cell>
          <cell r="B717" t="str">
            <v>Jusic</v>
          </cell>
          <cell r="C717" t="str">
            <v>Leonardo</v>
          </cell>
          <cell r="D717" t="str">
            <v>Alinta Asset Management</v>
          </cell>
          <cell r="E717" t="str">
            <v>Maintenance ML</v>
          </cell>
          <cell r="F717" t="str">
            <v>Fitter Gr 5</v>
          </cell>
          <cell r="G717" t="str">
            <v>NPS-EBA / Award VIC</v>
          </cell>
          <cell r="H717" t="str">
            <v>Alinta Asset Management 2</v>
          </cell>
          <cell r="I717" t="str">
            <v>31510</v>
          </cell>
          <cell r="J717" t="str">
            <v>AAM OS ED SS Maintenance</v>
          </cell>
        </row>
        <row r="718">
          <cell r="A718" t="str">
            <v>00013167</v>
          </cell>
          <cell r="B718" t="str">
            <v>Laing</v>
          </cell>
          <cell r="C718" t="str">
            <v>Fiona</v>
          </cell>
          <cell r="D718" t="str">
            <v>Information Services</v>
          </cell>
          <cell r="E718" t="str">
            <v>ERP</v>
          </cell>
          <cell r="F718" t="str">
            <v>Functional Analyst - SAP</v>
          </cell>
          <cell r="G718" t="str">
            <v>TCR Accum Super</v>
          </cell>
          <cell r="H718" t="str">
            <v>Alinta Limited</v>
          </cell>
          <cell r="I718" t="str">
            <v>14300</v>
          </cell>
          <cell r="J718" t="str">
            <v>IS Enterprise Applic</v>
          </cell>
        </row>
        <row r="719">
          <cell r="A719" t="str">
            <v>00013168</v>
          </cell>
          <cell r="B719" t="str">
            <v>Benham</v>
          </cell>
          <cell r="C719" t="str">
            <v>Peter</v>
          </cell>
          <cell r="D719" t="str">
            <v>Alinta Asset Management</v>
          </cell>
          <cell r="E719" t="str">
            <v>Operations Coordination</v>
          </cell>
          <cell r="F719" t="str">
            <v>Manager Operations Coordination</v>
          </cell>
          <cell r="G719" t="str">
            <v>TCR Accum Super</v>
          </cell>
          <cell r="H719" t="str">
            <v>Monthly Alinta Asset Managemt.</v>
          </cell>
          <cell r="I719" t="str">
            <v>35400</v>
          </cell>
          <cell r="J719" t="str">
            <v>Gas Transmission</v>
          </cell>
        </row>
        <row r="720">
          <cell r="A720" t="str">
            <v>00013171</v>
          </cell>
          <cell r="B720" t="str">
            <v>Gorman</v>
          </cell>
          <cell r="C720" t="str">
            <v>Wayne</v>
          </cell>
          <cell r="D720" t="str">
            <v>Alinta Asset Management</v>
          </cell>
          <cell r="E720" t="str">
            <v>Electricity Measurement Services</v>
          </cell>
          <cell r="F720" t="str">
            <v>Electricity Measurement Services Manager</v>
          </cell>
          <cell r="G720" t="str">
            <v>TCR DB Super</v>
          </cell>
          <cell r="H720" t="str">
            <v>Monthly Alinta Asset Managemt.</v>
          </cell>
          <cell r="I720" t="str">
            <v>33302</v>
          </cell>
          <cell r="J720" t="str">
            <v>Market Services</v>
          </cell>
        </row>
        <row r="721">
          <cell r="A721" t="str">
            <v>00013172</v>
          </cell>
          <cell r="B721" t="str">
            <v>Amor</v>
          </cell>
          <cell r="C721" t="str">
            <v>Maurice</v>
          </cell>
          <cell r="D721" t="str">
            <v>Corporate Finance</v>
          </cell>
          <cell r="E721" t="str">
            <v>Financial Control UE/MGH/ANH</v>
          </cell>
          <cell r="F721" t="str">
            <v>Revenue Pricing Analyst</v>
          </cell>
          <cell r="G721" t="str">
            <v>TCR Accum Super</v>
          </cell>
          <cell r="H721" t="str">
            <v>Alinta Limited</v>
          </cell>
          <cell r="I721" t="str">
            <v>33303</v>
          </cell>
          <cell r="J721" t="str">
            <v>Revenue Management</v>
          </cell>
        </row>
        <row r="722">
          <cell r="A722" t="str">
            <v>00013180</v>
          </cell>
          <cell r="B722" t="str">
            <v>Steffens</v>
          </cell>
          <cell r="C722" t="str">
            <v>Wolfgang</v>
          </cell>
          <cell r="D722" t="str">
            <v>Alinta Energy</v>
          </cell>
          <cell r="E722" t="str">
            <v>Power Projects</v>
          </cell>
          <cell r="F722" t="str">
            <v>General Manager Power Projects</v>
          </cell>
          <cell r="G722" t="str">
            <v>TCR Accum Super</v>
          </cell>
          <cell r="H722" t="str">
            <v>Alinta Limited</v>
          </cell>
          <cell r="I722" t="str">
            <v>10122</v>
          </cell>
          <cell r="J722" t="str">
            <v>Exec APS GM</v>
          </cell>
        </row>
        <row r="723">
          <cell r="A723" t="str">
            <v>00013183</v>
          </cell>
          <cell r="B723" t="str">
            <v>Johnston</v>
          </cell>
          <cell r="C723" t="str">
            <v>Bob</v>
          </cell>
          <cell r="D723" t="str">
            <v>Alinta Energy</v>
          </cell>
          <cell r="E723" t="str">
            <v>Pilbara Power Group</v>
          </cell>
          <cell r="F723" t="str">
            <v>O&amp;M Technician - IT GT Specialist</v>
          </cell>
          <cell r="G723" t="str">
            <v>TCR Accum Super</v>
          </cell>
          <cell r="H723" t="str">
            <v>Alinta Energy Pty Ltd</v>
          </cell>
          <cell r="I723" t="str">
            <v>45200</v>
          </cell>
          <cell r="J723" t="str">
            <v>AE Ops/Mnt Port Hed</v>
          </cell>
        </row>
        <row r="724">
          <cell r="A724" t="str">
            <v>00013186</v>
          </cell>
          <cell r="B724" t="str">
            <v>Fisher</v>
          </cell>
          <cell r="C724" t="str">
            <v>Trevor</v>
          </cell>
          <cell r="D724" t="str">
            <v>Alinta Asset Management</v>
          </cell>
          <cell r="E724" t="str">
            <v>Electricity Asset Management</v>
          </cell>
          <cell r="F724" t="str">
            <v>Bushfire Mitigation Coordinator</v>
          </cell>
          <cell r="G724" t="str">
            <v>TCR DB Super</v>
          </cell>
          <cell r="H724" t="str">
            <v>Monthly Alinta Asset Managemt.</v>
          </cell>
          <cell r="I724" t="str">
            <v>37302</v>
          </cell>
          <cell r="J724" t="str">
            <v>Elec Asset Mgt</v>
          </cell>
        </row>
        <row r="725">
          <cell r="A725" t="str">
            <v>00013199</v>
          </cell>
          <cell r="B725" t="str">
            <v>Nguyen</v>
          </cell>
          <cell r="C725" t="str">
            <v>Cuc</v>
          </cell>
          <cell r="D725" t="str">
            <v>Alinta Asset Management</v>
          </cell>
          <cell r="E725" t="str">
            <v>Transactional Accounting</v>
          </cell>
          <cell r="F725" t="str">
            <v>Financial Accountant</v>
          </cell>
          <cell r="G725" t="str">
            <v>TCR Accum Super</v>
          </cell>
          <cell r="H725" t="str">
            <v>Alinta Limited</v>
          </cell>
          <cell r="I725" t="str">
            <v>31469</v>
          </cell>
          <cell r="J725" t="str">
            <v>ANS Comm Fin Service</v>
          </cell>
        </row>
        <row r="726">
          <cell r="A726" t="str">
            <v>00013200</v>
          </cell>
          <cell r="B726" t="str">
            <v>Smith</v>
          </cell>
          <cell r="C726" t="str">
            <v>Caroline</v>
          </cell>
          <cell r="D726" t="str">
            <v>Corporate Finance</v>
          </cell>
          <cell r="E726" t="str">
            <v>Planning &amp; Investment Analysis</v>
          </cell>
          <cell r="F726" t="str">
            <v>Senior Financial Analyst</v>
          </cell>
          <cell r="G726" t="str">
            <v>TCR Accum Super</v>
          </cell>
          <cell r="H726" t="str">
            <v>Alinta Limited</v>
          </cell>
          <cell r="I726" t="str">
            <v>12400</v>
          </cell>
          <cell r="J726" t="str">
            <v>Investment Analysis</v>
          </cell>
        </row>
        <row r="727">
          <cell r="A727" t="str">
            <v>00013204</v>
          </cell>
          <cell r="B727" t="str">
            <v>Hardess</v>
          </cell>
          <cell r="C727" t="str">
            <v>Lee</v>
          </cell>
          <cell r="D727" t="str">
            <v>Alinta Energy</v>
          </cell>
          <cell r="E727" t="str">
            <v>Bairnsdale Power Station</v>
          </cell>
          <cell r="F727" t="str">
            <v>Operations &amp; Maintenance Technician</v>
          </cell>
          <cell r="G727" t="str">
            <v>TCR Accum Super</v>
          </cell>
          <cell r="H727" t="str">
            <v>Alinta Energy Pty Ltd</v>
          </cell>
          <cell r="I727" t="str">
            <v>45400</v>
          </cell>
          <cell r="J727" t="str">
            <v>AE Ops&amp;Maint Bairn</v>
          </cell>
        </row>
        <row r="728">
          <cell r="A728" t="str">
            <v>00013205</v>
          </cell>
          <cell r="B728" t="str">
            <v>Ganesan</v>
          </cell>
          <cell r="C728" t="str">
            <v>Ananth</v>
          </cell>
          <cell r="D728" t="str">
            <v>Information Services</v>
          </cell>
          <cell r="E728" t="str">
            <v>Program Office</v>
          </cell>
          <cell r="F728" t="str">
            <v>IS Graduate</v>
          </cell>
          <cell r="G728" t="str">
            <v>TCR Accum Super</v>
          </cell>
          <cell r="H728" t="str">
            <v>Alinta Limited</v>
          </cell>
          <cell r="I728" t="str">
            <v>14160</v>
          </cell>
          <cell r="J728" t="str">
            <v>Program Delivery</v>
          </cell>
        </row>
        <row r="729">
          <cell r="A729" t="str">
            <v>00013212</v>
          </cell>
          <cell r="B729" t="str">
            <v>Burger</v>
          </cell>
          <cell r="C729" t="str">
            <v>Simone</v>
          </cell>
          <cell r="D729" t="str">
            <v>Corporate Finance</v>
          </cell>
          <cell r="E729" t="str">
            <v>Revenue Management</v>
          </cell>
          <cell r="F729" t="str">
            <v>Revenue Analyst</v>
          </cell>
          <cell r="G729" t="str">
            <v>TCR Accum Super</v>
          </cell>
          <cell r="H729" t="str">
            <v>Alinta Limited</v>
          </cell>
          <cell r="I729" t="str">
            <v>33303</v>
          </cell>
          <cell r="J729" t="str">
            <v>Revenue Management</v>
          </cell>
        </row>
        <row r="730">
          <cell r="A730" t="str">
            <v>00013214</v>
          </cell>
          <cell r="B730" t="str">
            <v>Egan</v>
          </cell>
          <cell r="C730" t="str">
            <v>David</v>
          </cell>
          <cell r="D730" t="str">
            <v>Alinta Asset Management</v>
          </cell>
          <cell r="E730" t="str">
            <v>Asset Management West</v>
          </cell>
          <cell r="F730" t="str">
            <v>Senior Performance Engineer</v>
          </cell>
          <cell r="G730" t="str">
            <v>TCR Accum Super</v>
          </cell>
          <cell r="H730" t="str">
            <v>Monthly Alinta Asset Managemt.</v>
          </cell>
          <cell r="I730" t="str">
            <v>37304</v>
          </cell>
          <cell r="J730" t="str">
            <v>WA Gas Asset Mgt</v>
          </cell>
        </row>
        <row r="731">
          <cell r="A731" t="str">
            <v>00013215</v>
          </cell>
          <cell r="B731" t="str">
            <v>Stockwell</v>
          </cell>
          <cell r="C731" t="str">
            <v>Stephen</v>
          </cell>
          <cell r="D731" t="str">
            <v>Legal Services</v>
          </cell>
          <cell r="E731" t="str">
            <v>Legal Counsel West</v>
          </cell>
          <cell r="F731" t="str">
            <v>Legal Counsel - WA</v>
          </cell>
          <cell r="G731" t="str">
            <v>TCR Accum Super</v>
          </cell>
          <cell r="H731" t="str">
            <v>Alinta Limited</v>
          </cell>
          <cell r="I731" t="str">
            <v>10200</v>
          </cell>
          <cell r="J731" t="str">
            <v>Gen Counsel &amp; Legal</v>
          </cell>
        </row>
        <row r="732">
          <cell r="A732" t="str">
            <v>00013216</v>
          </cell>
          <cell r="B732" t="str">
            <v>Caponpon</v>
          </cell>
          <cell r="C732" t="str">
            <v>Nestor</v>
          </cell>
          <cell r="D732" t="str">
            <v>Alinta Asset Management</v>
          </cell>
          <cell r="E732" t="str">
            <v>POWERCOR</v>
          </cell>
          <cell r="F732" t="str">
            <v>Linesman</v>
          </cell>
          <cell r="G732" t="str">
            <v>NPS-EBA / Award VIC</v>
          </cell>
          <cell r="H732" t="str">
            <v>Alinta Asset Management 2</v>
          </cell>
          <cell r="I732" t="str">
            <v>39417</v>
          </cell>
          <cell r="J732" t="str">
            <v>Warnambool</v>
          </cell>
        </row>
        <row r="733">
          <cell r="A733" t="str">
            <v>00013217</v>
          </cell>
          <cell r="B733" t="str">
            <v>Bugayong</v>
          </cell>
          <cell r="C733" t="str">
            <v>Feliciano</v>
          </cell>
          <cell r="D733" t="str">
            <v>Alinta Asset Management</v>
          </cell>
          <cell r="E733" t="str">
            <v>External</v>
          </cell>
          <cell r="F733" t="str">
            <v>Linesman</v>
          </cell>
          <cell r="G733" t="str">
            <v>NPS-EBA / Award VIC</v>
          </cell>
          <cell r="H733" t="str">
            <v>Alinta Asset Management 2</v>
          </cell>
          <cell r="I733" t="str">
            <v>39417</v>
          </cell>
          <cell r="J733" t="str">
            <v>Warnambool</v>
          </cell>
        </row>
        <row r="734">
          <cell r="A734" t="str">
            <v>00013219</v>
          </cell>
          <cell r="B734" t="str">
            <v>Manansala</v>
          </cell>
          <cell r="C734" t="str">
            <v>Eric</v>
          </cell>
          <cell r="D734" t="str">
            <v>Alinta Asset Management</v>
          </cell>
          <cell r="E734" t="str">
            <v>Sunshine</v>
          </cell>
          <cell r="F734" t="str">
            <v>Linesman</v>
          </cell>
          <cell r="G734" t="str">
            <v>NPS-EBA / Award VIC</v>
          </cell>
          <cell r="H734" t="str">
            <v>Alinta Asset Management 2</v>
          </cell>
          <cell r="I734" t="str">
            <v>39417</v>
          </cell>
          <cell r="J734" t="str">
            <v>Warnambool</v>
          </cell>
        </row>
        <row r="735">
          <cell r="A735" t="str">
            <v>00013220</v>
          </cell>
          <cell r="B735" t="str">
            <v>Glorioso</v>
          </cell>
          <cell r="C735" t="str">
            <v>Rizal</v>
          </cell>
          <cell r="D735" t="str">
            <v>Alinta Asset Management</v>
          </cell>
          <cell r="E735" t="str">
            <v>Warrnambool &amp; Travelling</v>
          </cell>
          <cell r="F735" t="str">
            <v>Linesman</v>
          </cell>
          <cell r="G735" t="str">
            <v>NPS-EBA / Award VIC</v>
          </cell>
          <cell r="H735" t="str">
            <v>Alinta Asset Management 2</v>
          </cell>
          <cell r="I735" t="str">
            <v>39417</v>
          </cell>
          <cell r="J735" t="str">
            <v>Warnambool</v>
          </cell>
        </row>
        <row r="736">
          <cell r="A736" t="str">
            <v>00013221</v>
          </cell>
          <cell r="B736" t="str">
            <v>Juab</v>
          </cell>
          <cell r="C736" t="str">
            <v>Ronaldo</v>
          </cell>
          <cell r="D736" t="str">
            <v>Alinta Asset Management</v>
          </cell>
          <cell r="E736" t="str">
            <v>POWERCOR</v>
          </cell>
          <cell r="F736" t="str">
            <v>Linesman</v>
          </cell>
          <cell r="G736" t="str">
            <v>NPS-EBA / Award VIC</v>
          </cell>
          <cell r="H736" t="str">
            <v>Alinta Asset Management 2</v>
          </cell>
          <cell r="I736" t="str">
            <v>39417</v>
          </cell>
          <cell r="J736" t="str">
            <v>Warnambool</v>
          </cell>
        </row>
        <row r="737">
          <cell r="A737" t="str">
            <v>00013270</v>
          </cell>
          <cell r="B737" t="str">
            <v>Jockov</v>
          </cell>
          <cell r="C737" t="str">
            <v>Ted</v>
          </cell>
          <cell r="D737" t="str">
            <v>Alinta Asset Management</v>
          </cell>
          <cell r="E737" t="str">
            <v>Sunshine</v>
          </cell>
          <cell r="F737" t="str">
            <v>Electrical Fitter</v>
          </cell>
          <cell r="G737" t="str">
            <v>NPS-EBA / Award VIC</v>
          </cell>
          <cell r="H737" t="str">
            <v>Alinta Asset Management 2</v>
          </cell>
          <cell r="I737" t="str">
            <v>31515</v>
          </cell>
          <cell r="J737" t="str">
            <v>AAM OS ED SS Sunshine</v>
          </cell>
        </row>
        <row r="738">
          <cell r="A738" t="str">
            <v>00013272</v>
          </cell>
          <cell r="B738" t="str">
            <v>McCallum</v>
          </cell>
          <cell r="C738" t="str">
            <v>John</v>
          </cell>
          <cell r="D738" t="str">
            <v>Corporate Finance</v>
          </cell>
          <cell r="E738" t="str">
            <v>Financial Control Alinta</v>
          </cell>
          <cell r="F738" t="str">
            <v>Manager Finance Improvement</v>
          </cell>
          <cell r="G738" t="str">
            <v>TCR Accum Super</v>
          </cell>
          <cell r="H738" t="str">
            <v>Alinta Limited</v>
          </cell>
          <cell r="I738" t="str">
            <v>12900</v>
          </cell>
          <cell r="J738" t="str">
            <v>Finance Improvement</v>
          </cell>
        </row>
        <row r="739">
          <cell r="A739" t="str">
            <v>00013278</v>
          </cell>
          <cell r="B739" t="str">
            <v>Kelly</v>
          </cell>
          <cell r="C739" t="str">
            <v>Brooke</v>
          </cell>
          <cell r="D739" t="str">
            <v>Corporate Finance</v>
          </cell>
          <cell r="E739" t="str">
            <v>Group Taxation</v>
          </cell>
          <cell r="F739" t="str">
            <v>Senior Taxation Adviser</v>
          </cell>
          <cell r="G739" t="str">
            <v>TCR Accum Super</v>
          </cell>
          <cell r="H739" t="str">
            <v>Alinta Limited</v>
          </cell>
          <cell r="I739" t="str">
            <v>12800</v>
          </cell>
          <cell r="J739" t="str">
            <v>Group Taxation</v>
          </cell>
        </row>
        <row r="740">
          <cell r="A740" t="str">
            <v>00013280</v>
          </cell>
          <cell r="B740" t="str">
            <v>Hamilton</v>
          </cell>
          <cell r="C740" t="str">
            <v>Marc</v>
          </cell>
          <cell r="D740" t="str">
            <v>Alinta Energy</v>
          </cell>
          <cell r="E740" t="str">
            <v>Pilbara Power Group</v>
          </cell>
          <cell r="F740" t="str">
            <v>Team Leader Mech &amp; General</v>
          </cell>
          <cell r="G740" t="str">
            <v>TCR Accum Super</v>
          </cell>
          <cell r="H740" t="str">
            <v>Alinta Energy Pty Ltd</v>
          </cell>
          <cell r="I740" t="str">
            <v>45200</v>
          </cell>
          <cell r="J740" t="str">
            <v>AE Ops/Mnt Port Hed</v>
          </cell>
        </row>
        <row r="741">
          <cell r="A741" t="str">
            <v>00013282</v>
          </cell>
          <cell r="B741" t="str">
            <v>Jones</v>
          </cell>
          <cell r="C741" t="str">
            <v>Brendan</v>
          </cell>
          <cell r="D741" t="str">
            <v>Information Services</v>
          </cell>
          <cell r="E741" t="str">
            <v>Asset &amp; Works Management</v>
          </cell>
          <cell r="F741" t="str">
            <v>Senior Functional Analyst - SAP Logistic</v>
          </cell>
          <cell r="G741" t="str">
            <v>TCR DB Super</v>
          </cell>
          <cell r="H741" t="str">
            <v>Alinta Limited</v>
          </cell>
          <cell r="I741" t="str">
            <v>14202</v>
          </cell>
          <cell r="J741" t="str">
            <v>IS Asset Mgmt (GIS)</v>
          </cell>
        </row>
        <row r="742">
          <cell r="A742" t="str">
            <v>00013283</v>
          </cell>
          <cell r="B742" t="str">
            <v>Ambatzis</v>
          </cell>
          <cell r="C742" t="str">
            <v>George</v>
          </cell>
          <cell r="D742" t="str">
            <v>Alinta Asset Management</v>
          </cell>
          <cell r="E742" t="str">
            <v>Retail Planning</v>
          </cell>
          <cell r="F742" t="str">
            <v>Project Delivery Officer</v>
          </cell>
          <cell r="G742" t="str">
            <v>TCR DB Super</v>
          </cell>
          <cell r="H742" t="str">
            <v>Monthly Alinta Asset Managemt.</v>
          </cell>
          <cell r="I742" t="str">
            <v>39005</v>
          </cell>
          <cell r="J742" t="str">
            <v>Project Support</v>
          </cell>
        </row>
        <row r="743">
          <cell r="A743" t="str">
            <v>00013285</v>
          </cell>
          <cell r="B743" t="str">
            <v>D'Souza</v>
          </cell>
          <cell r="C743" t="str">
            <v>Anna</v>
          </cell>
          <cell r="D743" t="str">
            <v>Alinta Asset Management</v>
          </cell>
          <cell r="E743" t="str">
            <v>Gas Measurement Services</v>
          </cell>
          <cell r="F743" t="str">
            <v>Metering Engineer</v>
          </cell>
          <cell r="G743" t="str">
            <v>TCR Accum Super</v>
          </cell>
          <cell r="H743" t="str">
            <v>Alinta Asset Management</v>
          </cell>
          <cell r="I743" t="str">
            <v>31466</v>
          </cell>
          <cell r="J743" t="str">
            <v>AAM BS Gas Measureme</v>
          </cell>
        </row>
        <row r="744">
          <cell r="A744" t="str">
            <v>00013286</v>
          </cell>
          <cell r="B744" t="str">
            <v>Ercegovic</v>
          </cell>
          <cell r="C744" t="str">
            <v>Milena</v>
          </cell>
          <cell r="D744" t="str">
            <v>Alinta Asset Management</v>
          </cell>
          <cell r="E744" t="str">
            <v>Resource Coordination</v>
          </cell>
          <cell r="F744" t="str">
            <v>Dispatch Systems Support Officer</v>
          </cell>
          <cell r="G744" t="str">
            <v>TCR Accum Super</v>
          </cell>
          <cell r="H744" t="str">
            <v>Monthly Alinta Asset Managemt.</v>
          </cell>
          <cell r="I744" t="str">
            <v>35346</v>
          </cell>
          <cell r="J744" t="str">
            <v>Dispatch &amp; Resource</v>
          </cell>
        </row>
        <row r="745">
          <cell r="A745" t="str">
            <v>00013287</v>
          </cell>
          <cell r="B745" t="str">
            <v>Caratti</v>
          </cell>
          <cell r="C745" t="str">
            <v>Stephen</v>
          </cell>
          <cell r="D745" t="str">
            <v>Alinta Asset Management</v>
          </cell>
          <cell r="E745" t="str">
            <v>Compliance</v>
          </cell>
          <cell r="F745" t="str">
            <v>Compliance Supervisor</v>
          </cell>
          <cell r="G745" t="str">
            <v>TCR DB Super</v>
          </cell>
          <cell r="H745" t="str">
            <v>Monthly Alinta Asset Managemt.</v>
          </cell>
          <cell r="I745" t="str">
            <v>39004</v>
          </cell>
          <cell r="J745" t="str">
            <v>Project Delivery</v>
          </cell>
        </row>
        <row r="746">
          <cell r="A746" t="str">
            <v>00013290</v>
          </cell>
          <cell r="B746" t="str">
            <v>Cook</v>
          </cell>
          <cell r="C746" t="str">
            <v>Ian</v>
          </cell>
          <cell r="D746" t="str">
            <v>Alinta Asset Management</v>
          </cell>
          <cell r="E746" t="str">
            <v>VIC</v>
          </cell>
          <cell r="F746" t="str">
            <v>Design Drafting Officer</v>
          </cell>
          <cell r="G746" t="str">
            <v>TCR DB Super</v>
          </cell>
          <cell r="H746" t="str">
            <v>Alinta Asset Management</v>
          </cell>
          <cell r="I746" t="str">
            <v>31462</v>
          </cell>
          <cell r="J746" t="str">
            <v>AAM BS Drafting &amp; Op</v>
          </cell>
        </row>
        <row r="747">
          <cell r="A747" t="str">
            <v>00013291</v>
          </cell>
          <cell r="B747" t="str">
            <v>Jones</v>
          </cell>
          <cell r="C747" t="str">
            <v>Gillian</v>
          </cell>
          <cell r="D747" t="str">
            <v>Alinta Asset Management</v>
          </cell>
          <cell r="E747" t="str">
            <v>Distribution Construction</v>
          </cell>
          <cell r="F747" t="str">
            <v>Project Planner GCAS</v>
          </cell>
          <cell r="G747" t="str">
            <v>GASCOR - MPT/Salary</v>
          </cell>
          <cell r="H747" t="str">
            <v>Alinta Asset Management</v>
          </cell>
          <cell r="I747" t="str">
            <v>31524</v>
          </cell>
          <cell r="J747" t="str">
            <v>AAM OS GD Ext Projec</v>
          </cell>
        </row>
        <row r="748">
          <cell r="A748" t="str">
            <v>00013293</v>
          </cell>
          <cell r="B748" t="str">
            <v>Fraser</v>
          </cell>
          <cell r="C748" t="str">
            <v>Louise</v>
          </cell>
          <cell r="D748" t="str">
            <v>Alinta Asset Management</v>
          </cell>
          <cell r="E748" t="str">
            <v>Contract Development South</v>
          </cell>
          <cell r="F748" t="str">
            <v>Contract Manager</v>
          </cell>
          <cell r="G748" t="str">
            <v>TCR DB Super</v>
          </cell>
          <cell r="H748" t="str">
            <v>Alinta Asset Management</v>
          </cell>
          <cell r="I748" t="str">
            <v>36301</v>
          </cell>
          <cell r="J748" t="str">
            <v>Contract Admin</v>
          </cell>
        </row>
        <row r="749">
          <cell r="A749" t="str">
            <v>00013295</v>
          </cell>
          <cell r="B749" t="str">
            <v>Hatgidanou</v>
          </cell>
          <cell r="C749" t="str">
            <v>Manny</v>
          </cell>
          <cell r="D749" t="str">
            <v>Corporate Finance</v>
          </cell>
          <cell r="E749" t="str">
            <v>Revenue Management</v>
          </cell>
          <cell r="F749" t="str">
            <v>Receivable Works Officer</v>
          </cell>
          <cell r="G749" t="str">
            <v>GASCOR - Award</v>
          </cell>
          <cell r="H749" t="str">
            <v>Alinta Asset Management</v>
          </cell>
          <cell r="I749" t="str">
            <v>33303</v>
          </cell>
          <cell r="J749" t="str">
            <v>Revenue Management</v>
          </cell>
        </row>
        <row r="750">
          <cell r="A750" t="str">
            <v>00013296</v>
          </cell>
          <cell r="B750" t="str">
            <v>Hutchinson</v>
          </cell>
          <cell r="C750" t="str">
            <v>Neville</v>
          </cell>
          <cell r="D750" t="str">
            <v>Alinta Asset Management</v>
          </cell>
          <cell r="E750" t="str">
            <v>Gas Measurement Services</v>
          </cell>
          <cell r="F750" t="str">
            <v>Metering Engineer</v>
          </cell>
          <cell r="G750" t="str">
            <v>TCR DB Super</v>
          </cell>
          <cell r="H750" t="str">
            <v>Alinta Asset Management</v>
          </cell>
          <cell r="I750" t="str">
            <v>31466</v>
          </cell>
          <cell r="J750" t="str">
            <v>AAM BS Gas Measureme</v>
          </cell>
        </row>
        <row r="751">
          <cell r="A751" t="str">
            <v>00013297</v>
          </cell>
          <cell r="B751" t="str">
            <v>James</v>
          </cell>
          <cell r="C751" t="str">
            <v>Russell</v>
          </cell>
          <cell r="D751" t="str">
            <v>Alinta Asset Management</v>
          </cell>
          <cell r="E751" t="str">
            <v>Resource Coordination</v>
          </cell>
          <cell r="F751" t="str">
            <v>Resource Coordinator</v>
          </cell>
          <cell r="G751" t="str">
            <v>GASCOR - MPT/Salary</v>
          </cell>
          <cell r="H751" t="str">
            <v>Alinta Asset Management</v>
          </cell>
          <cell r="I751" t="str">
            <v>35346</v>
          </cell>
          <cell r="J751" t="str">
            <v>Dispatch &amp; Resource</v>
          </cell>
        </row>
        <row r="752">
          <cell r="A752" t="str">
            <v>00013299</v>
          </cell>
          <cell r="B752" t="str">
            <v>Koutsoukos</v>
          </cell>
          <cell r="C752" t="str">
            <v>John</v>
          </cell>
          <cell r="D752" t="str">
            <v>Alinta Asset Management</v>
          </cell>
          <cell r="E752" t="str">
            <v>Gas Trans &amp; Distribution Asset Managemnt</v>
          </cell>
          <cell r="F752" t="str">
            <v>Senior Planning Engineer</v>
          </cell>
          <cell r="G752" t="str">
            <v>TCR Accum Super</v>
          </cell>
          <cell r="H752" t="str">
            <v>Monthly Alinta Asset Managemt.</v>
          </cell>
          <cell r="I752" t="str">
            <v>35360</v>
          </cell>
          <cell r="J752" t="str">
            <v>Gas Asset Mgt</v>
          </cell>
        </row>
        <row r="753">
          <cell r="A753" t="str">
            <v>00013301</v>
          </cell>
          <cell r="B753" t="str">
            <v>Laughlin</v>
          </cell>
          <cell r="C753" t="str">
            <v>Michael</v>
          </cell>
          <cell r="D753" t="str">
            <v>Alinta Asset Management</v>
          </cell>
          <cell r="E753" t="str">
            <v>Resource Coordination</v>
          </cell>
          <cell r="F753" t="str">
            <v>Resource Coordinator</v>
          </cell>
          <cell r="G753" t="str">
            <v>GASCOR - MPT/Salary</v>
          </cell>
          <cell r="H753" t="str">
            <v>Alinta Asset Management</v>
          </cell>
          <cell r="I753" t="str">
            <v>35346</v>
          </cell>
          <cell r="J753" t="str">
            <v>Dispatch &amp; Resource</v>
          </cell>
        </row>
        <row r="754">
          <cell r="A754" t="str">
            <v>00013302</v>
          </cell>
          <cell r="B754" t="str">
            <v>May</v>
          </cell>
          <cell r="C754" t="str">
            <v>Michael</v>
          </cell>
          <cell r="D754" t="str">
            <v>Alinta Asset Management</v>
          </cell>
          <cell r="E754" t="str">
            <v>Technical Compliance South</v>
          </cell>
          <cell r="F754" t="str">
            <v>Performance &amp; Compliance Analyst</v>
          </cell>
          <cell r="G754" t="str">
            <v>GASCOR - MPT/Salary</v>
          </cell>
          <cell r="H754" t="str">
            <v>Alinta Asset Management</v>
          </cell>
          <cell r="I754" t="str">
            <v>36306</v>
          </cell>
          <cell r="J754" t="str">
            <v>Operational Complian</v>
          </cell>
        </row>
        <row r="755">
          <cell r="A755" t="str">
            <v>00013303</v>
          </cell>
          <cell r="B755" t="str">
            <v>Meates</v>
          </cell>
          <cell r="C755" t="str">
            <v>Neville</v>
          </cell>
          <cell r="D755" t="str">
            <v>Alinta Asset Management</v>
          </cell>
          <cell r="E755" t="str">
            <v>Multinet Operations</v>
          </cell>
          <cell r="F755" t="str">
            <v>Maintenance Delivery Officer</v>
          </cell>
          <cell r="G755" t="str">
            <v>TCR DB Super</v>
          </cell>
          <cell r="H755" t="str">
            <v>Monthly Alinta Asset Managemt.</v>
          </cell>
          <cell r="I755" t="str">
            <v>39004</v>
          </cell>
          <cell r="J755" t="str">
            <v>Project Delivery</v>
          </cell>
        </row>
        <row r="756">
          <cell r="A756" t="str">
            <v>00013304</v>
          </cell>
          <cell r="B756" t="str">
            <v>Moore</v>
          </cell>
          <cell r="C756" t="str">
            <v>Ian</v>
          </cell>
          <cell r="D756" t="str">
            <v>Alinta Asset Management</v>
          </cell>
          <cell r="E756" t="str">
            <v>Compliance</v>
          </cell>
          <cell r="F756" t="str">
            <v>Works Management Officer</v>
          </cell>
          <cell r="G756" t="str">
            <v>TCR DB Super</v>
          </cell>
          <cell r="H756" t="str">
            <v>Monthly Alinta Asset Managemt.</v>
          </cell>
          <cell r="I756" t="str">
            <v>39004</v>
          </cell>
          <cell r="J756" t="str">
            <v>Project Delivery</v>
          </cell>
        </row>
        <row r="757">
          <cell r="A757" t="str">
            <v>00013305</v>
          </cell>
          <cell r="B757" t="str">
            <v>Neubecker</v>
          </cell>
          <cell r="C757" t="str">
            <v>Diane</v>
          </cell>
          <cell r="D757" t="str">
            <v>Alinta Asset Management</v>
          </cell>
          <cell r="E757" t="str">
            <v>Natural Gas Extension Projects</v>
          </cell>
          <cell r="F757" t="str">
            <v>Marketing and Project Assistant</v>
          </cell>
          <cell r="G757" t="str">
            <v>GASCOR - MPT/Salary</v>
          </cell>
          <cell r="H757" t="str">
            <v>Alinta Asset Management</v>
          </cell>
          <cell r="I757" t="str">
            <v>31524</v>
          </cell>
          <cell r="J757" t="str">
            <v>AAM OS GD Ext Projec</v>
          </cell>
        </row>
        <row r="758">
          <cell r="A758" t="str">
            <v>00013306</v>
          </cell>
          <cell r="B758" t="str">
            <v>Newbold</v>
          </cell>
          <cell r="C758" t="str">
            <v>Doug</v>
          </cell>
          <cell r="D758" t="str">
            <v>Alinta Asset Management</v>
          </cell>
          <cell r="E758" t="str">
            <v>Resource Coordination</v>
          </cell>
          <cell r="F758" t="str">
            <v>Dispatch Systems Support Officer</v>
          </cell>
          <cell r="G758" t="str">
            <v>GASCOR - MPT/Salary</v>
          </cell>
          <cell r="H758" t="str">
            <v>Alinta Asset Management</v>
          </cell>
          <cell r="I758" t="str">
            <v>35346</v>
          </cell>
          <cell r="J758" t="str">
            <v>Dispatch &amp; Resource</v>
          </cell>
        </row>
        <row r="759">
          <cell r="A759" t="str">
            <v>00013307</v>
          </cell>
          <cell r="B759" t="str">
            <v>Nicholls</v>
          </cell>
          <cell r="C759" t="str">
            <v>Colin</v>
          </cell>
          <cell r="D759" t="str">
            <v>Alinta Asset Management</v>
          </cell>
          <cell r="E759" t="str">
            <v>Resource Coordination</v>
          </cell>
          <cell r="F759" t="str">
            <v>Resource Coordinator</v>
          </cell>
          <cell r="G759" t="str">
            <v>GASCOR - MPT/Salary</v>
          </cell>
          <cell r="H759" t="str">
            <v>Alinta Asset Management</v>
          </cell>
          <cell r="I759" t="str">
            <v>35346</v>
          </cell>
          <cell r="J759" t="str">
            <v>Dispatch &amp; Resource</v>
          </cell>
        </row>
        <row r="760">
          <cell r="A760" t="str">
            <v>00013308</v>
          </cell>
          <cell r="B760" t="str">
            <v>Rozsa</v>
          </cell>
          <cell r="C760" t="str">
            <v>Frank</v>
          </cell>
          <cell r="D760" t="str">
            <v>Alinta Asset Management</v>
          </cell>
          <cell r="E760" t="str">
            <v>Regulatory</v>
          </cell>
          <cell r="F760" t="str">
            <v>Subdivision Officer</v>
          </cell>
          <cell r="G760" t="str">
            <v>GASCOR - Award</v>
          </cell>
          <cell r="H760" t="str">
            <v>Alinta Asset Management</v>
          </cell>
          <cell r="I760" t="str">
            <v>31463</v>
          </cell>
          <cell r="J760" t="str">
            <v>AAM BS Regulatory Re</v>
          </cell>
        </row>
        <row r="761">
          <cell r="A761" t="str">
            <v>00013309</v>
          </cell>
          <cell r="B761" t="str">
            <v>Sibio</v>
          </cell>
          <cell r="C761" t="str">
            <v>Frank</v>
          </cell>
          <cell r="D761" t="str">
            <v>Alinta Asset Management</v>
          </cell>
          <cell r="E761" t="str">
            <v>Contract Development South</v>
          </cell>
          <cell r="F761" t="str">
            <v>Contract Manager</v>
          </cell>
          <cell r="G761" t="str">
            <v>TCR DB Super</v>
          </cell>
          <cell r="H761" t="str">
            <v>Alinta Asset Management</v>
          </cell>
          <cell r="I761" t="str">
            <v>36301</v>
          </cell>
          <cell r="J761" t="str">
            <v>Contract Admin</v>
          </cell>
        </row>
        <row r="762">
          <cell r="A762" t="str">
            <v>00013310</v>
          </cell>
          <cell r="B762" t="str">
            <v>Sperlungo</v>
          </cell>
          <cell r="C762" t="str">
            <v>Frank</v>
          </cell>
          <cell r="D762" t="str">
            <v>Alinta Asset Management</v>
          </cell>
          <cell r="E762" t="str">
            <v>Retail Planning</v>
          </cell>
          <cell r="F762" t="str">
            <v>Project Delivery Officer</v>
          </cell>
          <cell r="G762" t="str">
            <v>TCR DB Super</v>
          </cell>
          <cell r="H762" t="str">
            <v>Monthly Alinta Asset Managemt.</v>
          </cell>
          <cell r="I762" t="str">
            <v>39005</v>
          </cell>
          <cell r="J762" t="str">
            <v>Project Support</v>
          </cell>
        </row>
        <row r="763">
          <cell r="A763" t="str">
            <v>00013312</v>
          </cell>
          <cell r="B763" t="str">
            <v>Riali</v>
          </cell>
          <cell r="C763" t="str">
            <v>Susie</v>
          </cell>
          <cell r="D763" t="str">
            <v>Alinta Asset Management</v>
          </cell>
          <cell r="E763" t="str">
            <v>Project Delivery</v>
          </cell>
          <cell r="F763" t="str">
            <v>Project Delivery Manager</v>
          </cell>
          <cell r="G763" t="str">
            <v>TCR Accum Super</v>
          </cell>
          <cell r="H763" t="str">
            <v>Monthly Alinta Asset Managemt.</v>
          </cell>
          <cell r="I763" t="str">
            <v>39004</v>
          </cell>
          <cell r="J763" t="str">
            <v>Project Delivery</v>
          </cell>
        </row>
        <row r="764">
          <cell r="A764" t="str">
            <v>00013313</v>
          </cell>
          <cell r="B764" t="str">
            <v>Wheeler</v>
          </cell>
          <cell r="C764" t="str">
            <v>Keith</v>
          </cell>
          <cell r="D764" t="str">
            <v>Alinta Asset Management</v>
          </cell>
          <cell r="E764" t="str">
            <v>Regulatory</v>
          </cell>
          <cell r="F764" t="str">
            <v>Technical Support Officer - MOCS</v>
          </cell>
          <cell r="G764" t="str">
            <v>GASCOR - Award</v>
          </cell>
          <cell r="H764" t="str">
            <v>Alinta Asset Management</v>
          </cell>
          <cell r="I764" t="str">
            <v>31463</v>
          </cell>
          <cell r="J764" t="str">
            <v>AAM BS Regulatory Re</v>
          </cell>
        </row>
        <row r="765">
          <cell r="A765" t="str">
            <v>00013314</v>
          </cell>
          <cell r="B765" t="str">
            <v>Winning</v>
          </cell>
          <cell r="C765" t="str">
            <v>Albert</v>
          </cell>
          <cell r="D765" t="str">
            <v>Alinta Asset Management</v>
          </cell>
          <cell r="E765" t="str">
            <v>Performance &amp; Planning</v>
          </cell>
          <cell r="F765" t="str">
            <v>Project Planner</v>
          </cell>
          <cell r="G765" t="str">
            <v>GASCOR - MPT/Salary</v>
          </cell>
          <cell r="H765" t="str">
            <v>Alinta Asset Management</v>
          </cell>
          <cell r="I765" t="str">
            <v>39005</v>
          </cell>
          <cell r="J765" t="str">
            <v>Project Support</v>
          </cell>
        </row>
        <row r="766">
          <cell r="A766" t="str">
            <v>00013315</v>
          </cell>
          <cell r="B766" t="str">
            <v>York</v>
          </cell>
          <cell r="C766" t="str">
            <v>Max</v>
          </cell>
          <cell r="D766" t="str">
            <v>Alinta Asset Management</v>
          </cell>
          <cell r="E766" t="str">
            <v>Multinet Operations</v>
          </cell>
          <cell r="F766" t="str">
            <v>Maintenance Delivery Officer</v>
          </cell>
          <cell r="G766" t="str">
            <v>GASCOR - Award</v>
          </cell>
          <cell r="H766" t="str">
            <v>Alinta Asset Management</v>
          </cell>
          <cell r="I766" t="str">
            <v>39004</v>
          </cell>
          <cell r="J766" t="str">
            <v>Project Delivery</v>
          </cell>
        </row>
        <row r="767">
          <cell r="A767" t="str">
            <v>00013316</v>
          </cell>
          <cell r="B767" t="str">
            <v>Ziino</v>
          </cell>
          <cell r="C767" t="str">
            <v>Gerrard</v>
          </cell>
          <cell r="D767" t="str">
            <v>Alinta Asset Management</v>
          </cell>
          <cell r="E767" t="str">
            <v>Multinet Network</v>
          </cell>
          <cell r="F767" t="str">
            <v>Senior Planning Engineer</v>
          </cell>
          <cell r="G767" t="str">
            <v>GASCOR - MPT/Salary</v>
          </cell>
          <cell r="H767" t="str">
            <v>Alinta Asset Management</v>
          </cell>
          <cell r="I767" t="str">
            <v>35360</v>
          </cell>
          <cell r="J767" t="str">
            <v>Gas Asset Mgt</v>
          </cell>
        </row>
        <row r="768">
          <cell r="A768" t="str">
            <v>00013317</v>
          </cell>
          <cell r="B768" t="str">
            <v>Blight</v>
          </cell>
          <cell r="C768" t="str">
            <v>Graham</v>
          </cell>
          <cell r="D768" t="str">
            <v>Alinta Asset Management</v>
          </cell>
          <cell r="E768" t="str">
            <v>Electrical Activities Central</v>
          </cell>
          <cell r="F768" t="str">
            <v>Project Planner</v>
          </cell>
          <cell r="G768" t="str">
            <v>TCR DB Super</v>
          </cell>
          <cell r="H768" t="str">
            <v>Alinta Asset Management</v>
          </cell>
          <cell r="I768" t="str">
            <v>39412</v>
          </cell>
          <cell r="J768" t="str">
            <v>Project Planning Nth</v>
          </cell>
        </row>
        <row r="769">
          <cell r="A769" t="str">
            <v>00013318</v>
          </cell>
          <cell r="B769" t="str">
            <v>Weston</v>
          </cell>
          <cell r="C769" t="str">
            <v>Gary</v>
          </cell>
          <cell r="D769" t="str">
            <v>Alinta Asset Management</v>
          </cell>
          <cell r="E769" t="str">
            <v>Network Coordination</v>
          </cell>
          <cell r="F769" t="str">
            <v>System Controller</v>
          </cell>
          <cell r="G769" t="str">
            <v>MPT</v>
          </cell>
          <cell r="H769" t="str">
            <v>Alinta Asset Management</v>
          </cell>
          <cell r="I769" t="str">
            <v>35345</v>
          </cell>
          <cell r="J769" t="str">
            <v>Mgr Network Control</v>
          </cell>
        </row>
        <row r="770">
          <cell r="A770" t="str">
            <v>00013319</v>
          </cell>
          <cell r="B770" t="str">
            <v>Bracken</v>
          </cell>
          <cell r="C770" t="str">
            <v>Sandra</v>
          </cell>
          <cell r="D770" t="str">
            <v>Alinta Asset Management</v>
          </cell>
          <cell r="E770" t="str">
            <v>Resource Coordination</v>
          </cell>
          <cell r="F770" t="str">
            <v>Dispatch Systems Support Coordinator</v>
          </cell>
          <cell r="G770" t="str">
            <v>MPT</v>
          </cell>
          <cell r="H770" t="str">
            <v>Alinta Asset Management</v>
          </cell>
          <cell r="I770" t="str">
            <v>35346</v>
          </cell>
          <cell r="J770" t="str">
            <v>Dispatch &amp; Resource</v>
          </cell>
        </row>
        <row r="771">
          <cell r="A771" t="str">
            <v>00013323</v>
          </cell>
          <cell r="B771" t="str">
            <v>Polifrone</v>
          </cell>
          <cell r="C771" t="str">
            <v>Aldo</v>
          </cell>
          <cell r="D771" t="str">
            <v>Alinta Asset Management</v>
          </cell>
          <cell r="E771" t="str">
            <v>Mornington</v>
          </cell>
          <cell r="F771" t="str">
            <v>Operations Controller Mornington</v>
          </cell>
          <cell r="G771" t="str">
            <v>TCR DB Super</v>
          </cell>
          <cell r="H771" t="str">
            <v>Alinta Asset Management</v>
          </cell>
          <cell r="I771" t="str">
            <v>39404</v>
          </cell>
          <cell r="J771" t="str">
            <v>Alliance - Mornington</v>
          </cell>
        </row>
        <row r="772">
          <cell r="A772" t="str">
            <v>00013324</v>
          </cell>
          <cell r="B772" t="str">
            <v>Green</v>
          </cell>
          <cell r="C772" t="str">
            <v>Craig</v>
          </cell>
          <cell r="D772" t="str">
            <v>Alinta Asset Management</v>
          </cell>
          <cell r="E772" t="str">
            <v>Customer Interface</v>
          </cell>
          <cell r="F772" t="str">
            <v>Tender Manager</v>
          </cell>
          <cell r="G772" t="str">
            <v>MPT</v>
          </cell>
          <cell r="H772" t="str">
            <v>Alinta Asset Management</v>
          </cell>
          <cell r="I772" t="str">
            <v>31495</v>
          </cell>
          <cell r="J772" t="str">
            <v>AAM OS ED EW Customer</v>
          </cell>
        </row>
        <row r="773">
          <cell r="A773" t="str">
            <v>00013325</v>
          </cell>
          <cell r="B773" t="str">
            <v>Glew</v>
          </cell>
          <cell r="C773" t="str">
            <v>Geoff</v>
          </cell>
          <cell r="D773" t="str">
            <v>Alinta Asset Management</v>
          </cell>
          <cell r="E773" t="str">
            <v>Programming &amp; Packaging</v>
          </cell>
          <cell r="F773" t="str">
            <v>Contract Coordinator</v>
          </cell>
          <cell r="G773" t="str">
            <v>MPT</v>
          </cell>
          <cell r="H773" t="str">
            <v>Alinta Asset Management</v>
          </cell>
          <cell r="I773" t="str">
            <v>31496</v>
          </cell>
          <cell r="J773" t="str">
            <v>AAM OS ED EW Prog &amp;</v>
          </cell>
        </row>
        <row r="774">
          <cell r="A774" t="str">
            <v>00013326</v>
          </cell>
          <cell r="B774" t="str">
            <v>Drake</v>
          </cell>
          <cell r="C774" t="str">
            <v>Bryan</v>
          </cell>
          <cell r="D774" t="str">
            <v>Alinta Asset Management</v>
          </cell>
          <cell r="E774" t="str">
            <v>Network Coordination</v>
          </cell>
          <cell r="F774" t="str">
            <v>System Controller</v>
          </cell>
          <cell r="G774" t="str">
            <v>MPT</v>
          </cell>
          <cell r="H774" t="str">
            <v>Alinta Asset Management</v>
          </cell>
          <cell r="I774" t="str">
            <v>35345</v>
          </cell>
          <cell r="J774" t="str">
            <v>Mgr Network Control</v>
          </cell>
        </row>
        <row r="775">
          <cell r="A775" t="str">
            <v>00013327</v>
          </cell>
          <cell r="B775" t="str">
            <v>Duong</v>
          </cell>
          <cell r="C775" t="str">
            <v>Lam</v>
          </cell>
          <cell r="D775" t="str">
            <v>Alinta Asset Management</v>
          </cell>
          <cell r="E775" t="str">
            <v>Electrical Design</v>
          </cell>
          <cell r="F775" t="str">
            <v>Design Draftsperson</v>
          </cell>
          <cell r="G775" t="str">
            <v>MPT</v>
          </cell>
          <cell r="H775" t="str">
            <v>Alinta Asset Management</v>
          </cell>
          <cell r="I775" t="str">
            <v>39411</v>
          </cell>
          <cell r="J775" t="str">
            <v>Electrical Design</v>
          </cell>
        </row>
        <row r="776">
          <cell r="A776" t="str">
            <v>00013328</v>
          </cell>
          <cell r="B776" t="str">
            <v>Farrell</v>
          </cell>
          <cell r="C776" t="str">
            <v>John</v>
          </cell>
          <cell r="D776" t="str">
            <v>Alinta Asset Management</v>
          </cell>
          <cell r="E776" t="str">
            <v>GIS / Drafting</v>
          </cell>
          <cell r="F776" t="str">
            <v>DMS GIS Coordinator</v>
          </cell>
          <cell r="G776" t="str">
            <v>MPT</v>
          </cell>
          <cell r="H776" t="str">
            <v>Alinta Asset Management</v>
          </cell>
          <cell r="I776" t="str">
            <v>35351</v>
          </cell>
          <cell r="J776" t="str">
            <v>GIS/Drafting</v>
          </cell>
        </row>
        <row r="777">
          <cell r="A777" t="str">
            <v>00013329</v>
          </cell>
          <cell r="B777" t="str">
            <v>Flower</v>
          </cell>
          <cell r="C777" t="str">
            <v>Ann</v>
          </cell>
          <cell r="D777" t="str">
            <v>Alinta Asset Management</v>
          </cell>
          <cell r="E777" t="str">
            <v>Mornington</v>
          </cell>
          <cell r="F777" t="str">
            <v>Site Administration Officer</v>
          </cell>
          <cell r="G777" t="str">
            <v>MPT</v>
          </cell>
          <cell r="H777" t="str">
            <v>Alinta Asset Management</v>
          </cell>
          <cell r="I777" t="str">
            <v>39404</v>
          </cell>
          <cell r="J777" t="str">
            <v>Alliance - Mornington</v>
          </cell>
        </row>
        <row r="778">
          <cell r="A778" t="str">
            <v>00013330</v>
          </cell>
          <cell r="B778" t="str">
            <v>Karam</v>
          </cell>
          <cell r="C778" t="str">
            <v>Karen</v>
          </cell>
          <cell r="D778" t="str">
            <v>Alinta Asset Management</v>
          </cell>
          <cell r="E778" t="str">
            <v>Resource Coordination</v>
          </cell>
          <cell r="F778" t="str">
            <v>Resource Coordinator</v>
          </cell>
          <cell r="G778" t="str">
            <v>MPT</v>
          </cell>
          <cell r="H778" t="str">
            <v>Alinta Asset Management</v>
          </cell>
          <cell r="I778" t="str">
            <v>35346</v>
          </cell>
          <cell r="J778" t="str">
            <v>Dispatch &amp; Resource</v>
          </cell>
        </row>
        <row r="779">
          <cell r="A779" t="str">
            <v>00013331</v>
          </cell>
          <cell r="B779" t="str">
            <v>Kowal</v>
          </cell>
          <cell r="C779" t="str">
            <v>David</v>
          </cell>
          <cell r="D779" t="str">
            <v>Alinta Asset Management</v>
          </cell>
          <cell r="E779" t="str">
            <v>Network Coordination</v>
          </cell>
          <cell r="F779" t="str">
            <v>Network Coordination Manager (Act)</v>
          </cell>
          <cell r="G779" t="str">
            <v>MPT</v>
          </cell>
          <cell r="H779" t="str">
            <v>Alinta Asset Management</v>
          </cell>
          <cell r="I779" t="str">
            <v>35345</v>
          </cell>
          <cell r="J779" t="str">
            <v>Mgr Network Control</v>
          </cell>
        </row>
        <row r="780">
          <cell r="A780" t="str">
            <v>00013332</v>
          </cell>
          <cell r="B780" t="str">
            <v>Lewis</v>
          </cell>
          <cell r="C780" t="str">
            <v>Geoff</v>
          </cell>
          <cell r="D780" t="str">
            <v>Alinta Asset Management</v>
          </cell>
          <cell r="E780" t="str">
            <v>Strategic Purchasing Implentation</v>
          </cell>
          <cell r="F780" t="str">
            <v>Procurement Officer</v>
          </cell>
          <cell r="G780" t="str">
            <v>MPT</v>
          </cell>
          <cell r="H780" t="str">
            <v>Alinta Asset Management</v>
          </cell>
          <cell r="I780" t="str">
            <v>35388</v>
          </cell>
          <cell r="J780" t="str">
            <v>AAM Bus Serv  - Comm</v>
          </cell>
        </row>
        <row r="781">
          <cell r="A781" t="str">
            <v>00013333</v>
          </cell>
          <cell r="B781" t="str">
            <v>Lind</v>
          </cell>
          <cell r="C781" t="str">
            <v>Tony</v>
          </cell>
          <cell r="D781" t="str">
            <v>Alinta Asset Management</v>
          </cell>
          <cell r="E781" t="str">
            <v>Network Coordination</v>
          </cell>
          <cell r="F781" t="str">
            <v>System Controller</v>
          </cell>
          <cell r="G781" t="str">
            <v>MPT</v>
          </cell>
          <cell r="H781" t="str">
            <v>Alinta Asset Management</v>
          </cell>
          <cell r="I781" t="str">
            <v>35345</v>
          </cell>
          <cell r="J781" t="str">
            <v>Mgr Network Control</v>
          </cell>
        </row>
        <row r="782">
          <cell r="A782" t="str">
            <v>00013334</v>
          </cell>
          <cell r="B782" t="str">
            <v>Barnett</v>
          </cell>
          <cell r="C782" t="str">
            <v>Meagan</v>
          </cell>
          <cell r="D782" t="str">
            <v>Alinta Asset Management</v>
          </cell>
          <cell r="E782" t="str">
            <v>Resource Coordination</v>
          </cell>
          <cell r="F782" t="str">
            <v>Resource Coordinator</v>
          </cell>
          <cell r="G782" t="str">
            <v>MPT</v>
          </cell>
          <cell r="H782" t="str">
            <v>Alinta Asset Management</v>
          </cell>
          <cell r="I782" t="str">
            <v>35346</v>
          </cell>
          <cell r="J782" t="str">
            <v>Dispatch &amp; Resource</v>
          </cell>
        </row>
        <row r="783">
          <cell r="A783" t="str">
            <v>00013335</v>
          </cell>
          <cell r="B783" t="str">
            <v>Molnar</v>
          </cell>
          <cell r="C783" t="str">
            <v>Jo</v>
          </cell>
          <cell r="D783" t="str">
            <v>Alinta Asset Management</v>
          </cell>
          <cell r="E783" t="str">
            <v>Resource Coordination</v>
          </cell>
          <cell r="F783" t="str">
            <v>Resource Coordinator</v>
          </cell>
          <cell r="G783" t="str">
            <v>MPT</v>
          </cell>
          <cell r="H783" t="str">
            <v>Alinta Asset Management</v>
          </cell>
          <cell r="I783" t="str">
            <v>35346</v>
          </cell>
          <cell r="J783" t="str">
            <v>Dispatch &amp; Resource</v>
          </cell>
        </row>
        <row r="784">
          <cell r="A784" t="str">
            <v>00013336</v>
          </cell>
          <cell r="B784" t="str">
            <v>Mulcahy</v>
          </cell>
          <cell r="C784" t="str">
            <v>Marty</v>
          </cell>
          <cell r="D784" t="str">
            <v>Alinta Asset Management</v>
          </cell>
          <cell r="E784" t="str">
            <v>Network Coordination</v>
          </cell>
          <cell r="F784" t="str">
            <v>System Controller</v>
          </cell>
          <cell r="G784" t="str">
            <v>MPT</v>
          </cell>
          <cell r="H784" t="str">
            <v>Alinta Asset Management</v>
          </cell>
          <cell r="I784" t="str">
            <v>35345</v>
          </cell>
          <cell r="J784" t="str">
            <v>Mgr Network Control</v>
          </cell>
        </row>
        <row r="785">
          <cell r="A785" t="str">
            <v>00013337</v>
          </cell>
          <cell r="B785" t="str">
            <v>Patterson</v>
          </cell>
          <cell r="C785" t="str">
            <v>Kim</v>
          </cell>
          <cell r="D785" t="str">
            <v>Alinta Asset Management</v>
          </cell>
          <cell r="E785" t="str">
            <v>Resource Coordination</v>
          </cell>
          <cell r="F785" t="str">
            <v>Resource Coordinator</v>
          </cell>
          <cell r="G785" t="str">
            <v>MPT</v>
          </cell>
          <cell r="H785" t="str">
            <v>Alinta Asset Management</v>
          </cell>
          <cell r="I785" t="str">
            <v>35346</v>
          </cell>
          <cell r="J785" t="str">
            <v>Dispatch &amp; Resource</v>
          </cell>
        </row>
        <row r="786">
          <cell r="A786" t="str">
            <v>00013338</v>
          </cell>
          <cell r="B786" t="str">
            <v>Sully</v>
          </cell>
          <cell r="C786" t="str">
            <v>Stuart</v>
          </cell>
          <cell r="D786" t="str">
            <v>Alinta Asset Management</v>
          </cell>
          <cell r="E786" t="str">
            <v>Network Coordination</v>
          </cell>
          <cell r="F786" t="str">
            <v>System Controller</v>
          </cell>
          <cell r="G786" t="str">
            <v>MPT</v>
          </cell>
          <cell r="H786" t="str">
            <v>Alinta Asset Management</v>
          </cell>
          <cell r="I786" t="str">
            <v>35345</v>
          </cell>
          <cell r="J786" t="str">
            <v>Mgr Network Control</v>
          </cell>
        </row>
        <row r="787">
          <cell r="A787" t="str">
            <v>00013339</v>
          </cell>
          <cell r="B787" t="str">
            <v>Walsh</v>
          </cell>
          <cell r="C787" t="str">
            <v>Shane</v>
          </cell>
          <cell r="D787" t="str">
            <v>Alinta Asset Management</v>
          </cell>
          <cell r="E787" t="str">
            <v>Network Coordination</v>
          </cell>
          <cell r="F787" t="str">
            <v>System Controller</v>
          </cell>
          <cell r="G787" t="str">
            <v>MPT</v>
          </cell>
          <cell r="H787" t="str">
            <v>Alinta Asset Management</v>
          </cell>
          <cell r="I787" t="str">
            <v>35345</v>
          </cell>
          <cell r="J787" t="str">
            <v>Mgr Network Control</v>
          </cell>
        </row>
        <row r="788">
          <cell r="A788" t="str">
            <v>00013340</v>
          </cell>
          <cell r="B788" t="str">
            <v>Wancia</v>
          </cell>
          <cell r="C788" t="str">
            <v>Doug</v>
          </cell>
          <cell r="D788" t="str">
            <v>Alinta Asset Management</v>
          </cell>
          <cell r="E788" t="str">
            <v>Resource Coordination</v>
          </cell>
          <cell r="F788" t="str">
            <v>Resource Coordinator</v>
          </cell>
          <cell r="G788" t="str">
            <v>MPT</v>
          </cell>
          <cell r="H788" t="str">
            <v>Alinta Asset Management</v>
          </cell>
          <cell r="I788" t="str">
            <v>35346</v>
          </cell>
          <cell r="J788" t="str">
            <v>Dispatch &amp; Resource</v>
          </cell>
        </row>
        <row r="789">
          <cell r="A789" t="str">
            <v>00013341</v>
          </cell>
          <cell r="B789" t="str">
            <v>Gillis</v>
          </cell>
          <cell r="C789" t="str">
            <v>Peter</v>
          </cell>
          <cell r="D789" t="str">
            <v>Alinta Asset Management</v>
          </cell>
          <cell r="E789" t="str">
            <v>Network Coordination</v>
          </cell>
          <cell r="F789" t="str">
            <v>Control Centre Planner</v>
          </cell>
          <cell r="G789" t="str">
            <v>MPT</v>
          </cell>
          <cell r="H789" t="str">
            <v>Alinta Asset Management</v>
          </cell>
          <cell r="I789" t="str">
            <v>35345</v>
          </cell>
          <cell r="J789" t="str">
            <v>Mgr Network Control</v>
          </cell>
        </row>
        <row r="790">
          <cell r="A790" t="str">
            <v>00013342</v>
          </cell>
          <cell r="B790" t="str">
            <v>McRobert</v>
          </cell>
          <cell r="C790" t="str">
            <v>Alex</v>
          </cell>
          <cell r="D790" t="str">
            <v>Alinta Asset Management</v>
          </cell>
          <cell r="E790" t="str">
            <v>Operations Systems</v>
          </cell>
          <cell r="F790" t="str">
            <v>Field Practices Officer</v>
          </cell>
          <cell r="G790" t="str">
            <v>EEEE - Ex SECV Wk/Mt</v>
          </cell>
          <cell r="H790" t="str">
            <v>Alinta Asset Management</v>
          </cell>
          <cell r="I790" t="str">
            <v>39500</v>
          </cell>
          <cell r="J790" t="str">
            <v>Manager Field Practi</v>
          </cell>
        </row>
        <row r="791">
          <cell r="A791" t="str">
            <v>00013343</v>
          </cell>
          <cell r="B791" t="str">
            <v>Kelly</v>
          </cell>
          <cell r="C791" t="str">
            <v>Wayne</v>
          </cell>
          <cell r="D791" t="str">
            <v>Alinta Asset Management</v>
          </cell>
          <cell r="E791" t="str">
            <v>Operations Systems</v>
          </cell>
          <cell r="F791" t="str">
            <v>Connections Policy Officer</v>
          </cell>
          <cell r="G791" t="str">
            <v>MPT</v>
          </cell>
          <cell r="H791" t="str">
            <v>Alinta Asset Management</v>
          </cell>
          <cell r="I791" t="str">
            <v>39500</v>
          </cell>
          <cell r="J791" t="str">
            <v>Manager Field Practi</v>
          </cell>
        </row>
        <row r="792">
          <cell r="A792" t="str">
            <v>00013344</v>
          </cell>
          <cell r="B792" t="str">
            <v>Martin</v>
          </cell>
          <cell r="C792" t="str">
            <v>Timothy</v>
          </cell>
          <cell r="D792" t="str">
            <v>Alinta Asset Management</v>
          </cell>
          <cell r="E792" t="str">
            <v>Regulatory</v>
          </cell>
          <cell r="F792" t="str">
            <v>Subdivisions Officer</v>
          </cell>
          <cell r="G792" t="str">
            <v>MPT</v>
          </cell>
          <cell r="H792" t="str">
            <v>Alinta Asset Management</v>
          </cell>
          <cell r="I792" t="str">
            <v>31463</v>
          </cell>
          <cell r="J792" t="str">
            <v>AAM BS Regulatory Re</v>
          </cell>
        </row>
        <row r="793">
          <cell r="A793" t="str">
            <v>00013345</v>
          </cell>
          <cell r="B793" t="str">
            <v>McCarthy</v>
          </cell>
          <cell r="C793" t="str">
            <v>Bernie</v>
          </cell>
          <cell r="D793" t="str">
            <v>Alinta Asset Management</v>
          </cell>
          <cell r="E793" t="str">
            <v>Financial Projects</v>
          </cell>
          <cell r="F793" t="str">
            <v>Management Accountant</v>
          </cell>
          <cell r="G793" t="str">
            <v>MPT</v>
          </cell>
          <cell r="H793" t="str">
            <v>Alinta Asset Management</v>
          </cell>
          <cell r="I793" t="str">
            <v>31330</v>
          </cell>
          <cell r="J793" t="str">
            <v>Financial Controller</v>
          </cell>
        </row>
        <row r="794">
          <cell r="A794" t="str">
            <v>00013346</v>
          </cell>
          <cell r="B794" t="str">
            <v>Milne</v>
          </cell>
          <cell r="C794" t="str">
            <v>Rob</v>
          </cell>
          <cell r="D794" t="str">
            <v>Alinta Asset Management</v>
          </cell>
          <cell r="E794" t="str">
            <v>Network Coordination</v>
          </cell>
          <cell r="F794" t="str">
            <v>System Contoller</v>
          </cell>
          <cell r="G794" t="str">
            <v>MPT</v>
          </cell>
          <cell r="H794" t="str">
            <v>Alinta Asset Management</v>
          </cell>
          <cell r="I794" t="str">
            <v>35345</v>
          </cell>
          <cell r="J794" t="str">
            <v>Mgr Network Control</v>
          </cell>
        </row>
        <row r="795">
          <cell r="A795" t="str">
            <v>00013347</v>
          </cell>
          <cell r="B795" t="str">
            <v>Odgers</v>
          </cell>
          <cell r="C795" t="str">
            <v>Geoff</v>
          </cell>
          <cell r="D795" t="str">
            <v>Alinta Asset Management</v>
          </cell>
          <cell r="E795" t="str">
            <v>Network Coordination</v>
          </cell>
          <cell r="F795" t="str">
            <v>System Controller</v>
          </cell>
          <cell r="G795" t="str">
            <v>MPT</v>
          </cell>
          <cell r="H795" t="str">
            <v>Alinta Asset Management</v>
          </cell>
          <cell r="I795" t="str">
            <v>35345</v>
          </cell>
          <cell r="J795" t="str">
            <v>Mgr Network Control</v>
          </cell>
        </row>
        <row r="796">
          <cell r="A796" t="str">
            <v>00013349</v>
          </cell>
          <cell r="B796" t="str">
            <v>Betts</v>
          </cell>
          <cell r="C796" t="str">
            <v>Tim</v>
          </cell>
          <cell r="D796" t="str">
            <v>Alinta Asset Management</v>
          </cell>
          <cell r="E796" t="str">
            <v>Resource Coordination</v>
          </cell>
          <cell r="F796" t="str">
            <v>Resource Coordinator</v>
          </cell>
          <cell r="G796" t="str">
            <v>MPT</v>
          </cell>
          <cell r="H796" t="str">
            <v>Alinta Asset Management</v>
          </cell>
          <cell r="I796" t="str">
            <v>35346</v>
          </cell>
          <cell r="J796" t="str">
            <v>Dispatch &amp; Resource</v>
          </cell>
        </row>
        <row r="797">
          <cell r="A797" t="str">
            <v>00013350</v>
          </cell>
          <cell r="B797" t="str">
            <v>Doherty</v>
          </cell>
          <cell r="C797" t="str">
            <v>Drew</v>
          </cell>
          <cell r="D797" t="str">
            <v>Alinta Asset Management</v>
          </cell>
          <cell r="E797" t="str">
            <v>Burwood</v>
          </cell>
          <cell r="F797" t="str">
            <v>Operations Controller Burwood</v>
          </cell>
          <cell r="G797" t="str">
            <v>TCR DB Super</v>
          </cell>
          <cell r="H797" t="str">
            <v>Alinta Asset Management</v>
          </cell>
          <cell r="I797" t="str">
            <v>39403</v>
          </cell>
          <cell r="J797" t="str">
            <v>Alliance - Burwood</v>
          </cell>
        </row>
        <row r="798">
          <cell r="A798" t="str">
            <v>00013352</v>
          </cell>
          <cell r="B798" t="str">
            <v>Hitchiner</v>
          </cell>
          <cell r="C798" t="str">
            <v>Scott</v>
          </cell>
          <cell r="D798" t="str">
            <v>Alinta Asset Management</v>
          </cell>
          <cell r="E798" t="str">
            <v>Programming &amp; Packaging</v>
          </cell>
          <cell r="F798" t="str">
            <v>Contract Coordinator</v>
          </cell>
          <cell r="G798" t="str">
            <v>MPT</v>
          </cell>
          <cell r="H798" t="str">
            <v>Alinta Asset Management</v>
          </cell>
          <cell r="I798" t="str">
            <v>31496</v>
          </cell>
          <cell r="J798" t="str">
            <v>AAM OS ED EW Prog &amp;</v>
          </cell>
        </row>
        <row r="799">
          <cell r="A799" t="str">
            <v>00013353</v>
          </cell>
          <cell r="B799" t="str">
            <v>Rossetto</v>
          </cell>
          <cell r="C799" t="str">
            <v>Simone</v>
          </cell>
          <cell r="D799" t="str">
            <v>Alinta Asset Management</v>
          </cell>
          <cell r="E799" t="str">
            <v>Resource Coordination</v>
          </cell>
          <cell r="F799" t="str">
            <v>Resource Coordinator</v>
          </cell>
          <cell r="G799" t="str">
            <v>MPT</v>
          </cell>
          <cell r="H799" t="str">
            <v>Alinta Asset Management</v>
          </cell>
          <cell r="I799" t="str">
            <v>35346</v>
          </cell>
          <cell r="J799" t="str">
            <v>Dispatch &amp; Resource</v>
          </cell>
        </row>
        <row r="800">
          <cell r="A800" t="str">
            <v>00013354</v>
          </cell>
          <cell r="B800" t="str">
            <v>Berkery</v>
          </cell>
          <cell r="C800" t="str">
            <v>Chris</v>
          </cell>
          <cell r="D800" t="str">
            <v>Alinta Asset Management</v>
          </cell>
          <cell r="E800" t="str">
            <v>Technical Compliance East</v>
          </cell>
          <cell r="F800" t="str">
            <v>Business Improvement Coordinator</v>
          </cell>
          <cell r="G800" t="str">
            <v>TCR DB Super</v>
          </cell>
          <cell r="H800" t="str">
            <v>Alinta Asset Management</v>
          </cell>
          <cell r="I800" t="str">
            <v>36306</v>
          </cell>
          <cell r="J800" t="str">
            <v>Operational Complian</v>
          </cell>
        </row>
        <row r="801">
          <cell r="A801" t="str">
            <v>00013356</v>
          </cell>
          <cell r="B801" t="str">
            <v>Chaplin</v>
          </cell>
          <cell r="C801" t="str">
            <v>Richard</v>
          </cell>
          <cell r="D801" t="str">
            <v>Alinta Asset Management</v>
          </cell>
          <cell r="E801" t="str">
            <v>Network Coordination</v>
          </cell>
          <cell r="F801" t="str">
            <v>System Controller</v>
          </cell>
          <cell r="G801" t="str">
            <v>MPT</v>
          </cell>
          <cell r="H801" t="str">
            <v>Alinta Asset Management</v>
          </cell>
          <cell r="I801" t="str">
            <v>35345</v>
          </cell>
          <cell r="J801" t="str">
            <v>Mgr Network Control</v>
          </cell>
        </row>
        <row r="802">
          <cell r="A802" t="str">
            <v>00013357</v>
          </cell>
          <cell r="B802" t="str">
            <v>Chong</v>
          </cell>
          <cell r="C802" t="str">
            <v>Eric</v>
          </cell>
          <cell r="D802" t="str">
            <v>Alinta Asset Management</v>
          </cell>
          <cell r="E802" t="str">
            <v>Property Services</v>
          </cell>
          <cell r="F802" t="str">
            <v>Mail Officer</v>
          </cell>
          <cell r="G802" t="str">
            <v>MPT</v>
          </cell>
          <cell r="H802" t="str">
            <v>Alinta Asset Management</v>
          </cell>
          <cell r="I802" t="str">
            <v>31340</v>
          </cell>
          <cell r="J802" t="str">
            <v>ANS Corp Projects</v>
          </cell>
        </row>
        <row r="803">
          <cell r="A803" t="str">
            <v>00013358</v>
          </cell>
          <cell r="B803" t="str">
            <v>Cleland</v>
          </cell>
          <cell r="C803" t="str">
            <v>Rob</v>
          </cell>
          <cell r="D803" t="str">
            <v>Alinta Asset Management</v>
          </cell>
          <cell r="E803" t="str">
            <v>SCADA Technical Services South</v>
          </cell>
          <cell r="F803" t="str">
            <v>DMS Administrator</v>
          </cell>
          <cell r="G803" t="str">
            <v>EEEE - Ex SECV Wk/Mt</v>
          </cell>
          <cell r="H803" t="str">
            <v>Alinta Asset Management</v>
          </cell>
          <cell r="I803" t="str">
            <v>35352</v>
          </cell>
          <cell r="J803" t="str">
            <v>DMS Support</v>
          </cell>
        </row>
        <row r="804">
          <cell r="A804" t="str">
            <v>00013359</v>
          </cell>
          <cell r="B804" t="str">
            <v>Burleigh</v>
          </cell>
          <cell r="C804" t="str">
            <v>Joanne</v>
          </cell>
          <cell r="D804" t="str">
            <v>Alinta Asset Management</v>
          </cell>
          <cell r="E804" t="str">
            <v>Moorabbin</v>
          </cell>
          <cell r="F804" t="str">
            <v>Works Management Officer</v>
          </cell>
          <cell r="G804" t="str">
            <v>MPT</v>
          </cell>
          <cell r="H804" t="str">
            <v>Alinta Asset Management</v>
          </cell>
          <cell r="I804" t="str">
            <v>39402</v>
          </cell>
          <cell r="J804" t="str">
            <v>Alliance - Moorabbin</v>
          </cell>
        </row>
        <row r="805">
          <cell r="A805" t="str">
            <v>00013360</v>
          </cell>
          <cell r="B805" t="str">
            <v>Bablis</v>
          </cell>
          <cell r="C805" t="str">
            <v>Chris</v>
          </cell>
          <cell r="D805" t="str">
            <v>Alinta Asset Management</v>
          </cell>
          <cell r="E805" t="str">
            <v>Electrical Projects</v>
          </cell>
          <cell r="F805" t="str">
            <v>HV Customer Manager</v>
          </cell>
          <cell r="G805" t="str">
            <v>MPT</v>
          </cell>
          <cell r="H805" t="str">
            <v>Alinta Asset Management</v>
          </cell>
          <cell r="I805" t="str">
            <v>31503</v>
          </cell>
          <cell r="J805" t="str">
            <v>AAM OS ED EA Project</v>
          </cell>
        </row>
        <row r="806">
          <cell r="A806" t="str">
            <v>00013361</v>
          </cell>
          <cell r="B806" t="str">
            <v>Rooney</v>
          </cell>
          <cell r="C806" t="str">
            <v>Tony</v>
          </cell>
          <cell r="D806" t="str">
            <v>Alinta Asset Management</v>
          </cell>
          <cell r="E806" t="str">
            <v>SCADA Technical Services South</v>
          </cell>
          <cell r="F806" t="str">
            <v>DMS Administrator</v>
          </cell>
          <cell r="G806" t="str">
            <v>MPT</v>
          </cell>
          <cell r="H806" t="str">
            <v>Alinta Asset Management</v>
          </cell>
          <cell r="I806" t="str">
            <v>35352</v>
          </cell>
          <cell r="J806" t="str">
            <v>DMS Support</v>
          </cell>
        </row>
        <row r="807">
          <cell r="A807" t="str">
            <v>00013362</v>
          </cell>
          <cell r="B807" t="str">
            <v>Caramia</v>
          </cell>
          <cell r="C807" t="str">
            <v>Tony</v>
          </cell>
          <cell r="D807" t="str">
            <v>Alinta Asset Management</v>
          </cell>
          <cell r="E807" t="str">
            <v>Resource Coordination</v>
          </cell>
          <cell r="F807" t="str">
            <v>Resource Coordinator</v>
          </cell>
          <cell r="G807" t="str">
            <v>MPT</v>
          </cell>
          <cell r="H807" t="str">
            <v>Alinta Asset Management</v>
          </cell>
          <cell r="I807" t="str">
            <v>35346</v>
          </cell>
          <cell r="J807" t="str">
            <v>Dispatch &amp; Resource</v>
          </cell>
        </row>
        <row r="808">
          <cell r="A808" t="str">
            <v>00013363</v>
          </cell>
          <cell r="B808" t="str">
            <v>Panjkovic</v>
          </cell>
          <cell r="C808" t="str">
            <v>Tanja</v>
          </cell>
          <cell r="D808" t="str">
            <v>Alinta Asset Management</v>
          </cell>
          <cell r="E808" t="str">
            <v>Electrical Projects</v>
          </cell>
          <cell r="F808" t="str">
            <v>ZSS Project Engineer</v>
          </cell>
          <cell r="G808" t="str">
            <v>MPT</v>
          </cell>
          <cell r="H808" t="str">
            <v>Alinta Asset Management</v>
          </cell>
          <cell r="I808" t="str">
            <v>31503</v>
          </cell>
          <cell r="J808" t="str">
            <v>AAM OS ED EA Project</v>
          </cell>
        </row>
        <row r="809">
          <cell r="A809" t="str">
            <v>00013364</v>
          </cell>
          <cell r="B809" t="str">
            <v>Demosthenous</v>
          </cell>
          <cell r="C809" t="str">
            <v>Andrew</v>
          </cell>
          <cell r="D809" t="str">
            <v>Alinta Asset Management</v>
          </cell>
          <cell r="E809" t="str">
            <v>Electrical Activities Central</v>
          </cell>
          <cell r="F809" t="str">
            <v>Project Planner</v>
          </cell>
          <cell r="G809" t="str">
            <v>TCR Accum Super</v>
          </cell>
          <cell r="H809" t="str">
            <v>Alinta Asset Management</v>
          </cell>
          <cell r="I809" t="str">
            <v>39412</v>
          </cell>
          <cell r="J809" t="str">
            <v>Project Planning Nth</v>
          </cell>
        </row>
        <row r="810">
          <cell r="A810" t="str">
            <v>00013365</v>
          </cell>
          <cell r="B810" t="str">
            <v>Colgrave</v>
          </cell>
          <cell r="C810" t="str">
            <v>Philip</v>
          </cell>
          <cell r="D810" t="str">
            <v>Alinta Asset Management</v>
          </cell>
          <cell r="E810" t="str">
            <v>Electrical Activities Central</v>
          </cell>
          <cell r="F810" t="str">
            <v>Project Planner</v>
          </cell>
          <cell r="G810" t="str">
            <v>TCR Accum Super</v>
          </cell>
          <cell r="H810" t="str">
            <v>Monthly Alinta Asset Managemt.</v>
          </cell>
          <cell r="I810" t="str">
            <v>39412</v>
          </cell>
          <cell r="J810" t="str">
            <v>Project Planning North Elec</v>
          </cell>
        </row>
        <row r="811">
          <cell r="A811" t="str">
            <v>00013366</v>
          </cell>
          <cell r="B811" t="str">
            <v>Ferguson</v>
          </cell>
          <cell r="C811" t="str">
            <v>Glenn</v>
          </cell>
          <cell r="D811" t="str">
            <v>Alinta Asset Management</v>
          </cell>
          <cell r="E811" t="str">
            <v>Electrical Design</v>
          </cell>
          <cell r="F811" t="str">
            <v>Project Engineer Sub Transmission</v>
          </cell>
          <cell r="G811" t="str">
            <v>MPT</v>
          </cell>
          <cell r="H811" t="str">
            <v>Alinta Asset Management</v>
          </cell>
          <cell r="I811" t="str">
            <v>39411</v>
          </cell>
          <cell r="J811" t="str">
            <v>Electrical Design</v>
          </cell>
        </row>
        <row r="812">
          <cell r="A812" t="str">
            <v>00013367</v>
          </cell>
          <cell r="B812" t="str">
            <v>Hong</v>
          </cell>
          <cell r="C812" t="str">
            <v>Richard</v>
          </cell>
          <cell r="D812" t="str">
            <v>Alinta Asset Management</v>
          </cell>
          <cell r="E812" t="str">
            <v>Electrical Design</v>
          </cell>
          <cell r="F812" t="str">
            <v>Senior Electrical Design Engineer</v>
          </cell>
          <cell r="G812" t="str">
            <v>TCR Accum Super</v>
          </cell>
          <cell r="H812" t="str">
            <v>Monthly Alinta Asset Managemt.</v>
          </cell>
          <cell r="I812" t="str">
            <v>39411</v>
          </cell>
          <cell r="J812" t="str">
            <v>Electrical Design</v>
          </cell>
        </row>
        <row r="813">
          <cell r="A813" t="str">
            <v>00013368</v>
          </cell>
          <cell r="B813" t="str">
            <v>Meyn</v>
          </cell>
          <cell r="C813" t="str">
            <v>Helen</v>
          </cell>
          <cell r="D813" t="str">
            <v>Alinta Asset Management</v>
          </cell>
          <cell r="E813" t="str">
            <v>Burwood</v>
          </cell>
          <cell r="F813" t="str">
            <v>Site Administration Officer</v>
          </cell>
          <cell r="G813" t="str">
            <v>MPT</v>
          </cell>
          <cell r="H813" t="str">
            <v>Alinta Asset Management</v>
          </cell>
          <cell r="I813" t="str">
            <v>39403</v>
          </cell>
          <cell r="J813" t="str">
            <v>Alliance - Burwood</v>
          </cell>
        </row>
        <row r="814">
          <cell r="A814" t="str">
            <v>00013369</v>
          </cell>
          <cell r="B814" t="str">
            <v>Thompson</v>
          </cell>
          <cell r="C814" t="str">
            <v>Mal</v>
          </cell>
          <cell r="D814" t="str">
            <v>Alinta Asset Management</v>
          </cell>
          <cell r="E814" t="str">
            <v>Network Coordination</v>
          </cell>
          <cell r="F814" t="str">
            <v>Gas Controller</v>
          </cell>
          <cell r="G814" t="str">
            <v>MPT</v>
          </cell>
          <cell r="H814" t="str">
            <v>Alinta Asset Management</v>
          </cell>
          <cell r="I814" t="str">
            <v>35345</v>
          </cell>
          <cell r="J814" t="str">
            <v>Mgr Network Control</v>
          </cell>
        </row>
        <row r="815">
          <cell r="A815" t="str">
            <v>00013370</v>
          </cell>
          <cell r="B815" t="str">
            <v>Bartolo</v>
          </cell>
          <cell r="C815" t="str">
            <v>Danielle</v>
          </cell>
          <cell r="D815" t="str">
            <v>Alinta Asset Management</v>
          </cell>
          <cell r="E815" t="str">
            <v>Resource Coordination</v>
          </cell>
          <cell r="F815" t="str">
            <v>Resource Coordinator</v>
          </cell>
          <cell r="G815" t="str">
            <v>MPT</v>
          </cell>
          <cell r="H815" t="str">
            <v>Alinta Asset Management</v>
          </cell>
          <cell r="I815" t="str">
            <v>35346</v>
          </cell>
          <cell r="J815" t="str">
            <v>Dispatch &amp; Resource</v>
          </cell>
        </row>
        <row r="816">
          <cell r="A816" t="str">
            <v>00013371</v>
          </cell>
          <cell r="B816" t="str">
            <v>Hague</v>
          </cell>
          <cell r="C816" t="str">
            <v>John</v>
          </cell>
          <cell r="D816" t="str">
            <v>Alinta Asset Management</v>
          </cell>
          <cell r="E816" t="str">
            <v>Network Coordination</v>
          </cell>
          <cell r="F816" t="str">
            <v>Control Centre Planner</v>
          </cell>
          <cell r="G816" t="str">
            <v>MPT</v>
          </cell>
          <cell r="H816" t="str">
            <v>Alinta Asset Management</v>
          </cell>
          <cell r="I816" t="str">
            <v>35345</v>
          </cell>
          <cell r="J816" t="str">
            <v>Mgr Network Control</v>
          </cell>
        </row>
        <row r="817">
          <cell r="A817" t="str">
            <v>00013372</v>
          </cell>
          <cell r="B817" t="str">
            <v>Hartrick</v>
          </cell>
          <cell r="C817" t="str">
            <v>Gil</v>
          </cell>
          <cell r="D817" t="str">
            <v>Alinta Asset Management</v>
          </cell>
          <cell r="E817" t="str">
            <v>Network Coordination</v>
          </cell>
          <cell r="F817" t="str">
            <v>System Controller</v>
          </cell>
          <cell r="G817" t="str">
            <v>MPT</v>
          </cell>
          <cell r="H817" t="str">
            <v>Alinta Asset Management</v>
          </cell>
          <cell r="I817" t="str">
            <v>35345</v>
          </cell>
          <cell r="J817" t="str">
            <v>Mgr Network Control</v>
          </cell>
        </row>
        <row r="818">
          <cell r="A818" t="str">
            <v>00013373</v>
          </cell>
          <cell r="B818" t="str">
            <v>McMahon</v>
          </cell>
          <cell r="C818" t="str">
            <v>Craig</v>
          </cell>
          <cell r="D818" t="str">
            <v>Alinta Asset Management</v>
          </cell>
          <cell r="E818" t="str">
            <v>Electrical Activity South</v>
          </cell>
          <cell r="F818" t="str">
            <v>Project Planner</v>
          </cell>
          <cell r="G818" t="str">
            <v>TCR DB Super</v>
          </cell>
          <cell r="H818" t="str">
            <v>Alinta Asset Management</v>
          </cell>
          <cell r="I818" t="str">
            <v>39413</v>
          </cell>
          <cell r="J818" t="str">
            <v>Project Planning Sth</v>
          </cell>
        </row>
        <row r="819">
          <cell r="A819" t="str">
            <v>00013375</v>
          </cell>
          <cell r="B819" t="str">
            <v>O'Connor</v>
          </cell>
          <cell r="C819" t="str">
            <v>Mick</v>
          </cell>
          <cell r="D819" t="str">
            <v>Information Services</v>
          </cell>
          <cell r="E819" t="str">
            <v>Integration</v>
          </cell>
          <cell r="F819" t="str">
            <v>Senior Design Analyst</v>
          </cell>
          <cell r="G819" t="str">
            <v>TCR Accum Super</v>
          </cell>
          <cell r="H819" t="str">
            <v>Alinta Asset Management</v>
          </cell>
          <cell r="I819" t="str">
            <v>14203</v>
          </cell>
          <cell r="J819" t="str">
            <v>IS Tech Solutions</v>
          </cell>
        </row>
        <row r="820">
          <cell r="A820" t="str">
            <v>00013376</v>
          </cell>
          <cell r="B820" t="str">
            <v>Ruck</v>
          </cell>
          <cell r="C820" t="str">
            <v>Kevin</v>
          </cell>
          <cell r="D820" t="str">
            <v>Alinta Asset Management</v>
          </cell>
          <cell r="E820" t="str">
            <v>Electrical Activity South</v>
          </cell>
          <cell r="F820" t="str">
            <v>Project Planner</v>
          </cell>
          <cell r="G820" t="str">
            <v>TCR Accum Super</v>
          </cell>
          <cell r="H820" t="str">
            <v>Alinta Asset Management</v>
          </cell>
          <cell r="I820" t="str">
            <v>39413</v>
          </cell>
          <cell r="J820" t="str">
            <v>Project Planning Sth</v>
          </cell>
        </row>
        <row r="821">
          <cell r="A821" t="str">
            <v>00013377</v>
          </cell>
          <cell r="B821" t="str">
            <v>Nelson</v>
          </cell>
          <cell r="C821" t="str">
            <v>Ben</v>
          </cell>
          <cell r="D821" t="str">
            <v>Alinta Asset Management</v>
          </cell>
          <cell r="E821" t="str">
            <v>Electrical Activities Central</v>
          </cell>
          <cell r="F821" t="str">
            <v>Project Planner</v>
          </cell>
          <cell r="G821" t="str">
            <v>TCR Accum Super</v>
          </cell>
          <cell r="H821" t="str">
            <v>Alinta Asset Management</v>
          </cell>
          <cell r="I821" t="str">
            <v>39412</v>
          </cell>
          <cell r="J821" t="str">
            <v>Project Planning Nth</v>
          </cell>
        </row>
        <row r="822">
          <cell r="A822" t="str">
            <v>00013378</v>
          </cell>
          <cell r="B822" t="str">
            <v>Gannas</v>
          </cell>
          <cell r="C822" t="str">
            <v>Marika</v>
          </cell>
          <cell r="D822" t="str">
            <v>Alinta Asset Management</v>
          </cell>
          <cell r="E822" t="str">
            <v>Resource Coordination</v>
          </cell>
          <cell r="F822" t="str">
            <v>Resource Coordinator</v>
          </cell>
          <cell r="G822" t="str">
            <v>MPT</v>
          </cell>
          <cell r="H822" t="str">
            <v>Alinta Asset Management</v>
          </cell>
          <cell r="I822" t="str">
            <v>35346</v>
          </cell>
          <cell r="J822" t="str">
            <v>Dispatch &amp; Resource</v>
          </cell>
        </row>
        <row r="823">
          <cell r="A823" t="str">
            <v>00013379</v>
          </cell>
          <cell r="B823" t="str">
            <v>Thornton</v>
          </cell>
          <cell r="C823" t="str">
            <v>Denis</v>
          </cell>
          <cell r="D823" t="str">
            <v>Alinta Asset Management</v>
          </cell>
          <cell r="E823" t="str">
            <v>Resource Coordination</v>
          </cell>
          <cell r="F823" t="str">
            <v>Resource Coordinator</v>
          </cell>
          <cell r="G823" t="str">
            <v>MPT</v>
          </cell>
          <cell r="H823" t="str">
            <v>Alinta Asset Management</v>
          </cell>
          <cell r="I823" t="str">
            <v>35346</v>
          </cell>
          <cell r="J823" t="str">
            <v>Dispatch &amp; Resource</v>
          </cell>
        </row>
        <row r="824">
          <cell r="A824" t="str">
            <v>00013381</v>
          </cell>
          <cell r="B824" t="str">
            <v>Fitch</v>
          </cell>
          <cell r="C824" t="str">
            <v>Ben</v>
          </cell>
          <cell r="D824" t="str">
            <v>Alinta Asset Management</v>
          </cell>
          <cell r="E824" t="str">
            <v>Electrical Activity South</v>
          </cell>
          <cell r="F824" t="str">
            <v>Trainee Project Planner</v>
          </cell>
          <cell r="G824" t="str">
            <v>TCR Accum Super</v>
          </cell>
          <cell r="H824" t="str">
            <v>Monthly Alinta Asset Managemt.</v>
          </cell>
          <cell r="I824" t="str">
            <v>39413</v>
          </cell>
          <cell r="J824" t="str">
            <v>Project Planning Sth</v>
          </cell>
        </row>
        <row r="825">
          <cell r="A825" t="str">
            <v>00013383</v>
          </cell>
          <cell r="B825" t="str">
            <v>Woodbridge</v>
          </cell>
          <cell r="C825" t="str">
            <v>Jeff</v>
          </cell>
          <cell r="D825" t="str">
            <v>Alinta Asset Management</v>
          </cell>
          <cell r="E825" t="str">
            <v>Scheduling</v>
          </cell>
          <cell r="F825" t="str">
            <v>Alliance Scheduler</v>
          </cell>
          <cell r="G825" t="str">
            <v>MPT</v>
          </cell>
          <cell r="H825" t="str">
            <v>Alinta Asset Management</v>
          </cell>
          <cell r="I825" t="str">
            <v>31498</v>
          </cell>
          <cell r="J825" t="str">
            <v>AAM OS ED EW Schedul</v>
          </cell>
        </row>
        <row r="826">
          <cell r="A826" t="str">
            <v>00013386</v>
          </cell>
          <cell r="B826" t="str">
            <v>Divitcos</v>
          </cell>
          <cell r="C826" t="str">
            <v>Helen</v>
          </cell>
          <cell r="D826" t="str">
            <v>Information Services</v>
          </cell>
          <cell r="E826" t="str">
            <v>ERP</v>
          </cell>
          <cell r="F826" t="str">
            <v>Basis/Security Administrator - SAP</v>
          </cell>
          <cell r="G826" t="str">
            <v>TCR Accum Super</v>
          </cell>
          <cell r="H826" t="str">
            <v>Alinta Limited</v>
          </cell>
          <cell r="I826" t="str">
            <v>14300</v>
          </cell>
          <cell r="J826" t="str">
            <v>IS Enterprise Applic</v>
          </cell>
        </row>
        <row r="827">
          <cell r="A827" t="str">
            <v>00013393</v>
          </cell>
          <cell r="B827" t="str">
            <v>Mableson</v>
          </cell>
          <cell r="C827" t="str">
            <v>Cameron</v>
          </cell>
          <cell r="D827" t="str">
            <v>Alinta Asset Management</v>
          </cell>
          <cell r="E827" t="str">
            <v>Technical Compliance West</v>
          </cell>
          <cell r="F827" t="str">
            <v>Technical Compliance Analyst</v>
          </cell>
          <cell r="G827" t="str">
            <v>TCR Accum Super</v>
          </cell>
          <cell r="H827" t="str">
            <v>Alinta Asset Management</v>
          </cell>
          <cell r="I827" t="str">
            <v>31396</v>
          </cell>
          <cell r="J827" t="str">
            <v>AAM AS TC West</v>
          </cell>
        </row>
        <row r="828">
          <cell r="A828" t="str">
            <v>00013394</v>
          </cell>
          <cell r="B828" t="str">
            <v>Zilberg</v>
          </cell>
          <cell r="C828" t="str">
            <v>Renata</v>
          </cell>
          <cell r="D828" t="str">
            <v>Information Services</v>
          </cell>
          <cell r="E828" t="str">
            <v>Service Delivery &amp; Infrastructure</v>
          </cell>
          <cell r="F828" t="str">
            <v>Service Delivery Coordinator</v>
          </cell>
          <cell r="G828" t="str">
            <v>TCR Accum Super</v>
          </cell>
          <cell r="H828" t="str">
            <v>Alinta Limited</v>
          </cell>
          <cell r="I828" t="str">
            <v>14600</v>
          </cell>
          <cell r="J828" t="str">
            <v>IS Infrastructure</v>
          </cell>
        </row>
        <row r="829">
          <cell r="A829" t="str">
            <v>00013397</v>
          </cell>
          <cell r="B829" t="str">
            <v>De Silva</v>
          </cell>
          <cell r="C829" t="str">
            <v>Rosanne</v>
          </cell>
          <cell r="D829" t="str">
            <v>Corporate Finance</v>
          </cell>
          <cell r="E829" t="str">
            <v>Graduates</v>
          </cell>
          <cell r="F829" t="str">
            <v>Graduate</v>
          </cell>
          <cell r="G829" t="str">
            <v>TCR Accum Super</v>
          </cell>
          <cell r="H829" t="str">
            <v>Alinta Limited</v>
          </cell>
          <cell r="I829" t="str">
            <v>13001</v>
          </cell>
          <cell r="J829" t="str">
            <v>Finance Graduates</v>
          </cell>
        </row>
        <row r="830">
          <cell r="A830" t="str">
            <v>00013398</v>
          </cell>
          <cell r="B830" t="str">
            <v>Lai</v>
          </cell>
          <cell r="C830" t="str">
            <v>Mark</v>
          </cell>
          <cell r="D830" t="str">
            <v>Corporate Finance</v>
          </cell>
          <cell r="E830" t="str">
            <v>Financial Control UE/MGH/ANH</v>
          </cell>
          <cell r="F830" t="str">
            <v>Graduate</v>
          </cell>
          <cell r="G830" t="str">
            <v>TCR Accum Super</v>
          </cell>
          <cell r="H830" t="str">
            <v>Alinta Limited</v>
          </cell>
          <cell r="I830" t="str">
            <v>13001</v>
          </cell>
          <cell r="J830" t="str">
            <v>Finance Graduates</v>
          </cell>
        </row>
        <row r="831">
          <cell r="A831" t="str">
            <v>00013399</v>
          </cell>
          <cell r="B831" t="str">
            <v>Bragilevsky</v>
          </cell>
          <cell r="C831" t="str">
            <v>Alex</v>
          </cell>
          <cell r="D831" t="str">
            <v>Alinta Asset Management</v>
          </cell>
          <cell r="E831" t="str">
            <v>Management Accounting Operations</v>
          </cell>
          <cell r="F831" t="str">
            <v>Graduate Accountant</v>
          </cell>
          <cell r="G831" t="str">
            <v>TCR Accum Super</v>
          </cell>
          <cell r="H831" t="str">
            <v>Alinta Limited</v>
          </cell>
          <cell r="I831" t="str">
            <v>13001</v>
          </cell>
          <cell r="J831" t="str">
            <v>Finance Graduates</v>
          </cell>
        </row>
        <row r="832">
          <cell r="A832" t="str">
            <v>00013402</v>
          </cell>
          <cell r="B832" t="str">
            <v>Vizcay</v>
          </cell>
          <cell r="C832" t="str">
            <v>Carlos</v>
          </cell>
          <cell r="D832" t="str">
            <v>Alinta Energy</v>
          </cell>
          <cell r="E832" t="str">
            <v>Plant Performance</v>
          </cell>
          <cell r="F832" t="str">
            <v>Thermal Power Plant Operator</v>
          </cell>
          <cell r="G832" t="str">
            <v>TCR Accum Super</v>
          </cell>
          <cell r="H832" t="str">
            <v>Alinta Energy Pty Ltd</v>
          </cell>
          <cell r="I832" t="str">
            <v>45500</v>
          </cell>
          <cell r="J832" t="str">
            <v>AE Ops&amp;Mnt Bell Bay</v>
          </cell>
        </row>
        <row r="833">
          <cell r="A833" t="str">
            <v>00013409</v>
          </cell>
          <cell r="B833" t="str">
            <v>Coleman</v>
          </cell>
          <cell r="C833" t="str">
            <v>Allan</v>
          </cell>
          <cell r="D833" t="str">
            <v>Alinta Energy</v>
          </cell>
          <cell r="E833" t="str">
            <v>Power Projects</v>
          </cell>
          <cell r="F833" t="str">
            <v>Project Director</v>
          </cell>
          <cell r="G833" t="str">
            <v>TCR Accum Super</v>
          </cell>
          <cell r="H833" t="str">
            <v>Alinta Energy Pty Ltd</v>
          </cell>
          <cell r="I833" t="str">
            <v>45110</v>
          </cell>
          <cell r="J833" t="str">
            <v>AE Technical Serv</v>
          </cell>
        </row>
        <row r="834">
          <cell r="A834" t="str">
            <v>00013410</v>
          </cell>
          <cell r="B834" t="str">
            <v>Maloney</v>
          </cell>
          <cell r="C834" t="str">
            <v>Adam</v>
          </cell>
          <cell r="D834" t="str">
            <v>Alinta Asset Management</v>
          </cell>
          <cell r="E834" t="str">
            <v>Engineering &amp; Technical Services</v>
          </cell>
          <cell r="F834" t="str">
            <v>Graduate Engineer</v>
          </cell>
          <cell r="G834" t="str">
            <v>TCR Accum Super</v>
          </cell>
          <cell r="H834" t="str">
            <v>Monthly Alinta Asset Managemt.</v>
          </cell>
          <cell r="I834" t="str">
            <v>43152</v>
          </cell>
          <cell r="J834" t="str">
            <v>DBP Tech Servs</v>
          </cell>
        </row>
        <row r="835">
          <cell r="A835" t="str">
            <v>00013415</v>
          </cell>
          <cell r="B835" t="str">
            <v>Saw</v>
          </cell>
          <cell r="C835" t="str">
            <v>Rachael</v>
          </cell>
          <cell r="D835" t="str">
            <v>Alinta Asset Management</v>
          </cell>
          <cell r="E835" t="str">
            <v>Maintenance Delivery</v>
          </cell>
          <cell r="F835" t="str">
            <v>Graduate Engineer</v>
          </cell>
          <cell r="G835" t="str">
            <v>TCR Accum Super</v>
          </cell>
          <cell r="H835" t="str">
            <v>Alinta Asset Management</v>
          </cell>
          <cell r="I835" t="str">
            <v>35413</v>
          </cell>
          <cell r="J835" t="str">
            <v>Engineering</v>
          </cell>
        </row>
        <row r="836">
          <cell r="A836" t="str">
            <v>00013416</v>
          </cell>
          <cell r="B836" t="str">
            <v>Papageorgiou</v>
          </cell>
          <cell r="C836" t="str">
            <v>Jim</v>
          </cell>
          <cell r="D836" t="str">
            <v>Alinta Asset Management</v>
          </cell>
          <cell r="E836" t="str">
            <v>Business Services &amp; IT</v>
          </cell>
          <cell r="F836" t="str">
            <v>Project Manager</v>
          </cell>
          <cell r="G836" t="str">
            <v>TCR Accum Super</v>
          </cell>
          <cell r="H836" t="str">
            <v>Alinta Asset Management</v>
          </cell>
          <cell r="I836" t="str">
            <v>35318</v>
          </cell>
          <cell r="J836" t="str">
            <v>Mgr Gas Distribution</v>
          </cell>
        </row>
        <row r="837">
          <cell r="A837" t="str">
            <v>00013419</v>
          </cell>
          <cell r="B837" t="str">
            <v>Hitchiner</v>
          </cell>
          <cell r="C837" t="str">
            <v>Jason</v>
          </cell>
          <cell r="D837" t="str">
            <v>Alinta Asset Management</v>
          </cell>
          <cell r="E837" t="str">
            <v>Supervisor Mornington 2</v>
          </cell>
          <cell r="F837" t="str">
            <v>Apprentice Lineworker</v>
          </cell>
          <cell r="G837" t="str">
            <v>Apprentice Lineworke</v>
          </cell>
          <cell r="H837" t="str">
            <v>United Energy Ltd.</v>
          </cell>
          <cell r="I837" t="str">
            <v>39404</v>
          </cell>
          <cell r="J837" t="str">
            <v>Alliance - Mornington</v>
          </cell>
        </row>
        <row r="838">
          <cell r="A838" t="str">
            <v>00013420</v>
          </cell>
          <cell r="B838" t="str">
            <v>Scotchbrook</v>
          </cell>
          <cell r="C838" t="str">
            <v>Justin</v>
          </cell>
          <cell r="D838" t="str">
            <v>Energy Investments</v>
          </cell>
          <cell r="E838" t="str">
            <v>Asset Owner Interface (AIH, DBP)</v>
          </cell>
          <cell r="F838" t="str">
            <v>Manager Asset Owner Interface</v>
          </cell>
          <cell r="G838" t="str">
            <v>TCR Accum Super</v>
          </cell>
          <cell r="H838" t="str">
            <v>Alinta Limited</v>
          </cell>
          <cell r="I838" t="str">
            <v>10800</v>
          </cell>
          <cell r="J838" t="str">
            <v>Energy Investments</v>
          </cell>
        </row>
        <row r="839">
          <cell r="A839" t="str">
            <v>00013421</v>
          </cell>
          <cell r="B839" t="str">
            <v>Doolan</v>
          </cell>
          <cell r="C839" t="str">
            <v>Greg</v>
          </cell>
          <cell r="D839" t="str">
            <v>Information Services</v>
          </cell>
          <cell r="E839" t="str">
            <v>Asset &amp; Works Management</v>
          </cell>
          <cell r="F839" t="str">
            <v>Functional Analyst - SAP Logistics</v>
          </cell>
          <cell r="G839" t="str">
            <v>TCR DB Super</v>
          </cell>
          <cell r="H839" t="str">
            <v>Alinta Limited</v>
          </cell>
          <cell r="I839" t="str">
            <v>14202</v>
          </cell>
          <cell r="J839" t="str">
            <v>IS Asset Mgmt (GIS)</v>
          </cell>
        </row>
        <row r="840">
          <cell r="A840" t="str">
            <v>00013422</v>
          </cell>
          <cell r="B840" t="str">
            <v>Tandy</v>
          </cell>
          <cell r="C840" t="str">
            <v>Wayne</v>
          </cell>
          <cell r="D840" t="str">
            <v>Information Services</v>
          </cell>
          <cell r="E840" t="str">
            <v>ERP</v>
          </cell>
          <cell r="F840" t="str">
            <v>Senior Analyst Programmer SAP ABAP/4</v>
          </cell>
          <cell r="G840" t="str">
            <v>TCR Accum Super</v>
          </cell>
          <cell r="H840" t="str">
            <v>Alinta Limited</v>
          </cell>
          <cell r="I840" t="str">
            <v>14300</v>
          </cell>
          <cell r="J840" t="str">
            <v>IS Enterprise Applic</v>
          </cell>
        </row>
        <row r="841">
          <cell r="A841" t="str">
            <v>00013423</v>
          </cell>
          <cell r="B841" t="str">
            <v>Penman</v>
          </cell>
          <cell r="C841" t="str">
            <v>Kim</v>
          </cell>
          <cell r="D841" t="str">
            <v>Information Services</v>
          </cell>
          <cell r="E841" t="str">
            <v>ERP</v>
          </cell>
          <cell r="F841" t="str">
            <v>Functional Analyst - SAP MM</v>
          </cell>
          <cell r="G841" t="str">
            <v>TCR Accum Super</v>
          </cell>
          <cell r="H841" t="str">
            <v>Alinta Limited</v>
          </cell>
          <cell r="I841" t="str">
            <v>14300</v>
          </cell>
          <cell r="J841" t="str">
            <v>IS Enterprise Applic</v>
          </cell>
        </row>
        <row r="842">
          <cell r="A842" t="str">
            <v>00013424</v>
          </cell>
          <cell r="B842" t="str">
            <v>Feng</v>
          </cell>
          <cell r="C842" t="str">
            <v>Howie</v>
          </cell>
          <cell r="D842" t="str">
            <v>Information Services</v>
          </cell>
          <cell r="E842" t="str">
            <v>Metering &amp; Billing</v>
          </cell>
          <cell r="F842" t="str">
            <v>Systems Analyst</v>
          </cell>
          <cell r="G842" t="str">
            <v>TCR Accum Super</v>
          </cell>
          <cell r="H842" t="str">
            <v>Alinta Limited</v>
          </cell>
          <cell r="I842" t="str">
            <v>14400</v>
          </cell>
          <cell r="J842" t="str">
            <v>IS MB Support Servs</v>
          </cell>
        </row>
        <row r="843">
          <cell r="A843" t="str">
            <v>00013428</v>
          </cell>
          <cell r="B843" t="str">
            <v>Willey</v>
          </cell>
          <cell r="C843" t="str">
            <v>Chris</v>
          </cell>
          <cell r="D843" t="str">
            <v>Alinta Asset Management</v>
          </cell>
          <cell r="E843" t="str">
            <v>Supervisor Burwood 2</v>
          </cell>
          <cell r="F843" t="str">
            <v>Apprentice Lineworker</v>
          </cell>
          <cell r="G843" t="str">
            <v>Apprentice Lineworke</v>
          </cell>
          <cell r="H843" t="str">
            <v>United Energy Ltd.</v>
          </cell>
          <cell r="I843" t="str">
            <v>39403</v>
          </cell>
          <cell r="J843" t="str">
            <v>Alliance - Burwood</v>
          </cell>
        </row>
        <row r="844">
          <cell r="A844" t="str">
            <v>00013429</v>
          </cell>
          <cell r="B844" t="str">
            <v>Clarke</v>
          </cell>
          <cell r="C844" t="str">
            <v>Trent</v>
          </cell>
          <cell r="D844" t="str">
            <v>Alinta Asset Management</v>
          </cell>
          <cell r="E844" t="str">
            <v>Supervisor Burwood 1</v>
          </cell>
          <cell r="F844" t="str">
            <v>Apprentice Lineworker</v>
          </cell>
          <cell r="G844" t="str">
            <v>Apprentice Lineworke</v>
          </cell>
          <cell r="H844" t="str">
            <v>United Energy Ltd.</v>
          </cell>
          <cell r="I844" t="str">
            <v>39403</v>
          </cell>
          <cell r="J844" t="str">
            <v>Alliance - Burwood</v>
          </cell>
        </row>
        <row r="845">
          <cell r="A845" t="str">
            <v>00013430</v>
          </cell>
          <cell r="B845" t="str">
            <v>Langley</v>
          </cell>
          <cell r="C845" t="str">
            <v>Daniel</v>
          </cell>
          <cell r="D845" t="str">
            <v>Alinta Asset Management</v>
          </cell>
          <cell r="E845" t="str">
            <v>Supervisor Moorabbin 1</v>
          </cell>
          <cell r="F845" t="str">
            <v>Apprentice Lineworker</v>
          </cell>
          <cell r="G845" t="str">
            <v>Apprentice Lineworke</v>
          </cell>
          <cell r="H845" t="str">
            <v>United Energy Ltd.</v>
          </cell>
          <cell r="I845" t="str">
            <v>39402</v>
          </cell>
          <cell r="J845" t="str">
            <v>Alliance - Moorabbin</v>
          </cell>
        </row>
        <row r="846">
          <cell r="A846" t="str">
            <v>00013431</v>
          </cell>
          <cell r="B846" t="str">
            <v>Mutch</v>
          </cell>
          <cell r="C846" t="str">
            <v>Albert</v>
          </cell>
          <cell r="D846" t="str">
            <v>Alinta Asset Management</v>
          </cell>
          <cell r="E846" t="str">
            <v>Maintenance Crews - Day Shift</v>
          </cell>
          <cell r="F846" t="str">
            <v>Project Construction Supervisor</v>
          </cell>
          <cell r="G846" t="str">
            <v>TCR Accum Super</v>
          </cell>
          <cell r="H846" t="str">
            <v>Alinta Asset Management</v>
          </cell>
          <cell r="I846" t="str">
            <v>31530</v>
          </cell>
          <cell r="J846" t="str">
            <v>AAM OW GT Ops Interf</v>
          </cell>
        </row>
        <row r="847">
          <cell r="A847" t="str">
            <v>00013432</v>
          </cell>
          <cell r="B847" t="str">
            <v>To</v>
          </cell>
          <cell r="C847" t="str">
            <v>Joey</v>
          </cell>
          <cell r="D847" t="str">
            <v>Alinta Asset Management</v>
          </cell>
          <cell r="E847" t="str">
            <v>Old Asset Services</v>
          </cell>
          <cell r="F847" t="str">
            <v>Graduate Engineer</v>
          </cell>
          <cell r="G847" t="str">
            <v>TCR Accum Super</v>
          </cell>
          <cell r="H847" t="str">
            <v>Alinta Asset Management</v>
          </cell>
          <cell r="I847" t="str">
            <v>31304</v>
          </cell>
          <cell r="J847" t="str">
            <v>HR - Graduate Engine</v>
          </cell>
        </row>
        <row r="848">
          <cell r="A848" t="str">
            <v>00013433</v>
          </cell>
          <cell r="B848" t="str">
            <v>Nguyen</v>
          </cell>
          <cell r="C848" t="str">
            <v>Sonny</v>
          </cell>
          <cell r="D848" t="str">
            <v>Alinta Asset Management</v>
          </cell>
          <cell r="E848" t="str">
            <v>Electrical Activity South</v>
          </cell>
          <cell r="F848" t="str">
            <v>Graduate Engineer</v>
          </cell>
          <cell r="G848" t="str">
            <v>TCR Accum Super</v>
          </cell>
          <cell r="H848" t="str">
            <v>Alinta Asset Management</v>
          </cell>
          <cell r="I848" t="str">
            <v>39413</v>
          </cell>
          <cell r="J848" t="str">
            <v>Project Planning Sth</v>
          </cell>
        </row>
        <row r="849">
          <cell r="A849" t="str">
            <v>00013434</v>
          </cell>
          <cell r="B849" t="str">
            <v>Cotas</v>
          </cell>
          <cell r="C849" t="str">
            <v>Edel</v>
          </cell>
          <cell r="D849" t="str">
            <v>Alinta Asset Management</v>
          </cell>
          <cell r="E849" t="str">
            <v>Overhead Supervisor HK</v>
          </cell>
          <cell r="F849" t="str">
            <v>Linesman</v>
          </cell>
          <cell r="G849" t="str">
            <v>NPS-EBA / Award VIC</v>
          </cell>
          <cell r="H849" t="str">
            <v>Alinta Asset Management 2</v>
          </cell>
          <cell r="I849" t="str">
            <v>39007</v>
          </cell>
          <cell r="J849" t="str">
            <v>Alliance</v>
          </cell>
        </row>
        <row r="850">
          <cell r="A850" t="str">
            <v>00013435</v>
          </cell>
          <cell r="B850" t="str">
            <v>Drummond</v>
          </cell>
          <cell r="C850" t="str">
            <v>Dave</v>
          </cell>
          <cell r="D850" t="str">
            <v>Human Resources</v>
          </cell>
          <cell r="E850" t="str">
            <v>HSEQ</v>
          </cell>
          <cell r="F850" t="str">
            <v>Group Manager HSEQ</v>
          </cell>
          <cell r="G850" t="str">
            <v>TCR Accum Super</v>
          </cell>
          <cell r="H850" t="str">
            <v>Alinta Limited</v>
          </cell>
          <cell r="I850" t="str">
            <v>11002</v>
          </cell>
          <cell r="J850" t="str">
            <v>HR - Health &amp; Safety</v>
          </cell>
        </row>
        <row r="851">
          <cell r="A851" t="str">
            <v>00013437</v>
          </cell>
          <cell r="B851" t="str">
            <v>Sachchithananthan</v>
          </cell>
          <cell r="C851" t="str">
            <v>Nirooshan</v>
          </cell>
          <cell r="D851" t="str">
            <v>Alinta Asset Management</v>
          </cell>
          <cell r="E851" t="str">
            <v>Major Projects</v>
          </cell>
          <cell r="F851" t="str">
            <v>Graduate Engineer</v>
          </cell>
          <cell r="G851" t="str">
            <v>TCR Accum Super</v>
          </cell>
          <cell r="H851" t="str">
            <v>Alinta Asset Management</v>
          </cell>
          <cell r="I851" t="str">
            <v>31304</v>
          </cell>
          <cell r="J851" t="str">
            <v>HR - Graduate Engine</v>
          </cell>
        </row>
        <row r="852">
          <cell r="A852" t="str">
            <v>00013438</v>
          </cell>
          <cell r="B852" t="str">
            <v>McConnell</v>
          </cell>
          <cell r="C852" t="str">
            <v>Matthew</v>
          </cell>
          <cell r="D852" t="str">
            <v>Alinta Asset Management</v>
          </cell>
          <cell r="E852" t="str">
            <v>Warrnambool &amp; Travelling</v>
          </cell>
          <cell r="F852" t="str">
            <v>Apprentice</v>
          </cell>
          <cell r="G852" t="str">
            <v>NPS-EBA / Award VIC</v>
          </cell>
          <cell r="H852" t="str">
            <v>Alinta Asset Management 2</v>
          </cell>
          <cell r="I852" t="str">
            <v>39417</v>
          </cell>
          <cell r="J852" t="str">
            <v>Warnambool</v>
          </cell>
        </row>
        <row r="853">
          <cell r="A853" t="str">
            <v>00013439</v>
          </cell>
          <cell r="B853" t="str">
            <v>Kenny</v>
          </cell>
          <cell r="C853" t="str">
            <v>Andrew</v>
          </cell>
          <cell r="D853" t="str">
            <v>Alinta Asset Management</v>
          </cell>
          <cell r="E853" t="str">
            <v>Engineering</v>
          </cell>
          <cell r="F853" t="str">
            <v>Graduate Engineer</v>
          </cell>
          <cell r="G853" t="str">
            <v>TCR Accum Super</v>
          </cell>
          <cell r="H853" t="str">
            <v>Alinta Asset Management</v>
          </cell>
          <cell r="I853" t="str">
            <v>35413</v>
          </cell>
          <cell r="J853" t="str">
            <v>Engineering</v>
          </cell>
        </row>
        <row r="854">
          <cell r="A854" t="str">
            <v>00013440</v>
          </cell>
          <cell r="B854" t="str">
            <v>Beckett</v>
          </cell>
          <cell r="C854" t="str">
            <v>Chris</v>
          </cell>
          <cell r="D854" t="str">
            <v>Alinta Asset Management</v>
          </cell>
          <cell r="E854" t="str">
            <v>Resource Coord.</v>
          </cell>
          <cell r="F854" t="str">
            <v>Graduate Engineer</v>
          </cell>
          <cell r="G854" t="str">
            <v>TCR Accum Super</v>
          </cell>
          <cell r="H854" t="str">
            <v>Alinta Asset Management</v>
          </cell>
          <cell r="I854" t="str">
            <v>31304</v>
          </cell>
          <cell r="J854" t="str">
            <v>HR - Graduate Engine</v>
          </cell>
        </row>
        <row r="855">
          <cell r="A855" t="str">
            <v>00013441</v>
          </cell>
          <cell r="B855" t="str">
            <v>Sanchez</v>
          </cell>
          <cell r="C855" t="str">
            <v>Rolando</v>
          </cell>
          <cell r="D855" t="str">
            <v>Alinta Asset Management</v>
          </cell>
          <cell r="E855" t="str">
            <v>Kalgoorlie Electrical Group</v>
          </cell>
          <cell r="F855" t="str">
            <v>Linesman</v>
          </cell>
          <cell r="G855" t="str">
            <v>NPS-EBA / Award VIC</v>
          </cell>
          <cell r="H855" t="str">
            <v>Alinta Asset Management 2</v>
          </cell>
          <cell r="I855" t="str">
            <v>31457</v>
          </cell>
          <cell r="J855" t="str">
            <v>AAM OW Elect Electrical</v>
          </cell>
        </row>
        <row r="856">
          <cell r="A856" t="str">
            <v>00013442</v>
          </cell>
          <cell r="B856" t="str">
            <v>Oliva</v>
          </cell>
          <cell r="C856" t="str">
            <v>Jerome</v>
          </cell>
          <cell r="D856" t="str">
            <v>Alinta Asset Management</v>
          </cell>
          <cell r="E856" t="str">
            <v>Kalgoorlie Electrical Group</v>
          </cell>
          <cell r="F856" t="str">
            <v>Linesman</v>
          </cell>
          <cell r="G856" t="str">
            <v>NPS-EBA / Award VIC</v>
          </cell>
          <cell r="H856" t="str">
            <v>Alinta Asset Management 2</v>
          </cell>
          <cell r="I856" t="str">
            <v>31457</v>
          </cell>
          <cell r="J856" t="str">
            <v>AAM OW Elect Electrical</v>
          </cell>
        </row>
        <row r="857">
          <cell r="A857" t="str">
            <v>00013445</v>
          </cell>
          <cell r="B857" t="str">
            <v>Manapsal</v>
          </cell>
          <cell r="C857" t="str">
            <v>Harold</v>
          </cell>
          <cell r="D857" t="str">
            <v>Alinta Asset Management</v>
          </cell>
          <cell r="E857" t="str">
            <v>Supervisor GA</v>
          </cell>
          <cell r="F857" t="str">
            <v>Linesman</v>
          </cell>
          <cell r="G857" t="str">
            <v>NPS-EBA / Award VIC</v>
          </cell>
          <cell r="H857" t="str">
            <v>Alinta Asset Management 2</v>
          </cell>
          <cell r="I857" t="str">
            <v>39007</v>
          </cell>
          <cell r="J857" t="str">
            <v>Alliance</v>
          </cell>
        </row>
        <row r="858">
          <cell r="A858" t="str">
            <v>00013463</v>
          </cell>
          <cell r="B858" t="str">
            <v>McPherson</v>
          </cell>
          <cell r="C858" t="str">
            <v>Peter</v>
          </cell>
          <cell r="D858" t="str">
            <v>Information Services</v>
          </cell>
          <cell r="E858" t="str">
            <v>Service Delivery &amp; Infrastructure</v>
          </cell>
          <cell r="F858" t="str">
            <v>Desktop &amp; Telco Manager</v>
          </cell>
          <cell r="G858" t="str">
            <v>TCR Accum Super</v>
          </cell>
          <cell r="H858" t="str">
            <v>Alinta Limited</v>
          </cell>
          <cell r="I858" t="str">
            <v>14600</v>
          </cell>
          <cell r="J858" t="str">
            <v>IS Infrastructure</v>
          </cell>
        </row>
        <row r="859">
          <cell r="A859" t="str">
            <v>00013475</v>
          </cell>
          <cell r="B859" t="str">
            <v>McLean</v>
          </cell>
          <cell r="C859" t="str">
            <v>Brett</v>
          </cell>
          <cell r="D859" t="str">
            <v>Information Services</v>
          </cell>
          <cell r="E859" t="str">
            <v>Architecture &amp; Strategy</v>
          </cell>
          <cell r="F859" t="str">
            <v>IT Strategist</v>
          </cell>
          <cell r="G859" t="str">
            <v>TCR Accum Super</v>
          </cell>
          <cell r="H859" t="str">
            <v>Alinta Limited</v>
          </cell>
          <cell r="I859" t="str">
            <v>14140</v>
          </cell>
          <cell r="J859" t="str">
            <v>Strategy &amp; Architect</v>
          </cell>
        </row>
        <row r="860">
          <cell r="A860" t="str">
            <v>00013479</v>
          </cell>
          <cell r="B860" t="str">
            <v>Appleby</v>
          </cell>
          <cell r="C860" t="str">
            <v>Jeanette</v>
          </cell>
          <cell r="D860" t="str">
            <v>Alinta Asset Management</v>
          </cell>
          <cell r="E860" t="str">
            <v>Land Management &amp; Best Practices</v>
          </cell>
          <cell r="F860" t="str">
            <v>Land Management Officer</v>
          </cell>
          <cell r="G860" t="str">
            <v>TCR Accum Super</v>
          </cell>
          <cell r="H860" t="str">
            <v>Alinta Asset Management</v>
          </cell>
          <cell r="I860" t="str">
            <v>43150</v>
          </cell>
          <cell r="J860" t="str">
            <v>Mgr DBP Operations</v>
          </cell>
        </row>
        <row r="861">
          <cell r="A861" t="str">
            <v>00013480</v>
          </cell>
          <cell r="B861" t="str">
            <v>Commins</v>
          </cell>
          <cell r="C861" t="str">
            <v>Douglas</v>
          </cell>
          <cell r="D861" t="str">
            <v>Alinta Asset Management</v>
          </cell>
          <cell r="E861" t="str">
            <v>Supervisor GA</v>
          </cell>
          <cell r="F861" t="str">
            <v>Tester</v>
          </cell>
          <cell r="G861" t="str">
            <v>NPS-EBA / Award VIC</v>
          </cell>
          <cell r="H861" t="str">
            <v>Alinta Asset Management 2</v>
          </cell>
          <cell r="I861" t="str">
            <v>39007</v>
          </cell>
          <cell r="J861" t="str">
            <v>Alliance</v>
          </cell>
        </row>
        <row r="862">
          <cell r="A862" t="str">
            <v>00013482</v>
          </cell>
          <cell r="B862" t="str">
            <v>Anderson</v>
          </cell>
          <cell r="C862" t="str">
            <v>Ross</v>
          </cell>
          <cell r="D862" t="str">
            <v>Alinta Asset Management</v>
          </cell>
          <cell r="E862" t="str">
            <v>Supervisor GA</v>
          </cell>
          <cell r="F862" t="str">
            <v>Tester</v>
          </cell>
          <cell r="G862" t="str">
            <v>NPS-EBA / Award VIC</v>
          </cell>
          <cell r="H862" t="str">
            <v>Alinta Asset Management 2</v>
          </cell>
          <cell r="I862" t="str">
            <v>39007</v>
          </cell>
          <cell r="J862" t="str">
            <v>Alliance</v>
          </cell>
        </row>
        <row r="863">
          <cell r="A863" t="str">
            <v>00013484</v>
          </cell>
          <cell r="B863" t="str">
            <v>Dowson</v>
          </cell>
          <cell r="C863" t="str">
            <v>Andrew</v>
          </cell>
          <cell r="D863" t="str">
            <v>Alinta Asset Management</v>
          </cell>
          <cell r="E863" t="str">
            <v>CSG Allan Ormsby</v>
          </cell>
          <cell r="F863" t="str">
            <v>Cable Installer</v>
          </cell>
          <cell r="G863" t="str">
            <v>NPS-EBA / Award VIC</v>
          </cell>
          <cell r="H863" t="str">
            <v>Alinta Asset Management 2</v>
          </cell>
          <cell r="I863" t="str">
            <v>31506</v>
          </cell>
          <cell r="J863" t="str">
            <v>AAM OS ED CS Keysborough</v>
          </cell>
        </row>
        <row r="864">
          <cell r="A864" t="str">
            <v>00013485</v>
          </cell>
          <cell r="B864" t="str">
            <v>Randall</v>
          </cell>
          <cell r="C864" t="str">
            <v>Steve</v>
          </cell>
          <cell r="D864" t="str">
            <v>Alinta Asset Management</v>
          </cell>
          <cell r="E864" t="str">
            <v>Supervisor GA</v>
          </cell>
          <cell r="F864" t="str">
            <v>Apprentice</v>
          </cell>
          <cell r="G864" t="str">
            <v>NPS-EBA / Award VIC</v>
          </cell>
          <cell r="H864" t="str">
            <v>Alinta Asset Management 2</v>
          </cell>
          <cell r="I864" t="str">
            <v>39007</v>
          </cell>
          <cell r="J864" t="str">
            <v>Alliance</v>
          </cell>
        </row>
        <row r="865">
          <cell r="A865" t="str">
            <v>00013486</v>
          </cell>
          <cell r="B865" t="str">
            <v>Drougas</v>
          </cell>
          <cell r="C865" t="str">
            <v>Stephen</v>
          </cell>
          <cell r="D865" t="str">
            <v>Alinta Asset Management</v>
          </cell>
          <cell r="E865" t="str">
            <v>Overhead Supervisor HK</v>
          </cell>
          <cell r="F865" t="str">
            <v>Apprentice</v>
          </cell>
          <cell r="G865" t="str">
            <v>NPS-EBA / Award VIC</v>
          </cell>
          <cell r="H865" t="str">
            <v>Alinta Asset Management 2</v>
          </cell>
          <cell r="I865" t="str">
            <v>39007</v>
          </cell>
          <cell r="J865" t="str">
            <v>Alliance</v>
          </cell>
        </row>
        <row r="866">
          <cell r="A866" t="str">
            <v>00013487</v>
          </cell>
          <cell r="B866" t="str">
            <v>Dunford</v>
          </cell>
          <cell r="C866" t="str">
            <v>Neil</v>
          </cell>
          <cell r="D866" t="str">
            <v>Alinta Asset Management</v>
          </cell>
          <cell r="E866" t="str">
            <v>GIS Transmission</v>
          </cell>
          <cell r="F866" t="str">
            <v>GIS Coordinator</v>
          </cell>
          <cell r="G866" t="str">
            <v>TCR Accum Super</v>
          </cell>
          <cell r="H866" t="str">
            <v>Alinta Asset Management</v>
          </cell>
          <cell r="I866" t="str">
            <v>35404</v>
          </cell>
          <cell r="J866" t="str">
            <v>E&amp;TS Manager</v>
          </cell>
        </row>
        <row r="867">
          <cell r="A867" t="str">
            <v>00013492</v>
          </cell>
          <cell r="B867" t="str">
            <v>Royle</v>
          </cell>
          <cell r="C867" t="str">
            <v>Steven</v>
          </cell>
          <cell r="D867" t="str">
            <v>Alinta Asset Management</v>
          </cell>
          <cell r="E867" t="str">
            <v>Distribution Construction - Keysborough</v>
          </cell>
          <cell r="F867" t="str">
            <v>Apprentice</v>
          </cell>
          <cell r="G867" t="str">
            <v>NPS-EBA / Award VIC</v>
          </cell>
          <cell r="H867" t="str">
            <v>Alinta Asset Management 2</v>
          </cell>
          <cell r="I867" t="str">
            <v>31507</v>
          </cell>
          <cell r="J867" t="str">
            <v>AAM OS ED CS Test</v>
          </cell>
        </row>
        <row r="868">
          <cell r="A868" t="str">
            <v>00013493</v>
          </cell>
          <cell r="B868" t="str">
            <v>Russell</v>
          </cell>
          <cell r="C868" t="str">
            <v>Christopher</v>
          </cell>
          <cell r="D868" t="str">
            <v>Alinta Asset Management</v>
          </cell>
          <cell r="E868" t="str">
            <v>Distribution Construction - Keysborough</v>
          </cell>
          <cell r="F868" t="str">
            <v>Apprentice</v>
          </cell>
          <cell r="G868" t="str">
            <v>NPS-EBA / Award VIC</v>
          </cell>
          <cell r="H868" t="str">
            <v>Alinta Asset Management 2</v>
          </cell>
          <cell r="I868" t="str">
            <v>31509</v>
          </cell>
          <cell r="J868" t="str">
            <v>AAM OS ED SS Keysbourough</v>
          </cell>
        </row>
        <row r="869">
          <cell r="A869" t="str">
            <v>00013494</v>
          </cell>
          <cell r="B869" t="str">
            <v>Schmidt</v>
          </cell>
          <cell r="C869" t="str">
            <v>Benjamin</v>
          </cell>
          <cell r="D869" t="str">
            <v>Alinta Asset Management</v>
          </cell>
          <cell r="E869" t="str">
            <v>Protection Testers Team</v>
          </cell>
          <cell r="F869" t="str">
            <v>Trainee Prot/Cable Tester</v>
          </cell>
          <cell r="G869" t="str">
            <v>NPS-EBA / Award VIC</v>
          </cell>
          <cell r="H869" t="str">
            <v>Alinta Asset Management 2</v>
          </cell>
          <cell r="I869" t="str">
            <v>31511</v>
          </cell>
          <cell r="J869" t="str">
            <v>AAM OS ED SS Keysbourough</v>
          </cell>
        </row>
        <row r="870">
          <cell r="A870" t="str">
            <v>00013495</v>
          </cell>
          <cell r="B870" t="str">
            <v>Monckton</v>
          </cell>
          <cell r="C870" t="str">
            <v>Cory</v>
          </cell>
          <cell r="D870" t="str">
            <v>Alinta Asset Management</v>
          </cell>
          <cell r="E870" t="str">
            <v>Testing</v>
          </cell>
          <cell r="F870" t="str">
            <v>Trainee Prot/Cable Tester</v>
          </cell>
          <cell r="G870" t="str">
            <v>NPS-EBA / Award VIC</v>
          </cell>
          <cell r="H870" t="str">
            <v>Alinta Asset Management 2</v>
          </cell>
          <cell r="I870" t="str">
            <v>31506</v>
          </cell>
          <cell r="J870" t="str">
            <v>AAM OS ED CS Keysborough</v>
          </cell>
        </row>
        <row r="871">
          <cell r="A871" t="str">
            <v>00013504</v>
          </cell>
          <cell r="B871" t="str">
            <v>Innes</v>
          </cell>
          <cell r="C871" t="str">
            <v>Sharney</v>
          </cell>
          <cell r="D871" t="str">
            <v>Information Services</v>
          </cell>
          <cell r="E871" t="str">
            <v>Program Office</v>
          </cell>
          <cell r="F871" t="str">
            <v>Program Office</v>
          </cell>
          <cell r="G871" t="str">
            <v>TCR Accum Super</v>
          </cell>
          <cell r="H871" t="str">
            <v>Alinta Limited</v>
          </cell>
          <cell r="I871" t="str">
            <v>14160</v>
          </cell>
          <cell r="J871" t="str">
            <v>Program Delivery</v>
          </cell>
        </row>
        <row r="872">
          <cell r="A872" t="str">
            <v>00013508</v>
          </cell>
          <cell r="B872" t="str">
            <v>Mott</v>
          </cell>
          <cell r="C872" t="str">
            <v>Laurie</v>
          </cell>
          <cell r="D872" t="str">
            <v>Alinta Energy</v>
          </cell>
          <cell r="E872" t="str">
            <v>Power Projects Planning</v>
          </cell>
          <cell r="F872" t="str">
            <v>Manager Planning Projects</v>
          </cell>
          <cell r="G872" t="str">
            <v>TCR Accum Super</v>
          </cell>
          <cell r="H872" t="str">
            <v>Alinta Energy Pty Ltd</v>
          </cell>
          <cell r="I872" t="str">
            <v>45110</v>
          </cell>
          <cell r="J872" t="str">
            <v>AE Technical Serv</v>
          </cell>
        </row>
        <row r="873">
          <cell r="A873" t="str">
            <v>00013509</v>
          </cell>
          <cell r="B873" t="str">
            <v>Steinmann</v>
          </cell>
          <cell r="C873" t="str">
            <v>Rolf</v>
          </cell>
          <cell r="D873" t="str">
            <v>Alinta Energy</v>
          </cell>
          <cell r="E873" t="str">
            <v>Power Projects</v>
          </cell>
          <cell r="F873" t="str">
            <v>Project Manager</v>
          </cell>
          <cell r="G873" t="str">
            <v>TCR Accum Super</v>
          </cell>
          <cell r="H873" t="str">
            <v>Alinta Energy Pty Ltd</v>
          </cell>
          <cell r="I873" t="str">
            <v>45110</v>
          </cell>
          <cell r="J873" t="str">
            <v>AE Technical Serv</v>
          </cell>
        </row>
        <row r="874">
          <cell r="A874" t="str">
            <v>00013510</v>
          </cell>
          <cell r="B874" t="str">
            <v>Swaid</v>
          </cell>
          <cell r="C874" t="str">
            <v>Ali</v>
          </cell>
          <cell r="D874" t="str">
            <v>Alinta Asset Management</v>
          </cell>
          <cell r="E874" t="str">
            <v>Engineering &amp; Technical Services</v>
          </cell>
          <cell r="F874" t="str">
            <v>Graduate Engineer</v>
          </cell>
          <cell r="G874" t="str">
            <v>TCR Accum Super</v>
          </cell>
          <cell r="H874" t="str">
            <v>Monthly Alinta Asset Managemt.</v>
          </cell>
          <cell r="I874" t="str">
            <v>43152</v>
          </cell>
          <cell r="J874" t="str">
            <v>DBP Tech Servs</v>
          </cell>
        </row>
        <row r="875">
          <cell r="A875" t="str">
            <v>00013511</v>
          </cell>
          <cell r="B875" t="str">
            <v>Wrigley</v>
          </cell>
          <cell r="C875" t="str">
            <v>David</v>
          </cell>
          <cell r="D875" t="str">
            <v>Corporate Finance</v>
          </cell>
          <cell r="E875" t="str">
            <v>Financial Control Alinta Energy</v>
          </cell>
          <cell r="F875" t="str">
            <v>Financial Controller Alinta Energy</v>
          </cell>
          <cell r="G875" t="str">
            <v>TCR Accum Super</v>
          </cell>
          <cell r="H875" t="str">
            <v>Alinta Limited</v>
          </cell>
          <cell r="I875" t="str">
            <v>45030</v>
          </cell>
          <cell r="J875" t="str">
            <v>AE Finance &amp; Admin</v>
          </cell>
        </row>
        <row r="876">
          <cell r="A876" t="str">
            <v>00013514</v>
          </cell>
          <cell r="B876" t="str">
            <v>Clark</v>
          </cell>
          <cell r="C876" t="str">
            <v>Sarah</v>
          </cell>
          <cell r="D876" t="str">
            <v>Corporate Finance</v>
          </cell>
          <cell r="E876" t="str">
            <v>Group Accounting</v>
          </cell>
          <cell r="F876" t="str">
            <v>Management Accountant</v>
          </cell>
          <cell r="G876" t="str">
            <v>TCR Accum Super</v>
          </cell>
          <cell r="H876" t="str">
            <v>Alinta Limited</v>
          </cell>
          <cell r="I876" t="str">
            <v>13002</v>
          </cell>
          <cell r="J876" t="str">
            <v>FS Group Acctg</v>
          </cell>
        </row>
        <row r="877">
          <cell r="A877" t="str">
            <v>00013515</v>
          </cell>
          <cell r="B877" t="str">
            <v>Billstein</v>
          </cell>
          <cell r="C877" t="str">
            <v>Annie</v>
          </cell>
          <cell r="D877" t="str">
            <v>Alinta Asset Management</v>
          </cell>
          <cell r="E877" t="str">
            <v>Control Room</v>
          </cell>
          <cell r="F877" t="str">
            <v>Pipeline Controller</v>
          </cell>
          <cell r="G877" t="str">
            <v>TCR Accum Super</v>
          </cell>
          <cell r="H877" t="str">
            <v>Monthly Alinta Asset Managemt.</v>
          </cell>
          <cell r="I877" t="str">
            <v>35406</v>
          </cell>
          <cell r="J877" t="str">
            <v>Control Centre 35</v>
          </cell>
        </row>
        <row r="878">
          <cell r="A878" t="str">
            <v>00013516</v>
          </cell>
          <cell r="B878" t="str">
            <v>Seddon</v>
          </cell>
          <cell r="C878" t="str">
            <v>Paul</v>
          </cell>
          <cell r="D878" t="str">
            <v>Alinta Asset Management</v>
          </cell>
          <cell r="E878" t="str">
            <v>Warrnambool &amp; Travelling</v>
          </cell>
          <cell r="F878" t="str">
            <v>Linesman</v>
          </cell>
          <cell r="G878" t="str">
            <v>NPS-EBA / Award VIC</v>
          </cell>
          <cell r="H878" t="str">
            <v>Alinta Asset Management 2</v>
          </cell>
          <cell r="I878" t="str">
            <v>39417</v>
          </cell>
          <cell r="J878" t="str">
            <v>Warnambool</v>
          </cell>
        </row>
        <row r="879">
          <cell r="A879" t="str">
            <v>00013536</v>
          </cell>
          <cell r="B879" t="str">
            <v>Johnson</v>
          </cell>
          <cell r="C879" t="str">
            <v>Rebecca</v>
          </cell>
          <cell r="D879" t="str">
            <v>Corporate Finance</v>
          </cell>
          <cell r="E879" t="str">
            <v>Corporate Office Administration</v>
          </cell>
          <cell r="F879" t="str">
            <v>Administration Assistant</v>
          </cell>
          <cell r="G879" t="str">
            <v>TCR Accum Super</v>
          </cell>
          <cell r="H879" t="str">
            <v>Alinta Limited</v>
          </cell>
          <cell r="I879" t="str">
            <v>13501</v>
          </cell>
          <cell r="J879" t="str">
            <v>BS Corp Office Admin</v>
          </cell>
        </row>
        <row r="880">
          <cell r="A880" t="str">
            <v>00013537</v>
          </cell>
          <cell r="B880" t="str">
            <v>Cooper</v>
          </cell>
          <cell r="C880" t="str">
            <v>Mark</v>
          </cell>
          <cell r="D880" t="str">
            <v>Payroll Only</v>
          </cell>
          <cell r="E880" t="str">
            <v>DBNGP WA Nominees</v>
          </cell>
          <cell r="F880" t="str">
            <v>Manager Commercial &amp; Project Development</v>
          </cell>
          <cell r="G880" t="str">
            <v>TCR Accum Super</v>
          </cell>
          <cell r="H880" t="str">
            <v>DBNGP WA Nominees Pty Ltd</v>
          </cell>
          <cell r="I880" t="str">
            <v>505360</v>
          </cell>
          <cell r="J880" t="str">
            <v>DBP Administration</v>
          </cell>
        </row>
        <row r="881">
          <cell r="A881" t="str">
            <v>00013539</v>
          </cell>
          <cell r="B881" t="str">
            <v>Cribb</v>
          </cell>
          <cell r="C881" t="str">
            <v>Anthony</v>
          </cell>
          <cell r="D881" t="str">
            <v>Payroll Only</v>
          </cell>
          <cell r="E881" t="str">
            <v>DBNGP WA Nominees</v>
          </cell>
          <cell r="F881" t="str">
            <v>Mgr Regulatory &amp; Legal / Comp Secretary</v>
          </cell>
          <cell r="G881" t="str">
            <v>TCR Accum Super</v>
          </cell>
          <cell r="H881" t="str">
            <v>DBNGP WA Nominees Pty Ltd</v>
          </cell>
          <cell r="I881" t="str">
            <v>505360</v>
          </cell>
          <cell r="J881" t="str">
            <v>DBP Administration</v>
          </cell>
        </row>
        <row r="882">
          <cell r="A882" t="str">
            <v>00013547</v>
          </cell>
          <cell r="B882" t="str">
            <v>Blakeley</v>
          </cell>
          <cell r="C882" t="str">
            <v>Peter</v>
          </cell>
          <cell r="D882" t="str">
            <v>Alinta Asset Management</v>
          </cell>
          <cell r="E882" t="str">
            <v>Tasmania Operations</v>
          </cell>
          <cell r="F882" t="str">
            <v>Electrical Fitter</v>
          </cell>
          <cell r="G882" t="str">
            <v>NPS-EBA / Award VIC</v>
          </cell>
          <cell r="H882" t="str">
            <v>Alinta Asset Management 2</v>
          </cell>
          <cell r="I882" t="str">
            <v>31510</v>
          </cell>
          <cell r="J882" t="str">
            <v>AAM OS ED SS Maintenance</v>
          </cell>
        </row>
        <row r="883">
          <cell r="A883" t="str">
            <v>00013551</v>
          </cell>
          <cell r="B883" t="str">
            <v>Lightfoot</v>
          </cell>
          <cell r="C883" t="str">
            <v>Lisa</v>
          </cell>
          <cell r="D883" t="str">
            <v>Information Services</v>
          </cell>
          <cell r="E883" t="str">
            <v>Strategic Sourcing &amp; Commercial</v>
          </cell>
          <cell r="F883" t="str">
            <v>Contracts Specialist</v>
          </cell>
          <cell r="G883" t="str">
            <v>TCR Accum Super</v>
          </cell>
          <cell r="H883" t="str">
            <v>Alinta Limited</v>
          </cell>
          <cell r="I883" t="str">
            <v>14120</v>
          </cell>
          <cell r="J883" t="str">
            <v>Strategic Sourcing &amp;</v>
          </cell>
        </row>
        <row r="884">
          <cell r="A884" t="str">
            <v>00013555</v>
          </cell>
          <cell r="B884" t="str">
            <v>Mulligan</v>
          </cell>
          <cell r="C884" t="str">
            <v>Katrina</v>
          </cell>
          <cell r="D884" t="str">
            <v>Alinta Asset Management</v>
          </cell>
          <cell r="E884" t="str">
            <v>Works Programs South</v>
          </cell>
          <cell r="F884" t="str">
            <v>Works Program Analyst</v>
          </cell>
          <cell r="G884" t="str">
            <v>TCR Accum Super</v>
          </cell>
          <cell r="H884" t="str">
            <v>Alinta Asset Management</v>
          </cell>
          <cell r="I884" t="str">
            <v>36305</v>
          </cell>
          <cell r="J884" t="str">
            <v>Program Mgt</v>
          </cell>
        </row>
        <row r="885">
          <cell r="A885" t="str">
            <v>00013563</v>
          </cell>
          <cell r="B885" t="str">
            <v>Patterson</v>
          </cell>
          <cell r="C885" t="str">
            <v>Gary</v>
          </cell>
          <cell r="D885" t="str">
            <v>Alinta Asset Management</v>
          </cell>
          <cell r="E885" t="str">
            <v>Sunshine</v>
          </cell>
          <cell r="F885" t="str">
            <v>Team Leader</v>
          </cell>
          <cell r="G885" t="str">
            <v>NPS-EBA / Award VIC</v>
          </cell>
          <cell r="H885" t="str">
            <v>Alinta Asset Management 2</v>
          </cell>
          <cell r="I885" t="str">
            <v>31515</v>
          </cell>
          <cell r="J885" t="str">
            <v>AAM OS ED SS Sunshine</v>
          </cell>
        </row>
        <row r="886">
          <cell r="A886" t="str">
            <v>00013564</v>
          </cell>
          <cell r="B886" t="str">
            <v>Depuit</v>
          </cell>
          <cell r="C886" t="str">
            <v>Adrian</v>
          </cell>
          <cell r="D886" t="str">
            <v>Alinta Asset Management</v>
          </cell>
          <cell r="E886" t="str">
            <v>Tasmania Operations</v>
          </cell>
          <cell r="F886" t="str">
            <v>Electrical Fitter</v>
          </cell>
          <cell r="G886" t="str">
            <v>NPS-EBA / Award VIC</v>
          </cell>
          <cell r="H886" t="str">
            <v>Alinta Asset Management 2</v>
          </cell>
          <cell r="I886" t="str">
            <v>31514</v>
          </cell>
          <cell r="J886" t="str">
            <v>AAM OS ED SS Tasmani</v>
          </cell>
        </row>
        <row r="887">
          <cell r="A887" t="str">
            <v>00013567</v>
          </cell>
          <cell r="B887" t="str">
            <v>Barker</v>
          </cell>
          <cell r="C887" t="str">
            <v>Tom</v>
          </cell>
          <cell r="D887" t="str">
            <v>Alinta Energy</v>
          </cell>
          <cell r="E887" t="str">
            <v>Alinta Energy Commercial</v>
          </cell>
          <cell r="F887" t="str">
            <v>Contracts Manager</v>
          </cell>
          <cell r="G887" t="str">
            <v>TCR Accum Super</v>
          </cell>
          <cell r="H887" t="str">
            <v>Alinta Energy Pty Ltd</v>
          </cell>
          <cell r="I887" t="str">
            <v>45110</v>
          </cell>
          <cell r="J887" t="str">
            <v>AE Technical Serv</v>
          </cell>
        </row>
        <row r="888">
          <cell r="A888" t="str">
            <v>00013573</v>
          </cell>
          <cell r="B888" t="str">
            <v>Stavridis</v>
          </cell>
          <cell r="C888" t="str">
            <v>Dimitrios</v>
          </cell>
          <cell r="D888" t="str">
            <v>Alinta Asset Management</v>
          </cell>
          <cell r="E888" t="str">
            <v>Protection &amp; Control</v>
          </cell>
          <cell r="F888" t="str">
            <v>Protection Engineer</v>
          </cell>
          <cell r="G888" t="str">
            <v>TCR Accum Super</v>
          </cell>
          <cell r="H888" t="str">
            <v>Alinta Asset Management</v>
          </cell>
          <cell r="I888" t="str">
            <v>31399</v>
          </cell>
          <cell r="J888" t="str">
            <v>AAM AS ETS Protectio</v>
          </cell>
        </row>
        <row r="889">
          <cell r="A889" t="str">
            <v>00013574</v>
          </cell>
          <cell r="B889" t="str">
            <v>Pavlidis</v>
          </cell>
          <cell r="C889" t="str">
            <v>Maria</v>
          </cell>
          <cell r="D889" t="str">
            <v>Alinta Asset Management</v>
          </cell>
          <cell r="E889" t="str">
            <v>Property Services</v>
          </cell>
          <cell r="F889" t="str">
            <v>Property Services Coordinator</v>
          </cell>
          <cell r="G889" t="str">
            <v>TCR Accum Super</v>
          </cell>
          <cell r="H889" t="str">
            <v>Alinta Limited</v>
          </cell>
          <cell r="I889" t="str">
            <v>31464</v>
          </cell>
          <cell r="J889" t="str">
            <v>AAM BS Property &amp; Fl</v>
          </cell>
        </row>
        <row r="890">
          <cell r="A890" t="str">
            <v>00013575</v>
          </cell>
          <cell r="B890" t="str">
            <v>Frey</v>
          </cell>
          <cell r="C890" t="str">
            <v>Garon</v>
          </cell>
          <cell r="D890" t="str">
            <v>Alinta Asset Management</v>
          </cell>
          <cell r="E890" t="str">
            <v>Tasmania Operations</v>
          </cell>
          <cell r="F890" t="str">
            <v>Electrical Fitter</v>
          </cell>
          <cell r="G890" t="str">
            <v>NPS-EBA / Award VIC</v>
          </cell>
          <cell r="H890" t="str">
            <v>Alinta Asset Management 2</v>
          </cell>
          <cell r="I890" t="str">
            <v>31514</v>
          </cell>
          <cell r="J890" t="str">
            <v>AAM OS ED SS Tasmani</v>
          </cell>
        </row>
        <row r="891">
          <cell r="A891" t="str">
            <v>00013577</v>
          </cell>
          <cell r="B891" t="str">
            <v>Bowles</v>
          </cell>
          <cell r="C891" t="str">
            <v>Brad</v>
          </cell>
          <cell r="D891" t="str">
            <v>Corporate Finance</v>
          </cell>
          <cell r="E891" t="str">
            <v>Financial Control Alinta Energy</v>
          </cell>
          <cell r="F891" t="str">
            <v>Senior Management Accountant</v>
          </cell>
          <cell r="G891" t="str">
            <v>TCR Accum Super</v>
          </cell>
          <cell r="H891" t="str">
            <v>Alinta Limited</v>
          </cell>
          <cell r="I891" t="str">
            <v>45030</v>
          </cell>
          <cell r="J891" t="str">
            <v>AE Finance &amp; Admin</v>
          </cell>
        </row>
        <row r="892">
          <cell r="A892" t="str">
            <v>00013578</v>
          </cell>
          <cell r="B892" t="str">
            <v>McDonald</v>
          </cell>
          <cell r="C892" t="str">
            <v>Anthony</v>
          </cell>
          <cell r="D892" t="str">
            <v>Alinta Asset Management</v>
          </cell>
          <cell r="E892" t="str">
            <v>Engineering &amp; Technical Services</v>
          </cell>
          <cell r="F892" t="str">
            <v>Reliability Specialist Rotating Equipt</v>
          </cell>
          <cell r="G892" t="str">
            <v>TCR Accum Super</v>
          </cell>
          <cell r="H892" t="str">
            <v>Monthly Alinta Asset Managemt.</v>
          </cell>
          <cell r="I892" t="str">
            <v>43152</v>
          </cell>
          <cell r="J892" t="str">
            <v>DBP Tech Servs</v>
          </cell>
        </row>
        <row r="893">
          <cell r="A893" t="str">
            <v>00013579</v>
          </cell>
          <cell r="B893" t="str">
            <v>Buckingham</v>
          </cell>
          <cell r="C893" t="str">
            <v>Mary</v>
          </cell>
          <cell r="D893" t="str">
            <v>Alinta Asset Management</v>
          </cell>
          <cell r="E893" t="str">
            <v>Compliance</v>
          </cell>
          <cell r="F893" t="str">
            <v>Works Management Officer</v>
          </cell>
          <cell r="G893" t="str">
            <v>TCR Accum Super</v>
          </cell>
          <cell r="H893" t="str">
            <v>Monthly Alinta Asset Managemt.</v>
          </cell>
          <cell r="I893" t="str">
            <v>39004</v>
          </cell>
          <cell r="J893" t="str">
            <v>Project Delivery</v>
          </cell>
        </row>
        <row r="894">
          <cell r="A894" t="str">
            <v>00013585</v>
          </cell>
          <cell r="B894" t="str">
            <v>Stonehouse</v>
          </cell>
          <cell r="C894" t="str">
            <v>Colin</v>
          </cell>
          <cell r="D894" t="str">
            <v>Alinta Energy</v>
          </cell>
          <cell r="E894" t="str">
            <v>Alinta Energy Commercial</v>
          </cell>
          <cell r="F894" t="str">
            <v>General Manager Power Development &amp; Comm</v>
          </cell>
          <cell r="G894" t="str">
            <v>TCR Accum Super</v>
          </cell>
          <cell r="H894" t="str">
            <v>Alinta Energy Pty Ltd</v>
          </cell>
          <cell r="I894" t="str">
            <v>45050</v>
          </cell>
          <cell r="J894" t="str">
            <v>AE Comm &amp; Dev</v>
          </cell>
        </row>
        <row r="895">
          <cell r="A895" t="str">
            <v>00013586</v>
          </cell>
          <cell r="B895" t="str">
            <v>Gower</v>
          </cell>
          <cell r="C895" t="str">
            <v>Paul</v>
          </cell>
          <cell r="D895" t="str">
            <v>Alinta Energy</v>
          </cell>
          <cell r="E895" t="str">
            <v>Power Projects Engineering</v>
          </cell>
          <cell r="F895" t="str">
            <v>Manager Engineering</v>
          </cell>
          <cell r="G895" t="str">
            <v>TCR Accum Super</v>
          </cell>
          <cell r="H895" t="str">
            <v>Alinta Energy Pty Ltd</v>
          </cell>
          <cell r="I895" t="str">
            <v>45110</v>
          </cell>
          <cell r="J895" t="str">
            <v>AE Technical Serv</v>
          </cell>
        </row>
        <row r="896">
          <cell r="A896" t="str">
            <v>00013587</v>
          </cell>
          <cell r="B896" t="str">
            <v>Randle</v>
          </cell>
          <cell r="C896" t="str">
            <v>David</v>
          </cell>
          <cell r="D896" t="str">
            <v>Alinta Energy</v>
          </cell>
          <cell r="E896" t="str">
            <v>Alinta Energy Commercial</v>
          </cell>
          <cell r="F896" t="str">
            <v>Commercial Manager</v>
          </cell>
          <cell r="G896" t="str">
            <v>TCR Accum Super</v>
          </cell>
          <cell r="H896" t="str">
            <v>Alinta Energy Pty Ltd</v>
          </cell>
          <cell r="I896" t="str">
            <v>45050</v>
          </cell>
          <cell r="J896" t="str">
            <v>AE Comm &amp; Dev</v>
          </cell>
        </row>
        <row r="897">
          <cell r="A897" t="str">
            <v>00013590</v>
          </cell>
          <cell r="B897" t="str">
            <v>Jukes</v>
          </cell>
          <cell r="C897" t="str">
            <v>Graeme</v>
          </cell>
          <cell r="D897" t="str">
            <v>Alinta Asset Management</v>
          </cell>
          <cell r="E897" t="str">
            <v>Electricity Integration Special Projects</v>
          </cell>
          <cell r="F897" t="str">
            <v>Elc Integration Special Projects Manager</v>
          </cell>
          <cell r="G897" t="str">
            <v>TCR DB Super</v>
          </cell>
          <cell r="H897" t="str">
            <v>Monthly Alinta Asset Managemt.</v>
          </cell>
          <cell r="I897" t="e">
            <v>#N/A</v>
          </cell>
          <cell r="J897" t="e">
            <v>#N/A</v>
          </cell>
        </row>
        <row r="898">
          <cell r="A898" t="str">
            <v>00013591</v>
          </cell>
          <cell r="B898" t="str">
            <v>Tziokas</v>
          </cell>
          <cell r="C898" t="str">
            <v>George</v>
          </cell>
          <cell r="D898" t="str">
            <v>Alinta Asset Management</v>
          </cell>
          <cell r="E898" t="str">
            <v>Electricity Activity</v>
          </cell>
          <cell r="F898" t="str">
            <v>Electricity Activity Manager</v>
          </cell>
          <cell r="G898" t="str">
            <v>TCR Accum Super</v>
          </cell>
          <cell r="H898" t="str">
            <v>Monthly Alinta Asset Managemt.</v>
          </cell>
          <cell r="I898" t="str">
            <v>39413</v>
          </cell>
          <cell r="J898" t="str">
            <v>Project Planning Sth</v>
          </cell>
        </row>
        <row r="899">
          <cell r="A899" t="str">
            <v>00013592</v>
          </cell>
          <cell r="B899" t="str">
            <v>Moore</v>
          </cell>
          <cell r="C899" t="str">
            <v>Daryl</v>
          </cell>
          <cell r="D899" t="str">
            <v>Alinta Asset Management</v>
          </cell>
          <cell r="E899" t="str">
            <v>Electrical Activity South</v>
          </cell>
          <cell r="F899" t="str">
            <v>Project Planner</v>
          </cell>
          <cell r="G899" t="str">
            <v>TCR DB Super</v>
          </cell>
          <cell r="H899" t="str">
            <v>Monthly Alinta Asset Managemt.</v>
          </cell>
          <cell r="I899" t="str">
            <v>39413</v>
          </cell>
          <cell r="J899" t="str">
            <v>Project Planning Sth</v>
          </cell>
        </row>
        <row r="900">
          <cell r="A900" t="str">
            <v>00013593</v>
          </cell>
          <cell r="B900" t="str">
            <v>Trew</v>
          </cell>
          <cell r="C900" t="str">
            <v>Bruce</v>
          </cell>
          <cell r="D900" t="str">
            <v>Alinta Asset Management</v>
          </cell>
          <cell r="E900" t="str">
            <v>Electrical Activity South</v>
          </cell>
          <cell r="F900" t="str">
            <v>Electrical Activities Team Leader South</v>
          </cell>
          <cell r="G900" t="str">
            <v>TCR DB Super</v>
          </cell>
          <cell r="H900" t="str">
            <v>Monthly Alinta Asset Managemt.</v>
          </cell>
          <cell r="I900" t="str">
            <v>39413</v>
          </cell>
          <cell r="J900" t="str">
            <v>Project Planning Sth</v>
          </cell>
        </row>
        <row r="901">
          <cell r="A901" t="str">
            <v>00013594</v>
          </cell>
          <cell r="B901" t="str">
            <v>Waldron</v>
          </cell>
          <cell r="C901" t="str">
            <v>Tim</v>
          </cell>
          <cell r="D901" t="str">
            <v>Alinta Asset Management</v>
          </cell>
          <cell r="E901" t="str">
            <v>Electrical Projects</v>
          </cell>
          <cell r="F901" t="str">
            <v>Project Manager</v>
          </cell>
          <cell r="G901" t="str">
            <v>TCR DB Super</v>
          </cell>
          <cell r="H901" t="str">
            <v>Monthly Alinta Asset Managemt.</v>
          </cell>
          <cell r="I901" t="str">
            <v>31503</v>
          </cell>
          <cell r="J901" t="str">
            <v>AAM OS ED EA Project</v>
          </cell>
        </row>
        <row r="902">
          <cell r="A902" t="str">
            <v>00013595</v>
          </cell>
          <cell r="B902" t="str">
            <v>Bracegirdle</v>
          </cell>
          <cell r="C902" t="str">
            <v>Paul</v>
          </cell>
          <cell r="D902" t="str">
            <v>Alinta Asset Management</v>
          </cell>
          <cell r="E902" t="str">
            <v>Keysborough</v>
          </cell>
          <cell r="F902" t="str">
            <v>Project Coordinator</v>
          </cell>
          <cell r="G902" t="str">
            <v>TCR DB Super</v>
          </cell>
          <cell r="H902" t="str">
            <v>Monthly Alinta Asset Managemt.</v>
          </cell>
          <cell r="I902" t="str">
            <v>39414</v>
          </cell>
          <cell r="J902" t="str">
            <v>New Connections</v>
          </cell>
        </row>
        <row r="903">
          <cell r="A903" t="str">
            <v>00013596</v>
          </cell>
          <cell r="B903" t="str">
            <v>Stewart</v>
          </cell>
          <cell r="C903" t="str">
            <v>Andrew</v>
          </cell>
          <cell r="D903" t="str">
            <v>Alinta Asset Management</v>
          </cell>
          <cell r="E903" t="str">
            <v>Overhead Services</v>
          </cell>
          <cell r="F903" t="str">
            <v>Operations Manager - WA</v>
          </cell>
          <cell r="G903" t="str">
            <v>TCR DB Super</v>
          </cell>
          <cell r="H903" t="str">
            <v>Monthly Alinta Asset Managemt.</v>
          </cell>
          <cell r="I903" t="str">
            <v>31542</v>
          </cell>
          <cell r="J903" t="str">
            <v>AAM OW Elec Overhead</v>
          </cell>
        </row>
        <row r="904">
          <cell r="A904" t="str">
            <v>00013597</v>
          </cell>
          <cell r="B904" t="str">
            <v>Castricum</v>
          </cell>
          <cell r="C904" t="str">
            <v>Eric</v>
          </cell>
          <cell r="D904" t="str">
            <v>Alinta Asset Management</v>
          </cell>
          <cell r="E904" t="str">
            <v>Electrical Activities Central</v>
          </cell>
          <cell r="F904" t="str">
            <v>Electrical Activities Team Leader Cent.</v>
          </cell>
          <cell r="G904" t="str">
            <v>TCR DB Super</v>
          </cell>
          <cell r="H904" t="str">
            <v>Monthly Alinta Asset Managemt.</v>
          </cell>
          <cell r="I904" t="str">
            <v>39412</v>
          </cell>
          <cell r="J904" t="str">
            <v>Project Planning Nth</v>
          </cell>
        </row>
        <row r="905">
          <cell r="A905" t="str">
            <v>00013598</v>
          </cell>
          <cell r="B905" t="str">
            <v>Doyle</v>
          </cell>
          <cell r="C905" t="str">
            <v>Robert</v>
          </cell>
          <cell r="D905" t="str">
            <v>Alinta Asset Management</v>
          </cell>
          <cell r="E905" t="str">
            <v>Electrical Projects</v>
          </cell>
          <cell r="F905" t="str">
            <v>Distribution Projects Engineer</v>
          </cell>
          <cell r="G905" t="str">
            <v>TCR Accum Super</v>
          </cell>
          <cell r="H905" t="str">
            <v>Monthly Alinta Asset Managemt.</v>
          </cell>
          <cell r="I905" t="str">
            <v>31503</v>
          </cell>
          <cell r="J905" t="str">
            <v>AAM OS ED EA Project</v>
          </cell>
        </row>
        <row r="906">
          <cell r="A906" t="str">
            <v>00013599</v>
          </cell>
          <cell r="B906" t="str">
            <v>Dean</v>
          </cell>
          <cell r="C906" t="str">
            <v>John</v>
          </cell>
          <cell r="D906" t="str">
            <v>Alinta Asset Management</v>
          </cell>
          <cell r="E906" t="str">
            <v>Electrical Activity South</v>
          </cell>
          <cell r="F906" t="str">
            <v>Project Planner</v>
          </cell>
          <cell r="G906" t="str">
            <v>TCR Accum Super</v>
          </cell>
          <cell r="H906" t="str">
            <v>Monthly Alinta Asset Managemt.</v>
          </cell>
          <cell r="I906" t="str">
            <v>39413</v>
          </cell>
          <cell r="J906" t="str">
            <v>Project Planning Sth</v>
          </cell>
        </row>
        <row r="907">
          <cell r="A907" t="str">
            <v>00013600</v>
          </cell>
          <cell r="B907" t="str">
            <v>Berenato</v>
          </cell>
          <cell r="C907" t="str">
            <v>Mark</v>
          </cell>
          <cell r="D907" t="str">
            <v>Alinta Asset Management</v>
          </cell>
          <cell r="E907" t="str">
            <v>Electrical Activities Central</v>
          </cell>
          <cell r="F907" t="str">
            <v>Asset Coordinator</v>
          </cell>
          <cell r="G907" t="str">
            <v>TCR Accum Super</v>
          </cell>
          <cell r="H907" t="str">
            <v>Monthly Alinta Asset Managemt.</v>
          </cell>
          <cell r="I907" t="str">
            <v>39412</v>
          </cell>
          <cell r="J907" t="str">
            <v>Project Planning Nth</v>
          </cell>
        </row>
        <row r="908">
          <cell r="A908" t="str">
            <v>00013602</v>
          </cell>
          <cell r="B908" t="str">
            <v>Frost</v>
          </cell>
          <cell r="C908" t="str">
            <v>Colin</v>
          </cell>
          <cell r="D908" t="str">
            <v>Alinta Asset Management</v>
          </cell>
          <cell r="E908" t="str">
            <v>Customer Interface</v>
          </cell>
          <cell r="F908" t="str">
            <v>Business Development</v>
          </cell>
          <cell r="G908" t="str">
            <v>TCR Accum Super</v>
          </cell>
          <cell r="H908" t="str">
            <v>Monthly Alinta Asset Managemt.</v>
          </cell>
          <cell r="I908" t="str">
            <v>31495</v>
          </cell>
          <cell r="J908" t="str">
            <v>AAM OS ED EW Custome</v>
          </cell>
        </row>
        <row r="909">
          <cell r="A909" t="str">
            <v>00013604</v>
          </cell>
          <cell r="B909" t="str">
            <v>Le Page</v>
          </cell>
          <cell r="C909" t="str">
            <v>Morris</v>
          </cell>
          <cell r="D909" t="str">
            <v>Alinta Asset Management</v>
          </cell>
          <cell r="E909" t="str">
            <v>Maintenance</v>
          </cell>
          <cell r="F909" t="str">
            <v>Team Leader Maintenance</v>
          </cell>
          <cell r="G909" t="str">
            <v>TCR Accum Super + LL</v>
          </cell>
          <cell r="H909" t="str">
            <v>Monthly Alinta Asset Managemt.</v>
          </cell>
          <cell r="I909" t="str">
            <v>31510</v>
          </cell>
          <cell r="J909" t="str">
            <v>AAM OS ED SS Maintenance</v>
          </cell>
        </row>
        <row r="910">
          <cell r="A910" t="str">
            <v>00013605</v>
          </cell>
          <cell r="B910" t="str">
            <v>Polland</v>
          </cell>
          <cell r="C910" t="str">
            <v>Manousos</v>
          </cell>
          <cell r="D910" t="str">
            <v>Alinta Asset Management</v>
          </cell>
          <cell r="E910" t="str">
            <v>Electrical Projects</v>
          </cell>
          <cell r="F910" t="str">
            <v>Project Manager</v>
          </cell>
          <cell r="G910" t="str">
            <v>TCR Accum Super + LL</v>
          </cell>
          <cell r="H910" t="str">
            <v>Monthly Alinta Asset Managemt.</v>
          </cell>
          <cell r="I910" t="str">
            <v>31506</v>
          </cell>
          <cell r="J910" t="str">
            <v>AAM OS ED CS Keysborough</v>
          </cell>
        </row>
        <row r="911">
          <cell r="A911" t="str">
            <v>00013606</v>
          </cell>
          <cell r="B911" t="str">
            <v>Crawford</v>
          </cell>
          <cell r="C911" t="str">
            <v>Graeme</v>
          </cell>
          <cell r="D911" t="str">
            <v>Alinta Asset Management</v>
          </cell>
          <cell r="E911" t="str">
            <v>Field Delivery Projects</v>
          </cell>
          <cell r="F911" t="str">
            <v>Field Delivery Superintendent Projects</v>
          </cell>
          <cell r="G911" t="str">
            <v>TCR Accum Super + LL</v>
          </cell>
          <cell r="H911" t="str">
            <v>Monthly Alinta Asset Managemt.</v>
          </cell>
          <cell r="I911" t="str">
            <v>39001</v>
          </cell>
          <cell r="J911" t="str">
            <v>Field Delivery</v>
          </cell>
        </row>
        <row r="912">
          <cell r="A912" t="str">
            <v>00013607</v>
          </cell>
          <cell r="B912" t="str">
            <v>Van Leeuwen</v>
          </cell>
          <cell r="C912" t="str">
            <v>Colin</v>
          </cell>
          <cell r="D912" t="str">
            <v>Alinta Asset Management</v>
          </cell>
          <cell r="E912" t="str">
            <v>Operations Systems</v>
          </cell>
          <cell r="F912" t="str">
            <v>Field Practices Officer</v>
          </cell>
          <cell r="G912" t="str">
            <v>TCR Accum Super</v>
          </cell>
          <cell r="H912" t="str">
            <v>Monthly Alinta Asset Managemt.</v>
          </cell>
          <cell r="I912" t="str">
            <v>39500</v>
          </cell>
          <cell r="J912" t="str">
            <v>Manager Field Practi</v>
          </cell>
        </row>
        <row r="913">
          <cell r="A913" t="str">
            <v>00013608</v>
          </cell>
          <cell r="B913" t="str">
            <v>Box</v>
          </cell>
          <cell r="C913" t="str">
            <v>Greg</v>
          </cell>
          <cell r="D913" t="str">
            <v>Alinta Asset Management</v>
          </cell>
          <cell r="E913" t="str">
            <v>Substation Services</v>
          </cell>
          <cell r="F913" t="str">
            <v>Substations Services Manager</v>
          </cell>
          <cell r="G913" t="str">
            <v>TCR Accum Super + LL</v>
          </cell>
          <cell r="H913" t="str">
            <v>Monthly Alinta Asset Managemt.</v>
          </cell>
          <cell r="I913" t="str">
            <v>31508</v>
          </cell>
          <cell r="J913" t="str">
            <v>AAM OS ED SS Keysbourough</v>
          </cell>
        </row>
        <row r="914">
          <cell r="A914" t="str">
            <v>00013609</v>
          </cell>
          <cell r="B914" t="str">
            <v>Jones</v>
          </cell>
          <cell r="C914" t="str">
            <v>Warren</v>
          </cell>
          <cell r="D914" t="str">
            <v>Alinta Asset Management</v>
          </cell>
          <cell r="E914" t="str">
            <v>Cable Services</v>
          </cell>
          <cell r="F914" t="str">
            <v>Cable Services Group Manager</v>
          </cell>
          <cell r="G914" t="str">
            <v>TCR Accum Super + LL</v>
          </cell>
          <cell r="H914" t="str">
            <v>Monthly Alinta Asset Managemt.</v>
          </cell>
          <cell r="I914" t="str">
            <v>39406</v>
          </cell>
          <cell r="J914" t="str">
            <v>Cable Services Group</v>
          </cell>
        </row>
        <row r="915">
          <cell r="A915" t="str">
            <v>00013610</v>
          </cell>
          <cell r="B915" t="str">
            <v>Hawke</v>
          </cell>
          <cell r="C915" t="str">
            <v>Bradford</v>
          </cell>
          <cell r="D915" t="str">
            <v>Alinta Asset Management</v>
          </cell>
          <cell r="E915" t="str">
            <v>Cable Services - Keysborough</v>
          </cell>
          <cell r="F915" t="str">
            <v>Team Leader - Keysborough</v>
          </cell>
          <cell r="G915" t="str">
            <v>TCR Accum Super + LL</v>
          </cell>
          <cell r="H915" t="str">
            <v>Monthly Alinta Asset Managemt.</v>
          </cell>
          <cell r="I915" t="str">
            <v>31506</v>
          </cell>
          <cell r="J915" t="str">
            <v>AAM OS ED CS Keysborough</v>
          </cell>
        </row>
        <row r="916">
          <cell r="A916" t="str">
            <v>00013611</v>
          </cell>
          <cell r="B916" t="str">
            <v>Guthrie</v>
          </cell>
          <cell r="C916" t="str">
            <v>Michael</v>
          </cell>
          <cell r="D916" t="str">
            <v>Alinta Asset Management</v>
          </cell>
          <cell r="E916" t="str">
            <v>Cable Services - Keysborough</v>
          </cell>
          <cell r="F916" t="str">
            <v>Team Leader - Keysborough</v>
          </cell>
          <cell r="G916" t="str">
            <v>TCR Accum Super + LL</v>
          </cell>
          <cell r="H916" t="str">
            <v>Monthly Alinta Asset Managemt.</v>
          </cell>
          <cell r="I916" t="str">
            <v>31506</v>
          </cell>
          <cell r="J916" t="str">
            <v>AAM OS ED CS Keysborough</v>
          </cell>
        </row>
        <row r="917">
          <cell r="A917" t="str">
            <v>00013612</v>
          </cell>
          <cell r="B917" t="str">
            <v>McCann</v>
          </cell>
          <cell r="C917" t="str">
            <v>Steven</v>
          </cell>
          <cell r="D917" t="str">
            <v>Alinta Asset Management</v>
          </cell>
          <cell r="E917" t="str">
            <v>Electrical Projects</v>
          </cell>
          <cell r="F917" t="str">
            <v>Project Manager</v>
          </cell>
          <cell r="G917" t="str">
            <v>TCR Accum Super + LL</v>
          </cell>
          <cell r="H917" t="str">
            <v>Monthly Alinta Asset Managemt.</v>
          </cell>
          <cell r="I917" t="str">
            <v>31503</v>
          </cell>
          <cell r="J917" t="str">
            <v>AAM OS ED EA Project</v>
          </cell>
        </row>
        <row r="918">
          <cell r="A918" t="str">
            <v>00013613</v>
          </cell>
          <cell r="B918" t="str">
            <v>Rennie</v>
          </cell>
          <cell r="C918" t="str">
            <v>Brian</v>
          </cell>
          <cell r="D918" t="str">
            <v>Alinta Asset Management</v>
          </cell>
          <cell r="E918" t="str">
            <v>Planning</v>
          </cell>
          <cell r="F918" t="str">
            <v>Zone Substation Planner</v>
          </cell>
          <cell r="G918" t="str">
            <v>TCR Accum Super + LL</v>
          </cell>
          <cell r="H918" t="str">
            <v>Monthly Alinta Asset Managemt.</v>
          </cell>
          <cell r="I918" t="str">
            <v>39424</v>
          </cell>
          <cell r="J918" t="str">
            <v>Alliance Scheduling</v>
          </cell>
        </row>
        <row r="919">
          <cell r="A919" t="str">
            <v>00013614</v>
          </cell>
          <cell r="B919" t="str">
            <v>Tossell</v>
          </cell>
          <cell r="C919" t="str">
            <v>David</v>
          </cell>
          <cell r="D919" t="str">
            <v>Alinta Asset Management</v>
          </cell>
          <cell r="E919" t="str">
            <v>Tasmania Operations</v>
          </cell>
          <cell r="F919" t="str">
            <v>Tasmania, Substations Operations Manager</v>
          </cell>
          <cell r="G919" t="str">
            <v>TCR Accum Super + LL</v>
          </cell>
          <cell r="H919" t="str">
            <v>Monthly Alinta Asset Managemt.</v>
          </cell>
          <cell r="I919" t="str">
            <v>31514</v>
          </cell>
          <cell r="J919" t="str">
            <v>AAM OS ED SS Tasmani</v>
          </cell>
        </row>
        <row r="920">
          <cell r="A920" t="str">
            <v>00013615</v>
          </cell>
          <cell r="B920" t="str">
            <v>Caines</v>
          </cell>
          <cell r="C920" t="str">
            <v>Shawn</v>
          </cell>
          <cell r="D920" t="str">
            <v>Alinta Asset Management</v>
          </cell>
          <cell r="E920" t="str">
            <v>Cable Services - Sunshine</v>
          </cell>
          <cell r="F920" t="str">
            <v>Team Leader - Sunshine</v>
          </cell>
          <cell r="G920" t="str">
            <v>TCR Accum Super + LL</v>
          </cell>
          <cell r="H920" t="str">
            <v>Monthly Alinta Asset Managemt.</v>
          </cell>
          <cell r="I920" t="str">
            <v>31505</v>
          </cell>
          <cell r="J920" t="str">
            <v>AAM OS ED CS Sunshine</v>
          </cell>
        </row>
        <row r="921">
          <cell r="A921" t="str">
            <v>00013616</v>
          </cell>
          <cell r="B921" t="str">
            <v>Willshire</v>
          </cell>
          <cell r="C921" t="str">
            <v>Barrie</v>
          </cell>
          <cell r="D921" t="str">
            <v>Alinta Asset Management</v>
          </cell>
          <cell r="E921" t="str">
            <v>Customer Interface</v>
          </cell>
          <cell r="F921" t="str">
            <v>Estimator</v>
          </cell>
          <cell r="G921" t="str">
            <v>TCR Accum Super + LL</v>
          </cell>
          <cell r="H921" t="str">
            <v>Monthly Alinta Asset Managemt.</v>
          </cell>
          <cell r="I921" t="str">
            <v>31495</v>
          </cell>
          <cell r="J921" t="str">
            <v>AAM OS ED EW Customer</v>
          </cell>
        </row>
        <row r="922">
          <cell r="A922" t="str">
            <v>00013617</v>
          </cell>
          <cell r="B922" t="str">
            <v>Knox</v>
          </cell>
          <cell r="C922" t="str">
            <v>Martin</v>
          </cell>
          <cell r="D922" t="str">
            <v>Alinta Asset Management</v>
          </cell>
          <cell r="E922" t="str">
            <v>External Works</v>
          </cell>
          <cell r="F922" t="str">
            <v>Team Leader External Works</v>
          </cell>
          <cell r="G922" t="str">
            <v>TCR Accum Super + LL</v>
          </cell>
          <cell r="H922" t="str">
            <v>Monthly Alinta Asset Managemt.</v>
          </cell>
          <cell r="I922" t="str">
            <v>31523</v>
          </cell>
          <cell r="J922" t="str">
            <v>AAM OS ED OS Externa</v>
          </cell>
        </row>
        <row r="923">
          <cell r="A923" t="str">
            <v>00013618</v>
          </cell>
          <cell r="B923" t="str">
            <v>Cowell</v>
          </cell>
          <cell r="C923" t="str">
            <v>Leslie</v>
          </cell>
          <cell r="D923" t="str">
            <v>Alinta Asset Management</v>
          </cell>
          <cell r="E923" t="str">
            <v>Logistics</v>
          </cell>
          <cell r="F923" t="str">
            <v>Logistics Coordinator</v>
          </cell>
          <cell r="G923" t="str">
            <v>TCR Accum Super + LL</v>
          </cell>
          <cell r="H923" t="str">
            <v>Monthly Alinta Asset Managemt.</v>
          </cell>
          <cell r="I923" t="str">
            <v>39414</v>
          </cell>
          <cell r="J923" t="str">
            <v>New Connections</v>
          </cell>
        </row>
        <row r="924">
          <cell r="A924" t="str">
            <v>00013619</v>
          </cell>
          <cell r="B924" t="str">
            <v>Van den Elst</v>
          </cell>
          <cell r="C924" t="str">
            <v>Ben</v>
          </cell>
          <cell r="D924" t="str">
            <v>Alinta Asset Management</v>
          </cell>
          <cell r="E924" t="str">
            <v>Keysborough</v>
          </cell>
          <cell r="F924" t="str">
            <v>Keysborough Operations Controller</v>
          </cell>
          <cell r="G924" t="str">
            <v>TCR Accum Super</v>
          </cell>
          <cell r="H924" t="str">
            <v>Monthly Alinta Asset Managemt.</v>
          </cell>
          <cell r="I924" t="str">
            <v>39001</v>
          </cell>
          <cell r="J924" t="str">
            <v>Field Delivery</v>
          </cell>
        </row>
        <row r="925">
          <cell r="A925" t="str">
            <v>00013620</v>
          </cell>
          <cell r="B925" t="str">
            <v>Davidson</v>
          </cell>
          <cell r="C925" t="str">
            <v>Ian</v>
          </cell>
          <cell r="D925" t="str">
            <v>Alinta Asset Management</v>
          </cell>
          <cell r="E925" t="str">
            <v>Logistics</v>
          </cell>
          <cell r="F925" t="str">
            <v>Logistics Officer</v>
          </cell>
          <cell r="G925" t="str">
            <v>TCR Accum Super + LL</v>
          </cell>
          <cell r="H925" t="str">
            <v>Monthly Alinta Asset Managemt.</v>
          </cell>
          <cell r="I925" t="str">
            <v>39414</v>
          </cell>
          <cell r="J925" t="str">
            <v>New Connections</v>
          </cell>
        </row>
        <row r="926">
          <cell r="A926" t="str">
            <v>00013621</v>
          </cell>
          <cell r="B926" t="str">
            <v>Ornsby</v>
          </cell>
          <cell r="C926" t="str">
            <v>Allan</v>
          </cell>
          <cell r="D926" t="str">
            <v>Alinta Asset Management</v>
          </cell>
          <cell r="E926" t="str">
            <v>Cable Services - Keysborough</v>
          </cell>
          <cell r="F926" t="str">
            <v>Team Leader - Keysborough</v>
          </cell>
          <cell r="G926" t="str">
            <v>TCR Accum Super + LL</v>
          </cell>
          <cell r="H926" t="str">
            <v>Monthly Alinta Asset Managemt.</v>
          </cell>
          <cell r="I926" t="str">
            <v>31506</v>
          </cell>
          <cell r="J926" t="str">
            <v>AAM OS ED CS Keysborough</v>
          </cell>
        </row>
        <row r="927">
          <cell r="A927" t="str">
            <v>00013622</v>
          </cell>
          <cell r="B927" t="str">
            <v>Anthony</v>
          </cell>
          <cell r="C927" t="str">
            <v>Damon</v>
          </cell>
          <cell r="D927" t="str">
            <v>Alinta Asset Management</v>
          </cell>
          <cell r="E927" t="str">
            <v>Electrical Projects</v>
          </cell>
          <cell r="F927" t="str">
            <v>Project Manager</v>
          </cell>
          <cell r="G927" t="str">
            <v>TCR Accum Super + LL</v>
          </cell>
          <cell r="H927" t="str">
            <v>Monthly Alinta Asset Managemt.</v>
          </cell>
          <cell r="I927" t="str">
            <v>31503</v>
          </cell>
          <cell r="J927" t="str">
            <v>AAM OS ED EA Project</v>
          </cell>
        </row>
        <row r="928">
          <cell r="A928" t="str">
            <v>00013623</v>
          </cell>
          <cell r="B928" t="str">
            <v>Braun</v>
          </cell>
          <cell r="C928" t="str">
            <v>John</v>
          </cell>
          <cell r="D928" t="str">
            <v>Alinta Asset Management</v>
          </cell>
          <cell r="E928" t="str">
            <v>Logistics</v>
          </cell>
          <cell r="F928" t="str">
            <v>Logistics Officer</v>
          </cell>
          <cell r="G928" t="str">
            <v>TCR Accum Super + LL</v>
          </cell>
          <cell r="H928" t="str">
            <v>Monthly Alinta Asset Managemt.</v>
          </cell>
          <cell r="I928" t="str">
            <v>31523</v>
          </cell>
          <cell r="J928" t="str">
            <v>AAM OS ED OS Externa</v>
          </cell>
        </row>
        <row r="929">
          <cell r="A929" t="str">
            <v>00013624</v>
          </cell>
          <cell r="B929" t="str">
            <v>Pearson</v>
          </cell>
          <cell r="C929" t="str">
            <v>Joy</v>
          </cell>
          <cell r="D929" t="str">
            <v>Alinta Asset Management</v>
          </cell>
          <cell r="E929" t="str">
            <v>Electrical Design</v>
          </cell>
          <cell r="F929" t="str">
            <v>Design Draftsperson</v>
          </cell>
          <cell r="G929" t="str">
            <v>TCR Accum Super</v>
          </cell>
          <cell r="H929" t="str">
            <v>Monthly Alinta Asset Managemt.</v>
          </cell>
          <cell r="I929" t="str">
            <v>39411</v>
          </cell>
          <cell r="J929" t="str">
            <v>Electrical Design</v>
          </cell>
        </row>
        <row r="930">
          <cell r="A930" t="str">
            <v>00013625</v>
          </cell>
          <cell r="B930" t="str">
            <v>Thomas</v>
          </cell>
          <cell r="C930" t="str">
            <v>Mark</v>
          </cell>
          <cell r="D930" t="str">
            <v>Alinta Asset Management</v>
          </cell>
          <cell r="E930" t="str">
            <v>Customer Interface</v>
          </cell>
          <cell r="F930" t="str">
            <v>Estimator</v>
          </cell>
          <cell r="G930" t="str">
            <v>TCR Accum Super + LL</v>
          </cell>
          <cell r="H930" t="str">
            <v>Monthly Alinta Asset Managemt.</v>
          </cell>
          <cell r="I930" t="str">
            <v>31495</v>
          </cell>
          <cell r="J930" t="str">
            <v>AAM OS ED EW Custome</v>
          </cell>
        </row>
        <row r="931">
          <cell r="A931" t="str">
            <v>00013626</v>
          </cell>
          <cell r="B931" t="str">
            <v>Benson</v>
          </cell>
          <cell r="C931" t="str">
            <v>Matthew</v>
          </cell>
          <cell r="D931" t="str">
            <v>Alinta Asset Management</v>
          </cell>
          <cell r="E931" t="str">
            <v>Customer Interface</v>
          </cell>
          <cell r="F931" t="str">
            <v>Customer Interface Team Leader</v>
          </cell>
          <cell r="G931" t="str">
            <v>TCR Accum Super + LL</v>
          </cell>
          <cell r="H931" t="str">
            <v>Monthly Alinta Asset Managemt.</v>
          </cell>
          <cell r="I931" t="str">
            <v>31495</v>
          </cell>
          <cell r="J931" t="str">
            <v>AAM OS ED EW Customer</v>
          </cell>
        </row>
        <row r="932">
          <cell r="A932" t="str">
            <v>00013627</v>
          </cell>
          <cell r="B932" t="str">
            <v>Robinson</v>
          </cell>
          <cell r="C932" t="str">
            <v>Steven</v>
          </cell>
          <cell r="D932" t="str">
            <v>Alinta Asset Management</v>
          </cell>
          <cell r="E932" t="str">
            <v>Distribution Construction - Keysborough</v>
          </cell>
          <cell r="F932" t="str">
            <v>Team Leader Dist Construction</v>
          </cell>
          <cell r="G932" t="str">
            <v>TCR Accum Super + LL</v>
          </cell>
          <cell r="H932" t="str">
            <v>Monthly Alinta Asset Managemt.</v>
          </cell>
          <cell r="I932" t="str">
            <v>31509</v>
          </cell>
          <cell r="J932" t="str">
            <v>AAM OS ED SS Keysbourough</v>
          </cell>
        </row>
        <row r="933">
          <cell r="A933" t="str">
            <v>00013629</v>
          </cell>
          <cell r="B933" t="str">
            <v>Connell</v>
          </cell>
          <cell r="C933" t="str">
            <v>Chris</v>
          </cell>
          <cell r="D933" t="str">
            <v>Alinta Asset Management</v>
          </cell>
          <cell r="E933" t="str">
            <v>Business Development Strategy</v>
          </cell>
          <cell r="F933" t="str">
            <v>Business Development Manager</v>
          </cell>
          <cell r="G933" t="str">
            <v>TCR Accum Super</v>
          </cell>
          <cell r="H933" t="str">
            <v>Monthly Alinta Asset Managemt.</v>
          </cell>
          <cell r="I933" t="str">
            <v>31307</v>
          </cell>
          <cell r="J933" t="str">
            <v>Business Strategy</v>
          </cell>
        </row>
        <row r="934">
          <cell r="A934" t="str">
            <v>00013630</v>
          </cell>
          <cell r="B934" t="str">
            <v>Zombos</v>
          </cell>
          <cell r="C934" t="str">
            <v>Maria</v>
          </cell>
          <cell r="D934" t="str">
            <v>Alinta Asset Management</v>
          </cell>
          <cell r="E934" t="str">
            <v>Project Methodology</v>
          </cell>
          <cell r="F934" t="str">
            <v>Project Methodology Analyst</v>
          </cell>
          <cell r="G934" t="str">
            <v>TCR Accum Super</v>
          </cell>
          <cell r="H934" t="str">
            <v>Monthly Alinta Asset Managemt.</v>
          </cell>
          <cell r="I934" t="str">
            <v>31340</v>
          </cell>
          <cell r="J934" t="str">
            <v>ANS Corp Projects</v>
          </cell>
        </row>
        <row r="935">
          <cell r="A935" t="str">
            <v>00013631</v>
          </cell>
          <cell r="B935" t="str">
            <v>Baird</v>
          </cell>
          <cell r="C935" t="str">
            <v>Alison</v>
          </cell>
          <cell r="D935" t="str">
            <v>Alinta Asset Management</v>
          </cell>
          <cell r="E935" t="str">
            <v>New Connections UED</v>
          </cell>
          <cell r="F935" t="str">
            <v>Team Leader New Connections</v>
          </cell>
          <cell r="G935" t="str">
            <v>TCR Accum Super</v>
          </cell>
          <cell r="H935" t="str">
            <v>Monthly Alinta Asset Managemt.</v>
          </cell>
          <cell r="I935" t="str">
            <v>31497</v>
          </cell>
          <cell r="J935" t="str">
            <v>AAM OS ED EW AEN New</v>
          </cell>
        </row>
        <row r="936">
          <cell r="A936" t="str">
            <v>00013633</v>
          </cell>
          <cell r="B936" t="str">
            <v>Morton</v>
          </cell>
          <cell r="C936" t="str">
            <v>James</v>
          </cell>
          <cell r="D936" t="str">
            <v>Alinta Asset Management</v>
          </cell>
          <cell r="E936" t="str">
            <v>Projects</v>
          </cell>
          <cell r="F936" t="str">
            <v>Sales Manager</v>
          </cell>
          <cell r="G936" t="str">
            <v>TCR Accum Super</v>
          </cell>
          <cell r="H936" t="str">
            <v>Monthly Alinta Asset Managemt.</v>
          </cell>
          <cell r="I936" t="str">
            <v>39417</v>
          </cell>
          <cell r="J936" t="str">
            <v>Warnambool</v>
          </cell>
        </row>
        <row r="937">
          <cell r="A937" t="str">
            <v>00013634</v>
          </cell>
          <cell r="B937" t="str">
            <v>Manns</v>
          </cell>
          <cell r="C937" t="str">
            <v>Bill</v>
          </cell>
          <cell r="D937" t="str">
            <v>Alinta Asset Management</v>
          </cell>
          <cell r="E937" t="str">
            <v>Operations Systems</v>
          </cell>
          <cell r="F937" t="str">
            <v>Field Practices Officer</v>
          </cell>
          <cell r="G937" t="str">
            <v>TCR Accum Super + LL</v>
          </cell>
          <cell r="H937" t="str">
            <v>Monthly Alinta Asset Managemt.</v>
          </cell>
          <cell r="I937" t="str">
            <v>39500</v>
          </cell>
          <cell r="J937" t="str">
            <v>Manager Field Practi</v>
          </cell>
        </row>
        <row r="938">
          <cell r="A938" t="str">
            <v>00013636</v>
          </cell>
          <cell r="B938" t="str">
            <v>Teesdale</v>
          </cell>
          <cell r="C938" t="str">
            <v>Liz</v>
          </cell>
          <cell r="D938" t="str">
            <v>Alinta Asset Management</v>
          </cell>
          <cell r="E938" t="str">
            <v>New Connections UED</v>
          </cell>
          <cell r="F938" t="str">
            <v>New Connections Officer</v>
          </cell>
          <cell r="G938" t="str">
            <v>TCR Accum Super</v>
          </cell>
          <cell r="H938" t="str">
            <v>Monthly Alinta Asset Managemt.</v>
          </cell>
          <cell r="I938" t="str">
            <v>31497</v>
          </cell>
          <cell r="J938" t="str">
            <v>AAM OS ED EW AEN New</v>
          </cell>
        </row>
        <row r="939">
          <cell r="A939" t="str">
            <v>00013637</v>
          </cell>
          <cell r="B939" t="str">
            <v>Bishop</v>
          </cell>
          <cell r="C939" t="str">
            <v>Louise</v>
          </cell>
          <cell r="D939" t="str">
            <v>Alinta Asset Management</v>
          </cell>
          <cell r="E939" t="str">
            <v>Tasmania Operations</v>
          </cell>
          <cell r="F939" t="str">
            <v>Project Administration Officer</v>
          </cell>
          <cell r="G939" t="str">
            <v>TCR Accum Super</v>
          </cell>
          <cell r="H939" t="str">
            <v>Monthly Alinta Asset Managemt.</v>
          </cell>
          <cell r="I939" t="str">
            <v>31514</v>
          </cell>
          <cell r="J939" t="str">
            <v>AAM OS ED SS Tasmani</v>
          </cell>
        </row>
        <row r="940">
          <cell r="A940" t="str">
            <v>00013638</v>
          </cell>
          <cell r="B940" t="str">
            <v>Hammond</v>
          </cell>
          <cell r="C940" t="str">
            <v>Terrence</v>
          </cell>
          <cell r="D940" t="str">
            <v>Alinta Asset Management</v>
          </cell>
          <cell r="E940" t="str">
            <v>TGP Field Tasmania</v>
          </cell>
          <cell r="F940" t="str">
            <v>Pipeline Operator</v>
          </cell>
          <cell r="G940" t="str">
            <v>TCR Accum Super</v>
          </cell>
          <cell r="H940" t="str">
            <v>Monthly Alinta Asset Managemt.</v>
          </cell>
          <cell r="I940" t="str">
            <v>35416</v>
          </cell>
          <cell r="J940" t="str">
            <v>Field Manager TGP</v>
          </cell>
        </row>
        <row r="941">
          <cell r="A941" t="str">
            <v>00013639</v>
          </cell>
          <cell r="B941" t="str">
            <v>Lamin</v>
          </cell>
          <cell r="C941" t="str">
            <v>Richard</v>
          </cell>
          <cell r="D941" t="str">
            <v/>
          </cell>
          <cell r="E941" t="str">
            <v/>
          </cell>
          <cell r="F941" t="str">
            <v>Team Leader Vic Facilities</v>
          </cell>
          <cell r="G941" t="str">
            <v>TCR Accum Super</v>
          </cell>
          <cell r="H941" t="str">
            <v>Monthly Alinta Asset Managemt.</v>
          </cell>
          <cell r="I941" t="str">
            <v>35414</v>
          </cell>
          <cell r="J941" t="str">
            <v>Field Manager EGP</v>
          </cell>
        </row>
        <row r="942">
          <cell r="A942" t="str">
            <v>00013640</v>
          </cell>
          <cell r="B942" t="str">
            <v>Allen</v>
          </cell>
          <cell r="C942" t="str">
            <v>Sara</v>
          </cell>
          <cell r="D942" t="str">
            <v>Alinta Asset Management</v>
          </cell>
          <cell r="E942" t="str">
            <v>QGP Field Queensland</v>
          </cell>
          <cell r="F942" t="str">
            <v>Office Coordinator</v>
          </cell>
          <cell r="G942" t="str">
            <v>TCR Accum Super</v>
          </cell>
          <cell r="H942" t="str">
            <v>Monthly Alinta Asset Managemt.</v>
          </cell>
          <cell r="I942" t="str">
            <v>35415</v>
          </cell>
          <cell r="J942" t="str">
            <v>Field Manager QGP</v>
          </cell>
        </row>
        <row r="943">
          <cell r="A943" t="str">
            <v>00013641</v>
          </cell>
          <cell r="B943" t="str">
            <v>Stone</v>
          </cell>
          <cell r="C943" t="str">
            <v>Brett</v>
          </cell>
          <cell r="D943" t="str">
            <v>Alinta Asset Management</v>
          </cell>
          <cell r="E943" t="str">
            <v>Maintenance Crews - Day Shift</v>
          </cell>
          <cell r="F943" t="str">
            <v>Field Maintenance Officer</v>
          </cell>
          <cell r="G943" t="str">
            <v>TCR Accum Super</v>
          </cell>
          <cell r="H943" t="str">
            <v>Monthly Alinta Asset Managemt.</v>
          </cell>
          <cell r="I943" t="str">
            <v>31529</v>
          </cell>
          <cell r="J943" t="str">
            <v>AAM OW GT Meter Stat</v>
          </cell>
        </row>
        <row r="944">
          <cell r="A944" t="str">
            <v>00013642</v>
          </cell>
          <cell r="B944" t="str">
            <v>Murphy</v>
          </cell>
          <cell r="C944" t="str">
            <v>David</v>
          </cell>
          <cell r="D944" t="str">
            <v>Alinta Asset Management</v>
          </cell>
          <cell r="E944" t="str">
            <v>Field EGP</v>
          </cell>
          <cell r="F944" t="str">
            <v>Pipeline Operator</v>
          </cell>
          <cell r="G944" t="str">
            <v>TCR Accum Super</v>
          </cell>
          <cell r="H944" t="str">
            <v>Monthly Alinta Asset Managemt.</v>
          </cell>
          <cell r="I944" t="str">
            <v>35414</v>
          </cell>
          <cell r="J944" t="str">
            <v>Field Manager EGP</v>
          </cell>
        </row>
        <row r="945">
          <cell r="A945" t="str">
            <v>00013643</v>
          </cell>
          <cell r="B945" t="str">
            <v>Williams</v>
          </cell>
          <cell r="C945" t="str">
            <v>Robert</v>
          </cell>
          <cell r="D945" t="str">
            <v>Alinta Asset Management</v>
          </cell>
          <cell r="E945" t="str">
            <v>TGP Field Tasmania</v>
          </cell>
          <cell r="F945" t="str">
            <v>Planning Coordinator</v>
          </cell>
          <cell r="G945" t="str">
            <v>TCR Accum Super</v>
          </cell>
          <cell r="H945" t="str">
            <v>Monthly Alinta Asset Managemt.</v>
          </cell>
          <cell r="I945" t="str">
            <v>35416</v>
          </cell>
          <cell r="J945" t="str">
            <v>Field Manager TGP</v>
          </cell>
        </row>
        <row r="946">
          <cell r="A946" t="str">
            <v>00013644</v>
          </cell>
          <cell r="B946" t="str">
            <v>Taylor</v>
          </cell>
          <cell r="C946" t="str">
            <v>Paul</v>
          </cell>
          <cell r="D946" t="str">
            <v>Alinta Asset Management</v>
          </cell>
          <cell r="E946" t="str">
            <v>TGP Field Tasmania</v>
          </cell>
          <cell r="F946" t="str">
            <v>Pipeline Operator / Technician</v>
          </cell>
          <cell r="G946" t="str">
            <v>TCR Accum Super</v>
          </cell>
          <cell r="H946" t="str">
            <v>Monthly Alinta Asset Managemt.</v>
          </cell>
          <cell r="I946" t="str">
            <v>35416</v>
          </cell>
          <cell r="J946" t="str">
            <v>Field Manager TGP</v>
          </cell>
        </row>
        <row r="947">
          <cell r="A947" t="str">
            <v>00013645</v>
          </cell>
          <cell r="B947" t="str">
            <v>Whitaker</v>
          </cell>
          <cell r="C947" t="str">
            <v>Greg</v>
          </cell>
          <cell r="D947" t="str">
            <v>Alinta Asset Management</v>
          </cell>
          <cell r="E947" t="str">
            <v>Field EGP</v>
          </cell>
          <cell r="F947" t="str">
            <v>Maintenance Planner</v>
          </cell>
          <cell r="G947" t="str">
            <v>TCR Accum Super</v>
          </cell>
          <cell r="H947" t="str">
            <v>Monthly Alinta Asset Managemt.</v>
          </cell>
          <cell r="I947" t="str">
            <v>35414</v>
          </cell>
          <cell r="J947" t="str">
            <v>Field Manager EGP</v>
          </cell>
        </row>
        <row r="948">
          <cell r="A948" t="str">
            <v>00013646</v>
          </cell>
          <cell r="B948" t="str">
            <v>Norris</v>
          </cell>
          <cell r="C948" t="str">
            <v>Garry</v>
          </cell>
          <cell r="D948" t="str">
            <v>Alinta Asset Management</v>
          </cell>
          <cell r="E948" t="str">
            <v>QGP Field Queensland</v>
          </cell>
          <cell r="F948" t="str">
            <v>Planning Coordinator</v>
          </cell>
          <cell r="G948" t="str">
            <v>TCR Accum Super</v>
          </cell>
          <cell r="H948" t="str">
            <v>Monthly Alinta Asset Managemt.</v>
          </cell>
          <cell r="I948" t="str">
            <v>35415</v>
          </cell>
          <cell r="J948" t="str">
            <v>Field Manager QGP</v>
          </cell>
        </row>
        <row r="949">
          <cell r="A949" t="str">
            <v>00013647</v>
          </cell>
          <cell r="B949" t="str">
            <v>Jensen</v>
          </cell>
          <cell r="C949" t="str">
            <v>Michael</v>
          </cell>
          <cell r="D949" t="str">
            <v>Alinta Asset Management</v>
          </cell>
          <cell r="E949" t="str">
            <v>QGP Field Queensland</v>
          </cell>
          <cell r="F949" t="str">
            <v>Pipeline Operator / Technician</v>
          </cell>
          <cell r="G949" t="str">
            <v>TCR Accum Super</v>
          </cell>
          <cell r="H949" t="str">
            <v>Monthly Alinta Asset Managemt.</v>
          </cell>
          <cell r="I949" t="str">
            <v>35415</v>
          </cell>
          <cell r="J949" t="str">
            <v>Field Manager QGP</v>
          </cell>
        </row>
        <row r="950">
          <cell r="A950" t="str">
            <v>00013648</v>
          </cell>
          <cell r="B950" t="str">
            <v>Bryzenski</v>
          </cell>
          <cell r="C950" t="str">
            <v>Simon</v>
          </cell>
          <cell r="D950" t="str">
            <v>Alinta Asset Management</v>
          </cell>
          <cell r="E950" t="str">
            <v>QGP Field Queensland</v>
          </cell>
          <cell r="F950" t="str">
            <v>Pipeline Operator</v>
          </cell>
          <cell r="G950" t="str">
            <v>TCR Accum Super</v>
          </cell>
          <cell r="H950" t="str">
            <v>Monthly Alinta Asset Managemt.</v>
          </cell>
          <cell r="I950" t="str">
            <v>35415</v>
          </cell>
          <cell r="J950" t="str">
            <v>Field Manager QGP</v>
          </cell>
        </row>
        <row r="951">
          <cell r="A951" t="str">
            <v>00013650</v>
          </cell>
          <cell r="B951" t="str">
            <v>Gale</v>
          </cell>
          <cell r="C951" t="str">
            <v>Brett</v>
          </cell>
          <cell r="D951" t="str">
            <v>Alinta Asset Management</v>
          </cell>
          <cell r="E951" t="str">
            <v>Field EGP</v>
          </cell>
          <cell r="F951" t="str">
            <v>Pipeline Operator</v>
          </cell>
          <cell r="G951" t="str">
            <v>TCR Accum Super</v>
          </cell>
          <cell r="H951" t="str">
            <v>Monthly Alinta Asset Managemt.</v>
          </cell>
          <cell r="I951" t="str">
            <v>35414</v>
          </cell>
          <cell r="J951" t="str">
            <v>Field Manager EGP</v>
          </cell>
        </row>
        <row r="952">
          <cell r="A952" t="str">
            <v>00013651</v>
          </cell>
          <cell r="B952" t="str">
            <v>Barnfield</v>
          </cell>
          <cell r="C952" t="str">
            <v>Mark</v>
          </cell>
          <cell r="D952" t="str">
            <v>Alinta Asset Management</v>
          </cell>
          <cell r="E952" t="str">
            <v>Field EGP</v>
          </cell>
          <cell r="F952" t="str">
            <v>Pipeline Operator / Technician</v>
          </cell>
          <cell r="G952" t="str">
            <v>TCR Accum Super</v>
          </cell>
          <cell r="H952" t="str">
            <v>Monthly Alinta Asset Managemt.</v>
          </cell>
          <cell r="I952" t="str">
            <v>35414</v>
          </cell>
          <cell r="J952" t="str">
            <v>Field Manager EGP</v>
          </cell>
        </row>
        <row r="953">
          <cell r="A953" t="str">
            <v>00013652</v>
          </cell>
          <cell r="B953" t="str">
            <v>Puljak</v>
          </cell>
          <cell r="C953" t="str">
            <v>John</v>
          </cell>
          <cell r="D953" t="str">
            <v>Alinta Asset Management</v>
          </cell>
          <cell r="E953" t="str">
            <v>Field EGP</v>
          </cell>
          <cell r="F953" t="str">
            <v>Pipeline Operator</v>
          </cell>
          <cell r="G953" t="str">
            <v>TCR Accum Super</v>
          </cell>
          <cell r="H953" t="str">
            <v>Monthly Alinta Asset Managemt.</v>
          </cell>
          <cell r="I953" t="str">
            <v>35414</v>
          </cell>
          <cell r="J953" t="str">
            <v>Field Manager EGP</v>
          </cell>
        </row>
        <row r="954">
          <cell r="A954" t="str">
            <v>00013653</v>
          </cell>
          <cell r="B954" t="str">
            <v>Gander</v>
          </cell>
          <cell r="C954" t="str">
            <v>Mick</v>
          </cell>
          <cell r="D954" t="str">
            <v>Alinta Asset Management</v>
          </cell>
          <cell r="E954" t="str">
            <v>Field EGP</v>
          </cell>
          <cell r="F954" t="str">
            <v>Field Manager EGP</v>
          </cell>
          <cell r="G954" t="str">
            <v>TCR Accum Super</v>
          </cell>
          <cell r="H954" t="str">
            <v>Monthly Alinta Asset Managemt.</v>
          </cell>
          <cell r="I954" t="str">
            <v>35414</v>
          </cell>
          <cell r="J954" t="str">
            <v>Field Manager EGP</v>
          </cell>
        </row>
        <row r="955">
          <cell r="A955" t="str">
            <v>00013654</v>
          </cell>
          <cell r="B955" t="str">
            <v>Stapleton</v>
          </cell>
          <cell r="C955" t="str">
            <v>Dean</v>
          </cell>
          <cell r="D955" t="str">
            <v>Alinta Asset Management</v>
          </cell>
          <cell r="E955" t="str">
            <v>Field EGP</v>
          </cell>
          <cell r="F955" t="str">
            <v>Pipeline Operator / Technician</v>
          </cell>
          <cell r="G955" t="str">
            <v>TCR Accum Super</v>
          </cell>
          <cell r="H955" t="str">
            <v>Monthly Alinta Asset Managemt.</v>
          </cell>
          <cell r="I955" t="str">
            <v>35414</v>
          </cell>
          <cell r="J955" t="str">
            <v>Field Manager EGP</v>
          </cell>
        </row>
        <row r="956">
          <cell r="A956" t="str">
            <v>00013655</v>
          </cell>
          <cell r="B956" t="str">
            <v>Geusher</v>
          </cell>
          <cell r="C956" t="str">
            <v>Besim</v>
          </cell>
          <cell r="D956" t="str">
            <v>Alinta Asset Management</v>
          </cell>
          <cell r="E956" t="str">
            <v>Field EGP</v>
          </cell>
          <cell r="F956" t="str">
            <v>Pipeline Operator / Technician</v>
          </cell>
          <cell r="G956" t="str">
            <v>TCR Accum Super</v>
          </cell>
          <cell r="H956" t="str">
            <v>Monthly Alinta Asset Managemt.</v>
          </cell>
          <cell r="I956" t="str">
            <v>35414</v>
          </cell>
          <cell r="J956" t="str">
            <v>Field Manager EGP</v>
          </cell>
        </row>
        <row r="957">
          <cell r="A957" t="str">
            <v>00013656</v>
          </cell>
          <cell r="B957" t="str">
            <v>Haagensen</v>
          </cell>
          <cell r="C957" t="str">
            <v>Darren</v>
          </cell>
          <cell r="D957" t="str">
            <v>Alinta Asset Management</v>
          </cell>
          <cell r="E957" t="str">
            <v>Field EGP</v>
          </cell>
          <cell r="F957" t="str">
            <v>Pipeline Operator / Technician</v>
          </cell>
          <cell r="G957" t="str">
            <v>TCR Accum Super</v>
          </cell>
          <cell r="H957" t="str">
            <v>Monthly Alinta Asset Managemt.</v>
          </cell>
          <cell r="I957" t="str">
            <v>35414</v>
          </cell>
          <cell r="J957" t="str">
            <v>Field Manager EGP</v>
          </cell>
        </row>
        <row r="958">
          <cell r="A958" t="str">
            <v>00013657</v>
          </cell>
          <cell r="B958" t="str">
            <v>Bonnici</v>
          </cell>
          <cell r="C958" t="str">
            <v>Steven</v>
          </cell>
          <cell r="D958" t="str">
            <v>Alinta Asset Management</v>
          </cell>
          <cell r="E958" t="str">
            <v>Field EGP</v>
          </cell>
          <cell r="F958" t="str">
            <v>Pipeline Operator / Technician</v>
          </cell>
          <cell r="G958" t="str">
            <v>TCR Accum Super</v>
          </cell>
          <cell r="H958" t="str">
            <v>Monthly Alinta Asset Managemt.</v>
          </cell>
          <cell r="I958" t="str">
            <v>35414</v>
          </cell>
          <cell r="J958" t="str">
            <v>Field Manager EGP</v>
          </cell>
        </row>
        <row r="959">
          <cell r="A959" t="str">
            <v>00013658</v>
          </cell>
          <cell r="B959" t="str">
            <v>Harriss</v>
          </cell>
          <cell r="C959" t="str">
            <v>Jason</v>
          </cell>
          <cell r="D959" t="str">
            <v>Alinta Asset Management</v>
          </cell>
          <cell r="E959" t="str">
            <v>TGP Field Tasmania</v>
          </cell>
          <cell r="F959" t="str">
            <v>Pipeline Operator / Technician</v>
          </cell>
          <cell r="G959" t="str">
            <v>TCR Accum Super</v>
          </cell>
          <cell r="H959" t="str">
            <v>Monthly Alinta Asset Managemt.</v>
          </cell>
          <cell r="I959" t="str">
            <v>35416</v>
          </cell>
          <cell r="J959" t="str">
            <v>Field Manager TGP</v>
          </cell>
        </row>
        <row r="960">
          <cell r="A960" t="str">
            <v>00013659</v>
          </cell>
          <cell r="B960" t="str">
            <v>Lovell</v>
          </cell>
          <cell r="C960" t="str">
            <v>Greg</v>
          </cell>
          <cell r="D960" t="str">
            <v>Alinta Asset Management</v>
          </cell>
          <cell r="E960" t="str">
            <v>TGP Field Tasmania</v>
          </cell>
          <cell r="F960" t="str">
            <v>Pipeline Operator / Technician</v>
          </cell>
          <cell r="G960" t="str">
            <v>TCR Accum Super</v>
          </cell>
          <cell r="H960" t="str">
            <v>Monthly Alinta Asset Managemt.</v>
          </cell>
          <cell r="I960" t="str">
            <v>35416</v>
          </cell>
          <cell r="J960" t="str">
            <v>Field Manager TGP</v>
          </cell>
        </row>
        <row r="961">
          <cell r="A961" t="str">
            <v>00013660</v>
          </cell>
          <cell r="B961" t="str">
            <v>Procter</v>
          </cell>
          <cell r="C961" t="str">
            <v>Brendan</v>
          </cell>
          <cell r="D961" t="str">
            <v>Alinta Asset Management</v>
          </cell>
          <cell r="E961" t="str">
            <v>TGP Field Tasmania</v>
          </cell>
          <cell r="F961" t="str">
            <v>Field Manager TGP</v>
          </cell>
          <cell r="G961" t="str">
            <v>TCR Accum Super</v>
          </cell>
          <cell r="H961" t="str">
            <v>Monthly Alinta Asset Managemt.</v>
          </cell>
          <cell r="I961" t="str">
            <v>35416</v>
          </cell>
          <cell r="J961" t="str">
            <v>Field Manager TGP</v>
          </cell>
        </row>
        <row r="962">
          <cell r="A962" t="str">
            <v>00013661</v>
          </cell>
          <cell r="B962" t="str">
            <v>Coleborn</v>
          </cell>
          <cell r="C962" t="str">
            <v>Greg</v>
          </cell>
          <cell r="D962" t="str">
            <v>Alinta Asset Management</v>
          </cell>
          <cell r="E962" t="str">
            <v>QGP Field Queensland</v>
          </cell>
          <cell r="F962" t="str">
            <v>Pipeline Operator / Technician</v>
          </cell>
          <cell r="G962" t="str">
            <v>TCR Accum Super</v>
          </cell>
          <cell r="H962" t="str">
            <v>Monthly Alinta Asset Managemt.</v>
          </cell>
          <cell r="I962" t="str">
            <v>35415</v>
          </cell>
          <cell r="J962" t="str">
            <v>Field Manager QGP</v>
          </cell>
        </row>
        <row r="963">
          <cell r="A963" t="str">
            <v>00013662</v>
          </cell>
          <cell r="B963" t="str">
            <v>Taylor</v>
          </cell>
          <cell r="C963" t="str">
            <v>Wayne</v>
          </cell>
          <cell r="D963" t="str">
            <v>Alinta Asset Management</v>
          </cell>
          <cell r="E963" t="str">
            <v>Field EGP</v>
          </cell>
          <cell r="F963" t="str">
            <v>Pipeline Operator</v>
          </cell>
          <cell r="G963" t="str">
            <v>TCR Accum Super</v>
          </cell>
          <cell r="H963" t="str">
            <v>Monthly Alinta Asset Managemt.</v>
          </cell>
          <cell r="I963" t="str">
            <v>35414</v>
          </cell>
          <cell r="J963" t="str">
            <v>Field Manager EGP</v>
          </cell>
        </row>
        <row r="964">
          <cell r="A964" t="str">
            <v>00013663</v>
          </cell>
          <cell r="B964" t="str">
            <v>Armstrong</v>
          </cell>
          <cell r="C964" t="str">
            <v>Julie</v>
          </cell>
          <cell r="D964" t="str">
            <v>Alinta Asset Management</v>
          </cell>
          <cell r="E964" t="str">
            <v>Field EGP</v>
          </cell>
          <cell r="F964" t="str">
            <v>Business Support Officer</v>
          </cell>
          <cell r="G964" t="str">
            <v>TCR Accum Super</v>
          </cell>
          <cell r="H964" t="str">
            <v>Monthly Alinta Asset Managemt.</v>
          </cell>
          <cell r="I964" t="str">
            <v>35414</v>
          </cell>
          <cell r="J964" t="str">
            <v>Field Manager EGP</v>
          </cell>
        </row>
        <row r="965">
          <cell r="A965" t="str">
            <v>00013664</v>
          </cell>
          <cell r="B965" t="str">
            <v>Casteller</v>
          </cell>
          <cell r="C965" t="str">
            <v>Angela</v>
          </cell>
          <cell r="D965" t="str">
            <v>Alinta Asset Management</v>
          </cell>
          <cell r="E965" t="str">
            <v>TGP Field Tasmania</v>
          </cell>
          <cell r="F965" t="str">
            <v>Business Support Officer</v>
          </cell>
          <cell r="G965" t="str">
            <v>TCR Accum Super</v>
          </cell>
          <cell r="H965" t="str">
            <v>Monthly Alinta Asset Managemt.</v>
          </cell>
          <cell r="I965" t="str">
            <v>35416</v>
          </cell>
          <cell r="J965" t="str">
            <v>Field Manager TGP</v>
          </cell>
        </row>
        <row r="966">
          <cell r="A966" t="str">
            <v>00013665</v>
          </cell>
          <cell r="B966" t="str">
            <v>Borek</v>
          </cell>
          <cell r="C966" t="str">
            <v>Hans</v>
          </cell>
          <cell r="D966" t="str">
            <v>Alinta Asset Management</v>
          </cell>
          <cell r="E966" t="str">
            <v>Engineering</v>
          </cell>
          <cell r="F966" t="str">
            <v>Senior Pipeline Integrity Engineer</v>
          </cell>
          <cell r="G966" t="str">
            <v>TCR Accum Super</v>
          </cell>
          <cell r="H966" t="str">
            <v>Monthly Alinta Asset Managemt.</v>
          </cell>
          <cell r="I966" t="str">
            <v>35413</v>
          </cell>
          <cell r="J966" t="str">
            <v>Engineering</v>
          </cell>
        </row>
        <row r="967">
          <cell r="A967" t="str">
            <v>00013666</v>
          </cell>
          <cell r="B967" t="str">
            <v>Kumar</v>
          </cell>
          <cell r="C967" t="str">
            <v>Rohit</v>
          </cell>
          <cell r="D967" t="str">
            <v>Alinta Asset Management</v>
          </cell>
          <cell r="E967" t="str">
            <v>SCADA Engineering</v>
          </cell>
          <cell r="F967" t="str">
            <v>Systems Engineer</v>
          </cell>
          <cell r="G967" t="str">
            <v>TCR Accum Super</v>
          </cell>
          <cell r="H967" t="str">
            <v>Monthly Alinta Asset Managemt.</v>
          </cell>
          <cell r="I967" t="str">
            <v>31443</v>
          </cell>
          <cell r="J967" t="str">
            <v xml:space="preserve">AAM OS OSP Data Engineering </v>
          </cell>
        </row>
        <row r="968">
          <cell r="A968" t="str">
            <v>00013667</v>
          </cell>
          <cell r="B968" t="str">
            <v>Ibell</v>
          </cell>
          <cell r="C968" t="str">
            <v>John</v>
          </cell>
          <cell r="D968" t="str">
            <v>Alinta Asset Management</v>
          </cell>
          <cell r="E968" t="str">
            <v>QGP Field Queensland</v>
          </cell>
          <cell r="F968" t="str">
            <v>Field Manager QGP</v>
          </cell>
          <cell r="G968" t="str">
            <v>TCR Accum Super</v>
          </cell>
          <cell r="H968" t="str">
            <v>Monthly Alinta Asset Managemt.</v>
          </cell>
          <cell r="I968" t="str">
            <v>35403</v>
          </cell>
          <cell r="J968" t="str">
            <v>Lands</v>
          </cell>
        </row>
        <row r="969">
          <cell r="A969" t="str">
            <v>00013668</v>
          </cell>
          <cell r="B969" t="str">
            <v>Nelson</v>
          </cell>
          <cell r="C969" t="str">
            <v>Kenneth</v>
          </cell>
          <cell r="D969" t="str">
            <v>Alinta Asset Management</v>
          </cell>
          <cell r="E969" t="str">
            <v>SCADA Technical Services South</v>
          </cell>
          <cell r="F969" t="str">
            <v>SCADA Administrator</v>
          </cell>
          <cell r="G969" t="str">
            <v>TCR Accum Super</v>
          </cell>
          <cell r="H969" t="str">
            <v>Monthly Alinta Asset Managemt.</v>
          </cell>
          <cell r="I969" t="str">
            <v>35352</v>
          </cell>
          <cell r="J969" t="str">
            <v>DMS Support</v>
          </cell>
        </row>
        <row r="970">
          <cell r="A970" t="str">
            <v>00013669</v>
          </cell>
          <cell r="B970" t="str">
            <v>Lamprecht</v>
          </cell>
          <cell r="C970" t="str">
            <v>John</v>
          </cell>
          <cell r="D970" t="str">
            <v>Alinta Asset Management</v>
          </cell>
          <cell r="E970" t="str">
            <v>Tasmania Operations</v>
          </cell>
          <cell r="F970" t="str">
            <v>Project Manager</v>
          </cell>
          <cell r="G970" t="str">
            <v>TCR Accum Super</v>
          </cell>
          <cell r="H970" t="str">
            <v>Monthly Alinta Asset Managemt.</v>
          </cell>
          <cell r="I970" t="str">
            <v>31514</v>
          </cell>
          <cell r="J970" t="str">
            <v>AAM OS ED SS Tasmani</v>
          </cell>
        </row>
        <row r="971">
          <cell r="A971" t="str">
            <v>00013671</v>
          </cell>
          <cell r="B971" t="str">
            <v>Vulic</v>
          </cell>
          <cell r="C971" t="str">
            <v>Nick</v>
          </cell>
          <cell r="D971" t="str">
            <v>Alinta Asset Management</v>
          </cell>
          <cell r="E971" t="str">
            <v>Electrical Activity South</v>
          </cell>
          <cell r="F971" t="str">
            <v>Project Planner</v>
          </cell>
          <cell r="G971" t="str">
            <v>TCR Accum Super</v>
          </cell>
          <cell r="H971" t="str">
            <v>Monthly Alinta Asset Managemt.</v>
          </cell>
          <cell r="I971" t="str">
            <v>39413</v>
          </cell>
          <cell r="J971" t="str">
            <v>Project Planning Sth</v>
          </cell>
        </row>
        <row r="972">
          <cell r="A972" t="str">
            <v>00013672</v>
          </cell>
          <cell r="B972" t="str">
            <v>Polatsidis</v>
          </cell>
          <cell r="C972" t="str">
            <v>John</v>
          </cell>
          <cell r="D972" t="str">
            <v>Alinta Asset Management</v>
          </cell>
          <cell r="E972" t="str">
            <v>Electrical Activities Central</v>
          </cell>
          <cell r="F972" t="str">
            <v>Project Planner</v>
          </cell>
          <cell r="G972" t="str">
            <v>TCR Accum Super</v>
          </cell>
          <cell r="H972" t="str">
            <v>Monthly Alinta Asset Managemt.</v>
          </cell>
          <cell r="I972" t="str">
            <v>39412</v>
          </cell>
          <cell r="J972" t="str">
            <v>Project Planning Nth</v>
          </cell>
        </row>
        <row r="973">
          <cell r="A973" t="str">
            <v>00013673</v>
          </cell>
          <cell r="B973" t="str">
            <v>Arnaud</v>
          </cell>
          <cell r="C973" t="str">
            <v>Paul</v>
          </cell>
          <cell r="D973" t="str">
            <v>Alinta Asset Management</v>
          </cell>
          <cell r="E973" t="str">
            <v>Electrical Activities Central</v>
          </cell>
          <cell r="F973" t="str">
            <v>Project Planner</v>
          </cell>
          <cell r="G973" t="str">
            <v>TCR Accum Super</v>
          </cell>
          <cell r="H973" t="str">
            <v>Monthly Alinta Asset Managemt.</v>
          </cell>
          <cell r="I973" t="str">
            <v>39412</v>
          </cell>
          <cell r="J973" t="str">
            <v>Project Planning Nth</v>
          </cell>
        </row>
        <row r="974">
          <cell r="A974" t="str">
            <v>00013674</v>
          </cell>
          <cell r="B974" t="str">
            <v>Maher</v>
          </cell>
          <cell r="C974" t="str">
            <v>Luke</v>
          </cell>
          <cell r="D974" t="str">
            <v>Alinta Asset Management</v>
          </cell>
          <cell r="E974" t="str">
            <v>Electrical Activities Central</v>
          </cell>
          <cell r="F974" t="str">
            <v>Trainee Project Planner</v>
          </cell>
          <cell r="G974" t="str">
            <v>TCR Accum Super</v>
          </cell>
          <cell r="H974" t="str">
            <v>Monthly Alinta Asset Managemt.</v>
          </cell>
          <cell r="I974" t="str">
            <v>39412</v>
          </cell>
          <cell r="J974" t="str">
            <v>Project Planning Nth</v>
          </cell>
        </row>
        <row r="975">
          <cell r="A975" t="str">
            <v>00013675</v>
          </cell>
          <cell r="B975" t="str">
            <v>Krammer</v>
          </cell>
          <cell r="C975" t="str">
            <v>Hans</v>
          </cell>
          <cell r="D975" t="str">
            <v>Alinta Asset Management</v>
          </cell>
          <cell r="E975" t="str">
            <v>Overhead Supervisor HK</v>
          </cell>
          <cell r="F975" t="str">
            <v>Supervisor</v>
          </cell>
          <cell r="G975" t="str">
            <v>TCR Accum Super</v>
          </cell>
          <cell r="H975" t="str">
            <v>Monthly Alinta Asset Managemt.</v>
          </cell>
          <cell r="I975" t="str">
            <v>39001</v>
          </cell>
          <cell r="J975" t="str">
            <v>Field Delivery</v>
          </cell>
        </row>
        <row r="976">
          <cell r="A976" t="str">
            <v>00013676</v>
          </cell>
          <cell r="B976" t="str">
            <v>MacTaggart</v>
          </cell>
          <cell r="C976" t="str">
            <v>Timothy</v>
          </cell>
          <cell r="D976" t="str">
            <v>Alinta Asset Management</v>
          </cell>
          <cell r="E976" t="str">
            <v>EGP Expansion</v>
          </cell>
          <cell r="F976" t="str">
            <v>Project Manager EGP Expansion</v>
          </cell>
          <cell r="G976" t="str">
            <v>TCR Accum Super</v>
          </cell>
          <cell r="H976" t="str">
            <v>Monthly Alinta Asset Managemt.</v>
          </cell>
          <cell r="I976" t="str">
            <v>31445</v>
          </cell>
          <cell r="J976" t="str">
            <v>AAM OS GT EGP Expans</v>
          </cell>
        </row>
        <row r="977">
          <cell r="A977" t="str">
            <v>00013677</v>
          </cell>
          <cell r="B977" t="str">
            <v>Kandasamy</v>
          </cell>
          <cell r="C977" t="str">
            <v>Dinesh</v>
          </cell>
          <cell r="D977" t="str">
            <v>Alinta Asset Management</v>
          </cell>
          <cell r="E977" t="str">
            <v>Electrical Activity South</v>
          </cell>
          <cell r="F977" t="str">
            <v>Project Planner</v>
          </cell>
          <cell r="G977" t="str">
            <v>TCR Accum Super</v>
          </cell>
          <cell r="H977" t="str">
            <v>Monthly Alinta Asset Managemt.</v>
          </cell>
          <cell r="I977" t="str">
            <v>39413</v>
          </cell>
          <cell r="J977" t="str">
            <v>Project Planning Sth</v>
          </cell>
        </row>
        <row r="978">
          <cell r="A978" t="str">
            <v>00013678</v>
          </cell>
          <cell r="B978" t="str">
            <v>Smith</v>
          </cell>
          <cell r="C978" t="str">
            <v>James</v>
          </cell>
          <cell r="D978" t="str">
            <v>Alinta Asset Management</v>
          </cell>
          <cell r="E978" t="str">
            <v>Gas Transmission West</v>
          </cell>
          <cell r="F978" t="str">
            <v>Maintenance Manager</v>
          </cell>
          <cell r="G978" t="str">
            <v>TCR Accum Super</v>
          </cell>
          <cell r="H978" t="str">
            <v>Monthly Alinta Asset Managemt.</v>
          </cell>
          <cell r="I978" t="str">
            <v>43166</v>
          </cell>
          <cell r="J978" t="str">
            <v>Gas Trans (W) Mainte</v>
          </cell>
        </row>
        <row r="979">
          <cell r="A979" t="str">
            <v>00013679</v>
          </cell>
          <cell r="B979" t="str">
            <v>Halfweeg</v>
          </cell>
          <cell r="C979" t="str">
            <v>Terry</v>
          </cell>
          <cell r="D979" t="str">
            <v>Alinta Asset Management</v>
          </cell>
          <cell r="E979" t="str">
            <v>Field Technical Service</v>
          </cell>
          <cell r="F979" t="str">
            <v>Instrument/Electrical Project Officer</v>
          </cell>
          <cell r="G979" t="str">
            <v>TCR Accum Super</v>
          </cell>
          <cell r="H979" t="str">
            <v>Monthly Alinta Asset Managemt.</v>
          </cell>
          <cell r="I979" t="str">
            <v>31530</v>
          </cell>
          <cell r="J979" t="str">
            <v>AAM OW GT Ops Interf</v>
          </cell>
        </row>
        <row r="980">
          <cell r="A980" t="str">
            <v>00013680</v>
          </cell>
          <cell r="B980" t="str">
            <v>Saunders</v>
          </cell>
          <cell r="C980" t="str">
            <v>William</v>
          </cell>
          <cell r="D980" t="str">
            <v>Alinta Asset Management</v>
          </cell>
          <cell r="E980" t="str">
            <v>Maintenance Crews - Roster A</v>
          </cell>
          <cell r="F980" t="str">
            <v>Field Maintenance Officer</v>
          </cell>
          <cell r="G980" t="str">
            <v>TCR Accum Super</v>
          </cell>
          <cell r="H980" t="str">
            <v>Monthly Alinta Asset Managemt.</v>
          </cell>
          <cell r="I980" t="str">
            <v>43171</v>
          </cell>
          <cell r="J980" t="str">
            <v>Gas Trans (W) Compre</v>
          </cell>
        </row>
        <row r="981">
          <cell r="A981" t="str">
            <v>00013681</v>
          </cell>
          <cell r="B981" t="str">
            <v>Drust</v>
          </cell>
          <cell r="C981" t="str">
            <v>Shandy</v>
          </cell>
          <cell r="D981" t="str">
            <v>Alinta Asset Management</v>
          </cell>
          <cell r="E981" t="str">
            <v>Maintenance Crews - Roster A</v>
          </cell>
          <cell r="F981" t="str">
            <v>Field Maintenance Officer</v>
          </cell>
          <cell r="G981" t="str">
            <v>TCR Accum Super</v>
          </cell>
          <cell r="H981" t="str">
            <v>Monthly Alinta Asset Managemt.</v>
          </cell>
          <cell r="I981" t="str">
            <v>43172</v>
          </cell>
          <cell r="J981" t="str">
            <v>Gas Trans (W) Pipeli</v>
          </cell>
        </row>
        <row r="982">
          <cell r="A982" t="str">
            <v>00013682</v>
          </cell>
          <cell r="B982" t="str">
            <v>Foster</v>
          </cell>
          <cell r="C982" t="str">
            <v>Mark</v>
          </cell>
          <cell r="D982" t="str">
            <v>Alinta Asset Management</v>
          </cell>
          <cell r="E982" t="str">
            <v>QGP Field Queensland</v>
          </cell>
          <cell r="F982" t="str">
            <v>Pipeline Operator</v>
          </cell>
          <cell r="G982" t="str">
            <v>TCR Accum Super</v>
          </cell>
          <cell r="H982" t="str">
            <v>Monthly Alinta Asset Managemt.</v>
          </cell>
          <cell r="I982" t="str">
            <v>35415</v>
          </cell>
          <cell r="J982" t="str">
            <v>Field Manager QGP</v>
          </cell>
        </row>
        <row r="983">
          <cell r="A983" t="str">
            <v>00013683</v>
          </cell>
          <cell r="B983" t="str">
            <v>Drabble</v>
          </cell>
          <cell r="C983" t="str">
            <v>Peter</v>
          </cell>
          <cell r="D983" t="str">
            <v>Alinta Asset Management</v>
          </cell>
          <cell r="E983" t="str">
            <v>Maintenance Crews - Roster B</v>
          </cell>
          <cell r="F983" t="str">
            <v>Field Maintenance Officer</v>
          </cell>
          <cell r="G983" t="str">
            <v>TCR Accum Super</v>
          </cell>
          <cell r="H983" t="str">
            <v>Monthly Alinta Asset Managemt.</v>
          </cell>
          <cell r="I983" t="str">
            <v>43171</v>
          </cell>
          <cell r="J983" t="str">
            <v>Gas Trans (W) Compre</v>
          </cell>
        </row>
        <row r="984">
          <cell r="A984" t="str">
            <v>00013684</v>
          </cell>
          <cell r="B984" t="str">
            <v>Coppen</v>
          </cell>
          <cell r="C984" t="str">
            <v>David</v>
          </cell>
          <cell r="D984" t="str">
            <v>Alinta Asset Management</v>
          </cell>
          <cell r="E984" t="str">
            <v>Maintenance Crews - Roster B</v>
          </cell>
          <cell r="F984" t="str">
            <v>Field Maintenance Officer</v>
          </cell>
          <cell r="G984" t="str">
            <v>TCR Accum Super</v>
          </cell>
          <cell r="H984" t="str">
            <v>Monthly Alinta Asset Managemt.</v>
          </cell>
          <cell r="I984" t="str">
            <v>43172</v>
          </cell>
          <cell r="J984" t="str">
            <v>Gas Trans (W) Pipeli</v>
          </cell>
        </row>
        <row r="985">
          <cell r="A985" t="str">
            <v>00013685</v>
          </cell>
          <cell r="B985" t="str">
            <v>Lancaster</v>
          </cell>
          <cell r="C985" t="str">
            <v>Linton</v>
          </cell>
          <cell r="D985" t="str">
            <v>Alinta Asset Management</v>
          </cell>
          <cell r="E985" t="str">
            <v>Electrical Activity South</v>
          </cell>
          <cell r="F985" t="str">
            <v>Trainee Project Planning</v>
          </cell>
          <cell r="G985" t="str">
            <v>TCR Accum Super</v>
          </cell>
          <cell r="H985" t="str">
            <v>Monthly Alinta Asset Managemt.</v>
          </cell>
          <cell r="I985" t="str">
            <v>39413</v>
          </cell>
          <cell r="J985" t="str">
            <v>Project Planning Sth</v>
          </cell>
        </row>
        <row r="986">
          <cell r="A986" t="str">
            <v>00013687</v>
          </cell>
          <cell r="B986" t="str">
            <v>Brown</v>
          </cell>
          <cell r="C986" t="str">
            <v>Cyril</v>
          </cell>
          <cell r="D986" t="str">
            <v>Alinta Asset Management</v>
          </cell>
          <cell r="E986" t="str">
            <v>Maintenance Crews - Roster B</v>
          </cell>
          <cell r="F986" t="str">
            <v>Field Maintenance Officer</v>
          </cell>
          <cell r="G986" t="str">
            <v>TCR Accum Super</v>
          </cell>
          <cell r="H986" t="str">
            <v>Monthly Alinta Asset Managemt.</v>
          </cell>
          <cell r="I986" t="str">
            <v>43171</v>
          </cell>
          <cell r="J986" t="str">
            <v>Gas Trans (W) Compre</v>
          </cell>
        </row>
        <row r="987">
          <cell r="A987" t="str">
            <v>00013688</v>
          </cell>
          <cell r="B987" t="str">
            <v>Cocker</v>
          </cell>
          <cell r="C987" t="str">
            <v>Michael</v>
          </cell>
          <cell r="D987" t="str">
            <v>Alinta Asset Management</v>
          </cell>
          <cell r="E987" t="str">
            <v>Maintenance Crews - Day Shift</v>
          </cell>
          <cell r="F987" t="str">
            <v>Field Maintenance Officer</v>
          </cell>
          <cell r="G987" t="str">
            <v>TCR Accum Super</v>
          </cell>
          <cell r="H987" t="str">
            <v>Monthly Alinta Asset Managemt.</v>
          </cell>
          <cell r="I987" t="str">
            <v>31529</v>
          </cell>
          <cell r="J987" t="str">
            <v>AAM OW GT Meter Stat</v>
          </cell>
        </row>
        <row r="988">
          <cell r="A988" t="str">
            <v>00013689</v>
          </cell>
          <cell r="B988" t="str">
            <v>Boujos</v>
          </cell>
          <cell r="C988" t="str">
            <v>Philip</v>
          </cell>
          <cell r="D988" t="str">
            <v>Alinta Asset Management</v>
          </cell>
          <cell r="E988" t="str">
            <v>Maintenance Crews - Roster B</v>
          </cell>
          <cell r="F988" t="str">
            <v>Maintenance Superintendent</v>
          </cell>
          <cell r="G988" t="str">
            <v>TCR Accum Super</v>
          </cell>
          <cell r="H988" t="str">
            <v>Monthly Alinta Asset Managemt.</v>
          </cell>
          <cell r="I988" t="str">
            <v>43172</v>
          </cell>
          <cell r="J988" t="str">
            <v>Gas Trans (W) Pipeli</v>
          </cell>
        </row>
        <row r="989">
          <cell r="A989" t="str">
            <v>00013690</v>
          </cell>
          <cell r="B989" t="str">
            <v>Bennett</v>
          </cell>
          <cell r="C989" t="str">
            <v>Robert</v>
          </cell>
          <cell r="D989" t="str">
            <v>Alinta Asset Management</v>
          </cell>
          <cell r="E989" t="str">
            <v>Maintenance Crews - Day Shift</v>
          </cell>
          <cell r="F989" t="str">
            <v>Field Maintenance Officer</v>
          </cell>
          <cell r="G989" t="str">
            <v>TCR Accum Super</v>
          </cell>
          <cell r="H989" t="str">
            <v>Monthly Alinta Asset Managemt.</v>
          </cell>
          <cell r="I989" t="str">
            <v>43172</v>
          </cell>
          <cell r="J989" t="str">
            <v>Gas Trans (W) Pipeli</v>
          </cell>
        </row>
        <row r="990">
          <cell r="A990" t="str">
            <v>00013691</v>
          </cell>
          <cell r="B990" t="str">
            <v>Larkins</v>
          </cell>
          <cell r="C990" t="str">
            <v>Donna</v>
          </cell>
          <cell r="D990" t="str">
            <v>Alinta Asset Management</v>
          </cell>
          <cell r="E990" t="str">
            <v>Maintenance Crews - Day Shift</v>
          </cell>
          <cell r="F990" t="str">
            <v>Maintenance Scheduler</v>
          </cell>
          <cell r="G990" t="str">
            <v>TCR Accum Super</v>
          </cell>
          <cell r="H990" t="str">
            <v>Monthly Alinta Asset Managemt.</v>
          </cell>
          <cell r="I990" t="str">
            <v>43172</v>
          </cell>
          <cell r="J990" t="str">
            <v>Gas Trans (W) Pipeli</v>
          </cell>
        </row>
        <row r="991">
          <cell r="A991" t="str">
            <v>00013692</v>
          </cell>
          <cell r="B991" t="str">
            <v>Vuletic</v>
          </cell>
          <cell r="C991" t="str">
            <v>David</v>
          </cell>
          <cell r="D991" t="str">
            <v>Alinta Asset Management</v>
          </cell>
          <cell r="E991" t="str">
            <v>Maintenance Crews - Roster B</v>
          </cell>
          <cell r="F991" t="str">
            <v>Field Maintenance Officer</v>
          </cell>
          <cell r="G991" t="str">
            <v>TCR Accum Super</v>
          </cell>
          <cell r="H991" t="str">
            <v>Monthly Alinta Asset Managemt.</v>
          </cell>
          <cell r="I991" t="str">
            <v>43171</v>
          </cell>
          <cell r="J991" t="str">
            <v>Gas Trans (W) Compre</v>
          </cell>
        </row>
        <row r="992">
          <cell r="A992" t="str">
            <v>00013693</v>
          </cell>
          <cell r="B992" t="str">
            <v>Watt</v>
          </cell>
          <cell r="C992" t="str">
            <v>David</v>
          </cell>
          <cell r="D992" t="str">
            <v>Alinta Asset Management</v>
          </cell>
          <cell r="E992" t="str">
            <v>Maintenance Crews - Day Shift</v>
          </cell>
          <cell r="F992" t="str">
            <v>Field Maintenance Officer</v>
          </cell>
          <cell r="G992" t="str">
            <v>TCR Accum Super</v>
          </cell>
          <cell r="H992" t="str">
            <v>Monthly Alinta Asset Managemt.</v>
          </cell>
          <cell r="I992" t="str">
            <v>43172</v>
          </cell>
          <cell r="J992" t="str">
            <v>Gas Trans (W) Pipeli</v>
          </cell>
        </row>
        <row r="993">
          <cell r="A993" t="str">
            <v>00013694</v>
          </cell>
          <cell r="B993" t="str">
            <v>Woods</v>
          </cell>
          <cell r="C993" t="str">
            <v>Terry</v>
          </cell>
          <cell r="D993" t="str">
            <v>Alinta Asset Management</v>
          </cell>
          <cell r="E993" t="str">
            <v>Maintenance</v>
          </cell>
          <cell r="F993" t="str">
            <v>Rotating Plant Mechanic. Project Officer</v>
          </cell>
          <cell r="G993" t="str">
            <v>TCR Accum Super</v>
          </cell>
          <cell r="H993" t="str">
            <v>Monthly Alinta Asset Managemt.</v>
          </cell>
          <cell r="I993" t="str">
            <v>31530</v>
          </cell>
          <cell r="J993" t="str">
            <v>AAM OW GT Ops Interf</v>
          </cell>
        </row>
        <row r="994">
          <cell r="A994" t="str">
            <v>00013695</v>
          </cell>
          <cell r="B994" t="str">
            <v>Edwards</v>
          </cell>
          <cell r="C994" t="str">
            <v>Robert</v>
          </cell>
          <cell r="D994" t="str">
            <v>Alinta Asset Management</v>
          </cell>
          <cell r="E994" t="str">
            <v>Field Technical Service</v>
          </cell>
          <cell r="F994" t="str">
            <v>Field Technical Service</v>
          </cell>
          <cell r="G994" t="str">
            <v>TCR Accum Super</v>
          </cell>
          <cell r="H994" t="str">
            <v>Monthly Alinta Asset Managemt.</v>
          </cell>
          <cell r="I994" t="str">
            <v>43169</v>
          </cell>
          <cell r="J994" t="str">
            <v>GasTrans(W)FieldTech</v>
          </cell>
        </row>
        <row r="995">
          <cell r="A995" t="str">
            <v>00013696</v>
          </cell>
          <cell r="B995" t="str">
            <v>Baetsen</v>
          </cell>
          <cell r="C995" t="str">
            <v>Burt</v>
          </cell>
          <cell r="D995" t="str">
            <v>Alinta Asset Management</v>
          </cell>
          <cell r="E995" t="str">
            <v>Maintenance Crews - Day Shift</v>
          </cell>
          <cell r="F995" t="str">
            <v>Field Maintenance Officer</v>
          </cell>
          <cell r="G995" t="str">
            <v>TCR Accum Super</v>
          </cell>
          <cell r="H995" t="str">
            <v>Monthly Alinta Asset Managemt.</v>
          </cell>
          <cell r="I995" t="str">
            <v>43172</v>
          </cell>
          <cell r="J995" t="str">
            <v>Gas Trans (W) Pipeli</v>
          </cell>
        </row>
        <row r="996">
          <cell r="A996" t="str">
            <v>00013698</v>
          </cell>
          <cell r="B996" t="str">
            <v>Medcraft</v>
          </cell>
          <cell r="C996" t="str">
            <v>Warren</v>
          </cell>
          <cell r="D996" t="str">
            <v>Alinta Asset Management</v>
          </cell>
          <cell r="E996" t="str">
            <v>Maintenance Crews - Roster B</v>
          </cell>
          <cell r="F996" t="str">
            <v>Field Maintenance Officer</v>
          </cell>
          <cell r="G996" t="str">
            <v>TCR Accum Super</v>
          </cell>
          <cell r="H996" t="str">
            <v>Monthly Alinta Asset Managemt.</v>
          </cell>
          <cell r="I996" t="str">
            <v>43171</v>
          </cell>
          <cell r="J996" t="str">
            <v>Gas Trans (W) Compre</v>
          </cell>
        </row>
        <row r="997">
          <cell r="A997" t="str">
            <v>00013699</v>
          </cell>
          <cell r="B997" t="str">
            <v>Sandes</v>
          </cell>
          <cell r="C997" t="str">
            <v>Michael</v>
          </cell>
          <cell r="D997" t="str">
            <v>Alinta Asset Management</v>
          </cell>
          <cell r="E997" t="str">
            <v>Maintenance Crews - Roster A</v>
          </cell>
          <cell r="F997" t="str">
            <v>Field Maintenance Officer</v>
          </cell>
          <cell r="G997" t="str">
            <v>TCR Accum Super</v>
          </cell>
          <cell r="H997" t="str">
            <v>Monthly Alinta Asset Managemt.</v>
          </cell>
          <cell r="I997" t="str">
            <v>31529</v>
          </cell>
          <cell r="J997" t="str">
            <v>AAM OW GT Meter Stat</v>
          </cell>
        </row>
        <row r="998">
          <cell r="A998" t="str">
            <v>00013701</v>
          </cell>
          <cell r="B998" t="str">
            <v>Macfeate</v>
          </cell>
          <cell r="C998" t="str">
            <v>Frederick</v>
          </cell>
          <cell r="D998" t="str">
            <v>Alinta Asset Management</v>
          </cell>
          <cell r="E998" t="str">
            <v>Field Technical Service</v>
          </cell>
          <cell r="F998" t="str">
            <v>Field Technical Service</v>
          </cell>
          <cell r="G998" t="str">
            <v>TCR Accum Super</v>
          </cell>
          <cell r="H998" t="str">
            <v>Monthly Alinta Asset Managemt.</v>
          </cell>
          <cell r="I998" t="str">
            <v>43169</v>
          </cell>
          <cell r="J998" t="str">
            <v>GasTrans(W)FieldTech</v>
          </cell>
        </row>
        <row r="999">
          <cell r="A999" t="str">
            <v>00013702</v>
          </cell>
          <cell r="B999" t="str">
            <v>McWilliams</v>
          </cell>
          <cell r="C999" t="str">
            <v>Garry</v>
          </cell>
          <cell r="D999" t="str">
            <v>Alinta Asset Management</v>
          </cell>
          <cell r="E999" t="str">
            <v>Field Technical Service</v>
          </cell>
          <cell r="F999" t="str">
            <v>Field Technical Service</v>
          </cell>
          <cell r="G999" t="str">
            <v>TCR Accum Super</v>
          </cell>
          <cell r="H999" t="str">
            <v>Monthly Alinta Asset Managemt.</v>
          </cell>
          <cell r="I999" t="str">
            <v>43169</v>
          </cell>
          <cell r="J999" t="str">
            <v>GasTrans(W)FieldTech</v>
          </cell>
        </row>
        <row r="1000">
          <cell r="A1000" t="str">
            <v>00013703</v>
          </cell>
          <cell r="B1000" t="str">
            <v>Saville</v>
          </cell>
          <cell r="C1000" t="str">
            <v>Dave</v>
          </cell>
          <cell r="D1000" t="str">
            <v>Alinta Asset Management</v>
          </cell>
          <cell r="E1000" t="str">
            <v>Field Technical Service</v>
          </cell>
          <cell r="F1000" t="str">
            <v>Superintendent Field Technical Services</v>
          </cell>
          <cell r="G1000" t="str">
            <v>TCR Accum Super</v>
          </cell>
          <cell r="H1000" t="str">
            <v>Monthly Alinta Asset Managemt.</v>
          </cell>
          <cell r="I1000" t="str">
            <v>43169</v>
          </cell>
          <cell r="J1000" t="str">
            <v>GasTrans(W)FieldTech</v>
          </cell>
        </row>
        <row r="1001">
          <cell r="A1001" t="str">
            <v>00013704</v>
          </cell>
          <cell r="B1001" t="str">
            <v>Scott</v>
          </cell>
          <cell r="C1001" t="str">
            <v>Rick</v>
          </cell>
          <cell r="D1001" t="str">
            <v>Alinta Asset Management</v>
          </cell>
          <cell r="E1001" t="str">
            <v>Maintenance Crews - Day Shift</v>
          </cell>
          <cell r="F1001" t="str">
            <v>Field Maintenance Officer</v>
          </cell>
          <cell r="G1001" t="str">
            <v>TCR Accum Super</v>
          </cell>
          <cell r="H1001" t="str">
            <v>Monthly Alinta Asset Managemt.</v>
          </cell>
          <cell r="I1001" t="str">
            <v>31529</v>
          </cell>
          <cell r="J1001" t="str">
            <v>AAM OW GT Meter Stat</v>
          </cell>
        </row>
        <row r="1002">
          <cell r="A1002" t="str">
            <v>00013705</v>
          </cell>
          <cell r="B1002" t="str">
            <v>Jackson</v>
          </cell>
          <cell r="C1002" t="str">
            <v>Gary</v>
          </cell>
          <cell r="D1002" t="str">
            <v>Alinta Asset Management</v>
          </cell>
          <cell r="E1002" t="str">
            <v>Maintenance Crews - Roster A</v>
          </cell>
          <cell r="F1002" t="str">
            <v>Field Maintenance Officer</v>
          </cell>
          <cell r="G1002" t="str">
            <v>TCR Accum Super</v>
          </cell>
          <cell r="H1002" t="str">
            <v>Monthly Alinta Asset Managemt.</v>
          </cell>
          <cell r="I1002" t="str">
            <v>43172</v>
          </cell>
          <cell r="J1002" t="str">
            <v>Gas Trans (W) Pipeli</v>
          </cell>
        </row>
        <row r="1003">
          <cell r="A1003" t="str">
            <v>00013706</v>
          </cell>
          <cell r="B1003" t="str">
            <v>Kaehler</v>
          </cell>
          <cell r="C1003" t="str">
            <v>Brendon</v>
          </cell>
          <cell r="D1003" t="str">
            <v>Alinta Asset Management</v>
          </cell>
          <cell r="E1003" t="str">
            <v>Maintenance Crews - Roster A</v>
          </cell>
          <cell r="F1003" t="str">
            <v>Field Maintenance Officer</v>
          </cell>
          <cell r="G1003" t="str">
            <v>TCR Accum Super</v>
          </cell>
          <cell r="H1003" t="str">
            <v>Monthly Alinta Asset Managemt.</v>
          </cell>
          <cell r="I1003" t="str">
            <v>43171</v>
          </cell>
          <cell r="J1003" t="str">
            <v>Gas Trans (W) Compre</v>
          </cell>
        </row>
        <row r="1004">
          <cell r="A1004" t="str">
            <v>00013707</v>
          </cell>
          <cell r="B1004" t="str">
            <v>Kerrison</v>
          </cell>
          <cell r="C1004" t="str">
            <v>Gavin</v>
          </cell>
          <cell r="D1004" t="str">
            <v>Alinta Asset Management</v>
          </cell>
          <cell r="E1004" t="str">
            <v>Maintenance Crews - Roster A</v>
          </cell>
          <cell r="F1004" t="str">
            <v>Field Maintenance Officer</v>
          </cell>
          <cell r="G1004" t="str">
            <v>TCR Accum Super</v>
          </cell>
          <cell r="H1004" t="str">
            <v>Monthly Alinta Asset Managemt.</v>
          </cell>
          <cell r="I1004" t="str">
            <v>43172</v>
          </cell>
          <cell r="J1004" t="str">
            <v>Gas Trans (W) Pipeli</v>
          </cell>
        </row>
        <row r="1005">
          <cell r="A1005" t="str">
            <v>00013708</v>
          </cell>
          <cell r="B1005" t="str">
            <v>Lapham</v>
          </cell>
          <cell r="C1005" t="str">
            <v>Brett</v>
          </cell>
          <cell r="D1005" t="str">
            <v>Alinta Asset Management</v>
          </cell>
          <cell r="E1005" t="str">
            <v>Field Technical Service</v>
          </cell>
          <cell r="F1005" t="str">
            <v>Field Technical Service</v>
          </cell>
          <cell r="G1005" t="str">
            <v>TCR Accum Super</v>
          </cell>
          <cell r="H1005" t="str">
            <v>Monthly Alinta Asset Managemt.</v>
          </cell>
          <cell r="I1005" t="str">
            <v>43169</v>
          </cell>
          <cell r="J1005" t="str">
            <v>GasTrans(W)FieldTech</v>
          </cell>
        </row>
        <row r="1006">
          <cell r="A1006" t="str">
            <v>00013709</v>
          </cell>
          <cell r="B1006" t="str">
            <v>Hill</v>
          </cell>
          <cell r="C1006" t="str">
            <v>Percy</v>
          </cell>
          <cell r="D1006" t="str">
            <v>Alinta Asset Management</v>
          </cell>
          <cell r="E1006" t="str">
            <v>Maintenance Crews - Roster B</v>
          </cell>
          <cell r="F1006" t="str">
            <v>Field Maintenance Officer</v>
          </cell>
          <cell r="G1006" t="str">
            <v>TCR Accum Super</v>
          </cell>
          <cell r="H1006" t="str">
            <v>Monthly Alinta Asset Managemt.</v>
          </cell>
          <cell r="I1006" t="str">
            <v>43171</v>
          </cell>
          <cell r="J1006" t="str">
            <v>Gas Trans (W) Compre</v>
          </cell>
        </row>
        <row r="1007">
          <cell r="A1007" t="str">
            <v>00013710</v>
          </cell>
          <cell r="B1007" t="str">
            <v>Hynes</v>
          </cell>
          <cell r="C1007" t="str">
            <v>Andrew</v>
          </cell>
          <cell r="D1007" t="str">
            <v>Alinta Asset Management</v>
          </cell>
          <cell r="E1007" t="str">
            <v>Maintenance Crews - Day Shift</v>
          </cell>
          <cell r="F1007" t="str">
            <v>Maintenance Superintendent</v>
          </cell>
          <cell r="G1007" t="str">
            <v>TCR Accum Super</v>
          </cell>
          <cell r="H1007" t="str">
            <v>Monthly Alinta Asset Managemt.</v>
          </cell>
          <cell r="I1007" t="str">
            <v>31529</v>
          </cell>
          <cell r="J1007" t="str">
            <v>AAM OW GT Meter Stat</v>
          </cell>
        </row>
        <row r="1008">
          <cell r="A1008" t="str">
            <v>00013711</v>
          </cell>
          <cell r="B1008" t="str">
            <v>Widdison</v>
          </cell>
          <cell r="C1008" t="str">
            <v>Kenneth</v>
          </cell>
          <cell r="D1008" t="str">
            <v>Alinta Asset Management</v>
          </cell>
          <cell r="E1008" t="str">
            <v>Maintenance Crews - Roster A</v>
          </cell>
          <cell r="F1008" t="str">
            <v>Field Maintenance Officer</v>
          </cell>
          <cell r="G1008" t="str">
            <v>TCR Accum Super</v>
          </cell>
          <cell r="H1008" t="str">
            <v>Monthly Alinta Asset Managemt.</v>
          </cell>
          <cell r="I1008" t="str">
            <v>43172</v>
          </cell>
          <cell r="J1008" t="str">
            <v>Gas Trans (W) Pipeli</v>
          </cell>
        </row>
        <row r="1009">
          <cell r="A1009" t="str">
            <v>00013712</v>
          </cell>
          <cell r="B1009" t="str">
            <v>Curran</v>
          </cell>
          <cell r="C1009" t="str">
            <v>Paul</v>
          </cell>
          <cell r="D1009" t="str">
            <v>Alinta Asset Management</v>
          </cell>
          <cell r="E1009" t="str">
            <v>Field Technical Service</v>
          </cell>
          <cell r="F1009" t="str">
            <v>Field Technical Service</v>
          </cell>
          <cell r="G1009" t="str">
            <v>TCR Accum Super</v>
          </cell>
          <cell r="H1009" t="str">
            <v>Monthly Alinta Asset Managemt.</v>
          </cell>
          <cell r="I1009" t="str">
            <v>43169</v>
          </cell>
          <cell r="J1009" t="str">
            <v>GasTrans(W)FieldTech</v>
          </cell>
        </row>
        <row r="1010">
          <cell r="A1010" t="str">
            <v>00013713</v>
          </cell>
          <cell r="B1010" t="str">
            <v>Holt</v>
          </cell>
          <cell r="C1010" t="str">
            <v>Jeffrey</v>
          </cell>
          <cell r="D1010" t="str">
            <v>Alinta Asset Management</v>
          </cell>
          <cell r="E1010" t="str">
            <v>Maintenance Crews - Roster A</v>
          </cell>
          <cell r="F1010" t="str">
            <v>Field Maintenance Officer</v>
          </cell>
          <cell r="G1010" t="str">
            <v>TCR Accum Super</v>
          </cell>
          <cell r="H1010" t="str">
            <v>Monthly Alinta Asset Managemt.</v>
          </cell>
          <cell r="I1010" t="str">
            <v>43171</v>
          </cell>
          <cell r="J1010" t="str">
            <v>Gas Trans (W) Compre</v>
          </cell>
        </row>
        <row r="1011">
          <cell r="A1011" t="str">
            <v>00013714</v>
          </cell>
          <cell r="B1011" t="str">
            <v>Wasley</v>
          </cell>
          <cell r="C1011" t="str">
            <v>Rob</v>
          </cell>
          <cell r="D1011" t="str">
            <v>Alinta Asset Management</v>
          </cell>
          <cell r="E1011" t="str">
            <v>Field Technical Service</v>
          </cell>
          <cell r="F1011" t="str">
            <v>Field Technical Service</v>
          </cell>
          <cell r="G1011" t="str">
            <v>TCR Accum Super</v>
          </cell>
          <cell r="H1011" t="str">
            <v>Monthly Alinta Asset Managemt.</v>
          </cell>
          <cell r="I1011" t="str">
            <v>43169</v>
          </cell>
          <cell r="J1011" t="str">
            <v>GasTrans(W)FieldTech</v>
          </cell>
        </row>
        <row r="1012">
          <cell r="A1012" t="str">
            <v>00013715</v>
          </cell>
          <cell r="B1012" t="str">
            <v>Lundgren</v>
          </cell>
          <cell r="C1012" t="str">
            <v>Brian</v>
          </cell>
          <cell r="D1012" t="str">
            <v>Alinta Asset Management</v>
          </cell>
          <cell r="E1012" t="str">
            <v>Maintenance Crews - Day Shift</v>
          </cell>
          <cell r="F1012" t="str">
            <v>Field Maintenance Officer</v>
          </cell>
          <cell r="G1012" t="str">
            <v>TCR Accum Super</v>
          </cell>
          <cell r="H1012" t="str">
            <v>Monthly Alinta Asset Managemt.</v>
          </cell>
          <cell r="I1012" t="str">
            <v>31529</v>
          </cell>
          <cell r="J1012" t="str">
            <v>AAM OW GT Meter Stat</v>
          </cell>
        </row>
        <row r="1013">
          <cell r="A1013" t="str">
            <v>00013716</v>
          </cell>
          <cell r="B1013" t="str">
            <v>Bartley</v>
          </cell>
          <cell r="C1013" t="str">
            <v>Stanley</v>
          </cell>
          <cell r="D1013" t="str">
            <v>Alinta Asset Management</v>
          </cell>
          <cell r="E1013" t="str">
            <v>Field Technical Service</v>
          </cell>
          <cell r="F1013" t="str">
            <v>Field Technical Service</v>
          </cell>
          <cell r="G1013" t="str">
            <v>TCR Accum Super</v>
          </cell>
          <cell r="H1013" t="str">
            <v>Monthly Alinta Asset Managemt.</v>
          </cell>
          <cell r="I1013" t="str">
            <v>43169</v>
          </cell>
          <cell r="J1013" t="str">
            <v>GasTrans(W)FieldTech</v>
          </cell>
        </row>
        <row r="1014">
          <cell r="A1014" t="str">
            <v>00013717</v>
          </cell>
          <cell r="B1014" t="str">
            <v>Crombie</v>
          </cell>
          <cell r="C1014" t="str">
            <v>Jason</v>
          </cell>
          <cell r="D1014" t="str">
            <v>Alinta Asset Management</v>
          </cell>
          <cell r="E1014" t="str">
            <v>Operations Systems</v>
          </cell>
          <cell r="F1014" t="str">
            <v>Field Practices Officer</v>
          </cell>
          <cell r="G1014" t="str">
            <v>TCR Accum Super</v>
          </cell>
          <cell r="H1014" t="str">
            <v>Monthly Alinta Asset Managemt.</v>
          </cell>
          <cell r="I1014" t="str">
            <v>39500</v>
          </cell>
          <cell r="J1014" t="str">
            <v>Manager Field Practi</v>
          </cell>
        </row>
        <row r="1015">
          <cell r="A1015" t="str">
            <v>00013718</v>
          </cell>
          <cell r="B1015" t="str">
            <v>Birch</v>
          </cell>
          <cell r="C1015" t="str">
            <v>Phillip</v>
          </cell>
          <cell r="D1015" t="str">
            <v>Alinta Asset Management</v>
          </cell>
          <cell r="E1015" t="str">
            <v>Electrical Activity South</v>
          </cell>
          <cell r="F1015" t="str">
            <v>Trainee Project Planner</v>
          </cell>
          <cell r="G1015" t="str">
            <v>TCR Accum Super</v>
          </cell>
          <cell r="H1015" t="str">
            <v>Monthly Alinta Asset Managemt.</v>
          </cell>
          <cell r="I1015" t="str">
            <v>39413</v>
          </cell>
          <cell r="J1015" t="str">
            <v>Project Planning Sth</v>
          </cell>
        </row>
        <row r="1016">
          <cell r="A1016" t="str">
            <v>00013719</v>
          </cell>
          <cell r="B1016" t="str">
            <v>Corker</v>
          </cell>
          <cell r="C1016" t="str">
            <v>Devan</v>
          </cell>
          <cell r="D1016" t="str">
            <v>Alinta Asset Management</v>
          </cell>
          <cell r="E1016" t="str">
            <v>Maintenance Crews - Roster A</v>
          </cell>
          <cell r="F1016" t="str">
            <v>Field Maintenance Officer</v>
          </cell>
          <cell r="G1016" t="str">
            <v>TCR Accum Super</v>
          </cell>
          <cell r="H1016" t="str">
            <v>Monthly Alinta Asset Managemt.</v>
          </cell>
          <cell r="I1016" t="str">
            <v>43172</v>
          </cell>
          <cell r="J1016" t="str">
            <v>Gas Trans (W) Pipeli</v>
          </cell>
        </row>
        <row r="1017">
          <cell r="A1017" t="str">
            <v>00013720</v>
          </cell>
          <cell r="B1017" t="str">
            <v>Bennet</v>
          </cell>
          <cell r="C1017" t="str">
            <v>Lyle</v>
          </cell>
          <cell r="D1017" t="str">
            <v>Alinta Asset Management</v>
          </cell>
          <cell r="E1017" t="str">
            <v>Contracts</v>
          </cell>
          <cell r="F1017" t="str">
            <v>Supply Officer</v>
          </cell>
          <cell r="G1017" t="str">
            <v>TCR Accum Super</v>
          </cell>
          <cell r="H1017" t="str">
            <v>Monthly Alinta Asset Managemt.</v>
          </cell>
          <cell r="I1017" t="str">
            <v>43168</v>
          </cell>
          <cell r="J1017" t="str">
            <v>GasTrans(W)FieldServ</v>
          </cell>
        </row>
        <row r="1018">
          <cell r="A1018" t="str">
            <v>00013721</v>
          </cell>
          <cell r="B1018" t="str">
            <v>Fanderlinden</v>
          </cell>
          <cell r="C1018" t="str">
            <v>Gary</v>
          </cell>
          <cell r="D1018" t="str">
            <v>Alinta Asset Management</v>
          </cell>
          <cell r="E1018" t="str">
            <v>Contracts</v>
          </cell>
          <cell r="F1018" t="str">
            <v>Contracts Administration</v>
          </cell>
          <cell r="G1018" t="str">
            <v>TCR Accum Super</v>
          </cell>
          <cell r="H1018" t="str">
            <v>Monthly Alinta Asset Managemt.</v>
          </cell>
          <cell r="I1018" t="str">
            <v>43168</v>
          </cell>
          <cell r="J1018" t="str">
            <v>GasTrans(W)FieldServ</v>
          </cell>
        </row>
        <row r="1019">
          <cell r="A1019" t="str">
            <v>00013722</v>
          </cell>
          <cell r="B1019" t="str">
            <v>Hughes</v>
          </cell>
          <cell r="C1019" t="str">
            <v>Gordon</v>
          </cell>
          <cell r="D1019" t="str">
            <v>Alinta Asset Management</v>
          </cell>
          <cell r="E1019" t="str">
            <v>Maintenance</v>
          </cell>
          <cell r="F1019" t="str">
            <v>Superintendent Minor Projects</v>
          </cell>
          <cell r="G1019" t="str">
            <v>TCR Accum Super</v>
          </cell>
          <cell r="H1019" t="str">
            <v>Monthly Alinta Asset Managemt.</v>
          </cell>
          <cell r="I1019" t="str">
            <v>43166</v>
          </cell>
          <cell r="J1019" t="str">
            <v>Gas Trans (W) Mainte</v>
          </cell>
        </row>
        <row r="1020">
          <cell r="A1020" t="str">
            <v>00013723</v>
          </cell>
          <cell r="B1020" t="str">
            <v>Jones</v>
          </cell>
          <cell r="C1020" t="str">
            <v>Tony</v>
          </cell>
          <cell r="D1020" t="str">
            <v>Alinta Asset Management</v>
          </cell>
          <cell r="E1020" t="str">
            <v>Planning</v>
          </cell>
          <cell r="F1020" t="str">
            <v>Planner</v>
          </cell>
          <cell r="G1020" t="str">
            <v>TCR Accum Super</v>
          </cell>
          <cell r="H1020" t="str">
            <v>Monthly Alinta Asset Managemt.</v>
          </cell>
          <cell r="I1020" t="str">
            <v>43167</v>
          </cell>
          <cell r="J1020" t="str">
            <v>Gas Trans (W) Planni</v>
          </cell>
        </row>
        <row r="1021">
          <cell r="A1021" t="str">
            <v>00013724</v>
          </cell>
          <cell r="B1021" t="str">
            <v>McDonald</v>
          </cell>
          <cell r="C1021" t="str">
            <v>Sara</v>
          </cell>
          <cell r="D1021" t="str">
            <v>Alinta Asset Management</v>
          </cell>
          <cell r="E1021" t="str">
            <v>Planning</v>
          </cell>
          <cell r="F1021" t="str">
            <v>Administrator Maintenance</v>
          </cell>
          <cell r="G1021" t="str">
            <v>TCR Accum Super</v>
          </cell>
          <cell r="H1021" t="str">
            <v>Monthly Alinta Asset Managemt.</v>
          </cell>
          <cell r="I1021" t="str">
            <v>43171</v>
          </cell>
          <cell r="J1021" t="str">
            <v>Gas Trans (W) Compre</v>
          </cell>
        </row>
        <row r="1022">
          <cell r="A1022" t="str">
            <v>00013725</v>
          </cell>
          <cell r="B1022" t="str">
            <v>Muharemovic</v>
          </cell>
          <cell r="C1022" t="str">
            <v>Husein</v>
          </cell>
          <cell r="D1022" t="str">
            <v>Alinta Asset Management</v>
          </cell>
          <cell r="E1022" t="str">
            <v>Planning</v>
          </cell>
          <cell r="F1022" t="str">
            <v>Maintenance Planning Superintendent</v>
          </cell>
          <cell r="G1022" t="str">
            <v>TCR Accum Super</v>
          </cell>
          <cell r="H1022" t="str">
            <v>Monthly Alinta Asset Managemt.</v>
          </cell>
          <cell r="I1022" t="str">
            <v>43171</v>
          </cell>
          <cell r="J1022" t="str">
            <v>Gas Trans (W) Compre</v>
          </cell>
        </row>
        <row r="1023">
          <cell r="A1023" t="str">
            <v>00013727</v>
          </cell>
          <cell r="B1023" t="str">
            <v>Williams</v>
          </cell>
          <cell r="C1023" t="str">
            <v>Mark</v>
          </cell>
          <cell r="D1023" t="str">
            <v>Alinta Asset Management</v>
          </cell>
          <cell r="E1023" t="str">
            <v>Contracts</v>
          </cell>
          <cell r="F1023" t="str">
            <v>Field Services Superintendent</v>
          </cell>
          <cell r="G1023" t="str">
            <v>TCR Accum Super</v>
          </cell>
          <cell r="H1023" t="str">
            <v>Monthly Alinta Asset Managemt.</v>
          </cell>
          <cell r="I1023" t="str">
            <v>43168</v>
          </cell>
          <cell r="J1023" t="str">
            <v>GasTrans(W)FieldServ</v>
          </cell>
        </row>
        <row r="1024">
          <cell r="A1024" t="str">
            <v>00013729</v>
          </cell>
          <cell r="B1024" t="str">
            <v>Burke</v>
          </cell>
          <cell r="C1024" t="str">
            <v>James</v>
          </cell>
          <cell r="D1024" t="str">
            <v>Alinta Asset Management</v>
          </cell>
          <cell r="E1024" t="str">
            <v>Electrical Design</v>
          </cell>
          <cell r="F1024" t="str">
            <v>Design Draftperson</v>
          </cell>
          <cell r="G1024" t="str">
            <v>TCR Accum Super</v>
          </cell>
          <cell r="H1024" t="str">
            <v>Monthly Alinta Asset Managemt.</v>
          </cell>
          <cell r="I1024" t="str">
            <v>39411</v>
          </cell>
          <cell r="J1024" t="str">
            <v>Electrical Design</v>
          </cell>
        </row>
        <row r="1025">
          <cell r="A1025" t="str">
            <v>00013731</v>
          </cell>
          <cell r="B1025" t="str">
            <v>Deane</v>
          </cell>
          <cell r="C1025" t="str">
            <v>Russell</v>
          </cell>
          <cell r="D1025" t="str">
            <v>Alinta Asset Management</v>
          </cell>
          <cell r="E1025" t="str">
            <v>Maintenance Crews - Roster B</v>
          </cell>
          <cell r="F1025" t="str">
            <v>Field Maintenance Officer</v>
          </cell>
          <cell r="G1025" t="str">
            <v>TCR Accum Super</v>
          </cell>
          <cell r="H1025" t="str">
            <v>Monthly Alinta Asset Managemt.</v>
          </cell>
          <cell r="I1025" t="str">
            <v>43171</v>
          </cell>
          <cell r="J1025" t="str">
            <v>Gas Trans (W) Compre</v>
          </cell>
        </row>
        <row r="1026">
          <cell r="A1026" t="str">
            <v>00013732</v>
          </cell>
          <cell r="B1026" t="str">
            <v>Devries</v>
          </cell>
          <cell r="C1026" t="str">
            <v>Ernie</v>
          </cell>
          <cell r="D1026" t="str">
            <v>Alinta Asset Management</v>
          </cell>
          <cell r="E1026" t="str">
            <v>Field Technical Service</v>
          </cell>
          <cell r="F1026" t="str">
            <v>Field Technical Service</v>
          </cell>
          <cell r="G1026" t="str">
            <v>TCR Accum Super</v>
          </cell>
          <cell r="H1026" t="str">
            <v>Monthly Alinta Asset Managemt.</v>
          </cell>
          <cell r="I1026" t="str">
            <v>43169</v>
          </cell>
          <cell r="J1026" t="str">
            <v>GasTrans(W)FieldTech</v>
          </cell>
        </row>
        <row r="1027">
          <cell r="A1027" t="str">
            <v>00013733</v>
          </cell>
          <cell r="B1027" t="str">
            <v>Ward</v>
          </cell>
          <cell r="C1027" t="str">
            <v>Graeme</v>
          </cell>
          <cell r="D1027" t="str">
            <v>Alinta Asset Management</v>
          </cell>
          <cell r="E1027" t="str">
            <v>Electrical Activity South</v>
          </cell>
          <cell r="F1027" t="str">
            <v>Asset Coordinator</v>
          </cell>
          <cell r="G1027" t="str">
            <v>TCR Accum Super</v>
          </cell>
          <cell r="H1027" t="str">
            <v>Monthly Alinta Asset Managemt.</v>
          </cell>
          <cell r="I1027" t="str">
            <v>39413</v>
          </cell>
          <cell r="J1027" t="str">
            <v>Project Planning Sth</v>
          </cell>
        </row>
        <row r="1028">
          <cell r="A1028" t="str">
            <v>00013734</v>
          </cell>
          <cell r="B1028" t="str">
            <v>Slapar</v>
          </cell>
          <cell r="C1028" t="str">
            <v>Gary</v>
          </cell>
          <cell r="D1028" t="str">
            <v>Alinta Asset Management</v>
          </cell>
          <cell r="E1028" t="str">
            <v>ZSS Construction - Keysborough</v>
          </cell>
          <cell r="F1028" t="str">
            <v>Team Leader ZSS Construction</v>
          </cell>
          <cell r="G1028" t="str">
            <v>TCR DB Super</v>
          </cell>
          <cell r="H1028" t="str">
            <v>Monthly Alinta Asset Managemt.</v>
          </cell>
          <cell r="I1028" t="str">
            <v>31508</v>
          </cell>
          <cell r="J1028" t="str">
            <v>AAM OS ED SS Keysbourough</v>
          </cell>
        </row>
        <row r="1029">
          <cell r="A1029" t="str">
            <v>00013736</v>
          </cell>
          <cell r="B1029" t="str">
            <v>Whiteaker</v>
          </cell>
          <cell r="C1029" t="str">
            <v>Mark</v>
          </cell>
          <cell r="D1029" t="str">
            <v>Alinta Asset Management</v>
          </cell>
          <cell r="E1029" t="str">
            <v>Maintenance Crews - Roster A</v>
          </cell>
          <cell r="F1029" t="str">
            <v>Field Maintenance Officer</v>
          </cell>
          <cell r="G1029" t="str">
            <v>TCR Accum Super</v>
          </cell>
          <cell r="H1029" t="str">
            <v>Monthly Alinta Asset Managemt.</v>
          </cell>
          <cell r="I1029" t="str">
            <v>43171</v>
          </cell>
          <cell r="J1029" t="str">
            <v>Gas Trans (W) Compre</v>
          </cell>
        </row>
        <row r="1030">
          <cell r="A1030" t="str">
            <v>00013737</v>
          </cell>
          <cell r="B1030" t="str">
            <v>Kennedy</v>
          </cell>
          <cell r="C1030" t="str">
            <v>Ide</v>
          </cell>
          <cell r="D1030" t="str">
            <v>Alinta Asset Management</v>
          </cell>
          <cell r="E1030" t="str">
            <v>Cable Services</v>
          </cell>
          <cell r="F1030" t="str">
            <v>Business Support Officer</v>
          </cell>
          <cell r="G1030" t="str">
            <v>TCR Accum Super</v>
          </cell>
          <cell r="H1030" t="str">
            <v>Monthly Alinta Asset Managemt.</v>
          </cell>
          <cell r="I1030" t="str">
            <v>39406</v>
          </cell>
          <cell r="J1030" t="str">
            <v>Cable Services Group</v>
          </cell>
        </row>
        <row r="1031">
          <cell r="A1031" t="str">
            <v>00013738</v>
          </cell>
          <cell r="B1031" t="str">
            <v>Tran</v>
          </cell>
          <cell r="C1031" t="str">
            <v>Tuong</v>
          </cell>
          <cell r="D1031" t="str">
            <v>Alinta Asset Management</v>
          </cell>
          <cell r="E1031" t="str">
            <v>Customer Interface</v>
          </cell>
          <cell r="F1031" t="str">
            <v>Estimator</v>
          </cell>
          <cell r="G1031" t="str">
            <v>TCR Accum Super</v>
          </cell>
          <cell r="H1031" t="str">
            <v>Monthly Alinta Asset Managemt.</v>
          </cell>
          <cell r="I1031" t="str">
            <v>31495</v>
          </cell>
          <cell r="J1031" t="str">
            <v>AAM OS ED EW Customer</v>
          </cell>
        </row>
        <row r="1032">
          <cell r="A1032" t="str">
            <v>00013739</v>
          </cell>
          <cell r="B1032" t="str">
            <v>Leotta</v>
          </cell>
          <cell r="C1032" t="str">
            <v>Santo</v>
          </cell>
          <cell r="D1032" t="str">
            <v>Alinta Asset Management</v>
          </cell>
          <cell r="E1032" t="str">
            <v>Maintenance Crews - Roster B</v>
          </cell>
          <cell r="F1032" t="str">
            <v>Field Maintenance Officer</v>
          </cell>
          <cell r="G1032" t="str">
            <v>TCR Accum Super</v>
          </cell>
          <cell r="H1032" t="str">
            <v>Monthly Alinta Asset Managemt.</v>
          </cell>
          <cell r="I1032" t="str">
            <v>43172</v>
          </cell>
          <cell r="J1032" t="str">
            <v>Gas Trans (W) Pipeli</v>
          </cell>
        </row>
        <row r="1033">
          <cell r="A1033" t="str">
            <v>00013740</v>
          </cell>
          <cell r="B1033" t="str">
            <v>Zhou</v>
          </cell>
          <cell r="C1033" t="str">
            <v>Jian Zhong</v>
          </cell>
          <cell r="D1033" t="str">
            <v>Alinta Asset Management</v>
          </cell>
          <cell r="E1033" t="str">
            <v>Electrical Design</v>
          </cell>
          <cell r="F1033" t="str">
            <v>Electrical Design Engineer</v>
          </cell>
          <cell r="G1033" t="str">
            <v>TCR Accum Super</v>
          </cell>
          <cell r="H1033" t="str">
            <v>Monthly Alinta Asset Managemt.</v>
          </cell>
          <cell r="I1033" t="str">
            <v>39411</v>
          </cell>
          <cell r="J1033" t="str">
            <v>Electrical Design</v>
          </cell>
        </row>
        <row r="1034">
          <cell r="A1034" t="str">
            <v>00013741</v>
          </cell>
          <cell r="B1034" t="str">
            <v>D'Olimpio</v>
          </cell>
          <cell r="C1034" t="str">
            <v>Mark</v>
          </cell>
          <cell r="D1034" t="str">
            <v>Alinta Asset Management</v>
          </cell>
          <cell r="E1034" t="str">
            <v>Maintenance Crews - Roster A</v>
          </cell>
          <cell r="F1034" t="str">
            <v>Field Maintenance Officer</v>
          </cell>
          <cell r="G1034" t="str">
            <v>TCR Accum Super</v>
          </cell>
          <cell r="H1034" t="str">
            <v>Monthly Alinta Asset Managemt.</v>
          </cell>
          <cell r="I1034" t="str">
            <v>43171</v>
          </cell>
          <cell r="J1034" t="str">
            <v>Gas Trans (W) Compre</v>
          </cell>
        </row>
        <row r="1035">
          <cell r="A1035" t="str">
            <v>00013742</v>
          </cell>
          <cell r="B1035" t="str">
            <v>Winnell</v>
          </cell>
          <cell r="C1035" t="str">
            <v>Tim</v>
          </cell>
          <cell r="D1035" t="str">
            <v>Alinta Asset Management</v>
          </cell>
          <cell r="E1035" t="str">
            <v>Electrical Projects</v>
          </cell>
          <cell r="F1035" t="str">
            <v>Project Engineer</v>
          </cell>
          <cell r="G1035" t="str">
            <v>TCR Accum Super</v>
          </cell>
          <cell r="H1035" t="str">
            <v>Monthly Alinta Asset Managemt.</v>
          </cell>
          <cell r="I1035" t="str">
            <v>31503</v>
          </cell>
          <cell r="J1035" t="str">
            <v>AAM OS ED EA Project</v>
          </cell>
        </row>
        <row r="1036">
          <cell r="A1036" t="str">
            <v>00013743</v>
          </cell>
          <cell r="B1036" t="str">
            <v>Kemmerer</v>
          </cell>
          <cell r="C1036" t="str">
            <v>David</v>
          </cell>
          <cell r="D1036" t="str">
            <v>Alinta Asset Management</v>
          </cell>
          <cell r="E1036" t="str">
            <v>Maintenance Crews - Roster A</v>
          </cell>
          <cell r="F1036" t="str">
            <v>Field Maintenance Officer</v>
          </cell>
          <cell r="G1036" t="str">
            <v>TCR Accum Super</v>
          </cell>
          <cell r="H1036" t="str">
            <v>Monthly Alinta Asset Managemt.</v>
          </cell>
          <cell r="I1036" t="str">
            <v>43171</v>
          </cell>
          <cell r="J1036" t="str">
            <v>Gas Trans (W) Compre</v>
          </cell>
        </row>
        <row r="1037">
          <cell r="A1037" t="str">
            <v>00013744</v>
          </cell>
          <cell r="B1037" t="str">
            <v>Williams</v>
          </cell>
          <cell r="C1037" t="str">
            <v>Brian</v>
          </cell>
          <cell r="D1037" t="str">
            <v>Alinta Asset Management</v>
          </cell>
          <cell r="E1037" t="str">
            <v>Projects</v>
          </cell>
          <cell r="F1037" t="str">
            <v>Project Delivery Officer</v>
          </cell>
          <cell r="G1037" t="str">
            <v>TCR Accum Super</v>
          </cell>
          <cell r="H1037" t="str">
            <v>Monthly Alinta Asset Managemt.</v>
          </cell>
          <cell r="I1037" t="str">
            <v>39001</v>
          </cell>
          <cell r="J1037" t="str">
            <v>Field Delivery</v>
          </cell>
        </row>
        <row r="1038">
          <cell r="A1038" t="str">
            <v>00013747</v>
          </cell>
          <cell r="B1038" t="str">
            <v>Jie</v>
          </cell>
          <cell r="C1038" t="str">
            <v>Kim-Sung</v>
          </cell>
          <cell r="D1038" t="str">
            <v>Alinta Asset Management</v>
          </cell>
          <cell r="E1038" t="str">
            <v>Electrical Projects</v>
          </cell>
          <cell r="F1038" t="str">
            <v>Project Engineer</v>
          </cell>
          <cell r="G1038" t="str">
            <v>TCR Accum Super</v>
          </cell>
          <cell r="H1038" t="str">
            <v>Monthly Alinta Asset Managemt.</v>
          </cell>
          <cell r="I1038" t="str">
            <v>31503</v>
          </cell>
          <cell r="J1038" t="str">
            <v>AAM OS ED EA Project</v>
          </cell>
        </row>
        <row r="1039">
          <cell r="A1039" t="str">
            <v>00013748</v>
          </cell>
          <cell r="B1039" t="str">
            <v>Kotsopulos</v>
          </cell>
          <cell r="C1039" t="str">
            <v>Tom</v>
          </cell>
          <cell r="D1039" t="str">
            <v>Alinta Asset Management</v>
          </cell>
          <cell r="E1039" t="str">
            <v>Customer Interface</v>
          </cell>
          <cell r="F1039" t="str">
            <v>Estimator</v>
          </cell>
          <cell r="G1039" t="str">
            <v>TCR Accum Super</v>
          </cell>
          <cell r="H1039" t="str">
            <v>Monthly Alinta Asset Managemt.</v>
          </cell>
          <cell r="I1039" t="str">
            <v>31495</v>
          </cell>
          <cell r="J1039" t="str">
            <v>AAM OS ED EW Custome</v>
          </cell>
        </row>
        <row r="1040">
          <cell r="A1040" t="str">
            <v>00013749</v>
          </cell>
          <cell r="B1040" t="str">
            <v>Stewart</v>
          </cell>
          <cell r="C1040" t="str">
            <v>Matthew</v>
          </cell>
          <cell r="D1040" t="str">
            <v>Alinta Asset Management</v>
          </cell>
          <cell r="E1040" t="str">
            <v>TGP Field Tasmania</v>
          </cell>
          <cell r="F1040" t="str">
            <v>Pipeline Operator</v>
          </cell>
          <cell r="G1040" t="str">
            <v>TCR Accum Super</v>
          </cell>
          <cell r="H1040" t="str">
            <v>Monthly Alinta Asset Managemt.</v>
          </cell>
          <cell r="I1040" t="str">
            <v>35416</v>
          </cell>
          <cell r="J1040" t="str">
            <v>Field Manager TGP</v>
          </cell>
        </row>
        <row r="1041">
          <cell r="A1041" t="str">
            <v>00013750</v>
          </cell>
          <cell r="B1041" t="str">
            <v>Bender</v>
          </cell>
          <cell r="C1041" t="str">
            <v>Michael</v>
          </cell>
          <cell r="D1041" t="str">
            <v>Alinta Asset Management</v>
          </cell>
          <cell r="E1041" t="str">
            <v>Maintenance Crews - Roster B</v>
          </cell>
          <cell r="F1041" t="str">
            <v>Field Maintenance Officer</v>
          </cell>
          <cell r="G1041" t="str">
            <v>TCR Accum Super</v>
          </cell>
          <cell r="H1041" t="str">
            <v>Monthly Alinta Asset Managemt.</v>
          </cell>
          <cell r="I1041" t="str">
            <v>43169</v>
          </cell>
          <cell r="J1041" t="str">
            <v>GasTrans(W)FieldTech</v>
          </cell>
        </row>
        <row r="1042">
          <cell r="A1042" t="str">
            <v>00013751</v>
          </cell>
          <cell r="B1042" t="str">
            <v>Jackson</v>
          </cell>
          <cell r="C1042" t="str">
            <v>Michael</v>
          </cell>
          <cell r="D1042" t="str">
            <v>Alinta Asset Management</v>
          </cell>
          <cell r="E1042" t="str">
            <v>Planning</v>
          </cell>
          <cell r="F1042" t="str">
            <v>Third Party Works Officer</v>
          </cell>
          <cell r="G1042" t="str">
            <v>TCR Accum Super</v>
          </cell>
          <cell r="H1042" t="str">
            <v>Monthly Alinta Asset Managemt.</v>
          </cell>
          <cell r="I1042" t="str">
            <v>43172</v>
          </cell>
          <cell r="J1042" t="str">
            <v>Gas Trans (W) Pipeli</v>
          </cell>
        </row>
        <row r="1043">
          <cell r="A1043" t="str">
            <v>00013752</v>
          </cell>
          <cell r="B1043" t="str">
            <v>Northan</v>
          </cell>
          <cell r="C1043" t="str">
            <v>Chad</v>
          </cell>
          <cell r="D1043" t="str">
            <v>Alinta Asset Management</v>
          </cell>
          <cell r="E1043" t="str">
            <v>Maintenance Crews - Roster B</v>
          </cell>
          <cell r="F1043" t="str">
            <v>Field Maintenance Officer</v>
          </cell>
          <cell r="G1043" t="str">
            <v>TCR Accum Super</v>
          </cell>
          <cell r="H1043" t="str">
            <v>Monthly Alinta Asset Managemt.</v>
          </cell>
          <cell r="I1043" t="str">
            <v>43169</v>
          </cell>
          <cell r="J1043" t="str">
            <v>GasTrans(W)FieldTech</v>
          </cell>
        </row>
        <row r="1044">
          <cell r="A1044" t="str">
            <v>00013753</v>
          </cell>
          <cell r="B1044" t="str">
            <v>James</v>
          </cell>
          <cell r="C1044" t="str">
            <v>Mark</v>
          </cell>
          <cell r="D1044" t="str">
            <v>Alinta Asset Management</v>
          </cell>
          <cell r="E1044" t="str">
            <v>Electrical Design</v>
          </cell>
          <cell r="F1044" t="str">
            <v>Electrical Design Team Leader</v>
          </cell>
          <cell r="G1044" t="str">
            <v>TCR Accum Super</v>
          </cell>
          <cell r="H1044" t="str">
            <v>Monthly Alinta Asset Managemt.</v>
          </cell>
          <cell r="I1044" t="str">
            <v>39411</v>
          </cell>
          <cell r="J1044" t="str">
            <v>Electrical Design</v>
          </cell>
        </row>
        <row r="1045">
          <cell r="A1045" t="str">
            <v>00013754</v>
          </cell>
          <cell r="B1045" t="str">
            <v>Hutchinson</v>
          </cell>
          <cell r="C1045" t="str">
            <v>Paul</v>
          </cell>
          <cell r="D1045" t="str">
            <v>Alinta Asset Management</v>
          </cell>
          <cell r="E1045" t="str">
            <v>Field EGP</v>
          </cell>
          <cell r="F1045" t="str">
            <v>Pipeline Operator / Technician</v>
          </cell>
          <cell r="G1045" t="str">
            <v>TCR Accum Super</v>
          </cell>
          <cell r="H1045" t="str">
            <v>Monthly Alinta Asset Managemt.</v>
          </cell>
          <cell r="I1045" t="str">
            <v>35414</v>
          </cell>
          <cell r="J1045" t="str">
            <v>Field Manager EGP</v>
          </cell>
        </row>
        <row r="1046">
          <cell r="A1046" t="str">
            <v>00013755</v>
          </cell>
          <cell r="B1046" t="str">
            <v>Quabba</v>
          </cell>
          <cell r="C1046" t="str">
            <v>Damien</v>
          </cell>
          <cell r="D1046" t="str">
            <v>Alinta Asset Management</v>
          </cell>
          <cell r="E1046" t="str">
            <v>Maintenance Crews - Roster A</v>
          </cell>
          <cell r="F1046" t="str">
            <v>Field Maintenance Officer</v>
          </cell>
          <cell r="G1046" t="str">
            <v>TCR Accum Super</v>
          </cell>
          <cell r="H1046" t="str">
            <v>Monthly Alinta Asset Managemt.</v>
          </cell>
          <cell r="I1046" t="str">
            <v>43171</v>
          </cell>
          <cell r="J1046" t="str">
            <v>Gas Trans (W) Compre</v>
          </cell>
        </row>
        <row r="1047">
          <cell r="A1047" t="str">
            <v>00013756</v>
          </cell>
          <cell r="B1047" t="str">
            <v>Larson</v>
          </cell>
          <cell r="C1047" t="str">
            <v>John</v>
          </cell>
          <cell r="D1047" t="str">
            <v>Alinta Asset Management</v>
          </cell>
          <cell r="E1047" t="str">
            <v>Maintenance Crews - Day Shift</v>
          </cell>
          <cell r="F1047" t="str">
            <v>Field Maintenance Officer</v>
          </cell>
          <cell r="G1047" t="str">
            <v>TCR Accum Super</v>
          </cell>
          <cell r="H1047" t="str">
            <v>Monthly Alinta Asset Managemt.</v>
          </cell>
          <cell r="I1047" t="str">
            <v>31529</v>
          </cell>
          <cell r="J1047" t="str">
            <v>AAM OW GT Meter Stat</v>
          </cell>
        </row>
        <row r="1048">
          <cell r="A1048" t="str">
            <v>00013757</v>
          </cell>
          <cell r="B1048" t="str">
            <v>Dusting</v>
          </cell>
          <cell r="C1048" t="str">
            <v>Kev</v>
          </cell>
          <cell r="D1048" t="str">
            <v>Alinta Asset Management</v>
          </cell>
          <cell r="E1048" t="str">
            <v>Maintenance Crews - Roster B</v>
          </cell>
          <cell r="F1048" t="str">
            <v>Field Maintenance Officer</v>
          </cell>
          <cell r="G1048" t="str">
            <v>TCR Accum Super</v>
          </cell>
          <cell r="H1048" t="str">
            <v>Monthly Alinta Asset Managemt.</v>
          </cell>
          <cell r="I1048" t="str">
            <v>43172</v>
          </cell>
          <cell r="J1048" t="str">
            <v>Gas Trans (W) Pipeli</v>
          </cell>
        </row>
        <row r="1049">
          <cell r="A1049" t="str">
            <v>00013758</v>
          </cell>
          <cell r="B1049" t="str">
            <v>Philpott</v>
          </cell>
          <cell r="C1049" t="str">
            <v>Craig</v>
          </cell>
          <cell r="D1049" t="str">
            <v>Alinta Asset Management</v>
          </cell>
          <cell r="E1049" t="str">
            <v>Field Technical Service</v>
          </cell>
          <cell r="F1049" t="str">
            <v>Field Technical Service Officer</v>
          </cell>
          <cell r="G1049" t="str">
            <v>TCR Accum Super</v>
          </cell>
          <cell r="H1049" t="str">
            <v>Monthly Alinta Asset Managemt.</v>
          </cell>
          <cell r="I1049" t="str">
            <v>43169</v>
          </cell>
          <cell r="J1049" t="str">
            <v>GasTrans(W)FieldTech</v>
          </cell>
        </row>
        <row r="1050">
          <cell r="A1050" t="str">
            <v>00013759</v>
          </cell>
          <cell r="B1050" t="str">
            <v>Armstrong</v>
          </cell>
          <cell r="C1050" t="str">
            <v>Melissa</v>
          </cell>
          <cell r="D1050" t="str">
            <v>Alinta Asset Management</v>
          </cell>
          <cell r="E1050" t="str">
            <v>Operations Planning</v>
          </cell>
          <cell r="F1050" t="str">
            <v>Team Leader Operations Planning</v>
          </cell>
          <cell r="G1050" t="str">
            <v>TCR DB Super</v>
          </cell>
          <cell r="H1050" t="str">
            <v>Monthly Alinta Asset Managemt.</v>
          </cell>
          <cell r="I1050" t="str">
            <v>39001</v>
          </cell>
          <cell r="J1050" t="str">
            <v>Field Delivery</v>
          </cell>
        </row>
        <row r="1051">
          <cell r="A1051" t="str">
            <v>00013761</v>
          </cell>
          <cell r="B1051" t="str">
            <v>Halikias</v>
          </cell>
          <cell r="C1051" t="str">
            <v>Steven</v>
          </cell>
          <cell r="D1051" t="str">
            <v>Alinta Asset Management</v>
          </cell>
          <cell r="E1051" t="str">
            <v>SCADA Engineering</v>
          </cell>
          <cell r="F1051" t="str">
            <v>SCADA Engineering Manager</v>
          </cell>
          <cell r="G1051" t="str">
            <v>TCR Accum Super</v>
          </cell>
          <cell r="H1051" t="str">
            <v>Monthly Alinta Asset Managemt.</v>
          </cell>
          <cell r="I1051" t="str">
            <v>31443</v>
          </cell>
          <cell r="J1051" t="str">
            <v xml:space="preserve">AAM OS OSP Data Engineering </v>
          </cell>
        </row>
        <row r="1052">
          <cell r="A1052" t="str">
            <v>00013763</v>
          </cell>
          <cell r="B1052" t="str">
            <v>Clapton</v>
          </cell>
          <cell r="C1052" t="str">
            <v>Graham</v>
          </cell>
          <cell r="D1052" t="str">
            <v>Alinta Asset Management</v>
          </cell>
          <cell r="E1052" t="str">
            <v>Cable Services - Sunshine</v>
          </cell>
          <cell r="F1052" t="str">
            <v>Team Leader - Sunshine</v>
          </cell>
          <cell r="G1052" t="str">
            <v>TCR Accum Super</v>
          </cell>
          <cell r="H1052" t="str">
            <v>Monthly Alinta Asset Managemt.</v>
          </cell>
          <cell r="I1052" t="str">
            <v>31505</v>
          </cell>
          <cell r="J1052" t="str">
            <v>AAM OS ED CS Sunshine</v>
          </cell>
        </row>
        <row r="1053">
          <cell r="A1053" t="str">
            <v>00013765</v>
          </cell>
          <cell r="B1053" t="str">
            <v>Read</v>
          </cell>
          <cell r="C1053" t="str">
            <v>Allanah</v>
          </cell>
          <cell r="D1053" t="str">
            <v>Alinta Asset Management</v>
          </cell>
          <cell r="E1053" t="str">
            <v>Field EGP</v>
          </cell>
          <cell r="F1053" t="str">
            <v>Business Support Officer</v>
          </cell>
          <cell r="G1053" t="str">
            <v>TCR Accum Super</v>
          </cell>
          <cell r="H1053" t="str">
            <v>Monthly Alinta Asset Managemt.</v>
          </cell>
          <cell r="I1053" t="str">
            <v>35414</v>
          </cell>
          <cell r="J1053" t="str">
            <v>Field Manager EGP</v>
          </cell>
        </row>
        <row r="1054">
          <cell r="A1054" t="str">
            <v>00013768</v>
          </cell>
          <cell r="B1054" t="str">
            <v>Dai</v>
          </cell>
          <cell r="C1054" t="str">
            <v>Xuemei</v>
          </cell>
          <cell r="D1054" t="str">
            <v>Alinta Asset Management</v>
          </cell>
          <cell r="E1054" t="str">
            <v>SCADA Engineering</v>
          </cell>
          <cell r="F1054" t="str">
            <v>System Engineer</v>
          </cell>
          <cell r="G1054" t="str">
            <v>TCR Accum Super</v>
          </cell>
          <cell r="H1054" t="str">
            <v>Monthly Alinta Asset Managemt.</v>
          </cell>
          <cell r="I1054" t="str">
            <v>31443</v>
          </cell>
          <cell r="J1054" t="str">
            <v xml:space="preserve">AAM OS OSP Data Engineering </v>
          </cell>
        </row>
        <row r="1055">
          <cell r="A1055" t="str">
            <v>00013769</v>
          </cell>
          <cell r="B1055" t="str">
            <v>Hughan</v>
          </cell>
          <cell r="C1055" t="str">
            <v>Brian</v>
          </cell>
          <cell r="D1055" t="str">
            <v>Alinta Asset Management</v>
          </cell>
          <cell r="E1055" t="str">
            <v>Electrical Design</v>
          </cell>
          <cell r="F1055" t="str">
            <v>Senior Line Design Surveyor</v>
          </cell>
          <cell r="G1055" t="str">
            <v>TCR Accum Super</v>
          </cell>
          <cell r="H1055" t="str">
            <v>Monthly Alinta Asset Managemt.</v>
          </cell>
          <cell r="I1055" t="str">
            <v>39411</v>
          </cell>
          <cell r="J1055" t="str">
            <v>Electrical Design</v>
          </cell>
        </row>
        <row r="1056">
          <cell r="A1056" t="str">
            <v>00013770</v>
          </cell>
          <cell r="B1056" t="str">
            <v>Bryce</v>
          </cell>
          <cell r="C1056" t="str">
            <v>Antony</v>
          </cell>
          <cell r="D1056" t="str">
            <v>Alinta Asset Management</v>
          </cell>
          <cell r="E1056" t="str">
            <v>QGP Field Queensland</v>
          </cell>
          <cell r="F1056" t="str">
            <v>Pipeline Operator / Technician</v>
          </cell>
          <cell r="G1056" t="str">
            <v>TCR Accum Super</v>
          </cell>
          <cell r="H1056" t="str">
            <v>Monthly Alinta Asset Managemt.</v>
          </cell>
          <cell r="I1056" t="str">
            <v>35415</v>
          </cell>
          <cell r="J1056" t="str">
            <v>Field Manager QGP</v>
          </cell>
        </row>
        <row r="1057">
          <cell r="A1057" t="str">
            <v>00013771</v>
          </cell>
          <cell r="B1057" t="str">
            <v>Chambers</v>
          </cell>
          <cell r="C1057" t="str">
            <v>Brendon</v>
          </cell>
          <cell r="D1057" t="str">
            <v>Alinta Asset Management</v>
          </cell>
          <cell r="E1057" t="str">
            <v>Overhead Services</v>
          </cell>
          <cell r="F1057" t="str">
            <v>Electrical Supervisor</v>
          </cell>
          <cell r="G1057" t="str">
            <v>TCR Accum Super</v>
          </cell>
          <cell r="H1057" t="str">
            <v>Monthly Alinta Asset Managemt.</v>
          </cell>
          <cell r="I1057" t="str">
            <v>31542</v>
          </cell>
          <cell r="J1057" t="str">
            <v>AAM OW Elec Overhead</v>
          </cell>
        </row>
        <row r="1058">
          <cell r="A1058" t="str">
            <v>00013772</v>
          </cell>
          <cell r="B1058" t="str">
            <v>Swyer</v>
          </cell>
          <cell r="C1058" t="str">
            <v>Ian</v>
          </cell>
          <cell r="D1058" t="str">
            <v>Alinta Asset Management</v>
          </cell>
          <cell r="E1058" t="str">
            <v>Electrical Design</v>
          </cell>
          <cell r="F1058" t="str">
            <v>Line Design Surveyor</v>
          </cell>
          <cell r="G1058" t="str">
            <v>TCR Accum Super</v>
          </cell>
          <cell r="H1058" t="str">
            <v>Monthly Alinta Asset Managemt.</v>
          </cell>
          <cell r="I1058" t="str">
            <v>39411</v>
          </cell>
          <cell r="J1058" t="str">
            <v>Electrical Design</v>
          </cell>
        </row>
        <row r="1059">
          <cell r="A1059" t="str">
            <v>00013773</v>
          </cell>
          <cell r="B1059" t="str">
            <v>Villella</v>
          </cell>
          <cell r="C1059" t="str">
            <v>Maree</v>
          </cell>
          <cell r="D1059" t="str">
            <v>Alinta Asset Management</v>
          </cell>
          <cell r="E1059" t="str">
            <v>New Connections UED</v>
          </cell>
          <cell r="F1059" t="str">
            <v>New Connections Officer</v>
          </cell>
          <cell r="G1059" t="str">
            <v>TCR Accum Super</v>
          </cell>
          <cell r="H1059" t="str">
            <v>Monthly Alinta Asset Managemt.</v>
          </cell>
          <cell r="I1059" t="str">
            <v>31497</v>
          </cell>
          <cell r="J1059" t="str">
            <v>AAM OS ED EW AEN New</v>
          </cell>
        </row>
        <row r="1060">
          <cell r="A1060" t="str">
            <v>00013774</v>
          </cell>
          <cell r="B1060" t="str">
            <v>McKenzie</v>
          </cell>
          <cell r="C1060" t="str">
            <v>Penelope</v>
          </cell>
          <cell r="D1060" t="str">
            <v>Alinta Asset Management</v>
          </cell>
          <cell r="E1060" t="str">
            <v>Field EGP</v>
          </cell>
          <cell r="F1060" t="str">
            <v>Pipeline Operator / Technician</v>
          </cell>
          <cell r="G1060" t="str">
            <v>TCR Accum Super</v>
          </cell>
          <cell r="H1060" t="str">
            <v>Monthly Alinta Asset Managemt.</v>
          </cell>
          <cell r="I1060" t="str">
            <v>35414</v>
          </cell>
          <cell r="J1060" t="str">
            <v>Field Manager EGP</v>
          </cell>
        </row>
        <row r="1061">
          <cell r="A1061" t="str">
            <v>00013776</v>
          </cell>
          <cell r="B1061" t="str">
            <v>Price</v>
          </cell>
          <cell r="C1061" t="str">
            <v>John</v>
          </cell>
          <cell r="D1061" t="str">
            <v>Alinta Asset Management</v>
          </cell>
          <cell r="E1061" t="str">
            <v>Maintenance Crews - Roster B</v>
          </cell>
          <cell r="F1061" t="str">
            <v>Field Maintenance Officer</v>
          </cell>
          <cell r="G1061" t="str">
            <v>TCR Accum Super</v>
          </cell>
          <cell r="H1061" t="str">
            <v>Monthly Alinta Asset Managemt.</v>
          </cell>
          <cell r="I1061" t="str">
            <v>43169</v>
          </cell>
          <cell r="J1061" t="str">
            <v>GasTrans(W)FieldTech</v>
          </cell>
        </row>
        <row r="1062">
          <cell r="A1062" t="str">
            <v>00013777</v>
          </cell>
          <cell r="B1062" t="str">
            <v>Thompson</v>
          </cell>
          <cell r="C1062" t="str">
            <v>Alan</v>
          </cell>
          <cell r="D1062" t="str">
            <v>Alinta Asset Management</v>
          </cell>
          <cell r="E1062" t="str">
            <v>Maintenance Crews - Roster B</v>
          </cell>
          <cell r="F1062" t="str">
            <v>Field Maintenance Officer</v>
          </cell>
          <cell r="G1062" t="str">
            <v>TCR Accum Super</v>
          </cell>
          <cell r="H1062" t="str">
            <v>Monthly Alinta Asset Managemt.</v>
          </cell>
          <cell r="I1062" t="str">
            <v>43171</v>
          </cell>
          <cell r="J1062" t="str">
            <v>Gas Trans (W) Compre</v>
          </cell>
        </row>
        <row r="1063">
          <cell r="A1063" t="str">
            <v>00013778</v>
          </cell>
          <cell r="B1063" t="str">
            <v>Walters</v>
          </cell>
          <cell r="C1063" t="str">
            <v>Ian</v>
          </cell>
          <cell r="D1063" t="str">
            <v>Alinta Asset Management</v>
          </cell>
          <cell r="E1063" t="str">
            <v>Construction CCF Contractors</v>
          </cell>
          <cell r="F1063" t="str">
            <v>Construction Superintendent</v>
          </cell>
          <cell r="G1063" t="str">
            <v>TCR Accum Super</v>
          </cell>
          <cell r="H1063" t="str">
            <v>Monthly Alinta Asset Managemt.</v>
          </cell>
          <cell r="I1063" t="str">
            <v>39101</v>
          </cell>
          <cell r="J1063" t="str">
            <v>GDW Management</v>
          </cell>
        </row>
        <row r="1064">
          <cell r="A1064" t="str">
            <v>00013779</v>
          </cell>
          <cell r="B1064" t="str">
            <v>Colbert</v>
          </cell>
          <cell r="C1064" t="str">
            <v>Ken</v>
          </cell>
          <cell r="D1064" t="str">
            <v>Alinta Asset Management</v>
          </cell>
          <cell r="E1064" t="str">
            <v>Field Delivery Maintenance</v>
          </cell>
          <cell r="F1064" t="str">
            <v>Maintenance Delivery Superintendent</v>
          </cell>
          <cell r="G1064" t="str">
            <v>TCR Accum Super</v>
          </cell>
          <cell r="H1064" t="str">
            <v>Monthly Alinta Asset Managemt.</v>
          </cell>
          <cell r="I1064" t="str">
            <v>39001</v>
          </cell>
          <cell r="J1064" t="str">
            <v>Field Delivery</v>
          </cell>
        </row>
        <row r="1065">
          <cell r="A1065" t="str">
            <v>00013780</v>
          </cell>
          <cell r="B1065" t="str">
            <v>Mantini</v>
          </cell>
          <cell r="C1065" t="str">
            <v>Nunzio</v>
          </cell>
          <cell r="D1065" t="str">
            <v>Alinta Asset Management</v>
          </cell>
          <cell r="E1065" t="str">
            <v>Innovation &amp; Growth</v>
          </cell>
          <cell r="F1065" t="str">
            <v>Superintendent Innovation &amp; Growth</v>
          </cell>
          <cell r="G1065" t="str">
            <v>TCR Accum Super</v>
          </cell>
          <cell r="H1065" t="str">
            <v>Monthly Alinta Asset Managemt.</v>
          </cell>
          <cell r="I1065" t="str">
            <v>31525</v>
          </cell>
          <cell r="J1065" t="str">
            <v>AAM OS GD Growth Opp</v>
          </cell>
        </row>
        <row r="1066">
          <cell r="A1066" t="str">
            <v>00013781</v>
          </cell>
          <cell r="B1066" t="str">
            <v>Clarke</v>
          </cell>
          <cell r="C1066" t="str">
            <v>Royce</v>
          </cell>
          <cell r="D1066" t="str">
            <v>Alinta Asset Management</v>
          </cell>
          <cell r="E1066" t="str">
            <v>QGP Field Queensland</v>
          </cell>
          <cell r="F1066" t="str">
            <v>Pipeline Operator / Technician</v>
          </cell>
          <cell r="G1066" t="str">
            <v>TCR Accum Super</v>
          </cell>
          <cell r="H1066" t="str">
            <v>Monthly Alinta Asset Managemt.</v>
          </cell>
          <cell r="I1066" t="str">
            <v>35415</v>
          </cell>
          <cell r="J1066" t="str">
            <v>Field Manager QGP</v>
          </cell>
        </row>
        <row r="1067">
          <cell r="A1067" t="str">
            <v>00013782</v>
          </cell>
          <cell r="B1067" t="str">
            <v>Osredkar</v>
          </cell>
          <cell r="C1067" t="str">
            <v>Frank</v>
          </cell>
          <cell r="D1067" t="str">
            <v>Alinta Asset Management</v>
          </cell>
          <cell r="E1067" t="str">
            <v>TGP Field Tasmania</v>
          </cell>
          <cell r="F1067" t="str">
            <v>Pipeline Operator</v>
          </cell>
          <cell r="G1067" t="str">
            <v>TCR Accum Super</v>
          </cell>
          <cell r="H1067" t="str">
            <v>Monthly Alinta Asset Managemt.</v>
          </cell>
          <cell r="I1067" t="str">
            <v>35416</v>
          </cell>
          <cell r="J1067" t="str">
            <v>Field Manager TGP</v>
          </cell>
        </row>
        <row r="1068">
          <cell r="A1068" t="str">
            <v>00013783</v>
          </cell>
          <cell r="B1068" t="str">
            <v>Cooper</v>
          </cell>
          <cell r="C1068" t="str">
            <v>Jason</v>
          </cell>
          <cell r="D1068" t="str">
            <v>Alinta Asset Management</v>
          </cell>
          <cell r="E1068" t="str">
            <v>QGP Field Queensland</v>
          </cell>
          <cell r="F1068" t="str">
            <v>Pipeline Operator / Technician</v>
          </cell>
          <cell r="G1068" t="str">
            <v>TCR Accum Super</v>
          </cell>
          <cell r="H1068" t="str">
            <v>Monthly Alinta Asset Managemt.</v>
          </cell>
          <cell r="I1068" t="str">
            <v>35415</v>
          </cell>
          <cell r="J1068" t="str">
            <v>Field Manager QGP</v>
          </cell>
        </row>
        <row r="1069">
          <cell r="A1069" t="str">
            <v>00013784</v>
          </cell>
          <cell r="B1069" t="str">
            <v>Stevens</v>
          </cell>
          <cell r="C1069" t="str">
            <v>Robert</v>
          </cell>
          <cell r="D1069" t="str">
            <v>Alinta Asset Management</v>
          </cell>
          <cell r="E1069" t="str">
            <v>Retail Planning</v>
          </cell>
          <cell r="F1069" t="str">
            <v>Retail Planning &amp; Prod Mgr (Alliance)</v>
          </cell>
          <cell r="G1069" t="str">
            <v>TCR Accum Super</v>
          </cell>
          <cell r="H1069" t="str">
            <v>Monthly Alinta Asset Managemt.</v>
          </cell>
          <cell r="I1069" t="str">
            <v>39005</v>
          </cell>
          <cell r="J1069" t="str">
            <v>Project Support</v>
          </cell>
        </row>
        <row r="1070">
          <cell r="A1070" t="str">
            <v>00013785</v>
          </cell>
          <cell r="B1070" t="str">
            <v>Fowler</v>
          </cell>
          <cell r="C1070" t="str">
            <v>Damien</v>
          </cell>
          <cell r="D1070" t="str">
            <v>Alinta Asset Management</v>
          </cell>
          <cell r="E1070" t="str">
            <v>QGP Field Queensland</v>
          </cell>
          <cell r="F1070" t="str">
            <v>Pipeline Operator</v>
          </cell>
          <cell r="G1070" t="str">
            <v>TCR Accum Super</v>
          </cell>
          <cell r="H1070" t="str">
            <v>Monthly Alinta Asset Managemt.</v>
          </cell>
          <cell r="I1070" t="str">
            <v>35415</v>
          </cell>
          <cell r="J1070" t="str">
            <v>Field Manager QGP</v>
          </cell>
        </row>
        <row r="1071">
          <cell r="A1071" t="str">
            <v>00013787</v>
          </cell>
          <cell r="B1071" t="str">
            <v>Flower</v>
          </cell>
          <cell r="C1071" t="str">
            <v>Adam</v>
          </cell>
          <cell r="D1071" t="str">
            <v>Alinta Asset Management</v>
          </cell>
          <cell r="E1071" t="str">
            <v>Electrical Activities Central</v>
          </cell>
          <cell r="F1071" t="str">
            <v>Trainee Project Planner</v>
          </cell>
          <cell r="G1071" t="str">
            <v>TCR Accum Super</v>
          </cell>
          <cell r="H1071" t="str">
            <v>Monthly Alinta Asset Managemt.</v>
          </cell>
          <cell r="I1071" t="str">
            <v>39412</v>
          </cell>
          <cell r="J1071" t="str">
            <v>Project Planning Nth</v>
          </cell>
        </row>
        <row r="1072">
          <cell r="A1072" t="str">
            <v>00013788</v>
          </cell>
          <cell r="B1072" t="str">
            <v>Franklin</v>
          </cell>
          <cell r="C1072" t="str">
            <v>Karen</v>
          </cell>
          <cell r="D1072" t="str">
            <v>Alinta Asset Management</v>
          </cell>
          <cell r="E1072" t="str">
            <v>Planning</v>
          </cell>
          <cell r="F1072" t="str">
            <v>Technical Support Officer</v>
          </cell>
          <cell r="G1072" t="str">
            <v>TCR Accum Super</v>
          </cell>
          <cell r="H1072" t="str">
            <v>Monthly Alinta Asset Managemt.</v>
          </cell>
          <cell r="I1072" t="str">
            <v>39424</v>
          </cell>
          <cell r="J1072" t="str">
            <v>Alliance -Scheduling</v>
          </cell>
        </row>
        <row r="1073">
          <cell r="A1073" t="str">
            <v>00013800</v>
          </cell>
          <cell r="B1073" t="str">
            <v>Luhrs</v>
          </cell>
          <cell r="C1073" t="str">
            <v>Tracey</v>
          </cell>
          <cell r="D1073" t="str">
            <v>Alinta Asset Management</v>
          </cell>
          <cell r="E1073" t="str">
            <v>External Works</v>
          </cell>
          <cell r="F1073" t="str">
            <v>Business Support Officer</v>
          </cell>
          <cell r="G1073" t="str">
            <v>TCR Accum Super</v>
          </cell>
          <cell r="H1073" t="str">
            <v>Monthly Alinta Asset Managemt.</v>
          </cell>
          <cell r="I1073" t="str">
            <v>31523</v>
          </cell>
          <cell r="J1073" t="str">
            <v>AAM OS ED OS Externa</v>
          </cell>
        </row>
        <row r="1074">
          <cell r="A1074" t="str">
            <v>00013803</v>
          </cell>
          <cell r="B1074" t="str">
            <v>Dore</v>
          </cell>
          <cell r="C1074" t="str">
            <v>Graham</v>
          </cell>
          <cell r="D1074" t="str">
            <v>Alinta Asset Management</v>
          </cell>
          <cell r="E1074" t="str">
            <v>Electrical Services</v>
          </cell>
          <cell r="F1074" t="str">
            <v>Project Coordinator</v>
          </cell>
          <cell r="G1074" t="str">
            <v>TCR Accum Super</v>
          </cell>
          <cell r="H1074" t="str">
            <v>Monthly Alinta Asset Managemt.</v>
          </cell>
          <cell r="I1074" t="str">
            <v>31457</v>
          </cell>
          <cell r="J1074" t="str">
            <v>AAM OW Elect Electrical</v>
          </cell>
        </row>
        <row r="1075">
          <cell r="A1075" t="str">
            <v>00013806</v>
          </cell>
          <cell r="B1075" t="str">
            <v>van Weel</v>
          </cell>
          <cell r="C1075" t="str">
            <v>John</v>
          </cell>
          <cell r="D1075" t="str">
            <v>Alinta Asset Management</v>
          </cell>
          <cell r="E1075" t="str">
            <v>Gas Transmission South</v>
          </cell>
          <cell r="F1075" t="str">
            <v>Manager Gas Transmission</v>
          </cell>
          <cell r="G1075" t="str">
            <v>TCR DB Super</v>
          </cell>
          <cell r="H1075" t="str">
            <v>Monthly Alinta Asset Managemt.</v>
          </cell>
          <cell r="I1075" t="str">
            <v>35400</v>
          </cell>
          <cell r="J1075" t="str">
            <v>Gas Transmission</v>
          </cell>
        </row>
        <row r="1076">
          <cell r="A1076" t="str">
            <v>00013808</v>
          </cell>
          <cell r="B1076" t="str">
            <v>Reardon</v>
          </cell>
          <cell r="C1076" t="str">
            <v>Shaun</v>
          </cell>
          <cell r="D1076" t="str">
            <v>Energy Investments</v>
          </cell>
          <cell r="E1076" t="str">
            <v>Asset Owner Interface (UED/MGH/New Buss)</v>
          </cell>
          <cell r="F1076" t="str">
            <v>Group Manager Owner Interface (UEDH/MGH)</v>
          </cell>
          <cell r="G1076" t="str">
            <v>TCR Accum Super</v>
          </cell>
          <cell r="H1076" t="str">
            <v>Alinta Limited</v>
          </cell>
          <cell r="I1076" t="str">
            <v>10800</v>
          </cell>
          <cell r="J1076" t="str">
            <v>Energy Investments</v>
          </cell>
        </row>
        <row r="1077">
          <cell r="A1077" t="str">
            <v>00013812</v>
          </cell>
          <cell r="B1077" t="str">
            <v>Moon</v>
          </cell>
          <cell r="C1077" t="str">
            <v>Justin</v>
          </cell>
          <cell r="D1077" t="str">
            <v>Alinta Asset Management</v>
          </cell>
          <cell r="E1077" t="str">
            <v>SCADA Technical Services South</v>
          </cell>
          <cell r="F1077" t="str">
            <v>SCADA Administrator</v>
          </cell>
          <cell r="G1077" t="str">
            <v>TCR Accum Super</v>
          </cell>
          <cell r="H1077" t="str">
            <v>Alinta Asset Management</v>
          </cell>
          <cell r="I1077" t="str">
            <v>35352</v>
          </cell>
          <cell r="J1077" t="str">
            <v>DMS Support</v>
          </cell>
        </row>
        <row r="1078">
          <cell r="A1078" t="str">
            <v>00013820</v>
          </cell>
          <cell r="B1078" t="str">
            <v>Gruezo</v>
          </cell>
          <cell r="C1078" t="str">
            <v>Rodolfo</v>
          </cell>
          <cell r="D1078" t="str">
            <v>Alinta Asset Management</v>
          </cell>
          <cell r="E1078" t="str">
            <v>Glove &amp; Barrier Electrical Fitter Crew</v>
          </cell>
          <cell r="F1078" t="str">
            <v>Field Officer</v>
          </cell>
          <cell r="G1078" t="str">
            <v>NPS-EBA / Award VIC</v>
          </cell>
          <cell r="H1078" t="str">
            <v>Alinta Asset Management 2</v>
          </cell>
          <cell r="I1078" t="str">
            <v>31542</v>
          </cell>
          <cell r="J1078" t="str">
            <v>AAM OW Elec Overhead</v>
          </cell>
        </row>
        <row r="1079">
          <cell r="A1079" t="str">
            <v>00013821</v>
          </cell>
          <cell r="B1079" t="str">
            <v>Rubico</v>
          </cell>
          <cell r="C1079" t="str">
            <v>Eddie</v>
          </cell>
          <cell r="D1079" t="str">
            <v>Alinta Asset Management</v>
          </cell>
          <cell r="E1079" t="str">
            <v>Glove &amp; Barrier Electrical Fitter Crew</v>
          </cell>
          <cell r="F1079" t="str">
            <v>Field Officer</v>
          </cell>
          <cell r="G1079" t="str">
            <v>NPS-EBA / Award VIC</v>
          </cell>
          <cell r="H1079" t="str">
            <v>Alinta Asset Management 2</v>
          </cell>
          <cell r="I1079" t="str">
            <v>31542</v>
          </cell>
          <cell r="J1079" t="str">
            <v>AAM OW Elec Overhead</v>
          </cell>
        </row>
        <row r="1080">
          <cell r="A1080" t="str">
            <v>00013824</v>
          </cell>
          <cell r="B1080" t="str">
            <v>Andrew</v>
          </cell>
          <cell r="C1080" t="str">
            <v>Alistair</v>
          </cell>
          <cell r="D1080" t="str">
            <v>Alinta Energy</v>
          </cell>
          <cell r="E1080" t="str">
            <v>Operations</v>
          </cell>
          <cell r="F1080" t="str">
            <v>Attendent</v>
          </cell>
          <cell r="G1080" t="str">
            <v>NZ Base Salary</v>
          </cell>
          <cell r="H1080" t="str">
            <v>Alinta Energy (NZ) Pty Ltd</v>
          </cell>
          <cell r="I1080" t="str">
            <v>46100</v>
          </cell>
          <cell r="J1080" t="str">
            <v>AE NZ Ops &amp; Maint</v>
          </cell>
        </row>
        <row r="1081">
          <cell r="A1081" t="str">
            <v>00013825</v>
          </cell>
          <cell r="B1081" t="str">
            <v>Austin</v>
          </cell>
          <cell r="C1081" t="str">
            <v>Kevin</v>
          </cell>
          <cell r="D1081" t="str">
            <v>Alinta Energy</v>
          </cell>
          <cell r="E1081" t="str">
            <v>Operations</v>
          </cell>
          <cell r="F1081" t="str">
            <v>Shift Supervisor</v>
          </cell>
          <cell r="G1081" t="str">
            <v>NZ Base Salary</v>
          </cell>
          <cell r="H1081" t="str">
            <v>Alinta Energy (NZ) Pty Ltd</v>
          </cell>
          <cell r="I1081" t="str">
            <v>46100</v>
          </cell>
          <cell r="J1081" t="str">
            <v>AE NZ Ops &amp; Maint</v>
          </cell>
        </row>
        <row r="1082">
          <cell r="A1082" t="str">
            <v>00013826</v>
          </cell>
          <cell r="B1082" t="str">
            <v>Cassidy</v>
          </cell>
          <cell r="C1082" t="str">
            <v>Allen</v>
          </cell>
          <cell r="D1082" t="str">
            <v>Alinta Energy</v>
          </cell>
          <cell r="E1082" t="str">
            <v>Operations</v>
          </cell>
          <cell r="F1082" t="str">
            <v>Shift Supervisor</v>
          </cell>
          <cell r="G1082" t="str">
            <v>NZ Base Salary</v>
          </cell>
          <cell r="H1082" t="str">
            <v>Alinta Energy (NZ) Pty Ltd</v>
          </cell>
          <cell r="I1082" t="str">
            <v>46100</v>
          </cell>
          <cell r="J1082" t="str">
            <v>AE NZ Ops &amp; Maint</v>
          </cell>
        </row>
        <row r="1083">
          <cell r="A1083" t="str">
            <v>00013827</v>
          </cell>
          <cell r="B1083" t="str">
            <v>Coles</v>
          </cell>
          <cell r="C1083" t="str">
            <v>Kevin William</v>
          </cell>
          <cell r="D1083" t="str">
            <v>Alinta Energy</v>
          </cell>
          <cell r="E1083" t="str">
            <v>Operations</v>
          </cell>
          <cell r="F1083" t="str">
            <v>Panel Operator</v>
          </cell>
          <cell r="G1083" t="str">
            <v>NZ Base Salary</v>
          </cell>
          <cell r="H1083" t="str">
            <v>Alinta Energy (NZ) Pty Ltd</v>
          </cell>
          <cell r="I1083" t="str">
            <v>46100</v>
          </cell>
          <cell r="J1083" t="str">
            <v>AE NZ Ops &amp; Maint</v>
          </cell>
        </row>
        <row r="1084">
          <cell r="A1084" t="str">
            <v>00013828</v>
          </cell>
          <cell r="B1084" t="str">
            <v>Cranson</v>
          </cell>
          <cell r="C1084" t="str">
            <v>Raymond Sonny</v>
          </cell>
          <cell r="D1084" t="str">
            <v>Alinta Energy</v>
          </cell>
          <cell r="E1084" t="str">
            <v>Operations</v>
          </cell>
          <cell r="F1084" t="str">
            <v>Panel Operator</v>
          </cell>
          <cell r="G1084" t="str">
            <v>NZ Base Salary</v>
          </cell>
          <cell r="H1084" t="str">
            <v>Alinta Energy (NZ) Pty Ltd</v>
          </cell>
          <cell r="I1084" t="str">
            <v>46100</v>
          </cell>
          <cell r="J1084" t="str">
            <v>AE NZ Ops &amp; Maint</v>
          </cell>
        </row>
        <row r="1085">
          <cell r="A1085" t="str">
            <v>00013829</v>
          </cell>
          <cell r="B1085" t="str">
            <v>Jury</v>
          </cell>
          <cell r="C1085" t="str">
            <v>Daniel</v>
          </cell>
          <cell r="D1085" t="str">
            <v>Alinta Energy</v>
          </cell>
          <cell r="E1085" t="str">
            <v>Maintenance</v>
          </cell>
          <cell r="F1085" t="str">
            <v>Maintenance Manager</v>
          </cell>
          <cell r="G1085" t="str">
            <v>NZ Base Salary</v>
          </cell>
          <cell r="H1085" t="str">
            <v>Alinta Energy (NZ) Pty Ltd</v>
          </cell>
          <cell r="I1085" t="str">
            <v>46110</v>
          </cell>
          <cell r="J1085" t="str">
            <v>AE NZ Mech Maint</v>
          </cell>
        </row>
        <row r="1086">
          <cell r="A1086" t="str">
            <v>00013830</v>
          </cell>
          <cell r="B1086" t="str">
            <v>Karena</v>
          </cell>
          <cell r="C1086" t="str">
            <v>John</v>
          </cell>
          <cell r="D1086" t="str">
            <v>Alinta Energy</v>
          </cell>
          <cell r="E1086" t="str">
            <v>Operations</v>
          </cell>
          <cell r="F1086" t="str">
            <v>Shift Supervisor</v>
          </cell>
          <cell r="G1086" t="str">
            <v>NZ Base Salary</v>
          </cell>
          <cell r="H1086" t="str">
            <v>Alinta Energy (NZ) Pty Ltd</v>
          </cell>
          <cell r="I1086" t="str">
            <v>46100</v>
          </cell>
          <cell r="J1086" t="str">
            <v>AE NZ Ops &amp; Maint</v>
          </cell>
        </row>
        <row r="1087">
          <cell r="A1087" t="str">
            <v>00013831</v>
          </cell>
          <cell r="B1087" t="str">
            <v>Mair</v>
          </cell>
          <cell r="C1087" t="str">
            <v>Paul Leslie</v>
          </cell>
          <cell r="D1087" t="str">
            <v>Alinta Energy</v>
          </cell>
          <cell r="E1087" t="str">
            <v>Operations</v>
          </cell>
          <cell r="F1087" t="str">
            <v>Panel Operator</v>
          </cell>
          <cell r="G1087" t="str">
            <v>NZ Base Salary</v>
          </cell>
          <cell r="H1087" t="str">
            <v>Alinta Energy (NZ) Pty Ltd</v>
          </cell>
          <cell r="I1087" t="str">
            <v>46100</v>
          </cell>
          <cell r="J1087" t="str">
            <v>AE NZ Ops &amp; Maint</v>
          </cell>
        </row>
        <row r="1088">
          <cell r="A1088" t="str">
            <v>00013832</v>
          </cell>
          <cell r="B1088" t="str">
            <v>Rennie</v>
          </cell>
          <cell r="C1088" t="str">
            <v>Thomas Alexander</v>
          </cell>
          <cell r="D1088" t="str">
            <v>Alinta Energy</v>
          </cell>
          <cell r="E1088" t="str">
            <v>Operations</v>
          </cell>
          <cell r="F1088" t="str">
            <v>Attendent</v>
          </cell>
          <cell r="G1088" t="str">
            <v>NZ Base Salary</v>
          </cell>
          <cell r="H1088" t="str">
            <v>Alinta Energy (NZ) Pty Ltd</v>
          </cell>
          <cell r="I1088" t="str">
            <v>46100</v>
          </cell>
          <cell r="J1088" t="str">
            <v>AE NZ Ops &amp; Maint</v>
          </cell>
        </row>
        <row r="1089">
          <cell r="A1089" t="str">
            <v>00013833</v>
          </cell>
          <cell r="B1089" t="str">
            <v>Richardson</v>
          </cell>
          <cell r="C1089" t="str">
            <v>Aaron</v>
          </cell>
          <cell r="D1089" t="str">
            <v>Alinta Energy</v>
          </cell>
          <cell r="E1089" t="str">
            <v>Operations</v>
          </cell>
          <cell r="F1089" t="str">
            <v>Shift Supervisor</v>
          </cell>
          <cell r="G1089" t="str">
            <v>NZ Base Salary</v>
          </cell>
          <cell r="H1089" t="str">
            <v>Alinta Energy (NZ) Pty Ltd</v>
          </cell>
          <cell r="I1089" t="str">
            <v>46100</v>
          </cell>
          <cell r="J1089" t="str">
            <v>AE NZ Ops &amp; Maint</v>
          </cell>
        </row>
        <row r="1090">
          <cell r="A1090" t="str">
            <v>00013834</v>
          </cell>
          <cell r="B1090" t="str">
            <v>Ross</v>
          </cell>
          <cell r="C1090" t="str">
            <v>Errol</v>
          </cell>
          <cell r="D1090" t="str">
            <v>Alinta Energy</v>
          </cell>
          <cell r="E1090" t="str">
            <v>Operations</v>
          </cell>
          <cell r="F1090" t="str">
            <v>Senior Operations Technician</v>
          </cell>
          <cell r="G1090" t="str">
            <v>NZ Base Salary</v>
          </cell>
          <cell r="H1090" t="str">
            <v>Alinta Energy (NZ) Pty Ltd</v>
          </cell>
          <cell r="I1090" t="str">
            <v>46100</v>
          </cell>
          <cell r="J1090" t="str">
            <v>AE NZ Ops &amp; Maint</v>
          </cell>
        </row>
        <row r="1091">
          <cell r="A1091" t="str">
            <v>00013835</v>
          </cell>
          <cell r="B1091" t="str">
            <v>Spring</v>
          </cell>
          <cell r="C1091" t="str">
            <v>Stephen John</v>
          </cell>
          <cell r="D1091" t="str">
            <v>Alinta Energy</v>
          </cell>
          <cell r="E1091" t="str">
            <v>Operations</v>
          </cell>
          <cell r="F1091" t="str">
            <v>Attendent</v>
          </cell>
          <cell r="G1091" t="str">
            <v>NZ Base Salary</v>
          </cell>
          <cell r="H1091" t="str">
            <v>Alinta Energy (NZ) Pty Ltd</v>
          </cell>
          <cell r="I1091" t="str">
            <v>46100</v>
          </cell>
          <cell r="J1091" t="str">
            <v>AE NZ Ops &amp; Maint</v>
          </cell>
        </row>
        <row r="1092">
          <cell r="A1092" t="str">
            <v>00013836</v>
          </cell>
          <cell r="B1092" t="str">
            <v>Thomas</v>
          </cell>
          <cell r="C1092" t="str">
            <v>Ian WIlliam</v>
          </cell>
          <cell r="D1092" t="str">
            <v>Alinta Energy</v>
          </cell>
          <cell r="E1092" t="str">
            <v>Operations</v>
          </cell>
          <cell r="F1092" t="str">
            <v>Shift Supervisor</v>
          </cell>
          <cell r="G1092" t="str">
            <v>NZ Base Salary</v>
          </cell>
          <cell r="H1092" t="str">
            <v>Alinta Energy (NZ) Pty Ltd</v>
          </cell>
          <cell r="I1092" t="str">
            <v>46100</v>
          </cell>
          <cell r="J1092" t="str">
            <v>AE NZ Ops &amp; Maint</v>
          </cell>
        </row>
        <row r="1093">
          <cell r="A1093" t="str">
            <v>00013837</v>
          </cell>
          <cell r="B1093" t="str">
            <v>Taylor</v>
          </cell>
          <cell r="C1093" t="str">
            <v>Stephen John</v>
          </cell>
          <cell r="D1093" t="str">
            <v>Alinta Energy</v>
          </cell>
          <cell r="E1093" t="str">
            <v>Operations</v>
          </cell>
          <cell r="F1093" t="str">
            <v>Operations Manager</v>
          </cell>
          <cell r="G1093" t="str">
            <v>NZ Base Salary</v>
          </cell>
          <cell r="H1093" t="str">
            <v>Alinta Energy (NZ) Pty Ltd</v>
          </cell>
          <cell r="I1093" t="str">
            <v>46100</v>
          </cell>
          <cell r="J1093" t="str">
            <v>AE NZ Ops &amp; Maint</v>
          </cell>
        </row>
        <row r="1094">
          <cell r="A1094" t="str">
            <v>00013838</v>
          </cell>
          <cell r="B1094" t="str">
            <v>Breddy</v>
          </cell>
          <cell r="C1094" t="str">
            <v>Robin</v>
          </cell>
          <cell r="D1094" t="str">
            <v>Alinta Energy</v>
          </cell>
          <cell r="E1094" t="str">
            <v>Maintenance</v>
          </cell>
          <cell r="F1094" t="str">
            <v>Mechanical Technician</v>
          </cell>
          <cell r="G1094" t="str">
            <v>NZ Base Salary</v>
          </cell>
          <cell r="H1094" t="str">
            <v>Alinta Energy (NZ) Pty Ltd</v>
          </cell>
          <cell r="I1094" t="str">
            <v>46110</v>
          </cell>
          <cell r="J1094" t="str">
            <v>AE NZ Mech Maint</v>
          </cell>
        </row>
        <row r="1095">
          <cell r="A1095" t="str">
            <v>00013840</v>
          </cell>
          <cell r="B1095" t="str">
            <v>Tiffany</v>
          </cell>
          <cell r="C1095" t="str">
            <v>Sharon</v>
          </cell>
          <cell r="D1095" t="str">
            <v>Alinta Energy</v>
          </cell>
          <cell r="E1095" t="str">
            <v>GlenBrook Power Station</v>
          </cell>
          <cell r="F1095" t="str">
            <v>Office Manager</v>
          </cell>
          <cell r="G1095" t="str">
            <v>NZ Base Salary</v>
          </cell>
          <cell r="H1095" t="str">
            <v>Alinta Energy (NZ) Pty Ltd</v>
          </cell>
          <cell r="I1095" t="str">
            <v>46030</v>
          </cell>
          <cell r="J1095" t="str">
            <v>AE NZ Regional G&amp;M</v>
          </cell>
        </row>
        <row r="1096">
          <cell r="A1096" t="str">
            <v>00013841</v>
          </cell>
          <cell r="B1096" t="str">
            <v>Simmons</v>
          </cell>
          <cell r="C1096" t="str">
            <v>John Michael</v>
          </cell>
          <cell r="D1096" t="str">
            <v>Alinta Energy</v>
          </cell>
          <cell r="E1096" t="str">
            <v>GlenBrook Power Station</v>
          </cell>
          <cell r="F1096" t="str">
            <v>Plant Manager Glenbrook Power Station</v>
          </cell>
          <cell r="G1096" t="str">
            <v>NZ Base Salary</v>
          </cell>
          <cell r="H1096" t="str">
            <v>Alinta Energy (NZ) Pty Ltd</v>
          </cell>
          <cell r="I1096" t="str">
            <v>46030</v>
          </cell>
          <cell r="J1096" t="str">
            <v>AE NZ Regional G&amp;M</v>
          </cell>
        </row>
        <row r="1097">
          <cell r="A1097" t="str">
            <v>00013842</v>
          </cell>
          <cell r="B1097" t="str">
            <v>Barclay</v>
          </cell>
          <cell r="C1097" t="str">
            <v>Mark Derrick</v>
          </cell>
          <cell r="D1097" t="str">
            <v>Alinta Energy</v>
          </cell>
          <cell r="E1097" t="str">
            <v>Operations</v>
          </cell>
          <cell r="F1097" t="str">
            <v>Shift Supervisor</v>
          </cell>
          <cell r="G1097" t="str">
            <v>NZ Base Salary</v>
          </cell>
          <cell r="H1097" t="str">
            <v>Alinta Energy (NZ) Pty Ltd</v>
          </cell>
          <cell r="I1097" t="str">
            <v>46100</v>
          </cell>
          <cell r="J1097" t="str">
            <v>AE NZ Ops &amp; Maint</v>
          </cell>
        </row>
        <row r="1098">
          <cell r="A1098" t="str">
            <v>00013843</v>
          </cell>
          <cell r="B1098" t="str">
            <v>Crookes</v>
          </cell>
          <cell r="C1098" t="str">
            <v>Neil</v>
          </cell>
          <cell r="D1098" t="str">
            <v>Alinta Energy</v>
          </cell>
          <cell r="E1098" t="str">
            <v>Maintenance</v>
          </cell>
          <cell r="F1098" t="str">
            <v>Electrical / Instrument Technician</v>
          </cell>
          <cell r="G1098" t="str">
            <v>NZ Base Salary</v>
          </cell>
          <cell r="H1098" t="str">
            <v>Alinta Energy (NZ) Pty Ltd</v>
          </cell>
          <cell r="I1098" t="str">
            <v>46110</v>
          </cell>
          <cell r="J1098" t="str">
            <v>AE NZ Mech Maint</v>
          </cell>
        </row>
        <row r="1099">
          <cell r="A1099" t="str">
            <v>00013845</v>
          </cell>
          <cell r="B1099" t="str">
            <v>Porter</v>
          </cell>
          <cell r="C1099" t="str">
            <v>Ivan</v>
          </cell>
          <cell r="D1099" t="str">
            <v>Alinta Energy</v>
          </cell>
          <cell r="E1099" t="str">
            <v>Operations</v>
          </cell>
          <cell r="F1099" t="str">
            <v>Panel Operator</v>
          </cell>
          <cell r="G1099" t="str">
            <v>NZ Base Salary</v>
          </cell>
          <cell r="H1099" t="str">
            <v>Alinta Energy (NZ) Pty Ltd</v>
          </cell>
          <cell r="I1099" t="str">
            <v>46100</v>
          </cell>
          <cell r="J1099" t="str">
            <v>AE NZ Ops &amp; Maint</v>
          </cell>
        </row>
        <row r="1100">
          <cell r="A1100" t="str">
            <v>00013847</v>
          </cell>
          <cell r="B1100" t="str">
            <v>Hargreaves</v>
          </cell>
          <cell r="C1100" t="str">
            <v>Chris</v>
          </cell>
          <cell r="D1100" t="str">
            <v>Alinta Energy</v>
          </cell>
          <cell r="E1100" t="str">
            <v>Operations</v>
          </cell>
          <cell r="F1100" t="str">
            <v>Attendent</v>
          </cell>
          <cell r="G1100" t="str">
            <v>NZ Base Salary</v>
          </cell>
          <cell r="H1100" t="str">
            <v>Alinta Energy (NZ) Pty Ltd</v>
          </cell>
          <cell r="I1100" t="str">
            <v>46100</v>
          </cell>
          <cell r="J1100" t="str">
            <v>AE NZ Ops &amp; Maint</v>
          </cell>
        </row>
        <row r="1101">
          <cell r="A1101" t="str">
            <v>00013853</v>
          </cell>
          <cell r="B1101" t="str">
            <v>Gonsalvez</v>
          </cell>
          <cell r="C1101" t="str">
            <v>Marlene</v>
          </cell>
          <cell r="D1101" t="str">
            <v>Corporate Finance</v>
          </cell>
          <cell r="E1101" t="str">
            <v>Revenue Management</v>
          </cell>
          <cell r="F1101" t="str">
            <v>Accounts Receivable Officer</v>
          </cell>
          <cell r="G1101" t="str">
            <v>TCR DB Super</v>
          </cell>
          <cell r="H1101" t="str">
            <v>Alinta Limited</v>
          </cell>
          <cell r="I1101" t="str">
            <v>33303</v>
          </cell>
          <cell r="J1101" t="str">
            <v>Revenue Management</v>
          </cell>
        </row>
        <row r="1102">
          <cell r="A1102" t="str">
            <v>00013854</v>
          </cell>
          <cell r="B1102" t="str">
            <v>Dabal</v>
          </cell>
          <cell r="C1102" t="str">
            <v>Mark</v>
          </cell>
          <cell r="D1102" t="str">
            <v>Information Services</v>
          </cell>
          <cell r="E1102" t="str">
            <v>Integration &amp; Java</v>
          </cell>
          <cell r="F1102" t="str">
            <v>Technical Design Analyst</v>
          </cell>
          <cell r="G1102" t="str">
            <v>TCR Accum Super</v>
          </cell>
          <cell r="H1102" t="str">
            <v>Alinta Limited</v>
          </cell>
          <cell r="I1102" t="str">
            <v>14203</v>
          </cell>
          <cell r="J1102" t="str">
            <v>IS Tech Solutions</v>
          </cell>
        </row>
        <row r="1103">
          <cell r="A1103" t="str">
            <v>00013856</v>
          </cell>
          <cell r="B1103" t="str">
            <v>Barletta</v>
          </cell>
          <cell r="C1103" t="str">
            <v>Worid</v>
          </cell>
          <cell r="D1103" t="str">
            <v>Alinta Asset Management</v>
          </cell>
          <cell r="E1103" t="str">
            <v>Supervisor HK</v>
          </cell>
          <cell r="F1103" t="str">
            <v>Linesperson</v>
          </cell>
          <cell r="G1103" t="str">
            <v>NPS-EBA / Award VIC</v>
          </cell>
          <cell r="H1103" t="str">
            <v>Alinta Asset Management 2</v>
          </cell>
          <cell r="I1103" t="str">
            <v>31516</v>
          </cell>
          <cell r="J1103" t="str">
            <v xml:space="preserve">AAM OS ED OS Glove &amp; </v>
          </cell>
        </row>
        <row r="1104">
          <cell r="A1104" t="str">
            <v>00013857</v>
          </cell>
          <cell r="B1104" t="str">
            <v>Esguerra</v>
          </cell>
          <cell r="C1104" t="str">
            <v>Noel</v>
          </cell>
          <cell r="D1104" t="str">
            <v>Alinta Asset Management</v>
          </cell>
          <cell r="E1104" t="str">
            <v>Supervisor GA</v>
          </cell>
          <cell r="F1104" t="str">
            <v>Linesman</v>
          </cell>
          <cell r="G1104" t="str">
            <v>NPS-EBA / Award VIC</v>
          </cell>
          <cell r="H1104" t="str">
            <v>Alinta Asset Management 2</v>
          </cell>
          <cell r="I1104" t="str">
            <v>39007</v>
          </cell>
          <cell r="J1104" t="str">
            <v>Alliance</v>
          </cell>
        </row>
        <row r="1105">
          <cell r="A1105" t="str">
            <v>00013864</v>
          </cell>
          <cell r="B1105" t="str">
            <v>Lamden</v>
          </cell>
          <cell r="C1105" t="str">
            <v>Fiona</v>
          </cell>
          <cell r="D1105" t="str">
            <v>Alinta Asset Management</v>
          </cell>
          <cell r="E1105" t="str">
            <v>Finance - VIC Gas &amp; National Extranal</v>
          </cell>
          <cell r="F1105" t="str">
            <v>Management Accountant</v>
          </cell>
          <cell r="G1105" t="str">
            <v>TCR Accum Super</v>
          </cell>
          <cell r="H1105" t="str">
            <v>Alinta Limited</v>
          </cell>
          <cell r="I1105" t="str">
            <v>31332</v>
          </cell>
          <cell r="J1105" t="str">
            <v>Decision Support</v>
          </cell>
        </row>
        <row r="1106">
          <cell r="A1106" t="str">
            <v>00013866</v>
          </cell>
          <cell r="B1106" t="str">
            <v>Thompson</v>
          </cell>
          <cell r="C1106" t="str">
            <v>Paul</v>
          </cell>
          <cell r="D1106" t="str">
            <v>Alinta Asset Management</v>
          </cell>
          <cell r="E1106" t="str">
            <v>Maintenance Crews - Roster B</v>
          </cell>
          <cell r="F1106" t="str">
            <v>Field Maintenance Officer</v>
          </cell>
          <cell r="G1106" t="str">
            <v>TCR Accum Super</v>
          </cell>
          <cell r="H1106" t="str">
            <v>Monthly Alinta Asset Managemt.</v>
          </cell>
          <cell r="I1106" t="str">
            <v>43171</v>
          </cell>
          <cell r="J1106" t="str">
            <v>Gas Trans (W) Compre</v>
          </cell>
        </row>
        <row r="1107">
          <cell r="A1107" t="str">
            <v>00013867</v>
          </cell>
          <cell r="B1107" t="str">
            <v>Fazio</v>
          </cell>
          <cell r="C1107" t="str">
            <v>Mark</v>
          </cell>
          <cell r="D1107" t="str">
            <v>Alinta Asset Management</v>
          </cell>
          <cell r="E1107" t="str">
            <v>Maintenance Crews - Roster B</v>
          </cell>
          <cell r="F1107" t="str">
            <v>Field Maintenance Officer</v>
          </cell>
          <cell r="G1107" t="str">
            <v>TCR Accum Super</v>
          </cell>
          <cell r="H1107" t="str">
            <v>Monthly Alinta Asset Managemt.</v>
          </cell>
          <cell r="I1107" t="str">
            <v>43169</v>
          </cell>
          <cell r="J1107" t="str">
            <v>GasTrans(W)FieldTech</v>
          </cell>
        </row>
        <row r="1108">
          <cell r="A1108" t="str">
            <v>00013878</v>
          </cell>
          <cell r="B1108" t="str">
            <v>Sikalias</v>
          </cell>
          <cell r="C1108" t="str">
            <v>Voula</v>
          </cell>
          <cell r="D1108" t="str">
            <v>Alinta Asset Management</v>
          </cell>
          <cell r="E1108" t="str">
            <v>Property Services</v>
          </cell>
          <cell r="F1108" t="str">
            <v>Receptionist</v>
          </cell>
          <cell r="G1108" t="str">
            <v>TCR Accum Super</v>
          </cell>
          <cell r="H1108" t="str">
            <v>Alinta Asset Management</v>
          </cell>
          <cell r="I1108" t="str">
            <v>43155</v>
          </cell>
          <cell r="J1108" t="str">
            <v>Mgr Gas Distribution</v>
          </cell>
        </row>
        <row r="1109">
          <cell r="A1109" t="str">
            <v>00013879</v>
          </cell>
          <cell r="B1109" t="str">
            <v>O'Brien</v>
          </cell>
          <cell r="C1109" t="str">
            <v>Richard</v>
          </cell>
          <cell r="D1109" t="str">
            <v>Human Resources</v>
          </cell>
          <cell r="E1109" t="str">
            <v>HSE Operations West</v>
          </cell>
          <cell r="F1109" t="str">
            <v>Senior HSE Adviser GGT</v>
          </cell>
          <cell r="G1109" t="str">
            <v>TCR Accum Super</v>
          </cell>
          <cell r="H1109" t="str">
            <v>Alinta Limited</v>
          </cell>
          <cell r="I1109" t="str">
            <v>39417</v>
          </cell>
          <cell r="J1109" t="str">
            <v>Warrnambool</v>
          </cell>
        </row>
        <row r="1110">
          <cell r="A1110" t="str">
            <v>00013880</v>
          </cell>
          <cell r="B1110" t="str">
            <v>Dack</v>
          </cell>
          <cell r="C1110" t="str">
            <v>Garry</v>
          </cell>
          <cell r="D1110" t="str">
            <v>Corporate Finance</v>
          </cell>
          <cell r="E1110" t="str">
            <v>Financial Control Alinta Energy</v>
          </cell>
          <cell r="F1110" t="str">
            <v>Senior Management Accountant</v>
          </cell>
          <cell r="G1110" t="str">
            <v>TCR Accum Super</v>
          </cell>
          <cell r="H1110" t="str">
            <v>Alinta Limited</v>
          </cell>
          <cell r="I1110" t="str">
            <v>45030</v>
          </cell>
          <cell r="J1110" t="str">
            <v>AE Finance &amp; Admin</v>
          </cell>
        </row>
        <row r="1111">
          <cell r="A1111" t="str">
            <v>00013881</v>
          </cell>
          <cell r="B1111" t="str">
            <v>Dennis</v>
          </cell>
          <cell r="C1111" t="str">
            <v>Fiona</v>
          </cell>
          <cell r="D1111" t="str">
            <v>Alinta Asset Management</v>
          </cell>
          <cell r="E1111" t="str">
            <v>Customer Service</v>
          </cell>
          <cell r="F1111" t="str">
            <v>Customer Service Officer</v>
          </cell>
          <cell r="G1111" t="str">
            <v>TCR Accum Super</v>
          </cell>
          <cell r="H1111" t="str">
            <v>Alinta Asset Management</v>
          </cell>
          <cell r="I1111" t="str">
            <v>43155</v>
          </cell>
          <cell r="J1111" t="str">
            <v>DBP Trans Servs</v>
          </cell>
        </row>
        <row r="1112">
          <cell r="A1112" t="str">
            <v>00013883</v>
          </cell>
          <cell r="B1112" t="str">
            <v>Jones</v>
          </cell>
          <cell r="C1112" t="str">
            <v>Margaret</v>
          </cell>
          <cell r="D1112" t="str">
            <v>Information Services</v>
          </cell>
          <cell r="E1112" t="str">
            <v>Service Delivery &amp; Infrastructure</v>
          </cell>
          <cell r="F1112" t="str">
            <v>Service Compliance Manager</v>
          </cell>
          <cell r="G1112" t="str">
            <v>TCR Accum Super</v>
          </cell>
          <cell r="H1112" t="str">
            <v>Alinta Limited</v>
          </cell>
          <cell r="I1112" t="str">
            <v>14600</v>
          </cell>
          <cell r="J1112" t="str">
            <v>IS Infrastructure</v>
          </cell>
        </row>
        <row r="1113">
          <cell r="A1113" t="str">
            <v>00013885</v>
          </cell>
          <cell r="B1113" t="str">
            <v>Greene</v>
          </cell>
          <cell r="C1113" t="str">
            <v>Andrew</v>
          </cell>
          <cell r="D1113" t="str">
            <v>Alinta Energy</v>
          </cell>
          <cell r="E1113" t="str">
            <v>Power Projects Planning</v>
          </cell>
          <cell r="F1113" t="str">
            <v>Document Controller</v>
          </cell>
          <cell r="G1113" t="str">
            <v>TCR Accum Super</v>
          </cell>
          <cell r="H1113" t="str">
            <v>Alinta Energy Pty Ltd</v>
          </cell>
          <cell r="I1113" t="str">
            <v>45030</v>
          </cell>
          <cell r="J1113" t="str">
            <v>AE Fin &amp; Admin</v>
          </cell>
        </row>
        <row r="1114">
          <cell r="A1114" t="str">
            <v>00013886</v>
          </cell>
          <cell r="B1114" t="str">
            <v>Sheffield</v>
          </cell>
          <cell r="C1114" t="str">
            <v>Aaron</v>
          </cell>
          <cell r="D1114" t="str">
            <v>Alinta Energy</v>
          </cell>
          <cell r="E1114" t="str">
            <v>Pilbara Power Group</v>
          </cell>
          <cell r="F1114" t="str">
            <v>O&amp;M Technician</v>
          </cell>
          <cell r="G1114" t="str">
            <v>TCR Accum Super</v>
          </cell>
          <cell r="H1114" t="str">
            <v>Alinta Energy Pty Ltd</v>
          </cell>
          <cell r="I1114" t="str">
            <v>45300</v>
          </cell>
          <cell r="J1114" t="str">
            <v>AE Ops &amp; Mnt Newman</v>
          </cell>
        </row>
        <row r="1115">
          <cell r="A1115" t="str">
            <v>00013889</v>
          </cell>
          <cell r="B1115" t="str">
            <v>Howie</v>
          </cell>
          <cell r="C1115" t="str">
            <v>Nathan</v>
          </cell>
          <cell r="D1115" t="str">
            <v>Corporate Finance</v>
          </cell>
          <cell r="E1115" t="str">
            <v>Risk &amp; Internal Audit</v>
          </cell>
          <cell r="F1115" t="str">
            <v>Internal Auditor</v>
          </cell>
          <cell r="G1115" t="str">
            <v>TCR Accum Super</v>
          </cell>
          <cell r="H1115" t="str">
            <v>Alinta Limited</v>
          </cell>
          <cell r="I1115" t="str">
            <v>12500</v>
          </cell>
          <cell r="J1115" t="str">
            <v>Grp Mgr Risk &amp; Audit</v>
          </cell>
        </row>
        <row r="1116">
          <cell r="A1116" t="str">
            <v>00013890</v>
          </cell>
          <cell r="B1116" t="str">
            <v>Fookstov</v>
          </cell>
          <cell r="C1116" t="str">
            <v>Alex</v>
          </cell>
          <cell r="D1116" t="str">
            <v>Alinta Asset Management</v>
          </cell>
          <cell r="E1116" t="str">
            <v>Electrical Design</v>
          </cell>
          <cell r="F1116" t="str">
            <v>Snr Protection &amp; Control Engineer</v>
          </cell>
          <cell r="G1116" t="str">
            <v>TCR Accum Super</v>
          </cell>
          <cell r="H1116" t="str">
            <v>Monthly Alinta Asset Managemt.</v>
          </cell>
          <cell r="I1116" t="str">
            <v>39411</v>
          </cell>
          <cell r="J1116" t="str">
            <v>Electrical Design</v>
          </cell>
        </row>
        <row r="1117">
          <cell r="A1117" t="str">
            <v>00013891</v>
          </cell>
          <cell r="B1117" t="str">
            <v>Morfea</v>
          </cell>
          <cell r="C1117" t="str">
            <v>Melissa</v>
          </cell>
          <cell r="D1117" t="str">
            <v>Human Resources</v>
          </cell>
          <cell r="E1117" t="str">
            <v>HR Operations West</v>
          </cell>
          <cell r="F1117" t="str">
            <v>HR Adviser West</v>
          </cell>
          <cell r="G1117" t="str">
            <v>TCR Accum Super</v>
          </cell>
          <cell r="H1117" t="str">
            <v>Alinta Limited</v>
          </cell>
          <cell r="I1117" t="str">
            <v>11000</v>
          </cell>
          <cell r="J1117" t="str">
            <v>Human Resources</v>
          </cell>
        </row>
        <row r="1118">
          <cell r="A1118" t="str">
            <v>00013901</v>
          </cell>
          <cell r="B1118" t="str">
            <v>Miller</v>
          </cell>
          <cell r="C1118" t="str">
            <v>Phill</v>
          </cell>
          <cell r="D1118" t="str">
            <v>Alinta Asset Management</v>
          </cell>
          <cell r="E1118" t="str">
            <v>Tasmania Operations</v>
          </cell>
          <cell r="F1118" t="str">
            <v>System Engineer</v>
          </cell>
          <cell r="G1118" t="str">
            <v>TCR Accum Super</v>
          </cell>
          <cell r="H1118" t="str">
            <v>Monthly Alinta Asset Managemt.</v>
          </cell>
          <cell r="I1118" t="str">
            <v>31514</v>
          </cell>
          <cell r="J1118" t="str">
            <v>AAM OS ED SS Tasmani</v>
          </cell>
        </row>
        <row r="1119">
          <cell r="A1119" t="str">
            <v>00013903</v>
          </cell>
          <cell r="B1119" t="str">
            <v>Roberts</v>
          </cell>
          <cell r="C1119" t="str">
            <v>Sarah</v>
          </cell>
          <cell r="D1119" t="str">
            <v>Human Resources</v>
          </cell>
          <cell r="E1119" t="str">
            <v>HR Operations South</v>
          </cell>
          <cell r="F1119" t="str">
            <v>HR Manager South</v>
          </cell>
          <cell r="G1119" t="str">
            <v>TCR Accum Super</v>
          </cell>
          <cell r="H1119" t="str">
            <v>Alinta Limited</v>
          </cell>
          <cell r="I1119" t="str">
            <v>11000</v>
          </cell>
          <cell r="J1119" t="str">
            <v>Human Resources</v>
          </cell>
        </row>
        <row r="1120">
          <cell r="A1120" t="str">
            <v>00013908</v>
          </cell>
          <cell r="B1120" t="str">
            <v>Panesar</v>
          </cell>
          <cell r="C1120" t="str">
            <v>Sharon</v>
          </cell>
          <cell r="D1120" t="str">
            <v>Alinta Asset Management</v>
          </cell>
          <cell r="E1120" t="str">
            <v>Accounts Payable</v>
          </cell>
          <cell r="F1120" t="str">
            <v>Accounts Payable Officer</v>
          </cell>
          <cell r="G1120" t="str">
            <v>TCR Accum Super</v>
          </cell>
          <cell r="H1120" t="str">
            <v>Alinta Limited</v>
          </cell>
          <cell r="I1120" t="str">
            <v>31469</v>
          </cell>
          <cell r="J1120" t="str">
            <v>ANS Comm Fin Service</v>
          </cell>
        </row>
        <row r="1121">
          <cell r="A1121" t="str">
            <v>00013912</v>
          </cell>
          <cell r="B1121" t="str">
            <v>Kickert</v>
          </cell>
          <cell r="C1121" t="str">
            <v>Vanessa</v>
          </cell>
          <cell r="D1121" t="str">
            <v>Alinta Asset Management</v>
          </cell>
          <cell r="E1121" t="str">
            <v>Accounts Payable</v>
          </cell>
          <cell r="F1121" t="str">
            <v>Accounts Payable Officer</v>
          </cell>
          <cell r="G1121" t="str">
            <v>TCR Accum Super</v>
          </cell>
          <cell r="H1121" t="str">
            <v>Alinta Limited</v>
          </cell>
          <cell r="I1121" t="str">
            <v>31469</v>
          </cell>
          <cell r="J1121" t="str">
            <v>ANS Comm Fin Service</v>
          </cell>
        </row>
        <row r="1122">
          <cell r="A1122" t="str">
            <v>00013914</v>
          </cell>
          <cell r="B1122" t="str">
            <v>Crosbie</v>
          </cell>
          <cell r="C1122" t="str">
            <v>Carissa</v>
          </cell>
          <cell r="D1122" t="str">
            <v>Corporate Finance</v>
          </cell>
          <cell r="E1122" t="str">
            <v>Group Accounting</v>
          </cell>
          <cell r="F1122" t="str">
            <v>Corporate Accountant</v>
          </cell>
          <cell r="G1122" t="str">
            <v>TCR Accum Super</v>
          </cell>
          <cell r="H1122" t="str">
            <v>Alinta Limited</v>
          </cell>
          <cell r="I1122" t="str">
            <v>13002</v>
          </cell>
          <cell r="J1122" t="str">
            <v>FS Group Acctg</v>
          </cell>
        </row>
        <row r="1123">
          <cell r="A1123" t="str">
            <v>00013923</v>
          </cell>
          <cell r="B1123" t="str">
            <v>Kirkby</v>
          </cell>
          <cell r="C1123" t="str">
            <v>Emma</v>
          </cell>
          <cell r="D1123" t="str">
            <v>Human Resources</v>
          </cell>
          <cell r="E1123" t="str">
            <v>Employee Relations</v>
          </cell>
          <cell r="F1123" t="str">
            <v>Group Manager Employee Relations</v>
          </cell>
          <cell r="G1123" t="str">
            <v>TCR Accum Super</v>
          </cell>
          <cell r="H1123" t="str">
            <v>Alinta Limited</v>
          </cell>
          <cell r="I1123" t="str">
            <v>11000</v>
          </cell>
          <cell r="J1123" t="str">
            <v>Human Resources</v>
          </cell>
        </row>
        <row r="1124">
          <cell r="A1124" t="str">
            <v>00013927</v>
          </cell>
          <cell r="B1124" t="str">
            <v>Seet</v>
          </cell>
          <cell r="C1124" t="str">
            <v>Len</v>
          </cell>
          <cell r="D1124" t="str">
            <v>Corporate Finance</v>
          </cell>
          <cell r="E1124" t="str">
            <v>Group Accounting</v>
          </cell>
          <cell r="F1124" t="str">
            <v>Corporate Accountant</v>
          </cell>
          <cell r="G1124" t="str">
            <v>TCR Accum Super</v>
          </cell>
          <cell r="H1124" t="str">
            <v>Alinta Limited</v>
          </cell>
          <cell r="I1124" t="str">
            <v>13002</v>
          </cell>
          <cell r="J1124" t="str">
            <v>FS Group Acctg</v>
          </cell>
        </row>
        <row r="1125">
          <cell r="A1125" t="str">
            <v>00013928</v>
          </cell>
          <cell r="B1125" t="str">
            <v>Struckmann</v>
          </cell>
          <cell r="C1125" t="str">
            <v>John</v>
          </cell>
          <cell r="D1125" t="str">
            <v>Corporate Finance</v>
          </cell>
          <cell r="E1125" t="str">
            <v>Financial Control DBP</v>
          </cell>
          <cell r="F1125" t="str">
            <v>Financial Accountant</v>
          </cell>
          <cell r="G1125" t="str">
            <v>TCR Accum Super</v>
          </cell>
          <cell r="H1125" t="str">
            <v>Alinta Limited</v>
          </cell>
          <cell r="I1125" t="str">
            <v>43158</v>
          </cell>
          <cell r="J1125" t="str">
            <v>DBP Finance</v>
          </cell>
        </row>
        <row r="1126">
          <cell r="A1126" t="str">
            <v>00013931</v>
          </cell>
          <cell r="B1126" t="str">
            <v>Akers</v>
          </cell>
          <cell r="C1126" t="str">
            <v>Dave</v>
          </cell>
          <cell r="D1126" t="str">
            <v>Human Resources</v>
          </cell>
          <cell r="E1126" t="str">
            <v>Corporate Affairs - Corporate</v>
          </cell>
          <cell r="F1126" t="str">
            <v>Adviser Corporate Affairs</v>
          </cell>
          <cell r="G1126" t="str">
            <v>TCR Accum Super</v>
          </cell>
          <cell r="H1126" t="str">
            <v>Alinta Limited</v>
          </cell>
          <cell r="I1126" t="str">
            <v>11300</v>
          </cell>
          <cell r="J1126" t="str">
            <v>Corp Affairs</v>
          </cell>
        </row>
        <row r="1127">
          <cell r="A1127" t="str">
            <v>00013934</v>
          </cell>
          <cell r="B1127" t="str">
            <v>Davis</v>
          </cell>
          <cell r="C1127" t="str">
            <v>Sarah</v>
          </cell>
          <cell r="D1127" t="str">
            <v>Human Resources</v>
          </cell>
          <cell r="E1127" t="str">
            <v>Learning &amp; Development</v>
          </cell>
          <cell r="F1127" t="str">
            <v>Learning &amp; Organisation Develop. Manager</v>
          </cell>
          <cell r="G1127" t="str">
            <v>TCR Accum Super</v>
          </cell>
          <cell r="H1127" t="str">
            <v>Alinta Limited</v>
          </cell>
          <cell r="I1127" t="str">
            <v>11000</v>
          </cell>
          <cell r="J1127" t="str">
            <v>Human Resources</v>
          </cell>
        </row>
        <row r="1128">
          <cell r="A1128" t="str">
            <v>00013943</v>
          </cell>
          <cell r="B1128" t="str">
            <v>Attewell</v>
          </cell>
          <cell r="C1128" t="str">
            <v>Grant</v>
          </cell>
          <cell r="D1128" t="str">
            <v>Alinta Asset Management</v>
          </cell>
          <cell r="E1128" t="str">
            <v>Supervisor GA</v>
          </cell>
          <cell r="F1128" t="str">
            <v>Supervisor</v>
          </cell>
          <cell r="G1128" t="str">
            <v>TCR Accum Super</v>
          </cell>
          <cell r="H1128" t="str">
            <v>Monthly Alinta Asset Managemt.</v>
          </cell>
          <cell r="I1128" t="str">
            <v>31519</v>
          </cell>
          <cell r="J1128" t="str">
            <v>AAM OS ED OS Constru</v>
          </cell>
        </row>
        <row r="1129">
          <cell r="A1129" t="str">
            <v>00013949</v>
          </cell>
          <cell r="B1129" t="str">
            <v>Brand</v>
          </cell>
          <cell r="C1129" t="str">
            <v>Shane</v>
          </cell>
          <cell r="D1129" t="str">
            <v>Alinta Asset Management</v>
          </cell>
          <cell r="E1129" t="str">
            <v>Maintenance Crews - Roster B</v>
          </cell>
          <cell r="F1129" t="str">
            <v>Integration: default posi</v>
          </cell>
          <cell r="G1129" t="str">
            <v>TCR Accum Super</v>
          </cell>
          <cell r="H1129" t="str">
            <v>Monthly Alinta Asset Managemt.</v>
          </cell>
          <cell r="I1129" t="str">
            <v>43169</v>
          </cell>
          <cell r="J1129" t="str">
            <v>Gas Trans (W) Field Tech</v>
          </cell>
        </row>
        <row r="1130">
          <cell r="A1130" t="str">
            <v>00013950</v>
          </cell>
          <cell r="B1130" t="str">
            <v>Day</v>
          </cell>
          <cell r="C1130" t="str">
            <v>Vicki</v>
          </cell>
          <cell r="D1130" t="str">
            <v>Alinta Asset Management</v>
          </cell>
          <cell r="E1130" t="str">
            <v>New Connections UED</v>
          </cell>
          <cell r="F1130" t="str">
            <v>New Connections Officer</v>
          </cell>
          <cell r="G1130" t="str">
            <v>TCR Accum Super</v>
          </cell>
          <cell r="H1130" t="str">
            <v>Alinta Asset Management</v>
          </cell>
          <cell r="I1130" t="str">
            <v>31497</v>
          </cell>
          <cell r="J1130" t="str">
            <v>AAM OS ED EW AEN New</v>
          </cell>
        </row>
        <row r="1131">
          <cell r="A1131" t="str">
            <v>00013952</v>
          </cell>
          <cell r="B1131" t="str">
            <v>Bliss</v>
          </cell>
          <cell r="C1131" t="str">
            <v>Jodie</v>
          </cell>
          <cell r="D1131" t="str">
            <v>Alinta Asset Management</v>
          </cell>
          <cell r="E1131" t="str">
            <v>SCADA Engineering</v>
          </cell>
          <cell r="F1131" t="str">
            <v>SCADA Systems Engineer</v>
          </cell>
          <cell r="G1131" t="str">
            <v>TCR Accum Super</v>
          </cell>
          <cell r="H1131" t="str">
            <v>Monthly Alinta Asset Managemt.</v>
          </cell>
          <cell r="I1131" t="str">
            <v>31443</v>
          </cell>
          <cell r="J1131" t="str">
            <v>AAM OS OSP Data Engi</v>
          </cell>
        </row>
        <row r="1132">
          <cell r="A1132" t="str">
            <v>00013953</v>
          </cell>
          <cell r="B1132" t="str">
            <v>Zerko</v>
          </cell>
          <cell r="C1132" t="str">
            <v>Renee</v>
          </cell>
          <cell r="D1132" t="str">
            <v>Alinta Asset Management</v>
          </cell>
          <cell r="E1132" t="str">
            <v>Major Projects</v>
          </cell>
          <cell r="F1132" t="str">
            <v>Personal Assistant / Projects Secretary</v>
          </cell>
          <cell r="G1132" t="str">
            <v>TCR Accum Super</v>
          </cell>
          <cell r="H1132" t="str">
            <v>Alinta Asset Management</v>
          </cell>
          <cell r="I1132" t="str">
            <v>39107</v>
          </cell>
          <cell r="J1132" t="str">
            <v>GDW Gas Projects</v>
          </cell>
        </row>
        <row r="1133">
          <cell r="A1133" t="str">
            <v>00013954</v>
          </cell>
          <cell r="B1133" t="str">
            <v>Jameson</v>
          </cell>
          <cell r="C1133" t="str">
            <v>Avril</v>
          </cell>
          <cell r="D1133" t="str">
            <v>Corporate Finance</v>
          </cell>
          <cell r="E1133" t="str">
            <v>Group Accounting</v>
          </cell>
          <cell r="F1133" t="str">
            <v>Accounting Officer</v>
          </cell>
          <cell r="G1133" t="str">
            <v>TCR Accum Super</v>
          </cell>
          <cell r="H1133" t="str">
            <v>Alinta Limited</v>
          </cell>
          <cell r="I1133" t="str">
            <v>13002</v>
          </cell>
          <cell r="J1133" t="str">
            <v>FS Group Acctg</v>
          </cell>
        </row>
        <row r="1134">
          <cell r="A1134" t="str">
            <v>00013966</v>
          </cell>
          <cell r="B1134" t="str">
            <v>Fox</v>
          </cell>
          <cell r="C1134" t="str">
            <v>Lyndall</v>
          </cell>
          <cell r="D1134" t="str">
            <v>Human Resources</v>
          </cell>
          <cell r="E1134" t="str">
            <v>HSEQ Systems</v>
          </cell>
          <cell r="F1134" t="str">
            <v>HSEQ Systems Support</v>
          </cell>
          <cell r="G1134" t="str">
            <v>TCR Accum Super</v>
          </cell>
          <cell r="H1134" t="str">
            <v>Alinta Asset Management</v>
          </cell>
          <cell r="I1134" t="e">
            <v>#N/A</v>
          </cell>
          <cell r="J1134" t="e">
            <v>#N/A</v>
          </cell>
        </row>
        <row r="1135">
          <cell r="A1135" t="str">
            <v>00013968</v>
          </cell>
          <cell r="B1135" t="str">
            <v>Volf</v>
          </cell>
          <cell r="C1135" t="str">
            <v>David</v>
          </cell>
          <cell r="D1135" t="str">
            <v>Corporate Finance</v>
          </cell>
          <cell r="E1135" t="str">
            <v>Financial Control AlintaAGL</v>
          </cell>
          <cell r="F1135" t="str">
            <v>Senior Management Accountant EATM</v>
          </cell>
          <cell r="G1135" t="str">
            <v>TCR Accum Super</v>
          </cell>
          <cell r="H1135" t="str">
            <v>Alinta Limited</v>
          </cell>
          <cell r="I1135" t="str">
            <v>3005</v>
          </cell>
          <cell r="J1135" t="str">
            <v>AlintaAGL Financial Support</v>
          </cell>
        </row>
        <row r="1136">
          <cell r="A1136" t="str">
            <v>00013969</v>
          </cell>
          <cell r="B1136" t="str">
            <v>Shah</v>
          </cell>
          <cell r="C1136" t="str">
            <v>Jignesh</v>
          </cell>
          <cell r="D1136" t="str">
            <v>Alinta Asset Management</v>
          </cell>
          <cell r="E1136" t="str">
            <v>Engineering &amp; Technical Services</v>
          </cell>
          <cell r="F1136" t="str">
            <v>Snr Instrument/electrical Engineer</v>
          </cell>
          <cell r="G1136" t="str">
            <v>TCR Accum Super</v>
          </cell>
          <cell r="H1136" t="str">
            <v>Alinta Asset Management</v>
          </cell>
          <cell r="I1136" t="str">
            <v>43152</v>
          </cell>
          <cell r="J1136" t="str">
            <v>DBP Tech Servs</v>
          </cell>
        </row>
        <row r="1137">
          <cell r="A1137" t="str">
            <v>00013970</v>
          </cell>
          <cell r="B1137" t="str">
            <v>MacCormick</v>
          </cell>
          <cell r="C1137" t="str">
            <v>Ken</v>
          </cell>
          <cell r="D1137" t="str">
            <v>Alinta Energy</v>
          </cell>
          <cell r="E1137" t="str">
            <v>Alinta Energy Commercial</v>
          </cell>
          <cell r="F1137" t="str">
            <v>Manager Power Development</v>
          </cell>
          <cell r="G1137" t="str">
            <v>TCR Accum Super</v>
          </cell>
          <cell r="H1137" t="str">
            <v>Alinta Energy Pty Ltd</v>
          </cell>
          <cell r="I1137" t="str">
            <v>45050</v>
          </cell>
          <cell r="J1137" t="str">
            <v>AE Comm &amp; Dev</v>
          </cell>
        </row>
        <row r="1138">
          <cell r="A1138" t="str">
            <v>00013971</v>
          </cell>
          <cell r="B1138" t="str">
            <v>Menon</v>
          </cell>
          <cell r="C1138" t="str">
            <v>Jayan</v>
          </cell>
          <cell r="D1138" t="str">
            <v>Corporate Finance</v>
          </cell>
          <cell r="E1138" t="str">
            <v>Group Taxation</v>
          </cell>
          <cell r="F1138" t="str">
            <v>Senior Taxation Adviser</v>
          </cell>
          <cell r="G1138" t="str">
            <v>TCR Accum Super</v>
          </cell>
          <cell r="H1138" t="str">
            <v>Alinta Limited</v>
          </cell>
          <cell r="I1138" t="str">
            <v>12800</v>
          </cell>
          <cell r="J1138" t="str">
            <v>Group Taxation</v>
          </cell>
        </row>
        <row r="1139">
          <cell r="A1139" t="str">
            <v>00013973</v>
          </cell>
          <cell r="B1139" t="str">
            <v>Gannon</v>
          </cell>
          <cell r="C1139" t="str">
            <v>Mathew</v>
          </cell>
          <cell r="D1139" t="str">
            <v>Alinta Asset Management</v>
          </cell>
          <cell r="E1139" t="str">
            <v>Maintenance Crews - Roster A</v>
          </cell>
          <cell r="F1139" t="str">
            <v>Field Maintenance Officer</v>
          </cell>
          <cell r="G1139" t="str">
            <v>TCR Accum Super</v>
          </cell>
          <cell r="H1139" t="str">
            <v>Alinta Asset Management</v>
          </cell>
          <cell r="I1139" t="str">
            <v>43169</v>
          </cell>
          <cell r="J1139" t="str">
            <v>Gas Trans (W) Field Tech</v>
          </cell>
        </row>
        <row r="1140">
          <cell r="A1140" t="str">
            <v>00013974</v>
          </cell>
          <cell r="B1140" t="str">
            <v>Groenewald</v>
          </cell>
          <cell r="C1140" t="str">
            <v>Jaco</v>
          </cell>
          <cell r="D1140" t="str">
            <v>Corporate Finance</v>
          </cell>
          <cell r="E1140" t="str">
            <v>Group Accounting</v>
          </cell>
          <cell r="F1140" t="str">
            <v>Management Accountant</v>
          </cell>
          <cell r="G1140" t="str">
            <v>TCR Accum Super</v>
          </cell>
          <cell r="H1140" t="str">
            <v>Alinta Limited</v>
          </cell>
          <cell r="I1140" t="str">
            <v>13002</v>
          </cell>
          <cell r="J1140" t="str">
            <v>FS Group Acctg</v>
          </cell>
        </row>
        <row r="1141">
          <cell r="A1141" t="str">
            <v>00013975</v>
          </cell>
          <cell r="B1141" t="str">
            <v>Smith</v>
          </cell>
          <cell r="C1141" t="str">
            <v>Peter</v>
          </cell>
          <cell r="D1141" t="str">
            <v>Corporate Finance</v>
          </cell>
          <cell r="E1141" t="str">
            <v>Technical Accounting</v>
          </cell>
          <cell r="F1141" t="str">
            <v>Manager Technical Accounting</v>
          </cell>
          <cell r="G1141" t="str">
            <v>TCR Accum Super</v>
          </cell>
          <cell r="H1141" t="str">
            <v>Alinta Limited</v>
          </cell>
          <cell r="I1141" t="str">
            <v>13000</v>
          </cell>
          <cell r="J1141" t="str">
            <v>FS GFC</v>
          </cell>
        </row>
        <row r="1142">
          <cell r="A1142" t="str">
            <v>00013976</v>
          </cell>
          <cell r="B1142" t="str">
            <v>Willis</v>
          </cell>
          <cell r="C1142" t="str">
            <v>Will</v>
          </cell>
          <cell r="D1142" t="str">
            <v>Alinta Asset Management</v>
          </cell>
          <cell r="E1142" t="str">
            <v>Maintenance Crews - Day Shift</v>
          </cell>
          <cell r="F1142" t="str">
            <v>Field Maintenance Officer</v>
          </cell>
          <cell r="G1142" t="str">
            <v>TCR Accum Super</v>
          </cell>
          <cell r="H1142" t="str">
            <v>Alinta Asset Management</v>
          </cell>
          <cell r="I1142" t="str">
            <v>31529</v>
          </cell>
          <cell r="J1142" t="str">
            <v>AAM OW GT Meter Stat</v>
          </cell>
        </row>
        <row r="1143">
          <cell r="A1143" t="str">
            <v>00013980</v>
          </cell>
          <cell r="B1143" t="str">
            <v>Gibson</v>
          </cell>
          <cell r="C1143" t="str">
            <v>Alan</v>
          </cell>
          <cell r="D1143" t="str">
            <v>Legal Services</v>
          </cell>
          <cell r="E1143" t="str">
            <v>Legal Counsel West</v>
          </cell>
          <cell r="F1143" t="str">
            <v>Legal Counsel - WA</v>
          </cell>
          <cell r="G1143" t="str">
            <v>TCR Accum Super</v>
          </cell>
          <cell r="H1143" t="str">
            <v>Alinta Limited</v>
          </cell>
          <cell r="I1143" t="str">
            <v>10200</v>
          </cell>
          <cell r="J1143" t="str">
            <v>Gen Counsel &amp; Legal</v>
          </cell>
        </row>
        <row r="1144">
          <cell r="A1144" t="str">
            <v>00013987</v>
          </cell>
          <cell r="B1144" t="str">
            <v>Ironside</v>
          </cell>
          <cell r="C1144" t="str">
            <v>Jennie</v>
          </cell>
          <cell r="D1144" t="str">
            <v>Corporate Finance</v>
          </cell>
          <cell r="E1144" t="str">
            <v>Corporate Office Administration</v>
          </cell>
          <cell r="F1144" t="str">
            <v>Business Services Coordinator</v>
          </cell>
          <cell r="G1144" t="str">
            <v>TCR Accum Super</v>
          </cell>
          <cell r="H1144" t="str">
            <v>Alinta Limited</v>
          </cell>
          <cell r="I1144" t="str">
            <v>13501</v>
          </cell>
          <cell r="J1144" t="str">
            <v>BS Corp Office Admin</v>
          </cell>
        </row>
        <row r="1145">
          <cell r="A1145" t="str">
            <v>00013997</v>
          </cell>
          <cell r="B1145" t="str">
            <v>Meyer</v>
          </cell>
          <cell r="C1145" t="str">
            <v>Lynette</v>
          </cell>
          <cell r="D1145" t="str">
            <v>Human Resources</v>
          </cell>
          <cell r="E1145" t="str">
            <v>HSE Operations West</v>
          </cell>
          <cell r="F1145" t="str">
            <v>Coordination Safety Improvement Plan</v>
          </cell>
          <cell r="G1145" t="str">
            <v>TCR Accum Super</v>
          </cell>
          <cell r="H1145" t="str">
            <v>Alinta Limited</v>
          </cell>
          <cell r="I1145" t="str">
            <v>11002</v>
          </cell>
          <cell r="J1145" t="str">
            <v>HR - Health &amp; Safety</v>
          </cell>
        </row>
        <row r="1146">
          <cell r="A1146" t="str">
            <v>00013998</v>
          </cell>
          <cell r="B1146" t="str">
            <v>Garg</v>
          </cell>
          <cell r="C1146" t="str">
            <v>Sumit</v>
          </cell>
          <cell r="D1146" t="str">
            <v>Alinta Asset Management</v>
          </cell>
          <cell r="E1146" t="str">
            <v>Transactional Accounting</v>
          </cell>
          <cell r="F1146" t="str">
            <v>Financial Accountant</v>
          </cell>
          <cell r="G1146" t="str">
            <v>TCR Accum Super</v>
          </cell>
          <cell r="H1146" t="str">
            <v>Alinta Limited</v>
          </cell>
          <cell r="I1146" t="str">
            <v>31469</v>
          </cell>
          <cell r="J1146" t="str">
            <v>ANS Comm Fin Service</v>
          </cell>
        </row>
        <row r="1147">
          <cell r="A1147" t="str">
            <v>00014001</v>
          </cell>
          <cell r="B1147" t="str">
            <v>Nelson</v>
          </cell>
          <cell r="C1147" t="str">
            <v>Katrina</v>
          </cell>
          <cell r="D1147" t="str">
            <v>Alinta Asset Management</v>
          </cell>
          <cell r="E1147" t="str">
            <v>Business Strategy</v>
          </cell>
          <cell r="F1147" t="str">
            <v>Business Strategy Manager</v>
          </cell>
          <cell r="G1147" t="str">
            <v>TCR Accum Super</v>
          </cell>
          <cell r="H1147" t="str">
            <v>Monthly Alinta Asset Managemt.</v>
          </cell>
          <cell r="I1147" t="str">
            <v>31307</v>
          </cell>
          <cell r="J1147" t="str">
            <v>Business Strategy</v>
          </cell>
        </row>
        <row r="1148">
          <cell r="A1148" t="str">
            <v>00014002</v>
          </cell>
          <cell r="B1148" t="str">
            <v>Waryszczuk</v>
          </cell>
          <cell r="C1148" t="str">
            <v>Tony</v>
          </cell>
          <cell r="D1148" t="str">
            <v>Alinta Asset Management</v>
          </cell>
          <cell r="E1148" t="str">
            <v>Maintenance Supply Regulators</v>
          </cell>
          <cell r="F1148" t="str">
            <v>Field Supervisor Supply Regulators</v>
          </cell>
          <cell r="G1148" t="str">
            <v>TCR Accum Super</v>
          </cell>
          <cell r="H1148" t="str">
            <v>Monthly Alinta Asset Managemt.</v>
          </cell>
          <cell r="I1148" t="str">
            <v>39001</v>
          </cell>
          <cell r="J1148" t="str">
            <v>Field Delivery</v>
          </cell>
        </row>
        <row r="1149">
          <cell r="A1149" t="str">
            <v>00014003</v>
          </cell>
          <cell r="B1149" t="str">
            <v>Di Stella</v>
          </cell>
          <cell r="C1149" t="str">
            <v>Nicola</v>
          </cell>
          <cell r="D1149" t="str">
            <v>Alinta Asset Management</v>
          </cell>
          <cell r="E1149" t="str">
            <v>Unplanned Maintenance</v>
          </cell>
          <cell r="F1149" t="str">
            <v>Field Supervisor</v>
          </cell>
          <cell r="G1149" t="str">
            <v>TCR Accum Super</v>
          </cell>
          <cell r="H1149" t="str">
            <v>Monthly Alinta Asset Managemt.</v>
          </cell>
          <cell r="I1149" t="str">
            <v>39001</v>
          </cell>
          <cell r="J1149" t="str">
            <v>Field Delivery</v>
          </cell>
        </row>
        <row r="1150">
          <cell r="A1150" t="str">
            <v>00014004</v>
          </cell>
          <cell r="B1150" t="str">
            <v>Wainwright</v>
          </cell>
          <cell r="C1150" t="str">
            <v>Brendan</v>
          </cell>
          <cell r="D1150" t="str">
            <v>Alinta Asset Management</v>
          </cell>
          <cell r="E1150" t="str">
            <v>Stores</v>
          </cell>
          <cell r="F1150" t="str">
            <v>Storeperson</v>
          </cell>
          <cell r="G1150" t="str">
            <v>TCR Accum Super</v>
          </cell>
          <cell r="H1150" t="str">
            <v>Monthly Alinta Asset Managemt.</v>
          </cell>
          <cell r="I1150" t="str">
            <v>39102</v>
          </cell>
          <cell r="J1150" t="str">
            <v>GDW Stores</v>
          </cell>
        </row>
        <row r="1151">
          <cell r="A1151" t="str">
            <v>00014005</v>
          </cell>
          <cell r="B1151" t="str">
            <v>Fairbairn-Campbell</v>
          </cell>
          <cell r="C1151" t="str">
            <v>Graeme</v>
          </cell>
          <cell r="D1151" t="str">
            <v>Alinta Asset Management</v>
          </cell>
          <cell r="E1151" t="str">
            <v>Maintenance Crews - Roster A</v>
          </cell>
          <cell r="F1151" t="str">
            <v>Field Maintenance Officer</v>
          </cell>
          <cell r="G1151" t="str">
            <v>TCR Accum Super</v>
          </cell>
          <cell r="H1151" t="str">
            <v>Monthly Alinta Asset Managemt.</v>
          </cell>
          <cell r="I1151" t="str">
            <v>43171</v>
          </cell>
          <cell r="J1151" t="str">
            <v>Gas Trans (W) Compre</v>
          </cell>
        </row>
        <row r="1152">
          <cell r="A1152" t="str">
            <v>00014007</v>
          </cell>
          <cell r="B1152" t="str">
            <v>Somers</v>
          </cell>
          <cell r="C1152" t="str">
            <v>David</v>
          </cell>
          <cell r="D1152" t="str">
            <v>Alinta Asset Management</v>
          </cell>
          <cell r="E1152" t="str">
            <v>Field Projects Mains</v>
          </cell>
          <cell r="F1152" t="str">
            <v>Field Supervisor Projects</v>
          </cell>
          <cell r="G1152" t="str">
            <v>TCR Accum Super</v>
          </cell>
          <cell r="H1152" t="str">
            <v>Monthly Alinta Asset Managemt.</v>
          </cell>
          <cell r="I1152" t="str">
            <v>39001</v>
          </cell>
          <cell r="J1152" t="str">
            <v>Field Delivery</v>
          </cell>
        </row>
        <row r="1153">
          <cell r="A1153" t="str">
            <v>00014012</v>
          </cell>
          <cell r="B1153" t="str">
            <v>O'Brien</v>
          </cell>
          <cell r="C1153" t="str">
            <v>Rebecca</v>
          </cell>
          <cell r="D1153" t="str">
            <v>Legal Services</v>
          </cell>
          <cell r="E1153" t="str">
            <v>Legal Services</v>
          </cell>
          <cell r="F1153" t="str">
            <v>Legal Counsel</v>
          </cell>
          <cell r="G1153" t="str">
            <v>TCR Accum Super</v>
          </cell>
          <cell r="H1153" t="str">
            <v>Alinta Limited</v>
          </cell>
          <cell r="I1153" t="str">
            <v>10200</v>
          </cell>
          <cell r="J1153" t="str">
            <v>Gen Counsel &amp; Legal</v>
          </cell>
        </row>
        <row r="1154">
          <cell r="A1154" t="str">
            <v>00014013</v>
          </cell>
          <cell r="B1154" t="str">
            <v>Szczesny</v>
          </cell>
          <cell r="C1154" t="str">
            <v>Michael</v>
          </cell>
          <cell r="D1154" t="str">
            <v>Payroll Only</v>
          </cell>
          <cell r="E1154" t="str">
            <v>DBNGP WA Nominees</v>
          </cell>
          <cell r="F1154" t="str">
            <v>Business Analyst</v>
          </cell>
          <cell r="G1154" t="str">
            <v>TCR Accum Super</v>
          </cell>
          <cell r="H1154" t="str">
            <v>DBNGP WA Nominees Pty Ltd</v>
          </cell>
          <cell r="I1154" t="str">
            <v>505360</v>
          </cell>
          <cell r="J1154" t="str">
            <v>DBP Administration</v>
          </cell>
        </row>
        <row r="1155">
          <cell r="A1155" t="str">
            <v>00014014</v>
          </cell>
          <cell r="B1155" t="str">
            <v>Ivulich</v>
          </cell>
          <cell r="C1155" t="str">
            <v>John</v>
          </cell>
          <cell r="D1155" t="str">
            <v>Corporate Finance</v>
          </cell>
          <cell r="E1155" t="str">
            <v>Financial Control Alinta</v>
          </cell>
          <cell r="F1155" t="str">
            <v>Financial Controller Alinta</v>
          </cell>
          <cell r="G1155" t="str">
            <v>TCR Accum Super</v>
          </cell>
          <cell r="H1155" t="str">
            <v>Alinta Limited</v>
          </cell>
          <cell r="I1155" t="str">
            <v>13000</v>
          </cell>
          <cell r="J1155" t="str">
            <v>FS GFC</v>
          </cell>
        </row>
        <row r="1156">
          <cell r="A1156" t="str">
            <v>00014015</v>
          </cell>
          <cell r="B1156" t="str">
            <v>Carver</v>
          </cell>
          <cell r="C1156" t="str">
            <v>Tanya</v>
          </cell>
          <cell r="D1156" t="str">
            <v>Alinta Asset Management</v>
          </cell>
          <cell r="E1156" t="str">
            <v>Control Room</v>
          </cell>
          <cell r="F1156" t="str">
            <v>Team Leader Control Room</v>
          </cell>
          <cell r="G1156" t="str">
            <v>TCR Accum Super</v>
          </cell>
          <cell r="H1156" t="str">
            <v>Alinta Asset Management</v>
          </cell>
          <cell r="I1156" t="str">
            <v>39117</v>
          </cell>
          <cell r="J1156" t="str">
            <v>GDW Control Room</v>
          </cell>
        </row>
        <row r="1157">
          <cell r="A1157" t="str">
            <v>00014026</v>
          </cell>
          <cell r="B1157" t="str">
            <v>Poulos</v>
          </cell>
          <cell r="C1157" t="str">
            <v>John</v>
          </cell>
          <cell r="D1157" t="str">
            <v>Alinta Asset Management</v>
          </cell>
          <cell r="E1157" t="str">
            <v>SCADA Engineering</v>
          </cell>
          <cell r="F1157" t="str">
            <v>Technical Sales Officer</v>
          </cell>
          <cell r="G1157" t="str">
            <v>TCR Accum Super</v>
          </cell>
          <cell r="H1157" t="str">
            <v>Monthly Alinta Asset Managemt.</v>
          </cell>
          <cell r="I1157" t="str">
            <v>31443</v>
          </cell>
          <cell r="J1157" t="str">
            <v>AAM OS OSP Data Engi</v>
          </cell>
        </row>
        <row r="1158">
          <cell r="A1158" t="str">
            <v>00014027</v>
          </cell>
          <cell r="B1158" t="str">
            <v>Foster</v>
          </cell>
          <cell r="C1158" t="str">
            <v>Lisa</v>
          </cell>
          <cell r="D1158" t="str">
            <v>Human Resources</v>
          </cell>
          <cell r="E1158" t="str">
            <v>HSEQ</v>
          </cell>
          <cell r="F1158" t="str">
            <v>HSE Adviser / Workcover Specialist</v>
          </cell>
          <cell r="G1158" t="str">
            <v>TCR Accum Super</v>
          </cell>
          <cell r="H1158" t="str">
            <v>Alinta Limited</v>
          </cell>
          <cell r="I1158" t="str">
            <v>11002</v>
          </cell>
          <cell r="J1158" t="str">
            <v>HR - Health &amp; Safety</v>
          </cell>
        </row>
        <row r="1159">
          <cell r="A1159" t="str">
            <v>00014051</v>
          </cell>
          <cell r="B1159" t="str">
            <v>Selleck</v>
          </cell>
          <cell r="C1159" t="str">
            <v>Sue</v>
          </cell>
          <cell r="D1159" t="str">
            <v>Alinta Asset Management</v>
          </cell>
          <cell r="E1159" t="str">
            <v>Accounts Payable</v>
          </cell>
          <cell r="F1159" t="str">
            <v>Accounts Payable Officer</v>
          </cell>
          <cell r="G1159" t="str">
            <v>TCR Accum Super</v>
          </cell>
          <cell r="H1159" t="str">
            <v>Alinta Limited</v>
          </cell>
          <cell r="I1159" t="str">
            <v>31469</v>
          </cell>
          <cell r="J1159" t="str">
            <v>ANS Comm Fin Service</v>
          </cell>
        </row>
        <row r="1160">
          <cell r="A1160" t="str">
            <v>00014056</v>
          </cell>
          <cell r="B1160" t="str">
            <v>Mori</v>
          </cell>
          <cell r="C1160" t="str">
            <v>Jodie</v>
          </cell>
          <cell r="D1160" t="str">
            <v>Alinta Energy</v>
          </cell>
          <cell r="E1160" t="str">
            <v>Alinta Energy</v>
          </cell>
          <cell r="F1160" t="str">
            <v>Personal Assistant to Exec GM AE</v>
          </cell>
          <cell r="G1160" t="str">
            <v>TCR Accum Super</v>
          </cell>
          <cell r="H1160" t="str">
            <v>Alinta Energy Pty Ltd</v>
          </cell>
          <cell r="I1160" t="str">
            <v>45030</v>
          </cell>
          <cell r="J1160" t="str">
            <v>AE Fin &amp; Admin</v>
          </cell>
        </row>
        <row r="1161">
          <cell r="A1161" t="str">
            <v>00014061</v>
          </cell>
          <cell r="B1161" t="str">
            <v>Fletcher</v>
          </cell>
          <cell r="C1161" t="str">
            <v>William</v>
          </cell>
          <cell r="D1161" t="str">
            <v>Corporate Finance</v>
          </cell>
          <cell r="E1161" t="str">
            <v>Financial Control UE/MGH/ANH</v>
          </cell>
          <cell r="F1161" t="str">
            <v>Financial Controller UE/MGH/ANH</v>
          </cell>
          <cell r="G1161" t="str">
            <v>TCR DB Super</v>
          </cell>
          <cell r="H1161" t="str">
            <v>Alinta Limited</v>
          </cell>
          <cell r="I1161" t="str">
            <v>33303</v>
          </cell>
          <cell r="J1161" t="str">
            <v>Revenue Management</v>
          </cell>
        </row>
        <row r="1162">
          <cell r="A1162" t="str">
            <v>00014063</v>
          </cell>
          <cell r="B1162" t="str">
            <v>Gullotti</v>
          </cell>
          <cell r="C1162" t="str">
            <v>John</v>
          </cell>
          <cell r="D1162" t="str">
            <v>Alinta Asset Management</v>
          </cell>
          <cell r="E1162" t="str">
            <v>Stores</v>
          </cell>
          <cell r="F1162" t="str">
            <v>Storeperson</v>
          </cell>
          <cell r="G1162" t="str">
            <v>TCR Accum Super</v>
          </cell>
          <cell r="H1162" t="str">
            <v>Alinta Asset Management</v>
          </cell>
          <cell r="I1162" t="str">
            <v>39102</v>
          </cell>
          <cell r="J1162" t="str">
            <v>GDW Stores</v>
          </cell>
        </row>
        <row r="1163">
          <cell r="A1163" t="str">
            <v>00014064</v>
          </cell>
          <cell r="B1163" t="str">
            <v>Johnston</v>
          </cell>
          <cell r="C1163" t="str">
            <v>Trevor</v>
          </cell>
          <cell r="D1163" t="str">
            <v>Alinta Management Services</v>
          </cell>
          <cell r="E1163" t="str">
            <v>AMS Chief Financial Officer</v>
          </cell>
          <cell r="F1163" t="str">
            <v>Manager Pipeline Marketing, Queensland</v>
          </cell>
          <cell r="G1163" t="str">
            <v>TCR Accum Super</v>
          </cell>
          <cell r="H1163" t="str">
            <v>Alinta Limited</v>
          </cell>
          <cell r="I1163" t="str">
            <v>7222</v>
          </cell>
          <cell r="J1163" t="str">
            <v>AMS QGP Pipeline Marketing</v>
          </cell>
        </row>
        <row r="1164">
          <cell r="A1164" t="str">
            <v>00014066</v>
          </cell>
          <cell r="B1164" t="str">
            <v>McDonald</v>
          </cell>
          <cell r="C1164" t="str">
            <v>Chris</v>
          </cell>
          <cell r="D1164" t="str">
            <v>Alinta Energy</v>
          </cell>
          <cell r="E1164" t="str">
            <v>Power Projects Engineering</v>
          </cell>
          <cell r="F1164" t="str">
            <v>Senior Engineer Power Generation</v>
          </cell>
          <cell r="G1164" t="str">
            <v>TCR Accum Super</v>
          </cell>
          <cell r="H1164" t="str">
            <v>Alinta Energy Pty Ltd</v>
          </cell>
          <cell r="I1164" t="str">
            <v>45070</v>
          </cell>
          <cell r="J1164" t="str">
            <v>AE Proj &amp; Engin</v>
          </cell>
        </row>
        <row r="1165">
          <cell r="A1165" t="str">
            <v>00014087</v>
          </cell>
          <cell r="B1165" t="str">
            <v>Sturniolo</v>
          </cell>
          <cell r="C1165" t="str">
            <v>James</v>
          </cell>
          <cell r="D1165" t="str">
            <v>Corporate Finance</v>
          </cell>
          <cell r="E1165" t="str">
            <v>Financial Control AlintaAGL</v>
          </cell>
          <cell r="F1165" t="str">
            <v>Accounting Officer</v>
          </cell>
          <cell r="G1165" t="str">
            <v>TCR Accum Super</v>
          </cell>
          <cell r="H1165" t="str">
            <v>Alinta Limited</v>
          </cell>
          <cell r="I1165" t="str">
            <v>3005</v>
          </cell>
          <cell r="J1165" t="str">
            <v>AlintaAGL Financial Support</v>
          </cell>
        </row>
        <row r="1166">
          <cell r="A1166" t="str">
            <v>00014103</v>
          </cell>
          <cell r="B1166" t="str">
            <v>Benson</v>
          </cell>
          <cell r="C1166" t="str">
            <v>Tony</v>
          </cell>
          <cell r="D1166" t="str">
            <v>Alinta Asset Management</v>
          </cell>
          <cell r="E1166" t="str">
            <v>Sunshine</v>
          </cell>
          <cell r="F1166" t="str">
            <v>Technical Engineer</v>
          </cell>
          <cell r="G1166" t="str">
            <v>TCR Accum Super</v>
          </cell>
          <cell r="H1166" t="str">
            <v>Monthly Alinta Asset Managemt.</v>
          </cell>
          <cell r="I1166" t="str">
            <v>31515</v>
          </cell>
          <cell r="J1166" t="str">
            <v>AAM OS ED SS Sunshin</v>
          </cell>
        </row>
        <row r="1167">
          <cell r="A1167" t="str">
            <v>00014104</v>
          </cell>
          <cell r="B1167" t="str">
            <v>Barakat</v>
          </cell>
          <cell r="C1167" t="str">
            <v>Alen</v>
          </cell>
          <cell r="D1167" t="str">
            <v>Information Services</v>
          </cell>
          <cell r="E1167" t="str">
            <v>Technology Solutions</v>
          </cell>
          <cell r="F1167" t="str">
            <v>Webmaster</v>
          </cell>
          <cell r="G1167" t="str">
            <v>TCR Accum Super</v>
          </cell>
          <cell r="H1167" t="str">
            <v>Alinta Limited</v>
          </cell>
          <cell r="I1167" t="str">
            <v>14203</v>
          </cell>
          <cell r="J1167" t="str">
            <v>IS Tech Solutions</v>
          </cell>
        </row>
        <row r="1168">
          <cell r="A1168" t="str">
            <v>00014105</v>
          </cell>
          <cell r="B1168" t="str">
            <v>Street</v>
          </cell>
          <cell r="C1168" t="str">
            <v>Judy</v>
          </cell>
          <cell r="D1168" t="str">
            <v>Alinta Asset Management</v>
          </cell>
          <cell r="E1168" t="str">
            <v>Technical Compliance East</v>
          </cell>
          <cell r="F1168" t="str">
            <v>Document Controller</v>
          </cell>
          <cell r="G1168" t="str">
            <v>TCR Accum Super</v>
          </cell>
          <cell r="H1168" t="str">
            <v>Monthly Alinta Asset Managemt.</v>
          </cell>
          <cell r="I1168" t="str">
            <v>36306</v>
          </cell>
          <cell r="J1168" t="str">
            <v>Operational Complian</v>
          </cell>
        </row>
        <row r="1169">
          <cell r="A1169" t="str">
            <v>00014108</v>
          </cell>
          <cell r="B1169" t="str">
            <v>McDonald</v>
          </cell>
          <cell r="C1169" t="str">
            <v>John</v>
          </cell>
          <cell r="D1169" t="str">
            <v>Alinta Energy</v>
          </cell>
          <cell r="E1169" t="str">
            <v>Wholesale Energy Operations</v>
          </cell>
          <cell r="F1169" t="str">
            <v>Grp Manager, Wholesale Energy Operations</v>
          </cell>
          <cell r="G1169" t="str">
            <v>TCR Accum Super</v>
          </cell>
          <cell r="H1169" t="str">
            <v>Alinta Energy Pty Ltd</v>
          </cell>
          <cell r="I1169" t="str">
            <v>45030</v>
          </cell>
          <cell r="J1169" t="str">
            <v>AE Fin &amp; Admin</v>
          </cell>
        </row>
        <row r="1170">
          <cell r="A1170" t="str">
            <v>00014109</v>
          </cell>
          <cell r="B1170" t="str">
            <v>Fennessy</v>
          </cell>
          <cell r="C1170" t="str">
            <v>Peter</v>
          </cell>
          <cell r="D1170" t="str">
            <v>Alinta Energy</v>
          </cell>
          <cell r="E1170" t="str">
            <v>Wholesale Energy Development</v>
          </cell>
          <cell r="F1170" t="str">
            <v>Grp Manager Wholesale Energy Development</v>
          </cell>
          <cell r="G1170" t="str">
            <v>TCR Accum Super</v>
          </cell>
          <cell r="H1170" t="str">
            <v>Alinta Energy Pty Ltd</v>
          </cell>
          <cell r="I1170" t="str">
            <v>45030</v>
          </cell>
          <cell r="J1170" t="str">
            <v>AE Fin &amp; Admin</v>
          </cell>
        </row>
        <row r="1171">
          <cell r="A1171" t="str">
            <v>00014110</v>
          </cell>
          <cell r="B1171" t="str">
            <v>Ch'ng</v>
          </cell>
          <cell r="C1171" t="str">
            <v>Jean</v>
          </cell>
          <cell r="D1171" t="str">
            <v>Alinta Energy</v>
          </cell>
          <cell r="E1171" t="str">
            <v>Wholesale Energy Operations</v>
          </cell>
          <cell r="F1171" t="str">
            <v>Gas Scheduler</v>
          </cell>
          <cell r="G1171" t="str">
            <v>TCR Accum Super</v>
          </cell>
          <cell r="H1171" t="str">
            <v>Alinta Energy Pty Ltd</v>
          </cell>
          <cell r="I1171" t="str">
            <v>45030</v>
          </cell>
          <cell r="J1171" t="str">
            <v>AE Fin &amp; Admin</v>
          </cell>
        </row>
        <row r="1172">
          <cell r="A1172" t="str">
            <v>00014113</v>
          </cell>
          <cell r="B1172" t="str">
            <v>Duncanson</v>
          </cell>
          <cell r="C1172" t="str">
            <v>Phil</v>
          </cell>
          <cell r="D1172" t="str">
            <v>Information Services</v>
          </cell>
          <cell r="E1172" t="str">
            <v>Enterprise Applications</v>
          </cell>
          <cell r="F1172" t="str">
            <v>Team Leader Enterprise Applications</v>
          </cell>
          <cell r="G1172" t="str">
            <v>TCR Accum Super</v>
          </cell>
          <cell r="H1172" t="str">
            <v>Alinta Limited</v>
          </cell>
          <cell r="I1172" t="str">
            <v>14300</v>
          </cell>
          <cell r="J1172" t="str">
            <v>IS Enterprise Applic</v>
          </cell>
        </row>
        <row r="1173">
          <cell r="A1173" t="str">
            <v>00014123</v>
          </cell>
          <cell r="B1173" t="str">
            <v>Monahan</v>
          </cell>
          <cell r="C1173" t="str">
            <v>Andrew</v>
          </cell>
          <cell r="D1173" t="str">
            <v>Alinta Energy</v>
          </cell>
          <cell r="E1173" t="str">
            <v>Alinta Energy Commercial</v>
          </cell>
          <cell r="F1173" t="str">
            <v>Business Analyst</v>
          </cell>
          <cell r="G1173" t="str">
            <v>TCR Accum Super</v>
          </cell>
          <cell r="H1173" t="str">
            <v>Alinta Energy Pty Ltd</v>
          </cell>
          <cell r="I1173" t="str">
            <v>45050</v>
          </cell>
          <cell r="J1173" t="str">
            <v>AE Comm &amp; Dev</v>
          </cell>
        </row>
        <row r="1174">
          <cell r="A1174" t="str">
            <v>00014132</v>
          </cell>
          <cell r="B1174" t="str">
            <v>Chin</v>
          </cell>
          <cell r="C1174" t="str">
            <v>Melinda</v>
          </cell>
          <cell r="D1174" t="str">
            <v>Human Resources</v>
          </cell>
          <cell r="E1174" t="str">
            <v>HR Operations South</v>
          </cell>
          <cell r="F1174" t="str">
            <v>Senior HR Adviser South</v>
          </cell>
          <cell r="G1174" t="str">
            <v>TCR Accum Super</v>
          </cell>
          <cell r="H1174" t="str">
            <v>Alinta Limited</v>
          </cell>
          <cell r="I1174" t="str">
            <v>11000</v>
          </cell>
          <cell r="J1174" t="str">
            <v>Human Resources</v>
          </cell>
        </row>
        <row r="1175">
          <cell r="A1175" t="str">
            <v>00014135</v>
          </cell>
          <cell r="B1175" t="str">
            <v>Day</v>
          </cell>
          <cell r="C1175" t="str">
            <v>Jess</v>
          </cell>
          <cell r="D1175" t="str">
            <v>Alinta Asset Management</v>
          </cell>
          <cell r="E1175" t="str">
            <v>New Connections UED</v>
          </cell>
          <cell r="F1175" t="str">
            <v>New Connections Clerk</v>
          </cell>
          <cell r="G1175" t="str">
            <v>TCR Accum Super</v>
          </cell>
          <cell r="H1175" t="str">
            <v>Monthly Alinta Asset Managemt.</v>
          </cell>
          <cell r="I1175" t="str">
            <v>31497</v>
          </cell>
          <cell r="J1175" t="str">
            <v>AAM OS ED EW AEN New</v>
          </cell>
        </row>
        <row r="1176">
          <cell r="A1176" t="str">
            <v>00014136</v>
          </cell>
          <cell r="B1176" t="str">
            <v>Powell</v>
          </cell>
          <cell r="C1176" t="str">
            <v>Kristy</v>
          </cell>
          <cell r="D1176" t="str">
            <v>Alinta Asset Management</v>
          </cell>
          <cell r="E1176" t="str">
            <v>New Connections UED</v>
          </cell>
          <cell r="F1176" t="str">
            <v>New Connections Officer</v>
          </cell>
          <cell r="G1176" t="str">
            <v>TCR Accum Super</v>
          </cell>
          <cell r="H1176" t="str">
            <v>Monthly Alinta Asset Managemt.</v>
          </cell>
          <cell r="I1176" t="str">
            <v>31497</v>
          </cell>
          <cell r="J1176" t="str">
            <v>AAM OS ED EW AEN New</v>
          </cell>
        </row>
        <row r="1177">
          <cell r="A1177" t="str">
            <v>00014138</v>
          </cell>
          <cell r="B1177" t="str">
            <v>Curr</v>
          </cell>
          <cell r="C1177" t="str">
            <v>Robyn</v>
          </cell>
          <cell r="D1177" t="str">
            <v>Alinta Asset Management</v>
          </cell>
          <cell r="E1177" t="str">
            <v>Finance AAM</v>
          </cell>
          <cell r="F1177" t="str">
            <v>Finance Manager AAM</v>
          </cell>
          <cell r="G1177" t="str">
            <v>TCR Accum Super</v>
          </cell>
          <cell r="H1177" t="str">
            <v>Alinta Limited</v>
          </cell>
          <cell r="I1177" t="str">
            <v>31469</v>
          </cell>
          <cell r="J1177" t="str">
            <v>ANS Comm Fin Service</v>
          </cell>
        </row>
        <row r="1178">
          <cell r="A1178" t="str">
            <v>00014140</v>
          </cell>
          <cell r="B1178" t="str">
            <v>Wilson</v>
          </cell>
          <cell r="C1178" t="str">
            <v>Troy</v>
          </cell>
          <cell r="D1178" t="str">
            <v>Alinta Asset Management</v>
          </cell>
          <cell r="E1178" t="str">
            <v>Maintenance Crews - Roster A</v>
          </cell>
          <cell r="F1178" t="str">
            <v>Field Maintenance Officer</v>
          </cell>
          <cell r="G1178" t="str">
            <v>TCR Accum Super</v>
          </cell>
          <cell r="H1178" t="str">
            <v>Alinta Asset Management</v>
          </cell>
          <cell r="I1178" t="str">
            <v>43169</v>
          </cell>
          <cell r="J1178" t="str">
            <v>GasTrans(W)FieldTech</v>
          </cell>
        </row>
        <row r="1179">
          <cell r="A1179" t="str">
            <v>00014154</v>
          </cell>
          <cell r="B1179" t="str">
            <v>Mlikota</v>
          </cell>
          <cell r="C1179" t="str">
            <v>Theresa</v>
          </cell>
          <cell r="D1179" t="str">
            <v>Corporate Finance</v>
          </cell>
          <cell r="E1179" t="str">
            <v>Finance Strategy</v>
          </cell>
          <cell r="F1179" t="str">
            <v>Group Manager Finance Strategy</v>
          </cell>
          <cell r="G1179" t="str">
            <v>TCR Accum Super</v>
          </cell>
          <cell r="H1179" t="str">
            <v>Alinta Limited</v>
          </cell>
          <cell r="I1179" t="str">
            <v>12200</v>
          </cell>
          <cell r="J1179" t="str">
            <v>Grp Mgr Fin Strategy</v>
          </cell>
        </row>
        <row r="1180">
          <cell r="A1180" t="str">
            <v>00014158</v>
          </cell>
          <cell r="B1180" t="str">
            <v>Verjans</v>
          </cell>
          <cell r="C1180" t="str">
            <v>Thomas</v>
          </cell>
          <cell r="D1180" t="str">
            <v>Alinta Asset Management</v>
          </cell>
          <cell r="E1180" t="str">
            <v>Call Centre</v>
          </cell>
          <cell r="F1180" t="str">
            <v>Call Centre Team Leader</v>
          </cell>
          <cell r="G1180" t="str">
            <v>TCR Accum Super</v>
          </cell>
          <cell r="H1180" t="str">
            <v>Alinta Asset Management</v>
          </cell>
          <cell r="I1180" t="str">
            <v>39119</v>
          </cell>
          <cell r="J1180" t="str">
            <v>GDW Call Centre</v>
          </cell>
        </row>
        <row r="1181">
          <cell r="A1181" t="str">
            <v>00014159</v>
          </cell>
          <cell r="B1181" t="str">
            <v>Burger</v>
          </cell>
          <cell r="C1181" t="str">
            <v>Brendina</v>
          </cell>
          <cell r="D1181" t="str">
            <v>Information Services</v>
          </cell>
          <cell r="E1181" t="str">
            <v>Information Management Program</v>
          </cell>
          <cell r="F1181" t="str">
            <v>Program Manager Info /Mgt Program</v>
          </cell>
          <cell r="G1181" t="str">
            <v>TCR Accum Super</v>
          </cell>
          <cell r="H1181" t="str">
            <v>Alinta Limited</v>
          </cell>
          <cell r="I1181" t="str">
            <v>14162</v>
          </cell>
          <cell r="J1181" t="str">
            <v>PD - Information Mgt</v>
          </cell>
        </row>
        <row r="1182">
          <cell r="A1182" t="str">
            <v>00014168</v>
          </cell>
          <cell r="B1182" t="str">
            <v>Impey</v>
          </cell>
          <cell r="C1182" t="str">
            <v>Rohan</v>
          </cell>
          <cell r="D1182" t="str">
            <v>Information Services</v>
          </cell>
          <cell r="E1182" t="str">
            <v>Service Delivery &amp; Infrastructure</v>
          </cell>
          <cell r="F1182" t="str">
            <v>IS Graduate</v>
          </cell>
          <cell r="G1182" t="str">
            <v>TCR Accum Super</v>
          </cell>
          <cell r="H1182" t="str">
            <v>Alinta Limited</v>
          </cell>
          <cell r="I1182" t="str">
            <v>14600</v>
          </cell>
          <cell r="J1182" t="str">
            <v>IS Infrastructure</v>
          </cell>
        </row>
        <row r="1183">
          <cell r="A1183" t="str">
            <v>00014174</v>
          </cell>
          <cell r="B1183" t="str">
            <v>Cumming</v>
          </cell>
          <cell r="C1183" t="str">
            <v>Zane</v>
          </cell>
          <cell r="D1183" t="str">
            <v>Alinta Asset Management</v>
          </cell>
          <cell r="E1183" t="str">
            <v>Maintenance Crews - Roster A</v>
          </cell>
          <cell r="F1183" t="str">
            <v>Field Maintenance Officer</v>
          </cell>
          <cell r="G1183" t="str">
            <v>TCR Accum Super</v>
          </cell>
          <cell r="H1183" t="str">
            <v>Alinta Asset Management</v>
          </cell>
          <cell r="I1183" t="str">
            <v>43171</v>
          </cell>
          <cell r="J1183" t="str">
            <v>Gas Trans (W) Compre</v>
          </cell>
        </row>
        <row r="1184">
          <cell r="A1184" t="str">
            <v>00014175</v>
          </cell>
          <cell r="B1184" t="str">
            <v>Redmond</v>
          </cell>
          <cell r="C1184" t="str">
            <v>Cathy</v>
          </cell>
          <cell r="D1184" t="str">
            <v>Corporate Finance</v>
          </cell>
          <cell r="E1184" t="str">
            <v>Group Treasury</v>
          </cell>
          <cell r="F1184" t="str">
            <v>Treasury Analyst</v>
          </cell>
          <cell r="G1184" t="str">
            <v>TCR Accum Super</v>
          </cell>
          <cell r="H1184" t="str">
            <v>Alinta Limited</v>
          </cell>
          <cell r="I1184" t="str">
            <v>12100</v>
          </cell>
          <cell r="J1184" t="str">
            <v>Group Treasury</v>
          </cell>
        </row>
        <row r="1185">
          <cell r="A1185" t="str">
            <v>00014179</v>
          </cell>
          <cell r="B1185" t="str">
            <v>Bharadwaj</v>
          </cell>
          <cell r="C1185" t="str">
            <v>Shilpa</v>
          </cell>
          <cell r="D1185" t="str">
            <v>Alinta Asset Management</v>
          </cell>
          <cell r="E1185" t="str">
            <v>Works Programs West</v>
          </cell>
          <cell r="F1185" t="str">
            <v>Works Program Analyst</v>
          </cell>
          <cell r="G1185" t="str">
            <v>TCR Accum Super</v>
          </cell>
          <cell r="H1185" t="str">
            <v>Monthly Alinta Asset Managemt.</v>
          </cell>
          <cell r="I1185" t="str">
            <v>31461</v>
          </cell>
          <cell r="J1185" t="str">
            <v>AAM PM Works Program</v>
          </cell>
        </row>
        <row r="1186">
          <cell r="A1186" t="str">
            <v>00014180</v>
          </cell>
          <cell r="B1186" t="str">
            <v>Moore</v>
          </cell>
          <cell r="C1186" t="str">
            <v>Cheryl</v>
          </cell>
          <cell r="D1186" t="str">
            <v>Alinta Asset Management</v>
          </cell>
          <cell r="E1186" t="str">
            <v>Finance - Credit</v>
          </cell>
          <cell r="F1186" t="str">
            <v>Credit Controller</v>
          </cell>
          <cell r="G1186" t="str">
            <v>TCR Accum Super</v>
          </cell>
          <cell r="H1186" t="str">
            <v>Alinta Limited</v>
          </cell>
          <cell r="I1186" t="str">
            <v>13060</v>
          </cell>
          <cell r="J1186" t="str">
            <v>FS AAM Fin Control</v>
          </cell>
        </row>
        <row r="1187">
          <cell r="A1187" t="str">
            <v>00014186</v>
          </cell>
          <cell r="B1187" t="str">
            <v>Bantrouhas</v>
          </cell>
          <cell r="C1187" t="str">
            <v>Nicholas</v>
          </cell>
          <cell r="D1187" t="str">
            <v>Alinta Asset Management</v>
          </cell>
          <cell r="E1187" t="str">
            <v>Finance - VIC Gas &amp; National Extranal</v>
          </cell>
          <cell r="F1187" t="str">
            <v>Finance Manager, Business &amp; Market Dev.</v>
          </cell>
          <cell r="G1187" t="str">
            <v>TCR Accum Super</v>
          </cell>
          <cell r="H1187" t="str">
            <v>Alinta Limited</v>
          </cell>
          <cell r="I1187" t="str">
            <v>31332</v>
          </cell>
          <cell r="J1187" t="str">
            <v>Decision Support</v>
          </cell>
        </row>
        <row r="1188">
          <cell r="A1188" t="str">
            <v>00014190</v>
          </cell>
          <cell r="B1188" t="str">
            <v>Symmons</v>
          </cell>
          <cell r="C1188" t="str">
            <v>Wayne</v>
          </cell>
          <cell r="D1188" t="str">
            <v>Alinta Asset Management</v>
          </cell>
          <cell r="E1188" t="str">
            <v>Control Room</v>
          </cell>
          <cell r="F1188" t="str">
            <v>Pipeline Controller</v>
          </cell>
          <cell r="G1188" t="str">
            <v>TCR Accum Super</v>
          </cell>
          <cell r="H1188" t="str">
            <v>Monthly Alinta Asset Managemt.</v>
          </cell>
          <cell r="I1188" t="str">
            <v>35506</v>
          </cell>
          <cell r="J1188" t="str">
            <v>DBP Trans Servs</v>
          </cell>
        </row>
        <row r="1189">
          <cell r="A1189" t="str">
            <v>00014191</v>
          </cell>
          <cell r="B1189" t="str">
            <v>Gagliardi</v>
          </cell>
          <cell r="C1189" t="str">
            <v>Domenic</v>
          </cell>
          <cell r="D1189" t="str">
            <v>Alinta Asset Management</v>
          </cell>
          <cell r="E1189" t="str">
            <v>Fleet Management</v>
          </cell>
          <cell r="F1189" t="str">
            <v>Fleet Manager</v>
          </cell>
          <cell r="G1189" t="str">
            <v>TCR Accum Super</v>
          </cell>
          <cell r="H1189" t="str">
            <v>Monthly Alinta Asset Managemt.</v>
          </cell>
          <cell r="I1189" t="str">
            <v>31464</v>
          </cell>
          <cell r="J1189" t="str">
            <v>AAM BS Property &amp; Fl</v>
          </cell>
        </row>
        <row r="1190">
          <cell r="A1190" t="str">
            <v>00014195</v>
          </cell>
          <cell r="B1190" t="str">
            <v>Vriend</v>
          </cell>
          <cell r="C1190" t="str">
            <v>Adriaan</v>
          </cell>
          <cell r="D1190" t="str">
            <v>Alinta Asset Management</v>
          </cell>
          <cell r="E1190" t="str">
            <v>Program Management</v>
          </cell>
          <cell r="F1190" t="str">
            <v>Program Management Planner</v>
          </cell>
          <cell r="G1190" t="str">
            <v>TCR Accum Super</v>
          </cell>
          <cell r="H1190" t="str">
            <v>Alinta Asset Management</v>
          </cell>
          <cell r="I1190" t="str">
            <v>36305</v>
          </cell>
          <cell r="J1190" t="str">
            <v>Program Mgt</v>
          </cell>
        </row>
        <row r="1191">
          <cell r="A1191" t="str">
            <v>00014197</v>
          </cell>
          <cell r="B1191" t="str">
            <v>Jovanovic</v>
          </cell>
          <cell r="C1191" t="str">
            <v>Damir</v>
          </cell>
          <cell r="D1191" t="str">
            <v>Alinta Asset Management</v>
          </cell>
          <cell r="E1191" t="str">
            <v>Resource Coord.</v>
          </cell>
          <cell r="F1191" t="str">
            <v>Resource Coordination Support Office</v>
          </cell>
          <cell r="G1191" t="str">
            <v>TCR Accum Super</v>
          </cell>
          <cell r="H1191" t="str">
            <v>Monthly Alinta Asset Managemt.</v>
          </cell>
          <cell r="I1191" t="str">
            <v>35346</v>
          </cell>
          <cell r="J1191" t="str">
            <v>Dispatch &amp; Resource</v>
          </cell>
        </row>
        <row r="1192">
          <cell r="A1192" t="str">
            <v>00014198</v>
          </cell>
          <cell r="B1192" t="str">
            <v>Donovan</v>
          </cell>
          <cell r="C1192" t="str">
            <v>Patrick</v>
          </cell>
          <cell r="D1192" t="str">
            <v>Alinta Asset Management</v>
          </cell>
          <cell r="E1192" t="str">
            <v>Gas Distribution West</v>
          </cell>
          <cell r="F1192" t="str">
            <v>Manager Gas Distribution</v>
          </cell>
          <cell r="G1192" t="str">
            <v>TCR Accum Super</v>
          </cell>
          <cell r="H1192" t="str">
            <v>Monthly Alinta Asset Managemt.</v>
          </cell>
          <cell r="I1192" t="str">
            <v>39101</v>
          </cell>
          <cell r="J1192" t="str">
            <v>GDW Management</v>
          </cell>
        </row>
        <row r="1193">
          <cell r="A1193" t="str">
            <v>00014201</v>
          </cell>
          <cell r="B1193" t="str">
            <v>Richards</v>
          </cell>
          <cell r="C1193" t="str">
            <v>Mark</v>
          </cell>
          <cell r="D1193" t="str">
            <v>Corporate Finance</v>
          </cell>
          <cell r="E1193" t="str">
            <v>Systems Accounting</v>
          </cell>
          <cell r="F1193" t="str">
            <v>Senior Systems Accountant</v>
          </cell>
          <cell r="G1193" t="str">
            <v>TCR Accum Super</v>
          </cell>
          <cell r="H1193" t="str">
            <v>Alinta Limited</v>
          </cell>
          <cell r="I1193" t="str">
            <v>13004</v>
          </cell>
          <cell r="J1193" t="str">
            <v>FS Systems</v>
          </cell>
        </row>
        <row r="1194">
          <cell r="A1194" t="str">
            <v>00014205</v>
          </cell>
          <cell r="B1194" t="str">
            <v>Chamberlain</v>
          </cell>
          <cell r="C1194" t="str">
            <v>Craig</v>
          </cell>
          <cell r="D1194" t="str">
            <v>Alinta Energy</v>
          </cell>
          <cell r="E1194" t="str">
            <v>Operations</v>
          </cell>
          <cell r="F1194" t="str">
            <v>Attendent</v>
          </cell>
          <cell r="G1194" t="str">
            <v>TCR Accum Super</v>
          </cell>
          <cell r="H1194" t="str">
            <v>Alinta Energy (NZ) Pty Ltd</v>
          </cell>
          <cell r="I1194" t="str">
            <v>46100</v>
          </cell>
          <cell r="J1194" t="str">
            <v>AE NZ Ops &amp; Maint</v>
          </cell>
        </row>
        <row r="1195">
          <cell r="A1195" t="str">
            <v>00014206</v>
          </cell>
          <cell r="B1195" t="str">
            <v>Parsons</v>
          </cell>
          <cell r="C1195" t="str">
            <v>Helen</v>
          </cell>
          <cell r="D1195" t="str">
            <v>Corporate Finance</v>
          </cell>
          <cell r="E1195" t="str">
            <v>Systems Accounting</v>
          </cell>
          <cell r="F1195" t="str">
            <v>Systems  Accountant</v>
          </cell>
          <cell r="G1195" t="str">
            <v>TCR Accum Super</v>
          </cell>
          <cell r="H1195" t="str">
            <v>Alinta Limited</v>
          </cell>
          <cell r="I1195" t="str">
            <v>13004</v>
          </cell>
          <cell r="J1195" t="str">
            <v>FS Systems</v>
          </cell>
        </row>
        <row r="1196">
          <cell r="A1196" t="str">
            <v>00014207</v>
          </cell>
          <cell r="B1196" t="str">
            <v>Williamson</v>
          </cell>
          <cell r="C1196" t="str">
            <v>Graeme</v>
          </cell>
          <cell r="D1196" t="str">
            <v>Alinta Asset Management</v>
          </cell>
          <cell r="E1196" t="str">
            <v>Integration</v>
          </cell>
          <cell r="F1196" t="str">
            <v>Manager Integration</v>
          </cell>
          <cell r="G1196" t="str">
            <v>TCR Accum Super</v>
          </cell>
          <cell r="H1196" t="str">
            <v>Monthly Alinta Asset Managemt.</v>
          </cell>
          <cell r="I1196" t="str">
            <v>31340</v>
          </cell>
          <cell r="J1196" t="str">
            <v>ANS Corp Projects</v>
          </cell>
        </row>
        <row r="1197">
          <cell r="A1197" t="str">
            <v>00014208</v>
          </cell>
          <cell r="B1197" t="str">
            <v>Caldwell</v>
          </cell>
          <cell r="C1197" t="str">
            <v>Trenton</v>
          </cell>
          <cell r="D1197" t="str">
            <v>Information Services</v>
          </cell>
          <cell r="E1197" t="str">
            <v>Development</v>
          </cell>
          <cell r="F1197" t="str">
            <v>Graduate</v>
          </cell>
          <cell r="G1197" t="str">
            <v>TCR Accum Super</v>
          </cell>
          <cell r="H1197" t="str">
            <v>Alinta Limited</v>
          </cell>
          <cell r="I1197" t="str">
            <v>14203</v>
          </cell>
          <cell r="J1197" t="str">
            <v>IS Tech Solutions</v>
          </cell>
        </row>
        <row r="1198">
          <cell r="A1198" t="str">
            <v>00014209</v>
          </cell>
          <cell r="B1198" t="str">
            <v>Canterford</v>
          </cell>
          <cell r="C1198" t="str">
            <v>Angela</v>
          </cell>
          <cell r="D1198" t="str">
            <v>Alinta Asset Management</v>
          </cell>
          <cell r="E1198" t="str">
            <v>Asset Services</v>
          </cell>
          <cell r="F1198" t="str">
            <v>Graduate Engineer</v>
          </cell>
          <cell r="G1198" t="str">
            <v>TCR Accum Super</v>
          </cell>
          <cell r="H1198" t="str">
            <v>Monthly Alinta Asset Managemt.</v>
          </cell>
          <cell r="I1198" t="str">
            <v>35360</v>
          </cell>
          <cell r="J1198" t="str">
            <v>Gas Asset Mgt</v>
          </cell>
        </row>
        <row r="1199">
          <cell r="A1199" t="str">
            <v>00014210</v>
          </cell>
          <cell r="B1199" t="str">
            <v>Tchung</v>
          </cell>
          <cell r="C1199" t="str">
            <v>Annie</v>
          </cell>
          <cell r="D1199" t="str">
            <v>Alinta Asset Management</v>
          </cell>
          <cell r="E1199" t="str">
            <v>Asset Services</v>
          </cell>
          <cell r="F1199" t="str">
            <v>Graduate Engineer</v>
          </cell>
          <cell r="G1199" t="str">
            <v>TCR Accum Super</v>
          </cell>
          <cell r="H1199" t="str">
            <v>Monthly Alinta Asset Managemt.</v>
          </cell>
          <cell r="I1199" t="str">
            <v>35360</v>
          </cell>
          <cell r="J1199" t="str">
            <v>Gas Asset Mgt</v>
          </cell>
        </row>
        <row r="1200">
          <cell r="A1200" t="str">
            <v>00014217</v>
          </cell>
          <cell r="B1200" t="str">
            <v>Smith</v>
          </cell>
          <cell r="C1200" t="str">
            <v>Pete</v>
          </cell>
          <cell r="D1200" t="str">
            <v>Alinta Asset Management</v>
          </cell>
          <cell r="E1200" t="str">
            <v>CSG Allan Ormsby</v>
          </cell>
          <cell r="F1200" t="str">
            <v>Cable Jointer</v>
          </cell>
          <cell r="G1200" t="str">
            <v>NPS-EBA / Award VIC</v>
          </cell>
          <cell r="H1200" t="str">
            <v>Alinta Asset Management 2</v>
          </cell>
          <cell r="I1200" t="str">
            <v>31506</v>
          </cell>
          <cell r="J1200" t="str">
            <v>AAM OS ED CS Keysborough</v>
          </cell>
        </row>
        <row r="1201">
          <cell r="A1201" t="str">
            <v>00014218</v>
          </cell>
          <cell r="B1201" t="str">
            <v>Fitzgerald</v>
          </cell>
          <cell r="C1201" t="str">
            <v>Chris</v>
          </cell>
          <cell r="D1201" t="str">
            <v>Alinta Asset Management</v>
          </cell>
          <cell r="E1201" t="str">
            <v>CSG Allan Ormsby</v>
          </cell>
          <cell r="F1201" t="str">
            <v>Cable Installer</v>
          </cell>
          <cell r="G1201" t="str">
            <v>NPS-EBA / Award VIC</v>
          </cell>
          <cell r="H1201" t="str">
            <v>Alinta Asset Management 2</v>
          </cell>
          <cell r="I1201" t="str">
            <v>31506</v>
          </cell>
          <cell r="J1201" t="str">
            <v>AAM OS ED CS Keysborough</v>
          </cell>
        </row>
        <row r="1202">
          <cell r="A1202" t="str">
            <v>00014222</v>
          </cell>
          <cell r="B1202" t="str">
            <v>White</v>
          </cell>
          <cell r="C1202" t="str">
            <v>Ken</v>
          </cell>
          <cell r="D1202" t="str">
            <v>Alinta Asset Management</v>
          </cell>
          <cell r="E1202" t="str">
            <v>Financial Control AAM</v>
          </cell>
          <cell r="F1202" t="str">
            <v>Finance Manager Alliance</v>
          </cell>
          <cell r="G1202" t="str">
            <v>TCR Accum Super</v>
          </cell>
          <cell r="H1202" t="str">
            <v>Alinta Limited</v>
          </cell>
          <cell r="I1202" t="str">
            <v>31330</v>
          </cell>
          <cell r="J1202" t="str">
            <v>Financial Controller</v>
          </cell>
        </row>
        <row r="1203">
          <cell r="A1203" t="str">
            <v>00014231</v>
          </cell>
          <cell r="B1203" t="str">
            <v>Solias</v>
          </cell>
          <cell r="C1203" t="str">
            <v>Louis</v>
          </cell>
          <cell r="D1203" t="str">
            <v>Alinta Asset Management</v>
          </cell>
          <cell r="E1203" t="str">
            <v>Finance Support - VIC GAS</v>
          </cell>
          <cell r="F1203" t="str">
            <v>Senior Management Accountant</v>
          </cell>
          <cell r="G1203" t="str">
            <v>TCR Accum Super</v>
          </cell>
          <cell r="H1203" t="str">
            <v>Alinta Limited</v>
          </cell>
          <cell r="I1203" t="str">
            <v>31332</v>
          </cell>
          <cell r="J1203" t="str">
            <v>Decision Support</v>
          </cell>
        </row>
        <row r="1204">
          <cell r="A1204" t="str">
            <v>00014232</v>
          </cell>
          <cell r="B1204" t="str">
            <v>Mihailidis</v>
          </cell>
          <cell r="C1204" t="str">
            <v>Chris</v>
          </cell>
          <cell r="D1204" t="str">
            <v>Corporate Finance</v>
          </cell>
          <cell r="E1204" t="str">
            <v>Group Systems</v>
          </cell>
          <cell r="F1204" t="str">
            <v>Systems Analyst</v>
          </cell>
          <cell r="G1204" t="str">
            <v>TCR Accum Super</v>
          </cell>
          <cell r="H1204" t="str">
            <v>Alinta Limited</v>
          </cell>
          <cell r="I1204" t="str">
            <v>13004</v>
          </cell>
          <cell r="J1204" t="str">
            <v>FS Systems</v>
          </cell>
        </row>
        <row r="1205">
          <cell r="A1205" t="str">
            <v>00014241</v>
          </cell>
          <cell r="B1205" t="str">
            <v>Doyle</v>
          </cell>
          <cell r="C1205" t="str">
            <v>Mary</v>
          </cell>
          <cell r="D1205" t="str">
            <v>Information Services</v>
          </cell>
          <cell r="E1205" t="str">
            <v>ERP</v>
          </cell>
          <cell r="F1205" t="str">
            <v>Functional Analyst - SAP</v>
          </cell>
          <cell r="G1205" t="str">
            <v>TCR Accum Super</v>
          </cell>
          <cell r="H1205" t="str">
            <v>Alinta Limited</v>
          </cell>
          <cell r="I1205" t="str">
            <v>14300</v>
          </cell>
          <cell r="J1205" t="str">
            <v>IS Enterprise Applic</v>
          </cell>
        </row>
        <row r="1206">
          <cell r="A1206" t="str">
            <v>00014249</v>
          </cell>
          <cell r="B1206" t="str">
            <v>Topham</v>
          </cell>
          <cell r="C1206" t="str">
            <v>Peter</v>
          </cell>
          <cell r="D1206" t="str">
            <v>Information Services</v>
          </cell>
          <cell r="E1206" t="str">
            <v>Development</v>
          </cell>
          <cell r="F1206" t="str">
            <v>Senior Analyst Programmer</v>
          </cell>
          <cell r="G1206" t="str">
            <v>TCR Accum Super</v>
          </cell>
          <cell r="H1206" t="str">
            <v>Alinta Limited</v>
          </cell>
          <cell r="I1206" t="str">
            <v>14203</v>
          </cell>
          <cell r="J1206" t="str">
            <v>IS Tech Solutions</v>
          </cell>
        </row>
        <row r="1207">
          <cell r="A1207" t="str">
            <v>00014259</v>
          </cell>
          <cell r="B1207" t="str">
            <v>Armstrong</v>
          </cell>
          <cell r="C1207" t="str">
            <v>Phillip</v>
          </cell>
          <cell r="D1207" t="str">
            <v>Alinta Energy</v>
          </cell>
          <cell r="E1207" t="str">
            <v>Maintenance</v>
          </cell>
          <cell r="F1207" t="str">
            <v>Electrical / Instrument Technician</v>
          </cell>
          <cell r="G1207" t="str">
            <v>NZ Base Salary</v>
          </cell>
          <cell r="H1207" t="str">
            <v>Alinta Energy (NZ) Pty Ltd</v>
          </cell>
          <cell r="I1207" t="str">
            <v>46110</v>
          </cell>
          <cell r="J1207" t="str">
            <v>AE NZ Mech Maint</v>
          </cell>
        </row>
        <row r="1208">
          <cell r="A1208" t="str">
            <v>00014261</v>
          </cell>
          <cell r="B1208" t="str">
            <v>Lukis</v>
          </cell>
          <cell r="C1208" t="str">
            <v>Helen</v>
          </cell>
          <cell r="D1208" t="str">
            <v>Human Resources</v>
          </cell>
          <cell r="E1208" t="str">
            <v>Human Resources Operations</v>
          </cell>
          <cell r="F1208" t="str">
            <v>HR Advisor</v>
          </cell>
          <cell r="G1208" t="str">
            <v>TCR Accum Super</v>
          </cell>
          <cell r="H1208" t="str">
            <v>Alinta Limited</v>
          </cell>
          <cell r="I1208" t="str">
            <v>10801</v>
          </cell>
          <cell r="J1208" t="str">
            <v>AGL Integration</v>
          </cell>
        </row>
        <row r="1209">
          <cell r="A1209" t="str">
            <v>00014262</v>
          </cell>
          <cell r="B1209" t="str">
            <v>McCurry</v>
          </cell>
          <cell r="C1209" t="str">
            <v>Martin</v>
          </cell>
          <cell r="D1209" t="str">
            <v>Alinta Asset Management</v>
          </cell>
          <cell r="E1209" t="str">
            <v>Business Strategy</v>
          </cell>
          <cell r="F1209" t="str">
            <v>Manager, Business Strategy</v>
          </cell>
          <cell r="G1209" t="str">
            <v>TCR Accum Super</v>
          </cell>
          <cell r="H1209" t="str">
            <v>Alinta Asset Management</v>
          </cell>
          <cell r="I1209" t="str">
            <v>31307</v>
          </cell>
          <cell r="J1209" t="str">
            <v>Business Strategy</v>
          </cell>
        </row>
        <row r="1210">
          <cell r="A1210" t="str">
            <v>00014263</v>
          </cell>
          <cell r="B1210" t="str">
            <v>Crawford</v>
          </cell>
          <cell r="C1210" t="str">
            <v>Monica</v>
          </cell>
          <cell r="D1210" t="str">
            <v>Human Resources</v>
          </cell>
          <cell r="E1210" t="str">
            <v>Payroll</v>
          </cell>
          <cell r="F1210" t="str">
            <v>Payroll Officer</v>
          </cell>
          <cell r="G1210" t="str">
            <v>TCR Accum Super</v>
          </cell>
          <cell r="H1210" t="str">
            <v>Alinta Limited</v>
          </cell>
          <cell r="I1210" t="str">
            <v>11001</v>
          </cell>
          <cell r="J1210" t="str">
            <v>Human Resources - HR</v>
          </cell>
        </row>
        <row r="1211">
          <cell r="A1211" t="str">
            <v>00014264</v>
          </cell>
          <cell r="B1211" t="str">
            <v>Curtis</v>
          </cell>
          <cell r="C1211" t="str">
            <v>Melissa</v>
          </cell>
          <cell r="D1211" t="str">
            <v>Human Resources</v>
          </cell>
          <cell r="E1211" t="str">
            <v>Payroll</v>
          </cell>
          <cell r="F1211" t="str">
            <v>Payroll Officer</v>
          </cell>
          <cell r="G1211" t="str">
            <v>TCR Accum Super</v>
          </cell>
          <cell r="H1211" t="str">
            <v>Alinta Limited</v>
          </cell>
          <cell r="I1211" t="str">
            <v>11000</v>
          </cell>
          <cell r="J1211" t="str">
            <v>Human Resources</v>
          </cell>
        </row>
        <row r="1212">
          <cell r="A1212" t="str">
            <v>00014267</v>
          </cell>
          <cell r="B1212" t="str">
            <v>Barton</v>
          </cell>
          <cell r="C1212" t="str">
            <v>Rebecca</v>
          </cell>
          <cell r="D1212" t="str">
            <v>Human Resources</v>
          </cell>
          <cell r="E1212" t="str">
            <v>Payroll</v>
          </cell>
          <cell r="F1212" t="str">
            <v>Payroll Backfill</v>
          </cell>
          <cell r="G1212" t="str">
            <v>TCR Accum Super</v>
          </cell>
          <cell r="H1212" t="str">
            <v>Alinta Limited</v>
          </cell>
          <cell r="I1212" t="str">
            <v>11001</v>
          </cell>
          <cell r="J1212" t="str">
            <v>Human Resources - HR</v>
          </cell>
        </row>
        <row r="1213">
          <cell r="A1213" t="str">
            <v>00014273</v>
          </cell>
          <cell r="B1213" t="str">
            <v>McDonnell</v>
          </cell>
          <cell r="C1213" t="str">
            <v>Paul</v>
          </cell>
          <cell r="D1213" t="str">
            <v>Alinta Asset Management</v>
          </cell>
          <cell r="E1213" t="str">
            <v>Land Management &amp; Best Practices</v>
          </cell>
          <cell r="F1213" t="str">
            <v>Land Management Officer</v>
          </cell>
          <cell r="G1213" t="str">
            <v>TCR Accum Super</v>
          </cell>
          <cell r="H1213" t="str">
            <v>Alinta Asset Management</v>
          </cell>
          <cell r="I1213" t="str">
            <v>43150</v>
          </cell>
          <cell r="J1213" t="str">
            <v>Mgr DBP Operations</v>
          </cell>
        </row>
        <row r="1214">
          <cell r="A1214" t="str">
            <v>00014274</v>
          </cell>
          <cell r="B1214" t="str">
            <v>Sheehan</v>
          </cell>
          <cell r="C1214" t="str">
            <v>Mark</v>
          </cell>
          <cell r="D1214" t="str">
            <v>Legal Services</v>
          </cell>
          <cell r="E1214" t="str">
            <v>Legal Counsel West</v>
          </cell>
          <cell r="F1214" t="str">
            <v>Senior Legal Counsel West</v>
          </cell>
          <cell r="G1214" t="str">
            <v>TCR Accum Super</v>
          </cell>
          <cell r="H1214" t="str">
            <v>Alinta Asset Management</v>
          </cell>
          <cell r="I1214" t="str">
            <v>43125</v>
          </cell>
          <cell r="J1214" t="str">
            <v>DBP Capital Exp Pr</v>
          </cell>
        </row>
        <row r="1215">
          <cell r="A1215" t="str">
            <v>00014275</v>
          </cell>
          <cell r="B1215" t="str">
            <v>Charville</v>
          </cell>
          <cell r="C1215" t="str">
            <v>John</v>
          </cell>
          <cell r="D1215" t="str">
            <v>Alinta Asset Management</v>
          </cell>
          <cell r="E1215" t="str">
            <v>CSG Gary Rogers</v>
          </cell>
          <cell r="F1215" t="str">
            <v>Civil Worker - Electrical</v>
          </cell>
          <cell r="G1215" t="str">
            <v>NPS-EBA / Award VIC</v>
          </cell>
          <cell r="H1215" t="str">
            <v>Alinta Asset Management 2</v>
          </cell>
          <cell r="I1215" t="str">
            <v>31506</v>
          </cell>
          <cell r="J1215" t="str">
            <v>AAM OS ED CS Keysborough</v>
          </cell>
        </row>
        <row r="1216">
          <cell r="A1216" t="str">
            <v>00014276</v>
          </cell>
          <cell r="B1216" t="str">
            <v>Dixon</v>
          </cell>
          <cell r="C1216" t="str">
            <v>Daryl</v>
          </cell>
          <cell r="D1216" t="str">
            <v>Information Services</v>
          </cell>
          <cell r="E1216" t="str">
            <v>Technical Program</v>
          </cell>
          <cell r="F1216" t="str">
            <v>Program Manager</v>
          </cell>
          <cell r="G1216" t="str">
            <v>TCR Accum Super</v>
          </cell>
          <cell r="H1216" t="str">
            <v>Alinta Limited</v>
          </cell>
          <cell r="I1216" t="str">
            <v>14164</v>
          </cell>
          <cell r="J1216" t="str">
            <v>PD - Infrastructure</v>
          </cell>
        </row>
        <row r="1217">
          <cell r="A1217" t="str">
            <v>00014281</v>
          </cell>
          <cell r="B1217" t="str">
            <v>Bu</v>
          </cell>
          <cell r="C1217" t="str">
            <v>Julie</v>
          </cell>
          <cell r="D1217" t="str">
            <v>Corporate Finance</v>
          </cell>
          <cell r="E1217" t="str">
            <v>Financial Control Alinta Energy</v>
          </cell>
          <cell r="F1217" t="str">
            <v>Cost Controller</v>
          </cell>
          <cell r="G1217" t="str">
            <v>TCR Accum Super</v>
          </cell>
          <cell r="H1217" t="str">
            <v>Alinta Limited</v>
          </cell>
          <cell r="I1217" t="str">
            <v>45030</v>
          </cell>
          <cell r="J1217" t="str">
            <v>AE Finance &amp; Admin</v>
          </cell>
        </row>
        <row r="1218">
          <cell r="A1218" t="str">
            <v>00014283</v>
          </cell>
          <cell r="B1218" t="str">
            <v>Santoso</v>
          </cell>
          <cell r="C1218" t="str">
            <v>Sandra</v>
          </cell>
          <cell r="D1218" t="str">
            <v>Corporate Finance</v>
          </cell>
          <cell r="E1218" t="str">
            <v>Financial Control AIH</v>
          </cell>
          <cell r="F1218" t="str">
            <v>Corporate Accountant AIH</v>
          </cell>
          <cell r="G1218" t="str">
            <v>TCR Accum Super</v>
          </cell>
          <cell r="H1218" t="str">
            <v>Alinta Limited</v>
          </cell>
          <cell r="I1218" t="str">
            <v>31333</v>
          </cell>
          <cell r="J1218" t="str">
            <v>ANS Finance Duke Costs</v>
          </cell>
        </row>
        <row r="1219">
          <cell r="A1219" t="str">
            <v>00014284</v>
          </cell>
          <cell r="B1219" t="str">
            <v>Forster</v>
          </cell>
          <cell r="C1219" t="str">
            <v>Warwick</v>
          </cell>
          <cell r="D1219" t="str">
            <v>Alinta Energy</v>
          </cell>
          <cell r="E1219" t="str">
            <v>Wholesale Energy Operations</v>
          </cell>
          <cell r="F1219" t="str">
            <v>Senior Energy Markets Analyst</v>
          </cell>
          <cell r="G1219" t="str">
            <v>TCR Accum Super</v>
          </cell>
          <cell r="H1219" t="str">
            <v>Alinta Energy Pty Ltd</v>
          </cell>
          <cell r="I1219" t="str">
            <v>45030</v>
          </cell>
          <cell r="J1219" t="str">
            <v>AE Fin &amp; Admin</v>
          </cell>
        </row>
        <row r="1220">
          <cell r="A1220" t="str">
            <v>00014285</v>
          </cell>
          <cell r="B1220" t="str">
            <v>Pang</v>
          </cell>
          <cell r="C1220" t="str">
            <v>Floria</v>
          </cell>
          <cell r="D1220" t="str">
            <v>Corporate Finance</v>
          </cell>
          <cell r="E1220" t="str">
            <v>Financial Control Alinta Energy</v>
          </cell>
          <cell r="F1220" t="str">
            <v>Management Accountant</v>
          </cell>
          <cell r="G1220" t="str">
            <v>TCR Accum Super</v>
          </cell>
          <cell r="H1220" t="str">
            <v>Alinta Limited</v>
          </cell>
          <cell r="I1220" t="str">
            <v>45030</v>
          </cell>
          <cell r="J1220" t="str">
            <v>AE Finance &amp; Admin</v>
          </cell>
        </row>
        <row r="1221">
          <cell r="A1221" t="str">
            <v>00014289</v>
          </cell>
          <cell r="B1221" t="str">
            <v>Riley</v>
          </cell>
          <cell r="C1221" t="str">
            <v>Brad</v>
          </cell>
          <cell r="D1221" t="str">
            <v>Information Services</v>
          </cell>
          <cell r="E1221" t="str">
            <v>Business Intelligence</v>
          </cell>
          <cell r="F1221" t="str">
            <v>Senior Analyst Programmer</v>
          </cell>
          <cell r="G1221" t="str">
            <v>TCR Accum Super</v>
          </cell>
          <cell r="H1221" t="str">
            <v>Alinta Limited</v>
          </cell>
          <cell r="I1221" t="str">
            <v>14203</v>
          </cell>
          <cell r="J1221" t="str">
            <v>IS Tech Solutions</v>
          </cell>
        </row>
        <row r="1222">
          <cell r="A1222" t="str">
            <v>00014295</v>
          </cell>
          <cell r="B1222" t="str">
            <v>Oro</v>
          </cell>
          <cell r="C1222" t="str">
            <v>Mark</v>
          </cell>
          <cell r="D1222" t="str">
            <v>Alinta Asset Management</v>
          </cell>
          <cell r="E1222" t="str">
            <v>Business Planning</v>
          </cell>
          <cell r="F1222" t="str">
            <v>F&amp;M Analyst</v>
          </cell>
          <cell r="G1222" t="str">
            <v>TCR Accum Super</v>
          </cell>
          <cell r="H1222" t="str">
            <v>Monthly Alinta Asset Managemt.</v>
          </cell>
          <cell r="I1222" t="str">
            <v>31307</v>
          </cell>
          <cell r="J1222" t="str">
            <v>Business Strategy</v>
          </cell>
        </row>
        <row r="1223">
          <cell r="A1223" t="str">
            <v>00014296</v>
          </cell>
          <cell r="B1223" t="str">
            <v>Slaughter</v>
          </cell>
          <cell r="C1223" t="str">
            <v>Karen</v>
          </cell>
          <cell r="D1223" t="str">
            <v>Alinta Asset Management</v>
          </cell>
          <cell r="E1223" t="str">
            <v>Call Centre</v>
          </cell>
          <cell r="F1223" t="str">
            <v>Customer Service Representative</v>
          </cell>
          <cell r="G1223" t="str">
            <v>TCR Accum Super</v>
          </cell>
          <cell r="H1223" t="str">
            <v>Alinta Asset Management</v>
          </cell>
          <cell r="I1223" t="str">
            <v>39119</v>
          </cell>
          <cell r="J1223" t="str">
            <v>GDW Call Centre</v>
          </cell>
        </row>
        <row r="1224">
          <cell r="A1224" t="str">
            <v>00014297</v>
          </cell>
          <cell r="B1224" t="str">
            <v>Edwards</v>
          </cell>
          <cell r="C1224" t="str">
            <v>Diana</v>
          </cell>
          <cell r="D1224" t="str">
            <v>AlintaAGL</v>
          </cell>
          <cell r="E1224" t="str">
            <v>Commercial Services</v>
          </cell>
          <cell r="F1224" t="str">
            <v>Team Leader</v>
          </cell>
          <cell r="G1224" t="str">
            <v>TCR Accum Super</v>
          </cell>
          <cell r="H1224" t="str">
            <v>AlintaAGL Pty Ltd</v>
          </cell>
          <cell r="I1224" t="str">
            <v>3302</v>
          </cell>
          <cell r="J1224" t="str">
            <v>S&amp;M Retail Call Centre</v>
          </cell>
        </row>
        <row r="1225">
          <cell r="A1225" t="str">
            <v>00014299</v>
          </cell>
          <cell r="B1225" t="str">
            <v>Mohd Noor</v>
          </cell>
          <cell r="C1225" t="str">
            <v>Shamsuddin</v>
          </cell>
          <cell r="D1225" t="str">
            <v>Alinta Asset Management</v>
          </cell>
          <cell r="E1225" t="str">
            <v>Support Services</v>
          </cell>
          <cell r="F1225" t="str">
            <v>Pipeline Simulation Modeller</v>
          </cell>
          <cell r="G1225" t="str">
            <v>TCR Accum Super</v>
          </cell>
          <cell r="H1225" t="str">
            <v>Alinta Asset Management</v>
          </cell>
          <cell r="I1225" t="str">
            <v>35406</v>
          </cell>
          <cell r="J1225" t="str">
            <v>Control Centre 25</v>
          </cell>
        </row>
        <row r="1226">
          <cell r="A1226" t="str">
            <v>00014300</v>
          </cell>
          <cell r="B1226" t="str">
            <v>Nguyen</v>
          </cell>
          <cell r="C1226" t="str">
            <v>Kim</v>
          </cell>
          <cell r="D1226" t="str">
            <v>Corporate Finance</v>
          </cell>
          <cell r="E1226" t="str">
            <v>Financial Control UE/MGH/ANH</v>
          </cell>
          <cell r="F1226" t="str">
            <v>Transactional Accountant</v>
          </cell>
          <cell r="G1226" t="str">
            <v>TCR Accum Super</v>
          </cell>
          <cell r="H1226" t="str">
            <v>Alinta Limited</v>
          </cell>
          <cell r="I1226" t="str">
            <v>33303</v>
          </cell>
          <cell r="J1226" t="str">
            <v>Revenue Management</v>
          </cell>
        </row>
        <row r="1227">
          <cell r="A1227" t="str">
            <v>00014308</v>
          </cell>
          <cell r="B1227" t="str">
            <v>Kilgour</v>
          </cell>
          <cell r="C1227" t="str">
            <v>Katherine</v>
          </cell>
          <cell r="D1227" t="str">
            <v>Corporate Finance</v>
          </cell>
          <cell r="E1227" t="str">
            <v>Financial Control AIH</v>
          </cell>
          <cell r="F1227" t="str">
            <v>Financial Accountant</v>
          </cell>
          <cell r="G1227" t="str">
            <v>TCR Accum Super</v>
          </cell>
          <cell r="H1227" t="str">
            <v>Alinta Limited</v>
          </cell>
          <cell r="I1227" t="str">
            <v>31333</v>
          </cell>
          <cell r="J1227" t="str">
            <v>ANS Finance Duke Costs</v>
          </cell>
        </row>
        <row r="1228">
          <cell r="A1228" t="str">
            <v>00014309</v>
          </cell>
          <cell r="B1228" t="str">
            <v>Beverley</v>
          </cell>
          <cell r="C1228" t="str">
            <v>Richard</v>
          </cell>
          <cell r="D1228" t="str">
            <v>Corporate Finance</v>
          </cell>
          <cell r="E1228" t="str">
            <v>Financial Control AIH</v>
          </cell>
          <cell r="F1228" t="str">
            <v>Senior Management Accountant</v>
          </cell>
          <cell r="G1228" t="str">
            <v>TCR Accum Super</v>
          </cell>
          <cell r="H1228" t="str">
            <v>Alinta Limited</v>
          </cell>
          <cell r="I1228" t="str">
            <v>31333</v>
          </cell>
          <cell r="J1228" t="str">
            <v>ANS Finance Duke Costs</v>
          </cell>
        </row>
        <row r="1229">
          <cell r="A1229" t="str">
            <v>00014311</v>
          </cell>
          <cell r="B1229" t="str">
            <v>Logan</v>
          </cell>
          <cell r="C1229" t="str">
            <v>Brock</v>
          </cell>
          <cell r="D1229" t="str">
            <v>Information Services</v>
          </cell>
          <cell r="E1229" t="str">
            <v>Net &amp; PL/SQL</v>
          </cell>
          <cell r="F1229" t="str">
            <v>Analyst Programmer</v>
          </cell>
          <cell r="G1229" t="str">
            <v>TCR Accum Super</v>
          </cell>
          <cell r="H1229" t="str">
            <v>Alinta Limited</v>
          </cell>
          <cell r="I1229" t="str">
            <v>14203</v>
          </cell>
          <cell r="J1229" t="str">
            <v>IS Tech Solutions</v>
          </cell>
        </row>
        <row r="1230">
          <cell r="A1230" t="str">
            <v>00014312</v>
          </cell>
          <cell r="B1230" t="str">
            <v>Georgiadis</v>
          </cell>
          <cell r="C1230" t="str">
            <v>Lucas</v>
          </cell>
          <cell r="D1230" t="str">
            <v>Corporate Finance</v>
          </cell>
          <cell r="E1230" t="str">
            <v>Group Taxation</v>
          </cell>
          <cell r="F1230" t="str">
            <v>Taxation Adviser</v>
          </cell>
          <cell r="G1230" t="str">
            <v>TCR Accum Super</v>
          </cell>
          <cell r="H1230" t="str">
            <v>Alinta Limited</v>
          </cell>
          <cell r="I1230" t="str">
            <v>12800</v>
          </cell>
          <cell r="J1230" t="str">
            <v>Group Taxation</v>
          </cell>
        </row>
        <row r="1231">
          <cell r="A1231" t="str">
            <v>00014319</v>
          </cell>
          <cell r="B1231" t="str">
            <v>Wee</v>
          </cell>
          <cell r="C1231" t="str">
            <v>Simon</v>
          </cell>
          <cell r="D1231" t="str">
            <v>Corporate Finance</v>
          </cell>
          <cell r="E1231" t="str">
            <v>Finance Strategy</v>
          </cell>
          <cell r="F1231" t="str">
            <v>Senior Financial Analyst</v>
          </cell>
          <cell r="G1231" t="str">
            <v>TCR Accum Super</v>
          </cell>
          <cell r="H1231" t="str">
            <v>Alinta Limited</v>
          </cell>
          <cell r="I1231" t="str">
            <v>12900</v>
          </cell>
          <cell r="J1231" t="str">
            <v>Finance Improvement</v>
          </cell>
        </row>
        <row r="1232">
          <cell r="A1232" t="str">
            <v>00014321</v>
          </cell>
          <cell r="B1232" t="str">
            <v>Mitchell</v>
          </cell>
          <cell r="C1232" t="str">
            <v>Lesley</v>
          </cell>
          <cell r="D1232" t="str">
            <v>Payroll Only</v>
          </cell>
          <cell r="E1232" t="str">
            <v>DBNGP WA Nominees</v>
          </cell>
          <cell r="F1232" t="str">
            <v>Executive Assistant</v>
          </cell>
          <cell r="G1232" t="str">
            <v>TCR Accum Super</v>
          </cell>
          <cell r="H1232" t="str">
            <v>DBNGP WA Nominees Pty Ltd</v>
          </cell>
          <cell r="I1232" t="str">
            <v>505360</v>
          </cell>
          <cell r="J1232" t="str">
            <v>DBP Administration</v>
          </cell>
        </row>
        <row r="1233">
          <cell r="A1233" t="str">
            <v>00014322</v>
          </cell>
          <cell r="B1233" t="str">
            <v>Peniston</v>
          </cell>
          <cell r="C1233" t="str">
            <v>Helen</v>
          </cell>
          <cell r="D1233" t="str">
            <v>Corporate Finance</v>
          </cell>
          <cell r="E1233" t="str">
            <v>Group Treasury</v>
          </cell>
          <cell r="F1233" t="str">
            <v>Treasury Accountant</v>
          </cell>
          <cell r="G1233" t="str">
            <v>TCR Accum Super</v>
          </cell>
          <cell r="H1233" t="str">
            <v>Alinta Limited</v>
          </cell>
          <cell r="I1233" t="str">
            <v>12100</v>
          </cell>
          <cell r="J1233" t="str">
            <v>Group Treasury</v>
          </cell>
        </row>
        <row r="1234">
          <cell r="A1234" t="str">
            <v>00014324</v>
          </cell>
          <cell r="B1234" t="str">
            <v>Borserini</v>
          </cell>
          <cell r="C1234" t="str">
            <v>Paul</v>
          </cell>
          <cell r="D1234" t="str">
            <v>Alinta Asset Management</v>
          </cell>
          <cell r="E1234" t="str">
            <v>Service Delivery</v>
          </cell>
          <cell r="F1234" t="str">
            <v>Meter Reading Officer</v>
          </cell>
          <cell r="G1234" t="str">
            <v>TCR Accum Super</v>
          </cell>
          <cell r="H1234" t="str">
            <v>Monthly Alinta Asset Managemt.</v>
          </cell>
          <cell r="I1234" t="str">
            <v>35370</v>
          </cell>
          <cell r="J1234" t="str">
            <v>WA Mgr Mkt Servs</v>
          </cell>
        </row>
        <row r="1235">
          <cell r="A1235" t="str">
            <v>00014326</v>
          </cell>
          <cell r="B1235" t="str">
            <v>Drennan</v>
          </cell>
          <cell r="C1235" t="str">
            <v>Janet</v>
          </cell>
          <cell r="D1235" t="str">
            <v>Corporate Finance</v>
          </cell>
          <cell r="E1235" t="str">
            <v>Group Treasury</v>
          </cell>
          <cell r="F1235" t="str">
            <v>Treasury Projects Officer</v>
          </cell>
          <cell r="G1235" t="str">
            <v>TCR Accum Super</v>
          </cell>
          <cell r="H1235" t="str">
            <v>Alinta Limited</v>
          </cell>
          <cell r="I1235" t="str">
            <v>12100</v>
          </cell>
          <cell r="J1235" t="str">
            <v>Group Treasury</v>
          </cell>
        </row>
        <row r="1236">
          <cell r="A1236" t="str">
            <v>00014328</v>
          </cell>
          <cell r="B1236" t="str">
            <v>Grosvenor</v>
          </cell>
          <cell r="C1236" t="str">
            <v>Brett</v>
          </cell>
          <cell r="D1236" t="str">
            <v>Alinta Energy</v>
          </cell>
          <cell r="E1236" t="str">
            <v>Power Projects</v>
          </cell>
          <cell r="F1236" t="str">
            <v>Project Director Alinta Energy</v>
          </cell>
          <cell r="G1236" t="str">
            <v>TCR Accum Super</v>
          </cell>
          <cell r="H1236" t="str">
            <v>Alinta Energy Pty Ltd</v>
          </cell>
          <cell r="I1236" t="str">
            <v>45070</v>
          </cell>
          <cell r="J1236" t="str">
            <v>AE Proj &amp; Engin</v>
          </cell>
        </row>
        <row r="1237">
          <cell r="A1237" t="str">
            <v>00014329</v>
          </cell>
          <cell r="B1237" t="str">
            <v>Greenway</v>
          </cell>
          <cell r="C1237" t="str">
            <v>Judd</v>
          </cell>
          <cell r="D1237" t="str">
            <v>Corporate Finance</v>
          </cell>
          <cell r="E1237" t="str">
            <v>Finance Strategy</v>
          </cell>
          <cell r="F1237" t="str">
            <v>Manager Finance Strategy</v>
          </cell>
          <cell r="G1237" t="str">
            <v>TCR Accum Super</v>
          </cell>
          <cell r="H1237" t="str">
            <v>Alinta Limited</v>
          </cell>
          <cell r="I1237" t="str">
            <v>12200</v>
          </cell>
          <cell r="J1237" t="str">
            <v>Grp Mgr Fin Strategy</v>
          </cell>
        </row>
        <row r="1238">
          <cell r="A1238" t="str">
            <v>00014330</v>
          </cell>
          <cell r="B1238" t="str">
            <v>Burns</v>
          </cell>
          <cell r="C1238" t="str">
            <v>Luke</v>
          </cell>
          <cell r="D1238" t="str">
            <v>Corporate Finance</v>
          </cell>
          <cell r="E1238" t="str">
            <v>Financial Control AIH</v>
          </cell>
          <cell r="F1238" t="str">
            <v>Management Accountant</v>
          </cell>
          <cell r="G1238" t="str">
            <v>TCR Accum Super</v>
          </cell>
          <cell r="H1238" t="str">
            <v>Alinta Limited</v>
          </cell>
          <cell r="I1238" t="str">
            <v>31333</v>
          </cell>
          <cell r="J1238" t="str">
            <v>ANS Finance Duke Costs</v>
          </cell>
        </row>
        <row r="1239">
          <cell r="A1239" t="str">
            <v>00014331</v>
          </cell>
          <cell r="B1239" t="str">
            <v>Printz</v>
          </cell>
          <cell r="C1239" t="str">
            <v>Meaghan</v>
          </cell>
          <cell r="D1239" t="str">
            <v>Alinta Asset Management</v>
          </cell>
          <cell r="E1239" t="str">
            <v>GIS Transmission</v>
          </cell>
          <cell r="F1239" t="str">
            <v>GIS Operator</v>
          </cell>
          <cell r="G1239" t="str">
            <v>TCR Accum Super</v>
          </cell>
          <cell r="H1239" t="str">
            <v>Monthly Alinta Asset Managemt.</v>
          </cell>
          <cell r="I1239" t="str">
            <v>35404</v>
          </cell>
          <cell r="J1239" t="str">
            <v>E&amp;TS Manager</v>
          </cell>
        </row>
        <row r="1240">
          <cell r="A1240" t="str">
            <v>00014332</v>
          </cell>
          <cell r="B1240" t="str">
            <v>Lawrence</v>
          </cell>
          <cell r="C1240" t="str">
            <v>Michael</v>
          </cell>
          <cell r="D1240" t="str">
            <v>Information Services</v>
          </cell>
          <cell r="E1240" t="str">
            <v>Program Delivery</v>
          </cell>
          <cell r="F1240" t="str">
            <v>Program Manager</v>
          </cell>
          <cell r="G1240" t="str">
            <v>TCR Accum Super</v>
          </cell>
          <cell r="H1240" t="str">
            <v>Alinta Limited</v>
          </cell>
          <cell r="I1240" t="str">
            <v>14165</v>
          </cell>
          <cell r="J1240" t="str">
            <v>PD - Works &amp; Asset</v>
          </cell>
        </row>
        <row r="1241">
          <cell r="A1241" t="str">
            <v>00014333</v>
          </cell>
          <cell r="B1241" t="str">
            <v>Wooles</v>
          </cell>
          <cell r="C1241" t="str">
            <v>John</v>
          </cell>
          <cell r="D1241" t="str">
            <v>Alinta Energy</v>
          </cell>
          <cell r="E1241" t="str">
            <v>Maintenance</v>
          </cell>
          <cell r="F1241" t="str">
            <v>Electrical / Instrument Technician</v>
          </cell>
          <cell r="G1241" t="str">
            <v>TCR Accum Super</v>
          </cell>
          <cell r="H1241" t="str">
            <v>Alinta Energy (NZ) Pty Ltd</v>
          </cell>
          <cell r="I1241" t="str">
            <v>46110</v>
          </cell>
          <cell r="J1241" t="str">
            <v>AE NZ Mech Maint</v>
          </cell>
        </row>
        <row r="1242">
          <cell r="A1242" t="str">
            <v>00014342</v>
          </cell>
          <cell r="B1242" t="str">
            <v>Schmidt</v>
          </cell>
          <cell r="C1242" t="str">
            <v>Dean</v>
          </cell>
          <cell r="D1242" t="str">
            <v>AlintaAGL</v>
          </cell>
          <cell r="E1242" t="str">
            <v>Billing Services</v>
          </cell>
          <cell r="F1242" t="str">
            <v>Retail Services Officer</v>
          </cell>
          <cell r="G1242" t="str">
            <v>TCR Accum Super</v>
          </cell>
          <cell r="H1242" t="str">
            <v>AlintaAGL Pty Ltd</v>
          </cell>
          <cell r="I1242" t="str">
            <v>3303</v>
          </cell>
          <cell r="J1242" t="str">
            <v>S&amp;M Retail Customer Acc</v>
          </cell>
        </row>
        <row r="1243">
          <cell r="A1243" t="str">
            <v>00014343</v>
          </cell>
          <cell r="B1243" t="str">
            <v>Moynihan</v>
          </cell>
          <cell r="C1243" t="str">
            <v>Sara</v>
          </cell>
          <cell r="D1243" t="str">
            <v>AlintaAGL</v>
          </cell>
          <cell r="E1243" t="str">
            <v>Billing Services</v>
          </cell>
          <cell r="F1243" t="str">
            <v>Retail Services Officer</v>
          </cell>
          <cell r="G1243" t="str">
            <v>TCR Accum Super</v>
          </cell>
          <cell r="H1243" t="str">
            <v>AlintaAGL Pty Ltd</v>
          </cell>
          <cell r="I1243" t="str">
            <v>3303</v>
          </cell>
          <cell r="J1243" t="str">
            <v>S&amp;M Retail Customer Acc</v>
          </cell>
        </row>
        <row r="1244">
          <cell r="A1244" t="str">
            <v>00014344</v>
          </cell>
          <cell r="B1244" t="str">
            <v>Barallon</v>
          </cell>
          <cell r="C1244" t="str">
            <v>Julia</v>
          </cell>
          <cell r="D1244" t="str">
            <v>AlintaAGL</v>
          </cell>
          <cell r="E1244" t="str">
            <v>Billing Services</v>
          </cell>
          <cell r="F1244" t="str">
            <v>Retail Services Officer</v>
          </cell>
          <cell r="G1244" t="str">
            <v>TCR Accum Super</v>
          </cell>
          <cell r="H1244" t="str">
            <v>AlintaAGL Pty Ltd</v>
          </cell>
          <cell r="I1244" t="str">
            <v>3303</v>
          </cell>
          <cell r="J1244" t="str">
            <v>S&amp;M Retail Customer Acc</v>
          </cell>
        </row>
        <row r="1245">
          <cell r="A1245" t="str">
            <v>00014345</v>
          </cell>
          <cell r="B1245" t="str">
            <v>Frankel</v>
          </cell>
          <cell r="C1245" t="str">
            <v>David</v>
          </cell>
          <cell r="D1245" t="str">
            <v>AlintaAGL</v>
          </cell>
          <cell r="E1245" t="str">
            <v>Retail Sales</v>
          </cell>
          <cell r="F1245" t="str">
            <v>Market Alliance Specialis</v>
          </cell>
          <cell r="G1245" t="str">
            <v>TCR Accum Super</v>
          </cell>
          <cell r="H1245" t="str">
            <v>AlintaAGL Pty Ltd</v>
          </cell>
          <cell r="I1245" t="str">
            <v>3211</v>
          </cell>
          <cell r="J1245" t="str">
            <v>S&amp;M Marketing General</v>
          </cell>
        </row>
        <row r="1246">
          <cell r="A1246" t="str">
            <v>00014346</v>
          </cell>
          <cell r="B1246" t="str">
            <v>Hill</v>
          </cell>
          <cell r="C1246" t="str">
            <v>Bernadette</v>
          </cell>
          <cell r="D1246" t="str">
            <v>AlintaAGL</v>
          </cell>
          <cell r="E1246" t="str">
            <v>Billing Services</v>
          </cell>
          <cell r="F1246" t="str">
            <v>Billing Co-ordinator</v>
          </cell>
          <cell r="G1246" t="str">
            <v>TCR Accum Super</v>
          </cell>
          <cell r="H1246" t="str">
            <v>AlintaAGL Pty Ltd</v>
          </cell>
          <cell r="I1246" t="str">
            <v>3301</v>
          </cell>
          <cell r="J1246" t="str">
            <v>S&amp;M Retail General</v>
          </cell>
        </row>
        <row r="1247">
          <cell r="A1247" t="str">
            <v>00014347</v>
          </cell>
          <cell r="B1247" t="str">
            <v>Myles</v>
          </cell>
          <cell r="C1247" t="str">
            <v>Ray</v>
          </cell>
          <cell r="D1247" t="str">
            <v>AlintaAGL</v>
          </cell>
          <cell r="E1247" t="str">
            <v>Commercial Services</v>
          </cell>
          <cell r="F1247" t="str">
            <v>Coordinator Commercial Se</v>
          </cell>
          <cell r="G1247" t="str">
            <v>TCR Accum Super</v>
          </cell>
          <cell r="H1247" t="str">
            <v>AlintaAGL Pty Ltd</v>
          </cell>
          <cell r="I1247" t="str">
            <v>3301</v>
          </cell>
          <cell r="J1247" t="str">
            <v>S&amp;M Retail General</v>
          </cell>
        </row>
        <row r="1248">
          <cell r="A1248" t="str">
            <v>00014348</v>
          </cell>
          <cell r="B1248" t="str">
            <v>Evans</v>
          </cell>
          <cell r="C1248" t="str">
            <v>Glenn</v>
          </cell>
          <cell r="D1248" t="str">
            <v>AlintaAGL</v>
          </cell>
          <cell r="E1248" t="str">
            <v>Retail Services</v>
          </cell>
          <cell r="F1248" t="str">
            <v>Retail Services Officer</v>
          </cell>
          <cell r="G1248" t="str">
            <v>TCR Accum Super</v>
          </cell>
          <cell r="H1248" t="str">
            <v>AlintaAGL Pty Ltd</v>
          </cell>
          <cell r="I1248" t="str">
            <v>3303</v>
          </cell>
          <cell r="J1248" t="str">
            <v>S&amp;M Retail Customer Acc</v>
          </cell>
        </row>
        <row r="1249">
          <cell r="A1249" t="str">
            <v>00014349</v>
          </cell>
          <cell r="B1249" t="str">
            <v>Pool</v>
          </cell>
          <cell r="C1249" t="str">
            <v>Emmanuel</v>
          </cell>
          <cell r="D1249" t="str">
            <v>AlintaAGL</v>
          </cell>
          <cell r="E1249" t="str">
            <v>Retail Services</v>
          </cell>
          <cell r="F1249" t="str">
            <v>Retail Services Officer</v>
          </cell>
          <cell r="G1249" t="str">
            <v>TCR Accum Super</v>
          </cell>
          <cell r="H1249" t="str">
            <v>AlintaAGL Pty Ltd</v>
          </cell>
          <cell r="I1249" t="str">
            <v>3303</v>
          </cell>
          <cell r="J1249" t="str">
            <v>S&amp;M Retail Customer Acc</v>
          </cell>
        </row>
        <row r="1250">
          <cell r="A1250" t="str">
            <v>00014350</v>
          </cell>
          <cell r="B1250" t="str">
            <v>MacKenzie</v>
          </cell>
          <cell r="C1250" t="str">
            <v>Donald</v>
          </cell>
          <cell r="D1250" t="str">
            <v>AlintaAGL</v>
          </cell>
          <cell r="E1250" t="str">
            <v>AlintaAGL</v>
          </cell>
          <cell r="F1250" t="str">
            <v>Executive General Manager AlintaAGL</v>
          </cell>
          <cell r="G1250" t="str">
            <v>TCR Accum Super</v>
          </cell>
          <cell r="H1250" t="str">
            <v>AlintaAGL Pty Ltd</v>
          </cell>
          <cell r="I1250" t="str">
            <v>3001</v>
          </cell>
          <cell r="J1250" t="str">
            <v>AlintaAGL GM</v>
          </cell>
        </row>
        <row r="1251">
          <cell r="A1251" t="str">
            <v>00014351</v>
          </cell>
          <cell r="B1251" t="str">
            <v>Browner</v>
          </cell>
          <cell r="C1251" t="str">
            <v>Victor</v>
          </cell>
          <cell r="D1251" t="str">
            <v>AlintaAGL</v>
          </cell>
          <cell r="E1251" t="str">
            <v>Wholesale Energy</v>
          </cell>
          <cell r="F1251" t="str">
            <v>General Manager Commercial AlintaAGL</v>
          </cell>
          <cell r="G1251" t="str">
            <v>TCR Accum Super</v>
          </cell>
          <cell r="H1251" t="str">
            <v>AlintaAGL Pty Ltd</v>
          </cell>
          <cell r="I1251" t="str">
            <v>3101</v>
          </cell>
          <cell r="J1251" t="str">
            <v>AlintaAGL Group Manager</v>
          </cell>
        </row>
        <row r="1252">
          <cell r="A1252" t="str">
            <v>00014352</v>
          </cell>
          <cell r="B1252" t="str">
            <v>Black</v>
          </cell>
          <cell r="C1252" t="str">
            <v>George</v>
          </cell>
          <cell r="D1252" t="str">
            <v>AlintaAGL</v>
          </cell>
          <cell r="E1252" t="str">
            <v>Wholesale Energy Sales</v>
          </cell>
          <cell r="F1252" t="str">
            <v>Account Executive AlintaA</v>
          </cell>
          <cell r="G1252" t="str">
            <v>TCR Accum Super</v>
          </cell>
          <cell r="H1252" t="str">
            <v>AlintaAGL Pty Ltd</v>
          </cell>
          <cell r="I1252" t="str">
            <v>3141</v>
          </cell>
          <cell r="J1252" t="str">
            <v>AlintaAGL Sales</v>
          </cell>
        </row>
        <row r="1253">
          <cell r="A1253" t="str">
            <v>00014353</v>
          </cell>
          <cell r="B1253" t="str">
            <v>Garg</v>
          </cell>
          <cell r="C1253" t="str">
            <v>Ramit</v>
          </cell>
          <cell r="D1253" t="str">
            <v>AlintaAGL</v>
          </cell>
          <cell r="E1253" t="str">
            <v>Wholesale Energy Analytic</v>
          </cell>
          <cell r="F1253" t="str">
            <v>Analyst Energy Markets</v>
          </cell>
          <cell r="G1253" t="str">
            <v>TCR Accum Super</v>
          </cell>
          <cell r="H1253" t="str">
            <v>AlintaAGL Pty Ltd</v>
          </cell>
          <cell r="I1253" t="str">
            <v>3121</v>
          </cell>
          <cell r="J1253" t="str">
            <v>AlintaAGL Analysis</v>
          </cell>
        </row>
        <row r="1254">
          <cell r="A1254" t="str">
            <v>00014354</v>
          </cell>
          <cell r="B1254" t="str">
            <v>Petersen</v>
          </cell>
          <cell r="C1254" t="str">
            <v>Gary</v>
          </cell>
          <cell r="D1254" t="str">
            <v>AlintaAGL</v>
          </cell>
          <cell r="E1254" t="str">
            <v>Wholesale Energy Sales</v>
          </cell>
          <cell r="F1254" t="str">
            <v>Account Executive AlintaA</v>
          </cell>
          <cell r="G1254" t="str">
            <v>TCR Accum Super</v>
          </cell>
          <cell r="H1254" t="str">
            <v>AlintaAGL Pty Ltd</v>
          </cell>
          <cell r="I1254" t="str">
            <v>3141</v>
          </cell>
          <cell r="J1254" t="str">
            <v>AlintaAGL Sales</v>
          </cell>
        </row>
        <row r="1255">
          <cell r="A1255" t="str">
            <v>00014355</v>
          </cell>
          <cell r="B1255" t="str">
            <v>Boehm</v>
          </cell>
          <cell r="C1255" t="str">
            <v>Rebecca</v>
          </cell>
          <cell r="D1255" t="str">
            <v>AlintaAGL</v>
          </cell>
          <cell r="E1255" t="str">
            <v>Billing Services</v>
          </cell>
          <cell r="F1255" t="str">
            <v>Retail Services Officer</v>
          </cell>
          <cell r="G1255" t="str">
            <v>TCR Accum Super</v>
          </cell>
          <cell r="H1255" t="str">
            <v>AlintaAGL Pty Ltd</v>
          </cell>
          <cell r="I1255" t="str">
            <v>3303</v>
          </cell>
          <cell r="J1255" t="str">
            <v>S&amp;M Retail Customer Acc</v>
          </cell>
        </row>
        <row r="1256">
          <cell r="A1256" t="str">
            <v>00014356</v>
          </cell>
          <cell r="B1256" t="str">
            <v>Weldrake</v>
          </cell>
          <cell r="C1256" t="str">
            <v>Ngaire</v>
          </cell>
          <cell r="D1256" t="str">
            <v>AlintaAGL</v>
          </cell>
          <cell r="E1256" t="str">
            <v>Customer Care</v>
          </cell>
          <cell r="F1256" t="str">
            <v>Customer Care Coordinator</v>
          </cell>
          <cell r="G1256" t="str">
            <v>TCR Accum Super</v>
          </cell>
          <cell r="H1256" t="str">
            <v>AlintaAGL Pty Ltd</v>
          </cell>
          <cell r="I1256" t="str">
            <v>3301</v>
          </cell>
          <cell r="J1256" t="str">
            <v>S&amp;M Retail General</v>
          </cell>
        </row>
        <row r="1257">
          <cell r="A1257" t="str">
            <v>00014357</v>
          </cell>
          <cell r="B1257" t="str">
            <v>Hofmann</v>
          </cell>
          <cell r="C1257" t="str">
            <v>Maik</v>
          </cell>
          <cell r="D1257" t="str">
            <v>AlintaAGL</v>
          </cell>
          <cell r="E1257" t="str">
            <v>Retail Services</v>
          </cell>
          <cell r="F1257" t="str">
            <v>Payments Officer</v>
          </cell>
          <cell r="G1257" t="str">
            <v>TCR Accum Super</v>
          </cell>
          <cell r="H1257" t="str">
            <v>AlintaAGL Pty Ltd</v>
          </cell>
          <cell r="I1257" t="str">
            <v>3303</v>
          </cell>
          <cell r="J1257" t="str">
            <v>S&amp;M Retail Customer Acc</v>
          </cell>
        </row>
        <row r="1258">
          <cell r="A1258" t="str">
            <v>00014358</v>
          </cell>
          <cell r="B1258" t="str">
            <v>Bernhard</v>
          </cell>
          <cell r="C1258" t="str">
            <v>Romano</v>
          </cell>
          <cell r="D1258" t="str">
            <v>AlintaAGL</v>
          </cell>
          <cell r="E1258" t="str">
            <v>Wholesale Energy</v>
          </cell>
          <cell r="F1258" t="str">
            <v>Manager Energy Supply</v>
          </cell>
          <cell r="G1258" t="str">
            <v>TCR Accum Super</v>
          </cell>
          <cell r="H1258" t="str">
            <v>AlintaAGL Pty Ltd</v>
          </cell>
          <cell r="I1258" t="str">
            <v>3101</v>
          </cell>
          <cell r="J1258" t="str">
            <v>AlintaAGL Group Manager</v>
          </cell>
        </row>
        <row r="1259">
          <cell r="A1259" t="str">
            <v>00014359</v>
          </cell>
          <cell r="B1259" t="str">
            <v>Hobley</v>
          </cell>
          <cell r="C1259" t="str">
            <v>Geoff</v>
          </cell>
          <cell r="D1259" t="str">
            <v>AlintaAGL</v>
          </cell>
          <cell r="E1259" t="str">
            <v>Wholesale Energy Sales</v>
          </cell>
          <cell r="F1259" t="str">
            <v>Manager Wholesale Energy</v>
          </cell>
          <cell r="G1259" t="str">
            <v>TCR Accum Super</v>
          </cell>
          <cell r="H1259" t="str">
            <v>AlintaAGL Pty Ltd</v>
          </cell>
          <cell r="I1259" t="str">
            <v>3141</v>
          </cell>
          <cell r="J1259" t="str">
            <v>AlintaAGL Sales</v>
          </cell>
        </row>
        <row r="1260">
          <cell r="A1260" t="str">
            <v>00014360</v>
          </cell>
          <cell r="B1260" t="str">
            <v>Hodges</v>
          </cell>
          <cell r="C1260" t="str">
            <v>Darren</v>
          </cell>
          <cell r="D1260" t="str">
            <v>AlintaAGL</v>
          </cell>
          <cell r="E1260" t="str">
            <v>Wholesale Energy Sales</v>
          </cell>
          <cell r="F1260" t="str">
            <v>Account Executive AlintaA</v>
          </cell>
          <cell r="G1260" t="str">
            <v>TCR Accum Super</v>
          </cell>
          <cell r="H1260" t="str">
            <v>AlintaAGL Pty Ltd</v>
          </cell>
          <cell r="I1260" t="str">
            <v>3141</v>
          </cell>
          <cell r="J1260" t="str">
            <v>AlintaAGL Sales</v>
          </cell>
        </row>
        <row r="1261">
          <cell r="A1261" t="str">
            <v>00014361</v>
          </cell>
          <cell r="B1261" t="str">
            <v>Bell</v>
          </cell>
          <cell r="C1261" t="str">
            <v>Emma</v>
          </cell>
          <cell r="D1261" t="str">
            <v>AlintaAGL</v>
          </cell>
          <cell r="E1261" t="str">
            <v>Retail Sales</v>
          </cell>
          <cell r="F1261" t="str">
            <v>Business Analyst</v>
          </cell>
          <cell r="G1261" t="str">
            <v>TCR Accum Super</v>
          </cell>
          <cell r="H1261" t="str">
            <v>AlintaAGL Pty Ltd</v>
          </cell>
          <cell r="I1261" t="str">
            <v>3301</v>
          </cell>
          <cell r="J1261" t="str">
            <v>S&amp;M Retail General</v>
          </cell>
        </row>
        <row r="1262">
          <cell r="A1262" t="str">
            <v>00014362</v>
          </cell>
          <cell r="B1262" t="str">
            <v>Stankowski</v>
          </cell>
          <cell r="C1262" t="str">
            <v>Carla</v>
          </cell>
          <cell r="D1262" t="str">
            <v>AlintaAGL</v>
          </cell>
          <cell r="E1262" t="str">
            <v>Customer Care</v>
          </cell>
          <cell r="F1262" t="str">
            <v>Senior Support Officer</v>
          </cell>
          <cell r="G1262" t="str">
            <v>TCR Accum Super</v>
          </cell>
          <cell r="H1262" t="str">
            <v>AlintaAGL Pty Ltd</v>
          </cell>
          <cell r="I1262" t="str">
            <v>3302</v>
          </cell>
          <cell r="J1262" t="str">
            <v>S&amp;M Retail Call Centre</v>
          </cell>
        </row>
        <row r="1263">
          <cell r="A1263" t="str">
            <v>00014363</v>
          </cell>
          <cell r="B1263" t="str">
            <v>Prodanovski</v>
          </cell>
          <cell r="C1263" t="str">
            <v>Menka</v>
          </cell>
          <cell r="D1263" t="str">
            <v>AlintaAGL</v>
          </cell>
          <cell r="E1263" t="str">
            <v>Customer Care</v>
          </cell>
          <cell r="F1263" t="str">
            <v>Customer Service Represen</v>
          </cell>
          <cell r="G1263" t="str">
            <v>TCR Accum Super</v>
          </cell>
          <cell r="H1263" t="str">
            <v>AlintaAGL Pty Ltd</v>
          </cell>
          <cell r="I1263" t="str">
            <v>3302</v>
          </cell>
          <cell r="J1263" t="str">
            <v>S&amp;M Retail Call Centre</v>
          </cell>
        </row>
        <row r="1264">
          <cell r="A1264" t="str">
            <v>00014364</v>
          </cell>
          <cell r="B1264" t="str">
            <v>Gavin</v>
          </cell>
          <cell r="C1264" t="str">
            <v>Laura</v>
          </cell>
          <cell r="D1264" t="str">
            <v>AlintaAGL</v>
          </cell>
          <cell r="E1264" t="str">
            <v>Customer Care</v>
          </cell>
          <cell r="F1264" t="str">
            <v>Customer Service Represen</v>
          </cell>
          <cell r="G1264" t="str">
            <v>TCR Accum Super</v>
          </cell>
          <cell r="H1264" t="str">
            <v>AlintaAGL Pty Ltd</v>
          </cell>
          <cell r="I1264" t="str">
            <v>3302</v>
          </cell>
          <cell r="J1264" t="str">
            <v>S&amp;M Retail Call Centre</v>
          </cell>
        </row>
        <row r="1265">
          <cell r="A1265" t="str">
            <v>00014365</v>
          </cell>
          <cell r="B1265" t="str">
            <v>Owens-Smith</v>
          </cell>
          <cell r="C1265" t="str">
            <v>Valerie</v>
          </cell>
          <cell r="D1265" t="str">
            <v>AlintaAGL</v>
          </cell>
          <cell r="E1265" t="str">
            <v>Retail Services</v>
          </cell>
          <cell r="F1265" t="str">
            <v>Retail Services Officer</v>
          </cell>
          <cell r="G1265" t="str">
            <v>TCR Accum Super</v>
          </cell>
          <cell r="H1265" t="str">
            <v>AlintaAGL Pty Ltd</v>
          </cell>
          <cell r="I1265" t="str">
            <v>3303</v>
          </cell>
          <cell r="J1265" t="str">
            <v>S&amp;M Retail Customer Acc</v>
          </cell>
        </row>
        <row r="1266">
          <cell r="A1266" t="str">
            <v>00014366</v>
          </cell>
          <cell r="B1266" t="str">
            <v>Myhre</v>
          </cell>
          <cell r="C1266" t="str">
            <v>Kristian</v>
          </cell>
          <cell r="D1266" t="str">
            <v>AlintaAGL</v>
          </cell>
          <cell r="E1266" t="str">
            <v>Wholesale Energy Analytic</v>
          </cell>
          <cell r="F1266" t="str">
            <v>Manager Market Analytics</v>
          </cell>
          <cell r="G1266" t="str">
            <v>TCR Accum Super</v>
          </cell>
          <cell r="H1266" t="str">
            <v>AlintaAGL Pty Ltd</v>
          </cell>
          <cell r="I1266" t="str">
            <v>3121</v>
          </cell>
          <cell r="J1266" t="str">
            <v>AlintaAGL Analysis</v>
          </cell>
        </row>
        <row r="1267">
          <cell r="A1267" t="str">
            <v>00014367</v>
          </cell>
          <cell r="B1267" t="str">
            <v>Harvey</v>
          </cell>
          <cell r="C1267" t="str">
            <v>Sandra</v>
          </cell>
          <cell r="D1267" t="str">
            <v>AlintaAGL</v>
          </cell>
          <cell r="E1267" t="str">
            <v>Customer Care</v>
          </cell>
          <cell r="F1267" t="str">
            <v>Retail Services Officer</v>
          </cell>
          <cell r="G1267" t="str">
            <v>TCR Accum Super</v>
          </cell>
          <cell r="H1267" t="str">
            <v>AlintaAGL Pty Ltd</v>
          </cell>
          <cell r="I1267" t="str">
            <v>3302</v>
          </cell>
          <cell r="J1267" t="str">
            <v>S&amp;M Retail Call Centre</v>
          </cell>
        </row>
        <row r="1268">
          <cell r="A1268" t="str">
            <v>00014368</v>
          </cell>
          <cell r="B1268" t="str">
            <v>Griffiths</v>
          </cell>
          <cell r="C1268" t="str">
            <v>Amy</v>
          </cell>
          <cell r="D1268" t="str">
            <v>AlintaAGL</v>
          </cell>
          <cell r="E1268" t="str">
            <v>Customer Care</v>
          </cell>
          <cell r="F1268" t="str">
            <v>Customer Service Represen</v>
          </cell>
          <cell r="G1268" t="str">
            <v>TCR Accum Super</v>
          </cell>
          <cell r="H1268" t="str">
            <v>AlintaAGL Pty Ltd</v>
          </cell>
          <cell r="I1268" t="str">
            <v>3302</v>
          </cell>
          <cell r="J1268" t="str">
            <v>S&amp;M Retail Call Centre</v>
          </cell>
        </row>
        <row r="1269">
          <cell r="A1269" t="str">
            <v>00014369</v>
          </cell>
          <cell r="B1269" t="str">
            <v>Hourani</v>
          </cell>
          <cell r="C1269" t="str">
            <v>Lina</v>
          </cell>
          <cell r="D1269" t="str">
            <v>AlintaAGL</v>
          </cell>
          <cell r="E1269" t="str">
            <v>Customer Care</v>
          </cell>
          <cell r="F1269" t="str">
            <v>Senior Support Officer</v>
          </cell>
          <cell r="G1269" t="str">
            <v>TCR Accum Super</v>
          </cell>
          <cell r="H1269" t="str">
            <v>AlintaAGL Pty Ltd</v>
          </cell>
          <cell r="I1269" t="str">
            <v>3302</v>
          </cell>
          <cell r="J1269" t="str">
            <v>S&amp;M Retail Call Centre</v>
          </cell>
        </row>
        <row r="1270">
          <cell r="A1270" t="str">
            <v>00014370</v>
          </cell>
          <cell r="B1270" t="str">
            <v>Smith</v>
          </cell>
          <cell r="C1270" t="str">
            <v>Anthony</v>
          </cell>
          <cell r="D1270" t="str">
            <v>AlintaAGL</v>
          </cell>
          <cell r="E1270" t="str">
            <v>Billing Services</v>
          </cell>
          <cell r="F1270" t="str">
            <v>Retail Sales Officer</v>
          </cell>
          <cell r="G1270" t="str">
            <v>TCR Accum Super</v>
          </cell>
          <cell r="H1270" t="str">
            <v>AlintaAGL Pty Ltd</v>
          </cell>
          <cell r="I1270" t="str">
            <v>3303</v>
          </cell>
          <cell r="J1270" t="str">
            <v>S&amp;M Retail Customer Acc</v>
          </cell>
        </row>
        <row r="1271">
          <cell r="A1271" t="str">
            <v>00014371</v>
          </cell>
          <cell r="B1271" t="str">
            <v>McCluer</v>
          </cell>
          <cell r="C1271" t="str">
            <v>Gale</v>
          </cell>
          <cell r="D1271" t="str">
            <v>AlintaAGL</v>
          </cell>
          <cell r="E1271" t="str">
            <v>Customer Care</v>
          </cell>
          <cell r="F1271" t="str">
            <v>Customer Service Represen</v>
          </cell>
          <cell r="G1271" t="str">
            <v>TCR Accum Super</v>
          </cell>
          <cell r="H1271" t="str">
            <v>AlintaAGL Pty Ltd</v>
          </cell>
          <cell r="I1271" t="str">
            <v>3302</v>
          </cell>
          <cell r="J1271" t="str">
            <v>S&amp;M Retail Call Centre</v>
          </cell>
        </row>
        <row r="1272">
          <cell r="A1272" t="str">
            <v>00014372</v>
          </cell>
          <cell r="B1272" t="str">
            <v>Jones</v>
          </cell>
          <cell r="C1272" t="str">
            <v>Rachael</v>
          </cell>
          <cell r="D1272" t="str">
            <v>AlintaAGL</v>
          </cell>
          <cell r="E1272" t="str">
            <v>Customer Care</v>
          </cell>
          <cell r="F1272" t="str">
            <v>Customer Service Represen</v>
          </cell>
          <cell r="G1272" t="str">
            <v>TCR Accum Super</v>
          </cell>
          <cell r="H1272" t="str">
            <v>AlintaAGL Pty Ltd</v>
          </cell>
          <cell r="I1272" t="str">
            <v>3302</v>
          </cell>
          <cell r="J1272" t="str">
            <v>S&amp;M Retail Call Centre</v>
          </cell>
        </row>
        <row r="1273">
          <cell r="A1273" t="str">
            <v>00014373</v>
          </cell>
          <cell r="B1273" t="str">
            <v>Pool</v>
          </cell>
          <cell r="C1273" t="str">
            <v>Cathy</v>
          </cell>
          <cell r="D1273" t="str">
            <v>AlintaAGL</v>
          </cell>
          <cell r="E1273" t="str">
            <v>Billing Services</v>
          </cell>
          <cell r="F1273" t="str">
            <v>Retail Sales Officer</v>
          </cell>
          <cell r="G1273" t="str">
            <v>TCR Accum Super</v>
          </cell>
          <cell r="H1273" t="str">
            <v>AlintaAGL Pty Ltd</v>
          </cell>
          <cell r="I1273" t="str">
            <v>3303</v>
          </cell>
          <cell r="J1273" t="str">
            <v>S&amp;M Retail Customer Acc</v>
          </cell>
        </row>
        <row r="1274">
          <cell r="A1274" t="str">
            <v>00014375</v>
          </cell>
          <cell r="B1274" t="str">
            <v>Matzke</v>
          </cell>
          <cell r="C1274" t="str">
            <v>Andrew</v>
          </cell>
          <cell r="D1274" t="str">
            <v>AlintaAGL</v>
          </cell>
          <cell r="E1274" t="str">
            <v>Customer Care</v>
          </cell>
          <cell r="F1274" t="str">
            <v>Customer Service Represen</v>
          </cell>
          <cell r="G1274" t="str">
            <v>TCR Accum Super</v>
          </cell>
          <cell r="H1274" t="str">
            <v>AlintaAGL Pty Ltd</v>
          </cell>
          <cell r="I1274" t="str">
            <v>3302</v>
          </cell>
          <cell r="J1274" t="str">
            <v>S&amp;M Retail Call Centre</v>
          </cell>
        </row>
        <row r="1275">
          <cell r="A1275" t="str">
            <v>00014376</v>
          </cell>
          <cell r="B1275" t="str">
            <v>Graves</v>
          </cell>
          <cell r="C1275" t="str">
            <v>Richard</v>
          </cell>
          <cell r="D1275" t="str">
            <v>AlintaAGL</v>
          </cell>
          <cell r="E1275" t="str">
            <v>Customer Care</v>
          </cell>
          <cell r="F1275" t="str">
            <v>Customer Service Represen</v>
          </cell>
          <cell r="G1275" t="str">
            <v>TCR Accum Super</v>
          </cell>
          <cell r="H1275" t="str">
            <v>AlintaAGL Pty Ltd</v>
          </cell>
          <cell r="I1275" t="str">
            <v>3302</v>
          </cell>
          <cell r="J1275" t="str">
            <v>S&amp;M Retail Call Centre</v>
          </cell>
        </row>
        <row r="1276">
          <cell r="A1276" t="str">
            <v>00014379</v>
          </cell>
          <cell r="B1276" t="str">
            <v>Rundle</v>
          </cell>
          <cell r="C1276" t="str">
            <v>Wendi</v>
          </cell>
          <cell r="D1276" t="str">
            <v>AlintaAGL</v>
          </cell>
          <cell r="E1276" t="str">
            <v>Customer Care</v>
          </cell>
          <cell r="F1276" t="str">
            <v>Customer Service Represen</v>
          </cell>
          <cell r="G1276" t="str">
            <v>TCR Accum Super</v>
          </cell>
          <cell r="H1276" t="str">
            <v>AlintaAGL Pty Ltd</v>
          </cell>
          <cell r="I1276" t="str">
            <v>3302</v>
          </cell>
          <cell r="J1276" t="str">
            <v>S&amp;M Retail Call Centre</v>
          </cell>
        </row>
        <row r="1277">
          <cell r="A1277" t="str">
            <v>00014380</v>
          </cell>
          <cell r="B1277" t="str">
            <v>Rizzi</v>
          </cell>
          <cell r="C1277" t="str">
            <v>Debra</v>
          </cell>
          <cell r="D1277" t="str">
            <v>AlintaAGL</v>
          </cell>
          <cell r="E1277" t="str">
            <v>Wholesale Energy Operatio</v>
          </cell>
          <cell r="F1277" t="str">
            <v>Analyst Market Operations</v>
          </cell>
          <cell r="G1277" t="str">
            <v>TCR Accum Super</v>
          </cell>
          <cell r="H1277" t="str">
            <v>AlintaAGL Pty Ltd</v>
          </cell>
          <cell r="I1277" t="str">
            <v>3181</v>
          </cell>
          <cell r="J1277" t="str">
            <v>AlintaAGL Operations</v>
          </cell>
        </row>
        <row r="1278">
          <cell r="A1278" t="str">
            <v>00014381</v>
          </cell>
          <cell r="B1278" t="str">
            <v>Condo</v>
          </cell>
          <cell r="C1278" t="str">
            <v>Adriano</v>
          </cell>
          <cell r="D1278" t="str">
            <v>AlintaAGL</v>
          </cell>
          <cell r="E1278" t="str">
            <v>Customer Care</v>
          </cell>
          <cell r="F1278" t="str">
            <v>Customer Service Represen</v>
          </cell>
          <cell r="G1278" t="str">
            <v>TCR Accum Super</v>
          </cell>
          <cell r="H1278" t="str">
            <v>AlintaAGL Pty Ltd</v>
          </cell>
          <cell r="I1278" t="str">
            <v>3302</v>
          </cell>
          <cell r="J1278" t="str">
            <v>S&amp;M Retail Call Centre</v>
          </cell>
        </row>
        <row r="1279">
          <cell r="A1279" t="str">
            <v>00014382</v>
          </cell>
          <cell r="B1279" t="str">
            <v>Andrews</v>
          </cell>
          <cell r="C1279" t="str">
            <v>Geoff</v>
          </cell>
          <cell r="D1279" t="str">
            <v>AlintaAGL</v>
          </cell>
          <cell r="E1279" t="str">
            <v>Customer Care</v>
          </cell>
          <cell r="F1279" t="str">
            <v>Customer Service Represen</v>
          </cell>
          <cell r="G1279" t="str">
            <v>TCR Accum Super</v>
          </cell>
          <cell r="H1279" t="str">
            <v>AlintaAGL Pty Ltd</v>
          </cell>
          <cell r="I1279" t="str">
            <v>3302</v>
          </cell>
          <cell r="J1279" t="str">
            <v>S&amp;M Retail Call Centre</v>
          </cell>
        </row>
        <row r="1280">
          <cell r="A1280" t="str">
            <v>00014383</v>
          </cell>
          <cell r="B1280" t="str">
            <v>Nyew</v>
          </cell>
          <cell r="C1280" t="str">
            <v>Lee Peng</v>
          </cell>
          <cell r="D1280" t="str">
            <v>AlintaAGL</v>
          </cell>
          <cell r="E1280" t="str">
            <v>Billing Services</v>
          </cell>
          <cell r="F1280" t="str">
            <v>Retail Services Officer</v>
          </cell>
          <cell r="G1280" t="str">
            <v>TCR Accum Super</v>
          </cell>
          <cell r="H1280" t="str">
            <v>AlintaAGL Pty Ltd</v>
          </cell>
          <cell r="I1280" t="str">
            <v>3302</v>
          </cell>
          <cell r="J1280" t="str">
            <v>S&amp;M Retail Call Centre</v>
          </cell>
        </row>
        <row r="1281">
          <cell r="A1281" t="str">
            <v>00014384</v>
          </cell>
          <cell r="B1281" t="str">
            <v>Mahardhika</v>
          </cell>
          <cell r="C1281" t="str">
            <v>Ronny</v>
          </cell>
          <cell r="D1281" t="str">
            <v>AlintaAGL</v>
          </cell>
          <cell r="E1281" t="str">
            <v>Billing Services</v>
          </cell>
          <cell r="F1281" t="str">
            <v>Retail Services Officer</v>
          </cell>
          <cell r="G1281" t="str">
            <v>TCR Accum Super</v>
          </cell>
          <cell r="H1281" t="str">
            <v>AlintaAGL Pty Ltd</v>
          </cell>
          <cell r="I1281" t="str">
            <v>3303</v>
          </cell>
          <cell r="J1281" t="str">
            <v>S&amp;M Retail Customer Acc</v>
          </cell>
        </row>
        <row r="1282">
          <cell r="A1282" t="str">
            <v>00014385</v>
          </cell>
          <cell r="B1282" t="str">
            <v>Miller</v>
          </cell>
          <cell r="C1282" t="str">
            <v>Chris</v>
          </cell>
          <cell r="D1282" t="str">
            <v>AlintaAGL</v>
          </cell>
          <cell r="E1282" t="str">
            <v>Customer Care</v>
          </cell>
          <cell r="F1282" t="str">
            <v>Customer Service Represen</v>
          </cell>
          <cell r="G1282" t="str">
            <v>TCR Accum Super</v>
          </cell>
          <cell r="H1282" t="str">
            <v>AlintaAGL Pty Ltd</v>
          </cell>
          <cell r="I1282" t="str">
            <v>3302</v>
          </cell>
          <cell r="J1282" t="str">
            <v>S&amp;M Retail Call Centre</v>
          </cell>
        </row>
        <row r="1283">
          <cell r="A1283" t="str">
            <v>00014386</v>
          </cell>
          <cell r="B1283" t="str">
            <v>Smith</v>
          </cell>
          <cell r="C1283" t="str">
            <v>Rachael</v>
          </cell>
          <cell r="D1283" t="str">
            <v>AlintaAGL</v>
          </cell>
          <cell r="E1283" t="str">
            <v>Wholesale Energy Operatio</v>
          </cell>
          <cell r="F1283" t="str">
            <v>Analyst Energy Markets Se</v>
          </cell>
          <cell r="G1283" t="str">
            <v>TCR Accum Super</v>
          </cell>
          <cell r="H1283" t="str">
            <v>AlintaAGL Pty Ltd</v>
          </cell>
          <cell r="I1283" t="str">
            <v>3181</v>
          </cell>
          <cell r="J1283" t="str">
            <v>AlintaAGL Operations</v>
          </cell>
        </row>
        <row r="1284">
          <cell r="A1284" t="str">
            <v>00014388</v>
          </cell>
          <cell r="B1284" t="str">
            <v>Maclachlan</v>
          </cell>
          <cell r="C1284" t="str">
            <v>Gemma</v>
          </cell>
          <cell r="D1284" t="str">
            <v>AlintaAGL</v>
          </cell>
          <cell r="E1284" t="str">
            <v>Customer Care</v>
          </cell>
          <cell r="F1284" t="str">
            <v>Customer Service Represen</v>
          </cell>
          <cell r="G1284" t="str">
            <v>TCR Accum Super</v>
          </cell>
          <cell r="H1284" t="str">
            <v>AlintaAGL Pty Ltd</v>
          </cell>
          <cell r="I1284" t="str">
            <v>3302</v>
          </cell>
          <cell r="J1284" t="str">
            <v>S&amp;M Retail Call Centre</v>
          </cell>
        </row>
        <row r="1285">
          <cell r="A1285" t="str">
            <v>00014389</v>
          </cell>
          <cell r="B1285" t="str">
            <v>Rattray</v>
          </cell>
          <cell r="C1285" t="str">
            <v>Gillian</v>
          </cell>
          <cell r="D1285" t="str">
            <v>AlintaAGL</v>
          </cell>
          <cell r="E1285" t="str">
            <v>Customer Care</v>
          </cell>
          <cell r="F1285" t="str">
            <v>Customer Service Represen</v>
          </cell>
          <cell r="G1285" t="str">
            <v>TCR Accum Super</v>
          </cell>
          <cell r="H1285" t="str">
            <v>AlintaAGL Pty Ltd</v>
          </cell>
          <cell r="I1285" t="str">
            <v>3302</v>
          </cell>
          <cell r="J1285" t="str">
            <v>S&amp;M Retail Call Centre</v>
          </cell>
        </row>
        <row r="1286">
          <cell r="A1286" t="str">
            <v>00014390</v>
          </cell>
          <cell r="B1286" t="str">
            <v>Smith</v>
          </cell>
          <cell r="C1286" t="str">
            <v>Kelly</v>
          </cell>
          <cell r="D1286" t="str">
            <v>AlintaAGL</v>
          </cell>
          <cell r="E1286" t="str">
            <v>Customer Care</v>
          </cell>
          <cell r="F1286" t="str">
            <v>Customer Service Represen</v>
          </cell>
          <cell r="G1286" t="str">
            <v>TCR Accum Super</v>
          </cell>
          <cell r="H1286" t="str">
            <v>AlintaAGL Pty Ltd</v>
          </cell>
          <cell r="I1286" t="str">
            <v>3302</v>
          </cell>
          <cell r="J1286" t="str">
            <v>S&amp;M Retail Call Centre</v>
          </cell>
        </row>
        <row r="1287">
          <cell r="A1287" t="str">
            <v>00014391</v>
          </cell>
          <cell r="B1287" t="str">
            <v>Reid</v>
          </cell>
          <cell r="C1287" t="str">
            <v>Stan</v>
          </cell>
          <cell r="D1287" t="str">
            <v>AlintaAGL</v>
          </cell>
          <cell r="E1287" t="str">
            <v>Wholesale Energy Operatio</v>
          </cell>
          <cell r="F1287" t="str">
            <v>Manager Market Operations</v>
          </cell>
          <cell r="G1287" t="str">
            <v>TCR Accum Super</v>
          </cell>
          <cell r="H1287" t="str">
            <v>AlintaAGL Pty Ltd</v>
          </cell>
          <cell r="I1287" t="str">
            <v>3181</v>
          </cell>
          <cell r="J1287" t="str">
            <v>AlintaAGL Operations</v>
          </cell>
        </row>
        <row r="1288">
          <cell r="A1288" t="str">
            <v>00014393</v>
          </cell>
          <cell r="B1288" t="str">
            <v>Lawrence</v>
          </cell>
          <cell r="C1288" t="str">
            <v>Lynn</v>
          </cell>
          <cell r="D1288" t="str">
            <v>AlintaAGL</v>
          </cell>
          <cell r="E1288" t="str">
            <v>Customer Care</v>
          </cell>
          <cell r="F1288" t="str">
            <v>Customer Service Represen</v>
          </cell>
          <cell r="G1288" t="str">
            <v>TCR Accum Super</v>
          </cell>
          <cell r="H1288" t="str">
            <v>AlintaAGL Pty Ltd</v>
          </cell>
          <cell r="I1288" t="str">
            <v>3303</v>
          </cell>
          <cell r="J1288" t="str">
            <v>S&amp;M Retail Customer Acc</v>
          </cell>
        </row>
        <row r="1289">
          <cell r="A1289" t="str">
            <v>00014394</v>
          </cell>
          <cell r="B1289" t="str">
            <v>Cresswell</v>
          </cell>
          <cell r="C1289" t="str">
            <v>Ray</v>
          </cell>
          <cell r="D1289" t="str">
            <v>AlintaAGL</v>
          </cell>
          <cell r="E1289" t="str">
            <v>Customer Care</v>
          </cell>
          <cell r="F1289" t="str">
            <v>Customer Service Represen</v>
          </cell>
          <cell r="G1289" t="str">
            <v>TCR Accum Super</v>
          </cell>
          <cell r="H1289" t="str">
            <v>AlintaAGL Pty Ltd</v>
          </cell>
          <cell r="I1289" t="str">
            <v>3302</v>
          </cell>
          <cell r="J1289" t="str">
            <v>S&amp;M Retail Call Centre</v>
          </cell>
        </row>
        <row r="1290">
          <cell r="A1290" t="str">
            <v>00014395</v>
          </cell>
          <cell r="B1290" t="str">
            <v>Weber</v>
          </cell>
          <cell r="C1290" t="str">
            <v>Cathy</v>
          </cell>
          <cell r="D1290" t="str">
            <v>AlintaAGL</v>
          </cell>
          <cell r="E1290" t="str">
            <v>Customer Care</v>
          </cell>
          <cell r="F1290" t="str">
            <v>Customer Service Represen</v>
          </cell>
          <cell r="G1290" t="str">
            <v>TCR Accum Super</v>
          </cell>
          <cell r="H1290" t="str">
            <v>AlintaAGL Pty Ltd</v>
          </cell>
          <cell r="I1290" t="str">
            <v>3302</v>
          </cell>
          <cell r="J1290" t="str">
            <v>S&amp;M Retail Call Centre</v>
          </cell>
        </row>
        <row r="1291">
          <cell r="A1291" t="str">
            <v>00014396</v>
          </cell>
          <cell r="B1291" t="str">
            <v>Wood</v>
          </cell>
          <cell r="C1291" t="str">
            <v>Pam</v>
          </cell>
          <cell r="D1291" t="str">
            <v>AlintaAGL</v>
          </cell>
          <cell r="E1291" t="str">
            <v>Customer Care</v>
          </cell>
          <cell r="F1291" t="str">
            <v>Customer Service Represen</v>
          </cell>
          <cell r="G1291" t="str">
            <v>TCR Accum Super</v>
          </cell>
          <cell r="H1291" t="str">
            <v>AlintaAGL Pty Ltd</v>
          </cell>
          <cell r="I1291" t="str">
            <v>3302</v>
          </cell>
          <cell r="J1291" t="str">
            <v>S&amp;M Retail Call Centre</v>
          </cell>
        </row>
        <row r="1292">
          <cell r="A1292" t="str">
            <v>00014397</v>
          </cell>
          <cell r="B1292" t="str">
            <v>Stevens</v>
          </cell>
          <cell r="C1292" t="str">
            <v>Andrew</v>
          </cell>
          <cell r="D1292" t="str">
            <v>AlintaAGL</v>
          </cell>
          <cell r="E1292" t="str">
            <v>Retail Sales</v>
          </cell>
          <cell r="F1292" t="str">
            <v>Business Analyst</v>
          </cell>
          <cell r="G1292" t="str">
            <v>TCR Accum Super</v>
          </cell>
          <cell r="H1292" t="str">
            <v>AlintaAGL Pty Ltd</v>
          </cell>
          <cell r="I1292" t="str">
            <v>3301</v>
          </cell>
          <cell r="J1292" t="str">
            <v>S&amp;M Retail General</v>
          </cell>
        </row>
        <row r="1293">
          <cell r="A1293" t="str">
            <v>00014398</v>
          </cell>
          <cell r="B1293" t="str">
            <v>Rowlands</v>
          </cell>
          <cell r="C1293" t="str">
            <v>Joanna</v>
          </cell>
          <cell r="D1293" t="str">
            <v>AlintaAGL</v>
          </cell>
          <cell r="E1293" t="str">
            <v>Retail Sales</v>
          </cell>
          <cell r="F1293" t="str">
            <v>Advertising &amp; Communicati</v>
          </cell>
          <cell r="G1293" t="str">
            <v>TCR Accum Super</v>
          </cell>
          <cell r="H1293" t="str">
            <v>AlintaAGL Pty Ltd</v>
          </cell>
          <cell r="I1293" t="str">
            <v>3211</v>
          </cell>
          <cell r="J1293" t="str">
            <v>S&amp;M Marketing General</v>
          </cell>
        </row>
        <row r="1294">
          <cell r="A1294" t="str">
            <v>00014399</v>
          </cell>
          <cell r="B1294" t="str">
            <v>Ferrante</v>
          </cell>
          <cell r="C1294" t="str">
            <v>Adrian</v>
          </cell>
          <cell r="D1294" t="str">
            <v>AlintaAGL</v>
          </cell>
          <cell r="E1294" t="str">
            <v>Customer Care</v>
          </cell>
          <cell r="F1294" t="str">
            <v>Customer Service Represen</v>
          </cell>
          <cell r="G1294" t="str">
            <v>TCR Accum Super</v>
          </cell>
          <cell r="H1294" t="str">
            <v>AlintaAGL Pty Ltd</v>
          </cell>
          <cell r="I1294" t="str">
            <v>3302</v>
          </cell>
          <cell r="J1294" t="str">
            <v>S&amp;M Retail Call Centre</v>
          </cell>
        </row>
        <row r="1295">
          <cell r="A1295" t="str">
            <v>00014400</v>
          </cell>
          <cell r="B1295" t="str">
            <v>Clutterbuck</v>
          </cell>
          <cell r="C1295" t="str">
            <v>Nicole</v>
          </cell>
          <cell r="D1295" t="str">
            <v>AlintaAGL</v>
          </cell>
          <cell r="E1295" t="str">
            <v>Customer Care</v>
          </cell>
          <cell r="F1295" t="str">
            <v>Customer Service Represen</v>
          </cell>
          <cell r="G1295" t="str">
            <v>TCR Accum Super</v>
          </cell>
          <cell r="H1295" t="str">
            <v>AlintaAGL Pty Ltd</v>
          </cell>
          <cell r="I1295" t="str">
            <v>3302</v>
          </cell>
          <cell r="J1295" t="str">
            <v>S&amp;M Retail Call Centre</v>
          </cell>
        </row>
        <row r="1296">
          <cell r="A1296" t="str">
            <v>00014403</v>
          </cell>
          <cell r="B1296" t="str">
            <v>Teroi</v>
          </cell>
          <cell r="C1296" t="str">
            <v>Rachel</v>
          </cell>
          <cell r="D1296" t="str">
            <v>AlintaAGL</v>
          </cell>
          <cell r="E1296" t="str">
            <v>Customer Care</v>
          </cell>
          <cell r="F1296" t="str">
            <v>Customer Service Represen</v>
          </cell>
          <cell r="G1296" t="str">
            <v>TCR Accum Super</v>
          </cell>
          <cell r="H1296" t="str">
            <v>AlintaAGL Pty Ltd</v>
          </cell>
          <cell r="I1296" t="str">
            <v>3302</v>
          </cell>
          <cell r="J1296" t="str">
            <v>S&amp;M Retail Call Centre</v>
          </cell>
        </row>
        <row r="1297">
          <cell r="A1297" t="str">
            <v>00014405</v>
          </cell>
          <cell r="B1297" t="str">
            <v>Jolley</v>
          </cell>
          <cell r="C1297" t="str">
            <v>Sherridan</v>
          </cell>
          <cell r="D1297" t="str">
            <v>AlintaAGL</v>
          </cell>
          <cell r="E1297" t="str">
            <v>AlintaAGL</v>
          </cell>
          <cell r="F1297" t="str">
            <v>Personal Assist to GM AlintaAGL</v>
          </cell>
          <cell r="G1297" t="str">
            <v>TCR Accum Super</v>
          </cell>
          <cell r="H1297" t="str">
            <v>AlintaAGL Pty Ltd</v>
          </cell>
          <cell r="I1297" t="str">
            <v>3001</v>
          </cell>
          <cell r="J1297" t="str">
            <v>AlintaAGL GM</v>
          </cell>
        </row>
        <row r="1298">
          <cell r="A1298" t="str">
            <v>00014406</v>
          </cell>
          <cell r="B1298" t="str">
            <v>Page</v>
          </cell>
          <cell r="C1298" t="str">
            <v>Anthony</v>
          </cell>
          <cell r="D1298" t="str">
            <v>Information Services</v>
          </cell>
          <cell r="E1298" t="str">
            <v>Architecture &amp; Strategy</v>
          </cell>
          <cell r="F1298" t="str">
            <v>Business Systems Advisor - AAGL</v>
          </cell>
          <cell r="G1298" t="str">
            <v>TCR Accum Super</v>
          </cell>
          <cell r="H1298" t="str">
            <v>AlintaAGL Pty Ltd</v>
          </cell>
          <cell r="I1298" t="str">
            <v>14140</v>
          </cell>
          <cell r="J1298" t="str">
            <v>Strategy &amp; Architecture</v>
          </cell>
        </row>
        <row r="1299">
          <cell r="A1299" t="str">
            <v>00014407</v>
          </cell>
          <cell r="B1299" t="str">
            <v>Penberthy</v>
          </cell>
          <cell r="C1299" t="str">
            <v>Amanda</v>
          </cell>
          <cell r="D1299" t="str">
            <v>AlintaAGL</v>
          </cell>
          <cell r="E1299" t="str">
            <v>Customer Care</v>
          </cell>
          <cell r="F1299" t="str">
            <v>Customer Service Represen</v>
          </cell>
          <cell r="G1299" t="str">
            <v>TCR Accum Super</v>
          </cell>
          <cell r="H1299" t="str">
            <v>AlintaAGL Pty Ltd</v>
          </cell>
          <cell r="I1299" t="str">
            <v>3302</v>
          </cell>
          <cell r="J1299" t="str">
            <v>S&amp;M Retail Call Centre</v>
          </cell>
        </row>
        <row r="1300">
          <cell r="A1300" t="str">
            <v>00014408</v>
          </cell>
          <cell r="B1300" t="str">
            <v>Andrews</v>
          </cell>
          <cell r="C1300" t="str">
            <v>Patricia</v>
          </cell>
          <cell r="D1300" t="str">
            <v>AlintaAGL</v>
          </cell>
          <cell r="E1300" t="str">
            <v>Customer Care</v>
          </cell>
          <cell r="F1300" t="str">
            <v>Customer Service Represen</v>
          </cell>
          <cell r="G1300" t="str">
            <v>TCR Accum Super</v>
          </cell>
          <cell r="H1300" t="str">
            <v>AlintaAGL Pty Ltd</v>
          </cell>
          <cell r="I1300" t="str">
            <v>3302</v>
          </cell>
          <cell r="J1300" t="str">
            <v>S&amp;M Retail Call Centre</v>
          </cell>
        </row>
        <row r="1301">
          <cell r="A1301" t="str">
            <v>00014409</v>
          </cell>
          <cell r="B1301" t="str">
            <v>Sutton</v>
          </cell>
          <cell r="C1301" t="str">
            <v>Raun</v>
          </cell>
          <cell r="D1301" t="str">
            <v>AlintaAGL</v>
          </cell>
          <cell r="E1301" t="str">
            <v>Customer Care</v>
          </cell>
          <cell r="F1301" t="str">
            <v>Customer Service Represen</v>
          </cell>
          <cell r="G1301" t="str">
            <v>TCR Accum Super</v>
          </cell>
          <cell r="H1301" t="str">
            <v>AlintaAGL Pty Ltd</v>
          </cell>
          <cell r="I1301" t="str">
            <v>3302</v>
          </cell>
          <cell r="J1301" t="str">
            <v>S&amp;M Retail Call Centre</v>
          </cell>
        </row>
        <row r="1302">
          <cell r="A1302" t="str">
            <v>00014410</v>
          </cell>
          <cell r="B1302" t="str">
            <v>Rogers</v>
          </cell>
          <cell r="C1302" t="str">
            <v>Robert</v>
          </cell>
          <cell r="D1302" t="str">
            <v>AlintaAGL</v>
          </cell>
          <cell r="E1302" t="str">
            <v>Customer Care</v>
          </cell>
          <cell r="F1302" t="str">
            <v>Customer Service Represen</v>
          </cell>
          <cell r="G1302" t="str">
            <v>TCR Accum Super</v>
          </cell>
          <cell r="H1302" t="str">
            <v>AlintaAGL Pty Ltd</v>
          </cell>
          <cell r="I1302" t="str">
            <v>3302</v>
          </cell>
          <cell r="J1302" t="str">
            <v>S&amp;M Retail Call Centre</v>
          </cell>
        </row>
        <row r="1303">
          <cell r="A1303" t="str">
            <v>00014411</v>
          </cell>
          <cell r="B1303" t="str">
            <v>Bartlett</v>
          </cell>
          <cell r="C1303" t="str">
            <v>Amanda</v>
          </cell>
          <cell r="D1303" t="str">
            <v>AlintaAGL</v>
          </cell>
          <cell r="E1303" t="str">
            <v>Customer Care</v>
          </cell>
          <cell r="F1303" t="str">
            <v>Customer Service Represen</v>
          </cell>
          <cell r="G1303" t="str">
            <v>TCR Accum Super</v>
          </cell>
          <cell r="H1303" t="str">
            <v>AlintaAGL Pty Ltd</v>
          </cell>
          <cell r="I1303" t="str">
            <v>3302</v>
          </cell>
          <cell r="J1303" t="str">
            <v>S&amp;M Retail Call Centre</v>
          </cell>
        </row>
        <row r="1304">
          <cell r="A1304" t="str">
            <v>00014412</v>
          </cell>
          <cell r="B1304" t="str">
            <v>Haria</v>
          </cell>
          <cell r="C1304" t="str">
            <v>Bhavesh</v>
          </cell>
          <cell r="D1304" t="str">
            <v>AlintaAGL</v>
          </cell>
          <cell r="E1304" t="str">
            <v>Wholesale Energy Analytic</v>
          </cell>
          <cell r="F1304" t="str">
            <v>Analyst Energy Markets</v>
          </cell>
          <cell r="G1304" t="str">
            <v>TCR Accum Super</v>
          </cell>
          <cell r="H1304" t="str">
            <v>AlintaAGL Pty Ltd</v>
          </cell>
          <cell r="I1304" t="str">
            <v>3121</v>
          </cell>
          <cell r="J1304" t="str">
            <v>AlintaAGL Analysis</v>
          </cell>
        </row>
        <row r="1305">
          <cell r="A1305" t="str">
            <v>00014413</v>
          </cell>
          <cell r="B1305" t="str">
            <v>McDonagh</v>
          </cell>
          <cell r="C1305" t="str">
            <v>Chris</v>
          </cell>
          <cell r="D1305" t="str">
            <v>AlintaAGL</v>
          </cell>
          <cell r="E1305" t="str">
            <v>Wholesale Energy Operatio</v>
          </cell>
          <cell r="F1305" t="str">
            <v>Analyst Energy Markets</v>
          </cell>
          <cell r="G1305" t="str">
            <v>TCR Accum Super</v>
          </cell>
          <cell r="H1305" t="str">
            <v>AlintaAGL Pty Ltd</v>
          </cell>
          <cell r="I1305" t="str">
            <v>3181</v>
          </cell>
          <cell r="J1305" t="str">
            <v>AlintaAGL Operations</v>
          </cell>
        </row>
        <row r="1306">
          <cell r="A1306" t="str">
            <v>00014414</v>
          </cell>
          <cell r="B1306" t="str">
            <v>Allpress</v>
          </cell>
          <cell r="C1306" t="str">
            <v>Steven</v>
          </cell>
          <cell r="D1306" t="str">
            <v>AlintaAGL</v>
          </cell>
          <cell r="E1306" t="str">
            <v>Customer Care</v>
          </cell>
          <cell r="F1306" t="str">
            <v>Customer Service Represen</v>
          </cell>
          <cell r="G1306" t="str">
            <v>TCR Accum Super</v>
          </cell>
          <cell r="H1306" t="str">
            <v>AlintaAGL Pty Ltd</v>
          </cell>
          <cell r="I1306" t="str">
            <v>3302</v>
          </cell>
          <cell r="J1306" t="str">
            <v>S&amp;M Retail Call Centre</v>
          </cell>
        </row>
        <row r="1307">
          <cell r="A1307" t="str">
            <v>00014415</v>
          </cell>
          <cell r="B1307" t="str">
            <v>McKinnon</v>
          </cell>
          <cell r="C1307" t="str">
            <v>Mark</v>
          </cell>
          <cell r="D1307" t="str">
            <v>AlintaAGL</v>
          </cell>
          <cell r="E1307" t="str">
            <v>Wholesale Energy Analytic</v>
          </cell>
          <cell r="F1307" t="str">
            <v>Senior Energy Markets Ana</v>
          </cell>
          <cell r="G1307" t="str">
            <v>TCR Accum Super</v>
          </cell>
          <cell r="H1307" t="str">
            <v>AlintaAGL Pty Ltd</v>
          </cell>
          <cell r="I1307" t="str">
            <v>3121</v>
          </cell>
          <cell r="J1307" t="str">
            <v>AlintaAGL Analysis</v>
          </cell>
        </row>
        <row r="1308">
          <cell r="A1308" t="str">
            <v>00014416</v>
          </cell>
          <cell r="B1308" t="str">
            <v>Galati</v>
          </cell>
          <cell r="C1308" t="str">
            <v>Jackie</v>
          </cell>
          <cell r="D1308" t="str">
            <v>AlintaAGL</v>
          </cell>
          <cell r="E1308" t="str">
            <v>Customer Care</v>
          </cell>
          <cell r="F1308" t="str">
            <v>Customer Service Represen</v>
          </cell>
          <cell r="G1308" t="str">
            <v>TCR Accum Super</v>
          </cell>
          <cell r="H1308" t="str">
            <v>AlintaAGL Pty Ltd</v>
          </cell>
          <cell r="I1308" t="str">
            <v>3302</v>
          </cell>
          <cell r="J1308" t="str">
            <v>S&amp;M Retail Call Centre</v>
          </cell>
        </row>
        <row r="1309">
          <cell r="A1309" t="str">
            <v>00014417</v>
          </cell>
          <cell r="B1309" t="str">
            <v>Bates</v>
          </cell>
          <cell r="C1309" t="str">
            <v>Ralph</v>
          </cell>
          <cell r="D1309" t="str">
            <v>AlintaAGL</v>
          </cell>
          <cell r="E1309" t="str">
            <v>Retail Sales</v>
          </cell>
          <cell r="F1309" t="str">
            <v>General Manager Retail Sales</v>
          </cell>
          <cell r="G1309" t="str">
            <v>TCR Accum Super</v>
          </cell>
          <cell r="H1309" t="str">
            <v>AlintaAGL Pty Ltd</v>
          </cell>
          <cell r="I1309" t="str">
            <v>3301</v>
          </cell>
          <cell r="J1309" t="str">
            <v>S&amp;M Retail General</v>
          </cell>
        </row>
        <row r="1310">
          <cell r="A1310" t="str">
            <v>00014418</v>
          </cell>
          <cell r="B1310" t="str">
            <v>Folley</v>
          </cell>
          <cell r="C1310" t="str">
            <v>Nickie</v>
          </cell>
          <cell r="D1310" t="str">
            <v>AlintaAGL</v>
          </cell>
          <cell r="E1310" t="str">
            <v>Customer Care</v>
          </cell>
          <cell r="F1310" t="str">
            <v>Customer Service Represen</v>
          </cell>
          <cell r="G1310" t="str">
            <v>TCR Accum Super</v>
          </cell>
          <cell r="H1310" t="str">
            <v>AlintaAGL Pty Ltd</v>
          </cell>
          <cell r="I1310" t="str">
            <v>3302</v>
          </cell>
          <cell r="J1310" t="str">
            <v>S&amp;M Retail Call Centre</v>
          </cell>
        </row>
        <row r="1311">
          <cell r="A1311" t="str">
            <v>00014419</v>
          </cell>
          <cell r="B1311" t="str">
            <v>Ovenden</v>
          </cell>
          <cell r="C1311" t="str">
            <v>Louise</v>
          </cell>
          <cell r="D1311" t="str">
            <v>AlintaAGL</v>
          </cell>
          <cell r="E1311" t="str">
            <v>Customer Care</v>
          </cell>
          <cell r="F1311" t="str">
            <v>Customer Service Represen</v>
          </cell>
          <cell r="G1311" t="str">
            <v>TCR Accum Super</v>
          </cell>
          <cell r="H1311" t="str">
            <v>AlintaAGL Pty Ltd</v>
          </cell>
          <cell r="I1311" t="str">
            <v>3302</v>
          </cell>
          <cell r="J1311" t="str">
            <v>S&amp;M Retail Call Centre</v>
          </cell>
        </row>
        <row r="1312">
          <cell r="A1312" t="str">
            <v>00014420</v>
          </cell>
          <cell r="B1312" t="str">
            <v>Purcell</v>
          </cell>
          <cell r="C1312" t="str">
            <v>Dan</v>
          </cell>
          <cell r="D1312" t="str">
            <v>AlintaAGL</v>
          </cell>
          <cell r="E1312" t="str">
            <v>Customer Care</v>
          </cell>
          <cell r="F1312" t="str">
            <v>Customer Service Represen</v>
          </cell>
          <cell r="G1312" t="str">
            <v>TCR Accum Super</v>
          </cell>
          <cell r="H1312" t="str">
            <v>AlintaAGL Pty Ltd</v>
          </cell>
          <cell r="I1312" t="str">
            <v>3302</v>
          </cell>
          <cell r="J1312" t="str">
            <v>S&amp;M Retail Call Centre</v>
          </cell>
        </row>
        <row r="1313">
          <cell r="A1313" t="str">
            <v>00014421</v>
          </cell>
          <cell r="B1313" t="str">
            <v>Gillespie</v>
          </cell>
          <cell r="C1313" t="str">
            <v>Jenni</v>
          </cell>
          <cell r="D1313" t="str">
            <v>AlintaAGL</v>
          </cell>
          <cell r="E1313" t="str">
            <v>Customer Care</v>
          </cell>
          <cell r="F1313" t="str">
            <v>Customer Service Represen</v>
          </cell>
          <cell r="G1313" t="str">
            <v>TCR Accum Super</v>
          </cell>
          <cell r="H1313" t="str">
            <v>AlintaAGL Pty Ltd</v>
          </cell>
          <cell r="I1313" t="e">
            <v>#N/A</v>
          </cell>
          <cell r="J1313" t="e">
            <v>#N/A</v>
          </cell>
        </row>
        <row r="1314">
          <cell r="A1314" t="str">
            <v>00014422</v>
          </cell>
          <cell r="B1314" t="str">
            <v>Wilkinson</v>
          </cell>
          <cell r="C1314" t="str">
            <v>Diane</v>
          </cell>
          <cell r="D1314" t="str">
            <v>AlintaAGL</v>
          </cell>
          <cell r="E1314" t="str">
            <v>Customer Care</v>
          </cell>
          <cell r="F1314" t="str">
            <v>Customer Service Represen</v>
          </cell>
          <cell r="G1314" t="str">
            <v>TCR Accum Super</v>
          </cell>
          <cell r="H1314" t="str">
            <v>AlintaAGL Pty Ltd</v>
          </cell>
          <cell r="I1314" t="str">
            <v>3302</v>
          </cell>
          <cell r="J1314" t="str">
            <v>S&amp;M Retail Call Centre</v>
          </cell>
        </row>
        <row r="1315">
          <cell r="A1315" t="str">
            <v>00014423</v>
          </cell>
          <cell r="B1315" t="str">
            <v>McLaren</v>
          </cell>
          <cell r="C1315" t="str">
            <v>Caren</v>
          </cell>
          <cell r="D1315" t="str">
            <v>AlintaAGL</v>
          </cell>
          <cell r="E1315" t="str">
            <v>Wholesale Energy Sales</v>
          </cell>
          <cell r="F1315" t="str">
            <v>Account Executive AlintaA</v>
          </cell>
          <cell r="G1315" t="str">
            <v>TCR Accum Super</v>
          </cell>
          <cell r="H1315" t="str">
            <v>AlintaAGL Pty Ltd</v>
          </cell>
          <cell r="I1315" t="str">
            <v>3141</v>
          </cell>
          <cell r="J1315" t="str">
            <v>AlintaAGL Sales</v>
          </cell>
        </row>
        <row r="1316">
          <cell r="A1316" t="str">
            <v>00014424</v>
          </cell>
          <cell r="B1316" t="str">
            <v>McKenzie</v>
          </cell>
          <cell r="C1316" t="str">
            <v>Ryan</v>
          </cell>
          <cell r="D1316" t="str">
            <v>AlintaAGL</v>
          </cell>
          <cell r="E1316" t="str">
            <v>Customer Care</v>
          </cell>
          <cell r="F1316" t="str">
            <v>Customer Service Represen</v>
          </cell>
          <cell r="G1316" t="str">
            <v>TCR Accum Super</v>
          </cell>
          <cell r="H1316" t="str">
            <v>AlintaAGL Pty Ltd</v>
          </cell>
          <cell r="I1316" t="str">
            <v>3302</v>
          </cell>
          <cell r="J1316" t="str">
            <v>S&amp;M Retail Call Centre</v>
          </cell>
        </row>
        <row r="1317">
          <cell r="A1317" t="str">
            <v>00014425</v>
          </cell>
          <cell r="B1317" t="str">
            <v>Start</v>
          </cell>
          <cell r="C1317" t="str">
            <v>Liz</v>
          </cell>
          <cell r="D1317" t="str">
            <v>AlintaAGL</v>
          </cell>
          <cell r="E1317" t="str">
            <v>Customer Care</v>
          </cell>
          <cell r="F1317" t="str">
            <v>Customer Service Represen</v>
          </cell>
          <cell r="G1317" t="str">
            <v>TCR Accum Super</v>
          </cell>
          <cell r="H1317" t="str">
            <v>AlintaAGL Pty Ltd</v>
          </cell>
          <cell r="I1317" t="str">
            <v>3302</v>
          </cell>
          <cell r="J1317" t="str">
            <v>S&amp;M Retail Call Centre</v>
          </cell>
        </row>
        <row r="1318">
          <cell r="A1318" t="str">
            <v>00014426</v>
          </cell>
          <cell r="B1318" t="str">
            <v>Olsson</v>
          </cell>
          <cell r="C1318" t="str">
            <v>Daniel</v>
          </cell>
          <cell r="D1318" t="str">
            <v>AlintaAGL</v>
          </cell>
          <cell r="E1318" t="str">
            <v>Customer Care</v>
          </cell>
          <cell r="F1318" t="str">
            <v>Customer Service Represen</v>
          </cell>
          <cell r="G1318" t="str">
            <v>TCR Accum Super</v>
          </cell>
          <cell r="H1318" t="str">
            <v>AlintaAGL Pty Ltd</v>
          </cell>
          <cell r="I1318" t="str">
            <v>3302</v>
          </cell>
          <cell r="J1318" t="str">
            <v>S&amp;M Retail Call Centre</v>
          </cell>
        </row>
        <row r="1319">
          <cell r="A1319" t="str">
            <v>00014427</v>
          </cell>
          <cell r="B1319" t="str">
            <v>Burke</v>
          </cell>
          <cell r="C1319" t="str">
            <v>Barbara</v>
          </cell>
          <cell r="D1319" t="str">
            <v>AlintaAGL</v>
          </cell>
          <cell r="E1319" t="str">
            <v>Customer Care</v>
          </cell>
          <cell r="F1319" t="str">
            <v>Customer Service Represen</v>
          </cell>
          <cell r="G1319" t="str">
            <v>TCR Accum Super</v>
          </cell>
          <cell r="H1319" t="str">
            <v>AlintaAGL Pty Ltd</v>
          </cell>
          <cell r="I1319" t="str">
            <v>3302</v>
          </cell>
          <cell r="J1319" t="str">
            <v>S&amp;M Retail Call Centre</v>
          </cell>
        </row>
        <row r="1320">
          <cell r="A1320" t="str">
            <v>00014428</v>
          </cell>
          <cell r="B1320" t="str">
            <v>Hudson</v>
          </cell>
          <cell r="C1320" t="str">
            <v>Jadwiga</v>
          </cell>
          <cell r="D1320" t="str">
            <v>AlintaAGL</v>
          </cell>
          <cell r="E1320" t="str">
            <v>Billing Services</v>
          </cell>
          <cell r="F1320" t="str">
            <v>Retail Services Officer</v>
          </cell>
          <cell r="G1320" t="str">
            <v>TCR Accum Super</v>
          </cell>
          <cell r="H1320" t="str">
            <v>AlintaAGL Pty Ltd</v>
          </cell>
          <cell r="I1320" t="str">
            <v>3303</v>
          </cell>
          <cell r="J1320" t="str">
            <v>S&amp;M Retail Customer Acc</v>
          </cell>
        </row>
        <row r="1321">
          <cell r="A1321" t="str">
            <v>00014429</v>
          </cell>
          <cell r="B1321" t="str">
            <v>McDonald</v>
          </cell>
          <cell r="C1321" t="str">
            <v>Jacqueline</v>
          </cell>
          <cell r="D1321" t="str">
            <v>AlintaAGL</v>
          </cell>
          <cell r="E1321" t="str">
            <v>Billing Services</v>
          </cell>
          <cell r="F1321" t="str">
            <v>Retail Services Officer</v>
          </cell>
          <cell r="G1321" t="str">
            <v>TCR Accum Super</v>
          </cell>
          <cell r="H1321" t="str">
            <v>AlintaAGL Pty Ltd</v>
          </cell>
          <cell r="I1321" t="str">
            <v>3303</v>
          </cell>
          <cell r="J1321" t="str">
            <v>S&amp;M Retail Customer Acc</v>
          </cell>
        </row>
        <row r="1322">
          <cell r="A1322" t="str">
            <v>00014430</v>
          </cell>
          <cell r="B1322" t="str">
            <v>Tuioti</v>
          </cell>
          <cell r="C1322" t="str">
            <v>Lolina-Kay</v>
          </cell>
          <cell r="D1322" t="str">
            <v>AlintaAGL</v>
          </cell>
          <cell r="E1322" t="str">
            <v>Customer Care</v>
          </cell>
          <cell r="F1322" t="str">
            <v>Customer Service Represen</v>
          </cell>
          <cell r="G1322" t="str">
            <v>TCR Accum Super</v>
          </cell>
          <cell r="H1322" t="str">
            <v>AlintaAGL Pty Ltd</v>
          </cell>
          <cell r="I1322" t="str">
            <v>3302</v>
          </cell>
          <cell r="J1322" t="str">
            <v>S&amp;M Retail Call Centre</v>
          </cell>
        </row>
        <row r="1323">
          <cell r="A1323" t="str">
            <v>00014431</v>
          </cell>
          <cell r="B1323" t="str">
            <v>Harris</v>
          </cell>
          <cell r="C1323" t="str">
            <v>Mark</v>
          </cell>
          <cell r="D1323" t="str">
            <v>AlintaAGL</v>
          </cell>
          <cell r="E1323" t="str">
            <v>Commercial Services</v>
          </cell>
          <cell r="F1323" t="str">
            <v>Team Leader</v>
          </cell>
          <cell r="G1323" t="str">
            <v>TCR Accum Super</v>
          </cell>
          <cell r="H1323" t="str">
            <v>AlintaAGL Pty Ltd</v>
          </cell>
          <cell r="I1323" t="str">
            <v>3301</v>
          </cell>
          <cell r="J1323" t="str">
            <v>S&amp;M Retail General</v>
          </cell>
        </row>
        <row r="1324">
          <cell r="A1324" t="str">
            <v>00014432</v>
          </cell>
          <cell r="B1324" t="str">
            <v>Emmens</v>
          </cell>
          <cell r="C1324" t="str">
            <v>Linda</v>
          </cell>
          <cell r="D1324" t="str">
            <v>AlintaAGL</v>
          </cell>
          <cell r="E1324" t="str">
            <v>Retail Services</v>
          </cell>
          <cell r="F1324" t="str">
            <v>Team Leader Retail Servic</v>
          </cell>
          <cell r="G1324" t="str">
            <v>TCR Accum Super</v>
          </cell>
          <cell r="H1324" t="str">
            <v>AlintaAGL Pty Ltd</v>
          </cell>
          <cell r="I1324" t="str">
            <v>3303</v>
          </cell>
          <cell r="J1324" t="str">
            <v>S&amp;M Retail Customer Acc</v>
          </cell>
        </row>
        <row r="1325">
          <cell r="A1325" t="str">
            <v>00014434</v>
          </cell>
          <cell r="B1325" t="str">
            <v>West</v>
          </cell>
          <cell r="C1325" t="str">
            <v>Eli</v>
          </cell>
          <cell r="D1325" t="str">
            <v>AlintaAGL</v>
          </cell>
          <cell r="E1325" t="str">
            <v>Customer Care</v>
          </cell>
          <cell r="F1325" t="str">
            <v>Customer Service Represen</v>
          </cell>
          <cell r="G1325" t="str">
            <v>TCR Accum Super</v>
          </cell>
          <cell r="H1325" t="str">
            <v>AlintaAGL Pty Ltd</v>
          </cell>
          <cell r="I1325" t="str">
            <v>3302</v>
          </cell>
          <cell r="J1325" t="str">
            <v>S&amp;M Retail Call Centre</v>
          </cell>
        </row>
        <row r="1326">
          <cell r="A1326" t="str">
            <v>00014435</v>
          </cell>
          <cell r="B1326" t="str">
            <v>Whitney</v>
          </cell>
          <cell r="C1326" t="str">
            <v>Jayne</v>
          </cell>
          <cell r="D1326" t="str">
            <v>Alinta Asset Management</v>
          </cell>
          <cell r="E1326" t="str">
            <v>Business Development</v>
          </cell>
          <cell r="F1326" t="str">
            <v>General Manager Business Development</v>
          </cell>
          <cell r="G1326" t="str">
            <v>TCR Accum Super</v>
          </cell>
          <cell r="H1326" t="str">
            <v>Monthly Alinta Asset Managemt.</v>
          </cell>
          <cell r="I1326" t="str">
            <v>31400</v>
          </cell>
          <cell r="J1326" t="str">
            <v>AAM Business Develop</v>
          </cell>
        </row>
        <row r="1327">
          <cell r="A1327" t="str">
            <v>00014436</v>
          </cell>
          <cell r="B1327" t="str">
            <v>Kevat</v>
          </cell>
          <cell r="C1327" t="str">
            <v>Nilesh</v>
          </cell>
          <cell r="D1327" t="str">
            <v>Information Services</v>
          </cell>
          <cell r="E1327" t="str">
            <v>Program Office</v>
          </cell>
          <cell r="F1327" t="str">
            <v>Solutions Architect</v>
          </cell>
          <cell r="G1327" t="str">
            <v>TCR Accum Super</v>
          </cell>
          <cell r="H1327" t="str">
            <v>Alinta Limited</v>
          </cell>
          <cell r="I1327" t="str">
            <v>14160</v>
          </cell>
          <cell r="J1327" t="str">
            <v>Program Delivery</v>
          </cell>
        </row>
        <row r="1328">
          <cell r="A1328" t="str">
            <v>00014437</v>
          </cell>
          <cell r="B1328" t="str">
            <v>Edwards</v>
          </cell>
          <cell r="C1328" t="str">
            <v>Louren</v>
          </cell>
          <cell r="D1328" t="str">
            <v>Alinta Asset Management</v>
          </cell>
          <cell r="E1328" t="str">
            <v>Commercial</v>
          </cell>
          <cell r="F1328" t="str">
            <v>Manager Commercial Projects AAM</v>
          </cell>
          <cell r="G1328" t="str">
            <v>TCR Accum Super</v>
          </cell>
          <cell r="H1328" t="str">
            <v>Alinta Asset Management</v>
          </cell>
          <cell r="I1328" t="str">
            <v>31468</v>
          </cell>
          <cell r="J1328" t="str">
            <v>AAM Comm Commercial</v>
          </cell>
        </row>
        <row r="1329">
          <cell r="A1329" t="str">
            <v>00014439</v>
          </cell>
          <cell r="B1329" t="str">
            <v>Philogene</v>
          </cell>
          <cell r="C1329" t="str">
            <v>Edel</v>
          </cell>
          <cell r="D1329" t="str">
            <v>Corporate Finance</v>
          </cell>
          <cell r="E1329" t="str">
            <v>Financial Control UE/MGH/ANH</v>
          </cell>
          <cell r="F1329" t="str">
            <v>Financial Accountant</v>
          </cell>
          <cell r="G1329" t="str">
            <v>TCR Accum Super</v>
          </cell>
          <cell r="H1329" t="str">
            <v>Alinta Limited</v>
          </cell>
          <cell r="I1329" t="str">
            <v>33303</v>
          </cell>
          <cell r="J1329" t="str">
            <v>Revenue Management</v>
          </cell>
        </row>
        <row r="1330">
          <cell r="A1330" t="str">
            <v>00014448</v>
          </cell>
          <cell r="B1330" t="str">
            <v>Pigdon</v>
          </cell>
          <cell r="C1330" t="str">
            <v>Lori</v>
          </cell>
          <cell r="D1330" t="str">
            <v>Alinta Asset Management</v>
          </cell>
          <cell r="E1330" t="str">
            <v>Finance - Credit</v>
          </cell>
          <cell r="F1330" t="str">
            <v>Credit Manager</v>
          </cell>
          <cell r="G1330" t="str">
            <v>TCR Accum Super</v>
          </cell>
          <cell r="H1330" t="str">
            <v>Alinta Limited</v>
          </cell>
          <cell r="I1330" t="str">
            <v>31331</v>
          </cell>
          <cell r="J1330" t="str">
            <v>Accounting Operations</v>
          </cell>
        </row>
        <row r="1331">
          <cell r="A1331" t="str">
            <v>00014450</v>
          </cell>
          <cell r="B1331" t="str">
            <v>Gillespie</v>
          </cell>
          <cell r="C1331" t="str">
            <v>Matthew</v>
          </cell>
          <cell r="D1331" t="str">
            <v>Corporate Finance</v>
          </cell>
          <cell r="E1331" t="str">
            <v>Financial Control AlintaAGL</v>
          </cell>
          <cell r="F1331" t="str">
            <v>Management Accountant</v>
          </cell>
          <cell r="G1331" t="str">
            <v>TCR Accum Super</v>
          </cell>
          <cell r="H1331" t="str">
            <v>Alinta Limited</v>
          </cell>
          <cell r="I1331" t="str">
            <v>13030</v>
          </cell>
          <cell r="J1331" t="str">
            <v>FS EM Support</v>
          </cell>
        </row>
        <row r="1332">
          <cell r="A1332" t="str">
            <v>00014454</v>
          </cell>
          <cell r="B1332" t="str">
            <v>Brunning</v>
          </cell>
          <cell r="C1332" t="str">
            <v>Kirsty</v>
          </cell>
          <cell r="D1332" t="str">
            <v>Corporate Finance</v>
          </cell>
          <cell r="E1332" t="str">
            <v>Financial Control AIH</v>
          </cell>
          <cell r="F1332" t="str">
            <v>Accounting Officer</v>
          </cell>
          <cell r="G1332" t="str">
            <v>TCR Accum Super</v>
          </cell>
          <cell r="H1332" t="str">
            <v>Alinta Limited</v>
          </cell>
          <cell r="I1332" t="str">
            <v>31333</v>
          </cell>
          <cell r="J1332" t="str">
            <v>ANS Finance Duke Costs</v>
          </cell>
        </row>
        <row r="1333">
          <cell r="A1333" t="str">
            <v>00014455</v>
          </cell>
          <cell r="B1333" t="str">
            <v>Hunt</v>
          </cell>
          <cell r="C1333" t="str">
            <v>Shaun</v>
          </cell>
          <cell r="D1333" t="str">
            <v>Alinta Asset Management</v>
          </cell>
          <cell r="E1333" t="str">
            <v>Contracts</v>
          </cell>
          <cell r="F1333" t="str">
            <v>Senior Supply Officer</v>
          </cell>
          <cell r="G1333" t="str">
            <v>TCR Accum Super</v>
          </cell>
          <cell r="H1333" t="str">
            <v>Alinta Asset Management</v>
          </cell>
          <cell r="I1333" t="str">
            <v>43168</v>
          </cell>
          <cell r="J1333" t="str">
            <v>GasTrans(W)FieldServ</v>
          </cell>
        </row>
        <row r="1334">
          <cell r="A1334" t="str">
            <v>00014456</v>
          </cell>
          <cell r="B1334" t="str">
            <v>Collis</v>
          </cell>
          <cell r="C1334" t="str">
            <v>Brad</v>
          </cell>
          <cell r="D1334" t="str">
            <v>Corporate Finance</v>
          </cell>
          <cell r="E1334" t="str">
            <v>Financial Control AIH</v>
          </cell>
          <cell r="F1334" t="str">
            <v>Accounts Officer</v>
          </cell>
          <cell r="G1334" t="str">
            <v>TCR Accum Super</v>
          </cell>
          <cell r="H1334" t="str">
            <v>Alinta Limited</v>
          </cell>
          <cell r="I1334" t="str">
            <v>31333</v>
          </cell>
          <cell r="J1334" t="str">
            <v>ANS Finance Duke Costs</v>
          </cell>
        </row>
        <row r="1335">
          <cell r="A1335" t="str">
            <v>00014459</v>
          </cell>
          <cell r="B1335" t="str">
            <v>Ford</v>
          </cell>
          <cell r="C1335" t="str">
            <v>Tina</v>
          </cell>
          <cell r="D1335" t="str">
            <v>Alinta Asset Management</v>
          </cell>
          <cell r="E1335" t="str">
            <v>Supervisor Planning</v>
          </cell>
          <cell r="F1335" t="str">
            <v>Planner</v>
          </cell>
          <cell r="G1335" t="str">
            <v>TCR Accum Super</v>
          </cell>
          <cell r="H1335" t="str">
            <v>Alinta Asset Management</v>
          </cell>
          <cell r="I1335" t="str">
            <v>39116</v>
          </cell>
          <cell r="J1335" t="str">
            <v>GDW Planning</v>
          </cell>
        </row>
        <row r="1336">
          <cell r="A1336" t="str">
            <v>00014460</v>
          </cell>
          <cell r="B1336" t="str">
            <v>Dorse</v>
          </cell>
          <cell r="C1336" t="str">
            <v>Cameron</v>
          </cell>
          <cell r="D1336" t="str">
            <v>Alinta Asset Management</v>
          </cell>
          <cell r="E1336" t="str">
            <v>Business Services &amp; IT</v>
          </cell>
          <cell r="F1336" t="str">
            <v>General Manager Business Services &amp; IT</v>
          </cell>
          <cell r="G1336" t="str">
            <v>TCR Accum Super</v>
          </cell>
          <cell r="H1336" t="str">
            <v>Alinta Asset Management</v>
          </cell>
          <cell r="I1336" t="str">
            <v>35318</v>
          </cell>
          <cell r="J1336" t="str">
            <v>Mgr Gas Distribution</v>
          </cell>
        </row>
        <row r="1337">
          <cell r="A1337" t="str">
            <v>00014461</v>
          </cell>
          <cell r="B1337" t="str">
            <v>Murn</v>
          </cell>
          <cell r="C1337" t="str">
            <v>Graeme</v>
          </cell>
          <cell r="D1337" t="str">
            <v>Alinta Asset Management</v>
          </cell>
          <cell r="E1337" t="str">
            <v>Electricity Operations</v>
          </cell>
          <cell r="F1337" t="str">
            <v>Manager Electricity Operations</v>
          </cell>
          <cell r="G1337" t="str">
            <v>TCR Accum Super</v>
          </cell>
          <cell r="H1337" t="str">
            <v>Alinta Asset Management</v>
          </cell>
          <cell r="I1337" t="str">
            <v>35400</v>
          </cell>
          <cell r="J1337" t="str">
            <v>Gas Transmission</v>
          </cell>
        </row>
        <row r="1338">
          <cell r="A1338" t="str">
            <v>00014462</v>
          </cell>
          <cell r="B1338" t="str">
            <v>Oza</v>
          </cell>
          <cell r="C1338" t="str">
            <v>Chirayu</v>
          </cell>
          <cell r="D1338" t="str">
            <v>Alinta Asset Management</v>
          </cell>
          <cell r="E1338" t="str">
            <v>UED Asset Network</v>
          </cell>
          <cell r="F1338" t="str">
            <v>Vacation Student</v>
          </cell>
          <cell r="G1338" t="str">
            <v>TCR Accum Super</v>
          </cell>
          <cell r="H1338" t="str">
            <v>Alinta Asset Management</v>
          </cell>
          <cell r="I1338" t="str">
            <v>37302</v>
          </cell>
          <cell r="J1338" t="str">
            <v>Elec Asset Mgt</v>
          </cell>
        </row>
        <row r="1339">
          <cell r="A1339" t="str">
            <v>00014466</v>
          </cell>
          <cell r="B1339" t="str">
            <v>Badger</v>
          </cell>
          <cell r="C1339" t="str">
            <v>Chris</v>
          </cell>
          <cell r="D1339" t="str">
            <v>Alinta Asset Management</v>
          </cell>
          <cell r="E1339" t="str">
            <v>AAM South</v>
          </cell>
          <cell r="F1339" t="str">
            <v>General Manager South</v>
          </cell>
          <cell r="G1339" t="str">
            <v>TCR Accum Super</v>
          </cell>
          <cell r="H1339" t="str">
            <v>Alinta Asset Management</v>
          </cell>
          <cell r="I1339" t="str">
            <v>31438</v>
          </cell>
          <cell r="J1339" t="str">
            <v>AAM OS Management</v>
          </cell>
        </row>
        <row r="1340">
          <cell r="A1340" t="str">
            <v>00014478</v>
          </cell>
          <cell r="B1340" t="str">
            <v>Bedford</v>
          </cell>
          <cell r="C1340" t="str">
            <v>David</v>
          </cell>
          <cell r="D1340" t="str">
            <v>Alinta Asset Management</v>
          </cell>
          <cell r="E1340" t="str">
            <v>Engineering &amp; Technical Services</v>
          </cell>
          <cell r="F1340" t="str">
            <v>Document / Drafting Officer</v>
          </cell>
          <cell r="G1340" t="str">
            <v>TCR Accum Super</v>
          </cell>
          <cell r="H1340" t="str">
            <v>Alinta Asset Management</v>
          </cell>
          <cell r="I1340" t="str">
            <v>43152</v>
          </cell>
          <cell r="J1340" t="str">
            <v>DBP Tech Servs</v>
          </cell>
        </row>
        <row r="1341">
          <cell r="A1341" t="str">
            <v>00014483</v>
          </cell>
          <cell r="B1341" t="str">
            <v>Hodgson</v>
          </cell>
          <cell r="C1341" t="str">
            <v>Doug</v>
          </cell>
          <cell r="D1341" t="str">
            <v>Alinta Energy</v>
          </cell>
          <cell r="E1341" t="str">
            <v>Power Projects</v>
          </cell>
          <cell r="F1341" t="str">
            <v>Project Director Port Kembla</v>
          </cell>
          <cell r="G1341" t="str">
            <v>TCR Accum Super</v>
          </cell>
          <cell r="H1341" t="str">
            <v>Alinta Energy Pty Ltd</v>
          </cell>
          <cell r="I1341" t="str">
            <v>45070</v>
          </cell>
          <cell r="J1341" t="str">
            <v>AE Proj &amp; Engin</v>
          </cell>
        </row>
        <row r="1342">
          <cell r="A1342" t="str">
            <v>00014484</v>
          </cell>
          <cell r="B1342" t="str">
            <v>Brown</v>
          </cell>
          <cell r="C1342" t="str">
            <v>Chris</v>
          </cell>
          <cell r="D1342" t="str">
            <v>Corporate Finance</v>
          </cell>
          <cell r="E1342" t="str">
            <v>Financial Control Alinta</v>
          </cell>
          <cell r="F1342" t="str">
            <v>Corporate Reporting Manager</v>
          </cell>
          <cell r="G1342" t="str">
            <v>TCR Accum Super</v>
          </cell>
          <cell r="H1342" t="str">
            <v>Alinta Limited</v>
          </cell>
          <cell r="I1342" t="str">
            <v>13002</v>
          </cell>
          <cell r="J1342" t="str">
            <v>FS Group Acctg</v>
          </cell>
        </row>
        <row r="1343">
          <cell r="A1343" t="str">
            <v>00014485</v>
          </cell>
          <cell r="B1343" t="str">
            <v>Perera</v>
          </cell>
          <cell r="C1343" t="str">
            <v>Roshani</v>
          </cell>
          <cell r="D1343" t="str">
            <v>Alinta Asset Management</v>
          </cell>
          <cell r="E1343" t="str">
            <v>Finance AAM</v>
          </cell>
          <cell r="F1343" t="str">
            <v>Senior Financial Accountant</v>
          </cell>
          <cell r="G1343" t="str">
            <v>TCR Accum Super</v>
          </cell>
          <cell r="H1343" t="str">
            <v>Alinta Limited</v>
          </cell>
          <cell r="I1343" t="str">
            <v>31469</v>
          </cell>
          <cell r="J1343" t="str">
            <v>ANS Comm Fin Service</v>
          </cell>
        </row>
        <row r="1344">
          <cell r="A1344" t="str">
            <v>00014486</v>
          </cell>
          <cell r="B1344" t="str">
            <v>Kujovic</v>
          </cell>
          <cell r="C1344" t="str">
            <v>Miki</v>
          </cell>
          <cell r="D1344" t="str">
            <v>Information Services</v>
          </cell>
          <cell r="E1344" t="str">
            <v>Program Delivery</v>
          </cell>
          <cell r="F1344" t="str">
            <v>BA Team Leader</v>
          </cell>
          <cell r="G1344" t="str">
            <v>TCR Accum Super</v>
          </cell>
          <cell r="H1344" t="str">
            <v>Alinta Limited</v>
          </cell>
          <cell r="I1344" t="str">
            <v>14161</v>
          </cell>
          <cell r="J1344" t="str">
            <v>PD - Business Analys</v>
          </cell>
        </row>
        <row r="1345">
          <cell r="A1345" t="str">
            <v>00014487</v>
          </cell>
          <cell r="B1345" t="str">
            <v>Gamble</v>
          </cell>
          <cell r="C1345" t="str">
            <v>Sandra</v>
          </cell>
          <cell r="D1345" t="str">
            <v>Energy Investments</v>
          </cell>
          <cell r="E1345" t="str">
            <v>Regulatory</v>
          </cell>
          <cell r="F1345" t="str">
            <v>Group Manager Regulatory</v>
          </cell>
          <cell r="G1345" t="str">
            <v>TCR Accum Super</v>
          </cell>
          <cell r="H1345" t="str">
            <v>Alinta Limited</v>
          </cell>
          <cell r="I1345" t="str">
            <v>10803</v>
          </cell>
          <cell r="J1345" t="str">
            <v>Regulatory</v>
          </cell>
        </row>
        <row r="1346">
          <cell r="A1346" t="str">
            <v>00014494</v>
          </cell>
          <cell r="B1346" t="str">
            <v>Barres</v>
          </cell>
          <cell r="C1346" t="str">
            <v>Kathryn</v>
          </cell>
          <cell r="D1346" t="str">
            <v>Alinta Management Services</v>
          </cell>
          <cell r="E1346" t="str">
            <v>AMS Chief Financial Officer</v>
          </cell>
          <cell r="F1346" t="str">
            <v>Contracts Administrator</v>
          </cell>
          <cell r="G1346" t="str">
            <v>TCR Accum Super</v>
          </cell>
          <cell r="H1346" t="str">
            <v>Alinta Limited</v>
          </cell>
          <cell r="I1346" t="str">
            <v>7202</v>
          </cell>
          <cell r="J1346" t="str">
            <v>AMS CFO</v>
          </cell>
        </row>
        <row r="1347">
          <cell r="A1347" t="str">
            <v>00014503</v>
          </cell>
          <cell r="B1347" t="str">
            <v>Dillon</v>
          </cell>
          <cell r="C1347" t="str">
            <v>Terry</v>
          </cell>
          <cell r="D1347" t="str">
            <v>Corporate Finance</v>
          </cell>
          <cell r="E1347" t="str">
            <v>Planning &amp; Investment Analysis</v>
          </cell>
          <cell r="F1347" t="str">
            <v>Business Analyst</v>
          </cell>
          <cell r="G1347" t="str">
            <v>TCR Accum Super</v>
          </cell>
          <cell r="H1347" t="str">
            <v>Alinta Limited</v>
          </cell>
          <cell r="I1347" t="str">
            <v>12400</v>
          </cell>
          <cell r="J1347" t="str">
            <v>Investment Analysis</v>
          </cell>
        </row>
        <row r="1348">
          <cell r="A1348" t="str">
            <v>00014514</v>
          </cell>
          <cell r="B1348" t="str">
            <v>Jackman</v>
          </cell>
          <cell r="C1348" t="str">
            <v>Sue</v>
          </cell>
          <cell r="D1348" t="str">
            <v>Alinta Asset Management</v>
          </cell>
          <cell r="E1348" t="str">
            <v>Works Program Management</v>
          </cell>
          <cell r="F1348" t="str">
            <v>Manager Works Program Management</v>
          </cell>
          <cell r="G1348" t="str">
            <v>TCR Accum Super</v>
          </cell>
          <cell r="H1348" t="str">
            <v>Alinta Asset Management</v>
          </cell>
          <cell r="I1348" t="str">
            <v>36305</v>
          </cell>
          <cell r="J1348" t="str">
            <v>Program Mgt</v>
          </cell>
        </row>
        <row r="1349">
          <cell r="A1349" t="str">
            <v>00014515</v>
          </cell>
          <cell r="B1349" t="str">
            <v>Blyth</v>
          </cell>
          <cell r="C1349" t="str">
            <v>Cindi</v>
          </cell>
          <cell r="D1349" t="str">
            <v>Alinta Management Services</v>
          </cell>
          <cell r="E1349" t="str">
            <v>AMS Chief Financial Officer</v>
          </cell>
          <cell r="F1349" t="str">
            <v>Energy Supply &amp; Contracts Officer</v>
          </cell>
          <cell r="G1349" t="str">
            <v>TCR Accum Super</v>
          </cell>
          <cell r="H1349" t="str">
            <v>Alinta Limited</v>
          </cell>
          <cell r="I1349" t="str">
            <v>7202</v>
          </cell>
          <cell r="J1349" t="str">
            <v>AMS CFO</v>
          </cell>
        </row>
        <row r="1350">
          <cell r="A1350" t="str">
            <v>00014525</v>
          </cell>
          <cell r="B1350" t="str">
            <v>Wooldridge</v>
          </cell>
          <cell r="C1350" t="str">
            <v>Bruce</v>
          </cell>
          <cell r="D1350" t="str">
            <v>Corporate Finance</v>
          </cell>
          <cell r="E1350" t="str">
            <v>Financial Control AIH</v>
          </cell>
          <cell r="F1350" t="str">
            <v>Financial Controller AIH</v>
          </cell>
          <cell r="G1350" t="str">
            <v>TCR Accum Super</v>
          </cell>
          <cell r="H1350" t="str">
            <v>Alinta Limited</v>
          </cell>
          <cell r="I1350" t="str">
            <v>31333</v>
          </cell>
          <cell r="J1350" t="str">
            <v>ANS Finance Duke Costs</v>
          </cell>
        </row>
        <row r="1351">
          <cell r="A1351" t="str">
            <v>00014529</v>
          </cell>
          <cell r="B1351" t="str">
            <v>Hewitt</v>
          </cell>
          <cell r="C1351" t="str">
            <v>Leigh</v>
          </cell>
          <cell r="D1351" t="str">
            <v>AlintaAGL</v>
          </cell>
          <cell r="E1351" t="str">
            <v>Commercial Services</v>
          </cell>
          <cell r="F1351" t="str">
            <v>Business Analyst</v>
          </cell>
          <cell r="G1351" t="str">
            <v>TCR Accum Super</v>
          </cell>
          <cell r="H1351" t="str">
            <v>AlintaAGL Pty Ltd</v>
          </cell>
          <cell r="I1351" t="str">
            <v>3302</v>
          </cell>
          <cell r="J1351" t="str">
            <v>S&amp;M Retail Call Centre</v>
          </cell>
        </row>
        <row r="1352">
          <cell r="A1352" t="str">
            <v>00014538</v>
          </cell>
          <cell r="B1352" t="str">
            <v>Hatcher</v>
          </cell>
          <cell r="C1352" t="str">
            <v>Kim</v>
          </cell>
          <cell r="D1352" t="str">
            <v>Alinta Asset Management</v>
          </cell>
          <cell r="E1352" t="str">
            <v>Control Room</v>
          </cell>
          <cell r="F1352" t="str">
            <v>Control Room Officer</v>
          </cell>
          <cell r="G1352" t="str">
            <v>TCR Accum Super</v>
          </cell>
          <cell r="H1352" t="str">
            <v>Alinta Asset Management</v>
          </cell>
          <cell r="I1352" t="str">
            <v>39117</v>
          </cell>
          <cell r="J1352" t="str">
            <v>GDW Control Room</v>
          </cell>
        </row>
        <row r="1353">
          <cell r="A1353" t="str">
            <v>00014539</v>
          </cell>
          <cell r="B1353" t="str">
            <v>Thomson</v>
          </cell>
          <cell r="C1353" t="str">
            <v>Bruce</v>
          </cell>
          <cell r="D1353" t="str">
            <v>Alinta Asset Management</v>
          </cell>
          <cell r="E1353" t="str">
            <v>Control Room</v>
          </cell>
          <cell r="F1353" t="str">
            <v>Control Room Officer</v>
          </cell>
          <cell r="G1353" t="str">
            <v>TCR Accum Super</v>
          </cell>
          <cell r="H1353" t="str">
            <v>Alinta Asset Management</v>
          </cell>
          <cell r="I1353" t="str">
            <v>39117</v>
          </cell>
          <cell r="J1353" t="str">
            <v>GDW Control Room</v>
          </cell>
        </row>
        <row r="1354">
          <cell r="A1354" t="str">
            <v>00014540</v>
          </cell>
          <cell r="B1354" t="str">
            <v>Summers</v>
          </cell>
          <cell r="C1354" t="str">
            <v>Ian</v>
          </cell>
          <cell r="D1354" t="str">
            <v>Alinta Asset Management</v>
          </cell>
          <cell r="E1354" t="str">
            <v>Control Room</v>
          </cell>
          <cell r="F1354" t="str">
            <v>Control Room Officer</v>
          </cell>
          <cell r="G1354" t="str">
            <v>TCR Accum Super</v>
          </cell>
          <cell r="H1354" t="str">
            <v>Alinta Asset Management</v>
          </cell>
          <cell r="I1354" t="str">
            <v>39117</v>
          </cell>
          <cell r="J1354" t="str">
            <v>GDW Control Room</v>
          </cell>
        </row>
        <row r="1355">
          <cell r="A1355" t="str">
            <v>00014541</v>
          </cell>
          <cell r="B1355" t="str">
            <v>Ferguson</v>
          </cell>
          <cell r="C1355" t="str">
            <v>Lennard</v>
          </cell>
          <cell r="D1355" t="str">
            <v>Alinta Asset Management</v>
          </cell>
          <cell r="E1355" t="str">
            <v>Kalgoorlie</v>
          </cell>
          <cell r="F1355" t="str">
            <v>Pipeline Technician</v>
          </cell>
          <cell r="G1355" t="str">
            <v>TCR Accum Super</v>
          </cell>
          <cell r="H1355" t="str">
            <v>Alinta Asset Management</v>
          </cell>
          <cell r="I1355" t="str">
            <v>39115</v>
          </cell>
          <cell r="J1355" t="str">
            <v>GDW External Works</v>
          </cell>
        </row>
        <row r="1356">
          <cell r="A1356" t="str">
            <v>00014545</v>
          </cell>
          <cell r="B1356" t="str">
            <v>Iacumin</v>
          </cell>
          <cell r="C1356" t="str">
            <v>Lyn</v>
          </cell>
          <cell r="D1356" t="str">
            <v>Alinta Asset Management</v>
          </cell>
          <cell r="E1356" t="str">
            <v>AAM East</v>
          </cell>
          <cell r="F1356" t="str">
            <v>General Manager East</v>
          </cell>
          <cell r="G1356" t="str">
            <v>TCR Accum Super</v>
          </cell>
          <cell r="H1356" t="str">
            <v>Alinta Asset Management</v>
          </cell>
          <cell r="I1356" t="str">
            <v>31301</v>
          </cell>
          <cell r="J1356" t="str">
            <v>GM Operations</v>
          </cell>
        </row>
        <row r="1357">
          <cell r="A1357" t="str">
            <v>00014547</v>
          </cell>
          <cell r="B1357" t="str">
            <v>Osborne</v>
          </cell>
          <cell r="C1357" t="str">
            <v>James</v>
          </cell>
          <cell r="D1357" t="str">
            <v>Corporate Finance</v>
          </cell>
          <cell r="E1357" t="str">
            <v>Planning &amp; Investment Analysis</v>
          </cell>
          <cell r="F1357" t="str">
            <v>Business Analyst</v>
          </cell>
          <cell r="G1357" t="str">
            <v>TCR Accum Super</v>
          </cell>
          <cell r="H1357" t="str">
            <v>Alinta Limited</v>
          </cell>
          <cell r="I1357" t="str">
            <v>12400</v>
          </cell>
          <cell r="J1357" t="str">
            <v>Investment Analysis</v>
          </cell>
        </row>
        <row r="1358">
          <cell r="A1358" t="str">
            <v>00014548</v>
          </cell>
          <cell r="B1358" t="str">
            <v>Chan</v>
          </cell>
          <cell r="C1358" t="str">
            <v>Karen</v>
          </cell>
          <cell r="D1358" t="str">
            <v>Corporate Finance</v>
          </cell>
          <cell r="E1358" t="str">
            <v>Planning &amp; Investment Analysis</v>
          </cell>
          <cell r="F1358" t="str">
            <v>Business Analyst</v>
          </cell>
          <cell r="G1358" t="str">
            <v>TCR Accum Super</v>
          </cell>
          <cell r="H1358" t="str">
            <v>Alinta Limited</v>
          </cell>
          <cell r="I1358" t="str">
            <v>12400</v>
          </cell>
          <cell r="J1358" t="str">
            <v>Investment Analysis</v>
          </cell>
        </row>
        <row r="1359">
          <cell r="A1359" t="str">
            <v>00014549</v>
          </cell>
          <cell r="B1359" t="str">
            <v>Putnaerglis</v>
          </cell>
          <cell r="C1359" t="str">
            <v>Melissa</v>
          </cell>
          <cell r="D1359" t="str">
            <v>Alinta Asset Management</v>
          </cell>
          <cell r="E1359" t="str">
            <v>Call Centre</v>
          </cell>
          <cell r="F1359" t="str">
            <v>Customer Service Representative</v>
          </cell>
          <cell r="G1359" t="str">
            <v>TCR Accum Super</v>
          </cell>
          <cell r="H1359" t="str">
            <v>Alinta Asset Management</v>
          </cell>
          <cell r="I1359" t="str">
            <v>39119</v>
          </cell>
          <cell r="J1359" t="str">
            <v>GDW Call Centre</v>
          </cell>
        </row>
        <row r="1360">
          <cell r="A1360" t="str">
            <v>00014550</v>
          </cell>
          <cell r="B1360" t="str">
            <v>Lehman</v>
          </cell>
          <cell r="C1360" t="str">
            <v>Alistair</v>
          </cell>
          <cell r="D1360" t="str">
            <v>Alinta Asset Management</v>
          </cell>
          <cell r="E1360" t="str">
            <v>Financial Control AAM</v>
          </cell>
          <cell r="F1360" t="str">
            <v>Financial Controller AAM</v>
          </cell>
          <cell r="G1360" t="str">
            <v>TCR Accum Super</v>
          </cell>
          <cell r="H1360" t="str">
            <v>Alinta Limited</v>
          </cell>
          <cell r="I1360" t="str">
            <v>31330</v>
          </cell>
          <cell r="J1360" t="str">
            <v>Financial Controller</v>
          </cell>
        </row>
        <row r="1361">
          <cell r="A1361" t="str">
            <v>00014557</v>
          </cell>
          <cell r="B1361" t="str">
            <v>Van Dort</v>
          </cell>
          <cell r="C1361" t="str">
            <v>Leah</v>
          </cell>
          <cell r="D1361" t="str">
            <v>Legal Services</v>
          </cell>
          <cell r="E1361" t="str">
            <v>Legal Counsel East</v>
          </cell>
          <cell r="F1361" t="str">
            <v>Legal Secretary -Vic</v>
          </cell>
          <cell r="G1361" t="str">
            <v>TCR Accum Super</v>
          </cell>
          <cell r="H1361" t="str">
            <v>Alinta Limited</v>
          </cell>
          <cell r="I1361" t="str">
            <v>10200</v>
          </cell>
          <cell r="J1361" t="str">
            <v>Gen Counsel &amp; Legal</v>
          </cell>
        </row>
        <row r="1362">
          <cell r="A1362" t="str">
            <v>00014566</v>
          </cell>
          <cell r="B1362" t="str">
            <v>Sell</v>
          </cell>
          <cell r="C1362" t="str">
            <v>Kath</v>
          </cell>
          <cell r="D1362" t="str">
            <v>Alinta Asset Management</v>
          </cell>
          <cell r="E1362" t="str">
            <v>Major Projects</v>
          </cell>
          <cell r="F1362" t="str">
            <v>Receptionist/Project Secretary</v>
          </cell>
          <cell r="G1362" t="str">
            <v>TCR Accum Super</v>
          </cell>
          <cell r="H1362" t="str">
            <v>Alinta Asset Management</v>
          </cell>
          <cell r="I1362" t="str">
            <v>39107</v>
          </cell>
          <cell r="J1362" t="str">
            <v>GDW Gas Projects</v>
          </cell>
        </row>
        <row r="1363">
          <cell r="A1363" t="str">
            <v>00014567</v>
          </cell>
          <cell r="B1363" t="str">
            <v>Greenmount</v>
          </cell>
          <cell r="C1363" t="str">
            <v>David</v>
          </cell>
          <cell r="D1363" t="str">
            <v>Alinta Asset Management</v>
          </cell>
          <cell r="E1363" t="str">
            <v>Gas Transmission West</v>
          </cell>
          <cell r="F1363" t="str">
            <v>Planner</v>
          </cell>
          <cell r="G1363" t="str">
            <v>TCR Accum Super</v>
          </cell>
          <cell r="H1363" t="str">
            <v>Alinta Asset Management</v>
          </cell>
          <cell r="I1363" t="str">
            <v>43150</v>
          </cell>
          <cell r="J1363" t="str">
            <v>Mgr DBP Operations</v>
          </cell>
        </row>
        <row r="1364">
          <cell r="A1364" t="str">
            <v>00014596</v>
          </cell>
          <cell r="B1364" t="str">
            <v>Leung</v>
          </cell>
          <cell r="C1364" t="str">
            <v>Rebecca</v>
          </cell>
          <cell r="D1364" t="str">
            <v>Corporate Finance</v>
          </cell>
          <cell r="E1364" t="str">
            <v>Financial Control Alinta</v>
          </cell>
          <cell r="F1364" t="str">
            <v>Corporate Accountant</v>
          </cell>
          <cell r="G1364" t="str">
            <v>TCR Accum Super</v>
          </cell>
          <cell r="H1364" t="str">
            <v>Alinta Limited</v>
          </cell>
          <cell r="I1364" t="str">
            <v>13002</v>
          </cell>
          <cell r="J1364" t="str">
            <v>FS Group Acctg</v>
          </cell>
        </row>
        <row r="1365">
          <cell r="A1365" t="str">
            <v>00014598</v>
          </cell>
          <cell r="B1365" t="str">
            <v>Sealey</v>
          </cell>
          <cell r="C1365" t="str">
            <v>Michael</v>
          </cell>
          <cell r="D1365" t="str">
            <v>Corporate Finance</v>
          </cell>
          <cell r="E1365" t="str">
            <v>Group Accounting</v>
          </cell>
          <cell r="F1365" t="str">
            <v>Corporate Accountant</v>
          </cell>
          <cell r="G1365" t="str">
            <v>TCR Accum Super</v>
          </cell>
          <cell r="H1365" t="str">
            <v>Alinta Limited</v>
          </cell>
          <cell r="I1365" t="str">
            <v>13002</v>
          </cell>
          <cell r="J1365" t="str">
            <v>FS Group Acctg</v>
          </cell>
        </row>
        <row r="1366">
          <cell r="A1366" t="str">
            <v>00014600</v>
          </cell>
          <cell r="B1366" t="str">
            <v>Harris</v>
          </cell>
          <cell r="C1366" t="str">
            <v>Lisa</v>
          </cell>
          <cell r="D1366" t="str">
            <v>Corporate Finance</v>
          </cell>
          <cell r="E1366" t="str">
            <v>Group Accounting</v>
          </cell>
          <cell r="F1366" t="str">
            <v>Corporate Accountant</v>
          </cell>
          <cell r="G1366" t="str">
            <v>TCR Accum Super</v>
          </cell>
          <cell r="H1366" t="str">
            <v>Alinta Limited</v>
          </cell>
          <cell r="I1366" t="str">
            <v>13002</v>
          </cell>
          <cell r="J1366" t="str">
            <v>FS Group Acctg</v>
          </cell>
        </row>
        <row r="1367">
          <cell r="A1367" t="str">
            <v>00014601</v>
          </cell>
          <cell r="B1367" t="str">
            <v>Kariyawasan</v>
          </cell>
          <cell r="C1367" t="str">
            <v>Chintha</v>
          </cell>
          <cell r="D1367" t="str">
            <v>Corporate Finance</v>
          </cell>
          <cell r="E1367" t="str">
            <v>Group Accounting</v>
          </cell>
          <cell r="F1367" t="str">
            <v>Corporate Accountant</v>
          </cell>
          <cell r="G1367" t="str">
            <v>TCR Accum Super</v>
          </cell>
          <cell r="H1367" t="str">
            <v>Alinta Limited</v>
          </cell>
          <cell r="I1367" t="str">
            <v>13002</v>
          </cell>
          <cell r="J1367" t="str">
            <v>FS Group Acctg</v>
          </cell>
        </row>
        <row r="1368">
          <cell r="A1368" t="str">
            <v>00014602</v>
          </cell>
          <cell r="B1368" t="str">
            <v>Stavretis</v>
          </cell>
          <cell r="C1368" t="str">
            <v>Adam</v>
          </cell>
          <cell r="D1368" t="str">
            <v>Corporate Finance</v>
          </cell>
          <cell r="E1368" t="str">
            <v>Group Accounting</v>
          </cell>
          <cell r="F1368" t="str">
            <v>Corporate Accountant</v>
          </cell>
          <cell r="G1368" t="str">
            <v>TCR Accum Super</v>
          </cell>
          <cell r="H1368" t="str">
            <v>Alinta Limited</v>
          </cell>
          <cell r="I1368" t="str">
            <v>13002</v>
          </cell>
          <cell r="J1368" t="str">
            <v>FS Group Acctg</v>
          </cell>
        </row>
        <row r="1369">
          <cell r="A1369" t="str">
            <v>00014603</v>
          </cell>
          <cell r="B1369" t="str">
            <v>Harry</v>
          </cell>
          <cell r="C1369" t="str">
            <v>Geoff</v>
          </cell>
          <cell r="D1369" t="str">
            <v>Corporate Finance</v>
          </cell>
          <cell r="E1369" t="str">
            <v>Risk &amp; Internal Audit</v>
          </cell>
          <cell r="F1369" t="str">
            <v>Group Manager Risk &amp; Internal Audit</v>
          </cell>
          <cell r="G1369" t="str">
            <v>TCR Accum Super</v>
          </cell>
          <cell r="H1369" t="str">
            <v>Alinta Limited</v>
          </cell>
          <cell r="I1369" t="str">
            <v>12600</v>
          </cell>
          <cell r="J1369" t="str">
            <v>Internal Audit</v>
          </cell>
        </row>
        <row r="1370">
          <cell r="A1370" t="str">
            <v>00014607</v>
          </cell>
          <cell r="B1370" t="str">
            <v>Kampl</v>
          </cell>
          <cell r="C1370" t="str">
            <v>Andrew</v>
          </cell>
          <cell r="D1370" t="str">
            <v>Alinta Asset Management</v>
          </cell>
          <cell r="E1370" t="str">
            <v>Supervisor GA</v>
          </cell>
          <cell r="F1370" t="str">
            <v>Tester</v>
          </cell>
          <cell r="G1370" t="str">
            <v>NPS-EBA / Award VIC</v>
          </cell>
          <cell r="H1370" t="str">
            <v>Alinta Asset Management 2</v>
          </cell>
          <cell r="I1370" t="str">
            <v>39007</v>
          </cell>
          <cell r="J1370" t="str">
            <v>Alliance</v>
          </cell>
        </row>
        <row r="1371">
          <cell r="A1371" t="str">
            <v>00014614</v>
          </cell>
          <cell r="B1371" t="str">
            <v>Campbell</v>
          </cell>
          <cell r="C1371" t="str">
            <v>Dale</v>
          </cell>
          <cell r="D1371" t="str">
            <v>Alinta Asset Management</v>
          </cell>
          <cell r="E1371" t="str">
            <v>Finance - Shared Services</v>
          </cell>
          <cell r="F1371" t="str">
            <v>FSC Manager</v>
          </cell>
          <cell r="G1371" t="str">
            <v>TCR Accum Super</v>
          </cell>
          <cell r="H1371" t="str">
            <v>Alinta Asset Management</v>
          </cell>
          <cell r="I1371" t="str">
            <v>31469</v>
          </cell>
          <cell r="J1371" t="str">
            <v>ANS Comm Finance Ser</v>
          </cell>
        </row>
        <row r="1372">
          <cell r="A1372" t="str">
            <v>00014618</v>
          </cell>
          <cell r="B1372" t="str">
            <v>Gillibrand</v>
          </cell>
          <cell r="C1372" t="str">
            <v>Eileen</v>
          </cell>
          <cell r="D1372" t="str">
            <v/>
          </cell>
          <cell r="E1372" t="str">
            <v/>
          </cell>
          <cell r="F1372" t="str">
            <v>Administration Officer</v>
          </cell>
          <cell r="G1372" t="str">
            <v>TCR Accum Super</v>
          </cell>
          <cell r="H1372" t="str">
            <v>Alinta Asset Management</v>
          </cell>
          <cell r="I1372" t="str">
            <v>35370</v>
          </cell>
          <cell r="J1372" t="str">
            <v>WA Mgr Mkt Servs</v>
          </cell>
        </row>
        <row r="1373">
          <cell r="A1373" t="str">
            <v>00014619</v>
          </cell>
          <cell r="B1373" t="str">
            <v>Mladenovic</v>
          </cell>
          <cell r="C1373" t="str">
            <v>John</v>
          </cell>
          <cell r="D1373" t="str">
            <v>Payroll Only</v>
          </cell>
          <cell r="E1373" t="str">
            <v>DBNGP WA Nominees</v>
          </cell>
          <cell r="F1373" t="str">
            <v>Manager Commercial</v>
          </cell>
          <cell r="G1373" t="str">
            <v>TCR Accum Super</v>
          </cell>
          <cell r="H1373" t="str">
            <v>DBNGP WA Nominees Pty Ltd</v>
          </cell>
          <cell r="I1373" t="str">
            <v>505360</v>
          </cell>
          <cell r="J1373" t="str">
            <v>DBP Administration</v>
          </cell>
        </row>
        <row r="1374">
          <cell r="A1374" t="str">
            <v>00014620</v>
          </cell>
          <cell r="B1374" t="str">
            <v>Brodalka</v>
          </cell>
          <cell r="C1374" t="str">
            <v>Conchita</v>
          </cell>
          <cell r="D1374" t="str">
            <v>Alinta Asset Management</v>
          </cell>
          <cell r="E1374" t="str">
            <v>AAM West</v>
          </cell>
          <cell r="F1374" t="str">
            <v>Senior Project Accountant</v>
          </cell>
          <cell r="G1374" t="str">
            <v>TCR Accum Super</v>
          </cell>
          <cell r="H1374" t="str">
            <v>Alinta Asset Management</v>
          </cell>
          <cell r="I1374" t="str">
            <v>39107</v>
          </cell>
          <cell r="J1374" t="str">
            <v>GDW Gas Projects</v>
          </cell>
        </row>
        <row r="1375">
          <cell r="A1375" t="str">
            <v>00014621</v>
          </cell>
          <cell r="B1375" t="str">
            <v>Vinciguerra</v>
          </cell>
          <cell r="C1375" t="str">
            <v>Alyson</v>
          </cell>
          <cell r="D1375" t="str">
            <v>Human Resources</v>
          </cell>
          <cell r="E1375" t="str">
            <v>HSE Operations West</v>
          </cell>
          <cell r="F1375" t="str">
            <v>HSE Manager - Operations West</v>
          </cell>
          <cell r="G1375" t="str">
            <v>TCR Accum Super</v>
          </cell>
          <cell r="H1375" t="str">
            <v>Alinta Limited</v>
          </cell>
          <cell r="I1375" t="str">
            <v>11002</v>
          </cell>
          <cell r="J1375" t="str">
            <v>HR - Health &amp; Safety</v>
          </cell>
        </row>
        <row r="1376">
          <cell r="A1376" t="str">
            <v>00014624</v>
          </cell>
          <cell r="B1376" t="str">
            <v>Sorrell</v>
          </cell>
          <cell r="C1376" t="str">
            <v>Maxine</v>
          </cell>
          <cell r="D1376" t="str">
            <v>Legal Services</v>
          </cell>
          <cell r="E1376" t="str">
            <v>Legal Counsel East</v>
          </cell>
          <cell r="F1376" t="str">
            <v>Legal Secretary - NSW</v>
          </cell>
          <cell r="G1376" t="str">
            <v>TCR Accum Super</v>
          </cell>
          <cell r="H1376" t="str">
            <v>Alinta Limited</v>
          </cell>
          <cell r="I1376" t="str">
            <v>10200</v>
          </cell>
          <cell r="J1376" t="str">
            <v>Gen Counsel &amp; Legal</v>
          </cell>
        </row>
        <row r="1377">
          <cell r="A1377" t="str">
            <v>00014625</v>
          </cell>
          <cell r="B1377" t="str">
            <v>Jorgensen</v>
          </cell>
          <cell r="C1377" t="str">
            <v>David</v>
          </cell>
          <cell r="D1377" t="str">
            <v>Alinta Asset Management</v>
          </cell>
          <cell r="E1377" t="str">
            <v>Works Programs South</v>
          </cell>
          <cell r="F1377" t="str">
            <v>Works Program Analyst</v>
          </cell>
          <cell r="G1377" t="str">
            <v>TCR Accum Super</v>
          </cell>
          <cell r="H1377" t="str">
            <v>Alinta Asset Management</v>
          </cell>
          <cell r="I1377" t="str">
            <v>36305</v>
          </cell>
          <cell r="J1377" t="str">
            <v>Program Mgt</v>
          </cell>
        </row>
        <row r="1378">
          <cell r="A1378" t="str">
            <v>00014626</v>
          </cell>
          <cell r="B1378" t="str">
            <v>Jakovljevic</v>
          </cell>
          <cell r="C1378" t="str">
            <v>Katerina</v>
          </cell>
          <cell r="D1378" t="str">
            <v>Corporate Finance</v>
          </cell>
          <cell r="E1378" t="str">
            <v>Management Accounting (UEDH / MGH)</v>
          </cell>
          <cell r="F1378" t="str">
            <v>Management Accountant</v>
          </cell>
          <cell r="G1378" t="str">
            <v>TCR Accum Super</v>
          </cell>
          <cell r="H1378" t="str">
            <v>Alinta Limited</v>
          </cell>
          <cell r="I1378" t="str">
            <v>13061</v>
          </cell>
          <cell r="J1378" t="str">
            <v>FS ANS Decision Supp</v>
          </cell>
        </row>
        <row r="1379">
          <cell r="A1379" t="str">
            <v>00014628</v>
          </cell>
          <cell r="B1379" t="str">
            <v>Khan</v>
          </cell>
          <cell r="C1379" t="str">
            <v>Rukhsana</v>
          </cell>
          <cell r="D1379" t="str">
            <v>Information Services</v>
          </cell>
          <cell r="E1379" t="str">
            <v>M&amp;B Western Australia Tea</v>
          </cell>
          <cell r="F1379" t="str">
            <v>Functional Analyst</v>
          </cell>
          <cell r="G1379" t="str">
            <v>TCR Accum Super</v>
          </cell>
          <cell r="H1379" t="str">
            <v>AlintaAGL Pty Ltd</v>
          </cell>
          <cell r="I1379" t="str">
            <v>14140</v>
          </cell>
          <cell r="J1379" t="str">
            <v>Strategy &amp; Architecture</v>
          </cell>
        </row>
        <row r="1380">
          <cell r="A1380" t="str">
            <v>00014629</v>
          </cell>
          <cell r="B1380" t="str">
            <v>Tihore</v>
          </cell>
          <cell r="C1380" t="str">
            <v>Katrina</v>
          </cell>
          <cell r="D1380" t="str">
            <v>Alinta Asset Management</v>
          </cell>
          <cell r="E1380" t="str">
            <v>Call Centre</v>
          </cell>
          <cell r="F1380" t="str">
            <v>Customer Service Represen</v>
          </cell>
          <cell r="G1380" t="str">
            <v>TCR Accum Super</v>
          </cell>
          <cell r="H1380" t="str">
            <v>Alinta Asset Management</v>
          </cell>
          <cell r="I1380" t="str">
            <v>39119</v>
          </cell>
          <cell r="J1380" t="str">
            <v>GDW Call Centre</v>
          </cell>
        </row>
        <row r="1381">
          <cell r="A1381" t="str">
            <v>00014630</v>
          </cell>
          <cell r="B1381" t="str">
            <v>Simpson</v>
          </cell>
          <cell r="C1381" t="str">
            <v>Julie</v>
          </cell>
          <cell r="D1381" t="str">
            <v>Alinta Asset Management</v>
          </cell>
          <cell r="E1381" t="str">
            <v>Call Centre</v>
          </cell>
          <cell r="F1381" t="str">
            <v>Customer Service Represen</v>
          </cell>
          <cell r="G1381" t="str">
            <v>TCR Accum Super</v>
          </cell>
          <cell r="H1381" t="str">
            <v>Alinta Asset Management</v>
          </cell>
          <cell r="I1381" t="str">
            <v>39119</v>
          </cell>
          <cell r="J1381" t="str">
            <v>GDW Call Centre</v>
          </cell>
        </row>
        <row r="1382">
          <cell r="A1382" t="str">
            <v>00014631</v>
          </cell>
          <cell r="B1382" t="str">
            <v>Bruce</v>
          </cell>
          <cell r="C1382" t="str">
            <v>Laurence</v>
          </cell>
          <cell r="D1382" t="str">
            <v>Alinta Asset Management</v>
          </cell>
          <cell r="E1382" t="str">
            <v>Call Centre</v>
          </cell>
          <cell r="F1382" t="str">
            <v>Customer Service Represen</v>
          </cell>
          <cell r="G1382" t="str">
            <v>TCR Accum Super</v>
          </cell>
          <cell r="H1382" t="str">
            <v>Alinta Asset Management</v>
          </cell>
          <cell r="I1382" t="str">
            <v>39103</v>
          </cell>
          <cell r="J1382" t="str">
            <v>GDW Customer Service</v>
          </cell>
        </row>
        <row r="1383">
          <cell r="A1383" t="str">
            <v>00014636</v>
          </cell>
          <cell r="B1383" t="str">
            <v>Louw</v>
          </cell>
          <cell r="C1383" t="str">
            <v>Read</v>
          </cell>
          <cell r="D1383" t="str">
            <v>Alinta Asset Management</v>
          </cell>
          <cell r="E1383" t="str">
            <v>Control Room</v>
          </cell>
          <cell r="F1383" t="str">
            <v>Control Room Officer</v>
          </cell>
          <cell r="G1383" t="str">
            <v>TCR Accum Super</v>
          </cell>
          <cell r="H1383" t="str">
            <v>Alinta Asset Management</v>
          </cell>
          <cell r="I1383" t="str">
            <v>39117</v>
          </cell>
          <cell r="J1383" t="str">
            <v>GDW Control Room</v>
          </cell>
        </row>
        <row r="1384">
          <cell r="A1384" t="str">
            <v>00014637</v>
          </cell>
          <cell r="B1384" t="str">
            <v>Gardner</v>
          </cell>
          <cell r="C1384" t="str">
            <v>Brian</v>
          </cell>
          <cell r="D1384" t="str">
            <v>Alinta Asset Management</v>
          </cell>
          <cell r="E1384" t="str">
            <v>Control Room</v>
          </cell>
          <cell r="F1384" t="str">
            <v>Control Room Officer</v>
          </cell>
          <cell r="G1384" t="str">
            <v>TCR Accum Super</v>
          </cell>
          <cell r="H1384" t="str">
            <v>Alinta Asset Management</v>
          </cell>
          <cell r="I1384" t="str">
            <v>39117</v>
          </cell>
          <cell r="J1384" t="str">
            <v>GDW Control Room</v>
          </cell>
        </row>
        <row r="1385">
          <cell r="A1385" t="str">
            <v>00014641</v>
          </cell>
          <cell r="B1385" t="str">
            <v>Trainor</v>
          </cell>
          <cell r="C1385" t="str">
            <v>Greg</v>
          </cell>
          <cell r="D1385" t="str">
            <v>Alinta Asset Management</v>
          </cell>
          <cell r="E1385" t="str">
            <v>Market Development</v>
          </cell>
          <cell r="F1385" t="str">
            <v>Manager Market Development AAM</v>
          </cell>
          <cell r="G1385" t="str">
            <v>TCR Accum Super</v>
          </cell>
          <cell r="H1385" t="str">
            <v>Alinta Asset Management</v>
          </cell>
          <cell r="I1385" t="str">
            <v>31541</v>
          </cell>
          <cell r="J1385" t="str">
            <v>AAM Comm Market Devl</v>
          </cell>
        </row>
        <row r="1386">
          <cell r="A1386" t="str">
            <v>00014642</v>
          </cell>
          <cell r="B1386" t="str">
            <v>Elford</v>
          </cell>
          <cell r="C1386" t="str">
            <v>Mitch</v>
          </cell>
          <cell r="D1386" t="str">
            <v>Alinta Asset Management</v>
          </cell>
          <cell r="E1386" t="str">
            <v>Warrnambool &amp; Travelling</v>
          </cell>
          <cell r="F1386" t="str">
            <v>Apprentice Linesman</v>
          </cell>
          <cell r="G1386" t="str">
            <v>NPS-EBA / Award VIC</v>
          </cell>
          <cell r="H1386" t="str">
            <v>Alinta Asset Management 2</v>
          </cell>
          <cell r="I1386" t="str">
            <v>31519</v>
          </cell>
          <cell r="J1386" t="str">
            <v>AAM OS ED OS Constru</v>
          </cell>
        </row>
        <row r="1387">
          <cell r="A1387" t="str">
            <v>00014645</v>
          </cell>
          <cell r="B1387" t="str">
            <v>Dunn</v>
          </cell>
          <cell r="C1387" t="str">
            <v>Sean</v>
          </cell>
          <cell r="D1387" t="str">
            <v>Human Resources</v>
          </cell>
          <cell r="E1387" t="str">
            <v>HSE Projects</v>
          </cell>
          <cell r="F1387" t="str">
            <v>Senior HSE Adviser Projects</v>
          </cell>
          <cell r="G1387" t="str">
            <v>TCR Accum Super</v>
          </cell>
          <cell r="H1387" t="str">
            <v>Alinta Limited</v>
          </cell>
          <cell r="I1387" t="str">
            <v>43125</v>
          </cell>
          <cell r="J1387" t="str">
            <v>DBP Capital Exp Pr</v>
          </cell>
        </row>
        <row r="1388">
          <cell r="A1388" t="str">
            <v>00014647</v>
          </cell>
          <cell r="B1388" t="str">
            <v>D'Olimpio</v>
          </cell>
          <cell r="C1388" t="str">
            <v>Moira</v>
          </cell>
          <cell r="D1388" t="str">
            <v>Alinta Asset Management</v>
          </cell>
          <cell r="E1388" t="str">
            <v>Contracts</v>
          </cell>
          <cell r="F1388" t="str">
            <v>Administration Officer</v>
          </cell>
          <cell r="G1388" t="str">
            <v>TCR Accum Super</v>
          </cell>
          <cell r="H1388" t="str">
            <v>Alinta Asset Management</v>
          </cell>
          <cell r="I1388" t="str">
            <v>43168</v>
          </cell>
          <cell r="J1388" t="str">
            <v>GasTrans(W)FieldServ</v>
          </cell>
        </row>
        <row r="1389">
          <cell r="A1389" t="str">
            <v>00014653</v>
          </cell>
          <cell r="B1389" t="str">
            <v>Kelly</v>
          </cell>
          <cell r="C1389" t="str">
            <v>Belinda</v>
          </cell>
          <cell r="D1389" t="str">
            <v>Human Resources</v>
          </cell>
          <cell r="E1389" t="str">
            <v>Environment</v>
          </cell>
          <cell r="F1389" t="str">
            <v>HSE Corporate Planning &amp; Project Adviser</v>
          </cell>
          <cell r="G1389" t="str">
            <v>TCR Accum Super</v>
          </cell>
          <cell r="H1389" t="str">
            <v>Alinta Limited</v>
          </cell>
          <cell r="I1389" t="str">
            <v>11000</v>
          </cell>
          <cell r="J1389" t="str">
            <v>Human Resources</v>
          </cell>
        </row>
        <row r="1390">
          <cell r="A1390" t="str">
            <v>00014654</v>
          </cell>
          <cell r="B1390" t="str">
            <v>Hoang</v>
          </cell>
          <cell r="C1390" t="str">
            <v>Jacqueline</v>
          </cell>
          <cell r="D1390" t="str">
            <v>Alinta Asset Management</v>
          </cell>
          <cell r="E1390" t="str">
            <v>Works Programs South</v>
          </cell>
          <cell r="F1390" t="str">
            <v>Works Program Analyst</v>
          </cell>
          <cell r="G1390" t="str">
            <v>TCR Accum Super</v>
          </cell>
          <cell r="H1390" t="str">
            <v>Alinta Asset Management</v>
          </cell>
          <cell r="I1390" t="str">
            <v>36305</v>
          </cell>
          <cell r="J1390" t="str">
            <v>Program Mgt</v>
          </cell>
        </row>
        <row r="1391">
          <cell r="A1391" t="str">
            <v>00014655</v>
          </cell>
          <cell r="B1391" t="str">
            <v>Clydesdale</v>
          </cell>
          <cell r="C1391" t="str">
            <v>Nick</v>
          </cell>
          <cell r="D1391" t="str">
            <v>Alinta Asset Management</v>
          </cell>
          <cell r="E1391" t="str">
            <v>Supervisor Burwood 1</v>
          </cell>
          <cell r="F1391" t="str">
            <v>Apprentice Lineworker</v>
          </cell>
          <cell r="G1391" t="str">
            <v>Apprentice Lineworke</v>
          </cell>
          <cell r="H1391" t="str">
            <v>United Energy Ltd.</v>
          </cell>
          <cell r="I1391" t="str">
            <v>39403</v>
          </cell>
          <cell r="J1391" t="str">
            <v>Alliance - Burwood</v>
          </cell>
        </row>
        <row r="1392">
          <cell r="A1392" t="str">
            <v>00014656</v>
          </cell>
          <cell r="B1392" t="str">
            <v>Banfield</v>
          </cell>
          <cell r="C1392" t="str">
            <v>Cam</v>
          </cell>
          <cell r="D1392" t="str">
            <v>Alinta Asset Management</v>
          </cell>
          <cell r="E1392" t="str">
            <v>Supervisor GA</v>
          </cell>
          <cell r="F1392" t="str">
            <v>Apprentice</v>
          </cell>
          <cell r="G1392" t="str">
            <v>NPS-EBA / Award VIC</v>
          </cell>
          <cell r="H1392" t="str">
            <v>Alinta Asset Management 2</v>
          </cell>
          <cell r="I1392" t="str">
            <v>39007</v>
          </cell>
          <cell r="J1392" t="str">
            <v>Alliance</v>
          </cell>
        </row>
        <row r="1393">
          <cell r="A1393" t="str">
            <v>00014657</v>
          </cell>
          <cell r="B1393" t="str">
            <v>Nicholas</v>
          </cell>
          <cell r="C1393" t="str">
            <v>Ben</v>
          </cell>
          <cell r="D1393" t="str">
            <v>Alinta Asset Management</v>
          </cell>
          <cell r="E1393" t="str">
            <v>Projects</v>
          </cell>
          <cell r="F1393" t="str">
            <v>Trainee Project Planner</v>
          </cell>
          <cell r="G1393" t="str">
            <v>TCR Accum Super</v>
          </cell>
          <cell r="H1393" t="str">
            <v>Alinta Asset Management</v>
          </cell>
          <cell r="I1393" t="str">
            <v>39410</v>
          </cell>
          <cell r="J1393" t="str">
            <v>Overhead Services Gr</v>
          </cell>
        </row>
        <row r="1394">
          <cell r="A1394" t="str">
            <v>00014658</v>
          </cell>
          <cell r="B1394" t="str">
            <v>Godsall</v>
          </cell>
          <cell r="C1394" t="str">
            <v>Russell</v>
          </cell>
          <cell r="D1394" t="str">
            <v>Alinta Asset Management</v>
          </cell>
          <cell r="E1394" t="str">
            <v>Planning</v>
          </cell>
          <cell r="F1394" t="str">
            <v>Planning Superintendent</v>
          </cell>
          <cell r="G1394" t="str">
            <v>TCR Accum Super</v>
          </cell>
          <cell r="H1394" t="str">
            <v>Alinta Asset Management</v>
          </cell>
          <cell r="I1394" t="str">
            <v>39101</v>
          </cell>
          <cell r="J1394" t="str">
            <v>GDW Management</v>
          </cell>
        </row>
        <row r="1395">
          <cell r="A1395" t="str">
            <v>00014669</v>
          </cell>
          <cell r="B1395" t="str">
            <v>Linden</v>
          </cell>
          <cell r="C1395" t="str">
            <v>Astrid</v>
          </cell>
          <cell r="D1395" t="str">
            <v>Corporate Finance</v>
          </cell>
          <cell r="E1395" t="str">
            <v>Corporate Finance</v>
          </cell>
          <cell r="F1395" t="str">
            <v>Personal Assistant</v>
          </cell>
          <cell r="G1395" t="str">
            <v>TCR Accum Super</v>
          </cell>
          <cell r="H1395" t="str">
            <v>Alinta Limited</v>
          </cell>
          <cell r="I1395" t="str">
            <v>12500</v>
          </cell>
          <cell r="J1395" t="str">
            <v>Grp Mgr Risk &amp; Audit</v>
          </cell>
        </row>
        <row r="1396">
          <cell r="A1396" t="str">
            <v>00014670</v>
          </cell>
          <cell r="B1396" t="str">
            <v>Hibbert</v>
          </cell>
          <cell r="C1396" t="str">
            <v>Brad</v>
          </cell>
          <cell r="D1396" t="str">
            <v>Alinta Asset Management</v>
          </cell>
          <cell r="E1396" t="str">
            <v>Protection Testers - Keysborough</v>
          </cell>
          <cell r="F1396" t="str">
            <v>Trainee Prot &amp; Control Tech Officer</v>
          </cell>
          <cell r="G1396" t="str">
            <v>NPS-EBA / Award VIC</v>
          </cell>
          <cell r="H1396" t="str">
            <v>Alinta Asset Management 2</v>
          </cell>
          <cell r="I1396" t="str">
            <v>31511</v>
          </cell>
          <cell r="J1396" t="str">
            <v>AAM OS ED SS Keysbourough</v>
          </cell>
        </row>
        <row r="1397">
          <cell r="A1397" t="str">
            <v>00014671</v>
          </cell>
          <cell r="B1397" t="str">
            <v>Hameeteman</v>
          </cell>
          <cell r="C1397" t="str">
            <v>Aaron</v>
          </cell>
          <cell r="D1397" t="str">
            <v>Alinta Asset Management</v>
          </cell>
          <cell r="E1397" t="str">
            <v>Supervisor Mornington 2</v>
          </cell>
          <cell r="F1397" t="str">
            <v>Apprentice Lineworker</v>
          </cell>
          <cell r="G1397" t="str">
            <v>Apprentice Lineworke</v>
          </cell>
          <cell r="H1397" t="str">
            <v>United Energy Ltd.</v>
          </cell>
          <cell r="I1397" t="str">
            <v>39404</v>
          </cell>
          <cell r="J1397" t="str">
            <v>Alliance - Mornington</v>
          </cell>
        </row>
        <row r="1398">
          <cell r="A1398" t="str">
            <v>00014672</v>
          </cell>
          <cell r="B1398" t="str">
            <v>Cripps</v>
          </cell>
          <cell r="C1398" t="str">
            <v>John</v>
          </cell>
          <cell r="D1398" t="str">
            <v>Alinta Asset Management</v>
          </cell>
          <cell r="E1398" t="str">
            <v>ZSS Construction - Keysborough</v>
          </cell>
          <cell r="F1398" t="str">
            <v>Apprentice</v>
          </cell>
          <cell r="G1398" t="str">
            <v>NPS-EBA / Award VIC</v>
          </cell>
          <cell r="H1398" t="str">
            <v>Alinta Asset Management 2</v>
          </cell>
          <cell r="I1398" t="str">
            <v>31508</v>
          </cell>
          <cell r="J1398" t="str">
            <v>AAM OS ED SS Keysbourough</v>
          </cell>
        </row>
        <row r="1399">
          <cell r="A1399" t="str">
            <v>00014673</v>
          </cell>
          <cell r="B1399" t="str">
            <v>Harvey</v>
          </cell>
          <cell r="C1399" t="str">
            <v>Trent</v>
          </cell>
          <cell r="D1399" t="str">
            <v>Alinta Asset Management</v>
          </cell>
          <cell r="E1399" t="str">
            <v>ZSS Construction - Keysborough</v>
          </cell>
          <cell r="F1399" t="str">
            <v>Apprentice Electrical Fitter</v>
          </cell>
          <cell r="G1399" t="str">
            <v>NPS-EBA / Award VIC</v>
          </cell>
          <cell r="H1399" t="str">
            <v>Alinta Asset Management 2</v>
          </cell>
          <cell r="I1399" t="str">
            <v>31508</v>
          </cell>
          <cell r="J1399" t="str">
            <v>AAM OS ED SS Keysbourough</v>
          </cell>
        </row>
        <row r="1400">
          <cell r="A1400" t="str">
            <v>00014675</v>
          </cell>
          <cell r="B1400" t="str">
            <v>Kalms</v>
          </cell>
          <cell r="C1400" t="str">
            <v>shelley</v>
          </cell>
          <cell r="D1400" t="str">
            <v>Payroll Only</v>
          </cell>
          <cell r="E1400" t="str">
            <v>DBNGP WA Nominees</v>
          </cell>
          <cell r="F1400" t="str">
            <v>Manager Commercial Opperations</v>
          </cell>
          <cell r="G1400" t="str">
            <v>TCR Accum Super</v>
          </cell>
          <cell r="H1400" t="str">
            <v>DBNGP WA Nominees Pty Ltd</v>
          </cell>
          <cell r="I1400" t="str">
            <v>505360</v>
          </cell>
          <cell r="J1400" t="str">
            <v>DBP Administration</v>
          </cell>
        </row>
        <row r="1401">
          <cell r="A1401" t="str">
            <v>00014677</v>
          </cell>
          <cell r="B1401" t="str">
            <v>Geen</v>
          </cell>
          <cell r="C1401" t="str">
            <v>Glyn</v>
          </cell>
          <cell r="D1401" t="str">
            <v>Payroll Only</v>
          </cell>
          <cell r="E1401" t="str">
            <v>DBNGP WA Nominees</v>
          </cell>
          <cell r="F1401" t="str">
            <v>Compliance Manager</v>
          </cell>
          <cell r="G1401" t="str">
            <v>TCR Accum Super</v>
          </cell>
          <cell r="H1401" t="str">
            <v>DBNGP WA Nominees Pty Ltd</v>
          </cell>
          <cell r="I1401" t="str">
            <v>505360</v>
          </cell>
          <cell r="J1401" t="str">
            <v>DBP Administration</v>
          </cell>
        </row>
        <row r="1402">
          <cell r="A1402" t="str">
            <v>00014679</v>
          </cell>
          <cell r="B1402" t="str">
            <v>Dartnall</v>
          </cell>
          <cell r="C1402" t="str">
            <v>Sue</v>
          </cell>
          <cell r="D1402" t="str">
            <v>Corporate Finance</v>
          </cell>
          <cell r="E1402" t="str">
            <v>Corporate Office Administration</v>
          </cell>
          <cell r="F1402" t="str">
            <v>Receptionist</v>
          </cell>
          <cell r="G1402" t="str">
            <v>TCR Accum Super</v>
          </cell>
          <cell r="H1402" t="str">
            <v>Alinta Limited</v>
          </cell>
          <cell r="I1402" t="str">
            <v>13501</v>
          </cell>
          <cell r="J1402" t="str">
            <v>BS Corp Office Admin</v>
          </cell>
        </row>
        <row r="1403">
          <cell r="A1403" t="str">
            <v>00014686</v>
          </cell>
          <cell r="B1403" t="str">
            <v>Khor</v>
          </cell>
          <cell r="C1403" t="str">
            <v>Lynn</v>
          </cell>
          <cell r="D1403" t="str">
            <v>Corporate Finance</v>
          </cell>
          <cell r="E1403" t="str">
            <v>Group Taxation</v>
          </cell>
          <cell r="F1403" t="str">
            <v>Taxation Adviser</v>
          </cell>
          <cell r="G1403" t="str">
            <v>TCR Accum Super</v>
          </cell>
          <cell r="H1403" t="str">
            <v>Alinta Limited</v>
          </cell>
          <cell r="I1403" t="str">
            <v>12800</v>
          </cell>
          <cell r="J1403" t="str">
            <v>Group Taxation</v>
          </cell>
        </row>
        <row r="1404">
          <cell r="A1404" t="str">
            <v>00014690</v>
          </cell>
          <cell r="B1404" t="str">
            <v>Hamilton</v>
          </cell>
          <cell r="C1404" t="str">
            <v>Ben</v>
          </cell>
          <cell r="D1404" t="str">
            <v>AlintaAGL</v>
          </cell>
          <cell r="E1404" t="str">
            <v>AlintaAGL</v>
          </cell>
          <cell r="F1404" t="str">
            <v>Chief Financial Officer</v>
          </cell>
          <cell r="G1404" t="str">
            <v>TCR Accum Super</v>
          </cell>
          <cell r="H1404" t="str">
            <v>AlintaAGL Pty Ltd</v>
          </cell>
          <cell r="I1404" t="str">
            <v>3001</v>
          </cell>
          <cell r="J1404" t="str">
            <v>AlintaAGL GM</v>
          </cell>
        </row>
        <row r="1405">
          <cell r="A1405" t="str">
            <v>00014692</v>
          </cell>
          <cell r="B1405" t="str">
            <v>Parkin</v>
          </cell>
          <cell r="C1405" t="str">
            <v>Bill</v>
          </cell>
          <cell r="D1405" t="str">
            <v>Alinta Asset Management</v>
          </cell>
          <cell r="E1405" t="str">
            <v>UED Asset Network</v>
          </cell>
          <cell r="F1405" t="str">
            <v>Senior Asset Performance Engineer</v>
          </cell>
          <cell r="G1405" t="str">
            <v>TCR Accum Super</v>
          </cell>
          <cell r="H1405" t="str">
            <v>Alinta Limited</v>
          </cell>
          <cell r="I1405" t="str">
            <v>37302</v>
          </cell>
          <cell r="J1405" t="str">
            <v>Electricity Asset Management</v>
          </cell>
        </row>
        <row r="1406">
          <cell r="A1406" t="str">
            <v>00014693</v>
          </cell>
          <cell r="B1406" t="str">
            <v>Callinan</v>
          </cell>
          <cell r="C1406" t="str">
            <v>Anthony</v>
          </cell>
          <cell r="D1406" t="str">
            <v>Corporate Finance</v>
          </cell>
          <cell r="E1406" t="str">
            <v>Corporate Finance</v>
          </cell>
          <cell r="F1406" t="str">
            <v>General Manager, Pipeline Marketing</v>
          </cell>
          <cell r="G1406" t="str">
            <v>TCR Accum Super</v>
          </cell>
          <cell r="H1406" t="str">
            <v>Alinta Limited</v>
          </cell>
          <cell r="I1406" t="str">
            <v/>
          </cell>
          <cell r="J1406" t="str">
            <v/>
          </cell>
        </row>
        <row r="1407">
          <cell r="A1407" t="str">
            <v>00014701</v>
          </cell>
          <cell r="B1407" t="str">
            <v>Atwell</v>
          </cell>
          <cell r="C1407" t="str">
            <v>Jeff</v>
          </cell>
          <cell r="D1407" t="str">
            <v>Alinta Asset Management</v>
          </cell>
          <cell r="E1407" t="str">
            <v>POWERCOR</v>
          </cell>
          <cell r="F1407" t="str">
            <v>Apprentice Linesman</v>
          </cell>
          <cell r="G1407" t="str">
            <v>NPS-EBA / Award VIC</v>
          </cell>
          <cell r="H1407" t="str">
            <v>Alinta Asset Management 2</v>
          </cell>
          <cell r="I1407" t="str">
            <v>31519</v>
          </cell>
          <cell r="J1407" t="str">
            <v>AAM OS ED OS Constru</v>
          </cell>
        </row>
        <row r="1408">
          <cell r="A1408" t="str">
            <v>00014702</v>
          </cell>
          <cell r="B1408" t="str">
            <v>Clarke</v>
          </cell>
          <cell r="C1408" t="str">
            <v>Travis</v>
          </cell>
          <cell r="D1408" t="str">
            <v>Alinta Asset Management</v>
          </cell>
          <cell r="E1408" t="str">
            <v>Supervisor Moorabbin 1</v>
          </cell>
          <cell r="F1408" t="str">
            <v>Apprentice Lineworker</v>
          </cell>
          <cell r="G1408" t="str">
            <v>Apprentice Lineworke</v>
          </cell>
          <cell r="H1408" t="str">
            <v>United Energy Ltd.</v>
          </cell>
          <cell r="I1408" t="str">
            <v>39402</v>
          </cell>
          <cell r="J1408" t="str">
            <v>Alliance - Moorabbin</v>
          </cell>
        </row>
        <row r="1409">
          <cell r="A1409" t="str">
            <v>00014705</v>
          </cell>
          <cell r="B1409" t="str">
            <v>Camilleri</v>
          </cell>
          <cell r="C1409" t="str">
            <v>Christopher</v>
          </cell>
          <cell r="D1409" t="str">
            <v>Alinta Asset Management</v>
          </cell>
          <cell r="E1409" t="str">
            <v>Asset Manager AAE Network</v>
          </cell>
          <cell r="F1409" t="str">
            <v>Graduate Engineer</v>
          </cell>
          <cell r="G1409" t="str">
            <v>TCR Accum Super</v>
          </cell>
          <cell r="H1409" t="str">
            <v>Alinta Asset Management</v>
          </cell>
          <cell r="I1409" t="str">
            <v>35360</v>
          </cell>
          <cell r="J1409" t="str">
            <v>Gas Asset Mgt</v>
          </cell>
        </row>
        <row r="1410">
          <cell r="A1410" t="str">
            <v>00014706</v>
          </cell>
          <cell r="B1410" t="str">
            <v>Jones</v>
          </cell>
          <cell r="C1410" t="str">
            <v>Anthony</v>
          </cell>
          <cell r="D1410" t="str">
            <v>Alinta Asset Management</v>
          </cell>
          <cell r="E1410" t="str">
            <v>Asset Manager AAE Network</v>
          </cell>
          <cell r="F1410" t="str">
            <v>Graduate Engineer</v>
          </cell>
          <cell r="G1410" t="str">
            <v>TCR Accum Super</v>
          </cell>
          <cell r="H1410" t="str">
            <v>Alinta Asset Management</v>
          </cell>
          <cell r="I1410" t="str">
            <v>35360</v>
          </cell>
          <cell r="J1410" t="str">
            <v>Gas Asset Mgt</v>
          </cell>
        </row>
        <row r="1411">
          <cell r="A1411" t="str">
            <v>00014707</v>
          </cell>
          <cell r="B1411" t="str">
            <v>Sidhu</v>
          </cell>
          <cell r="C1411" t="str">
            <v>Karamdeep</v>
          </cell>
          <cell r="D1411" t="str">
            <v/>
          </cell>
          <cell r="E1411" t="str">
            <v/>
          </cell>
          <cell r="F1411" t="str">
            <v>Senior Planning Engineer</v>
          </cell>
          <cell r="G1411" t="str">
            <v>TCR Accum Super</v>
          </cell>
          <cell r="H1411" t="str">
            <v>Alinta Asset Management</v>
          </cell>
          <cell r="I1411" t="str">
            <v>35360</v>
          </cell>
          <cell r="J1411" t="str">
            <v>Gas Asset Mgt</v>
          </cell>
        </row>
        <row r="1412">
          <cell r="A1412" t="str">
            <v>00014708</v>
          </cell>
          <cell r="B1412" t="str">
            <v>McKenzie</v>
          </cell>
          <cell r="C1412" t="str">
            <v>Allan</v>
          </cell>
          <cell r="D1412" t="str">
            <v>Alinta Asset Management</v>
          </cell>
          <cell r="E1412" t="str">
            <v>Project Delivery</v>
          </cell>
          <cell r="F1412" t="str">
            <v>Project Delivery Officer</v>
          </cell>
          <cell r="G1412" t="str">
            <v>TCR Accum Super</v>
          </cell>
          <cell r="H1412" t="str">
            <v>Monthly Alinta Asset Managemt.</v>
          </cell>
          <cell r="I1412" t="str">
            <v>39004</v>
          </cell>
          <cell r="J1412" t="str">
            <v>Project Delivery</v>
          </cell>
        </row>
        <row r="1413">
          <cell r="A1413" t="str">
            <v>00014711</v>
          </cell>
          <cell r="B1413" t="str">
            <v>Grubisin</v>
          </cell>
          <cell r="C1413" t="str">
            <v>Steve</v>
          </cell>
          <cell r="D1413" t="str">
            <v>Information Services</v>
          </cell>
          <cell r="E1413" t="str">
            <v>Metering &amp; Billing</v>
          </cell>
          <cell r="F1413" t="str">
            <v>Functional Analyst</v>
          </cell>
          <cell r="G1413" t="str">
            <v>TCR Accum Super</v>
          </cell>
          <cell r="H1413" t="str">
            <v>Alinta Limited</v>
          </cell>
          <cell r="I1413" t="str">
            <v>14400</v>
          </cell>
          <cell r="J1413" t="str">
            <v>IS MB Support Servs</v>
          </cell>
        </row>
        <row r="1414">
          <cell r="A1414" t="str">
            <v>00014713</v>
          </cell>
          <cell r="B1414" t="str">
            <v>Cornford</v>
          </cell>
          <cell r="C1414" t="str">
            <v>Steve</v>
          </cell>
          <cell r="D1414" t="str">
            <v>Alinta Asset Management</v>
          </cell>
          <cell r="E1414" t="str">
            <v>POWERCOR</v>
          </cell>
          <cell r="F1414" t="str">
            <v>Linesman</v>
          </cell>
          <cell r="G1414" t="str">
            <v>NPS-EBA / Award VIC</v>
          </cell>
          <cell r="H1414" t="str">
            <v>Alinta Asset Management 2</v>
          </cell>
          <cell r="I1414" t="str">
            <v>31519</v>
          </cell>
          <cell r="J1414" t="str">
            <v>AAM OS ED OS Constru</v>
          </cell>
        </row>
        <row r="1415">
          <cell r="A1415" t="str">
            <v>00014718</v>
          </cell>
          <cell r="B1415" t="str">
            <v>Herbert</v>
          </cell>
          <cell r="C1415" t="str">
            <v>Cameron</v>
          </cell>
          <cell r="D1415" t="str">
            <v>Legal Services</v>
          </cell>
          <cell r="E1415" t="str">
            <v>Legal Counsel East</v>
          </cell>
          <cell r="F1415" t="str">
            <v>Legal Counsel - NSW</v>
          </cell>
          <cell r="G1415" t="str">
            <v>TCR Accum Super</v>
          </cell>
          <cell r="H1415" t="str">
            <v>Alinta Limited</v>
          </cell>
          <cell r="I1415" t="str">
            <v>10200</v>
          </cell>
          <cell r="J1415" t="str">
            <v>Gen Counsel &amp; Legal</v>
          </cell>
        </row>
        <row r="1416">
          <cell r="A1416" t="str">
            <v>00014722</v>
          </cell>
          <cell r="B1416" t="str">
            <v>Tabain</v>
          </cell>
          <cell r="C1416" t="str">
            <v>Anita</v>
          </cell>
          <cell r="D1416" t="str">
            <v>Corporate Finance</v>
          </cell>
          <cell r="E1416" t="str">
            <v>Graduates</v>
          </cell>
          <cell r="F1416" t="str">
            <v>Graduate Accountant</v>
          </cell>
          <cell r="G1416" t="str">
            <v>TCR Accum Super</v>
          </cell>
          <cell r="H1416" t="str">
            <v>Alinta Limited</v>
          </cell>
          <cell r="I1416" t="str">
            <v>13001</v>
          </cell>
          <cell r="J1416" t="str">
            <v>Finance Graduates</v>
          </cell>
        </row>
        <row r="1417">
          <cell r="A1417" t="str">
            <v>00014723</v>
          </cell>
          <cell r="B1417" t="str">
            <v>Hatchell</v>
          </cell>
          <cell r="C1417" t="str">
            <v>Liam</v>
          </cell>
          <cell r="D1417" t="str">
            <v>Alinta Asset Management</v>
          </cell>
          <cell r="E1417" t="str">
            <v>West Expansion (Compression)</v>
          </cell>
          <cell r="F1417" t="str">
            <v>Graduate Engineer</v>
          </cell>
          <cell r="G1417" t="str">
            <v>TCR Accum Super</v>
          </cell>
          <cell r="H1417" t="str">
            <v>Alinta Asset Management</v>
          </cell>
          <cell r="I1417" t="str">
            <v>39107</v>
          </cell>
          <cell r="J1417" t="str">
            <v>GDW Gas Projects</v>
          </cell>
        </row>
        <row r="1418">
          <cell r="A1418" t="str">
            <v>00014725</v>
          </cell>
          <cell r="B1418" t="str">
            <v>Tiemann</v>
          </cell>
          <cell r="C1418" t="str">
            <v>Ellie</v>
          </cell>
          <cell r="D1418" t="str">
            <v>Corporate Finance</v>
          </cell>
          <cell r="E1418" t="str">
            <v>Graduates</v>
          </cell>
          <cell r="F1418" t="str">
            <v>Graduate Accountant</v>
          </cell>
          <cell r="G1418" t="str">
            <v>TCR Accum Super</v>
          </cell>
          <cell r="H1418" t="str">
            <v>Alinta Limited</v>
          </cell>
          <cell r="I1418" t="str">
            <v>13001</v>
          </cell>
          <cell r="J1418" t="str">
            <v>Finance Graduates</v>
          </cell>
        </row>
        <row r="1419">
          <cell r="A1419" t="str">
            <v>00014726</v>
          </cell>
          <cell r="B1419" t="str">
            <v>Chen</v>
          </cell>
          <cell r="C1419" t="str">
            <v>Kelly</v>
          </cell>
          <cell r="D1419" t="str">
            <v>Corporate Finance</v>
          </cell>
          <cell r="E1419" t="str">
            <v>Graduates</v>
          </cell>
          <cell r="F1419" t="str">
            <v>Graduate Accountant</v>
          </cell>
          <cell r="G1419" t="str">
            <v>TCR Accum Super</v>
          </cell>
          <cell r="H1419" t="str">
            <v>Alinta Limited</v>
          </cell>
          <cell r="I1419" t="str">
            <v>13001</v>
          </cell>
          <cell r="J1419" t="str">
            <v>Finance Graduates</v>
          </cell>
        </row>
        <row r="1420">
          <cell r="A1420" t="str">
            <v>00014740</v>
          </cell>
          <cell r="B1420" t="str">
            <v>Bradbury</v>
          </cell>
          <cell r="C1420" t="str">
            <v>Malcolm</v>
          </cell>
          <cell r="D1420" t="str">
            <v>Alinta Asset Management</v>
          </cell>
          <cell r="E1420" t="str">
            <v>External Core Business</v>
          </cell>
          <cell r="F1420" t="str">
            <v>Manager, External Core Business</v>
          </cell>
          <cell r="G1420" t="str">
            <v>TCR Accum Super</v>
          </cell>
          <cell r="H1420" t="str">
            <v>Alinta Asset Management</v>
          </cell>
          <cell r="I1420" t="str">
            <v>39002</v>
          </cell>
          <cell r="J1420" t="str">
            <v>Retail Planning</v>
          </cell>
        </row>
        <row r="1421">
          <cell r="A1421" t="str">
            <v>00014760</v>
          </cell>
          <cell r="B1421" t="str">
            <v>Himson</v>
          </cell>
          <cell r="C1421" t="str">
            <v>Simon</v>
          </cell>
          <cell r="D1421" t="str">
            <v>Alinta Energy</v>
          </cell>
          <cell r="E1421" t="str">
            <v>Power Projects</v>
          </cell>
          <cell r="F1421" t="str">
            <v>Manager Power Projects Approvals</v>
          </cell>
          <cell r="G1421" t="str">
            <v>TCR Accum Super</v>
          </cell>
          <cell r="H1421" t="str">
            <v>Alinta Energy Pty Ltd</v>
          </cell>
          <cell r="I1421" t="str">
            <v>45070</v>
          </cell>
          <cell r="J1421" t="str">
            <v>AE Proj &amp; Engin</v>
          </cell>
        </row>
        <row r="1422">
          <cell r="A1422" t="str">
            <v>00014942</v>
          </cell>
          <cell r="B1422" t="str">
            <v>Butler</v>
          </cell>
          <cell r="C1422" t="str">
            <v>Laurie</v>
          </cell>
          <cell r="D1422" t="str">
            <v>Alinta Asset Management</v>
          </cell>
          <cell r="E1422" t="str">
            <v>Maintenance</v>
          </cell>
          <cell r="F1422" t="str">
            <v>Permit to Work Officer</v>
          </cell>
          <cell r="G1422" t="str">
            <v>TCR Accum Super</v>
          </cell>
          <cell r="H1422" t="str">
            <v>Alinta Asset Management</v>
          </cell>
          <cell r="I1422" t="str">
            <v>43171</v>
          </cell>
          <cell r="J1422" t="str">
            <v>Gas Trans (W) Compre</v>
          </cell>
        </row>
        <row r="1423">
          <cell r="A1423" t="str">
            <v>00014943</v>
          </cell>
          <cell r="B1423" t="str">
            <v>Cooke</v>
          </cell>
          <cell r="C1423" t="str">
            <v>Pat</v>
          </cell>
          <cell r="D1423" t="str">
            <v>Corporate Finance</v>
          </cell>
          <cell r="E1423" t="str">
            <v>Corporate Office Administration</v>
          </cell>
          <cell r="F1423" t="str">
            <v>Mail &amp; Administration Officer</v>
          </cell>
          <cell r="G1423" t="str">
            <v>TCR Accum Super</v>
          </cell>
          <cell r="H1423" t="str">
            <v>Alinta Limited</v>
          </cell>
          <cell r="I1423" t="str">
            <v>13501</v>
          </cell>
          <cell r="J1423" t="str">
            <v>BS Corp Office Admin</v>
          </cell>
        </row>
        <row r="1424">
          <cell r="A1424" t="str">
            <v>00014959</v>
          </cell>
          <cell r="B1424" t="str">
            <v>Deveny</v>
          </cell>
          <cell r="C1424" t="str">
            <v>Brett</v>
          </cell>
          <cell r="D1424" t="str">
            <v>Information Services</v>
          </cell>
          <cell r="E1424" t="str">
            <v>Infrastructure &amp; Services</v>
          </cell>
          <cell r="F1424" t="str">
            <v>Service Process Manager</v>
          </cell>
          <cell r="G1424" t="str">
            <v>TCR Accum Super</v>
          </cell>
          <cell r="H1424" t="str">
            <v>Alinta Limited</v>
          </cell>
          <cell r="I1424" t="str">
            <v>14600</v>
          </cell>
          <cell r="J1424" t="str">
            <v>IS Infrastructure</v>
          </cell>
        </row>
        <row r="1425">
          <cell r="A1425" t="str">
            <v>00015085</v>
          </cell>
          <cell r="B1425" t="str">
            <v>Leahy</v>
          </cell>
          <cell r="C1425" t="str">
            <v>Mike</v>
          </cell>
          <cell r="D1425" t="str">
            <v>Alinta Asset Management</v>
          </cell>
          <cell r="E1425" t="str">
            <v>Gas Transmission West</v>
          </cell>
          <cell r="F1425" t="str">
            <v>Senior Telecommunications Engineer</v>
          </cell>
          <cell r="G1425" t="str">
            <v>TCR Accum Super</v>
          </cell>
          <cell r="H1425" t="str">
            <v>Alinta Asset Management</v>
          </cell>
          <cell r="I1425" t="str">
            <v>43152</v>
          </cell>
          <cell r="J1425" t="str">
            <v>DBP Tech Servs</v>
          </cell>
        </row>
        <row r="1426">
          <cell r="A1426" t="str">
            <v>00015112</v>
          </cell>
          <cell r="B1426" t="str">
            <v>Hendrick</v>
          </cell>
          <cell r="C1426" t="str">
            <v>Martin</v>
          </cell>
          <cell r="D1426" t="str">
            <v>Alinta Asset Management</v>
          </cell>
          <cell r="E1426" t="str">
            <v>Works Program Management</v>
          </cell>
          <cell r="F1426" t="str">
            <v>Works Program Engineer</v>
          </cell>
          <cell r="G1426" t="str">
            <v>TCR Accum Super</v>
          </cell>
          <cell r="H1426" t="str">
            <v>Alinta Asset Management</v>
          </cell>
          <cell r="I1426" t="str">
            <v/>
          </cell>
          <cell r="J1426" t="str">
            <v/>
          </cell>
        </row>
        <row r="1427">
          <cell r="A1427" t="str">
            <v>00015113</v>
          </cell>
          <cell r="B1427" t="str">
            <v>Ramachandrarao</v>
          </cell>
          <cell r="C1427" t="str">
            <v>Shankar</v>
          </cell>
          <cell r="D1427" t="str">
            <v>Corporate Finance</v>
          </cell>
          <cell r="E1427" t="str">
            <v>Group Systems</v>
          </cell>
          <cell r="F1427" t="str">
            <v>Management Accountant</v>
          </cell>
          <cell r="G1427" t="str">
            <v>TCR Accum Super</v>
          </cell>
          <cell r="H1427" t="str">
            <v>Alinta Limited</v>
          </cell>
          <cell r="I1427" t="str">
            <v>13002</v>
          </cell>
          <cell r="J1427" t="str">
            <v>FS Group Acctg</v>
          </cell>
        </row>
        <row r="1428">
          <cell r="A1428" t="str">
            <v>00015198</v>
          </cell>
          <cell r="B1428" t="str">
            <v>Jones</v>
          </cell>
          <cell r="C1428" t="str">
            <v>Brendan</v>
          </cell>
          <cell r="D1428" t="str">
            <v>Information Services</v>
          </cell>
          <cell r="E1428" t="str">
            <v>Program Delivery</v>
          </cell>
          <cell r="F1428" t="str">
            <v>Senior Business Analyst</v>
          </cell>
          <cell r="G1428" t="str">
            <v>TCR Accum Super</v>
          </cell>
          <cell r="H1428" t="str">
            <v>Alinta Limited</v>
          </cell>
          <cell r="I1428" t="str">
            <v>14160</v>
          </cell>
          <cell r="J1428" t="str">
            <v>Program Delivery</v>
          </cell>
        </row>
        <row r="1429">
          <cell r="A1429" t="str">
            <v>00015255</v>
          </cell>
          <cell r="B1429" t="str">
            <v>Greene</v>
          </cell>
          <cell r="C1429" t="str">
            <v>Mathew</v>
          </cell>
          <cell r="D1429" t="str">
            <v>Corporate Finance</v>
          </cell>
          <cell r="E1429" t="str">
            <v>Management Accounting (UEDH / MGH)</v>
          </cell>
          <cell r="F1429" t="str">
            <v>Management Accountant</v>
          </cell>
          <cell r="G1429" t="str">
            <v>TCR Accum Super</v>
          </cell>
          <cell r="H1429" t="str">
            <v>Alinta Limited</v>
          </cell>
          <cell r="I1429" t="str">
            <v>33303</v>
          </cell>
          <cell r="J1429" t="str">
            <v>Revenue Management</v>
          </cell>
        </row>
        <row r="1430">
          <cell r="A1430" t="str">
            <v>00015261</v>
          </cell>
          <cell r="B1430" t="str">
            <v>Barclay</v>
          </cell>
          <cell r="C1430" t="str">
            <v>Shane</v>
          </cell>
          <cell r="D1430" t="str">
            <v>Alinta Asset Management</v>
          </cell>
          <cell r="E1430" t="str">
            <v>Faults</v>
          </cell>
          <cell r="F1430" t="str">
            <v>Pipeline Control Officer</v>
          </cell>
          <cell r="G1430" t="str">
            <v>TCR Accum Super</v>
          </cell>
          <cell r="H1430" t="str">
            <v>Monthly Alinta Asset Managemt.</v>
          </cell>
          <cell r="I1430" t="str">
            <v>39004</v>
          </cell>
          <cell r="J1430" t="str">
            <v>Project Delivery</v>
          </cell>
        </row>
        <row r="1431">
          <cell r="A1431" t="str">
            <v>00015264</v>
          </cell>
          <cell r="B1431" t="str">
            <v>Klink</v>
          </cell>
          <cell r="C1431" t="str">
            <v>Stephen</v>
          </cell>
          <cell r="D1431" t="str">
            <v>Alinta Asset Management</v>
          </cell>
          <cell r="E1431" t="str">
            <v>Works Program Management</v>
          </cell>
          <cell r="F1431" t="str">
            <v>Program Management</v>
          </cell>
          <cell r="G1431" t="str">
            <v>TCR Accum Super</v>
          </cell>
          <cell r="H1431" t="str">
            <v>Alinta Asset Management</v>
          </cell>
          <cell r="I1431" t="str">
            <v>36305</v>
          </cell>
          <cell r="J1431" t="str">
            <v>Program Mgt</v>
          </cell>
        </row>
        <row r="1432">
          <cell r="A1432" t="str">
            <v>00015267</v>
          </cell>
          <cell r="B1432" t="str">
            <v>Pascoe</v>
          </cell>
          <cell r="C1432" t="str">
            <v>Andy</v>
          </cell>
          <cell r="D1432" t="str">
            <v>Alinta Asset Management</v>
          </cell>
          <cell r="E1432" t="str">
            <v>POWERCOR</v>
          </cell>
          <cell r="F1432" t="str">
            <v>Linesman</v>
          </cell>
          <cell r="G1432" t="str">
            <v>NPS-EBA / Award VIC</v>
          </cell>
          <cell r="H1432" t="str">
            <v>Alinta Asset Management 2</v>
          </cell>
          <cell r="I1432" t="str">
            <v>31519</v>
          </cell>
          <cell r="J1432" t="str">
            <v>AAM OS ED OS Constru</v>
          </cell>
        </row>
        <row r="1433">
          <cell r="A1433" t="str">
            <v>00015364</v>
          </cell>
          <cell r="B1433" t="str">
            <v>Mackenzie</v>
          </cell>
          <cell r="C1433" t="str">
            <v>Victoria</v>
          </cell>
          <cell r="D1433" t="str">
            <v>Corporate Finance</v>
          </cell>
          <cell r="E1433" t="str">
            <v>Corporate Office Administration</v>
          </cell>
          <cell r="F1433" t="str">
            <v>Receptionist</v>
          </cell>
          <cell r="G1433" t="str">
            <v>TCR Accum Super</v>
          </cell>
          <cell r="H1433" t="str">
            <v>Alinta Limited</v>
          </cell>
          <cell r="I1433" t="str">
            <v>13501</v>
          </cell>
          <cell r="J1433" t="str">
            <v>BS Corp Office Admin</v>
          </cell>
        </row>
        <row r="1434">
          <cell r="A1434" t="str">
            <v>00015451</v>
          </cell>
          <cell r="B1434" t="str">
            <v>Brenchley</v>
          </cell>
          <cell r="C1434" t="str">
            <v>Stacey</v>
          </cell>
          <cell r="D1434" t="str">
            <v>Human Resources</v>
          </cell>
          <cell r="E1434" t="str">
            <v>HSEQ Systems - West</v>
          </cell>
          <cell r="F1434" t="str">
            <v>HSEQ Systems Coordinator (West)</v>
          </cell>
          <cell r="G1434" t="str">
            <v>TCR Accum Super</v>
          </cell>
          <cell r="H1434" t="str">
            <v>Alinta Limited</v>
          </cell>
          <cell r="I1434" t="str">
            <v>11002</v>
          </cell>
          <cell r="J1434" t="str">
            <v>HR - Health &amp; Safety</v>
          </cell>
        </row>
        <row r="1435">
          <cell r="A1435" t="str">
            <v>00015452</v>
          </cell>
          <cell r="B1435" t="str">
            <v>Roberts</v>
          </cell>
          <cell r="C1435" t="str">
            <v>Lance</v>
          </cell>
          <cell r="D1435" t="str">
            <v>Human Resources</v>
          </cell>
          <cell r="E1435" t="str">
            <v>HSE Operations West</v>
          </cell>
          <cell r="F1435" t="str">
            <v>HSE Adviser GDW</v>
          </cell>
          <cell r="G1435" t="str">
            <v>TCR Accum Super</v>
          </cell>
          <cell r="H1435" t="str">
            <v>Alinta Limited</v>
          </cell>
          <cell r="I1435" t="str">
            <v>11002</v>
          </cell>
          <cell r="J1435" t="str">
            <v>HR - Health &amp; Safety</v>
          </cell>
        </row>
        <row r="1436">
          <cell r="A1436" t="str">
            <v>00015471</v>
          </cell>
          <cell r="B1436" t="str">
            <v>Foord</v>
          </cell>
          <cell r="C1436" t="str">
            <v>Rob</v>
          </cell>
          <cell r="D1436" t="str">
            <v>Human Resources</v>
          </cell>
          <cell r="E1436" t="str">
            <v>HSE Training</v>
          </cell>
          <cell r="F1436" t="str">
            <v>Training Specialist (Electrical)</v>
          </cell>
          <cell r="G1436" t="str">
            <v>TCR Accum Super</v>
          </cell>
          <cell r="H1436" t="str">
            <v>Alinta Limited</v>
          </cell>
          <cell r="I1436" t="str">
            <v>11002</v>
          </cell>
          <cell r="J1436" t="str">
            <v>HR - Health &amp; Safety</v>
          </cell>
        </row>
        <row r="1437">
          <cell r="A1437" t="str">
            <v>00015495</v>
          </cell>
          <cell r="B1437" t="str">
            <v>Hodge</v>
          </cell>
          <cell r="C1437" t="str">
            <v>Daralyn</v>
          </cell>
          <cell r="D1437" t="str">
            <v>Human Resources</v>
          </cell>
          <cell r="E1437" t="str">
            <v>HSE 0perations South</v>
          </cell>
          <cell r="F1437" t="str">
            <v>Environmental Adviser</v>
          </cell>
          <cell r="G1437" t="str">
            <v>TCR Accum Super</v>
          </cell>
          <cell r="H1437" t="str">
            <v>Alinta Limited</v>
          </cell>
          <cell r="I1437" t="str">
            <v>11002</v>
          </cell>
          <cell r="J1437" t="str">
            <v>HR - Health &amp; Safety</v>
          </cell>
        </row>
        <row r="1438">
          <cell r="A1438" t="str">
            <v>00015496</v>
          </cell>
          <cell r="B1438" t="str">
            <v>Ballantyne-Brodie</v>
          </cell>
          <cell r="C1438" t="str">
            <v>Emily</v>
          </cell>
          <cell r="D1438" t="str">
            <v>Human Resources</v>
          </cell>
          <cell r="E1438" t="str">
            <v>Environment</v>
          </cell>
          <cell r="F1438" t="str">
            <v>HSE Corporate Planning &amp; Project Analyst</v>
          </cell>
          <cell r="G1438" t="str">
            <v>TCR Accum Super</v>
          </cell>
          <cell r="H1438" t="str">
            <v>Alinta Limited</v>
          </cell>
          <cell r="I1438" t="str">
            <v>11002</v>
          </cell>
          <cell r="J1438" t="str">
            <v>HR - Health &amp; Safety</v>
          </cell>
        </row>
        <row r="1439">
          <cell r="A1439" t="str">
            <v>00015499</v>
          </cell>
          <cell r="B1439" t="str">
            <v>de Grauw</v>
          </cell>
          <cell r="C1439" t="str">
            <v>Stephanie</v>
          </cell>
          <cell r="D1439" t="str">
            <v>Alinta Asset Management</v>
          </cell>
          <cell r="E1439" t="str">
            <v>Technical Compliance West</v>
          </cell>
          <cell r="F1439" t="str">
            <v>Senior Risk &amp; Safety Engineer</v>
          </cell>
          <cell r="G1439" t="str">
            <v>TCR Accum Super</v>
          </cell>
          <cell r="H1439" t="str">
            <v>Alinta Asset Management</v>
          </cell>
          <cell r="I1439" t="str">
            <v>31396</v>
          </cell>
          <cell r="J1439" t="str">
            <v>AAM AS TC West</v>
          </cell>
        </row>
        <row r="1440">
          <cell r="A1440" t="str">
            <v>00015500</v>
          </cell>
          <cell r="B1440" t="str">
            <v>Spark</v>
          </cell>
          <cell r="C1440" t="str">
            <v>Geoff</v>
          </cell>
          <cell r="D1440" t="str">
            <v>Alinta Asset Management</v>
          </cell>
          <cell r="E1440" t="str">
            <v>Gas Transmission West</v>
          </cell>
          <cell r="F1440" t="str">
            <v>Field Maintenance Officer</v>
          </cell>
          <cell r="G1440" t="str">
            <v>TCR Accum Super</v>
          </cell>
          <cell r="H1440" t="str">
            <v>Alinta Asset Management</v>
          </cell>
          <cell r="I1440" t="str">
            <v>43166</v>
          </cell>
          <cell r="J1440" t="str">
            <v>Gas Trans (W) Mainte</v>
          </cell>
        </row>
        <row r="1441">
          <cell r="A1441" t="str">
            <v>00015524</v>
          </cell>
          <cell r="B1441" t="str">
            <v>Fullgrabe</v>
          </cell>
          <cell r="C1441" t="str">
            <v>Bill</v>
          </cell>
          <cell r="D1441" t="str">
            <v>Human Resources</v>
          </cell>
          <cell r="E1441" t="str">
            <v>HSEQ Systems</v>
          </cell>
          <cell r="F1441" t="str">
            <v>Manager HSEQ Management Systems</v>
          </cell>
          <cell r="G1441" t="str">
            <v>TCR Accum Super</v>
          </cell>
          <cell r="H1441" t="str">
            <v>Alinta Limited</v>
          </cell>
          <cell r="I1441" t="str">
            <v>11002</v>
          </cell>
          <cell r="J1441" t="str">
            <v>HR - Health &amp; Safety</v>
          </cell>
        </row>
        <row r="1442">
          <cell r="A1442" t="str">
            <v>00015528</v>
          </cell>
          <cell r="B1442" t="str">
            <v>Carter</v>
          </cell>
          <cell r="C1442" t="str">
            <v>Kelly</v>
          </cell>
          <cell r="D1442" t="str">
            <v>Human Resources</v>
          </cell>
          <cell r="E1442" t="str">
            <v>Human Resources Operations</v>
          </cell>
          <cell r="F1442" t="str">
            <v>HR Manager - West</v>
          </cell>
          <cell r="G1442" t="str">
            <v>TCR Accum Super</v>
          </cell>
          <cell r="H1442" t="str">
            <v>Alinta Limited</v>
          </cell>
          <cell r="I1442" t="str">
            <v>11000</v>
          </cell>
          <cell r="J1442" t="str">
            <v>Human Resources</v>
          </cell>
        </row>
        <row r="1443">
          <cell r="A1443" t="str">
            <v>00015529</v>
          </cell>
          <cell r="B1443" t="str">
            <v>Foo</v>
          </cell>
          <cell r="C1443" t="str">
            <v>Wilson</v>
          </cell>
          <cell r="D1443" t="str">
            <v>Payroll Only</v>
          </cell>
          <cell r="E1443" t="str">
            <v>PIES</v>
          </cell>
          <cell r="F1443" t="str">
            <v>Planning &amp; Analysis Manager</v>
          </cell>
          <cell r="G1443" t="str">
            <v>TCR Accum Super</v>
          </cell>
          <cell r="H1443" t="str">
            <v>Pacific Indian Energy Services</v>
          </cell>
          <cell r="I1443" t="str">
            <v>9700</v>
          </cell>
          <cell r="J1443" t="str">
            <v>PIES</v>
          </cell>
        </row>
        <row r="1444">
          <cell r="A1444" t="str">
            <v>00015579</v>
          </cell>
          <cell r="B1444" t="str">
            <v>King</v>
          </cell>
          <cell r="C1444" t="str">
            <v>Madeline</v>
          </cell>
          <cell r="D1444" t="str">
            <v>Human Resources</v>
          </cell>
          <cell r="E1444" t="str">
            <v>HR Services</v>
          </cell>
          <cell r="F1444" t="str">
            <v>HR Administration Support</v>
          </cell>
          <cell r="G1444" t="str">
            <v>TCR Accum Super</v>
          </cell>
          <cell r="H1444" t="str">
            <v>Alinta Limited</v>
          </cell>
          <cell r="I1444" t="str">
            <v>11001</v>
          </cell>
          <cell r="J1444" t="str">
            <v>Human Resources - HR</v>
          </cell>
        </row>
        <row r="1445">
          <cell r="A1445" t="str">
            <v>00015580</v>
          </cell>
          <cell r="B1445" t="str">
            <v>Ebert</v>
          </cell>
          <cell r="C1445" t="str">
            <v>Eddie</v>
          </cell>
          <cell r="D1445" t="str">
            <v>Alinta Asset Management</v>
          </cell>
          <cell r="E1445" t="str">
            <v>Business Support</v>
          </cell>
          <cell r="F1445" t="str">
            <v>Puchasing Officer</v>
          </cell>
          <cell r="G1445" t="str">
            <v>TCR Accum Super</v>
          </cell>
          <cell r="H1445" t="str">
            <v>Alinta Asset Management</v>
          </cell>
          <cell r="I1445" t="str">
            <v>43125</v>
          </cell>
          <cell r="J1445" t="str">
            <v>DBP Capital Exp Pr</v>
          </cell>
        </row>
        <row r="1446">
          <cell r="A1446" t="str">
            <v>00015585</v>
          </cell>
          <cell r="B1446" t="str">
            <v>Stephenson</v>
          </cell>
          <cell r="C1446" t="str">
            <v>Michael</v>
          </cell>
          <cell r="D1446" t="str">
            <v>Alinta Asset Management</v>
          </cell>
          <cell r="E1446" t="str">
            <v>Finance Support - VIC GAS</v>
          </cell>
          <cell r="F1446" t="str">
            <v>Management Accountant</v>
          </cell>
          <cell r="G1446" t="str">
            <v>TCR Accum Super</v>
          </cell>
          <cell r="H1446" t="str">
            <v>Monthly Alinta Asset Managemt.</v>
          </cell>
          <cell r="I1446" t="str">
            <v>31469</v>
          </cell>
          <cell r="J1446" t="str">
            <v>ANS Comm Finance Ser</v>
          </cell>
        </row>
        <row r="1447">
          <cell r="A1447" t="str">
            <v>00015638</v>
          </cell>
          <cell r="B1447" t="str">
            <v>Tan</v>
          </cell>
          <cell r="C1447" t="str">
            <v>Bobby</v>
          </cell>
          <cell r="D1447" t="str">
            <v>AlintaAGL</v>
          </cell>
          <cell r="E1447" t="str">
            <v>AlintaAGL</v>
          </cell>
          <cell r="F1447" t="str">
            <v>Systems Analyst</v>
          </cell>
          <cell r="G1447" t="str">
            <v>TCR Accum Super</v>
          </cell>
          <cell r="H1447" t="str">
            <v>AlintaAGL Pty Ltd</v>
          </cell>
          <cell r="I1447" t="str">
            <v>14140</v>
          </cell>
          <cell r="J1447" t="str">
            <v>Strategy &amp; Architecture</v>
          </cell>
        </row>
        <row r="1448">
          <cell r="A1448" t="str">
            <v>00015651</v>
          </cell>
          <cell r="B1448" t="str">
            <v>Smith</v>
          </cell>
          <cell r="C1448" t="str">
            <v>Wes</v>
          </cell>
          <cell r="D1448" t="str">
            <v>Alinta Asset Management</v>
          </cell>
          <cell r="E1448" t="str">
            <v>Commercial</v>
          </cell>
          <cell r="F1448" t="str">
            <v>Finance Manager</v>
          </cell>
          <cell r="G1448" t="str">
            <v>TCR Accum Super</v>
          </cell>
          <cell r="H1448" t="str">
            <v>Alinta Asset Management</v>
          </cell>
          <cell r="I1448" t="str">
            <v>31334</v>
          </cell>
          <cell r="J1448" t="str">
            <v>ANS WA Finance</v>
          </cell>
        </row>
        <row r="1449">
          <cell r="A1449" t="str">
            <v>00015695</v>
          </cell>
          <cell r="B1449" t="str">
            <v>Crehan</v>
          </cell>
          <cell r="C1449" t="str">
            <v>Siobhain</v>
          </cell>
          <cell r="D1449" t="str">
            <v>Human Resources</v>
          </cell>
          <cell r="E1449" t="str">
            <v>Human Resources Operations</v>
          </cell>
          <cell r="F1449" t="str">
            <v>HR Advisor</v>
          </cell>
          <cell r="G1449" t="str">
            <v>TCR Accum Super</v>
          </cell>
          <cell r="H1449" t="str">
            <v>Alinta Limited</v>
          </cell>
          <cell r="I1449" t="str">
            <v>11000</v>
          </cell>
          <cell r="J1449" t="str">
            <v>Human Resources</v>
          </cell>
        </row>
        <row r="1450">
          <cell r="A1450" t="str">
            <v>00015696</v>
          </cell>
          <cell r="B1450" t="str">
            <v>Cox</v>
          </cell>
          <cell r="C1450" t="str">
            <v>Rachael</v>
          </cell>
          <cell r="D1450" t="str">
            <v>Alinta Asset Management</v>
          </cell>
          <cell r="E1450" t="str">
            <v>Commercial</v>
          </cell>
          <cell r="F1450" t="str">
            <v>Financial Support Manager - Gas &amp; Projec</v>
          </cell>
          <cell r="G1450" t="str">
            <v>TCR Accum Super</v>
          </cell>
          <cell r="H1450" t="str">
            <v>Alinta Asset Management</v>
          </cell>
          <cell r="I1450" t="str">
            <v>31334</v>
          </cell>
          <cell r="J1450" t="str">
            <v>ANS WA Finance</v>
          </cell>
        </row>
        <row r="1451">
          <cell r="A1451" t="str">
            <v>00015697</v>
          </cell>
          <cell r="B1451" t="str">
            <v>Bialecki</v>
          </cell>
          <cell r="C1451" t="str">
            <v>Julian</v>
          </cell>
          <cell r="D1451" t="str">
            <v>Alinta Asset Management</v>
          </cell>
          <cell r="E1451" t="str">
            <v>Works Program Management</v>
          </cell>
          <cell r="F1451" t="str">
            <v>Works Program Engineer</v>
          </cell>
          <cell r="G1451" t="str">
            <v>TCR Accum Super</v>
          </cell>
          <cell r="H1451" t="str">
            <v>Monthly Alinta Asset Managemt.</v>
          </cell>
          <cell r="I1451" t="str">
            <v/>
          </cell>
          <cell r="J1451" t="str">
            <v/>
          </cell>
        </row>
        <row r="1452">
          <cell r="A1452" t="str">
            <v>00015712</v>
          </cell>
          <cell r="B1452" t="str">
            <v>Hoyer</v>
          </cell>
          <cell r="C1452" t="str">
            <v>Mark</v>
          </cell>
          <cell r="D1452" t="str">
            <v>Alinta Asset Management</v>
          </cell>
          <cell r="E1452" t="str">
            <v>Works Programs West</v>
          </cell>
          <cell r="F1452" t="str">
            <v>Works Program Analyst</v>
          </cell>
          <cell r="G1452" t="str">
            <v>TCR Accum Super</v>
          </cell>
          <cell r="H1452" t="str">
            <v>Monthly Alinta Asset Managemt.</v>
          </cell>
          <cell r="I1452" t="str">
            <v>31461</v>
          </cell>
          <cell r="J1452" t="str">
            <v>AAM PM Works Program</v>
          </cell>
        </row>
        <row r="1453">
          <cell r="A1453" t="str">
            <v>00018200</v>
          </cell>
          <cell r="B1453" t="str">
            <v>Dong</v>
          </cell>
          <cell r="C1453" t="str">
            <v>Andrew</v>
          </cell>
          <cell r="D1453" t="str">
            <v>Alinta Asset Management</v>
          </cell>
          <cell r="E1453" t="str">
            <v>Customer Service</v>
          </cell>
          <cell r="F1453" t="str">
            <v>Distribution Officer</v>
          </cell>
          <cell r="G1453" t="str">
            <v>CEPU - AL150</v>
          </cell>
          <cell r="H1453" t="str">
            <v>Alinta Asset Management 2 WA</v>
          </cell>
          <cell r="I1453" t="str">
            <v>39103</v>
          </cell>
          <cell r="J1453" t="str">
            <v>GDW Customer Service</v>
          </cell>
        </row>
        <row r="1454">
          <cell r="A1454" t="str">
            <v>00018204</v>
          </cell>
          <cell r="B1454" t="str">
            <v>Vicary</v>
          </cell>
          <cell r="C1454" t="str">
            <v>Jimmy</v>
          </cell>
          <cell r="D1454" t="str">
            <v>Alinta Asset Management</v>
          </cell>
          <cell r="E1454" t="str">
            <v>Projects Officer</v>
          </cell>
          <cell r="F1454" t="str">
            <v>Team Leader Projects</v>
          </cell>
          <cell r="G1454" t="str">
            <v>CEPU - AL150</v>
          </cell>
          <cell r="H1454" t="str">
            <v>Alinta Asset Management 2 WA</v>
          </cell>
          <cell r="I1454" t="str">
            <v>39107</v>
          </cell>
          <cell r="J1454" t="str">
            <v>GDW Gas Projects</v>
          </cell>
        </row>
        <row r="1455">
          <cell r="A1455" t="str">
            <v>00018205</v>
          </cell>
          <cell r="B1455" t="str">
            <v>Sanders</v>
          </cell>
          <cell r="C1455" t="str">
            <v>Paul</v>
          </cell>
          <cell r="D1455" t="str">
            <v>Alinta Asset Management</v>
          </cell>
          <cell r="E1455" t="str">
            <v>Facilities Maintenance &amp; OP</v>
          </cell>
          <cell r="F1455" t="str">
            <v>Distribution Officer Facilities Maint.</v>
          </cell>
          <cell r="G1455" t="str">
            <v>CEPU - AL150</v>
          </cell>
          <cell r="H1455" t="str">
            <v>Alinta Asset Management 2 WA</v>
          </cell>
          <cell r="I1455" t="str">
            <v>39104</v>
          </cell>
          <cell r="J1455" t="str">
            <v>GDW Facilities Maintenance</v>
          </cell>
        </row>
        <row r="1456">
          <cell r="A1456" t="str">
            <v>00018206</v>
          </cell>
          <cell r="B1456" t="str">
            <v>Swain</v>
          </cell>
          <cell r="C1456" t="str">
            <v>Kade</v>
          </cell>
          <cell r="D1456" t="str">
            <v>Alinta Asset Management</v>
          </cell>
          <cell r="E1456" t="str">
            <v>Facilities Maintenance &amp; OP</v>
          </cell>
          <cell r="F1456" t="str">
            <v>Distribution Officer Facilities Maint.</v>
          </cell>
          <cell r="G1456" t="str">
            <v>CEPU - AL150</v>
          </cell>
          <cell r="H1456" t="str">
            <v>Alinta Asset Management 2 WA</v>
          </cell>
          <cell r="I1456" t="str">
            <v>39104</v>
          </cell>
          <cell r="J1456" t="str">
            <v>GDW Facilities Maintenance</v>
          </cell>
        </row>
        <row r="1457">
          <cell r="A1457" t="str">
            <v>00018207</v>
          </cell>
          <cell r="B1457" t="str">
            <v>Marshall</v>
          </cell>
          <cell r="C1457" t="str">
            <v>Matthew</v>
          </cell>
          <cell r="D1457" t="str">
            <v>Alinta Asset Management</v>
          </cell>
          <cell r="E1457" t="str">
            <v>Projects</v>
          </cell>
          <cell r="F1457" t="str">
            <v>Superintendent  Projects</v>
          </cell>
          <cell r="G1457" t="str">
            <v>Spec Contract 150hrs</v>
          </cell>
          <cell r="H1457" t="str">
            <v>Alinta Asset Management 2 WA</v>
          </cell>
          <cell r="I1457" t="str">
            <v>39101</v>
          </cell>
          <cell r="J1457" t="str">
            <v>GDW Management</v>
          </cell>
        </row>
        <row r="1458">
          <cell r="A1458" t="str">
            <v>00018208</v>
          </cell>
          <cell r="B1458" t="str">
            <v>Whittle</v>
          </cell>
          <cell r="C1458" t="str">
            <v>Alan</v>
          </cell>
          <cell r="D1458" t="str">
            <v>Alinta Asset Management</v>
          </cell>
          <cell r="E1458" t="str">
            <v>Albany</v>
          </cell>
          <cell r="F1458" t="str">
            <v>Distribution Officer</v>
          </cell>
          <cell r="G1458" t="str">
            <v>Spec Contract 150hrs</v>
          </cell>
          <cell r="H1458" t="str">
            <v>Alinta Asset Management 2 WA</v>
          </cell>
          <cell r="I1458" t="str">
            <v>39111</v>
          </cell>
          <cell r="J1458" t="str">
            <v>GDW Albany</v>
          </cell>
        </row>
        <row r="1459">
          <cell r="A1459" t="str">
            <v>00018212</v>
          </cell>
          <cell r="B1459" t="str">
            <v>Casey</v>
          </cell>
          <cell r="C1459" t="str">
            <v>Stephen</v>
          </cell>
          <cell r="D1459" t="str">
            <v>Alinta Asset Management</v>
          </cell>
          <cell r="E1459" t="str">
            <v>Albany</v>
          </cell>
          <cell r="F1459" t="str">
            <v>Supervisor Albany</v>
          </cell>
          <cell r="G1459" t="str">
            <v>Spec Contract 150hrs</v>
          </cell>
          <cell r="H1459" t="str">
            <v>Alinta Asset Management 2 WA</v>
          </cell>
          <cell r="I1459" t="str">
            <v>39111</v>
          </cell>
          <cell r="J1459" t="str">
            <v>GDW Albany</v>
          </cell>
        </row>
        <row r="1460">
          <cell r="A1460" t="str">
            <v>00018214</v>
          </cell>
          <cell r="B1460" t="str">
            <v>Higson</v>
          </cell>
          <cell r="C1460" t="str">
            <v>Brian</v>
          </cell>
          <cell r="D1460" t="str">
            <v>Alinta Asset Management</v>
          </cell>
          <cell r="E1460" t="str">
            <v>Maintenance South</v>
          </cell>
          <cell r="F1460" t="str">
            <v>Distribution Officer South</v>
          </cell>
          <cell r="G1460" t="str">
            <v>CEPU - AL150</v>
          </cell>
          <cell r="H1460" t="str">
            <v>Alinta Asset Management 2 WA</v>
          </cell>
          <cell r="I1460" t="str">
            <v>39120</v>
          </cell>
          <cell r="J1460" t="str">
            <v>GDW Maintenance South</v>
          </cell>
        </row>
        <row r="1461">
          <cell r="A1461" t="str">
            <v>00018216</v>
          </cell>
          <cell r="B1461" t="str">
            <v>Gilligan</v>
          </cell>
          <cell r="C1461" t="str">
            <v>Christine</v>
          </cell>
          <cell r="D1461" t="str">
            <v>Alinta Asset Management</v>
          </cell>
          <cell r="E1461" t="str">
            <v>Supervisor Planning</v>
          </cell>
          <cell r="F1461" t="str">
            <v>Planner</v>
          </cell>
          <cell r="G1461" t="str">
            <v>Spec Contract 150hrs</v>
          </cell>
          <cell r="H1461" t="str">
            <v>Alinta Asset Management 2 WA</v>
          </cell>
          <cell r="I1461" t="str">
            <v>39116</v>
          </cell>
          <cell r="J1461" t="str">
            <v>GDW Planning</v>
          </cell>
        </row>
        <row r="1462">
          <cell r="A1462" t="str">
            <v>00018217</v>
          </cell>
          <cell r="B1462" t="str">
            <v>Frayne</v>
          </cell>
          <cell r="C1462" t="str">
            <v>Bernard</v>
          </cell>
          <cell r="D1462" t="str">
            <v>Alinta Asset Management</v>
          </cell>
          <cell r="E1462" t="str">
            <v>Supervisor Planning</v>
          </cell>
          <cell r="F1462" t="str">
            <v>Planning Supervisor</v>
          </cell>
          <cell r="G1462" t="str">
            <v>Spec Contract 150hrs</v>
          </cell>
          <cell r="H1462" t="str">
            <v>Alinta Asset Management 2 WA</v>
          </cell>
          <cell r="I1462" t="str">
            <v>39116</v>
          </cell>
          <cell r="J1462" t="str">
            <v>GDW Planning</v>
          </cell>
        </row>
        <row r="1463">
          <cell r="A1463" t="str">
            <v>00018219</v>
          </cell>
          <cell r="B1463" t="str">
            <v>Straight</v>
          </cell>
          <cell r="C1463" t="str">
            <v>Geoffrey</v>
          </cell>
          <cell r="D1463" t="str">
            <v>Alinta Asset Management</v>
          </cell>
          <cell r="E1463" t="str">
            <v>Customer Service</v>
          </cell>
          <cell r="F1463" t="str">
            <v>Distribution Officer</v>
          </cell>
          <cell r="G1463" t="str">
            <v>CEPU - AL150</v>
          </cell>
          <cell r="H1463" t="str">
            <v>Alinta Asset Management 2 WA</v>
          </cell>
          <cell r="I1463" t="str">
            <v>39103</v>
          </cell>
          <cell r="J1463" t="str">
            <v>GDW Customer Service</v>
          </cell>
        </row>
        <row r="1464">
          <cell r="A1464" t="str">
            <v>00018220</v>
          </cell>
          <cell r="B1464" t="str">
            <v>Davies</v>
          </cell>
          <cell r="C1464" t="str">
            <v>Gordon</v>
          </cell>
          <cell r="D1464" t="str">
            <v>Alinta Asset Management</v>
          </cell>
          <cell r="E1464" t="str">
            <v>Maintenance South</v>
          </cell>
          <cell r="F1464" t="str">
            <v>Supervisor Maintenance South</v>
          </cell>
          <cell r="G1464" t="str">
            <v>Spec Contract 150hrs</v>
          </cell>
          <cell r="H1464" t="str">
            <v>Alinta Asset Management 2 WA</v>
          </cell>
          <cell r="I1464" t="str">
            <v>39120</v>
          </cell>
          <cell r="J1464" t="str">
            <v>GDW Maintenance South</v>
          </cell>
        </row>
        <row r="1465">
          <cell r="A1465" t="str">
            <v>00018221</v>
          </cell>
          <cell r="B1465" t="str">
            <v>Olley</v>
          </cell>
          <cell r="C1465" t="str">
            <v>David</v>
          </cell>
          <cell r="D1465" t="str">
            <v>Alinta Asset Management</v>
          </cell>
          <cell r="E1465" t="str">
            <v>Customer Service</v>
          </cell>
          <cell r="F1465" t="str">
            <v>Distribution Officer</v>
          </cell>
          <cell r="G1465" t="str">
            <v>CEPU - AL150</v>
          </cell>
          <cell r="H1465" t="str">
            <v>Alinta Asset Management 2 WA</v>
          </cell>
          <cell r="I1465" t="str">
            <v>39103</v>
          </cell>
          <cell r="J1465" t="str">
            <v>GDW Customer Service</v>
          </cell>
        </row>
        <row r="1466">
          <cell r="A1466" t="str">
            <v>00018222</v>
          </cell>
          <cell r="B1466" t="str">
            <v>Charman</v>
          </cell>
          <cell r="C1466" t="str">
            <v>Barry</v>
          </cell>
          <cell r="D1466" t="str">
            <v>Alinta Asset Management</v>
          </cell>
          <cell r="E1466" t="str">
            <v>Maintenance South</v>
          </cell>
          <cell r="F1466" t="str">
            <v>Distribution Officer</v>
          </cell>
          <cell r="G1466" t="str">
            <v>CEPU - AL150</v>
          </cell>
          <cell r="H1466" t="str">
            <v>Alinta Asset Management 2 WA</v>
          </cell>
          <cell r="I1466" t="str">
            <v>39120</v>
          </cell>
          <cell r="J1466" t="str">
            <v>GDW Maintenance South</v>
          </cell>
        </row>
        <row r="1467">
          <cell r="A1467" t="str">
            <v>00018223</v>
          </cell>
          <cell r="B1467" t="str">
            <v>Nordmann</v>
          </cell>
          <cell r="C1467" t="str">
            <v>Jonathan</v>
          </cell>
          <cell r="D1467" t="str">
            <v>Alinta Asset Management</v>
          </cell>
          <cell r="E1467" t="str">
            <v>Customer Service</v>
          </cell>
          <cell r="F1467" t="str">
            <v>Supervisor Customer Service</v>
          </cell>
          <cell r="G1467" t="str">
            <v>Spec Contract 150hrs</v>
          </cell>
          <cell r="H1467" t="str">
            <v>Alinta Asset Management 2 WA</v>
          </cell>
          <cell r="I1467" t="str">
            <v>39103</v>
          </cell>
          <cell r="J1467" t="str">
            <v>GDW Customer Service</v>
          </cell>
        </row>
        <row r="1468">
          <cell r="A1468" t="str">
            <v>00018224</v>
          </cell>
          <cell r="B1468" t="str">
            <v>Kehoe</v>
          </cell>
          <cell r="C1468" t="str">
            <v>John</v>
          </cell>
          <cell r="D1468" t="str">
            <v>Alinta Asset Management</v>
          </cell>
          <cell r="E1468" t="str">
            <v>Facilities Maintenance &amp; OP</v>
          </cell>
          <cell r="F1468" t="str">
            <v>Distribution Officer CP</v>
          </cell>
          <cell r="G1468" t="str">
            <v>CEPU - AL150</v>
          </cell>
          <cell r="H1468" t="str">
            <v>Alinta Asset Management 2 WA</v>
          </cell>
          <cell r="I1468" t="str">
            <v>39106</v>
          </cell>
          <cell r="J1468" t="str">
            <v>GDW Corrosion Prevention</v>
          </cell>
        </row>
        <row r="1469">
          <cell r="A1469" t="str">
            <v>00018225</v>
          </cell>
          <cell r="B1469" t="str">
            <v>Ford</v>
          </cell>
          <cell r="C1469" t="str">
            <v>Peter</v>
          </cell>
          <cell r="D1469" t="str">
            <v>Alinta Asset Management</v>
          </cell>
          <cell r="E1469" t="str">
            <v>Customer Service</v>
          </cell>
          <cell r="F1469" t="str">
            <v>Distribution Officer</v>
          </cell>
          <cell r="G1469" t="str">
            <v>CEPU - AL150</v>
          </cell>
          <cell r="H1469" t="str">
            <v>Alinta Asset Management 2 WA</v>
          </cell>
          <cell r="I1469" t="str">
            <v>39103</v>
          </cell>
          <cell r="J1469" t="str">
            <v>GDW Customer Service</v>
          </cell>
        </row>
        <row r="1470">
          <cell r="A1470" t="str">
            <v>00018227</v>
          </cell>
          <cell r="B1470" t="str">
            <v>Di Marco</v>
          </cell>
          <cell r="C1470" t="str">
            <v>Dom</v>
          </cell>
          <cell r="D1470" t="str">
            <v>Alinta Asset Management</v>
          </cell>
          <cell r="E1470" t="str">
            <v>Projects Officer</v>
          </cell>
          <cell r="F1470" t="str">
            <v>Distribution Officer</v>
          </cell>
          <cell r="G1470" t="str">
            <v>CEPU - AL150</v>
          </cell>
          <cell r="H1470" t="str">
            <v>Alinta Asset Management 2 WA</v>
          </cell>
          <cell r="I1470" t="str">
            <v>39107</v>
          </cell>
          <cell r="J1470" t="str">
            <v>GDW Gas Projects</v>
          </cell>
        </row>
        <row r="1471">
          <cell r="A1471" t="str">
            <v>00018228</v>
          </cell>
          <cell r="B1471" t="str">
            <v>Binny</v>
          </cell>
          <cell r="C1471" t="str">
            <v>David</v>
          </cell>
          <cell r="D1471" t="str">
            <v>Alinta Asset Management</v>
          </cell>
          <cell r="E1471" t="str">
            <v>Customer Service</v>
          </cell>
          <cell r="F1471" t="str">
            <v>Distribution Officer Customer Service</v>
          </cell>
          <cell r="G1471" t="str">
            <v>CEPU - AL150</v>
          </cell>
          <cell r="H1471" t="str">
            <v>Alinta Asset Management 2 WA</v>
          </cell>
          <cell r="I1471" t="str">
            <v>39103</v>
          </cell>
          <cell r="J1471" t="str">
            <v>GDW Customer Service</v>
          </cell>
        </row>
        <row r="1472">
          <cell r="A1472" t="str">
            <v>00018230</v>
          </cell>
          <cell r="B1472" t="str">
            <v>Hume</v>
          </cell>
          <cell r="C1472" t="str">
            <v>Kevin</v>
          </cell>
          <cell r="D1472" t="str">
            <v>Alinta Asset Management</v>
          </cell>
          <cell r="E1472" t="str">
            <v>Maintenance South</v>
          </cell>
          <cell r="F1472" t="str">
            <v>Distribution Officer</v>
          </cell>
          <cell r="G1472" t="str">
            <v>CEPU - AL150</v>
          </cell>
          <cell r="H1472" t="str">
            <v>Alinta Asset Management 2 WA</v>
          </cell>
          <cell r="I1472" t="str">
            <v>39120</v>
          </cell>
          <cell r="J1472" t="str">
            <v>GDW Maintenance South</v>
          </cell>
        </row>
        <row r="1473">
          <cell r="A1473" t="str">
            <v>00018231</v>
          </cell>
          <cell r="B1473" t="str">
            <v>Kelvin</v>
          </cell>
          <cell r="C1473" t="str">
            <v>Eddie</v>
          </cell>
          <cell r="D1473" t="str">
            <v>Alinta Asset Management</v>
          </cell>
          <cell r="E1473" t="str">
            <v>Maintenance North</v>
          </cell>
          <cell r="F1473" t="str">
            <v>Distribution Officer</v>
          </cell>
          <cell r="G1473" t="str">
            <v>ASU - AL150</v>
          </cell>
          <cell r="H1473" t="str">
            <v>Alinta Asset Management 2 WA</v>
          </cell>
          <cell r="I1473" t="str">
            <v>39105</v>
          </cell>
          <cell r="J1473" t="str">
            <v>GDW Maintenance North</v>
          </cell>
        </row>
        <row r="1474">
          <cell r="A1474" t="str">
            <v>00018232</v>
          </cell>
          <cell r="B1474" t="str">
            <v>Johnson</v>
          </cell>
          <cell r="C1474" t="str">
            <v>John</v>
          </cell>
          <cell r="D1474" t="str">
            <v>Alinta Asset Management</v>
          </cell>
          <cell r="E1474" t="str">
            <v>Customer Service</v>
          </cell>
          <cell r="F1474" t="str">
            <v>Distribution Officer Customer Service</v>
          </cell>
          <cell r="G1474" t="str">
            <v>ASU - AL150</v>
          </cell>
          <cell r="H1474" t="str">
            <v>Alinta Asset Management 2 WA</v>
          </cell>
          <cell r="I1474" t="str">
            <v>39103</v>
          </cell>
          <cell r="J1474" t="str">
            <v>GDW Customer Service</v>
          </cell>
        </row>
        <row r="1475">
          <cell r="A1475" t="str">
            <v>00018233</v>
          </cell>
          <cell r="B1475" t="str">
            <v>Lane</v>
          </cell>
          <cell r="C1475" t="str">
            <v>John</v>
          </cell>
          <cell r="D1475" t="str">
            <v>Alinta Asset Management</v>
          </cell>
          <cell r="E1475" t="str">
            <v>Facilities Maintenance &amp; OP</v>
          </cell>
          <cell r="F1475" t="str">
            <v>Distribution Officer CP</v>
          </cell>
          <cell r="G1475" t="str">
            <v>CEPU - AL150</v>
          </cell>
          <cell r="H1475" t="str">
            <v>Alinta Asset Management 2 WA</v>
          </cell>
          <cell r="I1475" t="str">
            <v>39106</v>
          </cell>
          <cell r="J1475" t="str">
            <v>GDW Corrosion Prevention</v>
          </cell>
        </row>
        <row r="1476">
          <cell r="A1476" t="str">
            <v>00018234</v>
          </cell>
          <cell r="B1476" t="str">
            <v>Deeble</v>
          </cell>
          <cell r="C1476" t="str">
            <v>Gary</v>
          </cell>
          <cell r="D1476" t="str">
            <v>Alinta Asset Management</v>
          </cell>
          <cell r="E1476" t="str">
            <v>Bunbury</v>
          </cell>
          <cell r="F1476" t="str">
            <v>Supervisor - Bunbury</v>
          </cell>
          <cell r="G1476" t="str">
            <v>Spec Contract 150hrs</v>
          </cell>
          <cell r="H1476" t="str">
            <v>Alinta Asset Management 2 WA</v>
          </cell>
          <cell r="I1476" t="str">
            <v>39112</v>
          </cell>
          <cell r="J1476" t="str">
            <v>GDW Bunbury</v>
          </cell>
        </row>
        <row r="1477">
          <cell r="A1477" t="str">
            <v>00018235</v>
          </cell>
          <cell r="B1477" t="str">
            <v>Sheaf</v>
          </cell>
          <cell r="C1477" t="str">
            <v>Mick</v>
          </cell>
          <cell r="D1477" t="str">
            <v>Alinta Asset Management</v>
          </cell>
          <cell r="E1477" t="str">
            <v>Construction CCF Contractors</v>
          </cell>
          <cell r="F1477" t="str">
            <v>Auditor Construction</v>
          </cell>
          <cell r="G1477" t="str">
            <v>CEPU - AL150</v>
          </cell>
          <cell r="H1477" t="str">
            <v>Alinta Asset Management 2 WA</v>
          </cell>
          <cell r="I1477" t="str">
            <v>39121</v>
          </cell>
          <cell r="J1477" t="str">
            <v>GDW Construction</v>
          </cell>
        </row>
        <row r="1478">
          <cell r="A1478" t="str">
            <v>00018236</v>
          </cell>
          <cell r="B1478" t="str">
            <v>Powell</v>
          </cell>
          <cell r="C1478" t="str">
            <v>Darryl</v>
          </cell>
          <cell r="D1478" t="str">
            <v>Alinta Asset Management</v>
          </cell>
          <cell r="E1478" t="str">
            <v>Facilities Maintenance &amp; OP</v>
          </cell>
          <cell r="F1478" t="str">
            <v>Projects Officer</v>
          </cell>
          <cell r="G1478" t="str">
            <v>Spec Contract 150hrs</v>
          </cell>
          <cell r="H1478" t="str">
            <v>Alinta Asset Management 2 WA</v>
          </cell>
          <cell r="I1478" t="str">
            <v>39106</v>
          </cell>
          <cell r="J1478" t="str">
            <v>GDW Corrosion Prevention</v>
          </cell>
        </row>
        <row r="1479">
          <cell r="A1479" t="str">
            <v>00018237</v>
          </cell>
          <cell r="B1479" t="str">
            <v>Shaw</v>
          </cell>
          <cell r="C1479" t="str">
            <v>Ian</v>
          </cell>
          <cell r="D1479" t="str">
            <v>Alinta Asset Management</v>
          </cell>
          <cell r="E1479" t="str">
            <v>Facilities Maintenance &amp; OP</v>
          </cell>
          <cell r="F1479" t="str">
            <v>Supervisor Facilities Maintenance &amp; OP</v>
          </cell>
          <cell r="G1479" t="str">
            <v>Spec Contract 150hrs</v>
          </cell>
          <cell r="H1479" t="str">
            <v>Alinta Asset Management 2 WA</v>
          </cell>
          <cell r="I1479" t="str">
            <v>39104</v>
          </cell>
          <cell r="J1479" t="str">
            <v>GDW Facilities Maintenance</v>
          </cell>
        </row>
        <row r="1480">
          <cell r="A1480" t="str">
            <v>00018238</v>
          </cell>
          <cell r="B1480" t="str">
            <v>McCarthy</v>
          </cell>
          <cell r="C1480" t="str">
            <v>Michael</v>
          </cell>
          <cell r="D1480" t="str">
            <v>Alinta Asset Management</v>
          </cell>
          <cell r="E1480" t="str">
            <v>Maintenance</v>
          </cell>
          <cell r="F1480" t="str">
            <v>Maintenance Superintendent</v>
          </cell>
          <cell r="G1480" t="str">
            <v>Spec Contract 150hrs</v>
          </cell>
          <cell r="H1480" t="str">
            <v>Alinta Asset Management 2 WA</v>
          </cell>
          <cell r="I1480" t="str">
            <v>39101</v>
          </cell>
          <cell r="J1480" t="str">
            <v>GDW Management</v>
          </cell>
        </row>
        <row r="1481">
          <cell r="A1481" t="str">
            <v>00018239</v>
          </cell>
          <cell r="B1481" t="str">
            <v>Priest</v>
          </cell>
          <cell r="C1481" t="str">
            <v>Bryen</v>
          </cell>
          <cell r="D1481" t="str">
            <v>Alinta Asset Management</v>
          </cell>
          <cell r="E1481" t="str">
            <v>Maintenance North</v>
          </cell>
          <cell r="F1481" t="str">
            <v>Distribution Officer</v>
          </cell>
          <cell r="G1481" t="str">
            <v>CEPU - AL150</v>
          </cell>
          <cell r="H1481" t="str">
            <v>Alinta Asset Management 2 WA</v>
          </cell>
          <cell r="I1481" t="str">
            <v>39105</v>
          </cell>
          <cell r="J1481" t="str">
            <v>GDW Maintenance North</v>
          </cell>
        </row>
        <row r="1482">
          <cell r="A1482" t="str">
            <v>00018240</v>
          </cell>
          <cell r="B1482" t="str">
            <v>Karlovsky</v>
          </cell>
          <cell r="C1482" t="str">
            <v>Gregory</v>
          </cell>
          <cell r="D1482" t="str">
            <v>Alinta Asset Management</v>
          </cell>
          <cell r="E1482" t="str">
            <v>Customer Service</v>
          </cell>
          <cell r="F1482" t="str">
            <v>Distribution Officer</v>
          </cell>
          <cell r="G1482" t="str">
            <v>CEPU - AL150</v>
          </cell>
          <cell r="H1482" t="str">
            <v>Alinta Asset Management 2 WA</v>
          </cell>
          <cell r="I1482" t="str">
            <v>39120</v>
          </cell>
          <cell r="J1482" t="str">
            <v>GDW Maintenance South</v>
          </cell>
        </row>
        <row r="1483">
          <cell r="A1483" t="str">
            <v>00018241</v>
          </cell>
          <cell r="B1483" t="str">
            <v>Webb</v>
          </cell>
          <cell r="C1483" t="str">
            <v>Richard</v>
          </cell>
          <cell r="D1483" t="str">
            <v>Alinta Asset Management</v>
          </cell>
          <cell r="E1483" t="str">
            <v>Bunbury</v>
          </cell>
          <cell r="F1483" t="str">
            <v>Distribution Officer</v>
          </cell>
          <cell r="G1483" t="str">
            <v>Spec Contract 150hrs</v>
          </cell>
          <cell r="H1483" t="str">
            <v>Alinta Asset Management 2 WA</v>
          </cell>
          <cell r="I1483" t="str">
            <v>39112</v>
          </cell>
          <cell r="J1483" t="str">
            <v>GDW Bunbury</v>
          </cell>
        </row>
        <row r="1484">
          <cell r="A1484" t="str">
            <v>00018242</v>
          </cell>
          <cell r="B1484" t="str">
            <v>Harris</v>
          </cell>
          <cell r="C1484" t="str">
            <v>Brian</v>
          </cell>
          <cell r="D1484" t="str">
            <v>Alinta Asset Management</v>
          </cell>
          <cell r="E1484" t="str">
            <v>Facilities Maintenance &amp; OP</v>
          </cell>
          <cell r="F1484" t="str">
            <v>Distribution Officer CP</v>
          </cell>
          <cell r="G1484" t="str">
            <v>CEPU - AL150</v>
          </cell>
          <cell r="H1484" t="str">
            <v>Alinta Asset Management 2 WA</v>
          </cell>
          <cell r="I1484" t="str">
            <v>39106</v>
          </cell>
          <cell r="J1484" t="str">
            <v>GDW Corrosion Prevention</v>
          </cell>
        </row>
        <row r="1485">
          <cell r="A1485" t="str">
            <v>00018243</v>
          </cell>
          <cell r="B1485" t="str">
            <v>Law</v>
          </cell>
          <cell r="C1485" t="str">
            <v>Geoffrey</v>
          </cell>
          <cell r="D1485" t="str">
            <v>Alinta Asset Management</v>
          </cell>
          <cell r="E1485" t="str">
            <v>Kalgoorlie</v>
          </cell>
          <cell r="F1485" t="str">
            <v>Distribution Officer</v>
          </cell>
          <cell r="G1485" t="str">
            <v>Spec Contract 150hrs</v>
          </cell>
          <cell r="H1485" t="str">
            <v>Alinta Asset Management 2 WA</v>
          </cell>
          <cell r="I1485" t="str">
            <v>39114</v>
          </cell>
          <cell r="J1485" t="str">
            <v>GDW Kalgoorlie</v>
          </cell>
        </row>
        <row r="1486">
          <cell r="A1486" t="str">
            <v>00018244</v>
          </cell>
          <cell r="B1486" t="str">
            <v>Horwood</v>
          </cell>
          <cell r="C1486" t="str">
            <v>Graham</v>
          </cell>
          <cell r="D1486" t="str">
            <v>Alinta Asset Management</v>
          </cell>
          <cell r="E1486" t="str">
            <v>Geraldton</v>
          </cell>
          <cell r="F1486" t="str">
            <v>Supervisor - Geraldton</v>
          </cell>
          <cell r="G1486" t="str">
            <v>Spec Contract 150hrs</v>
          </cell>
          <cell r="H1486" t="str">
            <v>Alinta Asset Management 2 WA</v>
          </cell>
          <cell r="I1486" t="str">
            <v>39113</v>
          </cell>
          <cell r="J1486" t="str">
            <v>GDW Geraldton</v>
          </cell>
        </row>
        <row r="1487">
          <cell r="A1487" t="str">
            <v>00018247</v>
          </cell>
          <cell r="B1487" t="str">
            <v>Gallagher</v>
          </cell>
          <cell r="C1487" t="str">
            <v>Russell</v>
          </cell>
          <cell r="D1487" t="str">
            <v>Alinta Asset Management</v>
          </cell>
          <cell r="E1487" t="str">
            <v>Maintenance South</v>
          </cell>
          <cell r="F1487" t="str">
            <v>Distribution Officer</v>
          </cell>
          <cell r="G1487" t="str">
            <v>CEPU - AL150</v>
          </cell>
          <cell r="H1487" t="str">
            <v>Alinta Asset Management 2 WA</v>
          </cell>
          <cell r="I1487" t="str">
            <v>39120</v>
          </cell>
          <cell r="J1487" t="str">
            <v>GDW Maintenance South</v>
          </cell>
        </row>
        <row r="1488">
          <cell r="A1488" t="str">
            <v>00018248</v>
          </cell>
          <cell r="B1488" t="str">
            <v>Rive</v>
          </cell>
          <cell r="C1488" t="str">
            <v>Gerard</v>
          </cell>
          <cell r="D1488" t="str">
            <v>Alinta Asset Management</v>
          </cell>
          <cell r="E1488" t="str">
            <v>Maintenance South</v>
          </cell>
          <cell r="F1488" t="str">
            <v>Distribution Officer</v>
          </cell>
          <cell r="G1488" t="str">
            <v>CEPU - AL150</v>
          </cell>
          <cell r="H1488" t="str">
            <v>Alinta Asset Management 2 WA</v>
          </cell>
          <cell r="I1488" t="str">
            <v>39120</v>
          </cell>
          <cell r="J1488" t="str">
            <v>GDW Maintenance South</v>
          </cell>
        </row>
        <row r="1489">
          <cell r="A1489" t="str">
            <v>00018249</v>
          </cell>
          <cell r="B1489" t="str">
            <v>Russell</v>
          </cell>
          <cell r="C1489" t="str">
            <v>Billy</v>
          </cell>
          <cell r="D1489" t="str">
            <v>Alinta Asset Management</v>
          </cell>
          <cell r="E1489" t="str">
            <v>Maintenance South</v>
          </cell>
          <cell r="F1489" t="str">
            <v>Distribution Officer</v>
          </cell>
          <cell r="G1489" t="str">
            <v>CEPU - AL150</v>
          </cell>
          <cell r="H1489" t="str">
            <v>Alinta Asset Management 2 WA</v>
          </cell>
          <cell r="I1489" t="str">
            <v>39120</v>
          </cell>
          <cell r="J1489" t="str">
            <v>GDW Maintenance South</v>
          </cell>
        </row>
        <row r="1490">
          <cell r="A1490" t="str">
            <v>00018250</v>
          </cell>
          <cell r="B1490" t="str">
            <v>Slade</v>
          </cell>
          <cell r="C1490" t="str">
            <v>Keith</v>
          </cell>
          <cell r="D1490" t="str">
            <v>Alinta Asset Management</v>
          </cell>
          <cell r="E1490" t="str">
            <v>Maintenance North</v>
          </cell>
          <cell r="F1490" t="str">
            <v>Distribution Officer</v>
          </cell>
          <cell r="G1490" t="str">
            <v>CEPU - AL150</v>
          </cell>
          <cell r="H1490" t="str">
            <v>Alinta Asset Management 2 WA</v>
          </cell>
          <cell r="I1490" t="str">
            <v>39105</v>
          </cell>
          <cell r="J1490" t="str">
            <v>GDW Maintenance North</v>
          </cell>
        </row>
        <row r="1491">
          <cell r="A1491" t="str">
            <v>00018251</v>
          </cell>
          <cell r="B1491" t="str">
            <v>Anderson</v>
          </cell>
          <cell r="C1491" t="str">
            <v>Colin</v>
          </cell>
          <cell r="D1491" t="str">
            <v>Alinta Asset Management</v>
          </cell>
          <cell r="E1491" t="str">
            <v>Customer Service</v>
          </cell>
          <cell r="F1491" t="str">
            <v>Distribution Officer</v>
          </cell>
          <cell r="G1491" t="str">
            <v>ASU - AL187.50</v>
          </cell>
          <cell r="H1491" t="str">
            <v>Alinta Asset Management 2 WA</v>
          </cell>
          <cell r="I1491" t="str">
            <v>39103</v>
          </cell>
          <cell r="J1491" t="str">
            <v>GDW Customer Service</v>
          </cell>
        </row>
        <row r="1492">
          <cell r="A1492" t="str">
            <v>00018252</v>
          </cell>
          <cell r="B1492" t="str">
            <v>Chappell</v>
          </cell>
          <cell r="C1492" t="str">
            <v>Douglas</v>
          </cell>
          <cell r="D1492" t="str">
            <v>Alinta Asset Management</v>
          </cell>
          <cell r="E1492" t="str">
            <v>Facilities Maintenance &amp; OP</v>
          </cell>
          <cell r="F1492" t="str">
            <v>Distribution Officer Facilities Maint.</v>
          </cell>
          <cell r="G1492" t="str">
            <v>CEPU - AL150</v>
          </cell>
          <cell r="H1492" t="str">
            <v>Alinta Asset Management 2 WA</v>
          </cell>
          <cell r="I1492" t="str">
            <v>39104</v>
          </cell>
          <cell r="J1492" t="str">
            <v>GDW Facilities Maintenance</v>
          </cell>
        </row>
        <row r="1493">
          <cell r="A1493" t="str">
            <v>00018254</v>
          </cell>
          <cell r="B1493" t="str">
            <v>Sardelic</v>
          </cell>
          <cell r="C1493" t="str">
            <v>Zelimar</v>
          </cell>
          <cell r="D1493" t="str">
            <v>Alinta Asset Management</v>
          </cell>
          <cell r="E1493" t="str">
            <v>Facilities Maintenance &amp; OP</v>
          </cell>
          <cell r="F1493" t="str">
            <v>Distribution Officer Facilities Maint.</v>
          </cell>
          <cell r="G1493" t="str">
            <v>CEPU - AL150</v>
          </cell>
          <cell r="H1493" t="str">
            <v>Alinta Asset Management 2 WA</v>
          </cell>
          <cell r="I1493" t="str">
            <v>39104</v>
          </cell>
          <cell r="J1493" t="str">
            <v>GDW Facilities Maintenance</v>
          </cell>
        </row>
        <row r="1494">
          <cell r="A1494" t="str">
            <v>00018255</v>
          </cell>
          <cell r="B1494" t="str">
            <v>Stephen</v>
          </cell>
          <cell r="C1494" t="str">
            <v>Kevin</v>
          </cell>
          <cell r="D1494" t="str">
            <v>Alinta Asset Management</v>
          </cell>
          <cell r="E1494" t="str">
            <v>Maintenance North</v>
          </cell>
          <cell r="F1494" t="str">
            <v>Distribution Officer</v>
          </cell>
          <cell r="G1494" t="str">
            <v>CEPU - AL150</v>
          </cell>
          <cell r="H1494" t="str">
            <v>Alinta Asset Management 2 WA</v>
          </cell>
          <cell r="I1494" t="str">
            <v>39101</v>
          </cell>
          <cell r="J1494" t="str">
            <v>GDW Management</v>
          </cell>
        </row>
        <row r="1495">
          <cell r="A1495" t="str">
            <v>00018256</v>
          </cell>
          <cell r="B1495" t="str">
            <v>Brand</v>
          </cell>
          <cell r="C1495" t="str">
            <v>Darren</v>
          </cell>
          <cell r="D1495" t="str">
            <v>Alinta Asset Management</v>
          </cell>
          <cell r="E1495" t="str">
            <v>Bunbury</v>
          </cell>
          <cell r="F1495" t="str">
            <v>Distribution Officer</v>
          </cell>
          <cell r="G1495" t="str">
            <v>Spec Contract 150hrs</v>
          </cell>
          <cell r="H1495" t="str">
            <v>Alinta Asset Management 2 WA</v>
          </cell>
          <cell r="I1495" t="str">
            <v>39112</v>
          </cell>
          <cell r="J1495" t="str">
            <v>GDW Bunbury</v>
          </cell>
        </row>
        <row r="1496">
          <cell r="A1496" t="str">
            <v>00018257</v>
          </cell>
          <cell r="B1496" t="str">
            <v>Dugmore</v>
          </cell>
          <cell r="C1496" t="str">
            <v>Graeme</v>
          </cell>
          <cell r="D1496" t="str">
            <v>Alinta Asset Management</v>
          </cell>
          <cell r="E1496" t="str">
            <v>Facilities Maintenance &amp; OP</v>
          </cell>
          <cell r="F1496" t="str">
            <v>Distribution Officer Facilities Maint.</v>
          </cell>
          <cell r="G1496" t="str">
            <v>CEPU - AL150</v>
          </cell>
          <cell r="H1496" t="str">
            <v>Alinta Asset Management 2 WA</v>
          </cell>
          <cell r="I1496" t="str">
            <v>39104</v>
          </cell>
          <cell r="J1496" t="str">
            <v>GDW Facilities Maintenance</v>
          </cell>
        </row>
        <row r="1497">
          <cell r="A1497" t="str">
            <v>00018258</v>
          </cell>
          <cell r="B1497" t="str">
            <v>Zaekis</v>
          </cell>
          <cell r="C1497" t="str">
            <v>Vic</v>
          </cell>
          <cell r="D1497" t="str">
            <v>Alinta Asset Management</v>
          </cell>
          <cell r="E1497" t="str">
            <v>Maintenance North</v>
          </cell>
          <cell r="F1497" t="str">
            <v>Supervisor Maintenance North</v>
          </cell>
          <cell r="G1497" t="str">
            <v>Spec Contract 150hrs</v>
          </cell>
          <cell r="H1497" t="str">
            <v>Alinta Asset Management 2 WA</v>
          </cell>
          <cell r="I1497" t="str">
            <v>39105</v>
          </cell>
          <cell r="J1497" t="str">
            <v>GDW Maintenance North</v>
          </cell>
        </row>
        <row r="1498">
          <cell r="A1498" t="str">
            <v>00018259</v>
          </cell>
          <cell r="B1498" t="str">
            <v>White</v>
          </cell>
          <cell r="C1498" t="str">
            <v>Andy</v>
          </cell>
          <cell r="D1498" t="str">
            <v>Alinta Asset Management</v>
          </cell>
          <cell r="E1498" t="str">
            <v>Kalgoorlie</v>
          </cell>
          <cell r="F1498" t="str">
            <v>Supervisor Kalgoorlie/ Esperance</v>
          </cell>
          <cell r="G1498" t="str">
            <v>Spec Contract 150hrs</v>
          </cell>
          <cell r="H1498" t="str">
            <v>Alinta Asset Management 2 WA</v>
          </cell>
          <cell r="I1498" t="str">
            <v>39114</v>
          </cell>
          <cell r="J1498" t="str">
            <v>GDW Kalgoorlie</v>
          </cell>
        </row>
        <row r="1499">
          <cell r="A1499" t="str">
            <v>00018260</v>
          </cell>
          <cell r="B1499" t="str">
            <v>Geary</v>
          </cell>
          <cell r="C1499" t="str">
            <v>Michael</v>
          </cell>
          <cell r="D1499" t="str">
            <v>Alinta Asset Management</v>
          </cell>
          <cell r="E1499" t="str">
            <v>Maintenance North</v>
          </cell>
          <cell r="F1499" t="str">
            <v>Distribution Officer</v>
          </cell>
          <cell r="G1499" t="str">
            <v>CEPU - AL150</v>
          </cell>
          <cell r="H1499" t="str">
            <v>Alinta Asset Management 2 WA</v>
          </cell>
          <cell r="I1499" t="str">
            <v>39105</v>
          </cell>
          <cell r="J1499" t="str">
            <v>GDW Maintenance North</v>
          </cell>
        </row>
        <row r="1500">
          <cell r="A1500" t="str">
            <v>00018261</v>
          </cell>
          <cell r="B1500" t="str">
            <v>MacKay</v>
          </cell>
          <cell r="C1500" t="str">
            <v>Ronald</v>
          </cell>
          <cell r="D1500" t="str">
            <v>Alinta Asset Management</v>
          </cell>
          <cell r="E1500" t="str">
            <v>Customer Service</v>
          </cell>
          <cell r="F1500" t="str">
            <v>Distribution Officer</v>
          </cell>
          <cell r="G1500" t="str">
            <v>CEPU - AL150</v>
          </cell>
          <cell r="H1500" t="str">
            <v>Alinta Asset Management 2 WA</v>
          </cell>
          <cell r="I1500" t="str">
            <v>39103</v>
          </cell>
          <cell r="J1500" t="str">
            <v>GDW Customer Service</v>
          </cell>
        </row>
        <row r="1501">
          <cell r="A1501" t="str">
            <v>00018262</v>
          </cell>
          <cell r="B1501" t="str">
            <v>Whiting</v>
          </cell>
          <cell r="C1501" t="str">
            <v>Michael</v>
          </cell>
          <cell r="D1501" t="str">
            <v>Alinta Asset Management</v>
          </cell>
          <cell r="E1501" t="str">
            <v>Customer Service</v>
          </cell>
          <cell r="F1501" t="str">
            <v>Distribution Officer</v>
          </cell>
          <cell r="G1501" t="str">
            <v>CEPU - AL150</v>
          </cell>
          <cell r="H1501" t="str">
            <v>Alinta Asset Management 2 WA</v>
          </cell>
          <cell r="I1501" t="str">
            <v>39103</v>
          </cell>
          <cell r="J1501" t="str">
            <v>GDW Customer Service</v>
          </cell>
        </row>
        <row r="1502">
          <cell r="A1502" t="str">
            <v>00018263</v>
          </cell>
          <cell r="B1502" t="str">
            <v>Sharpe</v>
          </cell>
          <cell r="C1502" t="str">
            <v>Bernard</v>
          </cell>
          <cell r="D1502" t="str">
            <v>Alinta Asset Management</v>
          </cell>
          <cell r="E1502" t="str">
            <v>Customer Service</v>
          </cell>
          <cell r="F1502" t="str">
            <v>Distribution Officer</v>
          </cell>
          <cell r="G1502" t="str">
            <v>CEPU - AL150</v>
          </cell>
          <cell r="H1502" t="str">
            <v>Alinta Asset Management 2 WA</v>
          </cell>
          <cell r="I1502" t="str">
            <v>39103</v>
          </cell>
          <cell r="J1502" t="str">
            <v>GDW Customer Service</v>
          </cell>
        </row>
        <row r="1503">
          <cell r="A1503" t="str">
            <v>00018264</v>
          </cell>
          <cell r="B1503" t="str">
            <v>Lord</v>
          </cell>
          <cell r="C1503" t="str">
            <v>Mark</v>
          </cell>
          <cell r="D1503" t="str">
            <v>Alinta Asset Management</v>
          </cell>
          <cell r="E1503" t="str">
            <v>Maintenance South</v>
          </cell>
          <cell r="F1503" t="str">
            <v>Distribution Officer</v>
          </cell>
          <cell r="G1503" t="str">
            <v>CEPU - AL150</v>
          </cell>
          <cell r="H1503" t="str">
            <v>Alinta Asset Management 2 WA</v>
          </cell>
          <cell r="I1503" t="str">
            <v>39120</v>
          </cell>
          <cell r="J1503" t="str">
            <v>GDW Maintenance South</v>
          </cell>
        </row>
        <row r="1504">
          <cell r="A1504" t="str">
            <v>00018265</v>
          </cell>
          <cell r="B1504" t="str">
            <v>Brennan</v>
          </cell>
          <cell r="C1504" t="str">
            <v>John</v>
          </cell>
          <cell r="D1504" t="str">
            <v>Alinta Asset Management</v>
          </cell>
          <cell r="E1504" t="str">
            <v>Maintenance South</v>
          </cell>
          <cell r="F1504" t="str">
            <v>Distribution Officer</v>
          </cell>
          <cell r="G1504" t="str">
            <v>CEPU - AL150</v>
          </cell>
          <cell r="H1504" t="str">
            <v>Alinta Asset Management 2 WA</v>
          </cell>
          <cell r="I1504" t="str">
            <v>39120</v>
          </cell>
          <cell r="J1504" t="str">
            <v>GDW Maintenance South</v>
          </cell>
        </row>
        <row r="1505">
          <cell r="A1505" t="str">
            <v>00018266</v>
          </cell>
          <cell r="B1505" t="str">
            <v>Gaffney</v>
          </cell>
          <cell r="C1505" t="str">
            <v>Alan</v>
          </cell>
          <cell r="D1505" t="str">
            <v>Alinta Asset Management</v>
          </cell>
          <cell r="E1505" t="str">
            <v>Bunbury</v>
          </cell>
          <cell r="F1505" t="str">
            <v>Distribution Officer</v>
          </cell>
          <cell r="G1505" t="str">
            <v>Spec Contract 150hrs</v>
          </cell>
          <cell r="H1505" t="str">
            <v>Alinta Asset Management 2 WA</v>
          </cell>
          <cell r="I1505" t="str">
            <v>39112</v>
          </cell>
          <cell r="J1505" t="str">
            <v>GDW Bunbury</v>
          </cell>
        </row>
        <row r="1506">
          <cell r="A1506" t="str">
            <v>00018267</v>
          </cell>
          <cell r="B1506" t="str">
            <v>Holyoak</v>
          </cell>
          <cell r="C1506" t="str">
            <v>Peter</v>
          </cell>
          <cell r="D1506" t="str">
            <v>Alinta Asset Management</v>
          </cell>
          <cell r="E1506" t="str">
            <v>Supervisor Planning</v>
          </cell>
          <cell r="F1506" t="str">
            <v>Planner</v>
          </cell>
          <cell r="G1506" t="str">
            <v>ASU - AL150</v>
          </cell>
          <cell r="H1506" t="str">
            <v>Alinta Asset Management 2 WA</v>
          </cell>
          <cell r="I1506" t="str">
            <v>39116</v>
          </cell>
          <cell r="J1506" t="str">
            <v>GDW Planning</v>
          </cell>
        </row>
        <row r="1507">
          <cell r="A1507" t="str">
            <v>00018268</v>
          </cell>
          <cell r="B1507" t="str">
            <v>Dawson</v>
          </cell>
          <cell r="C1507" t="str">
            <v>Stafford</v>
          </cell>
          <cell r="D1507" t="str">
            <v>Alinta Asset Management</v>
          </cell>
          <cell r="E1507" t="str">
            <v>Maintenance South</v>
          </cell>
          <cell r="F1507" t="str">
            <v>Distribution Officer</v>
          </cell>
          <cell r="G1507" t="str">
            <v>CEPU - AL150</v>
          </cell>
          <cell r="H1507" t="str">
            <v>Alinta Asset Management 2 WA</v>
          </cell>
          <cell r="I1507" t="str">
            <v>39120</v>
          </cell>
          <cell r="J1507" t="str">
            <v>GDW Maintenance South</v>
          </cell>
        </row>
        <row r="1508">
          <cell r="A1508" t="str">
            <v>00018269</v>
          </cell>
          <cell r="B1508" t="str">
            <v>Sharp-Collett</v>
          </cell>
          <cell r="C1508" t="str">
            <v>Barry</v>
          </cell>
          <cell r="D1508" t="str">
            <v>Alinta Asset Management</v>
          </cell>
          <cell r="E1508" t="str">
            <v>Construction CCF Contractors</v>
          </cell>
          <cell r="F1508" t="str">
            <v>Auditor Construction</v>
          </cell>
          <cell r="G1508" t="str">
            <v>CEPU - AL150</v>
          </cell>
          <cell r="H1508" t="str">
            <v>Alinta Asset Management 2 WA</v>
          </cell>
          <cell r="I1508" t="str">
            <v>39121</v>
          </cell>
          <cell r="J1508" t="str">
            <v>GDW Construction</v>
          </cell>
        </row>
        <row r="1509">
          <cell r="A1509" t="str">
            <v>00018270</v>
          </cell>
          <cell r="B1509" t="str">
            <v>Hutchins</v>
          </cell>
          <cell r="C1509" t="str">
            <v>Hilton</v>
          </cell>
          <cell r="D1509" t="str">
            <v>Alinta Asset Management</v>
          </cell>
          <cell r="E1509" t="str">
            <v>Stores</v>
          </cell>
          <cell r="F1509" t="str">
            <v>Stores Coordinator</v>
          </cell>
          <cell r="G1509" t="str">
            <v>ASU - AL150</v>
          </cell>
          <cell r="H1509" t="str">
            <v>Alinta Asset Management 2 WA</v>
          </cell>
          <cell r="I1509" t="str">
            <v>39102</v>
          </cell>
          <cell r="J1509" t="str">
            <v>GDW Stores</v>
          </cell>
        </row>
        <row r="1510">
          <cell r="A1510" t="str">
            <v>00018272</v>
          </cell>
          <cell r="B1510" t="str">
            <v>Silva</v>
          </cell>
          <cell r="C1510" t="str">
            <v>Barry</v>
          </cell>
          <cell r="D1510" t="str">
            <v>Alinta Asset Management</v>
          </cell>
          <cell r="E1510" t="str">
            <v>Facilities Maintenance &amp; OP</v>
          </cell>
          <cell r="F1510" t="str">
            <v>Distribution Officer CP</v>
          </cell>
          <cell r="G1510" t="str">
            <v>CEPU - AL150</v>
          </cell>
          <cell r="H1510" t="str">
            <v>Alinta Asset Management 2 WA</v>
          </cell>
          <cell r="I1510" t="str">
            <v>39106</v>
          </cell>
          <cell r="J1510" t="str">
            <v>GDW Corrosion Prevention</v>
          </cell>
        </row>
        <row r="1511">
          <cell r="A1511" t="str">
            <v>00018273</v>
          </cell>
          <cell r="B1511" t="str">
            <v>Hallett</v>
          </cell>
          <cell r="C1511" t="str">
            <v>Michael</v>
          </cell>
          <cell r="D1511" t="str">
            <v>Alinta Asset Management</v>
          </cell>
          <cell r="E1511" t="str">
            <v>Customer Service</v>
          </cell>
          <cell r="F1511" t="str">
            <v>Distribution Officer</v>
          </cell>
          <cell r="G1511" t="str">
            <v>CEPU - AL150</v>
          </cell>
          <cell r="H1511" t="str">
            <v>Alinta Asset Management 2 WA</v>
          </cell>
          <cell r="I1511" t="str">
            <v>39103</v>
          </cell>
          <cell r="J1511" t="str">
            <v>GDW Customer Service</v>
          </cell>
        </row>
        <row r="1512">
          <cell r="A1512" t="str">
            <v>00018274</v>
          </cell>
          <cell r="B1512" t="str">
            <v>Driver</v>
          </cell>
          <cell r="C1512" t="str">
            <v>Michael</v>
          </cell>
          <cell r="D1512" t="str">
            <v>Alinta Asset Management</v>
          </cell>
          <cell r="E1512" t="str">
            <v>Maintenance North</v>
          </cell>
          <cell r="F1512" t="str">
            <v>Distribution Officer</v>
          </cell>
          <cell r="G1512" t="str">
            <v>CEPU - AL150</v>
          </cell>
          <cell r="H1512" t="str">
            <v>Alinta Asset Management 2 WA</v>
          </cell>
          <cell r="I1512" t="str">
            <v>39105</v>
          </cell>
          <cell r="J1512" t="str">
            <v>GDW Maintenance North</v>
          </cell>
        </row>
        <row r="1513">
          <cell r="A1513" t="str">
            <v>00018275</v>
          </cell>
          <cell r="B1513" t="str">
            <v>Najar</v>
          </cell>
          <cell r="C1513" t="str">
            <v>Pierre</v>
          </cell>
          <cell r="D1513" t="str">
            <v>Alinta Asset Management</v>
          </cell>
          <cell r="E1513" t="str">
            <v>Geraldton</v>
          </cell>
          <cell r="F1513" t="str">
            <v>Distribution Officer</v>
          </cell>
          <cell r="G1513" t="str">
            <v>Spec Contract 150hrs</v>
          </cell>
          <cell r="H1513" t="str">
            <v>Alinta Asset Management 2 WA</v>
          </cell>
          <cell r="I1513" t="str">
            <v>39113</v>
          </cell>
          <cell r="J1513" t="str">
            <v>GDW Geraldton</v>
          </cell>
        </row>
        <row r="1514">
          <cell r="A1514" t="str">
            <v>00018276</v>
          </cell>
          <cell r="B1514" t="str">
            <v>Harney</v>
          </cell>
          <cell r="C1514" t="str">
            <v>Gerry</v>
          </cell>
          <cell r="D1514" t="str">
            <v>Alinta Asset Management</v>
          </cell>
          <cell r="E1514" t="str">
            <v>Construction CCF Contractors</v>
          </cell>
          <cell r="F1514" t="str">
            <v>Auditor Construction</v>
          </cell>
          <cell r="G1514" t="str">
            <v>ASU - AL150</v>
          </cell>
          <cell r="H1514" t="str">
            <v>Alinta Asset Management 2 WA</v>
          </cell>
          <cell r="I1514" t="str">
            <v>39121</v>
          </cell>
          <cell r="J1514" t="str">
            <v>GDW Construction</v>
          </cell>
        </row>
        <row r="1515">
          <cell r="A1515" t="str">
            <v>00018277</v>
          </cell>
          <cell r="B1515" t="str">
            <v>Tyrrell</v>
          </cell>
          <cell r="C1515" t="str">
            <v>Ian</v>
          </cell>
          <cell r="D1515" t="str">
            <v>Alinta Asset Management</v>
          </cell>
          <cell r="E1515" t="str">
            <v>Customer Service</v>
          </cell>
          <cell r="F1515" t="str">
            <v>Distribution Officer</v>
          </cell>
          <cell r="G1515" t="str">
            <v>CEPU - AL150</v>
          </cell>
          <cell r="H1515" t="str">
            <v>Alinta Asset Management 2 WA</v>
          </cell>
          <cell r="I1515" t="str">
            <v>39103</v>
          </cell>
          <cell r="J1515" t="str">
            <v>GDW Customer Service</v>
          </cell>
        </row>
        <row r="1516">
          <cell r="A1516" t="str">
            <v>00018278</v>
          </cell>
          <cell r="B1516" t="str">
            <v>Reiche</v>
          </cell>
          <cell r="C1516" t="str">
            <v>Wolfgang</v>
          </cell>
          <cell r="D1516" t="str">
            <v>Alinta Asset Management</v>
          </cell>
          <cell r="E1516" t="str">
            <v>Customer Service</v>
          </cell>
          <cell r="F1516" t="str">
            <v>Distribution Officer</v>
          </cell>
          <cell r="G1516" t="str">
            <v>CEPU - AL150</v>
          </cell>
          <cell r="H1516" t="str">
            <v>Alinta Asset Management 2 WA</v>
          </cell>
          <cell r="I1516" t="str">
            <v>39103</v>
          </cell>
          <cell r="J1516" t="str">
            <v>GDW Customer Service</v>
          </cell>
        </row>
        <row r="1517">
          <cell r="A1517" t="str">
            <v>00018279</v>
          </cell>
          <cell r="B1517" t="str">
            <v>Gaspar</v>
          </cell>
          <cell r="C1517" t="str">
            <v>Laszlo</v>
          </cell>
          <cell r="D1517" t="str">
            <v>Alinta Asset Management</v>
          </cell>
          <cell r="E1517" t="str">
            <v>Customer Service</v>
          </cell>
          <cell r="F1517" t="str">
            <v>Distribution Officer</v>
          </cell>
          <cell r="G1517" t="str">
            <v>CEPU - AL150</v>
          </cell>
          <cell r="H1517" t="str">
            <v>Alinta Asset Management 2 WA</v>
          </cell>
          <cell r="I1517" t="str">
            <v>39103</v>
          </cell>
          <cell r="J1517" t="str">
            <v>GDW Customer Service</v>
          </cell>
        </row>
        <row r="1518">
          <cell r="A1518" t="str">
            <v>00018280</v>
          </cell>
          <cell r="B1518" t="str">
            <v>Gateley</v>
          </cell>
          <cell r="C1518" t="str">
            <v>David</v>
          </cell>
          <cell r="D1518" t="str">
            <v>Alinta Asset Management</v>
          </cell>
          <cell r="E1518" t="str">
            <v>Customer Service</v>
          </cell>
          <cell r="F1518" t="str">
            <v>Distribution Officer</v>
          </cell>
          <cell r="G1518" t="str">
            <v>CEPU - AL150</v>
          </cell>
          <cell r="H1518" t="str">
            <v>Alinta Asset Management 2 WA</v>
          </cell>
          <cell r="I1518" t="str">
            <v>39103</v>
          </cell>
          <cell r="J1518" t="str">
            <v>GDW Customer Service</v>
          </cell>
        </row>
        <row r="1519">
          <cell r="A1519" t="str">
            <v>00018281</v>
          </cell>
          <cell r="B1519" t="str">
            <v>Barone</v>
          </cell>
          <cell r="C1519" t="str">
            <v>Michele</v>
          </cell>
          <cell r="D1519" t="str">
            <v>Alinta Asset Management</v>
          </cell>
          <cell r="E1519" t="str">
            <v>Maintenance North</v>
          </cell>
          <cell r="F1519" t="str">
            <v>Distribution Officer</v>
          </cell>
          <cell r="G1519" t="str">
            <v>CEPU - AL150</v>
          </cell>
          <cell r="H1519" t="str">
            <v>Alinta Asset Management 2 WA</v>
          </cell>
          <cell r="I1519" t="str">
            <v>39105</v>
          </cell>
          <cell r="J1519" t="str">
            <v>GDW Maintenance North</v>
          </cell>
        </row>
        <row r="1520">
          <cell r="A1520" t="str">
            <v>00018282</v>
          </cell>
          <cell r="B1520" t="str">
            <v>Ingram</v>
          </cell>
          <cell r="C1520" t="str">
            <v>Natalie</v>
          </cell>
          <cell r="D1520" t="str">
            <v>Alinta Asset Management</v>
          </cell>
          <cell r="E1520" t="str">
            <v>Supervisor Planning</v>
          </cell>
          <cell r="F1520" t="str">
            <v>Planner</v>
          </cell>
          <cell r="G1520" t="str">
            <v>ASU - AL150</v>
          </cell>
          <cell r="H1520" t="str">
            <v>Alinta Asset Management 2 WA</v>
          </cell>
          <cell r="I1520" t="str">
            <v>39116</v>
          </cell>
          <cell r="J1520" t="str">
            <v>GDW Planning</v>
          </cell>
        </row>
        <row r="1521">
          <cell r="A1521" t="str">
            <v>00018283</v>
          </cell>
          <cell r="B1521" t="str">
            <v>Lake</v>
          </cell>
          <cell r="C1521" t="str">
            <v>Jeffrey</v>
          </cell>
          <cell r="D1521" t="str">
            <v>Alinta Asset Management</v>
          </cell>
          <cell r="E1521" t="str">
            <v>Customer Service</v>
          </cell>
          <cell r="F1521" t="str">
            <v>Distribution Officer</v>
          </cell>
          <cell r="G1521" t="str">
            <v>CEPU - AL150</v>
          </cell>
          <cell r="H1521" t="str">
            <v>Alinta Asset Management 2 WA</v>
          </cell>
          <cell r="I1521" t="str">
            <v>39104</v>
          </cell>
          <cell r="J1521" t="str">
            <v>GDW Facilities Maintenance</v>
          </cell>
        </row>
        <row r="1522">
          <cell r="A1522" t="str">
            <v>00018284</v>
          </cell>
          <cell r="B1522" t="str">
            <v>Hands</v>
          </cell>
          <cell r="C1522" t="str">
            <v>Mark</v>
          </cell>
          <cell r="D1522" t="str">
            <v>Alinta Asset Management</v>
          </cell>
          <cell r="E1522" t="str">
            <v>Supervisor Planning</v>
          </cell>
          <cell r="F1522" t="str">
            <v>Planner</v>
          </cell>
          <cell r="G1522" t="str">
            <v>ASU - AL150</v>
          </cell>
          <cell r="H1522" t="str">
            <v>Alinta Asset Management 2 WA</v>
          </cell>
          <cell r="I1522" t="str">
            <v>39116</v>
          </cell>
          <cell r="J1522" t="str">
            <v>GDW Planning</v>
          </cell>
        </row>
        <row r="1523">
          <cell r="A1523" t="str">
            <v>00018285</v>
          </cell>
          <cell r="B1523" t="str">
            <v>Kelly</v>
          </cell>
          <cell r="C1523" t="str">
            <v>Don</v>
          </cell>
          <cell r="D1523" t="str">
            <v>Alinta Asset Management</v>
          </cell>
          <cell r="E1523" t="str">
            <v>Maintenance South</v>
          </cell>
          <cell r="F1523" t="str">
            <v>Distribution Officer</v>
          </cell>
          <cell r="G1523" t="str">
            <v>CEPU - AL150</v>
          </cell>
          <cell r="H1523" t="str">
            <v>Alinta Asset Management 2 WA</v>
          </cell>
          <cell r="I1523" t="str">
            <v>39120</v>
          </cell>
          <cell r="J1523" t="str">
            <v>GDW Maintenance South</v>
          </cell>
        </row>
        <row r="1524">
          <cell r="A1524" t="str">
            <v>00018286</v>
          </cell>
          <cell r="B1524" t="str">
            <v>Larkin</v>
          </cell>
          <cell r="C1524" t="str">
            <v>Eugene</v>
          </cell>
          <cell r="D1524" t="str">
            <v>Alinta Asset Management</v>
          </cell>
          <cell r="E1524" t="str">
            <v>Construction CCF Contractors</v>
          </cell>
          <cell r="F1524" t="str">
            <v>Auditor Construction</v>
          </cell>
          <cell r="G1524" t="str">
            <v>CEPU - AL150</v>
          </cell>
          <cell r="H1524" t="str">
            <v>Alinta Asset Management 2 WA</v>
          </cell>
          <cell r="I1524" t="str">
            <v>39121</v>
          </cell>
          <cell r="J1524" t="str">
            <v>GDW Construction</v>
          </cell>
        </row>
        <row r="1525">
          <cell r="A1525" t="str">
            <v>00018292</v>
          </cell>
          <cell r="B1525" t="str">
            <v>Greene</v>
          </cell>
          <cell r="C1525" t="str">
            <v>Patrick</v>
          </cell>
          <cell r="D1525" t="str">
            <v>Alinta Asset Management</v>
          </cell>
          <cell r="E1525" t="str">
            <v>Supervisor Planning</v>
          </cell>
          <cell r="F1525" t="str">
            <v>Planner</v>
          </cell>
          <cell r="G1525" t="str">
            <v>Spec Contract 150hrs</v>
          </cell>
          <cell r="H1525" t="str">
            <v>Alinta Asset Management 2 WA</v>
          </cell>
          <cell r="I1525" t="str">
            <v>39116</v>
          </cell>
          <cell r="J1525" t="str">
            <v>GDW Planning</v>
          </cell>
        </row>
        <row r="1526">
          <cell r="A1526" t="str">
            <v>00018300</v>
          </cell>
          <cell r="B1526" t="str">
            <v>Wu</v>
          </cell>
          <cell r="C1526" t="str">
            <v>Ivan</v>
          </cell>
          <cell r="D1526" t="str">
            <v>Alinta Asset Management</v>
          </cell>
          <cell r="E1526" t="str">
            <v>Business Systems</v>
          </cell>
          <cell r="F1526" t="str">
            <v>Business Systems Advisor - Perth</v>
          </cell>
          <cell r="G1526" t="str">
            <v>TCR Accum Super</v>
          </cell>
          <cell r="H1526" t="str">
            <v>Alinta Limited</v>
          </cell>
          <cell r="I1526" t="str">
            <v>35389</v>
          </cell>
          <cell r="J1526" t="str">
            <v>AAM Bus Serv - Bus Systems</v>
          </cell>
        </row>
        <row r="1527">
          <cell r="A1527" t="str">
            <v>00018301</v>
          </cell>
          <cell r="B1527" t="str">
            <v>Lukis</v>
          </cell>
          <cell r="C1527" t="str">
            <v>Sandi</v>
          </cell>
          <cell r="D1527" t="str">
            <v>Alinta Asset Management</v>
          </cell>
          <cell r="E1527" t="str">
            <v>Gas Distribution West</v>
          </cell>
          <cell r="F1527" t="str">
            <v>Personal Assistant / Contracts Admin</v>
          </cell>
          <cell r="G1527" t="str">
            <v>Spec Contract 150hrs</v>
          </cell>
          <cell r="H1527" t="str">
            <v>Alinta Asset Management 2 WA</v>
          </cell>
          <cell r="I1527" t="str">
            <v>39101</v>
          </cell>
          <cell r="J1527" t="str">
            <v>GDW Management</v>
          </cell>
        </row>
        <row r="1528">
          <cell r="A1528" t="str">
            <v>00019505</v>
          </cell>
          <cell r="B1528" t="str">
            <v>Cox</v>
          </cell>
          <cell r="C1528" t="str">
            <v>John</v>
          </cell>
          <cell r="D1528" t="str">
            <v>Alinta Asset Management</v>
          </cell>
          <cell r="E1528" t="str">
            <v>Service Delivery - South</v>
          </cell>
          <cell r="F1528" t="str">
            <v>Service Delivery Manager South</v>
          </cell>
          <cell r="G1528" t="str">
            <v>TCR DB Super</v>
          </cell>
          <cell r="H1528" t="str">
            <v>Alinta Asset Management</v>
          </cell>
          <cell r="I1528" t="str">
            <v>33301</v>
          </cell>
          <cell r="J1528" t="str">
            <v>Service Delivery</v>
          </cell>
        </row>
        <row r="1529">
          <cell r="A1529" t="str">
            <v>00033373</v>
          </cell>
          <cell r="B1529" t="str">
            <v>Georgiadis</v>
          </cell>
          <cell r="C1529" t="str">
            <v>Peter</v>
          </cell>
          <cell r="D1529" t="str">
            <v>Alinta Asset Management</v>
          </cell>
          <cell r="E1529" t="str">
            <v>Market Services</v>
          </cell>
          <cell r="F1529" t="str">
            <v>National Manager Market Services</v>
          </cell>
          <cell r="G1529" t="str">
            <v>TCR DB Super</v>
          </cell>
          <cell r="H1529" t="str">
            <v>Alinta Asset Management</v>
          </cell>
          <cell r="I1529" t="str">
            <v>33301</v>
          </cell>
          <cell r="J1529" t="str">
            <v>Service Delivery</v>
          </cell>
        </row>
        <row r="1530">
          <cell r="A1530" t="str">
            <v>00044255</v>
          </cell>
          <cell r="B1530" t="str">
            <v>Jayetileke</v>
          </cell>
          <cell r="C1530" t="str">
            <v>Keith</v>
          </cell>
          <cell r="D1530" t="str">
            <v>Alinta Asset Management</v>
          </cell>
          <cell r="E1530" t="str">
            <v>GIS / Drafting</v>
          </cell>
          <cell r="F1530" t="str">
            <v>Design Drafting Officer</v>
          </cell>
          <cell r="G1530" t="str">
            <v>TCR DB Super</v>
          </cell>
          <cell r="H1530" t="str">
            <v>Monthly Alinta Asset Managemt.</v>
          </cell>
          <cell r="I1530" t="str">
            <v>35351</v>
          </cell>
          <cell r="J1530" t="str">
            <v>GIS/Drafting</v>
          </cell>
        </row>
        <row r="1531">
          <cell r="A1531" t="str">
            <v>00049718</v>
          </cell>
          <cell r="B1531" t="str">
            <v>Lau</v>
          </cell>
          <cell r="C1531" t="str">
            <v>Jasmine</v>
          </cell>
          <cell r="D1531" t="str">
            <v>Alinta Asset Management</v>
          </cell>
          <cell r="E1531" t="str">
            <v>Asset Services</v>
          </cell>
          <cell r="F1531" t="str">
            <v>Personal Assistant</v>
          </cell>
          <cell r="G1531" t="str">
            <v>TCR DB Super</v>
          </cell>
          <cell r="H1531" t="str">
            <v>Alinta Asset Management</v>
          </cell>
          <cell r="I1531" t="str">
            <v>37301</v>
          </cell>
          <cell r="J1531" t="str">
            <v>Manager Asset Servic</v>
          </cell>
        </row>
        <row r="1532">
          <cell r="A1532" t="str">
            <v>00056432</v>
          </cell>
          <cell r="B1532" t="str">
            <v>McEwan</v>
          </cell>
          <cell r="C1532" t="str">
            <v>John</v>
          </cell>
          <cell r="D1532" t="str">
            <v>Alinta Asset Management</v>
          </cell>
          <cell r="E1532" t="str">
            <v>Technical Compliance South</v>
          </cell>
          <cell r="F1532" t="str">
            <v>Technical Compliance Specialist</v>
          </cell>
          <cell r="G1532" t="str">
            <v>TCR DB Super</v>
          </cell>
          <cell r="H1532" t="str">
            <v>Alinta Asset Management</v>
          </cell>
          <cell r="I1532" t="str">
            <v>36306</v>
          </cell>
          <cell r="J1532" t="str">
            <v>Operational Complian</v>
          </cell>
        </row>
        <row r="1533">
          <cell r="A1533" t="str">
            <v>00064840</v>
          </cell>
          <cell r="B1533" t="str">
            <v>Newman</v>
          </cell>
          <cell r="C1533" t="str">
            <v>Michael</v>
          </cell>
          <cell r="D1533" t="str">
            <v>Alinta Asset Management</v>
          </cell>
          <cell r="E1533" t="str">
            <v>Project Planning</v>
          </cell>
          <cell r="F1533" t="str">
            <v>Project Manager</v>
          </cell>
          <cell r="G1533" t="str">
            <v>TCR DB Super</v>
          </cell>
          <cell r="H1533" t="str">
            <v>Monthly Alinta Asset Managemt.</v>
          </cell>
          <cell r="I1533" t="str">
            <v>39002</v>
          </cell>
          <cell r="J1533" t="str">
            <v>Retail Planning</v>
          </cell>
        </row>
        <row r="1534">
          <cell r="A1534" t="str">
            <v>00076166</v>
          </cell>
          <cell r="B1534" t="str">
            <v>Russom</v>
          </cell>
          <cell r="C1534" t="str">
            <v>Ian</v>
          </cell>
          <cell r="D1534" t="str">
            <v>Alinta Asset Management</v>
          </cell>
          <cell r="E1534" t="str">
            <v>Technical Compliance</v>
          </cell>
          <cell r="F1534" t="str">
            <v>Manager Technical Compliance</v>
          </cell>
          <cell r="G1534" t="str">
            <v>TCR DB Super</v>
          </cell>
          <cell r="H1534" t="str">
            <v>Alinta Asset Management</v>
          </cell>
          <cell r="I1534" t="str">
            <v>36303</v>
          </cell>
          <cell r="J1534" t="str">
            <v>Technical Compliance</v>
          </cell>
        </row>
        <row r="1535">
          <cell r="A1535" t="str">
            <v>00094276</v>
          </cell>
          <cell r="B1535" t="str">
            <v>Whitwell</v>
          </cell>
          <cell r="C1535" t="str">
            <v>Ron</v>
          </cell>
          <cell r="D1535" t="str">
            <v>Alinta Asset Management</v>
          </cell>
          <cell r="E1535" t="str">
            <v>Compliance</v>
          </cell>
          <cell r="F1535" t="str">
            <v>Compliance Supervisor</v>
          </cell>
          <cell r="G1535" t="str">
            <v>TCR DB Super</v>
          </cell>
          <cell r="H1535" t="str">
            <v>Monthly Alinta Asset Managemt.</v>
          </cell>
          <cell r="I1535" t="str">
            <v>39004</v>
          </cell>
          <cell r="J1535" t="str">
            <v>Project Delivery</v>
          </cell>
        </row>
      </sheetData>
      <sheetData sheetId="4" refreshError="1"/>
      <sheetData sheetId="5" refreshError="1"/>
      <sheetData sheetId="6" refreshError="1"/>
      <sheetData sheetId="7" refreshError="1"/>
      <sheetData sheetId="8"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 val="Sheet1"/>
      <sheetName val="SUM"/>
      <sheetName val="ProjListSUM"/>
      <sheetName val="TrList_1"/>
      <sheetName val="ProjList1"/>
      <sheetName val="TrList_2"/>
      <sheetName val="ProjList2"/>
      <sheetName val="TrLis_3"/>
      <sheetName val="ProjList3"/>
      <sheetName val="TrList_4"/>
      <sheetName val="ProjList4"/>
      <sheetName val="ProjList5"/>
      <sheetName val="TrList_5"/>
      <sheetName val="ProjList6"/>
      <sheetName val="TrList_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Notice"/>
      <sheetName val="Calc Macros"/>
      <sheetName val="Assumptions - Other"/>
      <sheetName val="Assumptions - Retained Churn"/>
      <sheetName val="Assumptions - Won Churn"/>
      <sheetName val="Assumptions - Win Rates T1"/>
      <sheetName val="Assumptions - Win Rates T2"/>
      <sheetName val="Assumptions - Win Rates T3"/>
      <sheetName val="Assumptions - Win Rates T4 C&amp;I"/>
      <sheetName val="Assumptions - Win Rates T4 Res"/>
      <sheetName val="T1 VICUEL"/>
      <sheetName val="T1 VICSolaris"/>
      <sheetName val="T1 VICEastern"/>
      <sheetName val="T1 VICCitiPower"/>
      <sheetName val="T1 VICPowercor"/>
      <sheetName val="T1 NSWIntegral"/>
      <sheetName val="T1 NSWEnergyAustralia"/>
      <sheetName val="T1 NSWRuralNSW"/>
      <sheetName val="T1 SAETSA"/>
      <sheetName val="T1 QLDEnergex"/>
      <sheetName val="T1 QLDErgon"/>
      <sheetName val="T2 VICSolaris"/>
      <sheetName val="T2 VICUEL"/>
      <sheetName val="T2 VICEastern"/>
      <sheetName val="T2 VICCitiPower"/>
      <sheetName val="T2 VICPowercor"/>
      <sheetName val="T2 NSWIntegral"/>
      <sheetName val="T2 NSWEnergyAustralia"/>
      <sheetName val="T2 NSWRuralNSW"/>
      <sheetName val="T2 SAETSA"/>
      <sheetName val="T2 QLDEnergex"/>
      <sheetName val="T2 QLDErgon"/>
      <sheetName val="T3 VICUEL"/>
      <sheetName val="T3 VICSolaris"/>
      <sheetName val="T3 VICEastern"/>
      <sheetName val="T3 VICCitiPower"/>
      <sheetName val="T3 VICPowercor"/>
      <sheetName val="T3 NSWIntegral"/>
      <sheetName val="T3 NSWEnergyAustralia"/>
      <sheetName val="T3 NSWRuralNSW"/>
      <sheetName val="T3 SAETSA"/>
      <sheetName val="T3 QLDEnergex"/>
      <sheetName val="T3 QLDErgon"/>
      <sheetName val="T4 C&amp;I VICUEL"/>
      <sheetName val="T4 C&amp;I VICSolaris"/>
      <sheetName val="T4 C&amp;I VICEastern"/>
      <sheetName val="T4 C&amp;I VICCitiPower"/>
      <sheetName val="T4 C&amp;I VICPowercor"/>
      <sheetName val="T4 C&amp;I NSWIntegral"/>
      <sheetName val="T4 C&amp;I NSWEnergyAustralia"/>
      <sheetName val="T4 C&amp;I NSWRuralNSW"/>
      <sheetName val="T4 C&amp;I SAETSA"/>
      <sheetName val="T4 C&amp;I QLDEnergex"/>
      <sheetName val="T4 C&amp;I QLDErgon"/>
      <sheetName val="T4 Res VICUEL"/>
      <sheetName val="T4 Res VICSolaris"/>
      <sheetName val="T4 Res VICEastern"/>
      <sheetName val="T4 Res VICCitiPower"/>
      <sheetName val="T4 Res VICPowercor"/>
      <sheetName val="T4 Res NSWIntegral"/>
      <sheetName val="T4 Res NSWEnergyAustralia"/>
      <sheetName val="T4 Res NSWRuralNSW"/>
      <sheetName val="T4 Res SAETSA"/>
      <sheetName val="T4 Res QLDEnergex"/>
      <sheetName val="T4 Res QLDErgon"/>
      <sheetName val="Pulse Customers"/>
      <sheetName val="AGL Customers"/>
      <sheetName val="TXU Customers"/>
      <sheetName val="CitiPower Customers"/>
      <sheetName val="Powercor Customers"/>
      <sheetName val="Integral Customers"/>
      <sheetName val="EnergyAustralia Customers"/>
      <sheetName val="RuralNSW Customers"/>
      <sheetName val="Energex Customers"/>
      <sheetName val="Ergon Customers"/>
      <sheetName val="NI Customers"/>
      <sheetName val="Graphs Data"/>
      <sheetName val="Graphs"/>
    </sheetNames>
    <sheetDataSet>
      <sheetData sheetId="0" refreshError="1"/>
      <sheetData sheetId="1" refreshError="1"/>
      <sheetData sheetId="2" refreshError="1">
        <row r="1">
          <cell r="A1" t="str">
            <v>Pulse Energy</v>
          </cell>
          <cell r="C1" t="str">
            <v>Electricity Retail</v>
          </cell>
          <cell r="E1" t="str">
            <v>Base Case</v>
          </cell>
        </row>
        <row r="6">
          <cell r="D6">
            <v>36891</v>
          </cell>
        </row>
        <row r="7">
          <cell r="D7">
            <v>6</v>
          </cell>
        </row>
        <row r="11">
          <cell r="D11">
            <v>37256</v>
          </cell>
        </row>
        <row r="12">
          <cell r="D12">
            <v>37256</v>
          </cell>
        </row>
        <row r="13">
          <cell r="D13">
            <v>37621</v>
          </cell>
        </row>
        <row r="14">
          <cell r="D14">
            <v>37621</v>
          </cell>
        </row>
        <row r="18">
          <cell r="D18">
            <v>36891</v>
          </cell>
        </row>
        <row r="19">
          <cell r="D19">
            <v>37256</v>
          </cell>
        </row>
        <row r="20">
          <cell r="D20">
            <v>37621</v>
          </cell>
        </row>
        <row r="21">
          <cell r="D21">
            <v>37621</v>
          </cell>
        </row>
        <row r="26">
          <cell r="C26" t="str">
            <v>VICUEL</v>
          </cell>
          <cell r="D26" t="str">
            <v>Pulse</v>
          </cell>
          <cell r="E26" t="str">
            <v>AGL</v>
          </cell>
          <cell r="F26" t="str">
            <v>TXU</v>
          </cell>
          <cell r="G26" t="str">
            <v>CitiPower</v>
          </cell>
          <cell r="H26" t="str">
            <v>Powercor</v>
          </cell>
          <cell r="I26" t="str">
            <v>Integral</v>
          </cell>
          <cell r="J26" t="str">
            <v>EnergyAustralia</v>
          </cell>
          <cell r="K26" t="str">
            <v>Rural NSW</v>
          </cell>
          <cell r="L26" t="str">
            <v>Energex</v>
          </cell>
          <cell r="M26" t="str">
            <v>Ergon</v>
          </cell>
          <cell r="N26" t="str">
            <v>Non Incumbent</v>
          </cell>
        </row>
        <row r="27">
          <cell r="C27" t="str">
            <v>T1</v>
          </cell>
          <cell r="D27">
            <v>126</v>
          </cell>
          <cell r="E27">
            <v>0</v>
          </cell>
          <cell r="F27">
            <v>0</v>
          </cell>
          <cell r="G27">
            <v>0</v>
          </cell>
          <cell r="H27">
            <v>0</v>
          </cell>
          <cell r="I27">
            <v>0</v>
          </cell>
          <cell r="J27">
            <v>0</v>
          </cell>
          <cell r="K27">
            <v>0</v>
          </cell>
          <cell r="L27">
            <v>0</v>
          </cell>
          <cell r="M27">
            <v>0</v>
          </cell>
          <cell r="N27">
            <v>0</v>
          </cell>
        </row>
        <row r="28">
          <cell r="C28" t="str">
            <v>T2</v>
          </cell>
          <cell r="D28">
            <v>527</v>
          </cell>
          <cell r="E28">
            <v>0</v>
          </cell>
          <cell r="F28">
            <v>0</v>
          </cell>
          <cell r="G28">
            <v>0</v>
          </cell>
          <cell r="H28">
            <v>0</v>
          </cell>
          <cell r="I28">
            <v>0</v>
          </cell>
          <cell r="J28">
            <v>0</v>
          </cell>
          <cell r="K28">
            <v>0</v>
          </cell>
          <cell r="L28">
            <v>0</v>
          </cell>
          <cell r="M28">
            <v>0</v>
          </cell>
          <cell r="N28">
            <v>0</v>
          </cell>
        </row>
        <row r="29">
          <cell r="C29" t="str">
            <v>T3</v>
          </cell>
          <cell r="D29">
            <v>1747</v>
          </cell>
          <cell r="E29">
            <v>0</v>
          </cell>
          <cell r="F29">
            <v>0</v>
          </cell>
          <cell r="G29">
            <v>0</v>
          </cell>
          <cell r="H29">
            <v>0</v>
          </cell>
          <cell r="I29">
            <v>0</v>
          </cell>
          <cell r="J29">
            <v>0</v>
          </cell>
          <cell r="K29">
            <v>0</v>
          </cell>
          <cell r="L29">
            <v>0</v>
          </cell>
          <cell r="M29">
            <v>0</v>
          </cell>
          <cell r="N29">
            <v>0</v>
          </cell>
        </row>
        <row r="30">
          <cell r="C30" t="str">
            <v>T4 C&amp;I</v>
          </cell>
          <cell r="D30">
            <v>53550</v>
          </cell>
          <cell r="E30">
            <v>0</v>
          </cell>
          <cell r="F30">
            <v>0</v>
          </cell>
          <cell r="G30">
            <v>0</v>
          </cell>
          <cell r="H30">
            <v>0</v>
          </cell>
          <cell r="I30">
            <v>0</v>
          </cell>
          <cell r="J30">
            <v>0</v>
          </cell>
          <cell r="K30">
            <v>0</v>
          </cell>
          <cell r="L30">
            <v>0</v>
          </cell>
          <cell r="M30">
            <v>0</v>
          </cell>
          <cell r="N30">
            <v>0</v>
          </cell>
        </row>
        <row r="31">
          <cell r="C31" t="str">
            <v>T4 Res</v>
          </cell>
          <cell r="D31">
            <v>516400</v>
          </cell>
          <cell r="E31">
            <v>0</v>
          </cell>
          <cell r="F31">
            <v>0</v>
          </cell>
          <cell r="G31">
            <v>0</v>
          </cell>
          <cell r="H31">
            <v>0</v>
          </cell>
          <cell r="I31">
            <v>0</v>
          </cell>
          <cell r="J31">
            <v>0</v>
          </cell>
          <cell r="K31">
            <v>0</v>
          </cell>
          <cell r="L31">
            <v>0</v>
          </cell>
          <cell r="M31">
            <v>0</v>
          </cell>
          <cell r="N31">
            <v>0</v>
          </cell>
        </row>
        <row r="34">
          <cell r="C34" t="str">
            <v>VICSolaris</v>
          </cell>
          <cell r="D34" t="str">
            <v>Pulse</v>
          </cell>
          <cell r="E34" t="str">
            <v>AGL</v>
          </cell>
          <cell r="F34" t="str">
            <v>TXU</v>
          </cell>
          <cell r="G34" t="str">
            <v>CitiPower</v>
          </cell>
          <cell r="H34" t="str">
            <v>Powercor</v>
          </cell>
          <cell r="I34" t="str">
            <v>Integral</v>
          </cell>
          <cell r="J34" t="str">
            <v>EnergyAustralia</v>
          </cell>
          <cell r="K34" t="str">
            <v>Rural NSW</v>
          </cell>
          <cell r="L34" t="str">
            <v>Energex</v>
          </cell>
          <cell r="M34" t="str">
            <v>Ergon</v>
          </cell>
          <cell r="N34" t="str">
            <v>Non Incumbent</v>
          </cell>
        </row>
        <row r="35">
          <cell r="C35" t="str">
            <v>T1</v>
          </cell>
          <cell r="D35">
            <v>0</v>
          </cell>
          <cell r="E35">
            <v>76.75</v>
          </cell>
          <cell r="F35">
            <v>0</v>
          </cell>
          <cell r="G35">
            <v>0</v>
          </cell>
          <cell r="H35">
            <v>0</v>
          </cell>
          <cell r="I35">
            <v>0</v>
          </cell>
          <cell r="J35">
            <v>0</v>
          </cell>
          <cell r="K35">
            <v>0</v>
          </cell>
          <cell r="L35">
            <v>0</v>
          </cell>
          <cell r="M35">
            <v>0</v>
          </cell>
          <cell r="N35">
            <v>0</v>
          </cell>
        </row>
        <row r="36">
          <cell r="C36" t="str">
            <v>T2</v>
          </cell>
          <cell r="D36">
            <v>0</v>
          </cell>
          <cell r="E36">
            <v>703</v>
          </cell>
          <cell r="F36">
            <v>0</v>
          </cell>
          <cell r="G36">
            <v>0</v>
          </cell>
          <cell r="H36">
            <v>0</v>
          </cell>
          <cell r="I36">
            <v>0</v>
          </cell>
          <cell r="J36">
            <v>0</v>
          </cell>
          <cell r="K36">
            <v>0</v>
          </cell>
          <cell r="L36">
            <v>0</v>
          </cell>
          <cell r="M36">
            <v>0</v>
          </cell>
          <cell r="N36">
            <v>0</v>
          </cell>
        </row>
        <row r="37">
          <cell r="C37" t="str">
            <v>T3</v>
          </cell>
          <cell r="D37">
            <v>0</v>
          </cell>
          <cell r="E37">
            <v>1428.75</v>
          </cell>
          <cell r="F37">
            <v>0</v>
          </cell>
          <cell r="G37">
            <v>0</v>
          </cell>
          <cell r="H37">
            <v>0</v>
          </cell>
          <cell r="I37">
            <v>0</v>
          </cell>
          <cell r="J37">
            <v>0</v>
          </cell>
          <cell r="K37">
            <v>0</v>
          </cell>
          <cell r="L37">
            <v>0</v>
          </cell>
          <cell r="M37">
            <v>0</v>
          </cell>
          <cell r="N37">
            <v>0</v>
          </cell>
        </row>
        <row r="38">
          <cell r="C38" t="str">
            <v>T4 C&amp;I</v>
          </cell>
          <cell r="D38">
            <v>0</v>
          </cell>
          <cell r="E38">
            <v>25333</v>
          </cell>
          <cell r="F38">
            <v>0</v>
          </cell>
          <cell r="G38">
            <v>0</v>
          </cell>
          <cell r="H38">
            <v>0</v>
          </cell>
          <cell r="I38">
            <v>0</v>
          </cell>
          <cell r="J38">
            <v>0</v>
          </cell>
          <cell r="K38">
            <v>0</v>
          </cell>
          <cell r="L38">
            <v>0</v>
          </cell>
          <cell r="M38">
            <v>0</v>
          </cell>
          <cell r="N38">
            <v>0</v>
          </cell>
        </row>
        <row r="39">
          <cell r="C39" t="str">
            <v>T4 Res</v>
          </cell>
          <cell r="D39">
            <v>0</v>
          </cell>
          <cell r="E39">
            <v>231567</v>
          </cell>
          <cell r="F39">
            <v>0</v>
          </cell>
          <cell r="G39">
            <v>0</v>
          </cell>
          <cell r="H39">
            <v>0</v>
          </cell>
          <cell r="I39">
            <v>0</v>
          </cell>
          <cell r="J39">
            <v>0</v>
          </cell>
          <cell r="K39">
            <v>0</v>
          </cell>
          <cell r="L39">
            <v>0</v>
          </cell>
          <cell r="M39">
            <v>0</v>
          </cell>
          <cell r="N39">
            <v>0</v>
          </cell>
        </row>
        <row r="42">
          <cell r="C42" t="str">
            <v>VICEastern</v>
          </cell>
          <cell r="D42" t="str">
            <v>Pulse</v>
          </cell>
          <cell r="E42" t="str">
            <v>AGL</v>
          </cell>
          <cell r="F42" t="str">
            <v>TXU</v>
          </cell>
          <cell r="G42" t="str">
            <v>CitiPower</v>
          </cell>
          <cell r="H42" t="str">
            <v>Powercor</v>
          </cell>
          <cell r="I42" t="str">
            <v>Integral</v>
          </cell>
          <cell r="J42" t="str">
            <v>EnergyAustralia</v>
          </cell>
          <cell r="K42" t="str">
            <v>Rural NSW</v>
          </cell>
          <cell r="L42" t="str">
            <v>Energex</v>
          </cell>
          <cell r="M42" t="str">
            <v>Ergon</v>
          </cell>
          <cell r="N42" t="str">
            <v>Non Incumbent</v>
          </cell>
        </row>
        <row r="43">
          <cell r="C43" t="str">
            <v>T1</v>
          </cell>
          <cell r="D43">
            <v>0</v>
          </cell>
          <cell r="E43">
            <v>0</v>
          </cell>
          <cell r="F43">
            <v>55</v>
          </cell>
          <cell r="G43">
            <v>0</v>
          </cell>
          <cell r="H43">
            <v>0</v>
          </cell>
          <cell r="I43">
            <v>0</v>
          </cell>
          <cell r="J43">
            <v>0</v>
          </cell>
          <cell r="K43">
            <v>0</v>
          </cell>
          <cell r="L43">
            <v>0</v>
          </cell>
          <cell r="M43">
            <v>0</v>
          </cell>
          <cell r="N43">
            <v>0</v>
          </cell>
        </row>
        <row r="44">
          <cell r="C44" t="str">
            <v>T2</v>
          </cell>
          <cell r="D44">
            <v>0</v>
          </cell>
          <cell r="E44">
            <v>0</v>
          </cell>
          <cell r="F44">
            <v>921</v>
          </cell>
          <cell r="G44">
            <v>0</v>
          </cell>
          <cell r="H44">
            <v>0</v>
          </cell>
          <cell r="I44">
            <v>0</v>
          </cell>
          <cell r="J44">
            <v>0</v>
          </cell>
          <cell r="K44">
            <v>0</v>
          </cell>
          <cell r="L44">
            <v>0</v>
          </cell>
          <cell r="M44">
            <v>0</v>
          </cell>
          <cell r="N44">
            <v>0</v>
          </cell>
        </row>
        <row r="45">
          <cell r="C45" t="str">
            <v>T3</v>
          </cell>
          <cell r="D45">
            <v>0</v>
          </cell>
          <cell r="E45">
            <v>0</v>
          </cell>
          <cell r="F45">
            <v>2830</v>
          </cell>
          <cell r="G45">
            <v>0</v>
          </cell>
          <cell r="H45">
            <v>0</v>
          </cell>
          <cell r="I45">
            <v>0</v>
          </cell>
          <cell r="J45">
            <v>0</v>
          </cell>
          <cell r="K45">
            <v>0</v>
          </cell>
          <cell r="L45">
            <v>0</v>
          </cell>
          <cell r="M45">
            <v>0</v>
          </cell>
          <cell r="N45">
            <v>0</v>
          </cell>
        </row>
        <row r="46">
          <cell r="C46" t="str">
            <v>T4 C&amp;I</v>
          </cell>
          <cell r="D46">
            <v>0</v>
          </cell>
          <cell r="E46">
            <v>0</v>
          </cell>
          <cell r="F46">
            <v>65849</v>
          </cell>
          <cell r="G46">
            <v>0</v>
          </cell>
          <cell r="H46">
            <v>0</v>
          </cell>
          <cell r="I46">
            <v>0</v>
          </cell>
          <cell r="J46">
            <v>0</v>
          </cell>
          <cell r="K46">
            <v>0</v>
          </cell>
          <cell r="L46">
            <v>0</v>
          </cell>
          <cell r="M46">
            <v>0</v>
          </cell>
          <cell r="N46">
            <v>0</v>
          </cell>
        </row>
        <row r="47">
          <cell r="C47" t="str">
            <v>T4 Res</v>
          </cell>
          <cell r="D47">
            <v>0</v>
          </cell>
          <cell r="E47">
            <v>0</v>
          </cell>
          <cell r="F47">
            <v>449508</v>
          </cell>
          <cell r="G47">
            <v>0</v>
          </cell>
          <cell r="H47">
            <v>0</v>
          </cell>
          <cell r="I47">
            <v>0</v>
          </cell>
          <cell r="J47">
            <v>0</v>
          </cell>
          <cell r="K47">
            <v>0</v>
          </cell>
          <cell r="L47">
            <v>0</v>
          </cell>
          <cell r="M47">
            <v>0</v>
          </cell>
          <cell r="N47">
            <v>0</v>
          </cell>
        </row>
        <row r="50">
          <cell r="C50" t="str">
            <v>VICCitiPower</v>
          </cell>
          <cell r="D50" t="str">
            <v>Pulse</v>
          </cell>
          <cell r="E50" t="str">
            <v>AGL</v>
          </cell>
          <cell r="F50" t="str">
            <v>TXU</v>
          </cell>
          <cell r="G50" t="str">
            <v>CitiPower</v>
          </cell>
          <cell r="H50" t="str">
            <v>Powercor</v>
          </cell>
          <cell r="I50" t="str">
            <v>Integral</v>
          </cell>
          <cell r="J50" t="str">
            <v>EnergyAustralia</v>
          </cell>
          <cell r="K50" t="str">
            <v>Rural NSW</v>
          </cell>
          <cell r="L50" t="str">
            <v>Energex</v>
          </cell>
          <cell r="M50" t="str">
            <v>Ergon</v>
          </cell>
          <cell r="N50" t="str">
            <v>Non Incumbent</v>
          </cell>
        </row>
        <row r="51">
          <cell r="C51" t="str">
            <v>T1</v>
          </cell>
          <cell r="D51">
            <v>0</v>
          </cell>
          <cell r="E51">
            <v>0</v>
          </cell>
          <cell r="F51">
            <v>0</v>
          </cell>
          <cell r="G51">
            <v>82</v>
          </cell>
          <cell r="H51">
            <v>0</v>
          </cell>
          <cell r="I51">
            <v>0</v>
          </cell>
          <cell r="J51">
            <v>0</v>
          </cell>
          <cell r="K51">
            <v>0</v>
          </cell>
          <cell r="L51">
            <v>0</v>
          </cell>
          <cell r="M51">
            <v>0</v>
          </cell>
          <cell r="N51">
            <v>0</v>
          </cell>
        </row>
        <row r="52">
          <cell r="C52" t="str">
            <v>T2</v>
          </cell>
          <cell r="D52">
            <v>0</v>
          </cell>
          <cell r="E52">
            <v>0</v>
          </cell>
          <cell r="F52">
            <v>0</v>
          </cell>
          <cell r="G52">
            <v>428</v>
          </cell>
          <cell r="H52">
            <v>0</v>
          </cell>
          <cell r="I52">
            <v>0</v>
          </cell>
          <cell r="J52">
            <v>0</v>
          </cell>
          <cell r="K52">
            <v>0</v>
          </cell>
          <cell r="L52">
            <v>0</v>
          </cell>
          <cell r="M52">
            <v>0</v>
          </cell>
          <cell r="N52">
            <v>0</v>
          </cell>
        </row>
        <row r="53">
          <cell r="C53" t="str">
            <v>T3</v>
          </cell>
          <cell r="D53">
            <v>0</v>
          </cell>
          <cell r="E53">
            <v>0</v>
          </cell>
          <cell r="F53">
            <v>0</v>
          </cell>
          <cell r="G53">
            <v>1253</v>
          </cell>
          <cell r="H53">
            <v>0</v>
          </cell>
          <cell r="I53">
            <v>0</v>
          </cell>
          <cell r="J53">
            <v>0</v>
          </cell>
          <cell r="K53">
            <v>0</v>
          </cell>
          <cell r="L53">
            <v>0</v>
          </cell>
          <cell r="M53">
            <v>0</v>
          </cell>
          <cell r="N53">
            <v>0</v>
          </cell>
        </row>
        <row r="54">
          <cell r="C54" t="str">
            <v>T4 C&amp;I</v>
          </cell>
          <cell r="D54">
            <v>0</v>
          </cell>
          <cell r="E54">
            <v>0</v>
          </cell>
          <cell r="F54">
            <v>0</v>
          </cell>
          <cell r="G54">
            <v>42692</v>
          </cell>
          <cell r="H54">
            <v>0</v>
          </cell>
          <cell r="I54">
            <v>0</v>
          </cell>
          <cell r="J54">
            <v>0</v>
          </cell>
          <cell r="K54">
            <v>0</v>
          </cell>
          <cell r="L54">
            <v>0</v>
          </cell>
          <cell r="M54">
            <v>0</v>
          </cell>
          <cell r="N54">
            <v>0</v>
          </cell>
        </row>
        <row r="55">
          <cell r="C55" t="str">
            <v>T4 Res</v>
          </cell>
          <cell r="D55">
            <v>0</v>
          </cell>
          <cell r="E55">
            <v>0</v>
          </cell>
          <cell r="F55">
            <v>0</v>
          </cell>
          <cell r="G55">
            <v>227237</v>
          </cell>
          <cell r="H55">
            <v>0</v>
          </cell>
          <cell r="I55">
            <v>0</v>
          </cell>
          <cell r="J55">
            <v>0</v>
          </cell>
          <cell r="K55">
            <v>0</v>
          </cell>
          <cell r="L55">
            <v>0</v>
          </cell>
          <cell r="M55">
            <v>0</v>
          </cell>
          <cell r="N55">
            <v>0</v>
          </cell>
        </row>
        <row r="58">
          <cell r="C58" t="str">
            <v>VICPowercor</v>
          </cell>
          <cell r="D58" t="str">
            <v>Pulse</v>
          </cell>
          <cell r="E58" t="str">
            <v>AGL</v>
          </cell>
          <cell r="F58" t="str">
            <v>TXU</v>
          </cell>
          <cell r="G58" t="str">
            <v>CitiPower</v>
          </cell>
          <cell r="H58" t="str">
            <v>Powercor</v>
          </cell>
          <cell r="I58" t="str">
            <v>Integral</v>
          </cell>
          <cell r="J58" t="str">
            <v>EnergyAustralia</v>
          </cell>
          <cell r="K58" t="str">
            <v>Rural NSW</v>
          </cell>
          <cell r="L58" t="str">
            <v>Energex</v>
          </cell>
          <cell r="M58" t="str">
            <v>Ergon</v>
          </cell>
          <cell r="N58" t="str">
            <v>Non Incumbent</v>
          </cell>
        </row>
        <row r="59">
          <cell r="C59" t="str">
            <v>T1</v>
          </cell>
          <cell r="D59">
            <v>0</v>
          </cell>
          <cell r="E59">
            <v>0</v>
          </cell>
          <cell r="F59">
            <v>0</v>
          </cell>
          <cell r="G59">
            <v>0</v>
          </cell>
          <cell r="H59">
            <v>135</v>
          </cell>
          <cell r="I59">
            <v>0</v>
          </cell>
          <cell r="J59">
            <v>0</v>
          </cell>
          <cell r="K59">
            <v>0</v>
          </cell>
          <cell r="L59">
            <v>0</v>
          </cell>
          <cell r="M59">
            <v>0</v>
          </cell>
          <cell r="N59">
            <v>0</v>
          </cell>
        </row>
        <row r="60">
          <cell r="C60" t="str">
            <v>T2</v>
          </cell>
          <cell r="D60">
            <v>0</v>
          </cell>
          <cell r="E60">
            <v>0</v>
          </cell>
          <cell r="F60">
            <v>0</v>
          </cell>
          <cell r="G60">
            <v>0</v>
          </cell>
          <cell r="H60">
            <v>394</v>
          </cell>
          <cell r="I60">
            <v>0</v>
          </cell>
          <cell r="J60">
            <v>0</v>
          </cell>
          <cell r="K60">
            <v>0</v>
          </cell>
          <cell r="L60">
            <v>0</v>
          </cell>
          <cell r="M60">
            <v>0</v>
          </cell>
          <cell r="N60">
            <v>0</v>
          </cell>
        </row>
        <row r="61">
          <cell r="C61" t="str">
            <v>T3</v>
          </cell>
          <cell r="D61">
            <v>0</v>
          </cell>
          <cell r="E61">
            <v>0</v>
          </cell>
          <cell r="F61">
            <v>0</v>
          </cell>
          <cell r="G61">
            <v>0</v>
          </cell>
          <cell r="H61">
            <v>906</v>
          </cell>
          <cell r="I61">
            <v>0</v>
          </cell>
          <cell r="J61">
            <v>0</v>
          </cell>
          <cell r="K61">
            <v>0</v>
          </cell>
          <cell r="L61">
            <v>0</v>
          </cell>
          <cell r="M61">
            <v>0</v>
          </cell>
          <cell r="N61">
            <v>0</v>
          </cell>
        </row>
        <row r="62">
          <cell r="C62" t="str">
            <v>T4 C&amp;I</v>
          </cell>
          <cell r="D62">
            <v>0</v>
          </cell>
          <cell r="E62">
            <v>0</v>
          </cell>
          <cell r="F62">
            <v>0</v>
          </cell>
          <cell r="G62">
            <v>0</v>
          </cell>
          <cell r="H62">
            <v>88500</v>
          </cell>
          <cell r="I62">
            <v>0</v>
          </cell>
          <cell r="J62">
            <v>0</v>
          </cell>
          <cell r="K62">
            <v>0</v>
          </cell>
          <cell r="L62">
            <v>0</v>
          </cell>
          <cell r="M62">
            <v>0</v>
          </cell>
          <cell r="N62">
            <v>0</v>
          </cell>
        </row>
        <row r="63">
          <cell r="C63" t="str">
            <v>T4 Res</v>
          </cell>
          <cell r="D63">
            <v>0</v>
          </cell>
          <cell r="E63">
            <v>0</v>
          </cell>
          <cell r="F63">
            <v>0</v>
          </cell>
          <cell r="G63">
            <v>0</v>
          </cell>
          <cell r="H63">
            <v>487000</v>
          </cell>
          <cell r="I63">
            <v>0</v>
          </cell>
          <cell r="J63">
            <v>0</v>
          </cell>
          <cell r="K63">
            <v>0</v>
          </cell>
          <cell r="L63">
            <v>0</v>
          </cell>
          <cell r="M63">
            <v>0</v>
          </cell>
          <cell r="N63">
            <v>0</v>
          </cell>
        </row>
        <row r="66">
          <cell r="C66" t="str">
            <v>NSWIntegral</v>
          </cell>
          <cell r="D66" t="str">
            <v>Pulse</v>
          </cell>
          <cell r="E66" t="str">
            <v>AGL</v>
          </cell>
          <cell r="F66" t="str">
            <v>TXU</v>
          </cell>
          <cell r="G66" t="str">
            <v>CitiPower</v>
          </cell>
          <cell r="H66" t="str">
            <v>Powercor</v>
          </cell>
          <cell r="I66" t="str">
            <v>Integral</v>
          </cell>
          <cell r="J66" t="str">
            <v>EnergyAustralia</v>
          </cell>
          <cell r="K66" t="str">
            <v>Rural NSW</v>
          </cell>
          <cell r="L66" t="str">
            <v>Energex</v>
          </cell>
          <cell r="M66" t="str">
            <v>Ergon</v>
          </cell>
          <cell r="N66" t="str">
            <v>Non Incumbent</v>
          </cell>
        </row>
        <row r="67">
          <cell r="C67" t="str">
            <v>T1</v>
          </cell>
          <cell r="D67">
            <v>0</v>
          </cell>
          <cell r="E67">
            <v>0</v>
          </cell>
          <cell r="F67">
            <v>0</v>
          </cell>
          <cell r="G67">
            <v>0</v>
          </cell>
          <cell r="I67">
            <v>225.66666666666666</v>
          </cell>
          <cell r="J67">
            <v>0</v>
          </cell>
          <cell r="K67">
            <v>0</v>
          </cell>
          <cell r="L67">
            <v>0</v>
          </cell>
          <cell r="M67">
            <v>0</v>
          </cell>
          <cell r="N67">
            <v>0</v>
          </cell>
        </row>
        <row r="68">
          <cell r="C68" t="str">
            <v>T2</v>
          </cell>
          <cell r="D68">
            <v>0</v>
          </cell>
          <cell r="E68">
            <v>0</v>
          </cell>
          <cell r="F68">
            <v>0</v>
          </cell>
          <cell r="G68">
            <v>0</v>
          </cell>
          <cell r="I68">
            <v>941</v>
          </cell>
          <cell r="J68">
            <v>0</v>
          </cell>
          <cell r="K68">
            <v>0</v>
          </cell>
          <cell r="L68">
            <v>0</v>
          </cell>
          <cell r="M68">
            <v>0</v>
          </cell>
          <cell r="N68">
            <v>0</v>
          </cell>
        </row>
        <row r="69">
          <cell r="C69" t="str">
            <v>T3</v>
          </cell>
          <cell r="D69">
            <v>0</v>
          </cell>
          <cell r="E69">
            <v>0</v>
          </cell>
          <cell r="F69">
            <v>0</v>
          </cell>
          <cell r="G69">
            <v>0</v>
          </cell>
          <cell r="I69">
            <v>3116</v>
          </cell>
          <cell r="J69">
            <v>0</v>
          </cell>
          <cell r="K69">
            <v>0</v>
          </cell>
          <cell r="L69">
            <v>0</v>
          </cell>
          <cell r="M69">
            <v>0</v>
          </cell>
          <cell r="N69">
            <v>0</v>
          </cell>
        </row>
        <row r="70">
          <cell r="C70" t="str">
            <v>T4 C&amp;I</v>
          </cell>
          <cell r="D70">
            <v>0</v>
          </cell>
          <cell r="E70">
            <v>0</v>
          </cell>
          <cell r="F70">
            <v>0</v>
          </cell>
          <cell r="G70">
            <v>0</v>
          </cell>
          <cell r="I70">
            <v>63716</v>
          </cell>
          <cell r="J70">
            <v>0</v>
          </cell>
          <cell r="K70">
            <v>0</v>
          </cell>
          <cell r="L70">
            <v>0</v>
          </cell>
          <cell r="M70">
            <v>0</v>
          </cell>
          <cell r="N70">
            <v>0</v>
          </cell>
        </row>
        <row r="71">
          <cell r="C71" t="str">
            <v>T4 Res</v>
          </cell>
          <cell r="D71">
            <v>0</v>
          </cell>
          <cell r="E71">
            <v>0</v>
          </cell>
          <cell r="F71">
            <v>0</v>
          </cell>
          <cell r="G71">
            <v>0</v>
          </cell>
          <cell r="I71">
            <v>673128</v>
          </cell>
          <cell r="J71">
            <v>0</v>
          </cell>
          <cell r="K71">
            <v>0</v>
          </cell>
          <cell r="L71">
            <v>0</v>
          </cell>
          <cell r="M71">
            <v>0</v>
          </cell>
          <cell r="N71">
            <v>0</v>
          </cell>
        </row>
        <row r="74">
          <cell r="C74" t="str">
            <v>NSWEnergyAustralia</v>
          </cell>
          <cell r="D74" t="str">
            <v>Pulse</v>
          </cell>
          <cell r="E74" t="str">
            <v>AGL</v>
          </cell>
          <cell r="F74" t="str">
            <v>TXU</v>
          </cell>
          <cell r="G74" t="str">
            <v>CitiPower</v>
          </cell>
          <cell r="H74" t="str">
            <v>Powercor</v>
          </cell>
          <cell r="I74" t="str">
            <v>Integral</v>
          </cell>
          <cell r="J74" t="str">
            <v>EnergyAustralia</v>
          </cell>
          <cell r="K74" t="str">
            <v>Rural NSW</v>
          </cell>
          <cell r="L74" t="str">
            <v>Energex</v>
          </cell>
          <cell r="M74" t="str">
            <v>Ergon</v>
          </cell>
          <cell r="N74" t="str">
            <v>Non Incumbent</v>
          </cell>
        </row>
        <row r="75">
          <cell r="C75" t="str">
            <v>T1</v>
          </cell>
          <cell r="D75">
            <v>0</v>
          </cell>
          <cell r="E75">
            <v>0</v>
          </cell>
          <cell r="F75">
            <v>0</v>
          </cell>
          <cell r="G75">
            <v>0</v>
          </cell>
          <cell r="H75">
            <v>0</v>
          </cell>
          <cell r="I75">
            <v>0</v>
          </cell>
          <cell r="J75">
            <v>225.66666666666666</v>
          </cell>
          <cell r="K75">
            <v>0</v>
          </cell>
          <cell r="L75">
            <v>0</v>
          </cell>
          <cell r="M75">
            <v>0</v>
          </cell>
          <cell r="N75">
            <v>0</v>
          </cell>
        </row>
        <row r="76">
          <cell r="C76" t="str">
            <v>T2</v>
          </cell>
          <cell r="D76">
            <v>0</v>
          </cell>
          <cell r="E76">
            <v>0</v>
          </cell>
          <cell r="F76">
            <v>0</v>
          </cell>
          <cell r="G76">
            <v>0</v>
          </cell>
          <cell r="H76">
            <v>0</v>
          </cell>
          <cell r="I76">
            <v>0</v>
          </cell>
          <cell r="J76">
            <v>941</v>
          </cell>
          <cell r="K76">
            <v>0</v>
          </cell>
          <cell r="L76">
            <v>0</v>
          </cell>
          <cell r="M76">
            <v>0</v>
          </cell>
          <cell r="N76">
            <v>0</v>
          </cell>
        </row>
        <row r="77">
          <cell r="C77" t="str">
            <v>T3</v>
          </cell>
          <cell r="D77">
            <v>0</v>
          </cell>
          <cell r="E77">
            <v>0</v>
          </cell>
          <cell r="F77">
            <v>0</v>
          </cell>
          <cell r="G77">
            <v>0</v>
          </cell>
          <cell r="H77">
            <v>0</v>
          </cell>
          <cell r="I77">
            <v>0</v>
          </cell>
          <cell r="J77">
            <v>3116</v>
          </cell>
          <cell r="K77">
            <v>0</v>
          </cell>
          <cell r="L77">
            <v>0</v>
          </cell>
          <cell r="M77">
            <v>0</v>
          </cell>
          <cell r="N77">
            <v>0</v>
          </cell>
        </row>
        <row r="78">
          <cell r="C78" t="str">
            <v>T4 C&amp;I</v>
          </cell>
          <cell r="D78">
            <v>0</v>
          </cell>
          <cell r="E78">
            <v>0</v>
          </cell>
          <cell r="F78">
            <v>0</v>
          </cell>
          <cell r="G78">
            <v>0</v>
          </cell>
          <cell r="H78">
            <v>0</v>
          </cell>
          <cell r="I78">
            <v>0</v>
          </cell>
          <cell r="J78">
            <v>135517</v>
          </cell>
          <cell r="K78">
            <v>0</v>
          </cell>
          <cell r="L78">
            <v>0</v>
          </cell>
          <cell r="M78">
            <v>0</v>
          </cell>
          <cell r="N78">
            <v>0</v>
          </cell>
        </row>
        <row r="79">
          <cell r="C79" t="str">
            <v>T4 Res</v>
          </cell>
          <cell r="D79">
            <v>0</v>
          </cell>
          <cell r="E79">
            <v>0</v>
          </cell>
          <cell r="F79">
            <v>0</v>
          </cell>
          <cell r="G79">
            <v>0</v>
          </cell>
          <cell r="H79">
            <v>0</v>
          </cell>
          <cell r="I79">
            <v>0</v>
          </cell>
          <cell r="J79">
            <v>1259154</v>
          </cell>
          <cell r="K79">
            <v>0</v>
          </cell>
          <cell r="L79">
            <v>0</v>
          </cell>
          <cell r="M79">
            <v>0</v>
          </cell>
          <cell r="N79">
            <v>0</v>
          </cell>
        </row>
        <row r="82">
          <cell r="C82" t="str">
            <v>NSWRuralNSW</v>
          </cell>
          <cell r="D82" t="str">
            <v>Pulse</v>
          </cell>
          <cell r="E82" t="str">
            <v>AGL</v>
          </cell>
          <cell r="F82" t="str">
            <v>TXU</v>
          </cell>
          <cell r="G82" t="str">
            <v>CitiPower</v>
          </cell>
          <cell r="H82" t="str">
            <v>Powercor</v>
          </cell>
          <cell r="I82" t="str">
            <v>Integral</v>
          </cell>
          <cell r="J82" t="str">
            <v>EnergyAustralia</v>
          </cell>
          <cell r="K82" t="str">
            <v>Rural NSW</v>
          </cell>
          <cell r="L82" t="str">
            <v>Energex</v>
          </cell>
          <cell r="M82" t="str">
            <v>Ergon</v>
          </cell>
          <cell r="N82" t="str">
            <v>Non Incumbent</v>
          </cell>
        </row>
        <row r="83">
          <cell r="C83" t="str">
            <v>T1</v>
          </cell>
          <cell r="D83">
            <v>0</v>
          </cell>
          <cell r="E83">
            <v>0</v>
          </cell>
          <cell r="F83">
            <v>0</v>
          </cell>
          <cell r="G83">
            <v>0</v>
          </cell>
          <cell r="H83">
            <v>0</v>
          </cell>
          <cell r="I83">
            <v>0</v>
          </cell>
          <cell r="J83">
            <v>0</v>
          </cell>
          <cell r="K83">
            <v>225.66666666666666</v>
          </cell>
          <cell r="L83">
            <v>0</v>
          </cell>
          <cell r="M83">
            <v>0</v>
          </cell>
          <cell r="N83">
            <v>0</v>
          </cell>
        </row>
        <row r="84">
          <cell r="C84" t="str">
            <v>T2</v>
          </cell>
          <cell r="D84">
            <v>0</v>
          </cell>
          <cell r="E84">
            <v>0</v>
          </cell>
          <cell r="F84">
            <v>0</v>
          </cell>
          <cell r="G84">
            <v>0</v>
          </cell>
          <cell r="H84">
            <v>0</v>
          </cell>
          <cell r="I84">
            <v>0</v>
          </cell>
          <cell r="J84">
            <v>0</v>
          </cell>
          <cell r="K84">
            <v>941</v>
          </cell>
          <cell r="L84">
            <v>0</v>
          </cell>
          <cell r="M84">
            <v>0</v>
          </cell>
          <cell r="N84">
            <v>0</v>
          </cell>
        </row>
        <row r="85">
          <cell r="C85" t="str">
            <v>T3</v>
          </cell>
          <cell r="D85">
            <v>0</v>
          </cell>
          <cell r="E85">
            <v>0</v>
          </cell>
          <cell r="F85">
            <v>0</v>
          </cell>
          <cell r="G85">
            <v>0</v>
          </cell>
          <cell r="H85">
            <v>0</v>
          </cell>
          <cell r="I85">
            <v>0</v>
          </cell>
          <cell r="J85">
            <v>0</v>
          </cell>
          <cell r="K85">
            <v>3116</v>
          </cell>
          <cell r="L85">
            <v>0</v>
          </cell>
          <cell r="M85">
            <v>0</v>
          </cell>
          <cell r="N85">
            <v>0</v>
          </cell>
        </row>
        <row r="86">
          <cell r="C86" t="str">
            <v>T4 C&amp;I</v>
          </cell>
          <cell r="D86">
            <v>0</v>
          </cell>
          <cell r="E86">
            <v>0</v>
          </cell>
          <cell r="F86">
            <v>0</v>
          </cell>
          <cell r="G86">
            <v>0</v>
          </cell>
          <cell r="H86">
            <v>0</v>
          </cell>
          <cell r="I86">
            <v>0</v>
          </cell>
          <cell r="J86">
            <v>0</v>
          </cell>
          <cell r="K86">
            <v>150190</v>
          </cell>
          <cell r="L86">
            <v>0</v>
          </cell>
          <cell r="M86">
            <v>0</v>
          </cell>
          <cell r="N86">
            <v>0</v>
          </cell>
        </row>
        <row r="87">
          <cell r="C87" t="str">
            <v>T4 Res</v>
          </cell>
          <cell r="D87">
            <v>0</v>
          </cell>
          <cell r="E87">
            <v>0</v>
          </cell>
          <cell r="F87">
            <v>0</v>
          </cell>
          <cell r="G87">
            <v>0</v>
          </cell>
          <cell r="H87">
            <v>0</v>
          </cell>
          <cell r="I87">
            <v>0</v>
          </cell>
          <cell r="J87">
            <v>0</v>
          </cell>
          <cell r="K87">
            <v>563311</v>
          </cell>
          <cell r="L87">
            <v>0</v>
          </cell>
          <cell r="M87">
            <v>0</v>
          </cell>
          <cell r="N87">
            <v>0</v>
          </cell>
        </row>
        <row r="90">
          <cell r="C90" t="str">
            <v>SAETSA</v>
          </cell>
          <cell r="D90" t="str">
            <v>Pulse</v>
          </cell>
          <cell r="E90" t="str">
            <v>AGL</v>
          </cell>
          <cell r="F90" t="str">
            <v>TXU</v>
          </cell>
          <cell r="G90" t="str">
            <v>CitiPower</v>
          </cell>
          <cell r="H90" t="str">
            <v>Powercor</v>
          </cell>
          <cell r="I90" t="str">
            <v>Integral</v>
          </cell>
          <cell r="J90" t="str">
            <v>EnergyAustralia</v>
          </cell>
          <cell r="K90" t="str">
            <v>Rural NSW</v>
          </cell>
          <cell r="L90" t="str">
            <v>Energex</v>
          </cell>
          <cell r="M90" t="str">
            <v>Ergon</v>
          </cell>
          <cell r="N90" t="str">
            <v>Non Incumbent</v>
          </cell>
        </row>
        <row r="91">
          <cell r="C91" t="str">
            <v>T1</v>
          </cell>
          <cell r="D91">
            <v>0</v>
          </cell>
          <cell r="E91">
            <v>149</v>
          </cell>
          <cell r="F91">
            <v>0</v>
          </cell>
          <cell r="G91">
            <v>0</v>
          </cell>
          <cell r="H91">
            <v>0</v>
          </cell>
          <cell r="I91">
            <v>0</v>
          </cell>
          <cell r="J91">
            <v>0</v>
          </cell>
          <cell r="K91">
            <v>0</v>
          </cell>
          <cell r="L91">
            <v>0</v>
          </cell>
          <cell r="M91">
            <v>0</v>
          </cell>
        </row>
        <row r="92">
          <cell r="C92" t="str">
            <v>T2</v>
          </cell>
          <cell r="D92">
            <v>0</v>
          </cell>
          <cell r="E92">
            <v>642</v>
          </cell>
          <cell r="F92">
            <v>0</v>
          </cell>
          <cell r="G92">
            <v>0</v>
          </cell>
          <cell r="H92">
            <v>0</v>
          </cell>
          <cell r="I92">
            <v>0</v>
          </cell>
          <cell r="J92">
            <v>0</v>
          </cell>
          <cell r="K92">
            <v>0</v>
          </cell>
          <cell r="L92">
            <v>0</v>
          </cell>
          <cell r="M92">
            <v>0</v>
          </cell>
        </row>
        <row r="93">
          <cell r="C93" t="str">
            <v>T3</v>
          </cell>
          <cell r="D93">
            <v>0</v>
          </cell>
          <cell r="E93">
            <v>2373</v>
          </cell>
          <cell r="F93">
            <v>0</v>
          </cell>
          <cell r="G93">
            <v>0</v>
          </cell>
          <cell r="H93">
            <v>0</v>
          </cell>
          <cell r="I93">
            <v>0</v>
          </cell>
          <cell r="J93">
            <v>0</v>
          </cell>
          <cell r="K93">
            <v>0</v>
          </cell>
          <cell r="L93">
            <v>0</v>
          </cell>
          <cell r="M93">
            <v>0</v>
          </cell>
        </row>
        <row r="94">
          <cell r="C94" t="str">
            <v>T4 C&amp;I</v>
          </cell>
          <cell r="D94">
            <v>0</v>
          </cell>
          <cell r="E94">
            <v>91566</v>
          </cell>
          <cell r="F94">
            <v>0</v>
          </cell>
          <cell r="G94">
            <v>0</v>
          </cell>
          <cell r="H94">
            <v>0</v>
          </cell>
          <cell r="I94">
            <v>0</v>
          </cell>
          <cell r="J94">
            <v>0</v>
          </cell>
          <cell r="K94">
            <v>0</v>
          </cell>
          <cell r="L94">
            <v>0</v>
          </cell>
          <cell r="M94">
            <v>0</v>
          </cell>
        </row>
        <row r="95">
          <cell r="C95" t="str">
            <v>T4 Res</v>
          </cell>
          <cell r="D95">
            <v>0</v>
          </cell>
          <cell r="E95">
            <v>642878</v>
          </cell>
          <cell r="F95">
            <v>0</v>
          </cell>
          <cell r="G95">
            <v>0</v>
          </cell>
          <cell r="H95">
            <v>0</v>
          </cell>
          <cell r="I95">
            <v>0</v>
          </cell>
          <cell r="J95">
            <v>0</v>
          </cell>
          <cell r="K95">
            <v>0</v>
          </cell>
          <cell r="L95">
            <v>0</v>
          </cell>
          <cell r="M95">
            <v>0</v>
          </cell>
        </row>
        <row r="98">
          <cell r="C98" t="str">
            <v>QLDEnergex</v>
          </cell>
          <cell r="D98" t="str">
            <v>Pulse</v>
          </cell>
          <cell r="E98" t="str">
            <v>AGL</v>
          </cell>
          <cell r="F98" t="str">
            <v>TXU</v>
          </cell>
          <cell r="G98" t="str">
            <v>CitiPower</v>
          </cell>
          <cell r="H98" t="str">
            <v>Powercor</v>
          </cell>
          <cell r="I98" t="str">
            <v>Integral</v>
          </cell>
          <cell r="J98" t="str">
            <v>EnergyAustralia</v>
          </cell>
          <cell r="K98" t="str">
            <v>Rural NSW</v>
          </cell>
          <cell r="L98" t="str">
            <v>Energex</v>
          </cell>
          <cell r="M98" t="str">
            <v>Ergon</v>
          </cell>
          <cell r="N98" t="str">
            <v>Non Incumbent</v>
          </cell>
        </row>
        <row r="99">
          <cell r="C99" t="str">
            <v>T1</v>
          </cell>
          <cell r="D99">
            <v>0</v>
          </cell>
          <cell r="E99">
            <v>0</v>
          </cell>
          <cell r="F99">
            <v>0</v>
          </cell>
          <cell r="G99">
            <v>0</v>
          </cell>
          <cell r="H99">
            <v>0</v>
          </cell>
          <cell r="I99">
            <v>0</v>
          </cell>
          <cell r="J99">
            <v>0</v>
          </cell>
          <cell r="K99">
            <v>0</v>
          </cell>
          <cell r="L99">
            <v>160</v>
          </cell>
          <cell r="M99">
            <v>0</v>
          </cell>
          <cell r="N99">
            <v>0</v>
          </cell>
        </row>
        <row r="100">
          <cell r="C100" t="str">
            <v>T2</v>
          </cell>
          <cell r="D100">
            <v>0</v>
          </cell>
          <cell r="E100">
            <v>0</v>
          </cell>
          <cell r="F100">
            <v>0</v>
          </cell>
          <cell r="G100">
            <v>0</v>
          </cell>
          <cell r="H100">
            <v>0</v>
          </cell>
          <cell r="I100">
            <v>0</v>
          </cell>
          <cell r="J100">
            <v>0</v>
          </cell>
          <cell r="K100">
            <v>0</v>
          </cell>
          <cell r="L100">
            <v>668</v>
          </cell>
          <cell r="M100">
            <v>0</v>
          </cell>
          <cell r="N100">
            <v>0</v>
          </cell>
        </row>
        <row r="101">
          <cell r="C101" t="str">
            <v>T3</v>
          </cell>
          <cell r="D101">
            <v>0</v>
          </cell>
          <cell r="E101">
            <v>0</v>
          </cell>
          <cell r="F101">
            <v>0</v>
          </cell>
          <cell r="G101">
            <v>0</v>
          </cell>
          <cell r="H101">
            <v>0</v>
          </cell>
          <cell r="I101">
            <v>0</v>
          </cell>
          <cell r="J101">
            <v>0</v>
          </cell>
          <cell r="K101">
            <v>0</v>
          </cell>
          <cell r="L101">
            <v>2212.5</v>
          </cell>
          <cell r="M101">
            <v>0</v>
          </cell>
          <cell r="N101">
            <v>0</v>
          </cell>
        </row>
        <row r="102">
          <cell r="C102" t="str">
            <v>T4 C&amp;I</v>
          </cell>
          <cell r="D102">
            <v>0</v>
          </cell>
          <cell r="E102">
            <v>0</v>
          </cell>
          <cell r="F102">
            <v>0</v>
          </cell>
          <cell r="G102">
            <v>0</v>
          </cell>
          <cell r="H102">
            <v>0</v>
          </cell>
          <cell r="I102">
            <v>0</v>
          </cell>
          <cell r="J102">
            <v>0</v>
          </cell>
          <cell r="K102">
            <v>0</v>
          </cell>
          <cell r="L102">
            <v>91699</v>
          </cell>
          <cell r="M102">
            <v>0</v>
          </cell>
          <cell r="N102">
            <v>0</v>
          </cell>
        </row>
        <row r="103">
          <cell r="C103" t="str">
            <v>T4 Res</v>
          </cell>
          <cell r="D103">
            <v>0</v>
          </cell>
          <cell r="E103">
            <v>0</v>
          </cell>
          <cell r="F103">
            <v>0</v>
          </cell>
          <cell r="G103">
            <v>0</v>
          </cell>
          <cell r="H103">
            <v>0</v>
          </cell>
          <cell r="I103">
            <v>0</v>
          </cell>
          <cell r="J103">
            <v>0</v>
          </cell>
          <cell r="K103">
            <v>0</v>
          </cell>
          <cell r="L103">
            <v>977485</v>
          </cell>
          <cell r="M103">
            <v>0</v>
          </cell>
          <cell r="N103">
            <v>0</v>
          </cell>
        </row>
        <row r="106">
          <cell r="C106" t="str">
            <v>QLDErgon</v>
          </cell>
          <cell r="D106" t="str">
            <v>Pulse</v>
          </cell>
          <cell r="E106" t="str">
            <v>AGL</v>
          </cell>
          <cell r="F106" t="str">
            <v>TXU</v>
          </cell>
          <cell r="G106" t="str">
            <v>CitiPower</v>
          </cell>
          <cell r="H106" t="str">
            <v>Powercor</v>
          </cell>
          <cell r="I106" t="str">
            <v>Integral</v>
          </cell>
          <cell r="J106" t="str">
            <v>EnergyAustralia</v>
          </cell>
          <cell r="K106" t="str">
            <v>Rural NSW</v>
          </cell>
          <cell r="L106" t="str">
            <v>Energex</v>
          </cell>
          <cell r="M106" t="str">
            <v>Ergon</v>
          </cell>
          <cell r="N106" t="str">
            <v>Non Incumbent</v>
          </cell>
        </row>
        <row r="107">
          <cell r="C107" t="str">
            <v>T1</v>
          </cell>
          <cell r="D107">
            <v>0</v>
          </cell>
          <cell r="E107">
            <v>0</v>
          </cell>
          <cell r="F107">
            <v>0</v>
          </cell>
          <cell r="G107">
            <v>0</v>
          </cell>
          <cell r="H107">
            <v>0</v>
          </cell>
          <cell r="I107">
            <v>0</v>
          </cell>
          <cell r="J107">
            <v>0</v>
          </cell>
          <cell r="K107">
            <v>0</v>
          </cell>
          <cell r="L107">
            <v>0</v>
          </cell>
          <cell r="M107">
            <v>160</v>
          </cell>
          <cell r="N107">
            <v>0</v>
          </cell>
        </row>
        <row r="108">
          <cell r="C108" t="str">
            <v>T2</v>
          </cell>
          <cell r="D108">
            <v>0</v>
          </cell>
          <cell r="E108">
            <v>0</v>
          </cell>
          <cell r="F108">
            <v>0</v>
          </cell>
          <cell r="G108">
            <v>0</v>
          </cell>
          <cell r="H108">
            <v>0</v>
          </cell>
          <cell r="I108">
            <v>0</v>
          </cell>
          <cell r="J108">
            <v>0</v>
          </cell>
          <cell r="K108">
            <v>0</v>
          </cell>
          <cell r="L108">
            <v>0</v>
          </cell>
          <cell r="M108">
            <v>668</v>
          </cell>
          <cell r="N108">
            <v>0</v>
          </cell>
        </row>
        <row r="109">
          <cell r="C109" t="str">
            <v>T3</v>
          </cell>
          <cell r="D109">
            <v>0</v>
          </cell>
          <cell r="E109">
            <v>0</v>
          </cell>
          <cell r="F109">
            <v>0</v>
          </cell>
          <cell r="G109">
            <v>0</v>
          </cell>
          <cell r="H109">
            <v>0</v>
          </cell>
          <cell r="I109">
            <v>0</v>
          </cell>
          <cell r="J109">
            <v>0</v>
          </cell>
          <cell r="K109">
            <v>0</v>
          </cell>
          <cell r="L109">
            <v>0</v>
          </cell>
          <cell r="M109">
            <v>2212.5</v>
          </cell>
          <cell r="N109">
            <v>0</v>
          </cell>
        </row>
        <row r="110">
          <cell r="C110" t="str">
            <v>T4 C&amp;I</v>
          </cell>
          <cell r="D110">
            <v>0</v>
          </cell>
          <cell r="E110">
            <v>0</v>
          </cell>
          <cell r="F110">
            <v>0</v>
          </cell>
          <cell r="G110">
            <v>0</v>
          </cell>
          <cell r="H110">
            <v>0</v>
          </cell>
          <cell r="I110">
            <v>0</v>
          </cell>
          <cell r="J110">
            <v>0</v>
          </cell>
          <cell r="K110">
            <v>0</v>
          </cell>
          <cell r="L110">
            <v>0</v>
          </cell>
          <cell r="M110">
            <v>45237</v>
          </cell>
          <cell r="N110">
            <v>0</v>
          </cell>
        </row>
        <row r="111">
          <cell r="C111" t="str">
            <v>T4 Res</v>
          </cell>
          <cell r="D111">
            <v>0</v>
          </cell>
          <cell r="E111">
            <v>0</v>
          </cell>
          <cell r="F111">
            <v>0</v>
          </cell>
          <cell r="G111">
            <v>0</v>
          </cell>
          <cell r="H111">
            <v>0</v>
          </cell>
          <cell r="I111">
            <v>0</v>
          </cell>
          <cell r="J111">
            <v>0</v>
          </cell>
          <cell r="K111">
            <v>0</v>
          </cell>
          <cell r="L111">
            <v>0</v>
          </cell>
          <cell r="M111">
            <v>506919</v>
          </cell>
          <cell r="N111">
            <v>0</v>
          </cell>
        </row>
        <row r="116">
          <cell r="C116" t="str">
            <v>VICUEL</v>
          </cell>
          <cell r="D116" t="str">
            <v>Pulse</v>
          </cell>
          <cell r="E116" t="str">
            <v>AGL</v>
          </cell>
          <cell r="F116" t="str">
            <v>TXU</v>
          </cell>
          <cell r="G116" t="str">
            <v>CitiPower</v>
          </cell>
          <cell r="H116" t="str">
            <v>Powercor</v>
          </cell>
          <cell r="I116" t="str">
            <v>Integral</v>
          </cell>
          <cell r="J116" t="str">
            <v>EnergyAustralia</v>
          </cell>
          <cell r="K116" t="str">
            <v>Rural NSW</v>
          </cell>
          <cell r="L116" t="str">
            <v>Energex</v>
          </cell>
          <cell r="M116" t="str">
            <v>Ergon</v>
          </cell>
          <cell r="N116" t="str">
            <v>Non Incumbent</v>
          </cell>
        </row>
        <row r="117">
          <cell r="C117" t="str">
            <v>T1</v>
          </cell>
          <cell r="D117">
            <v>0</v>
          </cell>
          <cell r="E117">
            <v>0</v>
          </cell>
          <cell r="F117">
            <v>0</v>
          </cell>
          <cell r="G117">
            <v>0</v>
          </cell>
          <cell r="H117">
            <v>0</v>
          </cell>
          <cell r="I117">
            <v>0</v>
          </cell>
          <cell r="J117">
            <v>0</v>
          </cell>
          <cell r="K117">
            <v>0</v>
          </cell>
          <cell r="L117">
            <v>0</v>
          </cell>
          <cell r="M117">
            <v>0</v>
          </cell>
          <cell r="N117">
            <v>0</v>
          </cell>
        </row>
        <row r="118">
          <cell r="C118" t="str">
            <v>T2</v>
          </cell>
          <cell r="D118">
            <v>0</v>
          </cell>
          <cell r="E118">
            <v>0</v>
          </cell>
          <cell r="F118">
            <v>0</v>
          </cell>
          <cell r="G118">
            <v>0</v>
          </cell>
          <cell r="H118">
            <v>0</v>
          </cell>
          <cell r="I118">
            <v>0</v>
          </cell>
          <cell r="J118">
            <v>0</v>
          </cell>
          <cell r="K118">
            <v>0</v>
          </cell>
          <cell r="L118">
            <v>0</v>
          </cell>
          <cell r="M118">
            <v>0</v>
          </cell>
          <cell r="N118">
            <v>0</v>
          </cell>
        </row>
        <row r="119">
          <cell r="C119" t="str">
            <v>T3</v>
          </cell>
          <cell r="D119">
            <v>0</v>
          </cell>
          <cell r="E119">
            <v>0</v>
          </cell>
          <cell r="F119">
            <v>0</v>
          </cell>
          <cell r="G119">
            <v>0</v>
          </cell>
          <cell r="H119">
            <v>0</v>
          </cell>
          <cell r="I119">
            <v>0</v>
          </cell>
          <cell r="J119">
            <v>0</v>
          </cell>
          <cell r="K119">
            <v>0</v>
          </cell>
          <cell r="L119">
            <v>0</v>
          </cell>
          <cell r="M119">
            <v>0</v>
          </cell>
          <cell r="N119">
            <v>0</v>
          </cell>
        </row>
        <row r="120">
          <cell r="C120" t="str">
            <v>T4 C&amp;I</v>
          </cell>
          <cell r="D120">
            <v>0</v>
          </cell>
          <cell r="E120">
            <v>0</v>
          </cell>
          <cell r="F120">
            <v>0</v>
          </cell>
          <cell r="G120">
            <v>0</v>
          </cell>
          <cell r="H120">
            <v>0</v>
          </cell>
          <cell r="I120">
            <v>0</v>
          </cell>
          <cell r="J120">
            <v>0</v>
          </cell>
          <cell r="K120">
            <v>0</v>
          </cell>
          <cell r="L120">
            <v>0</v>
          </cell>
          <cell r="M120">
            <v>0</v>
          </cell>
          <cell r="N120">
            <v>0</v>
          </cell>
        </row>
        <row r="121">
          <cell r="C121" t="str">
            <v>T4 Res</v>
          </cell>
          <cell r="D121">
            <v>0</v>
          </cell>
          <cell r="E121">
            <v>0</v>
          </cell>
          <cell r="F121">
            <v>0</v>
          </cell>
          <cell r="G121">
            <v>0</v>
          </cell>
          <cell r="H121">
            <v>0</v>
          </cell>
          <cell r="I121">
            <v>0</v>
          </cell>
          <cell r="J121">
            <v>0</v>
          </cell>
          <cell r="K121">
            <v>0</v>
          </cell>
          <cell r="L121">
            <v>0</v>
          </cell>
          <cell r="M121">
            <v>0</v>
          </cell>
          <cell r="N121">
            <v>0</v>
          </cell>
        </row>
        <row r="124">
          <cell r="C124" t="str">
            <v>VICSolaris</v>
          </cell>
          <cell r="D124" t="str">
            <v>Pulse</v>
          </cell>
          <cell r="E124" t="str">
            <v>AGL</v>
          </cell>
          <cell r="F124" t="str">
            <v>TXU</v>
          </cell>
          <cell r="G124" t="str">
            <v>CitiPower</v>
          </cell>
          <cell r="H124" t="str">
            <v>Powercor</v>
          </cell>
          <cell r="I124" t="str">
            <v>Integral</v>
          </cell>
          <cell r="J124" t="str">
            <v>EnergyAustralia</v>
          </cell>
          <cell r="K124" t="str">
            <v>Rural NSW</v>
          </cell>
          <cell r="L124" t="str">
            <v>Energex</v>
          </cell>
          <cell r="M124" t="str">
            <v>Ergon</v>
          </cell>
          <cell r="N124" t="str">
            <v>Non Incumbent</v>
          </cell>
        </row>
        <row r="125">
          <cell r="C125" t="str">
            <v>T1</v>
          </cell>
          <cell r="D125">
            <v>0</v>
          </cell>
          <cell r="E125">
            <v>0</v>
          </cell>
          <cell r="F125">
            <v>0</v>
          </cell>
          <cell r="G125">
            <v>0</v>
          </cell>
          <cell r="H125">
            <v>0</v>
          </cell>
          <cell r="I125">
            <v>0</v>
          </cell>
          <cell r="J125">
            <v>0</v>
          </cell>
          <cell r="K125">
            <v>0</v>
          </cell>
          <cell r="L125">
            <v>0</v>
          </cell>
          <cell r="M125">
            <v>0</v>
          </cell>
          <cell r="N125">
            <v>0</v>
          </cell>
        </row>
        <row r="126">
          <cell r="C126" t="str">
            <v>T2</v>
          </cell>
          <cell r="D126">
            <v>0</v>
          </cell>
          <cell r="E126">
            <v>0</v>
          </cell>
          <cell r="F126">
            <v>0</v>
          </cell>
          <cell r="G126">
            <v>0</v>
          </cell>
          <cell r="H126">
            <v>0</v>
          </cell>
          <cell r="I126">
            <v>0</v>
          </cell>
          <cell r="J126">
            <v>0</v>
          </cell>
          <cell r="K126">
            <v>0</v>
          </cell>
          <cell r="L126">
            <v>0</v>
          </cell>
          <cell r="M126">
            <v>0</v>
          </cell>
          <cell r="N126">
            <v>0</v>
          </cell>
        </row>
        <row r="127">
          <cell r="C127" t="str">
            <v>T3</v>
          </cell>
          <cell r="D127">
            <v>0</v>
          </cell>
          <cell r="E127">
            <v>0</v>
          </cell>
          <cell r="F127">
            <v>0</v>
          </cell>
          <cell r="G127">
            <v>0</v>
          </cell>
          <cell r="H127">
            <v>0</v>
          </cell>
          <cell r="I127">
            <v>0</v>
          </cell>
          <cell r="J127">
            <v>0</v>
          </cell>
          <cell r="K127">
            <v>0</v>
          </cell>
          <cell r="L127">
            <v>0</v>
          </cell>
          <cell r="M127">
            <v>0</v>
          </cell>
          <cell r="N127">
            <v>0</v>
          </cell>
        </row>
        <row r="128">
          <cell r="C128" t="str">
            <v>T4 C&amp;I</v>
          </cell>
          <cell r="D128">
            <v>0</v>
          </cell>
          <cell r="E128">
            <v>0</v>
          </cell>
          <cell r="F128">
            <v>0</v>
          </cell>
          <cell r="G128">
            <v>0</v>
          </cell>
          <cell r="H128">
            <v>0</v>
          </cell>
          <cell r="I128">
            <v>0</v>
          </cell>
          <cell r="J128">
            <v>0</v>
          </cell>
          <cell r="K128">
            <v>0</v>
          </cell>
          <cell r="L128">
            <v>0</v>
          </cell>
          <cell r="M128">
            <v>0</v>
          </cell>
          <cell r="N128">
            <v>0</v>
          </cell>
        </row>
        <row r="129">
          <cell r="C129" t="str">
            <v>T4 Res</v>
          </cell>
          <cell r="D129">
            <v>0</v>
          </cell>
          <cell r="E129">
            <v>0</v>
          </cell>
          <cell r="F129">
            <v>0</v>
          </cell>
          <cell r="G129">
            <v>0</v>
          </cell>
          <cell r="H129">
            <v>0</v>
          </cell>
          <cell r="I129">
            <v>0</v>
          </cell>
          <cell r="J129">
            <v>0</v>
          </cell>
          <cell r="K129">
            <v>0</v>
          </cell>
          <cell r="L129">
            <v>0</v>
          </cell>
          <cell r="M129">
            <v>0</v>
          </cell>
          <cell r="N129">
            <v>0</v>
          </cell>
        </row>
        <row r="132">
          <cell r="C132" t="str">
            <v>VICEastern</v>
          </cell>
          <cell r="D132" t="str">
            <v>Pulse</v>
          </cell>
          <cell r="E132" t="str">
            <v>AGL</v>
          </cell>
          <cell r="F132" t="str">
            <v>TXU</v>
          </cell>
          <cell r="G132" t="str">
            <v>CitiPower</v>
          </cell>
          <cell r="H132" t="str">
            <v>Powercor</v>
          </cell>
          <cell r="I132" t="str">
            <v>Integral</v>
          </cell>
          <cell r="J132" t="str">
            <v>EnergyAustralia</v>
          </cell>
          <cell r="K132" t="str">
            <v>Rural NSW</v>
          </cell>
          <cell r="L132" t="str">
            <v>Energex</v>
          </cell>
          <cell r="M132" t="str">
            <v>Ergon</v>
          </cell>
          <cell r="N132" t="str">
            <v>Non Incumbent</v>
          </cell>
        </row>
        <row r="133">
          <cell r="C133" t="str">
            <v>T1</v>
          </cell>
          <cell r="D133">
            <v>0</v>
          </cell>
          <cell r="E133">
            <v>0</v>
          </cell>
          <cell r="F133">
            <v>0</v>
          </cell>
          <cell r="G133">
            <v>0</v>
          </cell>
          <cell r="H133">
            <v>0</v>
          </cell>
          <cell r="I133">
            <v>0</v>
          </cell>
          <cell r="J133">
            <v>0</v>
          </cell>
          <cell r="K133">
            <v>0</v>
          </cell>
          <cell r="L133">
            <v>0</v>
          </cell>
          <cell r="M133">
            <v>0</v>
          </cell>
          <cell r="N133">
            <v>0</v>
          </cell>
        </row>
        <row r="134">
          <cell r="C134" t="str">
            <v>T2</v>
          </cell>
          <cell r="D134">
            <v>0</v>
          </cell>
          <cell r="E134">
            <v>0</v>
          </cell>
          <cell r="F134">
            <v>0</v>
          </cell>
          <cell r="G134">
            <v>0</v>
          </cell>
          <cell r="H134">
            <v>0</v>
          </cell>
          <cell r="I134">
            <v>0</v>
          </cell>
          <cell r="J134">
            <v>0</v>
          </cell>
          <cell r="K134">
            <v>0</v>
          </cell>
          <cell r="L134">
            <v>0</v>
          </cell>
          <cell r="M134">
            <v>0</v>
          </cell>
          <cell r="N134">
            <v>0</v>
          </cell>
        </row>
        <row r="135">
          <cell r="C135" t="str">
            <v>T3</v>
          </cell>
          <cell r="D135">
            <v>0</v>
          </cell>
          <cell r="E135">
            <v>0</v>
          </cell>
          <cell r="F135">
            <v>0</v>
          </cell>
          <cell r="G135">
            <v>0</v>
          </cell>
          <cell r="H135">
            <v>0</v>
          </cell>
          <cell r="I135">
            <v>0</v>
          </cell>
          <cell r="J135">
            <v>0</v>
          </cell>
          <cell r="K135">
            <v>0</v>
          </cell>
          <cell r="L135">
            <v>0</v>
          </cell>
          <cell r="M135">
            <v>0</v>
          </cell>
          <cell r="N135">
            <v>0</v>
          </cell>
        </row>
        <row r="136">
          <cell r="C136" t="str">
            <v>T4 C&amp;I</v>
          </cell>
          <cell r="D136">
            <v>0</v>
          </cell>
          <cell r="E136">
            <v>0</v>
          </cell>
          <cell r="F136">
            <v>0</v>
          </cell>
          <cell r="G136">
            <v>0</v>
          </cell>
          <cell r="H136">
            <v>0</v>
          </cell>
          <cell r="I136">
            <v>0</v>
          </cell>
          <cell r="J136">
            <v>0</v>
          </cell>
          <cell r="K136">
            <v>0</v>
          </cell>
          <cell r="L136">
            <v>0</v>
          </cell>
          <cell r="M136">
            <v>0</v>
          </cell>
          <cell r="N136">
            <v>0</v>
          </cell>
        </row>
        <row r="137">
          <cell r="C137" t="str">
            <v>T4 Res</v>
          </cell>
          <cell r="D137">
            <v>0</v>
          </cell>
          <cell r="E137">
            <v>0</v>
          </cell>
          <cell r="F137">
            <v>0</v>
          </cell>
          <cell r="G137">
            <v>0</v>
          </cell>
          <cell r="H137">
            <v>0</v>
          </cell>
          <cell r="I137">
            <v>0</v>
          </cell>
          <cell r="J137">
            <v>0</v>
          </cell>
          <cell r="K137">
            <v>0</v>
          </cell>
          <cell r="L137">
            <v>0</v>
          </cell>
          <cell r="M137">
            <v>0</v>
          </cell>
          <cell r="N137">
            <v>0</v>
          </cell>
        </row>
        <row r="140">
          <cell r="C140" t="str">
            <v>VICCitiPower</v>
          </cell>
          <cell r="D140" t="str">
            <v>Pulse</v>
          </cell>
          <cell r="E140" t="str">
            <v>AGL</v>
          </cell>
          <cell r="F140" t="str">
            <v>TXU</v>
          </cell>
          <cell r="G140" t="str">
            <v>CitiPower</v>
          </cell>
          <cell r="H140" t="str">
            <v>Powercor</v>
          </cell>
          <cell r="I140" t="str">
            <v>Integral</v>
          </cell>
          <cell r="J140" t="str">
            <v>EnergyAustralia</v>
          </cell>
          <cell r="K140" t="str">
            <v>Rural NSW</v>
          </cell>
          <cell r="L140" t="str">
            <v>Energex</v>
          </cell>
          <cell r="M140" t="str">
            <v>Ergon</v>
          </cell>
          <cell r="N140" t="str">
            <v>Non Incumbent</v>
          </cell>
        </row>
        <row r="141">
          <cell r="C141" t="str">
            <v>T1</v>
          </cell>
          <cell r="D141">
            <v>0</v>
          </cell>
          <cell r="E141">
            <v>0</v>
          </cell>
          <cell r="F141">
            <v>0</v>
          </cell>
          <cell r="G141">
            <v>0</v>
          </cell>
          <cell r="H141">
            <v>0</v>
          </cell>
          <cell r="I141">
            <v>0</v>
          </cell>
          <cell r="J141">
            <v>0</v>
          </cell>
          <cell r="K141">
            <v>0</v>
          </cell>
          <cell r="L141">
            <v>0</v>
          </cell>
          <cell r="M141">
            <v>0</v>
          </cell>
          <cell r="N141">
            <v>0</v>
          </cell>
        </row>
        <row r="142">
          <cell r="C142" t="str">
            <v>T2</v>
          </cell>
          <cell r="D142">
            <v>0</v>
          </cell>
          <cell r="E142">
            <v>0</v>
          </cell>
          <cell r="F142">
            <v>0</v>
          </cell>
          <cell r="G142">
            <v>0</v>
          </cell>
          <cell r="H142">
            <v>0</v>
          </cell>
          <cell r="I142">
            <v>0</v>
          </cell>
          <cell r="J142">
            <v>0</v>
          </cell>
          <cell r="K142">
            <v>0</v>
          </cell>
          <cell r="L142">
            <v>0</v>
          </cell>
          <cell r="M142">
            <v>0</v>
          </cell>
          <cell r="N142">
            <v>0</v>
          </cell>
        </row>
        <row r="143">
          <cell r="C143" t="str">
            <v>T3</v>
          </cell>
          <cell r="D143">
            <v>0</v>
          </cell>
          <cell r="E143">
            <v>0</v>
          </cell>
          <cell r="F143">
            <v>0</v>
          </cell>
          <cell r="G143">
            <v>0</v>
          </cell>
          <cell r="H143">
            <v>0</v>
          </cell>
          <cell r="I143">
            <v>0</v>
          </cell>
          <cell r="J143">
            <v>0</v>
          </cell>
          <cell r="K143">
            <v>0</v>
          </cell>
          <cell r="L143">
            <v>0</v>
          </cell>
          <cell r="M143">
            <v>0</v>
          </cell>
          <cell r="N143">
            <v>0</v>
          </cell>
        </row>
        <row r="144">
          <cell r="C144" t="str">
            <v>T4 C&amp;I</v>
          </cell>
          <cell r="D144">
            <v>0</v>
          </cell>
          <cell r="E144">
            <v>0</v>
          </cell>
          <cell r="F144">
            <v>0</v>
          </cell>
          <cell r="G144">
            <v>0</v>
          </cell>
          <cell r="H144">
            <v>0</v>
          </cell>
          <cell r="I144">
            <v>0</v>
          </cell>
          <cell r="J144">
            <v>0</v>
          </cell>
          <cell r="K144">
            <v>0</v>
          </cell>
          <cell r="L144">
            <v>0</v>
          </cell>
          <cell r="M144">
            <v>0</v>
          </cell>
          <cell r="N144">
            <v>0</v>
          </cell>
        </row>
        <row r="145">
          <cell r="C145" t="str">
            <v>T4 Res</v>
          </cell>
          <cell r="D145">
            <v>0</v>
          </cell>
          <cell r="E145">
            <v>0</v>
          </cell>
          <cell r="F145">
            <v>0</v>
          </cell>
          <cell r="G145">
            <v>0</v>
          </cell>
          <cell r="H145">
            <v>0</v>
          </cell>
          <cell r="I145">
            <v>0</v>
          </cell>
          <cell r="J145">
            <v>0</v>
          </cell>
          <cell r="K145">
            <v>0</v>
          </cell>
          <cell r="L145">
            <v>0</v>
          </cell>
          <cell r="M145">
            <v>0</v>
          </cell>
          <cell r="N145">
            <v>0</v>
          </cell>
        </row>
        <row r="148">
          <cell r="C148" t="str">
            <v>VICPowercor</v>
          </cell>
          <cell r="D148" t="str">
            <v>Pulse</v>
          </cell>
          <cell r="E148" t="str">
            <v>AGL</v>
          </cell>
          <cell r="F148" t="str">
            <v>TXU</v>
          </cell>
          <cell r="G148" t="str">
            <v>CitiPower</v>
          </cell>
          <cell r="H148" t="str">
            <v>Powercor</v>
          </cell>
          <cell r="I148" t="str">
            <v>Integral</v>
          </cell>
          <cell r="J148" t="str">
            <v>EnergyAustralia</v>
          </cell>
          <cell r="K148" t="str">
            <v>Rural NSW</v>
          </cell>
          <cell r="L148" t="str">
            <v>Energex</v>
          </cell>
          <cell r="M148" t="str">
            <v>Ergon</v>
          </cell>
          <cell r="N148" t="str">
            <v>Non Incumbent</v>
          </cell>
        </row>
        <row r="149">
          <cell r="C149" t="str">
            <v>T1</v>
          </cell>
          <cell r="D149">
            <v>0</v>
          </cell>
          <cell r="E149">
            <v>0</v>
          </cell>
          <cell r="F149">
            <v>0</v>
          </cell>
          <cell r="G149">
            <v>0</v>
          </cell>
          <cell r="H149">
            <v>0</v>
          </cell>
          <cell r="I149">
            <v>0</v>
          </cell>
          <cell r="J149">
            <v>0</v>
          </cell>
          <cell r="K149">
            <v>0</v>
          </cell>
          <cell r="L149">
            <v>0</v>
          </cell>
          <cell r="M149">
            <v>0</v>
          </cell>
          <cell r="N149">
            <v>0</v>
          </cell>
        </row>
        <row r="150">
          <cell r="C150" t="str">
            <v>T2</v>
          </cell>
          <cell r="D150">
            <v>0</v>
          </cell>
          <cell r="E150">
            <v>0</v>
          </cell>
          <cell r="F150">
            <v>0</v>
          </cell>
          <cell r="G150">
            <v>0</v>
          </cell>
          <cell r="H150">
            <v>0</v>
          </cell>
          <cell r="I150">
            <v>0</v>
          </cell>
          <cell r="J150">
            <v>0</v>
          </cell>
          <cell r="K150">
            <v>0</v>
          </cell>
          <cell r="L150">
            <v>0</v>
          </cell>
          <cell r="M150">
            <v>0</v>
          </cell>
          <cell r="N150">
            <v>0</v>
          </cell>
        </row>
        <row r="151">
          <cell r="C151" t="str">
            <v>T3</v>
          </cell>
          <cell r="D151">
            <v>0</v>
          </cell>
          <cell r="E151">
            <v>0</v>
          </cell>
          <cell r="F151">
            <v>0</v>
          </cell>
          <cell r="G151">
            <v>0</v>
          </cell>
          <cell r="H151">
            <v>0</v>
          </cell>
          <cell r="I151">
            <v>0</v>
          </cell>
          <cell r="J151">
            <v>0</v>
          </cell>
          <cell r="K151">
            <v>0</v>
          </cell>
          <cell r="L151">
            <v>0</v>
          </cell>
          <cell r="M151">
            <v>0</v>
          </cell>
          <cell r="N151">
            <v>0</v>
          </cell>
        </row>
        <row r="152">
          <cell r="C152" t="str">
            <v>T4 C&amp;I</v>
          </cell>
          <cell r="D152">
            <v>0</v>
          </cell>
          <cell r="E152">
            <v>0</v>
          </cell>
          <cell r="F152">
            <v>0</v>
          </cell>
          <cell r="G152">
            <v>0</v>
          </cell>
          <cell r="H152">
            <v>0</v>
          </cell>
          <cell r="I152">
            <v>0</v>
          </cell>
          <cell r="J152">
            <v>0</v>
          </cell>
          <cell r="K152">
            <v>0</v>
          </cell>
          <cell r="L152">
            <v>0</v>
          </cell>
          <cell r="M152">
            <v>0</v>
          </cell>
          <cell r="N152">
            <v>0</v>
          </cell>
        </row>
        <row r="153">
          <cell r="C153" t="str">
            <v>T4 Res</v>
          </cell>
          <cell r="D153">
            <v>0</v>
          </cell>
          <cell r="E153">
            <v>0</v>
          </cell>
          <cell r="F153">
            <v>0</v>
          </cell>
          <cell r="G153">
            <v>0</v>
          </cell>
          <cell r="H153">
            <v>0</v>
          </cell>
          <cell r="I153">
            <v>0</v>
          </cell>
          <cell r="J153">
            <v>0</v>
          </cell>
          <cell r="K153">
            <v>0</v>
          </cell>
          <cell r="L153">
            <v>0</v>
          </cell>
          <cell r="M153">
            <v>0</v>
          </cell>
          <cell r="N153">
            <v>0</v>
          </cell>
        </row>
        <row r="156">
          <cell r="C156" t="str">
            <v>NSWIntegral</v>
          </cell>
          <cell r="D156" t="str">
            <v>Pulse</v>
          </cell>
          <cell r="E156" t="str">
            <v>AGL</v>
          </cell>
          <cell r="F156" t="str">
            <v>TXU</v>
          </cell>
          <cell r="G156" t="str">
            <v>CitiPower</v>
          </cell>
          <cell r="H156" t="str">
            <v>Powercor</v>
          </cell>
          <cell r="I156" t="str">
            <v>Integral</v>
          </cell>
          <cell r="J156" t="str">
            <v>EnergyAustralia</v>
          </cell>
          <cell r="K156" t="str">
            <v>Rural NSW</v>
          </cell>
          <cell r="L156" t="str">
            <v>Energex</v>
          </cell>
          <cell r="M156" t="str">
            <v>Ergon</v>
          </cell>
          <cell r="N156" t="str">
            <v>Non Incumbent</v>
          </cell>
        </row>
        <row r="157">
          <cell r="C157" t="str">
            <v>T1</v>
          </cell>
          <cell r="D157">
            <v>0</v>
          </cell>
          <cell r="E157">
            <v>0</v>
          </cell>
          <cell r="F157">
            <v>0</v>
          </cell>
          <cell r="G157">
            <v>0</v>
          </cell>
          <cell r="H157">
            <v>0</v>
          </cell>
          <cell r="I157">
            <v>0</v>
          </cell>
          <cell r="J157">
            <v>0</v>
          </cell>
          <cell r="K157">
            <v>0</v>
          </cell>
          <cell r="L157">
            <v>0</v>
          </cell>
          <cell r="M157">
            <v>0</v>
          </cell>
          <cell r="N157">
            <v>0</v>
          </cell>
        </row>
        <row r="158">
          <cell r="C158" t="str">
            <v>T2</v>
          </cell>
          <cell r="D158">
            <v>0</v>
          </cell>
          <cell r="E158">
            <v>0</v>
          </cell>
          <cell r="F158">
            <v>0</v>
          </cell>
          <cell r="G158">
            <v>0</v>
          </cell>
          <cell r="H158">
            <v>0</v>
          </cell>
          <cell r="I158">
            <v>0</v>
          </cell>
          <cell r="J158">
            <v>0</v>
          </cell>
          <cell r="K158">
            <v>0</v>
          </cell>
          <cell r="L158">
            <v>0</v>
          </cell>
          <cell r="M158">
            <v>0</v>
          </cell>
          <cell r="N158">
            <v>0</v>
          </cell>
        </row>
        <row r="159">
          <cell r="C159" t="str">
            <v>T3</v>
          </cell>
          <cell r="D159">
            <v>0</v>
          </cell>
          <cell r="E159">
            <v>0</v>
          </cell>
          <cell r="F159">
            <v>0</v>
          </cell>
          <cell r="G159">
            <v>0</v>
          </cell>
          <cell r="H159">
            <v>0</v>
          </cell>
          <cell r="I159">
            <v>0</v>
          </cell>
          <cell r="J159">
            <v>0</v>
          </cell>
          <cell r="K159">
            <v>0</v>
          </cell>
          <cell r="L159">
            <v>0</v>
          </cell>
          <cell r="M159">
            <v>0</v>
          </cell>
          <cell r="N159">
            <v>0</v>
          </cell>
        </row>
        <row r="160">
          <cell r="C160" t="str">
            <v>T4 C&amp;I</v>
          </cell>
          <cell r="D160">
            <v>0</v>
          </cell>
          <cell r="E160">
            <v>0</v>
          </cell>
          <cell r="F160">
            <v>0</v>
          </cell>
          <cell r="G160">
            <v>0</v>
          </cell>
          <cell r="H160">
            <v>0</v>
          </cell>
          <cell r="I160">
            <v>0</v>
          </cell>
          <cell r="J160">
            <v>0</v>
          </cell>
          <cell r="K160">
            <v>0</v>
          </cell>
          <cell r="L160">
            <v>0</v>
          </cell>
          <cell r="M160">
            <v>0</v>
          </cell>
          <cell r="N160">
            <v>0</v>
          </cell>
        </row>
        <row r="161">
          <cell r="C161" t="str">
            <v>T4 Res</v>
          </cell>
          <cell r="D161">
            <v>0</v>
          </cell>
          <cell r="E161">
            <v>0</v>
          </cell>
          <cell r="F161">
            <v>0</v>
          </cell>
          <cell r="G161">
            <v>0</v>
          </cell>
          <cell r="H161">
            <v>0</v>
          </cell>
          <cell r="I161">
            <v>0</v>
          </cell>
          <cell r="J161">
            <v>0</v>
          </cell>
          <cell r="K161">
            <v>0</v>
          </cell>
          <cell r="L161">
            <v>0</v>
          </cell>
          <cell r="M161">
            <v>0</v>
          </cell>
          <cell r="N161">
            <v>0</v>
          </cell>
        </row>
        <row r="164">
          <cell r="C164" t="str">
            <v>NSWEnergyAustralia</v>
          </cell>
          <cell r="D164" t="str">
            <v>Pulse</v>
          </cell>
          <cell r="E164" t="str">
            <v>AGL</v>
          </cell>
          <cell r="F164" t="str">
            <v>TXU</v>
          </cell>
          <cell r="G164" t="str">
            <v>CitiPower</v>
          </cell>
          <cell r="H164" t="str">
            <v>Powercor</v>
          </cell>
          <cell r="I164" t="str">
            <v>Integral</v>
          </cell>
          <cell r="J164" t="str">
            <v>EnergyAustralia</v>
          </cell>
          <cell r="K164" t="str">
            <v>Rural NSW</v>
          </cell>
          <cell r="L164" t="str">
            <v>Energex</v>
          </cell>
          <cell r="M164" t="str">
            <v>Ergon</v>
          </cell>
          <cell r="N164" t="str">
            <v>Non Incumbent</v>
          </cell>
        </row>
        <row r="165">
          <cell r="C165" t="str">
            <v>T1</v>
          </cell>
          <cell r="D165">
            <v>0</v>
          </cell>
          <cell r="E165">
            <v>0</v>
          </cell>
          <cell r="F165">
            <v>0</v>
          </cell>
          <cell r="G165">
            <v>0</v>
          </cell>
          <cell r="H165">
            <v>0</v>
          </cell>
          <cell r="I165">
            <v>0</v>
          </cell>
          <cell r="J165">
            <v>0</v>
          </cell>
          <cell r="K165">
            <v>0</v>
          </cell>
          <cell r="L165">
            <v>0</v>
          </cell>
          <cell r="M165">
            <v>0</v>
          </cell>
          <cell r="N165">
            <v>0</v>
          </cell>
        </row>
        <row r="166">
          <cell r="C166" t="str">
            <v>T2</v>
          </cell>
          <cell r="D166">
            <v>0</v>
          </cell>
          <cell r="E166">
            <v>0</v>
          </cell>
          <cell r="F166">
            <v>0</v>
          </cell>
          <cell r="G166">
            <v>0</v>
          </cell>
          <cell r="H166">
            <v>0</v>
          </cell>
          <cell r="I166">
            <v>0</v>
          </cell>
          <cell r="J166">
            <v>0</v>
          </cell>
          <cell r="K166">
            <v>0</v>
          </cell>
          <cell r="L166">
            <v>0</v>
          </cell>
          <cell r="M166">
            <v>0</v>
          </cell>
          <cell r="N166">
            <v>0</v>
          </cell>
        </row>
        <row r="167">
          <cell r="C167" t="str">
            <v>T3</v>
          </cell>
          <cell r="D167">
            <v>0</v>
          </cell>
          <cell r="E167">
            <v>0</v>
          </cell>
          <cell r="F167">
            <v>0</v>
          </cell>
          <cell r="G167">
            <v>0</v>
          </cell>
          <cell r="H167">
            <v>0</v>
          </cell>
          <cell r="I167">
            <v>0</v>
          </cell>
          <cell r="J167">
            <v>0</v>
          </cell>
          <cell r="K167">
            <v>0</v>
          </cell>
          <cell r="L167">
            <v>0</v>
          </cell>
          <cell r="M167">
            <v>0</v>
          </cell>
          <cell r="N167">
            <v>0</v>
          </cell>
        </row>
        <row r="168">
          <cell r="C168" t="str">
            <v>T4 C&amp;I</v>
          </cell>
          <cell r="D168">
            <v>0</v>
          </cell>
          <cell r="E168">
            <v>0</v>
          </cell>
          <cell r="F168">
            <v>0</v>
          </cell>
          <cell r="G168">
            <v>0</v>
          </cell>
          <cell r="H168">
            <v>0</v>
          </cell>
          <cell r="I168">
            <v>0</v>
          </cell>
          <cell r="J168">
            <v>0</v>
          </cell>
          <cell r="K168">
            <v>0</v>
          </cell>
          <cell r="L168">
            <v>0</v>
          </cell>
          <cell r="M168">
            <v>0</v>
          </cell>
          <cell r="N168">
            <v>0</v>
          </cell>
        </row>
        <row r="169">
          <cell r="C169" t="str">
            <v>T4 Res</v>
          </cell>
          <cell r="D169">
            <v>0</v>
          </cell>
          <cell r="E169">
            <v>0</v>
          </cell>
          <cell r="F169">
            <v>0</v>
          </cell>
          <cell r="G169">
            <v>0</v>
          </cell>
          <cell r="H169">
            <v>0</v>
          </cell>
          <cell r="I169">
            <v>0</v>
          </cell>
          <cell r="J169">
            <v>0</v>
          </cell>
          <cell r="K169">
            <v>0</v>
          </cell>
          <cell r="L169">
            <v>0</v>
          </cell>
          <cell r="M169">
            <v>0</v>
          </cell>
          <cell r="N169">
            <v>0</v>
          </cell>
        </row>
        <row r="172">
          <cell r="C172" t="str">
            <v>NSWRuralNSW</v>
          </cell>
          <cell r="D172" t="str">
            <v>Pulse</v>
          </cell>
          <cell r="E172" t="str">
            <v>AGL</v>
          </cell>
          <cell r="F172" t="str">
            <v>TXU</v>
          </cell>
          <cell r="G172" t="str">
            <v>CitiPower</v>
          </cell>
          <cell r="H172" t="str">
            <v>Powercor</v>
          </cell>
          <cell r="I172" t="str">
            <v>Integral</v>
          </cell>
          <cell r="J172" t="str">
            <v>EnergyAustralia</v>
          </cell>
          <cell r="K172" t="str">
            <v>Rural NSW</v>
          </cell>
          <cell r="L172" t="str">
            <v>Energex</v>
          </cell>
          <cell r="M172" t="str">
            <v>Ergon</v>
          </cell>
          <cell r="N172" t="str">
            <v>Non Incumbent</v>
          </cell>
        </row>
        <row r="173">
          <cell r="C173" t="str">
            <v>T1</v>
          </cell>
          <cell r="D173">
            <v>0</v>
          </cell>
          <cell r="E173">
            <v>0</v>
          </cell>
          <cell r="F173">
            <v>0</v>
          </cell>
          <cell r="G173">
            <v>0</v>
          </cell>
          <cell r="H173">
            <v>0</v>
          </cell>
          <cell r="I173">
            <v>0</v>
          </cell>
          <cell r="J173">
            <v>0</v>
          </cell>
          <cell r="K173">
            <v>0</v>
          </cell>
          <cell r="L173">
            <v>0</v>
          </cell>
          <cell r="M173">
            <v>0</v>
          </cell>
          <cell r="N173">
            <v>0</v>
          </cell>
        </row>
        <row r="174">
          <cell r="C174" t="str">
            <v>T2</v>
          </cell>
          <cell r="D174">
            <v>0</v>
          </cell>
          <cell r="E174">
            <v>0</v>
          </cell>
          <cell r="F174">
            <v>0</v>
          </cell>
          <cell r="G174">
            <v>0</v>
          </cell>
          <cell r="H174">
            <v>0</v>
          </cell>
          <cell r="I174">
            <v>0</v>
          </cell>
          <cell r="J174">
            <v>0</v>
          </cell>
          <cell r="K174">
            <v>0</v>
          </cell>
          <cell r="L174">
            <v>0</v>
          </cell>
          <cell r="M174">
            <v>0</v>
          </cell>
          <cell r="N174">
            <v>0</v>
          </cell>
        </row>
        <row r="175">
          <cell r="C175" t="str">
            <v>T3</v>
          </cell>
          <cell r="D175">
            <v>0</v>
          </cell>
          <cell r="E175">
            <v>0</v>
          </cell>
          <cell r="F175">
            <v>0</v>
          </cell>
          <cell r="G175">
            <v>0</v>
          </cell>
          <cell r="H175">
            <v>0</v>
          </cell>
          <cell r="I175">
            <v>0</v>
          </cell>
          <cell r="J175">
            <v>0</v>
          </cell>
          <cell r="K175">
            <v>0</v>
          </cell>
          <cell r="L175">
            <v>0</v>
          </cell>
          <cell r="M175">
            <v>0</v>
          </cell>
          <cell r="N175">
            <v>0</v>
          </cell>
        </row>
        <row r="176">
          <cell r="C176" t="str">
            <v>T4 C&amp;I</v>
          </cell>
          <cell r="D176">
            <v>0</v>
          </cell>
          <cell r="E176">
            <v>0</v>
          </cell>
          <cell r="F176">
            <v>0</v>
          </cell>
          <cell r="G176">
            <v>0</v>
          </cell>
          <cell r="H176">
            <v>0</v>
          </cell>
          <cell r="I176">
            <v>0</v>
          </cell>
          <cell r="J176">
            <v>0</v>
          </cell>
          <cell r="K176">
            <v>0</v>
          </cell>
          <cell r="L176">
            <v>0</v>
          </cell>
          <cell r="M176">
            <v>0</v>
          </cell>
          <cell r="N176">
            <v>0</v>
          </cell>
        </row>
        <row r="177">
          <cell r="C177" t="str">
            <v>T4 Res</v>
          </cell>
          <cell r="D177">
            <v>0</v>
          </cell>
          <cell r="E177">
            <v>0</v>
          </cell>
          <cell r="F177">
            <v>0</v>
          </cell>
          <cell r="G177">
            <v>0</v>
          </cell>
          <cell r="H177">
            <v>0</v>
          </cell>
          <cell r="I177">
            <v>0</v>
          </cell>
          <cell r="J177">
            <v>0</v>
          </cell>
          <cell r="K177">
            <v>0</v>
          </cell>
          <cell r="L177">
            <v>0</v>
          </cell>
          <cell r="M177">
            <v>0</v>
          </cell>
          <cell r="N177">
            <v>0</v>
          </cell>
        </row>
        <row r="180">
          <cell r="C180" t="str">
            <v>SAETSA</v>
          </cell>
          <cell r="D180" t="str">
            <v>Pulse</v>
          </cell>
          <cell r="E180" t="str">
            <v>AGL</v>
          </cell>
          <cell r="F180" t="str">
            <v>TXU</v>
          </cell>
          <cell r="G180" t="str">
            <v>CitiPower</v>
          </cell>
          <cell r="H180" t="str">
            <v>Powercor</v>
          </cell>
          <cell r="I180" t="str">
            <v>Integral</v>
          </cell>
          <cell r="J180" t="str">
            <v>EnergyAustralia</v>
          </cell>
          <cell r="K180" t="str">
            <v>Rural NSW</v>
          </cell>
          <cell r="L180" t="str">
            <v>Energex</v>
          </cell>
          <cell r="M180" t="str">
            <v>Ergon</v>
          </cell>
          <cell r="N180" t="str">
            <v>Non Incumbent</v>
          </cell>
        </row>
        <row r="181">
          <cell r="C181" t="str">
            <v>T1</v>
          </cell>
          <cell r="D181">
            <v>0</v>
          </cell>
          <cell r="E181">
            <v>0</v>
          </cell>
          <cell r="F181">
            <v>0</v>
          </cell>
          <cell r="G181">
            <v>0</v>
          </cell>
          <cell r="H181">
            <v>0</v>
          </cell>
          <cell r="I181">
            <v>0</v>
          </cell>
          <cell r="J181">
            <v>0</v>
          </cell>
          <cell r="K181">
            <v>0</v>
          </cell>
          <cell r="L181">
            <v>0</v>
          </cell>
          <cell r="M181">
            <v>0</v>
          </cell>
          <cell r="N181">
            <v>0</v>
          </cell>
        </row>
        <row r="182">
          <cell r="C182" t="str">
            <v>T2</v>
          </cell>
          <cell r="D182">
            <v>0</v>
          </cell>
          <cell r="E182">
            <v>0</v>
          </cell>
          <cell r="F182">
            <v>0</v>
          </cell>
          <cell r="G182">
            <v>0</v>
          </cell>
          <cell r="H182">
            <v>0</v>
          </cell>
          <cell r="I182">
            <v>0</v>
          </cell>
          <cell r="J182">
            <v>0</v>
          </cell>
          <cell r="K182">
            <v>0</v>
          </cell>
          <cell r="L182">
            <v>0</v>
          </cell>
          <cell r="M182">
            <v>0</v>
          </cell>
          <cell r="N182">
            <v>0</v>
          </cell>
        </row>
        <row r="183">
          <cell r="C183" t="str">
            <v>T3</v>
          </cell>
          <cell r="D183">
            <v>0</v>
          </cell>
          <cell r="E183">
            <v>0</v>
          </cell>
          <cell r="F183">
            <v>0</v>
          </cell>
          <cell r="G183">
            <v>0</v>
          </cell>
          <cell r="H183">
            <v>0</v>
          </cell>
          <cell r="I183">
            <v>0</v>
          </cell>
          <cell r="J183">
            <v>0</v>
          </cell>
          <cell r="K183">
            <v>0</v>
          </cell>
          <cell r="L183">
            <v>0</v>
          </cell>
          <cell r="M183">
            <v>0</v>
          </cell>
          <cell r="N183">
            <v>0</v>
          </cell>
        </row>
        <row r="184">
          <cell r="C184" t="str">
            <v>T4 C&amp;I</v>
          </cell>
          <cell r="D184">
            <v>0</v>
          </cell>
          <cell r="E184">
            <v>0</v>
          </cell>
          <cell r="F184">
            <v>0</v>
          </cell>
          <cell r="G184">
            <v>0</v>
          </cell>
          <cell r="H184">
            <v>0</v>
          </cell>
          <cell r="I184">
            <v>0</v>
          </cell>
          <cell r="J184">
            <v>0</v>
          </cell>
          <cell r="K184">
            <v>0</v>
          </cell>
          <cell r="L184">
            <v>0</v>
          </cell>
          <cell r="M184">
            <v>0</v>
          </cell>
          <cell r="N184">
            <v>0</v>
          </cell>
        </row>
        <row r="185">
          <cell r="C185" t="str">
            <v>T4 Res</v>
          </cell>
          <cell r="D185">
            <v>0</v>
          </cell>
          <cell r="E185">
            <v>0</v>
          </cell>
          <cell r="F185">
            <v>0</v>
          </cell>
          <cell r="G185">
            <v>0</v>
          </cell>
          <cell r="H185">
            <v>0</v>
          </cell>
          <cell r="I185">
            <v>0</v>
          </cell>
          <cell r="J185">
            <v>0</v>
          </cell>
          <cell r="K185">
            <v>0</v>
          </cell>
          <cell r="L185">
            <v>0</v>
          </cell>
          <cell r="M185">
            <v>0</v>
          </cell>
          <cell r="N185">
            <v>0</v>
          </cell>
        </row>
        <row r="188">
          <cell r="C188" t="str">
            <v>QLDEnergex</v>
          </cell>
          <cell r="D188" t="str">
            <v>Pulse</v>
          </cell>
          <cell r="E188" t="str">
            <v>AGL</v>
          </cell>
          <cell r="F188" t="str">
            <v>TXU</v>
          </cell>
          <cell r="G188" t="str">
            <v>CitiPower</v>
          </cell>
          <cell r="H188" t="str">
            <v>Powercor</v>
          </cell>
          <cell r="I188" t="str">
            <v>Integral</v>
          </cell>
          <cell r="J188" t="str">
            <v>EnergyAustralia</v>
          </cell>
          <cell r="K188" t="str">
            <v>Rural NSW</v>
          </cell>
          <cell r="L188" t="str">
            <v>Energex</v>
          </cell>
          <cell r="M188" t="str">
            <v>Ergon</v>
          </cell>
          <cell r="N188" t="str">
            <v>Non Incumbent</v>
          </cell>
        </row>
        <row r="189">
          <cell r="C189" t="str">
            <v>T1</v>
          </cell>
          <cell r="D189">
            <v>0</v>
          </cell>
          <cell r="E189">
            <v>0</v>
          </cell>
          <cell r="F189">
            <v>0</v>
          </cell>
          <cell r="G189">
            <v>0</v>
          </cell>
          <cell r="H189">
            <v>0</v>
          </cell>
          <cell r="I189">
            <v>0</v>
          </cell>
          <cell r="J189">
            <v>0</v>
          </cell>
          <cell r="K189">
            <v>0</v>
          </cell>
          <cell r="L189">
            <v>0</v>
          </cell>
          <cell r="M189">
            <v>0</v>
          </cell>
          <cell r="N189">
            <v>0</v>
          </cell>
        </row>
        <row r="190">
          <cell r="C190" t="str">
            <v>T2</v>
          </cell>
          <cell r="D190">
            <v>0</v>
          </cell>
          <cell r="E190">
            <v>0</v>
          </cell>
          <cell r="F190">
            <v>0</v>
          </cell>
          <cell r="G190">
            <v>0</v>
          </cell>
          <cell r="H190">
            <v>0</v>
          </cell>
          <cell r="I190">
            <v>0</v>
          </cell>
          <cell r="J190">
            <v>0</v>
          </cell>
          <cell r="K190">
            <v>0</v>
          </cell>
          <cell r="L190">
            <v>0</v>
          </cell>
          <cell r="M190">
            <v>0</v>
          </cell>
          <cell r="N190">
            <v>0</v>
          </cell>
        </row>
        <row r="191">
          <cell r="C191" t="str">
            <v>T3</v>
          </cell>
          <cell r="D191">
            <v>0</v>
          </cell>
          <cell r="E191">
            <v>0</v>
          </cell>
          <cell r="F191">
            <v>0</v>
          </cell>
          <cell r="G191">
            <v>0</v>
          </cell>
          <cell r="H191">
            <v>0</v>
          </cell>
          <cell r="I191">
            <v>0</v>
          </cell>
          <cell r="J191">
            <v>0</v>
          </cell>
          <cell r="K191">
            <v>0</v>
          </cell>
          <cell r="L191">
            <v>0</v>
          </cell>
          <cell r="M191">
            <v>0</v>
          </cell>
          <cell r="N191">
            <v>0</v>
          </cell>
        </row>
        <row r="192">
          <cell r="C192" t="str">
            <v>T4 C&amp;I</v>
          </cell>
          <cell r="D192">
            <v>0</v>
          </cell>
          <cell r="E192">
            <v>0</v>
          </cell>
          <cell r="F192">
            <v>0</v>
          </cell>
          <cell r="G192">
            <v>0</v>
          </cell>
          <cell r="H192">
            <v>0</v>
          </cell>
          <cell r="I192">
            <v>0</v>
          </cell>
          <cell r="J192">
            <v>0</v>
          </cell>
          <cell r="K192">
            <v>0</v>
          </cell>
          <cell r="L192">
            <v>0</v>
          </cell>
          <cell r="M192">
            <v>0</v>
          </cell>
          <cell r="N192">
            <v>0</v>
          </cell>
        </row>
        <row r="193">
          <cell r="C193" t="str">
            <v>T4 Res</v>
          </cell>
          <cell r="D193">
            <v>0</v>
          </cell>
          <cell r="E193">
            <v>0</v>
          </cell>
          <cell r="F193">
            <v>0</v>
          </cell>
          <cell r="G193">
            <v>0</v>
          </cell>
          <cell r="H193">
            <v>0</v>
          </cell>
          <cell r="I193">
            <v>0</v>
          </cell>
          <cell r="J193">
            <v>0</v>
          </cell>
          <cell r="K193">
            <v>0</v>
          </cell>
          <cell r="L193">
            <v>0</v>
          </cell>
          <cell r="M193">
            <v>0</v>
          </cell>
          <cell r="N193">
            <v>0</v>
          </cell>
        </row>
        <row r="196">
          <cell r="C196" t="str">
            <v>QLDErgon</v>
          </cell>
          <cell r="D196" t="str">
            <v>Pulse</v>
          </cell>
          <cell r="E196" t="str">
            <v>AGL</v>
          </cell>
          <cell r="F196" t="str">
            <v>TXU</v>
          </cell>
          <cell r="G196" t="str">
            <v>CitiPower</v>
          </cell>
          <cell r="H196" t="str">
            <v>Powercor</v>
          </cell>
          <cell r="I196" t="str">
            <v>Integral</v>
          </cell>
          <cell r="J196" t="str">
            <v>EnergyAustralia</v>
          </cell>
          <cell r="K196" t="str">
            <v>Rural NSW</v>
          </cell>
          <cell r="L196" t="str">
            <v>Energex</v>
          </cell>
          <cell r="M196" t="str">
            <v>Ergon</v>
          </cell>
          <cell r="N196" t="str">
            <v>Non Incumbent</v>
          </cell>
        </row>
        <row r="197">
          <cell r="C197" t="str">
            <v>T1</v>
          </cell>
          <cell r="D197">
            <v>0</v>
          </cell>
          <cell r="E197">
            <v>0</v>
          </cell>
          <cell r="F197">
            <v>0</v>
          </cell>
          <cell r="G197">
            <v>0</v>
          </cell>
          <cell r="H197">
            <v>0</v>
          </cell>
          <cell r="I197">
            <v>0</v>
          </cell>
          <cell r="J197">
            <v>0</v>
          </cell>
          <cell r="K197">
            <v>0</v>
          </cell>
          <cell r="L197">
            <v>0</v>
          </cell>
          <cell r="M197">
            <v>0</v>
          </cell>
          <cell r="N197">
            <v>0</v>
          </cell>
        </row>
        <row r="198">
          <cell r="C198" t="str">
            <v>T2</v>
          </cell>
          <cell r="D198">
            <v>0</v>
          </cell>
          <cell r="E198">
            <v>0</v>
          </cell>
          <cell r="F198">
            <v>0</v>
          </cell>
          <cell r="G198">
            <v>0</v>
          </cell>
          <cell r="H198">
            <v>0</v>
          </cell>
          <cell r="I198">
            <v>0</v>
          </cell>
          <cell r="J198">
            <v>0</v>
          </cell>
          <cell r="K198">
            <v>0</v>
          </cell>
          <cell r="L198">
            <v>0</v>
          </cell>
          <cell r="M198">
            <v>0</v>
          </cell>
          <cell r="N198">
            <v>0</v>
          </cell>
        </row>
        <row r="199">
          <cell r="C199" t="str">
            <v>T3</v>
          </cell>
          <cell r="D199">
            <v>0</v>
          </cell>
          <cell r="E199">
            <v>0</v>
          </cell>
          <cell r="F199">
            <v>0</v>
          </cell>
          <cell r="G199">
            <v>0</v>
          </cell>
          <cell r="H199">
            <v>0</v>
          </cell>
          <cell r="I199">
            <v>0</v>
          </cell>
          <cell r="J199">
            <v>0</v>
          </cell>
          <cell r="K199">
            <v>0</v>
          </cell>
          <cell r="L199">
            <v>0</v>
          </cell>
          <cell r="M199">
            <v>0</v>
          </cell>
          <cell r="N199">
            <v>0</v>
          </cell>
        </row>
        <row r="200">
          <cell r="C200" t="str">
            <v>T4 C&amp;I</v>
          </cell>
          <cell r="D200">
            <v>0</v>
          </cell>
          <cell r="E200">
            <v>0</v>
          </cell>
          <cell r="F200">
            <v>0</v>
          </cell>
          <cell r="G200">
            <v>0</v>
          </cell>
          <cell r="H200">
            <v>0</v>
          </cell>
          <cell r="I200">
            <v>0</v>
          </cell>
          <cell r="J200">
            <v>0</v>
          </cell>
          <cell r="K200">
            <v>0</v>
          </cell>
          <cell r="L200">
            <v>0</v>
          </cell>
          <cell r="M200">
            <v>0</v>
          </cell>
          <cell r="N200">
            <v>0</v>
          </cell>
        </row>
        <row r="201">
          <cell r="C201" t="str">
            <v>T4 Res</v>
          </cell>
          <cell r="D201">
            <v>0</v>
          </cell>
          <cell r="E201">
            <v>0</v>
          </cell>
          <cell r="F201">
            <v>0</v>
          </cell>
          <cell r="G201">
            <v>0</v>
          </cell>
          <cell r="H201">
            <v>0</v>
          </cell>
          <cell r="I201">
            <v>0</v>
          </cell>
          <cell r="J201">
            <v>0</v>
          </cell>
          <cell r="K201">
            <v>0</v>
          </cell>
          <cell r="L201">
            <v>0</v>
          </cell>
          <cell r="M201">
            <v>0</v>
          </cell>
          <cell r="N201">
            <v>0</v>
          </cell>
        </row>
        <row r="203">
          <cell r="D203">
            <v>2021</v>
          </cell>
        </row>
        <row r="207">
          <cell r="C207" t="str">
            <v>VIC</v>
          </cell>
          <cell r="D207" t="str">
            <v>T1</v>
          </cell>
          <cell r="E207" t="str">
            <v>T2</v>
          </cell>
          <cell r="F207" t="str">
            <v>T3</v>
          </cell>
          <cell r="G207" t="str">
            <v>T4 C&amp;I</v>
          </cell>
          <cell r="H207" t="str">
            <v>T4 Res</v>
          </cell>
        </row>
        <row r="208">
          <cell r="C208">
            <v>36526</v>
          </cell>
          <cell r="D208">
            <v>1.8200000000000001E-2</v>
          </cell>
          <cell r="E208">
            <v>1.8200000000000001E-2</v>
          </cell>
          <cell r="F208">
            <v>1.4500000000000001E-2</v>
          </cell>
          <cell r="G208">
            <v>1.3100000000000001E-2</v>
          </cell>
          <cell r="H208">
            <v>1.43E-2</v>
          </cell>
        </row>
        <row r="209">
          <cell r="C209">
            <v>36892</v>
          </cell>
          <cell r="D209">
            <v>1.89E-2</v>
          </cell>
          <cell r="E209">
            <v>1.89E-2</v>
          </cell>
          <cell r="F209">
            <v>1.9300000000000001E-2</v>
          </cell>
          <cell r="G209">
            <v>1.72E-2</v>
          </cell>
          <cell r="H209">
            <v>8.6E-3</v>
          </cell>
        </row>
        <row r="210">
          <cell r="C210">
            <v>37257</v>
          </cell>
          <cell r="D210">
            <v>1.12E-2</v>
          </cell>
          <cell r="E210">
            <v>1.12E-2</v>
          </cell>
          <cell r="F210">
            <v>1.3100000000000001E-2</v>
          </cell>
          <cell r="G210">
            <v>1.18E-2</v>
          </cell>
          <cell r="H210">
            <v>7.7000000000000002E-3</v>
          </cell>
        </row>
        <row r="211">
          <cell r="C211">
            <v>37622</v>
          </cell>
          <cell r="D211">
            <v>1.8700000000000001E-2</v>
          </cell>
          <cell r="E211">
            <v>1.8700000000000001E-2</v>
          </cell>
          <cell r="F211">
            <v>1.9099999999999999E-2</v>
          </cell>
          <cell r="G211">
            <v>1.78E-2</v>
          </cell>
          <cell r="H211">
            <v>1.03E-2</v>
          </cell>
        </row>
        <row r="212">
          <cell r="C212">
            <v>37987</v>
          </cell>
          <cell r="D212">
            <v>2.6499999999999999E-2</v>
          </cell>
          <cell r="E212">
            <v>2.6499999999999999E-2</v>
          </cell>
          <cell r="F212">
            <v>2.5600000000000001E-2</v>
          </cell>
          <cell r="G212">
            <v>2.35E-2</v>
          </cell>
          <cell r="H212">
            <v>1.2200000000000001E-2</v>
          </cell>
        </row>
        <row r="213">
          <cell r="C213">
            <v>38353</v>
          </cell>
          <cell r="D213">
            <v>2.6800000000000001E-2</v>
          </cell>
          <cell r="E213">
            <v>2.6800000000000001E-2</v>
          </cell>
          <cell r="F213">
            <v>2.5600000000000001E-2</v>
          </cell>
          <cell r="G213">
            <v>2.3400000000000001E-2</v>
          </cell>
          <cell r="H213">
            <v>1.04E-2</v>
          </cell>
        </row>
        <row r="214">
          <cell r="C214">
            <v>38718</v>
          </cell>
          <cell r="D214">
            <v>2.3300000000000001E-2</v>
          </cell>
          <cell r="E214">
            <v>2.3300000000000001E-2</v>
          </cell>
          <cell r="F214">
            <v>2.2599999999999999E-2</v>
          </cell>
          <cell r="G214">
            <v>2.01E-2</v>
          </cell>
          <cell r="H214">
            <v>8.0000000000000002E-3</v>
          </cell>
        </row>
        <row r="215">
          <cell r="C215">
            <v>39083</v>
          </cell>
          <cell r="D215">
            <v>2.8000000000000001E-2</v>
          </cell>
          <cell r="E215">
            <v>2.8000000000000001E-2</v>
          </cell>
          <cell r="F215">
            <v>2.23E-2</v>
          </cell>
          <cell r="G215">
            <v>1.9900000000000001E-2</v>
          </cell>
          <cell r="H215">
            <v>1.01E-2</v>
          </cell>
        </row>
        <row r="216">
          <cell r="C216">
            <v>39448</v>
          </cell>
          <cell r="D216">
            <v>2.5499999999999998E-2</v>
          </cell>
          <cell r="E216">
            <v>2.5499999999999998E-2</v>
          </cell>
          <cell r="F216">
            <v>2.0299999999999999E-2</v>
          </cell>
          <cell r="G216">
            <v>1.77E-2</v>
          </cell>
          <cell r="H216">
            <v>9.1000000000000004E-3</v>
          </cell>
        </row>
        <row r="217">
          <cell r="C217">
            <v>39814</v>
          </cell>
          <cell r="D217">
            <v>2.07E-2</v>
          </cell>
          <cell r="E217">
            <v>2.07E-2</v>
          </cell>
          <cell r="F217">
            <v>1.6500000000000001E-2</v>
          </cell>
          <cell r="G217">
            <v>1.46E-2</v>
          </cell>
          <cell r="H217">
            <v>8.5000000000000006E-3</v>
          </cell>
        </row>
        <row r="218">
          <cell r="C218">
            <v>40179</v>
          </cell>
          <cell r="D218">
            <v>1.7100000000000001E-2</v>
          </cell>
          <cell r="E218">
            <v>1.7100000000000001E-2</v>
          </cell>
          <cell r="F218">
            <v>1.3599999999999999E-2</v>
          </cell>
          <cell r="G218">
            <v>1.2200000000000001E-2</v>
          </cell>
          <cell r="H218">
            <v>7.1999999999999998E-3</v>
          </cell>
        </row>
        <row r="219">
          <cell r="C219">
            <v>40544</v>
          </cell>
          <cell r="D219">
            <v>1.7100000000000001E-2</v>
          </cell>
          <cell r="E219">
            <v>1.7100000000000001E-2</v>
          </cell>
          <cell r="F219">
            <v>1.3599999999999999E-2</v>
          </cell>
          <cell r="G219">
            <v>1.2200000000000001E-2</v>
          </cell>
          <cell r="H219">
            <v>7.1999999999999998E-3</v>
          </cell>
        </row>
        <row r="220">
          <cell r="C220">
            <v>40909</v>
          </cell>
          <cell r="D220">
            <v>1.7100000000000001E-2</v>
          </cell>
          <cell r="E220">
            <v>1.7100000000000001E-2</v>
          </cell>
          <cell r="F220">
            <v>1.3599999999999999E-2</v>
          </cell>
          <cell r="G220">
            <v>1.2200000000000001E-2</v>
          </cell>
          <cell r="H220">
            <v>7.1999999999999998E-3</v>
          </cell>
        </row>
        <row r="221">
          <cell r="C221">
            <v>41275</v>
          </cell>
          <cell r="D221">
            <v>1.7100000000000001E-2</v>
          </cell>
          <cell r="E221">
            <v>1.7100000000000001E-2</v>
          </cell>
          <cell r="F221">
            <v>1.3599999999999999E-2</v>
          </cell>
          <cell r="G221">
            <v>1.2200000000000001E-2</v>
          </cell>
          <cell r="H221">
            <v>7.1999999999999998E-3</v>
          </cell>
        </row>
        <row r="222">
          <cell r="C222">
            <v>41640</v>
          </cell>
          <cell r="D222">
            <v>1.7100000000000001E-2</v>
          </cell>
          <cell r="E222">
            <v>1.7100000000000001E-2</v>
          </cell>
          <cell r="F222">
            <v>1.3599999999999999E-2</v>
          </cell>
          <cell r="G222">
            <v>1.2200000000000001E-2</v>
          </cell>
          <cell r="H222">
            <v>7.1999999999999998E-3</v>
          </cell>
        </row>
        <row r="223">
          <cell r="C223">
            <v>42005</v>
          </cell>
          <cell r="D223">
            <v>1.7100000000000001E-2</v>
          </cell>
          <cell r="E223">
            <v>1.7100000000000001E-2</v>
          </cell>
          <cell r="F223">
            <v>1.3599999999999999E-2</v>
          </cell>
          <cell r="G223">
            <v>1.2200000000000001E-2</v>
          </cell>
          <cell r="H223">
            <v>7.1999999999999998E-3</v>
          </cell>
        </row>
        <row r="226">
          <cell r="C226" t="str">
            <v>QLD</v>
          </cell>
          <cell r="D226" t="str">
            <v>T1</v>
          </cell>
          <cell r="E226" t="str">
            <v>T2</v>
          </cell>
          <cell r="F226" t="str">
            <v>T3</v>
          </cell>
          <cell r="G226" t="str">
            <v>T4 C&amp;I</v>
          </cell>
          <cell r="H226" t="str">
            <v>T4 Res</v>
          </cell>
        </row>
        <row r="227">
          <cell r="C227">
            <v>36526</v>
          </cell>
          <cell r="D227">
            <v>1.8200000000000001E-2</v>
          </cell>
          <cell r="E227">
            <v>1.8200000000000001E-2</v>
          </cell>
          <cell r="F227">
            <v>1.4500000000000001E-2</v>
          </cell>
          <cell r="G227">
            <v>1.3100000000000001E-2</v>
          </cell>
          <cell r="H227">
            <v>1.43E-2</v>
          </cell>
        </row>
        <row r="228">
          <cell r="C228">
            <v>36892</v>
          </cell>
          <cell r="D228">
            <v>1.89E-2</v>
          </cell>
          <cell r="E228">
            <v>1.89E-2</v>
          </cell>
          <cell r="F228">
            <v>1.9300000000000001E-2</v>
          </cell>
          <cell r="G228">
            <v>1.72E-2</v>
          </cell>
          <cell r="H228">
            <v>8.6E-3</v>
          </cell>
        </row>
        <row r="229">
          <cell r="C229">
            <v>37257</v>
          </cell>
          <cell r="D229">
            <v>1.12E-2</v>
          </cell>
          <cell r="E229">
            <v>1.12E-2</v>
          </cell>
          <cell r="F229">
            <v>1.3100000000000001E-2</v>
          </cell>
          <cell r="G229">
            <v>1.18E-2</v>
          </cell>
          <cell r="H229">
            <v>7.7000000000000002E-3</v>
          </cell>
        </row>
        <row r="230">
          <cell r="C230">
            <v>37622</v>
          </cell>
          <cell r="D230">
            <v>1.8700000000000001E-2</v>
          </cell>
          <cell r="E230">
            <v>1.8700000000000001E-2</v>
          </cell>
          <cell r="F230">
            <v>1.9099999999999999E-2</v>
          </cell>
          <cell r="G230">
            <v>1.78E-2</v>
          </cell>
          <cell r="H230">
            <v>1.03E-2</v>
          </cell>
        </row>
        <row r="231">
          <cell r="C231">
            <v>37987</v>
          </cell>
          <cell r="D231">
            <v>2.6499999999999999E-2</v>
          </cell>
          <cell r="E231">
            <v>2.6499999999999999E-2</v>
          </cell>
          <cell r="F231">
            <v>2.5600000000000001E-2</v>
          </cell>
          <cell r="G231">
            <v>2.35E-2</v>
          </cell>
          <cell r="H231">
            <v>1.2200000000000001E-2</v>
          </cell>
        </row>
        <row r="232">
          <cell r="C232">
            <v>38353</v>
          </cell>
          <cell r="D232">
            <v>2.6800000000000001E-2</v>
          </cell>
          <cell r="E232">
            <v>2.6800000000000001E-2</v>
          </cell>
          <cell r="F232">
            <v>2.5600000000000001E-2</v>
          </cell>
          <cell r="G232">
            <v>2.3400000000000001E-2</v>
          </cell>
          <cell r="H232">
            <v>1.04E-2</v>
          </cell>
        </row>
        <row r="233">
          <cell r="C233">
            <v>38718</v>
          </cell>
          <cell r="D233">
            <v>2.3300000000000001E-2</v>
          </cell>
          <cell r="E233">
            <v>2.3300000000000001E-2</v>
          </cell>
          <cell r="F233">
            <v>2.2599999999999999E-2</v>
          </cell>
          <cell r="G233">
            <v>2.01E-2</v>
          </cell>
          <cell r="H233">
            <v>8.0000000000000002E-3</v>
          </cell>
        </row>
        <row r="234">
          <cell r="C234">
            <v>39083</v>
          </cell>
          <cell r="D234">
            <v>2.8000000000000001E-2</v>
          </cell>
          <cell r="E234">
            <v>2.8000000000000001E-2</v>
          </cell>
          <cell r="F234">
            <v>2.23E-2</v>
          </cell>
          <cell r="G234">
            <v>1.9900000000000001E-2</v>
          </cell>
          <cell r="H234">
            <v>1.01E-2</v>
          </cell>
        </row>
        <row r="235">
          <cell r="C235">
            <v>39448</v>
          </cell>
          <cell r="D235">
            <v>2.5499999999999998E-2</v>
          </cell>
          <cell r="E235">
            <v>2.5499999999999998E-2</v>
          </cell>
          <cell r="F235">
            <v>2.0299999999999999E-2</v>
          </cell>
          <cell r="G235">
            <v>1.77E-2</v>
          </cell>
          <cell r="H235">
            <v>9.1000000000000004E-3</v>
          </cell>
        </row>
        <row r="236">
          <cell r="C236">
            <v>39814</v>
          </cell>
          <cell r="D236">
            <v>2.07E-2</v>
          </cell>
          <cell r="E236">
            <v>2.07E-2</v>
          </cell>
          <cell r="F236">
            <v>1.6500000000000001E-2</v>
          </cell>
          <cell r="G236">
            <v>1.46E-2</v>
          </cell>
          <cell r="H236">
            <v>8.5000000000000006E-3</v>
          </cell>
        </row>
        <row r="237">
          <cell r="C237">
            <v>40179</v>
          </cell>
          <cell r="D237">
            <v>1.7100000000000001E-2</v>
          </cell>
          <cell r="E237">
            <v>1.7100000000000001E-2</v>
          </cell>
          <cell r="F237">
            <v>1.3599999999999999E-2</v>
          </cell>
          <cell r="G237">
            <v>1.2200000000000001E-2</v>
          </cell>
          <cell r="H237">
            <v>7.1999999999999998E-3</v>
          </cell>
        </row>
        <row r="238">
          <cell r="C238">
            <v>40544</v>
          </cell>
          <cell r="D238">
            <v>1.7100000000000001E-2</v>
          </cell>
          <cell r="E238">
            <v>1.7100000000000001E-2</v>
          </cell>
          <cell r="F238">
            <v>1.3599999999999999E-2</v>
          </cell>
          <cell r="G238">
            <v>1.2200000000000001E-2</v>
          </cell>
          <cell r="H238">
            <v>7.1999999999999998E-3</v>
          </cell>
        </row>
        <row r="239">
          <cell r="C239">
            <v>40909</v>
          </cell>
          <cell r="D239">
            <v>1.7100000000000001E-2</v>
          </cell>
          <cell r="E239">
            <v>1.7100000000000001E-2</v>
          </cell>
          <cell r="F239">
            <v>1.3599999999999999E-2</v>
          </cell>
          <cell r="G239">
            <v>1.2200000000000001E-2</v>
          </cell>
          <cell r="H239">
            <v>7.1999999999999998E-3</v>
          </cell>
        </row>
        <row r="240">
          <cell r="C240">
            <v>41275</v>
          </cell>
          <cell r="D240">
            <v>1.7100000000000001E-2</v>
          </cell>
          <cell r="E240">
            <v>1.7100000000000001E-2</v>
          </cell>
          <cell r="F240">
            <v>1.3599999999999999E-2</v>
          </cell>
          <cell r="G240">
            <v>1.2200000000000001E-2</v>
          </cell>
          <cell r="H240">
            <v>7.1999999999999998E-3</v>
          </cell>
        </row>
        <row r="241">
          <cell r="C241">
            <v>41640</v>
          </cell>
          <cell r="D241">
            <v>1.7100000000000001E-2</v>
          </cell>
          <cell r="E241">
            <v>1.7100000000000001E-2</v>
          </cell>
          <cell r="F241">
            <v>1.3599999999999999E-2</v>
          </cell>
          <cell r="G241">
            <v>1.2200000000000001E-2</v>
          </cell>
          <cell r="H241">
            <v>7.1999999999999998E-3</v>
          </cell>
        </row>
        <row r="242">
          <cell r="C242">
            <v>42005</v>
          </cell>
          <cell r="D242">
            <v>1.7100000000000001E-2</v>
          </cell>
          <cell r="E242">
            <v>1.7100000000000001E-2</v>
          </cell>
          <cell r="F242">
            <v>1.3599999999999999E-2</v>
          </cell>
          <cell r="G242">
            <v>1.2200000000000001E-2</v>
          </cell>
          <cell r="H242">
            <v>7.1999999999999998E-3</v>
          </cell>
        </row>
        <row r="245">
          <cell r="C245" t="str">
            <v>SA</v>
          </cell>
          <cell r="D245" t="str">
            <v>T1</v>
          </cell>
          <cell r="E245" t="str">
            <v>T2</v>
          </cell>
          <cell r="F245" t="str">
            <v>T3</v>
          </cell>
          <cell r="G245" t="str">
            <v>T4 C&amp;I</v>
          </cell>
          <cell r="H245" t="str">
            <v>T4 Res</v>
          </cell>
        </row>
        <row r="246">
          <cell r="C246">
            <v>36526</v>
          </cell>
          <cell r="D246">
            <v>1.8200000000000001E-2</v>
          </cell>
          <cell r="E246">
            <v>1.8200000000000001E-2</v>
          </cell>
          <cell r="F246">
            <v>1.4500000000000001E-2</v>
          </cell>
          <cell r="G246">
            <v>1.3100000000000001E-2</v>
          </cell>
          <cell r="H246">
            <v>1.43E-2</v>
          </cell>
        </row>
        <row r="247">
          <cell r="C247">
            <v>36892</v>
          </cell>
          <cell r="D247">
            <v>1.89E-2</v>
          </cell>
          <cell r="E247">
            <v>1.89E-2</v>
          </cell>
          <cell r="F247">
            <v>1.9300000000000001E-2</v>
          </cell>
          <cell r="G247">
            <v>1.72E-2</v>
          </cell>
          <cell r="H247">
            <v>8.6E-3</v>
          </cell>
        </row>
        <row r="248">
          <cell r="C248">
            <v>37257</v>
          </cell>
          <cell r="D248">
            <v>1.12E-2</v>
          </cell>
          <cell r="E248">
            <v>1.12E-2</v>
          </cell>
          <cell r="F248">
            <v>1.3100000000000001E-2</v>
          </cell>
          <cell r="G248">
            <v>1.18E-2</v>
          </cell>
          <cell r="H248">
            <v>7.7000000000000002E-3</v>
          </cell>
        </row>
        <row r="249">
          <cell r="C249">
            <v>37622</v>
          </cell>
          <cell r="D249">
            <v>1.8700000000000001E-2</v>
          </cell>
          <cell r="E249">
            <v>1.8700000000000001E-2</v>
          </cell>
          <cell r="F249">
            <v>1.9099999999999999E-2</v>
          </cell>
          <cell r="G249">
            <v>1.78E-2</v>
          </cell>
          <cell r="H249">
            <v>1.03E-2</v>
          </cell>
        </row>
        <row r="250">
          <cell r="C250">
            <v>37987</v>
          </cell>
          <cell r="D250">
            <v>2.6499999999999999E-2</v>
          </cell>
          <cell r="E250">
            <v>2.6499999999999999E-2</v>
          </cell>
          <cell r="F250">
            <v>2.5600000000000001E-2</v>
          </cell>
          <cell r="G250">
            <v>2.35E-2</v>
          </cell>
          <cell r="H250">
            <v>1.2200000000000001E-2</v>
          </cell>
        </row>
        <row r="251">
          <cell r="C251">
            <v>38353</v>
          </cell>
          <cell r="D251">
            <v>2.6800000000000001E-2</v>
          </cell>
          <cell r="E251">
            <v>2.6800000000000001E-2</v>
          </cell>
          <cell r="F251">
            <v>2.5600000000000001E-2</v>
          </cell>
          <cell r="G251">
            <v>2.3400000000000001E-2</v>
          </cell>
          <cell r="H251">
            <v>1.04E-2</v>
          </cell>
        </row>
        <row r="252">
          <cell r="C252">
            <v>38718</v>
          </cell>
          <cell r="D252">
            <v>2.3300000000000001E-2</v>
          </cell>
          <cell r="E252">
            <v>2.3300000000000001E-2</v>
          </cell>
          <cell r="F252">
            <v>2.2599999999999999E-2</v>
          </cell>
          <cell r="G252">
            <v>2.01E-2</v>
          </cell>
          <cell r="H252">
            <v>8.0000000000000002E-3</v>
          </cell>
        </row>
        <row r="253">
          <cell r="C253">
            <v>39083</v>
          </cell>
          <cell r="D253">
            <v>2.8000000000000001E-2</v>
          </cell>
          <cell r="E253">
            <v>2.8000000000000001E-2</v>
          </cell>
          <cell r="F253">
            <v>2.23E-2</v>
          </cell>
          <cell r="G253">
            <v>1.9900000000000001E-2</v>
          </cell>
          <cell r="H253">
            <v>1.01E-2</v>
          </cell>
        </row>
        <row r="254">
          <cell r="C254">
            <v>39448</v>
          </cell>
          <cell r="D254">
            <v>2.5499999999999998E-2</v>
          </cell>
          <cell r="E254">
            <v>2.5499999999999998E-2</v>
          </cell>
          <cell r="F254">
            <v>2.0299999999999999E-2</v>
          </cell>
          <cell r="G254">
            <v>1.77E-2</v>
          </cell>
          <cell r="H254">
            <v>9.1000000000000004E-3</v>
          </cell>
        </row>
        <row r="255">
          <cell r="C255">
            <v>39814</v>
          </cell>
          <cell r="D255">
            <v>2.07E-2</v>
          </cell>
          <cell r="E255">
            <v>2.07E-2</v>
          </cell>
          <cell r="F255">
            <v>1.6500000000000001E-2</v>
          </cell>
          <cell r="G255">
            <v>1.46E-2</v>
          </cell>
          <cell r="H255">
            <v>8.5000000000000006E-3</v>
          </cell>
        </row>
        <row r="256">
          <cell r="C256">
            <v>40179</v>
          </cell>
          <cell r="D256">
            <v>1.7100000000000001E-2</v>
          </cell>
          <cell r="E256">
            <v>1.7100000000000001E-2</v>
          </cell>
          <cell r="F256">
            <v>1.3599999999999999E-2</v>
          </cell>
          <cell r="G256">
            <v>1.2200000000000001E-2</v>
          </cell>
          <cell r="H256">
            <v>7.1999999999999998E-3</v>
          </cell>
        </row>
        <row r="257">
          <cell r="C257">
            <v>40544</v>
          </cell>
          <cell r="D257">
            <v>1.7100000000000001E-2</v>
          </cell>
          <cell r="E257">
            <v>1.7100000000000001E-2</v>
          </cell>
          <cell r="F257">
            <v>1.3599999999999999E-2</v>
          </cell>
          <cell r="G257">
            <v>1.2200000000000001E-2</v>
          </cell>
          <cell r="H257">
            <v>7.1999999999999998E-3</v>
          </cell>
        </row>
        <row r="258">
          <cell r="C258">
            <v>40909</v>
          </cell>
          <cell r="D258">
            <v>1.7100000000000001E-2</v>
          </cell>
          <cell r="E258">
            <v>1.7100000000000001E-2</v>
          </cell>
          <cell r="F258">
            <v>1.3599999999999999E-2</v>
          </cell>
          <cell r="G258">
            <v>1.2200000000000001E-2</v>
          </cell>
          <cell r="H258">
            <v>7.1999999999999998E-3</v>
          </cell>
        </row>
        <row r="259">
          <cell r="C259">
            <v>41275</v>
          </cell>
          <cell r="D259">
            <v>1.7100000000000001E-2</v>
          </cell>
          <cell r="E259">
            <v>1.7100000000000001E-2</v>
          </cell>
          <cell r="F259">
            <v>1.3599999999999999E-2</v>
          </cell>
          <cell r="G259">
            <v>1.2200000000000001E-2</v>
          </cell>
          <cell r="H259">
            <v>7.1999999999999998E-3</v>
          </cell>
        </row>
        <row r="260">
          <cell r="C260">
            <v>41640</v>
          </cell>
          <cell r="D260">
            <v>1.7100000000000001E-2</v>
          </cell>
          <cell r="E260">
            <v>1.7100000000000001E-2</v>
          </cell>
          <cell r="F260">
            <v>1.3599999999999999E-2</v>
          </cell>
          <cell r="G260">
            <v>1.2200000000000001E-2</v>
          </cell>
          <cell r="H260">
            <v>7.1999999999999998E-3</v>
          </cell>
        </row>
        <row r="261">
          <cell r="C261">
            <v>42005</v>
          </cell>
          <cell r="D261">
            <v>1.7100000000000001E-2</v>
          </cell>
          <cell r="E261">
            <v>1.7100000000000001E-2</v>
          </cell>
          <cell r="F261">
            <v>1.3599999999999999E-2</v>
          </cell>
          <cell r="G261">
            <v>1.2200000000000001E-2</v>
          </cell>
          <cell r="H261">
            <v>7.1999999999999998E-3</v>
          </cell>
        </row>
        <row r="264">
          <cell r="C264" t="str">
            <v>NSW</v>
          </cell>
          <cell r="D264" t="str">
            <v>T1</v>
          </cell>
          <cell r="E264" t="str">
            <v>T2</v>
          </cell>
          <cell r="F264" t="str">
            <v>T3</v>
          </cell>
          <cell r="G264" t="str">
            <v>T4 C&amp;I</v>
          </cell>
          <cell r="H264" t="str">
            <v>T4 Res</v>
          </cell>
        </row>
        <row r="265">
          <cell r="C265">
            <v>36526</v>
          </cell>
          <cell r="D265">
            <v>1.8200000000000001E-2</v>
          </cell>
          <cell r="E265">
            <v>1.8200000000000001E-2</v>
          </cell>
          <cell r="F265">
            <v>1.4500000000000001E-2</v>
          </cell>
          <cell r="G265">
            <v>1.3100000000000001E-2</v>
          </cell>
          <cell r="H265">
            <v>1.43E-2</v>
          </cell>
        </row>
        <row r="266">
          <cell r="C266">
            <v>36892</v>
          </cell>
          <cell r="D266">
            <v>1.89E-2</v>
          </cell>
          <cell r="E266">
            <v>1.89E-2</v>
          </cell>
          <cell r="F266">
            <v>1.9300000000000001E-2</v>
          </cell>
          <cell r="G266">
            <v>1.72E-2</v>
          </cell>
          <cell r="H266">
            <v>8.6E-3</v>
          </cell>
        </row>
        <row r="267">
          <cell r="C267">
            <v>37257</v>
          </cell>
          <cell r="D267">
            <v>1.12E-2</v>
          </cell>
          <cell r="E267">
            <v>1.12E-2</v>
          </cell>
          <cell r="F267">
            <v>1.3100000000000001E-2</v>
          </cell>
          <cell r="G267">
            <v>1.18E-2</v>
          </cell>
          <cell r="H267">
            <v>7.7000000000000002E-3</v>
          </cell>
        </row>
        <row r="268">
          <cell r="C268">
            <v>37622</v>
          </cell>
          <cell r="D268">
            <v>1.8700000000000001E-2</v>
          </cell>
          <cell r="E268">
            <v>1.8700000000000001E-2</v>
          </cell>
          <cell r="F268">
            <v>1.9099999999999999E-2</v>
          </cell>
          <cell r="G268">
            <v>1.78E-2</v>
          </cell>
          <cell r="H268">
            <v>1.03E-2</v>
          </cell>
        </row>
        <row r="269">
          <cell r="C269">
            <v>37987</v>
          </cell>
          <cell r="D269">
            <v>2.6499999999999999E-2</v>
          </cell>
          <cell r="E269">
            <v>2.6499999999999999E-2</v>
          </cell>
          <cell r="F269">
            <v>2.5600000000000001E-2</v>
          </cell>
          <cell r="G269">
            <v>2.35E-2</v>
          </cell>
          <cell r="H269">
            <v>1.2200000000000001E-2</v>
          </cell>
        </row>
        <row r="270">
          <cell r="C270">
            <v>38353</v>
          </cell>
          <cell r="D270">
            <v>2.6800000000000001E-2</v>
          </cell>
          <cell r="E270">
            <v>2.6800000000000001E-2</v>
          </cell>
          <cell r="F270">
            <v>2.5600000000000001E-2</v>
          </cell>
          <cell r="G270">
            <v>2.3400000000000001E-2</v>
          </cell>
          <cell r="H270">
            <v>1.04E-2</v>
          </cell>
        </row>
        <row r="271">
          <cell r="C271">
            <v>38718</v>
          </cell>
          <cell r="D271">
            <v>2.3300000000000001E-2</v>
          </cell>
          <cell r="E271">
            <v>2.3300000000000001E-2</v>
          </cell>
          <cell r="F271">
            <v>2.2599999999999999E-2</v>
          </cell>
          <cell r="G271">
            <v>2.01E-2</v>
          </cell>
          <cell r="H271">
            <v>8.0000000000000002E-3</v>
          </cell>
        </row>
        <row r="272">
          <cell r="C272">
            <v>39083</v>
          </cell>
          <cell r="D272">
            <v>2.8000000000000001E-2</v>
          </cell>
          <cell r="E272">
            <v>2.8000000000000001E-2</v>
          </cell>
          <cell r="F272">
            <v>2.23E-2</v>
          </cell>
          <cell r="G272">
            <v>1.9900000000000001E-2</v>
          </cell>
          <cell r="H272">
            <v>1.01E-2</v>
          </cell>
        </row>
        <row r="273">
          <cell r="C273">
            <v>39448</v>
          </cell>
          <cell r="D273">
            <v>2.5499999999999998E-2</v>
          </cell>
          <cell r="E273">
            <v>2.5499999999999998E-2</v>
          </cell>
          <cell r="F273">
            <v>2.0299999999999999E-2</v>
          </cell>
          <cell r="G273">
            <v>1.77E-2</v>
          </cell>
          <cell r="H273">
            <v>9.1000000000000004E-3</v>
          </cell>
        </row>
        <row r="274">
          <cell r="C274">
            <v>39814</v>
          </cell>
          <cell r="D274">
            <v>2.07E-2</v>
          </cell>
          <cell r="E274">
            <v>2.07E-2</v>
          </cell>
          <cell r="F274">
            <v>1.6500000000000001E-2</v>
          </cell>
          <cell r="G274">
            <v>1.46E-2</v>
          </cell>
          <cell r="H274">
            <v>8.5000000000000006E-3</v>
          </cell>
        </row>
        <row r="275">
          <cell r="C275">
            <v>40179</v>
          </cell>
          <cell r="D275">
            <v>1.7100000000000001E-2</v>
          </cell>
          <cell r="E275">
            <v>1.7100000000000001E-2</v>
          </cell>
          <cell r="F275">
            <v>1.3599999999999999E-2</v>
          </cell>
          <cell r="G275">
            <v>1.2200000000000001E-2</v>
          </cell>
          <cell r="H275">
            <v>7.1999999999999998E-3</v>
          </cell>
        </row>
        <row r="276">
          <cell r="C276">
            <v>40544</v>
          </cell>
          <cell r="D276">
            <v>1.7100000000000001E-2</v>
          </cell>
          <cell r="E276">
            <v>1.7100000000000001E-2</v>
          </cell>
          <cell r="F276">
            <v>1.3599999999999999E-2</v>
          </cell>
          <cell r="G276">
            <v>1.2200000000000001E-2</v>
          </cell>
          <cell r="H276">
            <v>7.1999999999999998E-3</v>
          </cell>
        </row>
        <row r="277">
          <cell r="C277">
            <v>40909</v>
          </cell>
          <cell r="D277">
            <v>1.7100000000000001E-2</v>
          </cell>
          <cell r="E277">
            <v>1.7100000000000001E-2</v>
          </cell>
          <cell r="F277">
            <v>1.3599999999999999E-2</v>
          </cell>
          <cell r="G277">
            <v>1.2200000000000001E-2</v>
          </cell>
          <cell r="H277">
            <v>7.1999999999999998E-3</v>
          </cell>
        </row>
        <row r="278">
          <cell r="C278">
            <v>41275</v>
          </cell>
          <cell r="D278">
            <v>1.7100000000000001E-2</v>
          </cell>
          <cell r="E278">
            <v>1.7100000000000001E-2</v>
          </cell>
          <cell r="F278">
            <v>1.3599999999999999E-2</v>
          </cell>
          <cell r="G278">
            <v>1.2200000000000001E-2</v>
          </cell>
          <cell r="H278">
            <v>7.1999999999999998E-3</v>
          </cell>
        </row>
        <row r="279">
          <cell r="C279">
            <v>41640</v>
          </cell>
          <cell r="D279">
            <v>1.7100000000000001E-2</v>
          </cell>
          <cell r="E279">
            <v>1.7100000000000001E-2</v>
          </cell>
          <cell r="F279">
            <v>1.3599999999999999E-2</v>
          </cell>
          <cell r="G279">
            <v>1.2200000000000001E-2</v>
          </cell>
          <cell r="H279">
            <v>7.1999999999999998E-3</v>
          </cell>
        </row>
        <row r="280">
          <cell r="C280">
            <v>42005</v>
          </cell>
          <cell r="D280">
            <v>1.7100000000000001E-2</v>
          </cell>
          <cell r="E280">
            <v>1.7100000000000001E-2</v>
          </cell>
          <cell r="F280">
            <v>1.3599999999999999E-2</v>
          </cell>
          <cell r="G280">
            <v>1.2200000000000001E-2</v>
          </cell>
          <cell r="H280">
            <v>7.1999999999999998E-3</v>
          </cell>
        </row>
      </sheetData>
      <sheetData sheetId="3" refreshError="1">
        <row r="7">
          <cell r="F7" t="str">
            <v>n/a</v>
          </cell>
        </row>
        <row r="11">
          <cell r="C11" t="str">
            <v>VICUEL</v>
          </cell>
          <cell r="D11" t="str">
            <v>Pulse</v>
          </cell>
          <cell r="E11" t="str">
            <v>AGL</v>
          </cell>
          <cell r="F11" t="str">
            <v>TXU</v>
          </cell>
          <cell r="G11" t="str">
            <v>CitiPower</v>
          </cell>
          <cell r="H11" t="str">
            <v>Powercor</v>
          </cell>
          <cell r="I11" t="str">
            <v>Integral</v>
          </cell>
          <cell r="J11" t="str">
            <v>EnergyAustralia</v>
          </cell>
          <cell r="K11" t="str">
            <v>Rural NSW</v>
          </cell>
          <cell r="L11" t="str">
            <v>Energex</v>
          </cell>
          <cell r="M11" t="str">
            <v>Ergon</v>
          </cell>
          <cell r="N11" t="str">
            <v>Non Incumbent</v>
          </cell>
        </row>
        <row r="12">
          <cell r="C12">
            <v>36526</v>
          </cell>
          <cell r="D12">
            <v>0.33300000000000002</v>
          </cell>
          <cell r="E12">
            <v>0.33300000000000002</v>
          </cell>
          <cell r="F12">
            <v>0.33300000000000002</v>
          </cell>
          <cell r="G12">
            <v>0.33300000000000002</v>
          </cell>
          <cell r="H12">
            <v>0.33300000000000002</v>
          </cell>
          <cell r="I12">
            <v>0.33300000000000002</v>
          </cell>
          <cell r="J12">
            <v>0.33300000000000002</v>
          </cell>
          <cell r="K12">
            <v>0.33300000000000002</v>
          </cell>
          <cell r="L12">
            <v>0.33300000000000002</v>
          </cell>
          <cell r="M12">
            <v>0.33300000000000002</v>
          </cell>
          <cell r="N12">
            <v>0</v>
          </cell>
        </row>
        <row r="13">
          <cell r="C13">
            <v>36892</v>
          </cell>
          <cell r="D13">
            <v>0.33300000000000002</v>
          </cell>
          <cell r="E13">
            <v>0.33300000000000002</v>
          </cell>
          <cell r="F13">
            <v>0.33300000000000002</v>
          </cell>
          <cell r="G13">
            <v>0.33300000000000002</v>
          </cell>
          <cell r="H13">
            <v>0.33300000000000002</v>
          </cell>
          <cell r="I13">
            <v>0.33300000000000002</v>
          </cell>
          <cell r="J13">
            <v>0.33300000000000002</v>
          </cell>
          <cell r="K13">
            <v>0.33300000000000002</v>
          </cell>
          <cell r="L13">
            <v>0.33300000000000002</v>
          </cell>
          <cell r="M13">
            <v>0.33300000000000002</v>
          </cell>
          <cell r="N13">
            <v>0</v>
          </cell>
        </row>
        <row r="14">
          <cell r="C14">
            <v>37257</v>
          </cell>
          <cell r="D14">
            <v>0.33300000000000002</v>
          </cell>
          <cell r="E14">
            <v>0.33300000000000002</v>
          </cell>
          <cell r="F14">
            <v>0.33300000000000002</v>
          </cell>
          <cell r="G14">
            <v>0.33300000000000002</v>
          </cell>
          <cell r="H14">
            <v>0.33300000000000002</v>
          </cell>
          <cell r="I14">
            <v>0.33300000000000002</v>
          </cell>
          <cell r="J14">
            <v>0.33300000000000002</v>
          </cell>
          <cell r="K14">
            <v>0.33300000000000002</v>
          </cell>
          <cell r="L14">
            <v>0.33300000000000002</v>
          </cell>
          <cell r="M14">
            <v>0.33300000000000002</v>
          </cell>
          <cell r="N14">
            <v>0.33</v>
          </cell>
        </row>
        <row r="15">
          <cell r="C15">
            <v>37622</v>
          </cell>
          <cell r="D15">
            <v>0.33300000000000002</v>
          </cell>
          <cell r="E15">
            <v>0.33300000000000002</v>
          </cell>
          <cell r="F15">
            <v>0.33300000000000002</v>
          </cell>
          <cell r="G15">
            <v>0.33300000000000002</v>
          </cell>
          <cell r="H15">
            <v>0.33300000000000002</v>
          </cell>
          <cell r="I15">
            <v>0.33300000000000002</v>
          </cell>
          <cell r="J15">
            <v>0.33300000000000002</v>
          </cell>
          <cell r="K15">
            <v>0.33300000000000002</v>
          </cell>
          <cell r="L15">
            <v>0.33300000000000002</v>
          </cell>
          <cell r="M15">
            <v>0.33300000000000002</v>
          </cell>
          <cell r="N15">
            <v>0.33</v>
          </cell>
        </row>
        <row r="16">
          <cell r="C16">
            <v>37987</v>
          </cell>
          <cell r="D16">
            <v>0.33300000000000002</v>
          </cell>
          <cell r="E16">
            <v>0.33300000000000002</v>
          </cell>
          <cell r="F16">
            <v>0.33300000000000002</v>
          </cell>
          <cell r="G16">
            <v>0.33300000000000002</v>
          </cell>
          <cell r="H16">
            <v>0.33300000000000002</v>
          </cell>
          <cell r="I16">
            <v>0.33300000000000002</v>
          </cell>
          <cell r="J16">
            <v>0.33300000000000002</v>
          </cell>
          <cell r="K16">
            <v>0.33300000000000002</v>
          </cell>
          <cell r="L16">
            <v>0.33300000000000002</v>
          </cell>
          <cell r="M16">
            <v>0.33300000000000002</v>
          </cell>
          <cell r="N16">
            <v>0.33</v>
          </cell>
        </row>
        <row r="17">
          <cell r="C17">
            <v>38353</v>
          </cell>
          <cell r="D17">
            <v>0.33300000000000002</v>
          </cell>
          <cell r="E17">
            <v>0.33300000000000002</v>
          </cell>
          <cell r="F17">
            <v>0.33300000000000002</v>
          </cell>
          <cell r="G17">
            <v>0.33300000000000002</v>
          </cell>
          <cell r="H17">
            <v>0.33300000000000002</v>
          </cell>
          <cell r="I17">
            <v>0.33300000000000002</v>
          </cell>
          <cell r="J17">
            <v>0.33300000000000002</v>
          </cell>
          <cell r="K17">
            <v>0.33300000000000002</v>
          </cell>
          <cell r="L17">
            <v>0.33300000000000002</v>
          </cell>
          <cell r="M17">
            <v>0.33300000000000002</v>
          </cell>
          <cell r="N17">
            <v>0.33</v>
          </cell>
        </row>
        <row r="18">
          <cell r="C18">
            <v>38718</v>
          </cell>
          <cell r="D18">
            <v>0.33300000000000002</v>
          </cell>
          <cell r="E18">
            <v>0.33300000000000002</v>
          </cell>
          <cell r="F18">
            <v>0.33300000000000002</v>
          </cell>
          <cell r="G18">
            <v>0.33300000000000002</v>
          </cell>
          <cell r="H18">
            <v>0.33300000000000002</v>
          </cell>
          <cell r="I18">
            <v>0.33300000000000002</v>
          </cell>
          <cell r="J18">
            <v>0.33300000000000002</v>
          </cell>
          <cell r="K18">
            <v>0.33300000000000002</v>
          </cell>
          <cell r="L18">
            <v>0.33300000000000002</v>
          </cell>
          <cell r="M18">
            <v>0.33300000000000002</v>
          </cell>
          <cell r="N18">
            <v>0.33</v>
          </cell>
        </row>
        <row r="19">
          <cell r="C19">
            <v>39083</v>
          </cell>
          <cell r="D19">
            <v>0.33300000000000002</v>
          </cell>
          <cell r="E19">
            <v>0.33300000000000002</v>
          </cell>
          <cell r="F19">
            <v>0.33300000000000002</v>
          </cell>
          <cell r="G19">
            <v>0.33300000000000002</v>
          </cell>
          <cell r="H19">
            <v>0.33300000000000002</v>
          </cell>
          <cell r="I19">
            <v>0.33300000000000002</v>
          </cell>
          <cell r="J19">
            <v>0.33300000000000002</v>
          </cell>
          <cell r="K19">
            <v>0.33300000000000002</v>
          </cell>
          <cell r="L19">
            <v>0.33300000000000002</v>
          </cell>
          <cell r="M19">
            <v>0.33300000000000002</v>
          </cell>
          <cell r="N19">
            <v>0.33</v>
          </cell>
        </row>
        <row r="20">
          <cell r="C20">
            <v>39448</v>
          </cell>
          <cell r="D20">
            <v>0.33300000000000002</v>
          </cell>
          <cell r="E20">
            <v>0.33300000000000002</v>
          </cell>
          <cell r="F20">
            <v>0.33300000000000002</v>
          </cell>
          <cell r="G20">
            <v>0.33300000000000002</v>
          </cell>
          <cell r="H20">
            <v>0.33300000000000002</v>
          </cell>
          <cell r="I20">
            <v>0.33300000000000002</v>
          </cell>
          <cell r="J20">
            <v>0.33300000000000002</v>
          </cell>
          <cell r="K20">
            <v>0.33300000000000002</v>
          </cell>
          <cell r="L20">
            <v>0.33300000000000002</v>
          </cell>
          <cell r="M20">
            <v>0.33300000000000002</v>
          </cell>
          <cell r="N20">
            <v>0.33</v>
          </cell>
        </row>
        <row r="21">
          <cell r="C21">
            <v>39814</v>
          </cell>
          <cell r="D21">
            <v>0.33300000000000002</v>
          </cell>
          <cell r="E21">
            <v>0.33300000000000002</v>
          </cell>
          <cell r="F21">
            <v>0.33300000000000002</v>
          </cell>
          <cell r="G21">
            <v>0.33300000000000002</v>
          </cell>
          <cell r="H21">
            <v>0.33300000000000002</v>
          </cell>
          <cell r="I21">
            <v>0.33300000000000002</v>
          </cell>
          <cell r="J21">
            <v>0.33300000000000002</v>
          </cell>
          <cell r="K21">
            <v>0.33300000000000002</v>
          </cell>
          <cell r="L21">
            <v>0.33300000000000002</v>
          </cell>
          <cell r="M21">
            <v>0.33300000000000002</v>
          </cell>
          <cell r="N21">
            <v>0.33</v>
          </cell>
        </row>
        <row r="22">
          <cell r="C22">
            <v>40179</v>
          </cell>
          <cell r="D22">
            <v>0.33300000000000002</v>
          </cell>
          <cell r="E22">
            <v>0.33300000000000002</v>
          </cell>
          <cell r="F22">
            <v>0.33300000000000002</v>
          </cell>
          <cell r="G22">
            <v>0.33300000000000002</v>
          </cell>
          <cell r="H22">
            <v>0.33300000000000002</v>
          </cell>
          <cell r="I22">
            <v>0.33300000000000002</v>
          </cell>
          <cell r="J22">
            <v>0.33300000000000002</v>
          </cell>
          <cell r="K22">
            <v>0.33300000000000002</v>
          </cell>
          <cell r="L22">
            <v>0.33300000000000002</v>
          </cell>
          <cell r="M22">
            <v>0.33300000000000002</v>
          </cell>
          <cell r="N22">
            <v>0.33</v>
          </cell>
        </row>
        <row r="25">
          <cell r="C25" t="str">
            <v>VICSolaris</v>
          </cell>
          <cell r="D25" t="str">
            <v>Pulse</v>
          </cell>
          <cell r="E25" t="str">
            <v>AGL</v>
          </cell>
          <cell r="F25" t="str">
            <v>TXU</v>
          </cell>
          <cell r="G25" t="str">
            <v>CitiPower</v>
          </cell>
          <cell r="H25" t="str">
            <v>Powercor</v>
          </cell>
          <cell r="I25" t="str">
            <v>Integral</v>
          </cell>
          <cell r="J25" t="str">
            <v>EnergyAustralia</v>
          </cell>
          <cell r="K25" t="str">
            <v>Rural NSW</v>
          </cell>
          <cell r="L25" t="str">
            <v>Energex</v>
          </cell>
          <cell r="M25" t="str">
            <v>Ergon</v>
          </cell>
          <cell r="N25" t="str">
            <v>Non Incumbent</v>
          </cell>
        </row>
        <row r="26">
          <cell r="C26">
            <v>36526</v>
          </cell>
          <cell r="D26">
            <v>0.33300000000000002</v>
          </cell>
          <cell r="E26">
            <v>0.33300000000000002</v>
          </cell>
          <cell r="F26">
            <v>0.33300000000000002</v>
          </cell>
          <cell r="G26">
            <v>0.33300000000000002</v>
          </cell>
          <cell r="H26">
            <v>0.33300000000000002</v>
          </cell>
          <cell r="I26">
            <v>0.33300000000000002</v>
          </cell>
          <cell r="J26">
            <v>0.33300000000000002</v>
          </cell>
          <cell r="K26">
            <v>0.33300000000000002</v>
          </cell>
          <cell r="L26">
            <v>0.33300000000000002</v>
          </cell>
          <cell r="M26">
            <v>0.33300000000000002</v>
          </cell>
          <cell r="N26">
            <v>0</v>
          </cell>
        </row>
        <row r="27">
          <cell r="C27">
            <v>36892</v>
          </cell>
          <cell r="D27">
            <v>0.33300000000000002</v>
          </cell>
          <cell r="E27">
            <v>0.33300000000000002</v>
          </cell>
          <cell r="F27">
            <v>0.33300000000000002</v>
          </cell>
          <cell r="G27">
            <v>0.33300000000000002</v>
          </cell>
          <cell r="H27">
            <v>0.33300000000000002</v>
          </cell>
          <cell r="I27">
            <v>0.33300000000000002</v>
          </cell>
          <cell r="J27">
            <v>0.33300000000000002</v>
          </cell>
          <cell r="K27">
            <v>0.33300000000000002</v>
          </cell>
          <cell r="L27">
            <v>0.33300000000000002</v>
          </cell>
          <cell r="M27">
            <v>0.33300000000000002</v>
          </cell>
          <cell r="N27">
            <v>0</v>
          </cell>
        </row>
        <row r="28">
          <cell r="C28">
            <v>37257</v>
          </cell>
          <cell r="D28">
            <v>0.33300000000000002</v>
          </cell>
          <cell r="E28">
            <v>0.33300000000000002</v>
          </cell>
          <cell r="F28">
            <v>0.33300000000000002</v>
          </cell>
          <cell r="G28">
            <v>0.33300000000000002</v>
          </cell>
          <cell r="H28">
            <v>0.33300000000000002</v>
          </cell>
          <cell r="I28">
            <v>0.33300000000000002</v>
          </cell>
          <cell r="J28">
            <v>0.33300000000000002</v>
          </cell>
          <cell r="K28">
            <v>0.33300000000000002</v>
          </cell>
          <cell r="L28">
            <v>0.33300000000000002</v>
          </cell>
          <cell r="M28">
            <v>0.33300000000000002</v>
          </cell>
          <cell r="N28">
            <v>0.33</v>
          </cell>
        </row>
        <row r="29">
          <cell r="C29">
            <v>37622</v>
          </cell>
          <cell r="D29">
            <v>0.33300000000000002</v>
          </cell>
          <cell r="E29">
            <v>0.33300000000000002</v>
          </cell>
          <cell r="F29">
            <v>0.33300000000000002</v>
          </cell>
          <cell r="G29">
            <v>0.33300000000000002</v>
          </cell>
          <cell r="H29">
            <v>0.33300000000000002</v>
          </cell>
          <cell r="I29">
            <v>0.33300000000000002</v>
          </cell>
          <cell r="J29">
            <v>0.33300000000000002</v>
          </cell>
          <cell r="K29">
            <v>0.33300000000000002</v>
          </cell>
          <cell r="L29">
            <v>0.33300000000000002</v>
          </cell>
          <cell r="M29">
            <v>0.33300000000000002</v>
          </cell>
          <cell r="N29">
            <v>0.33</v>
          </cell>
        </row>
        <row r="30">
          <cell r="C30">
            <v>37987</v>
          </cell>
          <cell r="D30">
            <v>0.33300000000000002</v>
          </cell>
          <cell r="E30">
            <v>0.33300000000000002</v>
          </cell>
          <cell r="F30">
            <v>0.33300000000000002</v>
          </cell>
          <cell r="G30">
            <v>0.33300000000000002</v>
          </cell>
          <cell r="H30">
            <v>0.33300000000000002</v>
          </cell>
          <cell r="I30">
            <v>0.33300000000000002</v>
          </cell>
          <cell r="J30">
            <v>0.33300000000000002</v>
          </cell>
          <cell r="K30">
            <v>0.33300000000000002</v>
          </cell>
          <cell r="L30">
            <v>0.33300000000000002</v>
          </cell>
          <cell r="M30">
            <v>0.33300000000000002</v>
          </cell>
          <cell r="N30">
            <v>0.33</v>
          </cell>
        </row>
        <row r="31">
          <cell r="C31">
            <v>38353</v>
          </cell>
          <cell r="D31">
            <v>0.33300000000000002</v>
          </cell>
          <cell r="E31">
            <v>0.33300000000000002</v>
          </cell>
          <cell r="F31">
            <v>0.33300000000000002</v>
          </cell>
          <cell r="G31">
            <v>0.33300000000000002</v>
          </cell>
          <cell r="H31">
            <v>0.33300000000000002</v>
          </cell>
          <cell r="I31">
            <v>0.33300000000000002</v>
          </cell>
          <cell r="J31">
            <v>0.33300000000000002</v>
          </cell>
          <cell r="K31">
            <v>0.33300000000000002</v>
          </cell>
          <cell r="L31">
            <v>0.33300000000000002</v>
          </cell>
          <cell r="M31">
            <v>0.33300000000000002</v>
          </cell>
          <cell r="N31">
            <v>0.33</v>
          </cell>
        </row>
        <row r="32">
          <cell r="C32">
            <v>38718</v>
          </cell>
          <cell r="D32">
            <v>0.33300000000000002</v>
          </cell>
          <cell r="E32">
            <v>0.33300000000000002</v>
          </cell>
          <cell r="F32">
            <v>0.33300000000000002</v>
          </cell>
          <cell r="G32">
            <v>0.33300000000000002</v>
          </cell>
          <cell r="H32">
            <v>0.33300000000000002</v>
          </cell>
          <cell r="I32">
            <v>0.33300000000000002</v>
          </cell>
          <cell r="J32">
            <v>0.33300000000000002</v>
          </cell>
          <cell r="K32">
            <v>0.33300000000000002</v>
          </cell>
          <cell r="L32">
            <v>0.33300000000000002</v>
          </cell>
          <cell r="M32">
            <v>0.33300000000000002</v>
          </cell>
          <cell r="N32">
            <v>0.33</v>
          </cell>
        </row>
        <row r="33">
          <cell r="C33">
            <v>39083</v>
          </cell>
          <cell r="D33">
            <v>0.33300000000000002</v>
          </cell>
          <cell r="E33">
            <v>0.33300000000000002</v>
          </cell>
          <cell r="F33">
            <v>0.33300000000000002</v>
          </cell>
          <cell r="G33">
            <v>0.33300000000000002</v>
          </cell>
          <cell r="H33">
            <v>0.33300000000000002</v>
          </cell>
          <cell r="I33">
            <v>0.33300000000000002</v>
          </cell>
          <cell r="J33">
            <v>0.33300000000000002</v>
          </cell>
          <cell r="K33">
            <v>0.33300000000000002</v>
          </cell>
          <cell r="L33">
            <v>0.33300000000000002</v>
          </cell>
          <cell r="M33">
            <v>0.33300000000000002</v>
          </cell>
          <cell r="N33">
            <v>0.33</v>
          </cell>
        </row>
        <row r="34">
          <cell r="C34">
            <v>39448</v>
          </cell>
          <cell r="D34">
            <v>0.33300000000000002</v>
          </cell>
          <cell r="E34">
            <v>0.33300000000000002</v>
          </cell>
          <cell r="F34">
            <v>0.33300000000000002</v>
          </cell>
          <cell r="G34">
            <v>0.33300000000000002</v>
          </cell>
          <cell r="H34">
            <v>0.33300000000000002</v>
          </cell>
          <cell r="I34">
            <v>0.33300000000000002</v>
          </cell>
          <cell r="J34">
            <v>0.33300000000000002</v>
          </cell>
          <cell r="K34">
            <v>0.33300000000000002</v>
          </cell>
          <cell r="L34">
            <v>0.33300000000000002</v>
          </cell>
          <cell r="M34">
            <v>0.33300000000000002</v>
          </cell>
          <cell r="N34">
            <v>0.33</v>
          </cell>
        </row>
        <row r="35">
          <cell r="C35">
            <v>39814</v>
          </cell>
          <cell r="D35">
            <v>0.33300000000000002</v>
          </cell>
          <cell r="E35">
            <v>0.33300000000000002</v>
          </cell>
          <cell r="F35">
            <v>0.33300000000000002</v>
          </cell>
          <cell r="G35">
            <v>0.33300000000000002</v>
          </cell>
          <cell r="H35">
            <v>0.33300000000000002</v>
          </cell>
          <cell r="I35">
            <v>0.33300000000000002</v>
          </cell>
          <cell r="J35">
            <v>0.33300000000000002</v>
          </cell>
          <cell r="K35">
            <v>0.33300000000000002</v>
          </cell>
          <cell r="L35">
            <v>0.33300000000000002</v>
          </cell>
          <cell r="M35">
            <v>0.33300000000000002</v>
          </cell>
          <cell r="N35">
            <v>0.33</v>
          </cell>
        </row>
        <row r="36">
          <cell r="C36">
            <v>40179</v>
          </cell>
          <cell r="D36">
            <v>0.33300000000000002</v>
          </cell>
          <cell r="E36">
            <v>0.33300000000000002</v>
          </cell>
          <cell r="F36">
            <v>0.33300000000000002</v>
          </cell>
          <cell r="G36">
            <v>0.33300000000000002</v>
          </cell>
          <cell r="H36">
            <v>0.33300000000000002</v>
          </cell>
          <cell r="I36">
            <v>0.33300000000000002</v>
          </cell>
          <cell r="J36">
            <v>0.33300000000000002</v>
          </cell>
          <cell r="K36">
            <v>0.33300000000000002</v>
          </cell>
          <cell r="L36">
            <v>0.33300000000000002</v>
          </cell>
          <cell r="M36">
            <v>0.33300000000000002</v>
          </cell>
          <cell r="N36">
            <v>0.33</v>
          </cell>
        </row>
        <row r="39">
          <cell r="C39" t="str">
            <v>VICEastern</v>
          </cell>
          <cell r="D39" t="str">
            <v>Pulse</v>
          </cell>
          <cell r="E39" t="str">
            <v>AGL</v>
          </cell>
          <cell r="F39" t="str">
            <v>TXU</v>
          </cell>
          <cell r="G39" t="str">
            <v>CitiPower</v>
          </cell>
          <cell r="H39" t="str">
            <v>Powercor</v>
          </cell>
          <cell r="I39" t="str">
            <v>Integral</v>
          </cell>
          <cell r="J39" t="str">
            <v>EnergyAustralia</v>
          </cell>
          <cell r="K39" t="str">
            <v>Rural NSW</v>
          </cell>
          <cell r="L39" t="str">
            <v>Energex</v>
          </cell>
          <cell r="M39" t="str">
            <v>Ergon</v>
          </cell>
          <cell r="N39" t="str">
            <v>Non Incumbent</v>
          </cell>
        </row>
        <row r="40">
          <cell r="C40">
            <v>36526</v>
          </cell>
          <cell r="D40">
            <v>0.33300000000000002</v>
          </cell>
          <cell r="E40">
            <v>0.33300000000000002</v>
          </cell>
          <cell r="F40">
            <v>0.33300000000000002</v>
          </cell>
          <cell r="G40">
            <v>0.33300000000000002</v>
          </cell>
          <cell r="H40">
            <v>0.33300000000000002</v>
          </cell>
          <cell r="I40">
            <v>0.33300000000000002</v>
          </cell>
          <cell r="J40">
            <v>0.33300000000000002</v>
          </cell>
          <cell r="K40">
            <v>0.33300000000000002</v>
          </cell>
          <cell r="L40">
            <v>0.33300000000000002</v>
          </cell>
          <cell r="M40">
            <v>0.33300000000000002</v>
          </cell>
          <cell r="N40">
            <v>0</v>
          </cell>
        </row>
        <row r="41">
          <cell r="C41">
            <v>36892</v>
          </cell>
          <cell r="D41">
            <v>0.33300000000000002</v>
          </cell>
          <cell r="E41">
            <v>0.33300000000000002</v>
          </cell>
          <cell r="F41">
            <v>0.33300000000000002</v>
          </cell>
          <cell r="G41">
            <v>0.33300000000000002</v>
          </cell>
          <cell r="H41">
            <v>0.33300000000000002</v>
          </cell>
          <cell r="I41">
            <v>0.33300000000000002</v>
          </cell>
          <cell r="J41">
            <v>0.33300000000000002</v>
          </cell>
          <cell r="K41">
            <v>0.33300000000000002</v>
          </cell>
          <cell r="L41">
            <v>0.33300000000000002</v>
          </cell>
          <cell r="M41">
            <v>0.33300000000000002</v>
          </cell>
          <cell r="N41">
            <v>0</v>
          </cell>
        </row>
        <row r="42">
          <cell r="C42">
            <v>37257</v>
          </cell>
          <cell r="D42">
            <v>0.33300000000000002</v>
          </cell>
          <cell r="E42">
            <v>0.33300000000000002</v>
          </cell>
          <cell r="F42">
            <v>0.33300000000000002</v>
          </cell>
          <cell r="G42">
            <v>0.33300000000000002</v>
          </cell>
          <cell r="H42">
            <v>0.33300000000000002</v>
          </cell>
          <cell r="I42">
            <v>0.33300000000000002</v>
          </cell>
          <cell r="J42">
            <v>0.33300000000000002</v>
          </cell>
          <cell r="K42">
            <v>0.33300000000000002</v>
          </cell>
          <cell r="L42">
            <v>0.33300000000000002</v>
          </cell>
          <cell r="M42">
            <v>0.33300000000000002</v>
          </cell>
          <cell r="N42">
            <v>0.33</v>
          </cell>
        </row>
        <row r="43">
          <cell r="C43">
            <v>37622</v>
          </cell>
          <cell r="D43">
            <v>0.33300000000000002</v>
          </cell>
          <cell r="E43">
            <v>0.33300000000000002</v>
          </cell>
          <cell r="F43">
            <v>0.33300000000000002</v>
          </cell>
          <cell r="G43">
            <v>0.33300000000000002</v>
          </cell>
          <cell r="H43">
            <v>0.33300000000000002</v>
          </cell>
          <cell r="I43">
            <v>0.33300000000000002</v>
          </cell>
          <cell r="J43">
            <v>0.33300000000000002</v>
          </cell>
          <cell r="K43">
            <v>0.33300000000000002</v>
          </cell>
          <cell r="L43">
            <v>0.33300000000000002</v>
          </cell>
          <cell r="M43">
            <v>0.33300000000000002</v>
          </cell>
          <cell r="N43">
            <v>0.33</v>
          </cell>
        </row>
        <row r="44">
          <cell r="C44">
            <v>37987</v>
          </cell>
          <cell r="D44">
            <v>0.33300000000000002</v>
          </cell>
          <cell r="E44">
            <v>0.33300000000000002</v>
          </cell>
          <cell r="F44">
            <v>0.33300000000000002</v>
          </cell>
          <cell r="G44">
            <v>0.33300000000000002</v>
          </cell>
          <cell r="H44">
            <v>0.33300000000000002</v>
          </cell>
          <cell r="I44">
            <v>0.33300000000000002</v>
          </cell>
          <cell r="J44">
            <v>0.33300000000000002</v>
          </cell>
          <cell r="K44">
            <v>0.33300000000000002</v>
          </cell>
          <cell r="L44">
            <v>0.33300000000000002</v>
          </cell>
          <cell r="M44">
            <v>0.33300000000000002</v>
          </cell>
          <cell r="N44">
            <v>0.33</v>
          </cell>
        </row>
        <row r="45">
          <cell r="C45">
            <v>38353</v>
          </cell>
          <cell r="D45">
            <v>0.33300000000000002</v>
          </cell>
          <cell r="E45">
            <v>0.33300000000000002</v>
          </cell>
          <cell r="F45">
            <v>0.33300000000000002</v>
          </cell>
          <cell r="G45">
            <v>0.33300000000000002</v>
          </cell>
          <cell r="H45">
            <v>0.33300000000000002</v>
          </cell>
          <cell r="I45">
            <v>0.33300000000000002</v>
          </cell>
          <cell r="J45">
            <v>0.33300000000000002</v>
          </cell>
          <cell r="K45">
            <v>0.33300000000000002</v>
          </cell>
          <cell r="L45">
            <v>0.33300000000000002</v>
          </cell>
          <cell r="M45">
            <v>0.33300000000000002</v>
          </cell>
          <cell r="N45">
            <v>0.33</v>
          </cell>
        </row>
        <row r="46">
          <cell r="C46">
            <v>38718</v>
          </cell>
          <cell r="D46">
            <v>0.33300000000000002</v>
          </cell>
          <cell r="E46">
            <v>0.33300000000000002</v>
          </cell>
          <cell r="F46">
            <v>0.33300000000000002</v>
          </cell>
          <cell r="G46">
            <v>0.33300000000000002</v>
          </cell>
          <cell r="H46">
            <v>0.33300000000000002</v>
          </cell>
          <cell r="I46">
            <v>0.33300000000000002</v>
          </cell>
          <cell r="J46">
            <v>0.33300000000000002</v>
          </cell>
          <cell r="K46">
            <v>0.33300000000000002</v>
          </cell>
          <cell r="L46">
            <v>0.33300000000000002</v>
          </cell>
          <cell r="M46">
            <v>0.33300000000000002</v>
          </cell>
          <cell r="N46">
            <v>0.33</v>
          </cell>
        </row>
        <row r="47">
          <cell r="C47">
            <v>39083</v>
          </cell>
          <cell r="D47">
            <v>0.33300000000000002</v>
          </cell>
          <cell r="E47">
            <v>0.33300000000000002</v>
          </cell>
          <cell r="F47">
            <v>0.33300000000000002</v>
          </cell>
          <cell r="G47">
            <v>0.33300000000000002</v>
          </cell>
          <cell r="H47">
            <v>0.33300000000000002</v>
          </cell>
          <cell r="I47">
            <v>0.33300000000000002</v>
          </cell>
          <cell r="J47">
            <v>0.33300000000000002</v>
          </cell>
          <cell r="K47">
            <v>0.33300000000000002</v>
          </cell>
          <cell r="L47">
            <v>0.33300000000000002</v>
          </cell>
          <cell r="M47">
            <v>0.33300000000000002</v>
          </cell>
          <cell r="N47">
            <v>0.33</v>
          </cell>
        </row>
        <row r="48">
          <cell r="C48">
            <v>39448</v>
          </cell>
          <cell r="D48">
            <v>0.33300000000000002</v>
          </cell>
          <cell r="E48">
            <v>0.33300000000000002</v>
          </cell>
          <cell r="F48">
            <v>0.33300000000000002</v>
          </cell>
          <cell r="G48">
            <v>0.33300000000000002</v>
          </cell>
          <cell r="H48">
            <v>0.33300000000000002</v>
          </cell>
          <cell r="I48">
            <v>0.33300000000000002</v>
          </cell>
          <cell r="J48">
            <v>0.33300000000000002</v>
          </cell>
          <cell r="K48">
            <v>0.33300000000000002</v>
          </cell>
          <cell r="L48">
            <v>0.33300000000000002</v>
          </cell>
          <cell r="M48">
            <v>0.33300000000000002</v>
          </cell>
          <cell r="N48">
            <v>0.33</v>
          </cell>
        </row>
        <row r="49">
          <cell r="C49">
            <v>39814</v>
          </cell>
          <cell r="D49">
            <v>0.33300000000000002</v>
          </cell>
          <cell r="E49">
            <v>0.33300000000000002</v>
          </cell>
          <cell r="F49">
            <v>0.33300000000000002</v>
          </cell>
          <cell r="G49">
            <v>0.33300000000000002</v>
          </cell>
          <cell r="H49">
            <v>0.33300000000000002</v>
          </cell>
          <cell r="I49">
            <v>0.33300000000000002</v>
          </cell>
          <cell r="J49">
            <v>0.33300000000000002</v>
          </cell>
          <cell r="K49">
            <v>0.33300000000000002</v>
          </cell>
          <cell r="L49">
            <v>0.33300000000000002</v>
          </cell>
          <cell r="M49">
            <v>0.33300000000000002</v>
          </cell>
          <cell r="N49">
            <v>0.33</v>
          </cell>
        </row>
        <row r="50">
          <cell r="C50">
            <v>40179</v>
          </cell>
          <cell r="D50">
            <v>0.33300000000000002</v>
          </cell>
          <cell r="E50">
            <v>0.33300000000000002</v>
          </cell>
          <cell r="F50">
            <v>0.33300000000000002</v>
          </cell>
          <cell r="G50">
            <v>0.33300000000000002</v>
          </cell>
          <cell r="H50">
            <v>0.33300000000000002</v>
          </cell>
          <cell r="I50">
            <v>0.33300000000000002</v>
          </cell>
          <cell r="J50">
            <v>0.33300000000000002</v>
          </cell>
          <cell r="K50">
            <v>0.33300000000000002</v>
          </cell>
          <cell r="L50">
            <v>0.33300000000000002</v>
          </cell>
          <cell r="M50">
            <v>0.33300000000000002</v>
          </cell>
          <cell r="N50">
            <v>0.33</v>
          </cell>
        </row>
        <row r="53">
          <cell r="C53" t="str">
            <v>VICCitiPower</v>
          </cell>
          <cell r="D53" t="str">
            <v>Pulse</v>
          </cell>
          <cell r="E53" t="str">
            <v>AGL</v>
          </cell>
          <cell r="F53" t="str">
            <v>TXU</v>
          </cell>
          <cell r="G53" t="str">
            <v>CitiPower</v>
          </cell>
          <cell r="H53" t="str">
            <v>Powercor</v>
          </cell>
          <cell r="I53" t="str">
            <v>Integral</v>
          </cell>
          <cell r="J53" t="str">
            <v>EnergyAustralia</v>
          </cell>
          <cell r="K53" t="str">
            <v>Rural NSW</v>
          </cell>
          <cell r="L53" t="str">
            <v>Energex</v>
          </cell>
          <cell r="M53" t="str">
            <v>Ergon</v>
          </cell>
          <cell r="N53" t="str">
            <v>Non Incumbent</v>
          </cell>
        </row>
        <row r="54">
          <cell r="C54">
            <v>36526</v>
          </cell>
          <cell r="D54">
            <v>0.33300000000000002</v>
          </cell>
          <cell r="E54">
            <v>0.33300000000000002</v>
          </cell>
          <cell r="F54">
            <v>0.33300000000000002</v>
          </cell>
          <cell r="G54">
            <v>0.33300000000000002</v>
          </cell>
          <cell r="H54">
            <v>0.33300000000000002</v>
          </cell>
          <cell r="I54">
            <v>0.33300000000000002</v>
          </cell>
          <cell r="J54">
            <v>0.33300000000000002</v>
          </cell>
          <cell r="K54">
            <v>0.33300000000000002</v>
          </cell>
          <cell r="L54">
            <v>0.33300000000000002</v>
          </cell>
          <cell r="M54">
            <v>0.33300000000000002</v>
          </cell>
          <cell r="N54">
            <v>0</v>
          </cell>
        </row>
        <row r="55">
          <cell r="C55">
            <v>36892</v>
          </cell>
          <cell r="D55">
            <v>0.33300000000000002</v>
          </cell>
          <cell r="E55">
            <v>0.33300000000000002</v>
          </cell>
          <cell r="F55">
            <v>0.33300000000000002</v>
          </cell>
          <cell r="G55">
            <v>0.33300000000000002</v>
          </cell>
          <cell r="H55">
            <v>0.33300000000000002</v>
          </cell>
          <cell r="I55">
            <v>0.33300000000000002</v>
          </cell>
          <cell r="J55">
            <v>0.33300000000000002</v>
          </cell>
          <cell r="K55">
            <v>0.33300000000000002</v>
          </cell>
          <cell r="L55">
            <v>0.33300000000000002</v>
          </cell>
          <cell r="M55">
            <v>0.33300000000000002</v>
          </cell>
          <cell r="N55">
            <v>0</v>
          </cell>
        </row>
        <row r="56">
          <cell r="C56">
            <v>37257</v>
          </cell>
          <cell r="D56">
            <v>0.33300000000000002</v>
          </cell>
          <cell r="E56">
            <v>0.33300000000000002</v>
          </cell>
          <cell r="F56">
            <v>0.33300000000000002</v>
          </cell>
          <cell r="G56">
            <v>0.33300000000000002</v>
          </cell>
          <cell r="H56">
            <v>0.33300000000000002</v>
          </cell>
          <cell r="I56">
            <v>0.33300000000000002</v>
          </cell>
          <cell r="J56">
            <v>0.33300000000000002</v>
          </cell>
          <cell r="K56">
            <v>0.33300000000000002</v>
          </cell>
          <cell r="L56">
            <v>0.33300000000000002</v>
          </cell>
          <cell r="M56">
            <v>0.33300000000000002</v>
          </cell>
          <cell r="N56">
            <v>0.33</v>
          </cell>
        </row>
        <row r="57">
          <cell r="C57">
            <v>37622</v>
          </cell>
          <cell r="D57">
            <v>0.33300000000000002</v>
          </cell>
          <cell r="E57">
            <v>0.33300000000000002</v>
          </cell>
          <cell r="F57">
            <v>0.33300000000000002</v>
          </cell>
          <cell r="G57">
            <v>0.33300000000000002</v>
          </cell>
          <cell r="H57">
            <v>0.33300000000000002</v>
          </cell>
          <cell r="I57">
            <v>0.33300000000000002</v>
          </cell>
          <cell r="J57">
            <v>0.33300000000000002</v>
          </cell>
          <cell r="K57">
            <v>0.33300000000000002</v>
          </cell>
          <cell r="L57">
            <v>0.33300000000000002</v>
          </cell>
          <cell r="M57">
            <v>0.33300000000000002</v>
          </cell>
          <cell r="N57">
            <v>0.33</v>
          </cell>
        </row>
        <row r="58">
          <cell r="C58">
            <v>37987</v>
          </cell>
          <cell r="D58">
            <v>0.33300000000000002</v>
          </cell>
          <cell r="E58">
            <v>0.33300000000000002</v>
          </cell>
          <cell r="F58">
            <v>0.33300000000000002</v>
          </cell>
          <cell r="G58">
            <v>0.33300000000000002</v>
          </cell>
          <cell r="H58">
            <v>0.33300000000000002</v>
          </cell>
          <cell r="I58">
            <v>0.33300000000000002</v>
          </cell>
          <cell r="J58">
            <v>0.33300000000000002</v>
          </cell>
          <cell r="K58">
            <v>0.33300000000000002</v>
          </cell>
          <cell r="L58">
            <v>0.33300000000000002</v>
          </cell>
          <cell r="M58">
            <v>0.33300000000000002</v>
          </cell>
          <cell r="N58">
            <v>0.33</v>
          </cell>
        </row>
        <row r="59">
          <cell r="C59">
            <v>38353</v>
          </cell>
          <cell r="D59">
            <v>0.33300000000000002</v>
          </cell>
          <cell r="E59">
            <v>0.33300000000000002</v>
          </cell>
          <cell r="F59">
            <v>0.33300000000000002</v>
          </cell>
          <cell r="G59">
            <v>0.33300000000000002</v>
          </cell>
          <cell r="H59">
            <v>0.33300000000000002</v>
          </cell>
          <cell r="I59">
            <v>0.33300000000000002</v>
          </cell>
          <cell r="J59">
            <v>0.33300000000000002</v>
          </cell>
          <cell r="K59">
            <v>0.33300000000000002</v>
          </cell>
          <cell r="L59">
            <v>0.33300000000000002</v>
          </cell>
          <cell r="M59">
            <v>0.33300000000000002</v>
          </cell>
          <cell r="N59">
            <v>0.33</v>
          </cell>
        </row>
        <row r="60">
          <cell r="C60">
            <v>38718</v>
          </cell>
          <cell r="D60">
            <v>0.33300000000000002</v>
          </cell>
          <cell r="E60">
            <v>0.33300000000000002</v>
          </cell>
          <cell r="F60">
            <v>0.33300000000000002</v>
          </cell>
          <cell r="G60">
            <v>0.33300000000000002</v>
          </cell>
          <cell r="H60">
            <v>0.33300000000000002</v>
          </cell>
          <cell r="I60">
            <v>0.33300000000000002</v>
          </cell>
          <cell r="J60">
            <v>0.33300000000000002</v>
          </cell>
          <cell r="K60">
            <v>0.33300000000000002</v>
          </cell>
          <cell r="L60">
            <v>0.33300000000000002</v>
          </cell>
          <cell r="M60">
            <v>0.33300000000000002</v>
          </cell>
          <cell r="N60">
            <v>0.33</v>
          </cell>
        </row>
        <row r="61">
          <cell r="C61">
            <v>39083</v>
          </cell>
          <cell r="D61">
            <v>0.33300000000000002</v>
          </cell>
          <cell r="E61">
            <v>0.33300000000000002</v>
          </cell>
          <cell r="F61">
            <v>0.33300000000000002</v>
          </cell>
          <cell r="G61">
            <v>0.33300000000000002</v>
          </cell>
          <cell r="H61">
            <v>0.33300000000000002</v>
          </cell>
          <cell r="I61">
            <v>0.33300000000000002</v>
          </cell>
          <cell r="J61">
            <v>0.33300000000000002</v>
          </cell>
          <cell r="K61">
            <v>0.33300000000000002</v>
          </cell>
          <cell r="L61">
            <v>0.33300000000000002</v>
          </cell>
          <cell r="M61">
            <v>0.33300000000000002</v>
          </cell>
          <cell r="N61">
            <v>0.33</v>
          </cell>
        </row>
        <row r="62">
          <cell r="C62">
            <v>39448</v>
          </cell>
          <cell r="D62">
            <v>0.33300000000000002</v>
          </cell>
          <cell r="E62">
            <v>0.33300000000000002</v>
          </cell>
          <cell r="F62">
            <v>0.33300000000000002</v>
          </cell>
          <cell r="G62">
            <v>0.33300000000000002</v>
          </cell>
          <cell r="H62">
            <v>0.33300000000000002</v>
          </cell>
          <cell r="I62">
            <v>0.33300000000000002</v>
          </cell>
          <cell r="J62">
            <v>0.33300000000000002</v>
          </cell>
          <cell r="K62">
            <v>0.33300000000000002</v>
          </cell>
          <cell r="L62">
            <v>0.33300000000000002</v>
          </cell>
          <cell r="M62">
            <v>0.33300000000000002</v>
          </cell>
          <cell r="N62">
            <v>0.33</v>
          </cell>
        </row>
        <row r="63">
          <cell r="C63">
            <v>39814</v>
          </cell>
          <cell r="D63">
            <v>0.33300000000000002</v>
          </cell>
          <cell r="E63">
            <v>0.33300000000000002</v>
          </cell>
          <cell r="F63">
            <v>0.33300000000000002</v>
          </cell>
          <cell r="G63">
            <v>0.33300000000000002</v>
          </cell>
          <cell r="H63">
            <v>0.33300000000000002</v>
          </cell>
          <cell r="I63">
            <v>0.33300000000000002</v>
          </cell>
          <cell r="J63">
            <v>0.33300000000000002</v>
          </cell>
          <cell r="K63">
            <v>0.33300000000000002</v>
          </cell>
          <cell r="L63">
            <v>0.33300000000000002</v>
          </cell>
          <cell r="M63">
            <v>0.33300000000000002</v>
          </cell>
          <cell r="N63">
            <v>0.33</v>
          </cell>
        </row>
        <row r="64">
          <cell r="C64">
            <v>40179</v>
          </cell>
          <cell r="D64">
            <v>0.33300000000000002</v>
          </cell>
          <cell r="E64">
            <v>0.33300000000000002</v>
          </cell>
          <cell r="F64">
            <v>0.33300000000000002</v>
          </cell>
          <cell r="G64">
            <v>0.33300000000000002</v>
          </cell>
          <cell r="H64">
            <v>0.33300000000000002</v>
          </cell>
          <cell r="I64">
            <v>0.33300000000000002</v>
          </cell>
          <cell r="J64">
            <v>0.33300000000000002</v>
          </cell>
          <cell r="K64">
            <v>0.33300000000000002</v>
          </cell>
          <cell r="L64">
            <v>0.33300000000000002</v>
          </cell>
          <cell r="M64">
            <v>0.33300000000000002</v>
          </cell>
          <cell r="N64">
            <v>0.33</v>
          </cell>
        </row>
        <row r="67">
          <cell r="C67" t="str">
            <v>VICPowercor</v>
          </cell>
          <cell r="D67" t="str">
            <v>Pulse</v>
          </cell>
          <cell r="E67" t="str">
            <v>AGL</v>
          </cell>
          <cell r="F67" t="str">
            <v>TXU</v>
          </cell>
          <cell r="G67" t="str">
            <v>CitiPower</v>
          </cell>
          <cell r="H67" t="str">
            <v>Powercor</v>
          </cell>
          <cell r="I67" t="str">
            <v>Integral</v>
          </cell>
          <cell r="J67" t="str">
            <v>EnergyAustralia</v>
          </cell>
          <cell r="K67" t="str">
            <v>Rural NSW</v>
          </cell>
          <cell r="L67" t="str">
            <v>Energex</v>
          </cell>
          <cell r="M67" t="str">
            <v>Ergon</v>
          </cell>
          <cell r="N67" t="str">
            <v>Non Incumbent</v>
          </cell>
        </row>
        <row r="68">
          <cell r="C68">
            <v>36526</v>
          </cell>
          <cell r="D68">
            <v>0.33300000000000002</v>
          </cell>
          <cell r="E68">
            <v>0.33300000000000002</v>
          </cell>
          <cell r="F68">
            <v>0.33300000000000002</v>
          </cell>
          <cell r="G68">
            <v>0.33300000000000002</v>
          </cell>
          <cell r="H68">
            <v>0.33300000000000002</v>
          </cell>
          <cell r="I68">
            <v>0.33300000000000002</v>
          </cell>
          <cell r="J68">
            <v>0.33300000000000002</v>
          </cell>
          <cell r="K68">
            <v>0.33300000000000002</v>
          </cell>
          <cell r="L68">
            <v>0.33300000000000002</v>
          </cell>
          <cell r="M68">
            <v>0.33300000000000002</v>
          </cell>
          <cell r="N68">
            <v>0</v>
          </cell>
        </row>
        <row r="69">
          <cell r="C69">
            <v>36892</v>
          </cell>
          <cell r="D69">
            <v>0.33300000000000002</v>
          </cell>
          <cell r="E69">
            <v>0.33300000000000002</v>
          </cell>
          <cell r="F69">
            <v>0.33300000000000002</v>
          </cell>
          <cell r="G69">
            <v>0.33300000000000002</v>
          </cell>
          <cell r="H69">
            <v>0.33300000000000002</v>
          </cell>
          <cell r="I69">
            <v>0.33300000000000002</v>
          </cell>
          <cell r="J69">
            <v>0.33300000000000002</v>
          </cell>
          <cell r="K69">
            <v>0.33300000000000002</v>
          </cell>
          <cell r="L69">
            <v>0.33300000000000002</v>
          </cell>
          <cell r="M69">
            <v>0.33300000000000002</v>
          </cell>
          <cell r="N69">
            <v>0</v>
          </cell>
        </row>
        <row r="70">
          <cell r="C70">
            <v>37257</v>
          </cell>
          <cell r="D70">
            <v>0.33300000000000002</v>
          </cell>
          <cell r="E70">
            <v>0.33300000000000002</v>
          </cell>
          <cell r="F70">
            <v>0.33300000000000002</v>
          </cell>
          <cell r="G70">
            <v>0.33300000000000002</v>
          </cell>
          <cell r="H70">
            <v>0.33300000000000002</v>
          </cell>
          <cell r="I70">
            <v>0.33300000000000002</v>
          </cell>
          <cell r="J70">
            <v>0.33300000000000002</v>
          </cell>
          <cell r="K70">
            <v>0.33300000000000002</v>
          </cell>
          <cell r="L70">
            <v>0.33300000000000002</v>
          </cell>
          <cell r="M70">
            <v>0.33300000000000002</v>
          </cell>
          <cell r="N70">
            <v>0.33</v>
          </cell>
        </row>
        <row r="71">
          <cell r="C71">
            <v>37622</v>
          </cell>
          <cell r="D71">
            <v>0.33300000000000002</v>
          </cell>
          <cell r="E71">
            <v>0.33300000000000002</v>
          </cell>
          <cell r="F71">
            <v>0.33300000000000002</v>
          </cell>
          <cell r="G71">
            <v>0.33300000000000002</v>
          </cell>
          <cell r="H71">
            <v>0.33300000000000002</v>
          </cell>
          <cell r="I71">
            <v>0.33300000000000002</v>
          </cell>
          <cell r="J71">
            <v>0.33300000000000002</v>
          </cell>
          <cell r="K71">
            <v>0.33300000000000002</v>
          </cell>
          <cell r="L71">
            <v>0.33300000000000002</v>
          </cell>
          <cell r="M71">
            <v>0.33300000000000002</v>
          </cell>
          <cell r="N71">
            <v>0.33</v>
          </cell>
        </row>
        <row r="72">
          <cell r="C72">
            <v>37987</v>
          </cell>
          <cell r="D72">
            <v>0.33300000000000002</v>
          </cell>
          <cell r="E72">
            <v>0.33300000000000002</v>
          </cell>
          <cell r="F72">
            <v>0.33300000000000002</v>
          </cell>
          <cell r="G72">
            <v>0.33300000000000002</v>
          </cell>
          <cell r="H72">
            <v>0.33300000000000002</v>
          </cell>
          <cell r="I72">
            <v>0.33300000000000002</v>
          </cell>
          <cell r="J72">
            <v>0.33300000000000002</v>
          </cell>
          <cell r="K72">
            <v>0.33300000000000002</v>
          </cell>
          <cell r="L72">
            <v>0.33300000000000002</v>
          </cell>
          <cell r="M72">
            <v>0.33300000000000002</v>
          </cell>
          <cell r="N72">
            <v>0.33</v>
          </cell>
        </row>
        <row r="73">
          <cell r="C73">
            <v>38353</v>
          </cell>
          <cell r="D73">
            <v>0.33300000000000002</v>
          </cell>
          <cell r="E73">
            <v>0.33300000000000002</v>
          </cell>
          <cell r="F73">
            <v>0.33300000000000002</v>
          </cell>
          <cell r="G73">
            <v>0.33300000000000002</v>
          </cell>
          <cell r="H73">
            <v>0.33300000000000002</v>
          </cell>
          <cell r="I73">
            <v>0.33300000000000002</v>
          </cell>
          <cell r="J73">
            <v>0.33300000000000002</v>
          </cell>
          <cell r="K73">
            <v>0.33300000000000002</v>
          </cell>
          <cell r="L73">
            <v>0.33300000000000002</v>
          </cell>
          <cell r="M73">
            <v>0.33300000000000002</v>
          </cell>
          <cell r="N73">
            <v>0.33</v>
          </cell>
        </row>
        <row r="74">
          <cell r="C74">
            <v>38718</v>
          </cell>
          <cell r="D74">
            <v>0.33300000000000002</v>
          </cell>
          <cell r="E74">
            <v>0.33300000000000002</v>
          </cell>
          <cell r="F74">
            <v>0.33300000000000002</v>
          </cell>
          <cell r="G74">
            <v>0.33300000000000002</v>
          </cell>
          <cell r="H74">
            <v>0.33300000000000002</v>
          </cell>
          <cell r="I74">
            <v>0.33300000000000002</v>
          </cell>
          <cell r="J74">
            <v>0.33300000000000002</v>
          </cell>
          <cell r="K74">
            <v>0.33300000000000002</v>
          </cell>
          <cell r="L74">
            <v>0.33300000000000002</v>
          </cell>
          <cell r="M74">
            <v>0.33300000000000002</v>
          </cell>
          <cell r="N74">
            <v>0.33</v>
          </cell>
        </row>
        <row r="75">
          <cell r="C75">
            <v>39083</v>
          </cell>
          <cell r="D75">
            <v>0.33300000000000002</v>
          </cell>
          <cell r="E75">
            <v>0.33300000000000002</v>
          </cell>
          <cell r="F75">
            <v>0.33300000000000002</v>
          </cell>
          <cell r="G75">
            <v>0.33300000000000002</v>
          </cell>
          <cell r="H75">
            <v>0.33300000000000002</v>
          </cell>
          <cell r="I75">
            <v>0.33300000000000002</v>
          </cell>
          <cell r="J75">
            <v>0.33300000000000002</v>
          </cell>
          <cell r="K75">
            <v>0.33300000000000002</v>
          </cell>
          <cell r="L75">
            <v>0.33300000000000002</v>
          </cell>
          <cell r="M75">
            <v>0.33300000000000002</v>
          </cell>
          <cell r="N75">
            <v>0.33</v>
          </cell>
        </row>
        <row r="76">
          <cell r="C76">
            <v>39448</v>
          </cell>
          <cell r="D76">
            <v>0.33300000000000002</v>
          </cell>
          <cell r="E76">
            <v>0.33300000000000002</v>
          </cell>
          <cell r="F76">
            <v>0.33300000000000002</v>
          </cell>
          <cell r="G76">
            <v>0.33300000000000002</v>
          </cell>
          <cell r="H76">
            <v>0.33300000000000002</v>
          </cell>
          <cell r="I76">
            <v>0.33300000000000002</v>
          </cell>
          <cell r="J76">
            <v>0.33300000000000002</v>
          </cell>
          <cell r="K76">
            <v>0.33300000000000002</v>
          </cell>
          <cell r="L76">
            <v>0.33300000000000002</v>
          </cell>
          <cell r="M76">
            <v>0.33300000000000002</v>
          </cell>
          <cell r="N76">
            <v>0.33</v>
          </cell>
        </row>
        <row r="77">
          <cell r="C77">
            <v>39814</v>
          </cell>
          <cell r="D77">
            <v>0.33300000000000002</v>
          </cell>
          <cell r="E77">
            <v>0.33300000000000002</v>
          </cell>
          <cell r="F77">
            <v>0.33300000000000002</v>
          </cell>
          <cell r="G77">
            <v>0.33300000000000002</v>
          </cell>
          <cell r="H77">
            <v>0.33300000000000002</v>
          </cell>
          <cell r="I77">
            <v>0.33300000000000002</v>
          </cell>
          <cell r="J77">
            <v>0.33300000000000002</v>
          </cell>
          <cell r="K77">
            <v>0.33300000000000002</v>
          </cell>
          <cell r="L77">
            <v>0.33300000000000002</v>
          </cell>
          <cell r="M77">
            <v>0.33300000000000002</v>
          </cell>
          <cell r="N77">
            <v>0.33</v>
          </cell>
        </row>
        <row r="78">
          <cell r="C78">
            <v>40179</v>
          </cell>
          <cell r="D78">
            <v>0.33300000000000002</v>
          </cell>
          <cell r="E78">
            <v>0.33300000000000002</v>
          </cell>
          <cell r="F78">
            <v>0.33300000000000002</v>
          </cell>
          <cell r="G78">
            <v>0.33300000000000002</v>
          </cell>
          <cell r="H78">
            <v>0.33300000000000002</v>
          </cell>
          <cell r="I78">
            <v>0.33300000000000002</v>
          </cell>
          <cell r="J78">
            <v>0.33300000000000002</v>
          </cell>
          <cell r="K78">
            <v>0.33300000000000002</v>
          </cell>
          <cell r="L78">
            <v>0.33300000000000002</v>
          </cell>
          <cell r="M78">
            <v>0.33300000000000002</v>
          </cell>
          <cell r="N78">
            <v>0.33</v>
          </cell>
        </row>
        <row r="81">
          <cell r="C81" t="str">
            <v>NSWIntegral</v>
          </cell>
          <cell r="D81" t="str">
            <v>Pulse</v>
          </cell>
          <cell r="E81" t="str">
            <v>AGL</v>
          </cell>
          <cell r="F81" t="str">
            <v>TXU</v>
          </cell>
          <cell r="G81" t="str">
            <v>CitiPower</v>
          </cell>
          <cell r="H81" t="str">
            <v>Powercor</v>
          </cell>
          <cell r="I81" t="str">
            <v>Integral</v>
          </cell>
          <cell r="J81" t="str">
            <v>EnergyAustralia</v>
          </cell>
          <cell r="K81" t="str">
            <v>Rural NSW</v>
          </cell>
          <cell r="L81" t="str">
            <v>Energex</v>
          </cell>
          <cell r="M81" t="str">
            <v>Ergon</v>
          </cell>
          <cell r="N81" t="str">
            <v>Non Incumbent</v>
          </cell>
        </row>
        <row r="82">
          <cell r="C82">
            <v>36526</v>
          </cell>
          <cell r="D82">
            <v>0.33300000000000002</v>
          </cell>
          <cell r="E82">
            <v>0.33300000000000002</v>
          </cell>
          <cell r="F82">
            <v>0.33300000000000002</v>
          </cell>
          <cell r="G82">
            <v>0.33300000000000002</v>
          </cell>
          <cell r="H82">
            <v>0.33300000000000002</v>
          </cell>
          <cell r="I82">
            <v>0.33300000000000002</v>
          </cell>
          <cell r="J82">
            <v>0.33300000000000002</v>
          </cell>
          <cell r="K82">
            <v>0.33300000000000002</v>
          </cell>
          <cell r="L82">
            <v>0.33300000000000002</v>
          </cell>
          <cell r="M82">
            <v>0.33300000000000002</v>
          </cell>
          <cell r="N82">
            <v>0</v>
          </cell>
        </row>
        <row r="83">
          <cell r="C83">
            <v>36892</v>
          </cell>
          <cell r="D83">
            <v>0.33300000000000002</v>
          </cell>
          <cell r="E83">
            <v>0.33300000000000002</v>
          </cell>
          <cell r="F83">
            <v>0.33300000000000002</v>
          </cell>
          <cell r="G83">
            <v>0.33300000000000002</v>
          </cell>
          <cell r="H83">
            <v>0.33300000000000002</v>
          </cell>
          <cell r="I83">
            <v>0.33300000000000002</v>
          </cell>
          <cell r="J83">
            <v>0.33300000000000002</v>
          </cell>
          <cell r="K83">
            <v>0.33300000000000002</v>
          </cell>
          <cell r="L83">
            <v>0.33300000000000002</v>
          </cell>
          <cell r="M83">
            <v>0.33300000000000002</v>
          </cell>
          <cell r="N83">
            <v>0</v>
          </cell>
        </row>
        <row r="84">
          <cell r="C84">
            <v>37257</v>
          </cell>
          <cell r="D84">
            <v>0.33300000000000002</v>
          </cell>
          <cell r="E84">
            <v>0.33300000000000002</v>
          </cell>
          <cell r="F84">
            <v>0.33300000000000002</v>
          </cell>
          <cell r="G84">
            <v>0.33300000000000002</v>
          </cell>
          <cell r="H84">
            <v>0.33300000000000002</v>
          </cell>
          <cell r="I84">
            <v>0.33300000000000002</v>
          </cell>
          <cell r="J84">
            <v>0.33300000000000002</v>
          </cell>
          <cell r="K84">
            <v>0.33300000000000002</v>
          </cell>
          <cell r="L84">
            <v>0.33300000000000002</v>
          </cell>
          <cell r="M84">
            <v>0.33300000000000002</v>
          </cell>
          <cell r="N84">
            <v>0.33</v>
          </cell>
        </row>
        <row r="85">
          <cell r="C85">
            <v>37622</v>
          </cell>
          <cell r="D85">
            <v>0.33300000000000002</v>
          </cell>
          <cell r="E85">
            <v>0.33300000000000002</v>
          </cell>
          <cell r="F85">
            <v>0.33300000000000002</v>
          </cell>
          <cell r="G85">
            <v>0.33300000000000002</v>
          </cell>
          <cell r="H85">
            <v>0.33300000000000002</v>
          </cell>
          <cell r="I85">
            <v>0.33300000000000002</v>
          </cell>
          <cell r="J85">
            <v>0.33300000000000002</v>
          </cell>
          <cell r="K85">
            <v>0.33300000000000002</v>
          </cell>
          <cell r="L85">
            <v>0.33300000000000002</v>
          </cell>
          <cell r="M85">
            <v>0.33300000000000002</v>
          </cell>
          <cell r="N85">
            <v>0.33</v>
          </cell>
        </row>
        <row r="86">
          <cell r="C86">
            <v>37987</v>
          </cell>
          <cell r="D86">
            <v>0.33300000000000002</v>
          </cell>
          <cell r="E86">
            <v>0.33300000000000002</v>
          </cell>
          <cell r="F86">
            <v>0.33300000000000002</v>
          </cell>
          <cell r="G86">
            <v>0.33300000000000002</v>
          </cell>
          <cell r="H86">
            <v>0.33300000000000002</v>
          </cell>
          <cell r="I86">
            <v>0.33300000000000002</v>
          </cell>
          <cell r="J86">
            <v>0.33300000000000002</v>
          </cell>
          <cell r="K86">
            <v>0.33300000000000002</v>
          </cell>
          <cell r="L86">
            <v>0.33300000000000002</v>
          </cell>
          <cell r="M86">
            <v>0.33300000000000002</v>
          </cell>
          <cell r="N86">
            <v>0.33</v>
          </cell>
        </row>
        <row r="87">
          <cell r="C87">
            <v>38353</v>
          </cell>
          <cell r="D87">
            <v>0.33300000000000002</v>
          </cell>
          <cell r="E87">
            <v>0.33300000000000002</v>
          </cell>
          <cell r="F87">
            <v>0.33300000000000002</v>
          </cell>
          <cell r="G87">
            <v>0.33300000000000002</v>
          </cell>
          <cell r="H87">
            <v>0.33300000000000002</v>
          </cell>
          <cell r="I87">
            <v>0.33300000000000002</v>
          </cell>
          <cell r="J87">
            <v>0.33300000000000002</v>
          </cell>
          <cell r="K87">
            <v>0.33300000000000002</v>
          </cell>
          <cell r="L87">
            <v>0.33300000000000002</v>
          </cell>
          <cell r="M87">
            <v>0.33300000000000002</v>
          </cell>
          <cell r="N87">
            <v>0.33</v>
          </cell>
        </row>
        <row r="88">
          <cell r="C88">
            <v>38718</v>
          </cell>
          <cell r="D88">
            <v>0.33300000000000002</v>
          </cell>
          <cell r="E88">
            <v>0.33300000000000002</v>
          </cell>
          <cell r="F88">
            <v>0.33300000000000002</v>
          </cell>
          <cell r="G88">
            <v>0.33300000000000002</v>
          </cell>
          <cell r="H88">
            <v>0.33300000000000002</v>
          </cell>
          <cell r="I88">
            <v>0.33300000000000002</v>
          </cell>
          <cell r="J88">
            <v>0.33300000000000002</v>
          </cell>
          <cell r="K88">
            <v>0.33300000000000002</v>
          </cell>
          <cell r="L88">
            <v>0.33300000000000002</v>
          </cell>
          <cell r="M88">
            <v>0.33300000000000002</v>
          </cell>
          <cell r="N88">
            <v>0.33</v>
          </cell>
        </row>
        <row r="89">
          <cell r="C89">
            <v>39083</v>
          </cell>
          <cell r="D89">
            <v>0.33300000000000002</v>
          </cell>
          <cell r="E89">
            <v>0.33300000000000002</v>
          </cell>
          <cell r="F89">
            <v>0.33300000000000002</v>
          </cell>
          <cell r="G89">
            <v>0.33300000000000002</v>
          </cell>
          <cell r="H89">
            <v>0.33300000000000002</v>
          </cell>
          <cell r="I89">
            <v>0.33300000000000002</v>
          </cell>
          <cell r="J89">
            <v>0.33300000000000002</v>
          </cell>
          <cell r="K89">
            <v>0.33300000000000002</v>
          </cell>
          <cell r="L89">
            <v>0.33300000000000002</v>
          </cell>
          <cell r="M89">
            <v>0.33300000000000002</v>
          </cell>
          <cell r="N89">
            <v>0.33</v>
          </cell>
        </row>
        <row r="90">
          <cell r="C90">
            <v>39448</v>
          </cell>
          <cell r="D90">
            <v>0.33300000000000002</v>
          </cell>
          <cell r="E90">
            <v>0.33300000000000002</v>
          </cell>
          <cell r="F90">
            <v>0.33300000000000002</v>
          </cell>
          <cell r="G90">
            <v>0.33300000000000002</v>
          </cell>
          <cell r="H90">
            <v>0.33300000000000002</v>
          </cell>
          <cell r="I90">
            <v>0.33300000000000002</v>
          </cell>
          <cell r="J90">
            <v>0.33300000000000002</v>
          </cell>
          <cell r="K90">
            <v>0.33300000000000002</v>
          </cell>
          <cell r="L90">
            <v>0.33300000000000002</v>
          </cell>
          <cell r="M90">
            <v>0.33300000000000002</v>
          </cell>
          <cell r="N90">
            <v>0.33</v>
          </cell>
        </row>
        <row r="91">
          <cell r="C91">
            <v>39814</v>
          </cell>
          <cell r="D91">
            <v>0.33300000000000002</v>
          </cell>
          <cell r="E91">
            <v>0.33300000000000002</v>
          </cell>
          <cell r="F91">
            <v>0.33300000000000002</v>
          </cell>
          <cell r="G91">
            <v>0.33300000000000002</v>
          </cell>
          <cell r="H91">
            <v>0.33300000000000002</v>
          </cell>
          <cell r="I91">
            <v>0.33300000000000002</v>
          </cell>
          <cell r="J91">
            <v>0.33300000000000002</v>
          </cell>
          <cell r="K91">
            <v>0.33300000000000002</v>
          </cell>
          <cell r="L91">
            <v>0.33300000000000002</v>
          </cell>
          <cell r="M91">
            <v>0.33300000000000002</v>
          </cell>
          <cell r="N91">
            <v>0.33</v>
          </cell>
        </row>
        <row r="92">
          <cell r="C92">
            <v>40179</v>
          </cell>
          <cell r="D92">
            <v>0.33300000000000002</v>
          </cell>
          <cell r="E92">
            <v>0.33300000000000002</v>
          </cell>
          <cell r="F92">
            <v>0.33300000000000002</v>
          </cell>
          <cell r="G92">
            <v>0.33300000000000002</v>
          </cell>
          <cell r="H92">
            <v>0.33300000000000002</v>
          </cell>
          <cell r="I92">
            <v>0.33300000000000002</v>
          </cell>
          <cell r="J92">
            <v>0.33300000000000002</v>
          </cell>
          <cell r="K92">
            <v>0.33300000000000002</v>
          </cell>
          <cell r="L92">
            <v>0.33300000000000002</v>
          </cell>
          <cell r="M92">
            <v>0.33300000000000002</v>
          </cell>
          <cell r="N92">
            <v>0.33</v>
          </cell>
        </row>
        <row r="95">
          <cell r="C95" t="str">
            <v>NSWEnergyAustralia</v>
          </cell>
          <cell r="D95" t="str">
            <v>Pulse</v>
          </cell>
          <cell r="E95" t="str">
            <v>AGL</v>
          </cell>
          <cell r="F95" t="str">
            <v>TXU</v>
          </cell>
          <cell r="G95" t="str">
            <v>CitiPower</v>
          </cell>
          <cell r="H95" t="str">
            <v>Powercor</v>
          </cell>
          <cell r="I95" t="str">
            <v>Integral</v>
          </cell>
          <cell r="J95" t="str">
            <v>EnergyAustralia</v>
          </cell>
          <cell r="K95" t="str">
            <v>Rural NSW</v>
          </cell>
          <cell r="L95" t="str">
            <v>Energex</v>
          </cell>
          <cell r="M95" t="str">
            <v>Ergon</v>
          </cell>
          <cell r="N95" t="str">
            <v>Non Incumbent</v>
          </cell>
        </row>
        <row r="96">
          <cell r="C96">
            <v>36526</v>
          </cell>
          <cell r="D96">
            <v>0.33300000000000002</v>
          </cell>
          <cell r="E96">
            <v>0.33300000000000002</v>
          </cell>
          <cell r="F96">
            <v>0.33300000000000002</v>
          </cell>
          <cell r="G96">
            <v>0.33300000000000002</v>
          </cell>
          <cell r="H96">
            <v>0.33300000000000002</v>
          </cell>
          <cell r="I96">
            <v>0.33300000000000002</v>
          </cell>
          <cell r="J96">
            <v>0.33300000000000002</v>
          </cell>
          <cell r="K96">
            <v>0.33300000000000002</v>
          </cell>
          <cell r="L96">
            <v>0.33300000000000002</v>
          </cell>
          <cell r="M96">
            <v>0.33300000000000002</v>
          </cell>
          <cell r="N96">
            <v>0</v>
          </cell>
        </row>
        <row r="97">
          <cell r="C97">
            <v>36892</v>
          </cell>
          <cell r="D97">
            <v>0.33300000000000002</v>
          </cell>
          <cell r="E97">
            <v>0.33300000000000002</v>
          </cell>
          <cell r="F97">
            <v>0.33300000000000002</v>
          </cell>
          <cell r="G97">
            <v>0.33300000000000002</v>
          </cell>
          <cell r="H97">
            <v>0.33300000000000002</v>
          </cell>
          <cell r="I97">
            <v>0.33300000000000002</v>
          </cell>
          <cell r="J97">
            <v>0.33300000000000002</v>
          </cell>
          <cell r="K97">
            <v>0.33300000000000002</v>
          </cell>
          <cell r="L97">
            <v>0.33300000000000002</v>
          </cell>
          <cell r="M97">
            <v>0.33300000000000002</v>
          </cell>
          <cell r="N97">
            <v>0</v>
          </cell>
        </row>
        <row r="98">
          <cell r="C98">
            <v>37257</v>
          </cell>
          <cell r="D98">
            <v>0.33300000000000002</v>
          </cell>
          <cell r="E98">
            <v>0.33300000000000002</v>
          </cell>
          <cell r="F98">
            <v>0.33300000000000002</v>
          </cell>
          <cell r="G98">
            <v>0.33300000000000002</v>
          </cell>
          <cell r="H98">
            <v>0.33300000000000002</v>
          </cell>
          <cell r="I98">
            <v>0.33300000000000002</v>
          </cell>
          <cell r="J98">
            <v>0.33300000000000002</v>
          </cell>
          <cell r="K98">
            <v>0.33300000000000002</v>
          </cell>
          <cell r="L98">
            <v>0.33300000000000002</v>
          </cell>
          <cell r="M98">
            <v>0.33300000000000002</v>
          </cell>
          <cell r="N98">
            <v>0.33</v>
          </cell>
        </row>
        <row r="99">
          <cell r="C99">
            <v>37622</v>
          </cell>
          <cell r="D99">
            <v>0.33300000000000002</v>
          </cell>
          <cell r="E99">
            <v>0.33300000000000002</v>
          </cell>
          <cell r="F99">
            <v>0.33300000000000002</v>
          </cell>
          <cell r="G99">
            <v>0.33300000000000002</v>
          </cell>
          <cell r="H99">
            <v>0.33300000000000002</v>
          </cell>
          <cell r="I99">
            <v>0.33300000000000002</v>
          </cell>
          <cell r="J99">
            <v>0.33300000000000002</v>
          </cell>
          <cell r="K99">
            <v>0.33300000000000002</v>
          </cell>
          <cell r="L99">
            <v>0.33300000000000002</v>
          </cell>
          <cell r="M99">
            <v>0.33300000000000002</v>
          </cell>
          <cell r="N99">
            <v>0.33</v>
          </cell>
        </row>
        <row r="100">
          <cell r="C100">
            <v>37987</v>
          </cell>
          <cell r="D100">
            <v>0.33300000000000002</v>
          </cell>
          <cell r="E100">
            <v>0.33300000000000002</v>
          </cell>
          <cell r="F100">
            <v>0.33300000000000002</v>
          </cell>
          <cell r="G100">
            <v>0.33300000000000002</v>
          </cell>
          <cell r="H100">
            <v>0.33300000000000002</v>
          </cell>
          <cell r="I100">
            <v>0.33300000000000002</v>
          </cell>
          <cell r="J100">
            <v>0.33300000000000002</v>
          </cell>
          <cell r="K100">
            <v>0.33300000000000002</v>
          </cell>
          <cell r="L100">
            <v>0.33300000000000002</v>
          </cell>
          <cell r="M100">
            <v>0.33300000000000002</v>
          </cell>
          <cell r="N100">
            <v>0.33</v>
          </cell>
        </row>
        <row r="101">
          <cell r="C101">
            <v>38353</v>
          </cell>
          <cell r="D101">
            <v>0.33300000000000002</v>
          </cell>
          <cell r="E101">
            <v>0.33300000000000002</v>
          </cell>
          <cell r="F101">
            <v>0.33300000000000002</v>
          </cell>
          <cell r="G101">
            <v>0.33300000000000002</v>
          </cell>
          <cell r="H101">
            <v>0.33300000000000002</v>
          </cell>
          <cell r="I101">
            <v>0.33300000000000002</v>
          </cell>
          <cell r="J101">
            <v>0.33300000000000002</v>
          </cell>
          <cell r="K101">
            <v>0.33300000000000002</v>
          </cell>
          <cell r="L101">
            <v>0.33300000000000002</v>
          </cell>
          <cell r="M101">
            <v>0.33300000000000002</v>
          </cell>
          <cell r="N101">
            <v>0.33</v>
          </cell>
        </row>
        <row r="102">
          <cell r="C102">
            <v>38718</v>
          </cell>
          <cell r="D102">
            <v>0.33300000000000002</v>
          </cell>
          <cell r="E102">
            <v>0.33300000000000002</v>
          </cell>
          <cell r="F102">
            <v>0.33300000000000002</v>
          </cell>
          <cell r="G102">
            <v>0.33300000000000002</v>
          </cell>
          <cell r="H102">
            <v>0.33300000000000002</v>
          </cell>
          <cell r="I102">
            <v>0.33300000000000002</v>
          </cell>
          <cell r="J102">
            <v>0.33300000000000002</v>
          </cell>
          <cell r="K102">
            <v>0.33300000000000002</v>
          </cell>
          <cell r="L102">
            <v>0.33300000000000002</v>
          </cell>
          <cell r="M102">
            <v>0.33300000000000002</v>
          </cell>
          <cell r="N102">
            <v>0.33</v>
          </cell>
        </row>
        <row r="103">
          <cell r="C103">
            <v>39083</v>
          </cell>
          <cell r="D103">
            <v>0.33300000000000002</v>
          </cell>
          <cell r="E103">
            <v>0.33300000000000002</v>
          </cell>
          <cell r="F103">
            <v>0.33300000000000002</v>
          </cell>
          <cell r="G103">
            <v>0.33300000000000002</v>
          </cell>
          <cell r="H103">
            <v>0.33300000000000002</v>
          </cell>
          <cell r="I103">
            <v>0.33300000000000002</v>
          </cell>
          <cell r="J103">
            <v>0.33300000000000002</v>
          </cell>
          <cell r="K103">
            <v>0.33300000000000002</v>
          </cell>
          <cell r="L103">
            <v>0.33300000000000002</v>
          </cell>
          <cell r="M103">
            <v>0.33300000000000002</v>
          </cell>
          <cell r="N103">
            <v>0.33</v>
          </cell>
        </row>
        <row r="104">
          <cell r="C104">
            <v>39448</v>
          </cell>
          <cell r="D104">
            <v>0.33300000000000002</v>
          </cell>
          <cell r="E104">
            <v>0.33300000000000002</v>
          </cell>
          <cell r="F104">
            <v>0.33300000000000002</v>
          </cell>
          <cell r="G104">
            <v>0.33300000000000002</v>
          </cell>
          <cell r="H104">
            <v>0.33300000000000002</v>
          </cell>
          <cell r="I104">
            <v>0.33300000000000002</v>
          </cell>
          <cell r="J104">
            <v>0.33300000000000002</v>
          </cell>
          <cell r="K104">
            <v>0.33300000000000002</v>
          </cell>
          <cell r="L104">
            <v>0.33300000000000002</v>
          </cell>
          <cell r="M104">
            <v>0.33300000000000002</v>
          </cell>
          <cell r="N104">
            <v>0.33</v>
          </cell>
        </row>
        <row r="105">
          <cell r="C105">
            <v>39814</v>
          </cell>
          <cell r="D105">
            <v>0.33300000000000002</v>
          </cell>
          <cell r="E105">
            <v>0.33300000000000002</v>
          </cell>
          <cell r="F105">
            <v>0.33300000000000002</v>
          </cell>
          <cell r="G105">
            <v>0.33300000000000002</v>
          </cell>
          <cell r="H105">
            <v>0.33300000000000002</v>
          </cell>
          <cell r="I105">
            <v>0.33300000000000002</v>
          </cell>
          <cell r="J105">
            <v>0.33300000000000002</v>
          </cell>
          <cell r="K105">
            <v>0.33300000000000002</v>
          </cell>
          <cell r="L105">
            <v>0.33300000000000002</v>
          </cell>
          <cell r="M105">
            <v>0.33300000000000002</v>
          </cell>
          <cell r="N105">
            <v>0.33</v>
          </cell>
        </row>
        <row r="106">
          <cell r="C106">
            <v>40179</v>
          </cell>
          <cell r="D106">
            <v>0.33300000000000002</v>
          </cell>
          <cell r="E106">
            <v>0.33300000000000002</v>
          </cell>
          <cell r="F106">
            <v>0.33300000000000002</v>
          </cell>
          <cell r="G106">
            <v>0.33300000000000002</v>
          </cell>
          <cell r="H106">
            <v>0.33300000000000002</v>
          </cell>
          <cell r="I106">
            <v>0.33300000000000002</v>
          </cell>
          <cell r="J106">
            <v>0.33300000000000002</v>
          </cell>
          <cell r="K106">
            <v>0.33300000000000002</v>
          </cell>
          <cell r="L106">
            <v>0.33300000000000002</v>
          </cell>
          <cell r="M106">
            <v>0.33300000000000002</v>
          </cell>
          <cell r="N106">
            <v>0.33</v>
          </cell>
        </row>
        <row r="109">
          <cell r="C109" t="str">
            <v>NSWRuralNSW</v>
          </cell>
          <cell r="D109" t="str">
            <v>Pulse</v>
          </cell>
          <cell r="E109" t="str">
            <v>AGL</v>
          </cell>
          <cell r="F109" t="str">
            <v>TXU</v>
          </cell>
          <cell r="G109" t="str">
            <v>CitiPower</v>
          </cell>
          <cell r="H109" t="str">
            <v>Powercor</v>
          </cell>
          <cell r="I109" t="str">
            <v>Integral</v>
          </cell>
          <cell r="J109" t="str">
            <v>EnergyAustralia</v>
          </cell>
          <cell r="K109" t="str">
            <v>Rural NSW</v>
          </cell>
          <cell r="L109" t="str">
            <v>Energex</v>
          </cell>
          <cell r="M109" t="str">
            <v>Ergon</v>
          </cell>
          <cell r="N109" t="str">
            <v>Non Incumbent</v>
          </cell>
        </row>
        <row r="110">
          <cell r="C110">
            <v>36526</v>
          </cell>
          <cell r="D110">
            <v>0.33300000000000002</v>
          </cell>
          <cell r="E110">
            <v>0.33300000000000002</v>
          </cell>
          <cell r="F110">
            <v>0.33300000000000002</v>
          </cell>
          <cell r="G110">
            <v>0.33300000000000002</v>
          </cell>
          <cell r="H110">
            <v>0.33300000000000002</v>
          </cell>
          <cell r="I110">
            <v>0.33300000000000002</v>
          </cell>
          <cell r="J110">
            <v>0.33300000000000002</v>
          </cell>
          <cell r="K110">
            <v>0.33300000000000002</v>
          </cell>
          <cell r="L110">
            <v>0.33300000000000002</v>
          </cell>
          <cell r="M110">
            <v>0.33300000000000002</v>
          </cell>
          <cell r="N110">
            <v>0</v>
          </cell>
        </row>
        <row r="111">
          <cell r="C111">
            <v>36892</v>
          </cell>
          <cell r="D111">
            <v>0.33300000000000002</v>
          </cell>
          <cell r="E111">
            <v>0.33300000000000002</v>
          </cell>
          <cell r="F111">
            <v>0.33300000000000002</v>
          </cell>
          <cell r="G111">
            <v>0.33300000000000002</v>
          </cell>
          <cell r="H111">
            <v>0.33300000000000002</v>
          </cell>
          <cell r="I111">
            <v>0.33300000000000002</v>
          </cell>
          <cell r="J111">
            <v>0.33300000000000002</v>
          </cell>
          <cell r="K111">
            <v>0.33300000000000002</v>
          </cell>
          <cell r="L111">
            <v>0.33300000000000002</v>
          </cell>
          <cell r="M111">
            <v>0.33300000000000002</v>
          </cell>
          <cell r="N111">
            <v>0</v>
          </cell>
        </row>
        <row r="112">
          <cell r="C112">
            <v>37257</v>
          </cell>
          <cell r="D112">
            <v>0.33300000000000002</v>
          </cell>
          <cell r="E112">
            <v>0.33300000000000002</v>
          </cell>
          <cell r="F112">
            <v>0.33300000000000002</v>
          </cell>
          <cell r="G112">
            <v>0.33300000000000002</v>
          </cell>
          <cell r="H112">
            <v>0.33300000000000002</v>
          </cell>
          <cell r="I112">
            <v>0.33300000000000002</v>
          </cell>
          <cell r="J112">
            <v>0.33300000000000002</v>
          </cell>
          <cell r="K112">
            <v>0.33300000000000002</v>
          </cell>
          <cell r="L112">
            <v>0.33300000000000002</v>
          </cell>
          <cell r="M112">
            <v>0.33300000000000002</v>
          </cell>
          <cell r="N112">
            <v>0.33</v>
          </cell>
        </row>
        <row r="113">
          <cell r="C113">
            <v>37622</v>
          </cell>
          <cell r="D113">
            <v>0.33300000000000002</v>
          </cell>
          <cell r="E113">
            <v>0.33300000000000002</v>
          </cell>
          <cell r="F113">
            <v>0.33300000000000002</v>
          </cell>
          <cell r="G113">
            <v>0.33300000000000002</v>
          </cell>
          <cell r="H113">
            <v>0.33300000000000002</v>
          </cell>
          <cell r="I113">
            <v>0.33300000000000002</v>
          </cell>
          <cell r="J113">
            <v>0.33300000000000002</v>
          </cell>
          <cell r="K113">
            <v>0.33300000000000002</v>
          </cell>
          <cell r="L113">
            <v>0.33300000000000002</v>
          </cell>
          <cell r="M113">
            <v>0.33300000000000002</v>
          </cell>
          <cell r="N113">
            <v>0.33</v>
          </cell>
        </row>
        <row r="114">
          <cell r="C114">
            <v>37987</v>
          </cell>
          <cell r="D114">
            <v>0.33300000000000002</v>
          </cell>
          <cell r="E114">
            <v>0.33300000000000002</v>
          </cell>
          <cell r="F114">
            <v>0.33300000000000002</v>
          </cell>
          <cell r="G114">
            <v>0.33300000000000002</v>
          </cell>
          <cell r="H114">
            <v>0.33300000000000002</v>
          </cell>
          <cell r="I114">
            <v>0.33300000000000002</v>
          </cell>
          <cell r="J114">
            <v>0.33300000000000002</v>
          </cell>
          <cell r="K114">
            <v>0.33300000000000002</v>
          </cell>
          <cell r="L114">
            <v>0.33300000000000002</v>
          </cell>
          <cell r="M114">
            <v>0.33300000000000002</v>
          </cell>
          <cell r="N114">
            <v>0.33</v>
          </cell>
        </row>
        <row r="115">
          <cell r="C115">
            <v>38353</v>
          </cell>
          <cell r="D115">
            <v>0.33300000000000002</v>
          </cell>
          <cell r="E115">
            <v>0.33300000000000002</v>
          </cell>
          <cell r="F115">
            <v>0.33300000000000002</v>
          </cell>
          <cell r="G115">
            <v>0.33300000000000002</v>
          </cell>
          <cell r="H115">
            <v>0.33300000000000002</v>
          </cell>
          <cell r="I115">
            <v>0.33300000000000002</v>
          </cell>
          <cell r="J115">
            <v>0.33300000000000002</v>
          </cell>
          <cell r="K115">
            <v>0.33300000000000002</v>
          </cell>
          <cell r="L115">
            <v>0.33300000000000002</v>
          </cell>
          <cell r="M115">
            <v>0.33300000000000002</v>
          </cell>
          <cell r="N115">
            <v>0.33</v>
          </cell>
        </row>
        <row r="116">
          <cell r="C116">
            <v>38718</v>
          </cell>
          <cell r="D116">
            <v>0.33300000000000002</v>
          </cell>
          <cell r="E116">
            <v>0.33300000000000002</v>
          </cell>
          <cell r="F116">
            <v>0.33300000000000002</v>
          </cell>
          <cell r="G116">
            <v>0.33300000000000002</v>
          </cell>
          <cell r="H116">
            <v>0.33300000000000002</v>
          </cell>
          <cell r="I116">
            <v>0.33300000000000002</v>
          </cell>
          <cell r="J116">
            <v>0.33300000000000002</v>
          </cell>
          <cell r="K116">
            <v>0.33300000000000002</v>
          </cell>
          <cell r="L116">
            <v>0.33300000000000002</v>
          </cell>
          <cell r="M116">
            <v>0.33300000000000002</v>
          </cell>
          <cell r="N116">
            <v>0.33</v>
          </cell>
        </row>
        <row r="117">
          <cell r="C117">
            <v>39083</v>
          </cell>
          <cell r="D117">
            <v>0.33300000000000002</v>
          </cell>
          <cell r="E117">
            <v>0.33300000000000002</v>
          </cell>
          <cell r="F117">
            <v>0.33300000000000002</v>
          </cell>
          <cell r="G117">
            <v>0.33300000000000002</v>
          </cell>
          <cell r="H117">
            <v>0.33300000000000002</v>
          </cell>
          <cell r="I117">
            <v>0.33300000000000002</v>
          </cell>
          <cell r="J117">
            <v>0.33300000000000002</v>
          </cell>
          <cell r="K117">
            <v>0.33300000000000002</v>
          </cell>
          <cell r="L117">
            <v>0.33300000000000002</v>
          </cell>
          <cell r="M117">
            <v>0.33300000000000002</v>
          </cell>
          <cell r="N117">
            <v>0.33</v>
          </cell>
        </row>
        <row r="118">
          <cell r="C118">
            <v>39448</v>
          </cell>
          <cell r="D118">
            <v>0.33300000000000002</v>
          </cell>
          <cell r="E118">
            <v>0.33300000000000002</v>
          </cell>
          <cell r="F118">
            <v>0.33300000000000002</v>
          </cell>
          <cell r="G118">
            <v>0.33300000000000002</v>
          </cell>
          <cell r="H118">
            <v>0.33300000000000002</v>
          </cell>
          <cell r="I118">
            <v>0.33300000000000002</v>
          </cell>
          <cell r="J118">
            <v>0.33300000000000002</v>
          </cell>
          <cell r="K118">
            <v>0.33300000000000002</v>
          </cell>
          <cell r="L118">
            <v>0.33300000000000002</v>
          </cell>
          <cell r="M118">
            <v>0.33300000000000002</v>
          </cell>
          <cell r="N118">
            <v>0.33</v>
          </cell>
        </row>
        <row r="119">
          <cell r="C119">
            <v>39814</v>
          </cell>
          <cell r="D119">
            <v>0.33300000000000002</v>
          </cell>
          <cell r="E119">
            <v>0.33300000000000002</v>
          </cell>
          <cell r="F119">
            <v>0.33300000000000002</v>
          </cell>
          <cell r="G119">
            <v>0.33300000000000002</v>
          </cell>
          <cell r="H119">
            <v>0.33300000000000002</v>
          </cell>
          <cell r="I119">
            <v>0.33300000000000002</v>
          </cell>
          <cell r="J119">
            <v>0.33300000000000002</v>
          </cell>
          <cell r="K119">
            <v>0.33300000000000002</v>
          </cell>
          <cell r="L119">
            <v>0.33300000000000002</v>
          </cell>
          <cell r="M119">
            <v>0.33300000000000002</v>
          </cell>
          <cell r="N119">
            <v>0.33</v>
          </cell>
        </row>
        <row r="120">
          <cell r="C120">
            <v>40179</v>
          </cell>
          <cell r="D120">
            <v>0.33300000000000002</v>
          </cell>
          <cell r="E120">
            <v>0.33300000000000002</v>
          </cell>
          <cell r="F120">
            <v>0.33300000000000002</v>
          </cell>
          <cell r="G120">
            <v>0.33300000000000002</v>
          </cell>
          <cell r="H120">
            <v>0.33300000000000002</v>
          </cell>
          <cell r="I120">
            <v>0.33300000000000002</v>
          </cell>
          <cell r="J120">
            <v>0.33300000000000002</v>
          </cell>
          <cell r="K120">
            <v>0.33300000000000002</v>
          </cell>
          <cell r="L120">
            <v>0.33300000000000002</v>
          </cell>
          <cell r="M120">
            <v>0.33300000000000002</v>
          </cell>
          <cell r="N120">
            <v>0.33</v>
          </cell>
        </row>
        <row r="123">
          <cell r="C123" t="str">
            <v>SAETSA</v>
          </cell>
          <cell r="D123" t="str">
            <v>Pulse</v>
          </cell>
          <cell r="E123" t="str">
            <v>AGL</v>
          </cell>
          <cell r="F123" t="str">
            <v>TXU</v>
          </cell>
          <cell r="G123" t="str">
            <v>CitiPower</v>
          </cell>
          <cell r="H123" t="str">
            <v>Powercor</v>
          </cell>
          <cell r="I123" t="str">
            <v>Integral</v>
          </cell>
          <cell r="J123" t="str">
            <v>EnergyAustralia</v>
          </cell>
          <cell r="K123" t="str">
            <v>Rural NSW</v>
          </cell>
          <cell r="L123" t="str">
            <v>Energex</v>
          </cell>
          <cell r="M123" t="str">
            <v>Ergon</v>
          </cell>
          <cell r="N123" t="str">
            <v>Non Incumbent</v>
          </cell>
        </row>
        <row r="124">
          <cell r="C124">
            <v>36526</v>
          </cell>
          <cell r="D124">
            <v>0.33300000000000002</v>
          </cell>
          <cell r="E124">
            <v>0.33300000000000002</v>
          </cell>
          <cell r="F124">
            <v>0.33300000000000002</v>
          </cell>
          <cell r="G124">
            <v>0.33300000000000002</v>
          </cell>
          <cell r="H124">
            <v>0.33300000000000002</v>
          </cell>
          <cell r="I124">
            <v>0.33300000000000002</v>
          </cell>
          <cell r="J124">
            <v>0.33300000000000002</v>
          </cell>
          <cell r="K124">
            <v>0.33300000000000002</v>
          </cell>
          <cell r="L124">
            <v>0.33300000000000002</v>
          </cell>
          <cell r="M124">
            <v>0.33300000000000002</v>
          </cell>
          <cell r="N124">
            <v>0</v>
          </cell>
        </row>
        <row r="125">
          <cell r="C125">
            <v>36892</v>
          </cell>
          <cell r="D125">
            <v>0.33300000000000002</v>
          </cell>
          <cell r="E125">
            <v>0.33300000000000002</v>
          </cell>
          <cell r="F125">
            <v>0.33300000000000002</v>
          </cell>
          <cell r="G125">
            <v>0.33300000000000002</v>
          </cell>
          <cell r="H125">
            <v>0.33300000000000002</v>
          </cell>
          <cell r="I125">
            <v>0.33300000000000002</v>
          </cell>
          <cell r="J125">
            <v>0.33300000000000002</v>
          </cell>
          <cell r="K125">
            <v>0.33300000000000002</v>
          </cell>
          <cell r="L125">
            <v>0.33300000000000002</v>
          </cell>
          <cell r="M125">
            <v>0.33300000000000002</v>
          </cell>
          <cell r="N125">
            <v>0</v>
          </cell>
        </row>
        <row r="126">
          <cell r="C126">
            <v>37257</v>
          </cell>
          <cell r="D126">
            <v>0.33300000000000002</v>
          </cell>
          <cell r="E126">
            <v>0.33300000000000002</v>
          </cell>
          <cell r="F126">
            <v>0.33300000000000002</v>
          </cell>
          <cell r="G126">
            <v>0.33300000000000002</v>
          </cell>
          <cell r="H126">
            <v>0.33300000000000002</v>
          </cell>
          <cell r="I126">
            <v>0.33300000000000002</v>
          </cell>
          <cell r="J126">
            <v>0.33300000000000002</v>
          </cell>
          <cell r="K126">
            <v>0.33300000000000002</v>
          </cell>
          <cell r="L126">
            <v>0.33300000000000002</v>
          </cell>
          <cell r="M126">
            <v>0.33300000000000002</v>
          </cell>
          <cell r="N126">
            <v>0.33</v>
          </cell>
        </row>
        <row r="127">
          <cell r="C127">
            <v>37622</v>
          </cell>
          <cell r="D127">
            <v>0.33300000000000002</v>
          </cell>
          <cell r="E127">
            <v>0.33300000000000002</v>
          </cell>
          <cell r="F127">
            <v>0.33300000000000002</v>
          </cell>
          <cell r="G127">
            <v>0.33300000000000002</v>
          </cell>
          <cell r="H127">
            <v>0.33300000000000002</v>
          </cell>
          <cell r="I127">
            <v>0.33300000000000002</v>
          </cell>
          <cell r="J127">
            <v>0.33300000000000002</v>
          </cell>
          <cell r="K127">
            <v>0.33300000000000002</v>
          </cell>
          <cell r="L127">
            <v>0.33300000000000002</v>
          </cell>
          <cell r="M127">
            <v>0.33300000000000002</v>
          </cell>
          <cell r="N127">
            <v>0.33</v>
          </cell>
        </row>
        <row r="128">
          <cell r="C128">
            <v>37987</v>
          </cell>
          <cell r="D128">
            <v>0.33300000000000002</v>
          </cell>
          <cell r="E128">
            <v>0.33300000000000002</v>
          </cell>
          <cell r="F128">
            <v>0.33300000000000002</v>
          </cell>
          <cell r="G128">
            <v>0.33300000000000002</v>
          </cell>
          <cell r="H128">
            <v>0.33300000000000002</v>
          </cell>
          <cell r="I128">
            <v>0.33300000000000002</v>
          </cell>
          <cell r="J128">
            <v>0.33300000000000002</v>
          </cell>
          <cell r="K128">
            <v>0.33300000000000002</v>
          </cell>
          <cell r="L128">
            <v>0.33300000000000002</v>
          </cell>
          <cell r="M128">
            <v>0.33300000000000002</v>
          </cell>
          <cell r="N128">
            <v>0.33</v>
          </cell>
        </row>
        <row r="129">
          <cell r="C129">
            <v>38353</v>
          </cell>
          <cell r="D129">
            <v>0.33300000000000002</v>
          </cell>
          <cell r="E129">
            <v>0.33300000000000002</v>
          </cell>
          <cell r="F129">
            <v>0.33300000000000002</v>
          </cell>
          <cell r="G129">
            <v>0.33300000000000002</v>
          </cell>
          <cell r="H129">
            <v>0.33300000000000002</v>
          </cell>
          <cell r="I129">
            <v>0.33300000000000002</v>
          </cell>
          <cell r="J129">
            <v>0.33300000000000002</v>
          </cell>
          <cell r="K129">
            <v>0.33300000000000002</v>
          </cell>
          <cell r="L129">
            <v>0.33300000000000002</v>
          </cell>
          <cell r="M129">
            <v>0.33300000000000002</v>
          </cell>
          <cell r="N129">
            <v>0.33</v>
          </cell>
        </row>
        <row r="130">
          <cell r="C130">
            <v>38718</v>
          </cell>
          <cell r="D130">
            <v>0.33300000000000002</v>
          </cell>
          <cell r="E130">
            <v>0.33300000000000002</v>
          </cell>
          <cell r="F130">
            <v>0.33300000000000002</v>
          </cell>
          <cell r="G130">
            <v>0.33300000000000002</v>
          </cell>
          <cell r="H130">
            <v>0.33300000000000002</v>
          </cell>
          <cell r="I130">
            <v>0.33300000000000002</v>
          </cell>
          <cell r="J130">
            <v>0.33300000000000002</v>
          </cell>
          <cell r="K130">
            <v>0.33300000000000002</v>
          </cell>
          <cell r="L130">
            <v>0.33300000000000002</v>
          </cell>
          <cell r="M130">
            <v>0.33300000000000002</v>
          </cell>
          <cell r="N130">
            <v>0.33</v>
          </cell>
        </row>
        <row r="131">
          <cell r="C131">
            <v>39083</v>
          </cell>
          <cell r="D131">
            <v>0.33300000000000002</v>
          </cell>
          <cell r="E131">
            <v>0.33300000000000002</v>
          </cell>
          <cell r="F131">
            <v>0.33300000000000002</v>
          </cell>
          <cell r="G131">
            <v>0.33300000000000002</v>
          </cell>
          <cell r="H131">
            <v>0.33300000000000002</v>
          </cell>
          <cell r="I131">
            <v>0.33300000000000002</v>
          </cell>
          <cell r="J131">
            <v>0.33300000000000002</v>
          </cell>
          <cell r="K131">
            <v>0.33300000000000002</v>
          </cell>
          <cell r="L131">
            <v>0.33300000000000002</v>
          </cell>
          <cell r="M131">
            <v>0.33300000000000002</v>
          </cell>
          <cell r="N131">
            <v>0.33</v>
          </cell>
        </row>
        <row r="132">
          <cell r="C132">
            <v>39448</v>
          </cell>
          <cell r="D132">
            <v>0.33300000000000002</v>
          </cell>
          <cell r="E132">
            <v>0.33300000000000002</v>
          </cell>
          <cell r="F132">
            <v>0.33300000000000002</v>
          </cell>
          <cell r="G132">
            <v>0.33300000000000002</v>
          </cell>
          <cell r="H132">
            <v>0.33300000000000002</v>
          </cell>
          <cell r="I132">
            <v>0.33300000000000002</v>
          </cell>
          <cell r="J132">
            <v>0.33300000000000002</v>
          </cell>
          <cell r="K132">
            <v>0.33300000000000002</v>
          </cell>
          <cell r="L132">
            <v>0.33300000000000002</v>
          </cell>
          <cell r="M132">
            <v>0.33300000000000002</v>
          </cell>
          <cell r="N132">
            <v>0.33</v>
          </cell>
        </row>
        <row r="133">
          <cell r="C133">
            <v>39814</v>
          </cell>
          <cell r="D133">
            <v>0.33300000000000002</v>
          </cell>
          <cell r="E133">
            <v>0.33300000000000002</v>
          </cell>
          <cell r="F133">
            <v>0.33300000000000002</v>
          </cell>
          <cell r="G133">
            <v>0.33300000000000002</v>
          </cell>
          <cell r="H133">
            <v>0.33300000000000002</v>
          </cell>
          <cell r="I133">
            <v>0.33300000000000002</v>
          </cell>
          <cell r="J133">
            <v>0.33300000000000002</v>
          </cell>
          <cell r="K133">
            <v>0.33300000000000002</v>
          </cell>
          <cell r="L133">
            <v>0.33300000000000002</v>
          </cell>
          <cell r="M133">
            <v>0.33300000000000002</v>
          </cell>
          <cell r="N133">
            <v>0.33</v>
          </cell>
        </row>
        <row r="134">
          <cell r="C134">
            <v>40179</v>
          </cell>
          <cell r="D134">
            <v>0.33300000000000002</v>
          </cell>
          <cell r="E134">
            <v>0.33300000000000002</v>
          </cell>
          <cell r="F134">
            <v>0.33300000000000002</v>
          </cell>
          <cell r="G134">
            <v>0.33300000000000002</v>
          </cell>
          <cell r="H134">
            <v>0.33300000000000002</v>
          </cell>
          <cell r="I134">
            <v>0.33300000000000002</v>
          </cell>
          <cell r="J134">
            <v>0.33300000000000002</v>
          </cell>
          <cell r="K134">
            <v>0.33300000000000002</v>
          </cell>
          <cell r="L134">
            <v>0.33300000000000002</v>
          </cell>
          <cell r="M134">
            <v>0.33300000000000002</v>
          </cell>
          <cell r="N134">
            <v>0.33</v>
          </cell>
        </row>
        <row r="137">
          <cell r="C137" t="str">
            <v>QLDEnergex</v>
          </cell>
          <cell r="D137" t="str">
            <v>Pulse</v>
          </cell>
          <cell r="E137" t="str">
            <v>AGL</v>
          </cell>
          <cell r="F137" t="str">
            <v>TXU</v>
          </cell>
          <cell r="G137" t="str">
            <v>CitiPower</v>
          </cell>
          <cell r="H137" t="str">
            <v>Powercor</v>
          </cell>
          <cell r="I137" t="str">
            <v>Integral</v>
          </cell>
          <cell r="J137" t="str">
            <v>EnergyAustralia</v>
          </cell>
          <cell r="K137" t="str">
            <v>Rural NSW</v>
          </cell>
          <cell r="L137" t="str">
            <v>Energex</v>
          </cell>
          <cell r="M137" t="str">
            <v>Ergon</v>
          </cell>
          <cell r="N137" t="str">
            <v>Non Incumbent</v>
          </cell>
        </row>
        <row r="138">
          <cell r="C138">
            <v>36526</v>
          </cell>
          <cell r="D138">
            <v>0.33300000000000002</v>
          </cell>
          <cell r="E138">
            <v>0.33300000000000002</v>
          </cell>
          <cell r="F138">
            <v>0.33300000000000002</v>
          </cell>
          <cell r="G138">
            <v>0.33300000000000002</v>
          </cell>
          <cell r="H138">
            <v>0.33300000000000002</v>
          </cell>
          <cell r="I138">
            <v>0.33300000000000002</v>
          </cell>
          <cell r="J138">
            <v>0.33300000000000002</v>
          </cell>
          <cell r="K138">
            <v>0.33300000000000002</v>
          </cell>
          <cell r="L138">
            <v>0.33300000000000002</v>
          </cell>
          <cell r="M138">
            <v>0.33300000000000002</v>
          </cell>
          <cell r="N138">
            <v>0</v>
          </cell>
        </row>
        <row r="139">
          <cell r="C139">
            <v>36892</v>
          </cell>
          <cell r="D139">
            <v>0.33300000000000002</v>
          </cell>
          <cell r="E139">
            <v>0.33300000000000002</v>
          </cell>
          <cell r="F139">
            <v>0.33300000000000002</v>
          </cell>
          <cell r="G139">
            <v>0.33300000000000002</v>
          </cell>
          <cell r="H139">
            <v>0.33300000000000002</v>
          </cell>
          <cell r="I139">
            <v>0.33300000000000002</v>
          </cell>
          <cell r="J139">
            <v>0.33300000000000002</v>
          </cell>
          <cell r="K139">
            <v>0.33300000000000002</v>
          </cell>
          <cell r="L139">
            <v>0.33300000000000002</v>
          </cell>
          <cell r="M139">
            <v>0.33300000000000002</v>
          </cell>
          <cell r="N139">
            <v>0</v>
          </cell>
        </row>
        <row r="140">
          <cell r="C140">
            <v>37257</v>
          </cell>
          <cell r="D140">
            <v>0.33300000000000002</v>
          </cell>
          <cell r="E140">
            <v>0.33300000000000002</v>
          </cell>
          <cell r="F140">
            <v>0.33300000000000002</v>
          </cell>
          <cell r="G140">
            <v>0.33300000000000002</v>
          </cell>
          <cell r="H140">
            <v>0.33300000000000002</v>
          </cell>
          <cell r="I140">
            <v>0.33300000000000002</v>
          </cell>
          <cell r="J140">
            <v>0.33300000000000002</v>
          </cell>
          <cell r="K140">
            <v>0.33300000000000002</v>
          </cell>
          <cell r="L140">
            <v>0.33300000000000002</v>
          </cell>
          <cell r="M140">
            <v>0.33300000000000002</v>
          </cell>
          <cell r="N140">
            <v>0.33</v>
          </cell>
        </row>
        <row r="141">
          <cell r="C141">
            <v>37622</v>
          </cell>
          <cell r="D141">
            <v>0.33300000000000002</v>
          </cell>
          <cell r="E141">
            <v>0.33300000000000002</v>
          </cell>
          <cell r="F141">
            <v>0.33300000000000002</v>
          </cell>
          <cell r="G141">
            <v>0.33300000000000002</v>
          </cell>
          <cell r="H141">
            <v>0.33300000000000002</v>
          </cell>
          <cell r="I141">
            <v>0.33300000000000002</v>
          </cell>
          <cell r="J141">
            <v>0.33300000000000002</v>
          </cell>
          <cell r="K141">
            <v>0.33300000000000002</v>
          </cell>
          <cell r="L141">
            <v>0.33300000000000002</v>
          </cell>
          <cell r="M141">
            <v>0.33300000000000002</v>
          </cell>
          <cell r="N141">
            <v>0.33</v>
          </cell>
        </row>
        <row r="142">
          <cell r="C142">
            <v>37987</v>
          </cell>
          <cell r="D142">
            <v>0.33300000000000002</v>
          </cell>
          <cell r="E142">
            <v>0.33300000000000002</v>
          </cell>
          <cell r="F142">
            <v>0.33300000000000002</v>
          </cell>
          <cell r="G142">
            <v>0.33300000000000002</v>
          </cell>
          <cell r="H142">
            <v>0.33300000000000002</v>
          </cell>
          <cell r="I142">
            <v>0.33300000000000002</v>
          </cell>
          <cell r="J142">
            <v>0.33300000000000002</v>
          </cell>
          <cell r="K142">
            <v>0.33300000000000002</v>
          </cell>
          <cell r="L142">
            <v>0.33300000000000002</v>
          </cell>
          <cell r="M142">
            <v>0.33300000000000002</v>
          </cell>
          <cell r="N142">
            <v>0.33</v>
          </cell>
        </row>
        <row r="143">
          <cell r="C143">
            <v>38353</v>
          </cell>
          <cell r="D143">
            <v>0.33300000000000002</v>
          </cell>
          <cell r="E143">
            <v>0.33300000000000002</v>
          </cell>
          <cell r="F143">
            <v>0.33300000000000002</v>
          </cell>
          <cell r="G143">
            <v>0.33300000000000002</v>
          </cell>
          <cell r="H143">
            <v>0.33300000000000002</v>
          </cell>
          <cell r="I143">
            <v>0.33300000000000002</v>
          </cell>
          <cell r="J143">
            <v>0.33300000000000002</v>
          </cell>
          <cell r="K143">
            <v>0.33300000000000002</v>
          </cell>
          <cell r="L143">
            <v>0.33300000000000002</v>
          </cell>
          <cell r="M143">
            <v>0.33300000000000002</v>
          </cell>
          <cell r="N143">
            <v>0.33</v>
          </cell>
        </row>
        <row r="144">
          <cell r="C144">
            <v>38718</v>
          </cell>
          <cell r="D144">
            <v>0.33300000000000002</v>
          </cell>
          <cell r="E144">
            <v>0.33300000000000002</v>
          </cell>
          <cell r="F144">
            <v>0.33300000000000002</v>
          </cell>
          <cell r="G144">
            <v>0.33300000000000002</v>
          </cell>
          <cell r="H144">
            <v>0.33300000000000002</v>
          </cell>
          <cell r="I144">
            <v>0.33300000000000002</v>
          </cell>
          <cell r="J144">
            <v>0.33300000000000002</v>
          </cell>
          <cell r="K144">
            <v>0.33300000000000002</v>
          </cell>
          <cell r="L144">
            <v>0.33300000000000002</v>
          </cell>
          <cell r="M144">
            <v>0.33300000000000002</v>
          </cell>
          <cell r="N144">
            <v>0.33</v>
          </cell>
        </row>
        <row r="145">
          <cell r="C145">
            <v>39083</v>
          </cell>
          <cell r="D145">
            <v>0.33300000000000002</v>
          </cell>
          <cell r="E145">
            <v>0.33300000000000002</v>
          </cell>
          <cell r="F145">
            <v>0.33300000000000002</v>
          </cell>
          <cell r="G145">
            <v>0.33300000000000002</v>
          </cell>
          <cell r="H145">
            <v>0.33300000000000002</v>
          </cell>
          <cell r="I145">
            <v>0.33300000000000002</v>
          </cell>
          <cell r="J145">
            <v>0.33300000000000002</v>
          </cell>
          <cell r="K145">
            <v>0.33300000000000002</v>
          </cell>
          <cell r="L145">
            <v>0.33300000000000002</v>
          </cell>
          <cell r="M145">
            <v>0.33300000000000002</v>
          </cell>
          <cell r="N145">
            <v>0.33</v>
          </cell>
        </row>
        <row r="146">
          <cell r="C146">
            <v>39448</v>
          </cell>
          <cell r="D146">
            <v>0.33300000000000002</v>
          </cell>
          <cell r="E146">
            <v>0.33300000000000002</v>
          </cell>
          <cell r="F146">
            <v>0.33300000000000002</v>
          </cell>
          <cell r="G146">
            <v>0.33300000000000002</v>
          </cell>
          <cell r="H146">
            <v>0.33300000000000002</v>
          </cell>
          <cell r="I146">
            <v>0.33300000000000002</v>
          </cell>
          <cell r="J146">
            <v>0.33300000000000002</v>
          </cell>
          <cell r="K146">
            <v>0.33300000000000002</v>
          </cell>
          <cell r="L146">
            <v>0.33300000000000002</v>
          </cell>
          <cell r="M146">
            <v>0.33300000000000002</v>
          </cell>
          <cell r="N146">
            <v>0.33</v>
          </cell>
        </row>
        <row r="147">
          <cell r="C147">
            <v>39814</v>
          </cell>
          <cell r="D147">
            <v>0.33300000000000002</v>
          </cell>
          <cell r="E147">
            <v>0.33300000000000002</v>
          </cell>
          <cell r="F147">
            <v>0.33300000000000002</v>
          </cell>
          <cell r="G147">
            <v>0.33300000000000002</v>
          </cell>
          <cell r="H147">
            <v>0.33300000000000002</v>
          </cell>
          <cell r="I147">
            <v>0.33300000000000002</v>
          </cell>
          <cell r="J147">
            <v>0.33300000000000002</v>
          </cell>
          <cell r="K147">
            <v>0.33300000000000002</v>
          </cell>
          <cell r="L147">
            <v>0.33300000000000002</v>
          </cell>
          <cell r="M147">
            <v>0.33300000000000002</v>
          </cell>
          <cell r="N147">
            <v>0.33</v>
          </cell>
        </row>
        <row r="148">
          <cell r="C148">
            <v>40179</v>
          </cell>
          <cell r="D148">
            <v>0.33300000000000002</v>
          </cell>
          <cell r="E148">
            <v>0.33300000000000002</v>
          </cell>
          <cell r="F148">
            <v>0.33300000000000002</v>
          </cell>
          <cell r="G148">
            <v>0.33300000000000002</v>
          </cell>
          <cell r="H148">
            <v>0.33300000000000002</v>
          </cell>
          <cell r="I148">
            <v>0.33300000000000002</v>
          </cell>
          <cell r="J148">
            <v>0.33300000000000002</v>
          </cell>
          <cell r="K148">
            <v>0.33300000000000002</v>
          </cell>
          <cell r="L148">
            <v>0.33300000000000002</v>
          </cell>
          <cell r="M148">
            <v>0.33300000000000002</v>
          </cell>
          <cell r="N148">
            <v>0.33</v>
          </cell>
        </row>
        <row r="151">
          <cell r="C151" t="str">
            <v>QLDErgon</v>
          </cell>
          <cell r="D151" t="str">
            <v>Pulse</v>
          </cell>
          <cell r="E151" t="str">
            <v>AGL</v>
          </cell>
          <cell r="F151" t="str">
            <v>TXU</v>
          </cell>
          <cell r="G151" t="str">
            <v>CitiPower</v>
          </cell>
          <cell r="H151" t="str">
            <v>Powercor</v>
          </cell>
          <cell r="I151" t="str">
            <v>Integral</v>
          </cell>
          <cell r="J151" t="str">
            <v>EnergyAustralia</v>
          </cell>
          <cell r="K151" t="str">
            <v>Rural NSW</v>
          </cell>
          <cell r="L151" t="str">
            <v>Energex</v>
          </cell>
          <cell r="M151" t="str">
            <v>Ergon</v>
          </cell>
          <cell r="N151" t="str">
            <v>Non Incumbent</v>
          </cell>
        </row>
        <row r="152">
          <cell r="C152">
            <v>36526</v>
          </cell>
          <cell r="D152">
            <v>0.33300000000000002</v>
          </cell>
          <cell r="E152">
            <v>0.33300000000000002</v>
          </cell>
          <cell r="F152">
            <v>0.33300000000000002</v>
          </cell>
          <cell r="G152">
            <v>0.33300000000000002</v>
          </cell>
          <cell r="H152">
            <v>0.33300000000000002</v>
          </cell>
          <cell r="I152">
            <v>0.33300000000000002</v>
          </cell>
          <cell r="J152">
            <v>0.33300000000000002</v>
          </cell>
          <cell r="K152">
            <v>0.33300000000000002</v>
          </cell>
          <cell r="L152">
            <v>0.33300000000000002</v>
          </cell>
          <cell r="M152">
            <v>0.33300000000000002</v>
          </cell>
          <cell r="N152">
            <v>0</v>
          </cell>
        </row>
        <row r="153">
          <cell r="C153">
            <v>36892</v>
          </cell>
          <cell r="D153">
            <v>0.33300000000000002</v>
          </cell>
          <cell r="E153">
            <v>0.33300000000000002</v>
          </cell>
          <cell r="F153">
            <v>0.33300000000000002</v>
          </cell>
          <cell r="G153">
            <v>0.33300000000000002</v>
          </cell>
          <cell r="H153">
            <v>0.33300000000000002</v>
          </cell>
          <cell r="I153">
            <v>0.33300000000000002</v>
          </cell>
          <cell r="J153">
            <v>0.33300000000000002</v>
          </cell>
          <cell r="K153">
            <v>0.33300000000000002</v>
          </cell>
          <cell r="L153">
            <v>0.33300000000000002</v>
          </cell>
          <cell r="M153">
            <v>0.33300000000000002</v>
          </cell>
          <cell r="N153">
            <v>0</v>
          </cell>
        </row>
        <row r="154">
          <cell r="C154">
            <v>37257</v>
          </cell>
          <cell r="D154">
            <v>0.33300000000000002</v>
          </cell>
          <cell r="E154">
            <v>0.33300000000000002</v>
          </cell>
          <cell r="F154">
            <v>0.33300000000000002</v>
          </cell>
          <cell r="G154">
            <v>0.33300000000000002</v>
          </cell>
          <cell r="H154">
            <v>0.33300000000000002</v>
          </cell>
          <cell r="I154">
            <v>0.33300000000000002</v>
          </cell>
          <cell r="J154">
            <v>0.33300000000000002</v>
          </cell>
          <cell r="K154">
            <v>0.33300000000000002</v>
          </cell>
          <cell r="L154">
            <v>0.33300000000000002</v>
          </cell>
          <cell r="M154">
            <v>0.33300000000000002</v>
          </cell>
          <cell r="N154">
            <v>0.33</v>
          </cell>
        </row>
        <row r="155">
          <cell r="C155">
            <v>37622</v>
          </cell>
          <cell r="D155">
            <v>0.33300000000000002</v>
          </cell>
          <cell r="E155">
            <v>0.33300000000000002</v>
          </cell>
          <cell r="F155">
            <v>0.33300000000000002</v>
          </cell>
          <cell r="G155">
            <v>0.33300000000000002</v>
          </cell>
          <cell r="H155">
            <v>0.33300000000000002</v>
          </cell>
          <cell r="I155">
            <v>0.33300000000000002</v>
          </cell>
          <cell r="J155">
            <v>0.33300000000000002</v>
          </cell>
          <cell r="K155">
            <v>0.33300000000000002</v>
          </cell>
          <cell r="L155">
            <v>0.33300000000000002</v>
          </cell>
          <cell r="M155">
            <v>0.33300000000000002</v>
          </cell>
          <cell r="N155">
            <v>0.33</v>
          </cell>
        </row>
        <row r="156">
          <cell r="C156">
            <v>37987</v>
          </cell>
          <cell r="D156">
            <v>0.33300000000000002</v>
          </cell>
          <cell r="E156">
            <v>0.33300000000000002</v>
          </cell>
          <cell r="F156">
            <v>0.33300000000000002</v>
          </cell>
          <cell r="G156">
            <v>0.33300000000000002</v>
          </cell>
          <cell r="H156">
            <v>0.33300000000000002</v>
          </cell>
          <cell r="I156">
            <v>0.33300000000000002</v>
          </cell>
          <cell r="J156">
            <v>0.33300000000000002</v>
          </cell>
          <cell r="K156">
            <v>0.33300000000000002</v>
          </cell>
          <cell r="L156">
            <v>0.33300000000000002</v>
          </cell>
          <cell r="M156">
            <v>0.33300000000000002</v>
          </cell>
          <cell r="N156">
            <v>0.33</v>
          </cell>
        </row>
        <row r="157">
          <cell r="C157">
            <v>38353</v>
          </cell>
          <cell r="D157">
            <v>0.33300000000000002</v>
          </cell>
          <cell r="E157">
            <v>0.33300000000000002</v>
          </cell>
          <cell r="F157">
            <v>0.33300000000000002</v>
          </cell>
          <cell r="G157">
            <v>0.33300000000000002</v>
          </cell>
          <cell r="H157">
            <v>0.33300000000000002</v>
          </cell>
          <cell r="I157">
            <v>0.33300000000000002</v>
          </cell>
          <cell r="J157">
            <v>0.33300000000000002</v>
          </cell>
          <cell r="K157">
            <v>0.33300000000000002</v>
          </cell>
          <cell r="L157">
            <v>0.33300000000000002</v>
          </cell>
          <cell r="M157">
            <v>0.33300000000000002</v>
          </cell>
          <cell r="N157">
            <v>0.33</v>
          </cell>
        </row>
        <row r="158">
          <cell r="C158">
            <v>38718</v>
          </cell>
          <cell r="D158">
            <v>0.33300000000000002</v>
          </cell>
          <cell r="E158">
            <v>0.33300000000000002</v>
          </cell>
          <cell r="F158">
            <v>0.33300000000000002</v>
          </cell>
          <cell r="G158">
            <v>0.33300000000000002</v>
          </cell>
          <cell r="H158">
            <v>0.33300000000000002</v>
          </cell>
          <cell r="I158">
            <v>0.33300000000000002</v>
          </cell>
          <cell r="J158">
            <v>0.33300000000000002</v>
          </cell>
          <cell r="K158">
            <v>0.33300000000000002</v>
          </cell>
          <cell r="L158">
            <v>0.33300000000000002</v>
          </cell>
          <cell r="M158">
            <v>0.33300000000000002</v>
          </cell>
          <cell r="N158">
            <v>0.33</v>
          </cell>
        </row>
        <row r="159">
          <cell r="C159">
            <v>39083</v>
          </cell>
          <cell r="D159">
            <v>0.33300000000000002</v>
          </cell>
          <cell r="E159">
            <v>0.33300000000000002</v>
          </cell>
          <cell r="F159">
            <v>0.33300000000000002</v>
          </cell>
          <cell r="G159">
            <v>0.33300000000000002</v>
          </cell>
          <cell r="H159">
            <v>0.33300000000000002</v>
          </cell>
          <cell r="I159">
            <v>0.33300000000000002</v>
          </cell>
          <cell r="J159">
            <v>0.33300000000000002</v>
          </cell>
          <cell r="K159">
            <v>0.33300000000000002</v>
          </cell>
          <cell r="L159">
            <v>0.33300000000000002</v>
          </cell>
          <cell r="M159">
            <v>0.33300000000000002</v>
          </cell>
          <cell r="N159">
            <v>0.33</v>
          </cell>
        </row>
        <row r="160">
          <cell r="C160">
            <v>39448</v>
          </cell>
          <cell r="D160">
            <v>0.33300000000000002</v>
          </cell>
          <cell r="E160">
            <v>0.33300000000000002</v>
          </cell>
          <cell r="F160">
            <v>0.33300000000000002</v>
          </cell>
          <cell r="G160">
            <v>0.33300000000000002</v>
          </cell>
          <cell r="H160">
            <v>0.33300000000000002</v>
          </cell>
          <cell r="I160">
            <v>0.33300000000000002</v>
          </cell>
          <cell r="J160">
            <v>0.33300000000000002</v>
          </cell>
          <cell r="K160">
            <v>0.33300000000000002</v>
          </cell>
          <cell r="L160">
            <v>0.33300000000000002</v>
          </cell>
          <cell r="M160">
            <v>0.33300000000000002</v>
          </cell>
          <cell r="N160">
            <v>0.33</v>
          </cell>
        </row>
        <row r="161">
          <cell r="C161">
            <v>39814</v>
          </cell>
          <cell r="D161">
            <v>0.33300000000000002</v>
          </cell>
          <cell r="E161">
            <v>0.33300000000000002</v>
          </cell>
          <cell r="F161">
            <v>0.33300000000000002</v>
          </cell>
          <cell r="G161">
            <v>0.33300000000000002</v>
          </cell>
          <cell r="H161">
            <v>0.33300000000000002</v>
          </cell>
          <cell r="I161">
            <v>0.33300000000000002</v>
          </cell>
          <cell r="J161">
            <v>0.33300000000000002</v>
          </cell>
          <cell r="K161">
            <v>0.33300000000000002</v>
          </cell>
          <cell r="L161">
            <v>0.33300000000000002</v>
          </cell>
          <cell r="M161">
            <v>0.33300000000000002</v>
          </cell>
          <cell r="N161">
            <v>0.33</v>
          </cell>
        </row>
        <row r="162">
          <cell r="C162">
            <v>40179</v>
          </cell>
          <cell r="D162">
            <v>0.33300000000000002</v>
          </cell>
          <cell r="E162">
            <v>0.33300000000000002</v>
          </cell>
          <cell r="F162">
            <v>0.33300000000000002</v>
          </cell>
          <cell r="G162">
            <v>0.33300000000000002</v>
          </cell>
          <cell r="H162">
            <v>0.33300000000000002</v>
          </cell>
          <cell r="I162">
            <v>0.33300000000000002</v>
          </cell>
          <cell r="J162">
            <v>0.33300000000000002</v>
          </cell>
          <cell r="K162">
            <v>0.33300000000000002</v>
          </cell>
          <cell r="L162">
            <v>0.33300000000000002</v>
          </cell>
          <cell r="M162">
            <v>0.33300000000000002</v>
          </cell>
          <cell r="N162">
            <v>0.33</v>
          </cell>
        </row>
        <row r="166">
          <cell r="C166" t="str">
            <v>VICUEL</v>
          </cell>
          <cell r="D166" t="str">
            <v>Pulse</v>
          </cell>
          <cell r="E166" t="str">
            <v>AGL</v>
          </cell>
          <cell r="F166" t="str">
            <v>TXU</v>
          </cell>
          <cell r="G166" t="str">
            <v>CitiPower</v>
          </cell>
          <cell r="H166" t="str">
            <v>Powercor</v>
          </cell>
          <cell r="I166" t="str">
            <v>Integral</v>
          </cell>
          <cell r="J166" t="str">
            <v>EnergyAustralia</v>
          </cell>
          <cell r="K166" t="str">
            <v>Rural NSW</v>
          </cell>
          <cell r="L166" t="str">
            <v>Energex</v>
          </cell>
          <cell r="M166" t="str">
            <v>Ergon</v>
          </cell>
          <cell r="N166" t="str">
            <v>Non Incumbent</v>
          </cell>
        </row>
        <row r="167">
          <cell r="C167">
            <v>36526</v>
          </cell>
          <cell r="D167">
            <v>0.15</v>
          </cell>
          <cell r="E167">
            <v>0.15</v>
          </cell>
          <cell r="F167">
            <v>0.15</v>
          </cell>
          <cell r="G167">
            <v>0.15</v>
          </cell>
          <cell r="H167">
            <v>0.15</v>
          </cell>
          <cell r="I167">
            <v>0.15</v>
          </cell>
          <cell r="J167">
            <v>0.15</v>
          </cell>
          <cell r="K167">
            <v>0.15</v>
          </cell>
          <cell r="L167">
            <v>0.15</v>
          </cell>
          <cell r="M167">
            <v>0.15</v>
          </cell>
          <cell r="N167">
            <v>0</v>
          </cell>
        </row>
        <row r="168">
          <cell r="C168">
            <v>36892</v>
          </cell>
          <cell r="D168">
            <v>0.15</v>
          </cell>
          <cell r="E168">
            <v>0.15</v>
          </cell>
          <cell r="F168">
            <v>0.15</v>
          </cell>
          <cell r="G168">
            <v>0.15</v>
          </cell>
          <cell r="H168">
            <v>0.15</v>
          </cell>
          <cell r="I168">
            <v>0.15</v>
          </cell>
          <cell r="J168">
            <v>0.15</v>
          </cell>
          <cell r="K168">
            <v>0.15</v>
          </cell>
          <cell r="L168">
            <v>0.15</v>
          </cell>
          <cell r="M168">
            <v>0.15</v>
          </cell>
          <cell r="N168">
            <v>0</v>
          </cell>
        </row>
        <row r="169">
          <cell r="C169">
            <v>37257</v>
          </cell>
          <cell r="D169">
            <v>0.15</v>
          </cell>
          <cell r="E169">
            <v>0.15</v>
          </cell>
          <cell r="F169">
            <v>0.15</v>
          </cell>
          <cell r="G169">
            <v>0.15</v>
          </cell>
          <cell r="H169">
            <v>0.15</v>
          </cell>
          <cell r="I169">
            <v>0.15</v>
          </cell>
          <cell r="J169">
            <v>0.15</v>
          </cell>
          <cell r="K169">
            <v>0.15</v>
          </cell>
          <cell r="L169">
            <v>0.15</v>
          </cell>
          <cell r="M169">
            <v>0.15</v>
          </cell>
          <cell r="N169">
            <v>0.15</v>
          </cell>
        </row>
        <row r="170">
          <cell r="C170">
            <v>37622</v>
          </cell>
          <cell r="D170">
            <v>0.15</v>
          </cell>
          <cell r="E170">
            <v>0.15</v>
          </cell>
          <cell r="F170">
            <v>0.15</v>
          </cell>
          <cell r="G170">
            <v>0.15</v>
          </cell>
          <cell r="H170">
            <v>0.15</v>
          </cell>
          <cell r="I170">
            <v>0.15</v>
          </cell>
          <cell r="J170">
            <v>0.15</v>
          </cell>
          <cell r="K170">
            <v>0.15</v>
          </cell>
          <cell r="L170">
            <v>0.15</v>
          </cell>
          <cell r="M170">
            <v>0.15</v>
          </cell>
          <cell r="N170">
            <v>0.15</v>
          </cell>
        </row>
        <row r="171">
          <cell r="C171">
            <v>37987</v>
          </cell>
          <cell r="D171">
            <v>0.15</v>
          </cell>
          <cell r="E171">
            <v>0.15</v>
          </cell>
          <cell r="F171">
            <v>0.15</v>
          </cell>
          <cell r="G171">
            <v>0.15</v>
          </cell>
          <cell r="H171">
            <v>0.15</v>
          </cell>
          <cell r="I171">
            <v>0.15</v>
          </cell>
          <cell r="J171">
            <v>0.15</v>
          </cell>
          <cell r="K171">
            <v>0.15</v>
          </cell>
          <cell r="L171">
            <v>0.15</v>
          </cell>
          <cell r="M171">
            <v>0.15</v>
          </cell>
          <cell r="N171">
            <v>0.15</v>
          </cell>
        </row>
        <row r="172">
          <cell r="C172">
            <v>38353</v>
          </cell>
          <cell r="D172">
            <v>0.15</v>
          </cell>
          <cell r="E172">
            <v>0.15</v>
          </cell>
          <cell r="F172">
            <v>0.15</v>
          </cell>
          <cell r="G172">
            <v>0.15</v>
          </cell>
          <cell r="H172">
            <v>0.15</v>
          </cell>
          <cell r="I172">
            <v>0.15</v>
          </cell>
          <cell r="J172">
            <v>0.15</v>
          </cell>
          <cell r="K172">
            <v>0.15</v>
          </cell>
          <cell r="L172">
            <v>0.15</v>
          </cell>
          <cell r="M172">
            <v>0.15</v>
          </cell>
          <cell r="N172">
            <v>0.15</v>
          </cell>
        </row>
        <row r="173">
          <cell r="C173">
            <v>38718</v>
          </cell>
          <cell r="D173">
            <v>0.15</v>
          </cell>
          <cell r="E173">
            <v>0.15</v>
          </cell>
          <cell r="F173">
            <v>0.15</v>
          </cell>
          <cell r="G173">
            <v>0.15</v>
          </cell>
          <cell r="H173">
            <v>0.15</v>
          </cell>
          <cell r="I173">
            <v>0.15</v>
          </cell>
          <cell r="J173">
            <v>0.15</v>
          </cell>
          <cell r="K173">
            <v>0.15</v>
          </cell>
          <cell r="L173">
            <v>0.15</v>
          </cell>
          <cell r="M173">
            <v>0.15</v>
          </cell>
          <cell r="N173">
            <v>0.15</v>
          </cell>
        </row>
        <row r="174">
          <cell r="C174">
            <v>39083</v>
          </cell>
          <cell r="D174">
            <v>0.15</v>
          </cell>
          <cell r="E174">
            <v>0.15</v>
          </cell>
          <cell r="F174">
            <v>0.15</v>
          </cell>
          <cell r="G174">
            <v>0.15</v>
          </cell>
          <cell r="H174">
            <v>0.15</v>
          </cell>
          <cell r="I174">
            <v>0.15</v>
          </cell>
          <cell r="J174">
            <v>0.15</v>
          </cell>
          <cell r="K174">
            <v>0.15</v>
          </cell>
          <cell r="L174">
            <v>0.15</v>
          </cell>
          <cell r="M174">
            <v>0.15</v>
          </cell>
          <cell r="N174">
            <v>0.15</v>
          </cell>
        </row>
        <row r="175">
          <cell r="C175">
            <v>39448</v>
          </cell>
          <cell r="D175">
            <v>0.15</v>
          </cell>
          <cell r="E175">
            <v>0.15</v>
          </cell>
          <cell r="F175">
            <v>0.15</v>
          </cell>
          <cell r="G175">
            <v>0.15</v>
          </cell>
          <cell r="H175">
            <v>0.15</v>
          </cell>
          <cell r="I175">
            <v>0.15</v>
          </cell>
          <cell r="J175">
            <v>0.15</v>
          </cell>
          <cell r="K175">
            <v>0.15</v>
          </cell>
          <cell r="L175">
            <v>0.15</v>
          </cell>
          <cell r="M175">
            <v>0.15</v>
          </cell>
          <cell r="N175">
            <v>0.15</v>
          </cell>
        </row>
        <row r="176">
          <cell r="C176">
            <v>39814</v>
          </cell>
          <cell r="D176">
            <v>0.15</v>
          </cell>
          <cell r="E176">
            <v>0.15</v>
          </cell>
          <cell r="F176">
            <v>0.15</v>
          </cell>
          <cell r="G176">
            <v>0.15</v>
          </cell>
          <cell r="H176">
            <v>0.15</v>
          </cell>
          <cell r="I176">
            <v>0.15</v>
          </cell>
          <cell r="J176">
            <v>0.15</v>
          </cell>
          <cell r="K176">
            <v>0.15</v>
          </cell>
          <cell r="L176">
            <v>0.15</v>
          </cell>
          <cell r="M176">
            <v>0.15</v>
          </cell>
          <cell r="N176">
            <v>0.15</v>
          </cell>
        </row>
        <row r="177">
          <cell r="C177">
            <v>40179</v>
          </cell>
          <cell r="D177">
            <v>0.15</v>
          </cell>
          <cell r="E177">
            <v>0.15</v>
          </cell>
          <cell r="F177">
            <v>0.15</v>
          </cell>
          <cell r="G177">
            <v>0.15</v>
          </cell>
          <cell r="H177">
            <v>0.15</v>
          </cell>
          <cell r="I177">
            <v>0.15</v>
          </cell>
          <cell r="J177">
            <v>0.15</v>
          </cell>
          <cell r="K177">
            <v>0.15</v>
          </cell>
          <cell r="L177">
            <v>0.15</v>
          </cell>
          <cell r="M177">
            <v>0.15</v>
          </cell>
          <cell r="N177">
            <v>0.15</v>
          </cell>
        </row>
        <row r="180">
          <cell r="C180" t="str">
            <v>VICSolaris</v>
          </cell>
          <cell r="D180" t="str">
            <v>Pulse</v>
          </cell>
          <cell r="E180" t="str">
            <v>AGL</v>
          </cell>
          <cell r="F180" t="str">
            <v>TXU</v>
          </cell>
          <cell r="G180" t="str">
            <v>CitiPower</v>
          </cell>
          <cell r="H180" t="str">
            <v>Powercor</v>
          </cell>
          <cell r="I180" t="str">
            <v>Integral</v>
          </cell>
          <cell r="J180" t="str">
            <v>EnergyAustralia</v>
          </cell>
          <cell r="K180" t="str">
            <v>Rural NSW</v>
          </cell>
          <cell r="L180" t="str">
            <v>Energex</v>
          </cell>
          <cell r="M180" t="str">
            <v>Ergon</v>
          </cell>
          <cell r="N180" t="str">
            <v>Non Incumbent</v>
          </cell>
        </row>
        <row r="181">
          <cell r="C181">
            <v>36526</v>
          </cell>
          <cell r="D181">
            <v>0.15</v>
          </cell>
          <cell r="E181">
            <v>0.15</v>
          </cell>
          <cell r="F181">
            <v>0.15</v>
          </cell>
          <cell r="G181">
            <v>0.15</v>
          </cell>
          <cell r="H181">
            <v>0.15</v>
          </cell>
          <cell r="I181">
            <v>0.15</v>
          </cell>
          <cell r="J181">
            <v>0.15</v>
          </cell>
          <cell r="K181">
            <v>0.15</v>
          </cell>
          <cell r="L181">
            <v>0.15</v>
          </cell>
          <cell r="M181">
            <v>0.15</v>
          </cell>
          <cell r="N181">
            <v>0</v>
          </cell>
        </row>
        <row r="182">
          <cell r="C182">
            <v>36892</v>
          </cell>
          <cell r="D182">
            <v>0.15</v>
          </cell>
          <cell r="E182">
            <v>0.15</v>
          </cell>
          <cell r="F182">
            <v>0.15</v>
          </cell>
          <cell r="G182">
            <v>0.15</v>
          </cell>
          <cell r="H182">
            <v>0.15</v>
          </cell>
          <cell r="I182">
            <v>0.15</v>
          </cell>
          <cell r="J182">
            <v>0.15</v>
          </cell>
          <cell r="K182">
            <v>0.15</v>
          </cell>
          <cell r="L182">
            <v>0.15</v>
          </cell>
          <cell r="M182">
            <v>0.15</v>
          </cell>
          <cell r="N182">
            <v>0</v>
          </cell>
        </row>
        <row r="183">
          <cell r="C183">
            <v>37257</v>
          </cell>
          <cell r="D183">
            <v>0.15</v>
          </cell>
          <cell r="E183">
            <v>0.15</v>
          </cell>
          <cell r="F183">
            <v>0.15</v>
          </cell>
          <cell r="G183">
            <v>0.15</v>
          </cell>
          <cell r="H183">
            <v>0.15</v>
          </cell>
          <cell r="I183">
            <v>0.15</v>
          </cell>
          <cell r="J183">
            <v>0.15</v>
          </cell>
          <cell r="K183">
            <v>0.15</v>
          </cell>
          <cell r="L183">
            <v>0.15</v>
          </cell>
          <cell r="M183">
            <v>0.15</v>
          </cell>
          <cell r="N183">
            <v>0.15</v>
          </cell>
        </row>
        <row r="184">
          <cell r="C184">
            <v>37622</v>
          </cell>
          <cell r="D184">
            <v>0.15</v>
          </cell>
          <cell r="E184">
            <v>0.15</v>
          </cell>
          <cell r="F184">
            <v>0.15</v>
          </cell>
          <cell r="G184">
            <v>0.15</v>
          </cell>
          <cell r="H184">
            <v>0.15</v>
          </cell>
          <cell r="I184">
            <v>0.15</v>
          </cell>
          <cell r="J184">
            <v>0.15</v>
          </cell>
          <cell r="K184">
            <v>0.15</v>
          </cell>
          <cell r="L184">
            <v>0.15</v>
          </cell>
          <cell r="M184">
            <v>0.15</v>
          </cell>
          <cell r="N184">
            <v>0.15</v>
          </cell>
        </row>
        <row r="185">
          <cell r="C185">
            <v>37987</v>
          </cell>
          <cell r="D185">
            <v>0.15</v>
          </cell>
          <cell r="E185">
            <v>0.15</v>
          </cell>
          <cell r="F185">
            <v>0.15</v>
          </cell>
          <cell r="G185">
            <v>0.15</v>
          </cell>
          <cell r="H185">
            <v>0.15</v>
          </cell>
          <cell r="I185">
            <v>0.15</v>
          </cell>
          <cell r="J185">
            <v>0.15</v>
          </cell>
          <cell r="K185">
            <v>0.15</v>
          </cell>
          <cell r="L185">
            <v>0.15</v>
          </cell>
          <cell r="M185">
            <v>0.15</v>
          </cell>
          <cell r="N185">
            <v>0.15</v>
          </cell>
        </row>
        <row r="186">
          <cell r="C186">
            <v>38353</v>
          </cell>
          <cell r="D186">
            <v>0.15</v>
          </cell>
          <cell r="E186">
            <v>0.15</v>
          </cell>
          <cell r="F186">
            <v>0.15</v>
          </cell>
          <cell r="G186">
            <v>0.15</v>
          </cell>
          <cell r="H186">
            <v>0.15</v>
          </cell>
          <cell r="I186">
            <v>0.15</v>
          </cell>
          <cell r="J186">
            <v>0.15</v>
          </cell>
          <cell r="K186">
            <v>0.15</v>
          </cell>
          <cell r="L186">
            <v>0.15</v>
          </cell>
          <cell r="M186">
            <v>0.15</v>
          </cell>
          <cell r="N186">
            <v>0.15</v>
          </cell>
        </row>
        <row r="187">
          <cell r="C187">
            <v>38718</v>
          </cell>
          <cell r="D187">
            <v>0.15</v>
          </cell>
          <cell r="E187">
            <v>0.15</v>
          </cell>
          <cell r="F187">
            <v>0.15</v>
          </cell>
          <cell r="G187">
            <v>0.15</v>
          </cell>
          <cell r="H187">
            <v>0.15</v>
          </cell>
          <cell r="I187">
            <v>0.15</v>
          </cell>
          <cell r="J187">
            <v>0.15</v>
          </cell>
          <cell r="K187">
            <v>0.15</v>
          </cell>
          <cell r="L187">
            <v>0.15</v>
          </cell>
          <cell r="M187">
            <v>0.15</v>
          </cell>
          <cell r="N187">
            <v>0.15</v>
          </cell>
        </row>
        <row r="188">
          <cell r="C188">
            <v>39083</v>
          </cell>
          <cell r="D188">
            <v>0.15</v>
          </cell>
          <cell r="E188">
            <v>0.15</v>
          </cell>
          <cell r="F188">
            <v>0.15</v>
          </cell>
          <cell r="G188">
            <v>0.15</v>
          </cell>
          <cell r="H188">
            <v>0.15</v>
          </cell>
          <cell r="I188">
            <v>0.15</v>
          </cell>
          <cell r="J188">
            <v>0.15</v>
          </cell>
          <cell r="K188">
            <v>0.15</v>
          </cell>
          <cell r="L188">
            <v>0.15</v>
          </cell>
          <cell r="M188">
            <v>0.15</v>
          </cell>
          <cell r="N188">
            <v>0.15</v>
          </cell>
        </row>
        <row r="189">
          <cell r="C189">
            <v>39448</v>
          </cell>
          <cell r="D189">
            <v>0.15</v>
          </cell>
          <cell r="E189">
            <v>0.15</v>
          </cell>
          <cell r="F189">
            <v>0.15</v>
          </cell>
          <cell r="G189">
            <v>0.15</v>
          </cell>
          <cell r="H189">
            <v>0.15</v>
          </cell>
          <cell r="I189">
            <v>0.15</v>
          </cell>
          <cell r="J189">
            <v>0.15</v>
          </cell>
          <cell r="K189">
            <v>0.15</v>
          </cell>
          <cell r="L189">
            <v>0.15</v>
          </cell>
          <cell r="M189">
            <v>0.15</v>
          </cell>
          <cell r="N189">
            <v>0.15</v>
          </cell>
        </row>
        <row r="190">
          <cell r="C190">
            <v>39814</v>
          </cell>
          <cell r="D190">
            <v>0.15</v>
          </cell>
          <cell r="E190">
            <v>0.15</v>
          </cell>
          <cell r="F190">
            <v>0.15</v>
          </cell>
          <cell r="G190">
            <v>0.15</v>
          </cell>
          <cell r="H190">
            <v>0.15</v>
          </cell>
          <cell r="I190">
            <v>0.15</v>
          </cell>
          <cell r="J190">
            <v>0.15</v>
          </cell>
          <cell r="K190">
            <v>0.15</v>
          </cell>
          <cell r="L190">
            <v>0.15</v>
          </cell>
          <cell r="M190">
            <v>0.15</v>
          </cell>
          <cell r="N190">
            <v>0.15</v>
          </cell>
        </row>
        <row r="191">
          <cell r="C191">
            <v>40179</v>
          </cell>
          <cell r="D191">
            <v>0.15</v>
          </cell>
          <cell r="E191">
            <v>0.15</v>
          </cell>
          <cell r="F191">
            <v>0.15</v>
          </cell>
          <cell r="G191">
            <v>0.15</v>
          </cell>
          <cell r="H191">
            <v>0.15</v>
          </cell>
          <cell r="I191">
            <v>0.15</v>
          </cell>
          <cell r="J191">
            <v>0.15</v>
          </cell>
          <cell r="K191">
            <v>0.15</v>
          </cell>
          <cell r="L191">
            <v>0.15</v>
          </cell>
          <cell r="M191">
            <v>0.15</v>
          </cell>
          <cell r="N191">
            <v>0.15</v>
          </cell>
        </row>
        <row r="194">
          <cell r="C194" t="str">
            <v>VICEastern</v>
          </cell>
          <cell r="D194" t="str">
            <v>Pulse</v>
          </cell>
          <cell r="E194" t="str">
            <v>AGL</v>
          </cell>
          <cell r="F194" t="str">
            <v>TXU</v>
          </cell>
          <cell r="G194" t="str">
            <v>CitiPower</v>
          </cell>
          <cell r="H194" t="str">
            <v>Powercor</v>
          </cell>
          <cell r="I194" t="str">
            <v>Integral</v>
          </cell>
          <cell r="J194" t="str">
            <v>EnergyAustralia</v>
          </cell>
          <cell r="K194" t="str">
            <v>Rural NSW</v>
          </cell>
          <cell r="L194" t="str">
            <v>Energex</v>
          </cell>
          <cell r="M194" t="str">
            <v>Ergon</v>
          </cell>
          <cell r="N194" t="str">
            <v>Non Incumbent</v>
          </cell>
        </row>
        <row r="195">
          <cell r="C195">
            <v>36526</v>
          </cell>
          <cell r="D195">
            <v>0.15</v>
          </cell>
          <cell r="E195">
            <v>0.15</v>
          </cell>
          <cell r="F195">
            <v>0.15</v>
          </cell>
          <cell r="G195">
            <v>0.15</v>
          </cell>
          <cell r="H195">
            <v>0.15</v>
          </cell>
          <cell r="I195">
            <v>0.15</v>
          </cell>
          <cell r="J195">
            <v>0.15</v>
          </cell>
          <cell r="K195">
            <v>0.15</v>
          </cell>
          <cell r="L195">
            <v>0.15</v>
          </cell>
          <cell r="M195">
            <v>0.15</v>
          </cell>
          <cell r="N195">
            <v>0</v>
          </cell>
        </row>
        <row r="196">
          <cell r="C196">
            <v>36892</v>
          </cell>
          <cell r="D196">
            <v>0.15</v>
          </cell>
          <cell r="E196">
            <v>0.15</v>
          </cell>
          <cell r="F196">
            <v>0.15</v>
          </cell>
          <cell r="G196">
            <v>0.15</v>
          </cell>
          <cell r="H196">
            <v>0.15</v>
          </cell>
          <cell r="I196">
            <v>0.15</v>
          </cell>
          <cell r="J196">
            <v>0.15</v>
          </cell>
          <cell r="K196">
            <v>0.15</v>
          </cell>
          <cell r="L196">
            <v>0.15</v>
          </cell>
          <cell r="M196">
            <v>0.15</v>
          </cell>
          <cell r="N196">
            <v>0</v>
          </cell>
        </row>
        <row r="197">
          <cell r="C197">
            <v>37257</v>
          </cell>
          <cell r="D197">
            <v>0.15</v>
          </cell>
          <cell r="E197">
            <v>0.15</v>
          </cell>
          <cell r="F197">
            <v>0.15</v>
          </cell>
          <cell r="G197">
            <v>0.15</v>
          </cell>
          <cell r="H197">
            <v>0.15</v>
          </cell>
          <cell r="I197">
            <v>0.15</v>
          </cell>
          <cell r="J197">
            <v>0.15</v>
          </cell>
          <cell r="K197">
            <v>0.15</v>
          </cell>
          <cell r="L197">
            <v>0.15</v>
          </cell>
          <cell r="M197">
            <v>0.15</v>
          </cell>
          <cell r="N197">
            <v>0.15</v>
          </cell>
        </row>
        <row r="198">
          <cell r="C198">
            <v>37622</v>
          </cell>
          <cell r="D198">
            <v>0.15</v>
          </cell>
          <cell r="E198">
            <v>0.15</v>
          </cell>
          <cell r="F198">
            <v>0.15</v>
          </cell>
          <cell r="G198">
            <v>0.15</v>
          </cell>
          <cell r="H198">
            <v>0.15</v>
          </cell>
          <cell r="I198">
            <v>0.15</v>
          </cell>
          <cell r="J198">
            <v>0.15</v>
          </cell>
          <cell r="K198">
            <v>0.15</v>
          </cell>
          <cell r="L198">
            <v>0.15</v>
          </cell>
          <cell r="M198">
            <v>0.15</v>
          </cell>
          <cell r="N198">
            <v>0.15</v>
          </cell>
        </row>
        <row r="199">
          <cell r="C199">
            <v>37987</v>
          </cell>
          <cell r="D199">
            <v>0.15</v>
          </cell>
          <cell r="E199">
            <v>0.15</v>
          </cell>
          <cell r="F199">
            <v>0.15</v>
          </cell>
          <cell r="G199">
            <v>0.15</v>
          </cell>
          <cell r="H199">
            <v>0.15</v>
          </cell>
          <cell r="I199">
            <v>0.15</v>
          </cell>
          <cell r="J199">
            <v>0.15</v>
          </cell>
          <cell r="K199">
            <v>0.15</v>
          </cell>
          <cell r="L199">
            <v>0.15</v>
          </cell>
          <cell r="M199">
            <v>0.15</v>
          </cell>
          <cell r="N199">
            <v>0.15</v>
          </cell>
        </row>
        <row r="200">
          <cell r="C200">
            <v>38353</v>
          </cell>
          <cell r="D200">
            <v>0.15</v>
          </cell>
          <cell r="E200">
            <v>0.15</v>
          </cell>
          <cell r="F200">
            <v>0.15</v>
          </cell>
          <cell r="G200">
            <v>0.15</v>
          </cell>
          <cell r="H200">
            <v>0.15</v>
          </cell>
          <cell r="I200">
            <v>0.15</v>
          </cell>
          <cell r="J200">
            <v>0.15</v>
          </cell>
          <cell r="K200">
            <v>0.15</v>
          </cell>
          <cell r="L200">
            <v>0.15</v>
          </cell>
          <cell r="M200">
            <v>0.15</v>
          </cell>
          <cell r="N200">
            <v>0.15</v>
          </cell>
        </row>
        <row r="201">
          <cell r="C201">
            <v>38718</v>
          </cell>
          <cell r="D201">
            <v>0.15</v>
          </cell>
          <cell r="E201">
            <v>0.15</v>
          </cell>
          <cell r="F201">
            <v>0.15</v>
          </cell>
          <cell r="G201">
            <v>0.15</v>
          </cell>
          <cell r="H201">
            <v>0.15</v>
          </cell>
          <cell r="I201">
            <v>0.15</v>
          </cell>
          <cell r="J201">
            <v>0.15</v>
          </cell>
          <cell r="K201">
            <v>0.15</v>
          </cell>
          <cell r="L201">
            <v>0.15</v>
          </cell>
          <cell r="M201">
            <v>0.15</v>
          </cell>
          <cell r="N201">
            <v>0.15</v>
          </cell>
        </row>
        <row r="202">
          <cell r="C202">
            <v>39083</v>
          </cell>
          <cell r="D202">
            <v>0.15</v>
          </cell>
          <cell r="E202">
            <v>0.15</v>
          </cell>
          <cell r="F202">
            <v>0.15</v>
          </cell>
          <cell r="G202">
            <v>0.15</v>
          </cell>
          <cell r="H202">
            <v>0.15</v>
          </cell>
          <cell r="I202">
            <v>0.15</v>
          </cell>
          <cell r="J202">
            <v>0.15</v>
          </cell>
          <cell r="K202">
            <v>0.15</v>
          </cell>
          <cell r="L202">
            <v>0.15</v>
          </cell>
          <cell r="M202">
            <v>0.15</v>
          </cell>
          <cell r="N202">
            <v>0.15</v>
          </cell>
        </row>
        <row r="203">
          <cell r="C203">
            <v>39448</v>
          </cell>
          <cell r="D203">
            <v>0.15</v>
          </cell>
          <cell r="E203">
            <v>0.15</v>
          </cell>
          <cell r="F203">
            <v>0.15</v>
          </cell>
          <cell r="G203">
            <v>0.15</v>
          </cell>
          <cell r="H203">
            <v>0.15</v>
          </cell>
          <cell r="I203">
            <v>0.15</v>
          </cell>
          <cell r="J203">
            <v>0.15</v>
          </cell>
          <cell r="K203">
            <v>0.15</v>
          </cell>
          <cell r="L203">
            <v>0.15</v>
          </cell>
          <cell r="M203">
            <v>0.15</v>
          </cell>
          <cell r="N203">
            <v>0.15</v>
          </cell>
        </row>
        <row r="204">
          <cell r="C204">
            <v>39814</v>
          </cell>
          <cell r="D204">
            <v>0.15</v>
          </cell>
          <cell r="E204">
            <v>0.15</v>
          </cell>
          <cell r="F204">
            <v>0.15</v>
          </cell>
          <cell r="G204">
            <v>0.15</v>
          </cell>
          <cell r="H204">
            <v>0.15</v>
          </cell>
          <cell r="I204">
            <v>0.15</v>
          </cell>
          <cell r="J204">
            <v>0.15</v>
          </cell>
          <cell r="K204">
            <v>0.15</v>
          </cell>
          <cell r="L204">
            <v>0.15</v>
          </cell>
          <cell r="M204">
            <v>0.15</v>
          </cell>
          <cell r="N204">
            <v>0.15</v>
          </cell>
        </row>
        <row r="205">
          <cell r="C205">
            <v>40179</v>
          </cell>
          <cell r="D205">
            <v>0.15</v>
          </cell>
          <cell r="E205">
            <v>0.15</v>
          </cell>
          <cell r="F205">
            <v>0.15</v>
          </cell>
          <cell r="G205">
            <v>0.15</v>
          </cell>
          <cell r="H205">
            <v>0.15</v>
          </cell>
          <cell r="I205">
            <v>0.15</v>
          </cell>
          <cell r="J205">
            <v>0.15</v>
          </cell>
          <cell r="K205">
            <v>0.15</v>
          </cell>
          <cell r="L205">
            <v>0.15</v>
          </cell>
          <cell r="M205">
            <v>0.15</v>
          </cell>
          <cell r="N205">
            <v>0.15</v>
          </cell>
        </row>
        <row r="208">
          <cell r="C208" t="str">
            <v>VICCitiPower</v>
          </cell>
          <cell r="D208" t="str">
            <v>Pulse</v>
          </cell>
          <cell r="E208" t="str">
            <v>AGL</v>
          </cell>
          <cell r="F208" t="str">
            <v>TXU</v>
          </cell>
          <cell r="G208" t="str">
            <v>CitiPower</v>
          </cell>
          <cell r="H208" t="str">
            <v>Powercor</v>
          </cell>
          <cell r="I208" t="str">
            <v>Integral</v>
          </cell>
          <cell r="J208" t="str">
            <v>EnergyAustralia</v>
          </cell>
          <cell r="K208" t="str">
            <v>Rural NSW</v>
          </cell>
          <cell r="L208" t="str">
            <v>Energex</v>
          </cell>
          <cell r="M208" t="str">
            <v>Ergon</v>
          </cell>
          <cell r="N208" t="str">
            <v>Non Incumbent</v>
          </cell>
        </row>
        <row r="209">
          <cell r="C209">
            <v>36526</v>
          </cell>
          <cell r="D209">
            <v>0.15</v>
          </cell>
          <cell r="E209">
            <v>0.15</v>
          </cell>
          <cell r="F209">
            <v>0.15</v>
          </cell>
          <cell r="G209">
            <v>0.15</v>
          </cell>
          <cell r="H209">
            <v>0.15</v>
          </cell>
          <cell r="I209">
            <v>0.15</v>
          </cell>
          <cell r="J209">
            <v>0.15</v>
          </cell>
          <cell r="K209">
            <v>0.15</v>
          </cell>
          <cell r="L209">
            <v>0.15</v>
          </cell>
          <cell r="M209">
            <v>0.15</v>
          </cell>
          <cell r="N209">
            <v>0</v>
          </cell>
        </row>
        <row r="210">
          <cell r="C210">
            <v>36892</v>
          </cell>
          <cell r="D210">
            <v>0.15</v>
          </cell>
          <cell r="E210">
            <v>0.15</v>
          </cell>
          <cell r="F210">
            <v>0.15</v>
          </cell>
          <cell r="G210">
            <v>0.15</v>
          </cell>
          <cell r="H210">
            <v>0.15</v>
          </cell>
          <cell r="I210">
            <v>0.15</v>
          </cell>
          <cell r="J210">
            <v>0.15</v>
          </cell>
          <cell r="K210">
            <v>0.15</v>
          </cell>
          <cell r="L210">
            <v>0.15</v>
          </cell>
          <cell r="M210">
            <v>0.15</v>
          </cell>
          <cell r="N210">
            <v>0</v>
          </cell>
        </row>
        <row r="211">
          <cell r="C211">
            <v>37257</v>
          </cell>
          <cell r="D211">
            <v>0.15</v>
          </cell>
          <cell r="E211">
            <v>0.15</v>
          </cell>
          <cell r="F211">
            <v>0.15</v>
          </cell>
          <cell r="G211">
            <v>0.15</v>
          </cell>
          <cell r="H211">
            <v>0.15</v>
          </cell>
          <cell r="I211">
            <v>0.15</v>
          </cell>
          <cell r="J211">
            <v>0.15</v>
          </cell>
          <cell r="K211">
            <v>0.15</v>
          </cell>
          <cell r="L211">
            <v>0.15</v>
          </cell>
          <cell r="M211">
            <v>0.15</v>
          </cell>
          <cell r="N211">
            <v>0.15</v>
          </cell>
        </row>
        <row r="212">
          <cell r="C212">
            <v>37622</v>
          </cell>
          <cell r="D212">
            <v>0.15</v>
          </cell>
          <cell r="E212">
            <v>0.15</v>
          </cell>
          <cell r="F212">
            <v>0.15</v>
          </cell>
          <cell r="G212">
            <v>0.15</v>
          </cell>
          <cell r="H212">
            <v>0.15</v>
          </cell>
          <cell r="I212">
            <v>0.15</v>
          </cell>
          <cell r="J212">
            <v>0.15</v>
          </cell>
          <cell r="K212">
            <v>0.15</v>
          </cell>
          <cell r="L212">
            <v>0.15</v>
          </cell>
          <cell r="M212">
            <v>0.15</v>
          </cell>
          <cell r="N212">
            <v>0.15</v>
          </cell>
        </row>
        <row r="213">
          <cell r="C213">
            <v>37987</v>
          </cell>
          <cell r="D213">
            <v>0.15</v>
          </cell>
          <cell r="E213">
            <v>0.15</v>
          </cell>
          <cell r="F213">
            <v>0.15</v>
          </cell>
          <cell r="G213">
            <v>0.15</v>
          </cell>
          <cell r="H213">
            <v>0.15</v>
          </cell>
          <cell r="I213">
            <v>0.15</v>
          </cell>
          <cell r="J213">
            <v>0.15</v>
          </cell>
          <cell r="K213">
            <v>0.15</v>
          </cell>
          <cell r="L213">
            <v>0.15</v>
          </cell>
          <cell r="M213">
            <v>0.15</v>
          </cell>
          <cell r="N213">
            <v>0.15</v>
          </cell>
        </row>
        <row r="214">
          <cell r="C214">
            <v>38353</v>
          </cell>
          <cell r="D214">
            <v>0.15</v>
          </cell>
          <cell r="E214">
            <v>0.15</v>
          </cell>
          <cell r="F214">
            <v>0.15</v>
          </cell>
          <cell r="G214">
            <v>0.15</v>
          </cell>
          <cell r="H214">
            <v>0.15</v>
          </cell>
          <cell r="I214">
            <v>0.15</v>
          </cell>
          <cell r="J214">
            <v>0.15</v>
          </cell>
          <cell r="K214">
            <v>0.15</v>
          </cell>
          <cell r="L214">
            <v>0.15</v>
          </cell>
          <cell r="M214">
            <v>0.15</v>
          </cell>
          <cell r="N214">
            <v>0.15</v>
          </cell>
        </row>
        <row r="215">
          <cell r="C215">
            <v>38718</v>
          </cell>
          <cell r="D215">
            <v>0.15</v>
          </cell>
          <cell r="E215">
            <v>0.15</v>
          </cell>
          <cell r="F215">
            <v>0.15</v>
          </cell>
          <cell r="G215">
            <v>0.15</v>
          </cell>
          <cell r="H215">
            <v>0.15</v>
          </cell>
          <cell r="I215">
            <v>0.15</v>
          </cell>
          <cell r="J215">
            <v>0.15</v>
          </cell>
          <cell r="K215">
            <v>0.15</v>
          </cell>
          <cell r="L215">
            <v>0.15</v>
          </cell>
          <cell r="M215">
            <v>0.15</v>
          </cell>
          <cell r="N215">
            <v>0.15</v>
          </cell>
        </row>
        <row r="216">
          <cell r="C216">
            <v>39083</v>
          </cell>
          <cell r="D216">
            <v>0.15</v>
          </cell>
          <cell r="E216">
            <v>0.15</v>
          </cell>
          <cell r="F216">
            <v>0.15</v>
          </cell>
          <cell r="G216">
            <v>0.15</v>
          </cell>
          <cell r="H216">
            <v>0.15</v>
          </cell>
          <cell r="I216">
            <v>0.15</v>
          </cell>
          <cell r="J216">
            <v>0.15</v>
          </cell>
          <cell r="K216">
            <v>0.15</v>
          </cell>
          <cell r="L216">
            <v>0.15</v>
          </cell>
          <cell r="M216">
            <v>0.15</v>
          </cell>
          <cell r="N216">
            <v>0.15</v>
          </cell>
        </row>
        <row r="217">
          <cell r="C217">
            <v>39448</v>
          </cell>
          <cell r="D217">
            <v>0.15</v>
          </cell>
          <cell r="E217">
            <v>0.15</v>
          </cell>
          <cell r="F217">
            <v>0.15</v>
          </cell>
          <cell r="G217">
            <v>0.15</v>
          </cell>
          <cell r="H217">
            <v>0.15</v>
          </cell>
          <cell r="I217">
            <v>0.15</v>
          </cell>
          <cell r="J217">
            <v>0.15</v>
          </cell>
          <cell r="K217">
            <v>0.15</v>
          </cell>
          <cell r="L217">
            <v>0.15</v>
          </cell>
          <cell r="M217">
            <v>0.15</v>
          </cell>
          <cell r="N217">
            <v>0.15</v>
          </cell>
        </row>
        <row r="218">
          <cell r="C218">
            <v>39814</v>
          </cell>
          <cell r="D218">
            <v>0.15</v>
          </cell>
          <cell r="E218">
            <v>0.15</v>
          </cell>
          <cell r="F218">
            <v>0.15</v>
          </cell>
          <cell r="G218">
            <v>0.15</v>
          </cell>
          <cell r="H218">
            <v>0.15</v>
          </cell>
          <cell r="I218">
            <v>0.15</v>
          </cell>
          <cell r="J218">
            <v>0.15</v>
          </cell>
          <cell r="K218">
            <v>0.15</v>
          </cell>
          <cell r="L218">
            <v>0.15</v>
          </cell>
          <cell r="M218">
            <v>0.15</v>
          </cell>
          <cell r="N218">
            <v>0.15</v>
          </cell>
        </row>
        <row r="219">
          <cell r="C219">
            <v>40179</v>
          </cell>
          <cell r="D219">
            <v>0.15</v>
          </cell>
          <cell r="E219">
            <v>0.15</v>
          </cell>
          <cell r="F219">
            <v>0.15</v>
          </cell>
          <cell r="G219">
            <v>0.15</v>
          </cell>
          <cell r="H219">
            <v>0.15</v>
          </cell>
          <cell r="I219">
            <v>0.15</v>
          </cell>
          <cell r="J219">
            <v>0.15</v>
          </cell>
          <cell r="K219">
            <v>0.15</v>
          </cell>
          <cell r="L219">
            <v>0.15</v>
          </cell>
          <cell r="M219">
            <v>0.15</v>
          </cell>
          <cell r="N219">
            <v>0.15</v>
          </cell>
        </row>
        <row r="222">
          <cell r="C222" t="str">
            <v>VICPowercor</v>
          </cell>
          <cell r="D222" t="str">
            <v>Pulse</v>
          </cell>
          <cell r="E222" t="str">
            <v>AGL</v>
          </cell>
          <cell r="F222" t="str">
            <v>TXU</v>
          </cell>
          <cell r="G222" t="str">
            <v>CitiPower</v>
          </cell>
          <cell r="H222" t="str">
            <v>Powercor</v>
          </cell>
          <cell r="I222" t="str">
            <v>Integral</v>
          </cell>
          <cell r="J222" t="str">
            <v>EnergyAustralia</v>
          </cell>
          <cell r="K222" t="str">
            <v>Rural NSW</v>
          </cell>
          <cell r="L222" t="str">
            <v>Energex</v>
          </cell>
          <cell r="M222" t="str">
            <v>Ergon</v>
          </cell>
          <cell r="N222" t="str">
            <v>Non Incumbent</v>
          </cell>
        </row>
        <row r="223">
          <cell r="C223">
            <v>36526</v>
          </cell>
          <cell r="D223">
            <v>0.15</v>
          </cell>
          <cell r="E223">
            <v>0.15</v>
          </cell>
          <cell r="F223">
            <v>0.15</v>
          </cell>
          <cell r="G223">
            <v>0.15</v>
          </cell>
          <cell r="H223">
            <v>0.15</v>
          </cell>
          <cell r="I223">
            <v>0.15</v>
          </cell>
          <cell r="J223">
            <v>0.15</v>
          </cell>
          <cell r="K223">
            <v>0.15</v>
          </cell>
          <cell r="L223">
            <v>0.15</v>
          </cell>
          <cell r="M223">
            <v>0.15</v>
          </cell>
          <cell r="N223">
            <v>0</v>
          </cell>
        </row>
        <row r="224">
          <cell r="C224">
            <v>36892</v>
          </cell>
          <cell r="D224">
            <v>0.15</v>
          </cell>
          <cell r="E224">
            <v>0.15</v>
          </cell>
          <cell r="F224">
            <v>0.15</v>
          </cell>
          <cell r="G224">
            <v>0.15</v>
          </cell>
          <cell r="H224">
            <v>0.15</v>
          </cell>
          <cell r="I224">
            <v>0.15</v>
          </cell>
          <cell r="J224">
            <v>0.15</v>
          </cell>
          <cell r="K224">
            <v>0.15</v>
          </cell>
          <cell r="L224">
            <v>0.15</v>
          </cell>
          <cell r="M224">
            <v>0.15</v>
          </cell>
          <cell r="N224">
            <v>0</v>
          </cell>
        </row>
        <row r="225">
          <cell r="C225">
            <v>37257</v>
          </cell>
          <cell r="D225">
            <v>0.15</v>
          </cell>
          <cell r="E225">
            <v>0.15</v>
          </cell>
          <cell r="F225">
            <v>0.15</v>
          </cell>
          <cell r="G225">
            <v>0.15</v>
          </cell>
          <cell r="H225">
            <v>0.15</v>
          </cell>
          <cell r="I225">
            <v>0.15</v>
          </cell>
          <cell r="J225">
            <v>0.15</v>
          </cell>
          <cell r="K225">
            <v>0.15</v>
          </cell>
          <cell r="L225">
            <v>0.15</v>
          </cell>
          <cell r="M225">
            <v>0.15</v>
          </cell>
          <cell r="N225">
            <v>0.15</v>
          </cell>
        </row>
        <row r="226">
          <cell r="C226">
            <v>37622</v>
          </cell>
          <cell r="D226">
            <v>0.15</v>
          </cell>
          <cell r="E226">
            <v>0.15</v>
          </cell>
          <cell r="F226">
            <v>0.15</v>
          </cell>
          <cell r="G226">
            <v>0.15</v>
          </cell>
          <cell r="H226">
            <v>0.15</v>
          </cell>
          <cell r="I226">
            <v>0.15</v>
          </cell>
          <cell r="J226">
            <v>0.15</v>
          </cell>
          <cell r="K226">
            <v>0.15</v>
          </cell>
          <cell r="L226">
            <v>0.15</v>
          </cell>
          <cell r="M226">
            <v>0.15</v>
          </cell>
          <cell r="N226">
            <v>0.15</v>
          </cell>
        </row>
        <row r="227">
          <cell r="C227">
            <v>37987</v>
          </cell>
          <cell r="D227">
            <v>0.15</v>
          </cell>
          <cell r="E227">
            <v>0.15</v>
          </cell>
          <cell r="F227">
            <v>0.15</v>
          </cell>
          <cell r="G227">
            <v>0.15</v>
          </cell>
          <cell r="H227">
            <v>0.15</v>
          </cell>
          <cell r="I227">
            <v>0.15</v>
          </cell>
          <cell r="J227">
            <v>0.15</v>
          </cell>
          <cell r="K227">
            <v>0.15</v>
          </cell>
          <cell r="L227">
            <v>0.15</v>
          </cell>
          <cell r="M227">
            <v>0.15</v>
          </cell>
          <cell r="N227">
            <v>0.15</v>
          </cell>
        </row>
        <row r="228">
          <cell r="C228">
            <v>38353</v>
          </cell>
          <cell r="D228">
            <v>0.15</v>
          </cell>
          <cell r="E228">
            <v>0.15</v>
          </cell>
          <cell r="F228">
            <v>0.15</v>
          </cell>
          <cell r="G228">
            <v>0.15</v>
          </cell>
          <cell r="H228">
            <v>0.15</v>
          </cell>
          <cell r="I228">
            <v>0.15</v>
          </cell>
          <cell r="J228">
            <v>0.15</v>
          </cell>
          <cell r="K228">
            <v>0.15</v>
          </cell>
          <cell r="L228">
            <v>0.15</v>
          </cell>
          <cell r="M228">
            <v>0.15</v>
          </cell>
          <cell r="N228">
            <v>0.15</v>
          </cell>
        </row>
        <row r="229">
          <cell r="C229">
            <v>38718</v>
          </cell>
          <cell r="D229">
            <v>0.15</v>
          </cell>
          <cell r="E229">
            <v>0.15</v>
          </cell>
          <cell r="F229">
            <v>0.15</v>
          </cell>
          <cell r="G229">
            <v>0.15</v>
          </cell>
          <cell r="H229">
            <v>0.15</v>
          </cell>
          <cell r="I229">
            <v>0.15</v>
          </cell>
          <cell r="J229">
            <v>0.15</v>
          </cell>
          <cell r="K229">
            <v>0.15</v>
          </cell>
          <cell r="L229">
            <v>0.15</v>
          </cell>
          <cell r="M229">
            <v>0.15</v>
          </cell>
          <cell r="N229">
            <v>0.15</v>
          </cell>
        </row>
        <row r="230">
          <cell r="C230">
            <v>39083</v>
          </cell>
          <cell r="D230">
            <v>0.15</v>
          </cell>
          <cell r="E230">
            <v>0.15</v>
          </cell>
          <cell r="F230">
            <v>0.15</v>
          </cell>
          <cell r="G230">
            <v>0.15</v>
          </cell>
          <cell r="H230">
            <v>0.15</v>
          </cell>
          <cell r="I230">
            <v>0.15</v>
          </cell>
          <cell r="J230">
            <v>0.15</v>
          </cell>
          <cell r="K230">
            <v>0.15</v>
          </cell>
          <cell r="L230">
            <v>0.15</v>
          </cell>
          <cell r="M230">
            <v>0.15</v>
          </cell>
          <cell r="N230">
            <v>0.15</v>
          </cell>
        </row>
        <row r="231">
          <cell r="C231">
            <v>39448</v>
          </cell>
          <cell r="D231">
            <v>0.15</v>
          </cell>
          <cell r="E231">
            <v>0.15</v>
          </cell>
          <cell r="F231">
            <v>0.15</v>
          </cell>
          <cell r="G231">
            <v>0.15</v>
          </cell>
          <cell r="H231">
            <v>0.15</v>
          </cell>
          <cell r="I231">
            <v>0.15</v>
          </cell>
          <cell r="J231">
            <v>0.15</v>
          </cell>
          <cell r="K231">
            <v>0.15</v>
          </cell>
          <cell r="L231">
            <v>0.15</v>
          </cell>
          <cell r="M231">
            <v>0.15</v>
          </cell>
          <cell r="N231">
            <v>0.15</v>
          </cell>
        </row>
        <row r="232">
          <cell r="C232">
            <v>39814</v>
          </cell>
          <cell r="D232">
            <v>0.15</v>
          </cell>
          <cell r="E232">
            <v>0.15</v>
          </cell>
          <cell r="F232">
            <v>0.15</v>
          </cell>
          <cell r="G232">
            <v>0.15</v>
          </cell>
          <cell r="H232">
            <v>0.15</v>
          </cell>
          <cell r="I232">
            <v>0.15</v>
          </cell>
          <cell r="J232">
            <v>0.15</v>
          </cell>
          <cell r="K232">
            <v>0.15</v>
          </cell>
          <cell r="L232">
            <v>0.15</v>
          </cell>
          <cell r="M232">
            <v>0.15</v>
          </cell>
          <cell r="N232">
            <v>0.15</v>
          </cell>
        </row>
        <row r="233">
          <cell r="C233">
            <v>40179</v>
          </cell>
          <cell r="D233">
            <v>0.15</v>
          </cell>
          <cell r="E233">
            <v>0.15</v>
          </cell>
          <cell r="F233">
            <v>0.15</v>
          </cell>
          <cell r="G233">
            <v>0.15</v>
          </cell>
          <cell r="H233">
            <v>0.15</v>
          </cell>
          <cell r="I233">
            <v>0.15</v>
          </cell>
          <cell r="J233">
            <v>0.15</v>
          </cell>
          <cell r="K233">
            <v>0.15</v>
          </cell>
          <cell r="L233">
            <v>0.15</v>
          </cell>
          <cell r="M233">
            <v>0.15</v>
          </cell>
          <cell r="N233">
            <v>0.15</v>
          </cell>
        </row>
        <row r="236">
          <cell r="C236" t="str">
            <v>NSWIntegral</v>
          </cell>
          <cell r="D236" t="str">
            <v>Pulse</v>
          </cell>
          <cell r="E236" t="str">
            <v>AGL</v>
          </cell>
          <cell r="F236" t="str">
            <v>TXU</v>
          </cell>
          <cell r="G236" t="str">
            <v>CitiPower</v>
          </cell>
          <cell r="H236" t="str">
            <v>Powercor</v>
          </cell>
          <cell r="I236" t="str">
            <v>Integral</v>
          </cell>
          <cell r="J236" t="str">
            <v>EnergyAustralia</v>
          </cell>
          <cell r="K236" t="str">
            <v>Rural NSW</v>
          </cell>
          <cell r="L236" t="str">
            <v>Energex</v>
          </cell>
          <cell r="M236" t="str">
            <v>Ergon</v>
          </cell>
          <cell r="N236" t="str">
            <v>Non Incumbent</v>
          </cell>
        </row>
        <row r="237">
          <cell r="C237">
            <v>36526</v>
          </cell>
          <cell r="D237">
            <v>0.15</v>
          </cell>
          <cell r="E237">
            <v>0.15</v>
          </cell>
          <cell r="F237">
            <v>0.15</v>
          </cell>
          <cell r="G237">
            <v>0.15</v>
          </cell>
          <cell r="H237">
            <v>0.15</v>
          </cell>
          <cell r="I237">
            <v>0.15</v>
          </cell>
          <cell r="J237">
            <v>0.15</v>
          </cell>
          <cell r="K237">
            <v>0.15</v>
          </cell>
          <cell r="L237">
            <v>0.15</v>
          </cell>
          <cell r="M237">
            <v>0.15</v>
          </cell>
          <cell r="N237">
            <v>0</v>
          </cell>
        </row>
        <row r="238">
          <cell r="C238">
            <v>36892</v>
          </cell>
          <cell r="D238">
            <v>0.15</v>
          </cell>
          <cell r="E238">
            <v>0.15</v>
          </cell>
          <cell r="F238">
            <v>0.15</v>
          </cell>
          <cell r="G238">
            <v>0.15</v>
          </cell>
          <cell r="H238">
            <v>0.15</v>
          </cell>
          <cell r="I238">
            <v>0.15</v>
          </cell>
          <cell r="J238">
            <v>0.15</v>
          </cell>
          <cell r="K238">
            <v>0.15</v>
          </cell>
          <cell r="L238">
            <v>0.15</v>
          </cell>
          <cell r="M238">
            <v>0.15</v>
          </cell>
          <cell r="N238">
            <v>0</v>
          </cell>
        </row>
        <row r="239">
          <cell r="C239">
            <v>37257</v>
          </cell>
          <cell r="D239">
            <v>0.15</v>
          </cell>
          <cell r="E239">
            <v>0.15</v>
          </cell>
          <cell r="F239">
            <v>0.15</v>
          </cell>
          <cell r="G239">
            <v>0.15</v>
          </cell>
          <cell r="H239">
            <v>0.15</v>
          </cell>
          <cell r="I239">
            <v>0.15</v>
          </cell>
          <cell r="J239">
            <v>0.15</v>
          </cell>
          <cell r="K239">
            <v>0.15</v>
          </cell>
          <cell r="L239">
            <v>0.15</v>
          </cell>
          <cell r="M239">
            <v>0.15</v>
          </cell>
          <cell r="N239">
            <v>0.15</v>
          </cell>
        </row>
        <row r="240">
          <cell r="C240">
            <v>37622</v>
          </cell>
          <cell r="D240">
            <v>0.15</v>
          </cell>
          <cell r="E240">
            <v>0.15</v>
          </cell>
          <cell r="F240">
            <v>0.15</v>
          </cell>
          <cell r="G240">
            <v>0.15</v>
          </cell>
          <cell r="H240">
            <v>0.15</v>
          </cell>
          <cell r="I240">
            <v>0.15</v>
          </cell>
          <cell r="J240">
            <v>0.15</v>
          </cell>
          <cell r="K240">
            <v>0.15</v>
          </cell>
          <cell r="L240">
            <v>0.15</v>
          </cell>
          <cell r="M240">
            <v>0.15</v>
          </cell>
          <cell r="N240">
            <v>0.15</v>
          </cell>
        </row>
        <row r="241">
          <cell r="C241">
            <v>37987</v>
          </cell>
          <cell r="D241">
            <v>0.15</v>
          </cell>
          <cell r="E241">
            <v>0.15</v>
          </cell>
          <cell r="F241">
            <v>0.15</v>
          </cell>
          <cell r="G241">
            <v>0.15</v>
          </cell>
          <cell r="H241">
            <v>0.15</v>
          </cell>
          <cell r="I241">
            <v>0.15</v>
          </cell>
          <cell r="J241">
            <v>0.15</v>
          </cell>
          <cell r="K241">
            <v>0.15</v>
          </cell>
          <cell r="L241">
            <v>0.15</v>
          </cell>
          <cell r="M241">
            <v>0.15</v>
          </cell>
          <cell r="N241">
            <v>0.15</v>
          </cell>
        </row>
        <row r="242">
          <cell r="C242">
            <v>38353</v>
          </cell>
          <cell r="D242">
            <v>0.15</v>
          </cell>
          <cell r="E242">
            <v>0.15</v>
          </cell>
          <cell r="F242">
            <v>0.15</v>
          </cell>
          <cell r="G242">
            <v>0.15</v>
          </cell>
          <cell r="H242">
            <v>0.15</v>
          </cell>
          <cell r="I242">
            <v>0.15</v>
          </cell>
          <cell r="J242">
            <v>0.15</v>
          </cell>
          <cell r="K242">
            <v>0.15</v>
          </cell>
          <cell r="L242">
            <v>0.15</v>
          </cell>
          <cell r="M242">
            <v>0.15</v>
          </cell>
          <cell r="N242">
            <v>0.15</v>
          </cell>
        </row>
        <row r="243">
          <cell r="C243">
            <v>38718</v>
          </cell>
          <cell r="D243">
            <v>0.15</v>
          </cell>
          <cell r="E243">
            <v>0.15</v>
          </cell>
          <cell r="F243">
            <v>0.15</v>
          </cell>
          <cell r="G243">
            <v>0.15</v>
          </cell>
          <cell r="H243">
            <v>0.15</v>
          </cell>
          <cell r="I243">
            <v>0.15</v>
          </cell>
          <cell r="J243">
            <v>0.15</v>
          </cell>
          <cell r="K243">
            <v>0.15</v>
          </cell>
          <cell r="L243">
            <v>0.15</v>
          </cell>
          <cell r="M243">
            <v>0.15</v>
          </cell>
          <cell r="N243">
            <v>0.15</v>
          </cell>
        </row>
        <row r="244">
          <cell r="C244">
            <v>39083</v>
          </cell>
          <cell r="D244">
            <v>0.15</v>
          </cell>
          <cell r="E244">
            <v>0.15</v>
          </cell>
          <cell r="F244">
            <v>0.15</v>
          </cell>
          <cell r="G244">
            <v>0.15</v>
          </cell>
          <cell r="H244">
            <v>0.15</v>
          </cell>
          <cell r="I244">
            <v>0.15</v>
          </cell>
          <cell r="J244">
            <v>0.15</v>
          </cell>
          <cell r="K244">
            <v>0.15</v>
          </cell>
          <cell r="L244">
            <v>0.15</v>
          </cell>
          <cell r="M244">
            <v>0.15</v>
          </cell>
          <cell r="N244">
            <v>0.15</v>
          </cell>
        </row>
        <row r="245">
          <cell r="C245">
            <v>39448</v>
          </cell>
          <cell r="D245">
            <v>0.15</v>
          </cell>
          <cell r="E245">
            <v>0.15</v>
          </cell>
          <cell r="F245">
            <v>0.15</v>
          </cell>
          <cell r="G245">
            <v>0.15</v>
          </cell>
          <cell r="H245">
            <v>0.15</v>
          </cell>
          <cell r="I245">
            <v>0.15</v>
          </cell>
          <cell r="J245">
            <v>0.15</v>
          </cell>
          <cell r="K245">
            <v>0.15</v>
          </cell>
          <cell r="L245">
            <v>0.15</v>
          </cell>
          <cell r="M245">
            <v>0.15</v>
          </cell>
          <cell r="N245">
            <v>0.15</v>
          </cell>
        </row>
        <row r="246">
          <cell r="C246">
            <v>39814</v>
          </cell>
          <cell r="D246">
            <v>0.15</v>
          </cell>
          <cell r="E246">
            <v>0.15</v>
          </cell>
          <cell r="F246">
            <v>0.15</v>
          </cell>
          <cell r="G246">
            <v>0.15</v>
          </cell>
          <cell r="H246">
            <v>0.15</v>
          </cell>
          <cell r="I246">
            <v>0.15</v>
          </cell>
          <cell r="J246">
            <v>0.15</v>
          </cell>
          <cell r="K246">
            <v>0.15</v>
          </cell>
          <cell r="L246">
            <v>0.15</v>
          </cell>
          <cell r="M246">
            <v>0.15</v>
          </cell>
          <cell r="N246">
            <v>0.15</v>
          </cell>
        </row>
        <row r="247">
          <cell r="C247">
            <v>40179</v>
          </cell>
          <cell r="D247">
            <v>0.15</v>
          </cell>
          <cell r="E247">
            <v>0.15</v>
          </cell>
          <cell r="F247">
            <v>0.15</v>
          </cell>
          <cell r="G247">
            <v>0.15</v>
          </cell>
          <cell r="H247">
            <v>0.15</v>
          </cell>
          <cell r="I247">
            <v>0.15</v>
          </cell>
          <cell r="J247">
            <v>0.15</v>
          </cell>
          <cell r="K247">
            <v>0.15</v>
          </cell>
          <cell r="L247">
            <v>0.15</v>
          </cell>
          <cell r="M247">
            <v>0.15</v>
          </cell>
          <cell r="N247">
            <v>0.15</v>
          </cell>
        </row>
        <row r="250">
          <cell r="C250" t="str">
            <v>NSWEnergyAustralia</v>
          </cell>
          <cell r="D250" t="str">
            <v>Pulse</v>
          </cell>
          <cell r="E250" t="str">
            <v>AGL</v>
          </cell>
          <cell r="F250" t="str">
            <v>TXU</v>
          </cell>
          <cell r="G250" t="str">
            <v>CitiPower</v>
          </cell>
          <cell r="H250" t="str">
            <v>Powercor</v>
          </cell>
          <cell r="I250" t="str">
            <v>Integral</v>
          </cell>
          <cell r="J250" t="str">
            <v>EnergyAustralia</v>
          </cell>
          <cell r="K250" t="str">
            <v>Rural NSW</v>
          </cell>
          <cell r="L250" t="str">
            <v>Energex</v>
          </cell>
          <cell r="M250" t="str">
            <v>Ergon</v>
          </cell>
          <cell r="N250" t="str">
            <v>Non Incumbent</v>
          </cell>
        </row>
        <row r="251">
          <cell r="C251">
            <v>36526</v>
          </cell>
          <cell r="D251">
            <v>0.15</v>
          </cell>
          <cell r="E251">
            <v>0.15</v>
          </cell>
          <cell r="F251">
            <v>0.15</v>
          </cell>
          <cell r="G251">
            <v>0.15</v>
          </cell>
          <cell r="H251">
            <v>0.15</v>
          </cell>
          <cell r="I251">
            <v>0.15</v>
          </cell>
          <cell r="J251">
            <v>0.15</v>
          </cell>
          <cell r="K251">
            <v>0.15</v>
          </cell>
          <cell r="L251">
            <v>0.15</v>
          </cell>
          <cell r="M251">
            <v>0.15</v>
          </cell>
          <cell r="N251">
            <v>0</v>
          </cell>
        </row>
        <row r="252">
          <cell r="C252">
            <v>36892</v>
          </cell>
          <cell r="D252">
            <v>0.15</v>
          </cell>
          <cell r="E252">
            <v>0.15</v>
          </cell>
          <cell r="F252">
            <v>0.15</v>
          </cell>
          <cell r="G252">
            <v>0.15</v>
          </cell>
          <cell r="H252">
            <v>0.15</v>
          </cell>
          <cell r="I252">
            <v>0.15</v>
          </cell>
          <cell r="J252">
            <v>0.15</v>
          </cell>
          <cell r="K252">
            <v>0.15</v>
          </cell>
          <cell r="L252">
            <v>0.15</v>
          </cell>
          <cell r="M252">
            <v>0.15</v>
          </cell>
          <cell r="N252">
            <v>0</v>
          </cell>
        </row>
        <row r="253">
          <cell r="C253">
            <v>37257</v>
          </cell>
          <cell r="D253">
            <v>0.15</v>
          </cell>
          <cell r="E253">
            <v>0.15</v>
          </cell>
          <cell r="F253">
            <v>0.15</v>
          </cell>
          <cell r="G253">
            <v>0.15</v>
          </cell>
          <cell r="H253">
            <v>0.15</v>
          </cell>
          <cell r="I253">
            <v>0.15</v>
          </cell>
          <cell r="J253">
            <v>0.15</v>
          </cell>
          <cell r="K253">
            <v>0.15</v>
          </cell>
          <cell r="L253">
            <v>0.15</v>
          </cell>
          <cell r="M253">
            <v>0.15</v>
          </cell>
          <cell r="N253">
            <v>0.15</v>
          </cell>
        </row>
        <row r="254">
          <cell r="C254">
            <v>37622</v>
          </cell>
          <cell r="D254">
            <v>0.15</v>
          </cell>
          <cell r="E254">
            <v>0.15</v>
          </cell>
          <cell r="F254">
            <v>0.15</v>
          </cell>
          <cell r="G254">
            <v>0.15</v>
          </cell>
          <cell r="H254">
            <v>0.15</v>
          </cell>
          <cell r="I254">
            <v>0.15</v>
          </cell>
          <cell r="J254">
            <v>0.15</v>
          </cell>
          <cell r="K254">
            <v>0.15</v>
          </cell>
          <cell r="L254">
            <v>0.15</v>
          </cell>
          <cell r="M254">
            <v>0.15</v>
          </cell>
          <cell r="N254">
            <v>0.15</v>
          </cell>
        </row>
        <row r="255">
          <cell r="C255">
            <v>37987</v>
          </cell>
          <cell r="D255">
            <v>0.15</v>
          </cell>
          <cell r="E255">
            <v>0.15</v>
          </cell>
          <cell r="F255">
            <v>0.15</v>
          </cell>
          <cell r="G255">
            <v>0.15</v>
          </cell>
          <cell r="H255">
            <v>0.15</v>
          </cell>
          <cell r="I255">
            <v>0.15</v>
          </cell>
          <cell r="J255">
            <v>0.15</v>
          </cell>
          <cell r="K255">
            <v>0.15</v>
          </cell>
          <cell r="L255">
            <v>0.15</v>
          </cell>
          <cell r="M255">
            <v>0.15</v>
          </cell>
          <cell r="N255">
            <v>0.15</v>
          </cell>
        </row>
        <row r="256">
          <cell r="C256">
            <v>38353</v>
          </cell>
          <cell r="D256">
            <v>0.15</v>
          </cell>
          <cell r="E256">
            <v>0.15</v>
          </cell>
          <cell r="F256">
            <v>0.15</v>
          </cell>
          <cell r="G256">
            <v>0.15</v>
          </cell>
          <cell r="H256">
            <v>0.15</v>
          </cell>
          <cell r="I256">
            <v>0.15</v>
          </cell>
          <cell r="J256">
            <v>0.15</v>
          </cell>
          <cell r="K256">
            <v>0.15</v>
          </cell>
          <cell r="L256">
            <v>0.15</v>
          </cell>
          <cell r="M256">
            <v>0.15</v>
          </cell>
          <cell r="N256">
            <v>0.15</v>
          </cell>
        </row>
        <row r="257">
          <cell r="C257">
            <v>38718</v>
          </cell>
          <cell r="D257">
            <v>0.15</v>
          </cell>
          <cell r="E257">
            <v>0.15</v>
          </cell>
          <cell r="F257">
            <v>0.15</v>
          </cell>
          <cell r="G257">
            <v>0.15</v>
          </cell>
          <cell r="H257">
            <v>0.15</v>
          </cell>
          <cell r="I257">
            <v>0.15</v>
          </cell>
          <cell r="J257">
            <v>0.15</v>
          </cell>
          <cell r="K257">
            <v>0.15</v>
          </cell>
          <cell r="L257">
            <v>0.15</v>
          </cell>
          <cell r="M257">
            <v>0.15</v>
          </cell>
          <cell r="N257">
            <v>0.15</v>
          </cell>
        </row>
        <row r="258">
          <cell r="C258">
            <v>39083</v>
          </cell>
          <cell r="D258">
            <v>0.15</v>
          </cell>
          <cell r="E258">
            <v>0.15</v>
          </cell>
          <cell r="F258">
            <v>0.15</v>
          </cell>
          <cell r="G258">
            <v>0.15</v>
          </cell>
          <cell r="H258">
            <v>0.15</v>
          </cell>
          <cell r="I258">
            <v>0.15</v>
          </cell>
          <cell r="J258">
            <v>0.15</v>
          </cell>
          <cell r="K258">
            <v>0.15</v>
          </cell>
          <cell r="L258">
            <v>0.15</v>
          </cell>
          <cell r="M258">
            <v>0.15</v>
          </cell>
          <cell r="N258">
            <v>0.15</v>
          </cell>
        </row>
        <row r="259">
          <cell r="C259">
            <v>39448</v>
          </cell>
          <cell r="D259">
            <v>0.15</v>
          </cell>
          <cell r="E259">
            <v>0.15</v>
          </cell>
          <cell r="F259">
            <v>0.15</v>
          </cell>
          <cell r="G259">
            <v>0.15</v>
          </cell>
          <cell r="H259">
            <v>0.15</v>
          </cell>
          <cell r="I259">
            <v>0.15</v>
          </cell>
          <cell r="J259">
            <v>0.15</v>
          </cell>
          <cell r="K259">
            <v>0.15</v>
          </cell>
          <cell r="L259">
            <v>0.15</v>
          </cell>
          <cell r="M259">
            <v>0.15</v>
          </cell>
          <cell r="N259">
            <v>0.15</v>
          </cell>
        </row>
        <row r="260">
          <cell r="C260">
            <v>39814</v>
          </cell>
          <cell r="D260">
            <v>0.15</v>
          </cell>
          <cell r="E260">
            <v>0.15</v>
          </cell>
          <cell r="F260">
            <v>0.15</v>
          </cell>
          <cell r="G260">
            <v>0.15</v>
          </cell>
          <cell r="H260">
            <v>0.15</v>
          </cell>
          <cell r="I260">
            <v>0.15</v>
          </cell>
          <cell r="J260">
            <v>0.15</v>
          </cell>
          <cell r="K260">
            <v>0.15</v>
          </cell>
          <cell r="L260">
            <v>0.15</v>
          </cell>
          <cell r="M260">
            <v>0.15</v>
          </cell>
          <cell r="N260">
            <v>0.15</v>
          </cell>
        </row>
        <row r="261">
          <cell r="C261">
            <v>40179</v>
          </cell>
          <cell r="D261">
            <v>0.15</v>
          </cell>
          <cell r="E261">
            <v>0.15</v>
          </cell>
          <cell r="F261">
            <v>0.15</v>
          </cell>
          <cell r="G261">
            <v>0.15</v>
          </cell>
          <cell r="H261">
            <v>0.15</v>
          </cell>
          <cell r="I261">
            <v>0.15</v>
          </cell>
          <cell r="J261">
            <v>0.15</v>
          </cell>
          <cell r="K261">
            <v>0.15</v>
          </cell>
          <cell r="L261">
            <v>0.15</v>
          </cell>
          <cell r="M261">
            <v>0.15</v>
          </cell>
          <cell r="N261">
            <v>0.15</v>
          </cell>
        </row>
        <row r="264">
          <cell r="C264" t="str">
            <v>NSWRuralNSW</v>
          </cell>
          <cell r="D264" t="str">
            <v>Pulse</v>
          </cell>
          <cell r="E264" t="str">
            <v>AGL</v>
          </cell>
          <cell r="F264" t="str">
            <v>TXU</v>
          </cell>
          <cell r="G264" t="str">
            <v>CitiPower</v>
          </cell>
          <cell r="H264" t="str">
            <v>Powercor</v>
          </cell>
          <cell r="I264" t="str">
            <v>Integral</v>
          </cell>
          <cell r="J264" t="str">
            <v>EnergyAustralia</v>
          </cell>
          <cell r="K264" t="str">
            <v>Rural NSW</v>
          </cell>
          <cell r="L264" t="str">
            <v>Energex</v>
          </cell>
          <cell r="M264" t="str">
            <v>Ergon</v>
          </cell>
          <cell r="N264" t="str">
            <v>Non Incumbent</v>
          </cell>
        </row>
        <row r="265">
          <cell r="C265">
            <v>36526</v>
          </cell>
          <cell r="D265">
            <v>0.15</v>
          </cell>
          <cell r="E265">
            <v>0.15</v>
          </cell>
          <cell r="F265">
            <v>0.15</v>
          </cell>
          <cell r="G265">
            <v>0.15</v>
          </cell>
          <cell r="H265">
            <v>0.15</v>
          </cell>
          <cell r="I265">
            <v>0.15</v>
          </cell>
          <cell r="J265">
            <v>0.15</v>
          </cell>
          <cell r="K265">
            <v>0.15</v>
          </cell>
          <cell r="L265">
            <v>0.15</v>
          </cell>
          <cell r="M265">
            <v>0.15</v>
          </cell>
          <cell r="N265">
            <v>0</v>
          </cell>
        </row>
        <row r="266">
          <cell r="C266">
            <v>36892</v>
          </cell>
          <cell r="D266">
            <v>0.15</v>
          </cell>
          <cell r="E266">
            <v>0.15</v>
          </cell>
          <cell r="F266">
            <v>0.15</v>
          </cell>
          <cell r="G266">
            <v>0.15</v>
          </cell>
          <cell r="H266">
            <v>0.15</v>
          </cell>
          <cell r="I266">
            <v>0.15</v>
          </cell>
          <cell r="J266">
            <v>0.15</v>
          </cell>
          <cell r="K266">
            <v>0.15</v>
          </cell>
          <cell r="L266">
            <v>0.15</v>
          </cell>
          <cell r="M266">
            <v>0.15</v>
          </cell>
          <cell r="N266">
            <v>0</v>
          </cell>
        </row>
        <row r="267">
          <cell r="C267">
            <v>37257</v>
          </cell>
          <cell r="D267">
            <v>0.15</v>
          </cell>
          <cell r="E267">
            <v>0.15</v>
          </cell>
          <cell r="F267">
            <v>0.15</v>
          </cell>
          <cell r="G267">
            <v>0.15</v>
          </cell>
          <cell r="H267">
            <v>0.15</v>
          </cell>
          <cell r="I267">
            <v>0.15</v>
          </cell>
          <cell r="J267">
            <v>0.15</v>
          </cell>
          <cell r="K267">
            <v>0.15</v>
          </cell>
          <cell r="L267">
            <v>0.15</v>
          </cell>
          <cell r="M267">
            <v>0.15</v>
          </cell>
          <cell r="N267">
            <v>0.15</v>
          </cell>
        </row>
        <row r="268">
          <cell r="C268">
            <v>37622</v>
          </cell>
          <cell r="D268">
            <v>0.15</v>
          </cell>
          <cell r="E268">
            <v>0.15</v>
          </cell>
          <cell r="F268">
            <v>0.15</v>
          </cell>
          <cell r="G268">
            <v>0.15</v>
          </cell>
          <cell r="H268">
            <v>0.15</v>
          </cell>
          <cell r="I268">
            <v>0.15</v>
          </cell>
          <cell r="J268">
            <v>0.15</v>
          </cell>
          <cell r="K268">
            <v>0.15</v>
          </cell>
          <cell r="L268">
            <v>0.15</v>
          </cell>
          <cell r="M268">
            <v>0.15</v>
          </cell>
          <cell r="N268">
            <v>0.15</v>
          </cell>
        </row>
        <row r="269">
          <cell r="C269">
            <v>37987</v>
          </cell>
          <cell r="D269">
            <v>0.15</v>
          </cell>
          <cell r="E269">
            <v>0.15</v>
          </cell>
          <cell r="F269">
            <v>0.15</v>
          </cell>
          <cell r="G269">
            <v>0.15</v>
          </cell>
          <cell r="H269">
            <v>0.15</v>
          </cell>
          <cell r="I269">
            <v>0.15</v>
          </cell>
          <cell r="J269">
            <v>0.15</v>
          </cell>
          <cell r="K269">
            <v>0.15</v>
          </cell>
          <cell r="L269">
            <v>0.15</v>
          </cell>
          <cell r="M269">
            <v>0.15</v>
          </cell>
          <cell r="N269">
            <v>0.15</v>
          </cell>
        </row>
        <row r="270">
          <cell r="C270">
            <v>38353</v>
          </cell>
          <cell r="D270">
            <v>0.15</v>
          </cell>
          <cell r="E270">
            <v>0.15</v>
          </cell>
          <cell r="F270">
            <v>0.15</v>
          </cell>
          <cell r="G270">
            <v>0.15</v>
          </cell>
          <cell r="H270">
            <v>0.15</v>
          </cell>
          <cell r="I270">
            <v>0.15</v>
          </cell>
          <cell r="J270">
            <v>0.15</v>
          </cell>
          <cell r="K270">
            <v>0.15</v>
          </cell>
          <cell r="L270">
            <v>0.15</v>
          </cell>
          <cell r="M270">
            <v>0.15</v>
          </cell>
          <cell r="N270">
            <v>0.15</v>
          </cell>
        </row>
        <row r="271">
          <cell r="C271">
            <v>38718</v>
          </cell>
          <cell r="D271">
            <v>0.15</v>
          </cell>
          <cell r="E271">
            <v>0.15</v>
          </cell>
          <cell r="F271">
            <v>0.15</v>
          </cell>
          <cell r="G271">
            <v>0.15</v>
          </cell>
          <cell r="H271">
            <v>0.15</v>
          </cell>
          <cell r="I271">
            <v>0.15</v>
          </cell>
          <cell r="J271">
            <v>0.15</v>
          </cell>
          <cell r="K271">
            <v>0.15</v>
          </cell>
          <cell r="L271">
            <v>0.15</v>
          </cell>
          <cell r="M271">
            <v>0.15</v>
          </cell>
          <cell r="N271">
            <v>0.15</v>
          </cell>
        </row>
        <row r="272">
          <cell r="C272">
            <v>39083</v>
          </cell>
          <cell r="D272">
            <v>0.15</v>
          </cell>
          <cell r="E272">
            <v>0.15</v>
          </cell>
          <cell r="F272">
            <v>0.15</v>
          </cell>
          <cell r="G272">
            <v>0.15</v>
          </cell>
          <cell r="H272">
            <v>0.15</v>
          </cell>
          <cell r="I272">
            <v>0.15</v>
          </cell>
          <cell r="J272">
            <v>0.15</v>
          </cell>
          <cell r="K272">
            <v>0.15</v>
          </cell>
          <cell r="L272">
            <v>0.15</v>
          </cell>
          <cell r="M272">
            <v>0.15</v>
          </cell>
          <cell r="N272">
            <v>0.15</v>
          </cell>
        </row>
        <row r="273">
          <cell r="C273">
            <v>39448</v>
          </cell>
          <cell r="D273">
            <v>0.15</v>
          </cell>
          <cell r="E273">
            <v>0.15</v>
          </cell>
          <cell r="F273">
            <v>0.15</v>
          </cell>
          <cell r="G273">
            <v>0.15</v>
          </cell>
          <cell r="H273">
            <v>0.15</v>
          </cell>
          <cell r="I273">
            <v>0.15</v>
          </cell>
          <cell r="J273">
            <v>0.15</v>
          </cell>
          <cell r="K273">
            <v>0.15</v>
          </cell>
          <cell r="L273">
            <v>0.15</v>
          </cell>
          <cell r="M273">
            <v>0.15</v>
          </cell>
          <cell r="N273">
            <v>0.15</v>
          </cell>
        </row>
        <row r="274">
          <cell r="C274">
            <v>39814</v>
          </cell>
          <cell r="D274">
            <v>0.15</v>
          </cell>
          <cell r="E274">
            <v>0.15</v>
          </cell>
          <cell r="F274">
            <v>0.15</v>
          </cell>
          <cell r="G274">
            <v>0.15</v>
          </cell>
          <cell r="H274">
            <v>0.15</v>
          </cell>
          <cell r="I274">
            <v>0.15</v>
          </cell>
          <cell r="J274">
            <v>0.15</v>
          </cell>
          <cell r="K274">
            <v>0.15</v>
          </cell>
          <cell r="L274">
            <v>0.15</v>
          </cell>
          <cell r="M274">
            <v>0.15</v>
          </cell>
          <cell r="N274">
            <v>0.15</v>
          </cell>
        </row>
        <row r="275">
          <cell r="C275">
            <v>40179</v>
          </cell>
          <cell r="D275">
            <v>0.15</v>
          </cell>
          <cell r="E275">
            <v>0.15</v>
          </cell>
          <cell r="F275">
            <v>0.15</v>
          </cell>
          <cell r="G275">
            <v>0.15</v>
          </cell>
          <cell r="H275">
            <v>0.15</v>
          </cell>
          <cell r="I275">
            <v>0.15</v>
          </cell>
          <cell r="J275">
            <v>0.15</v>
          </cell>
          <cell r="K275">
            <v>0.15</v>
          </cell>
          <cell r="L275">
            <v>0.15</v>
          </cell>
          <cell r="M275">
            <v>0.15</v>
          </cell>
          <cell r="N275">
            <v>0.15</v>
          </cell>
        </row>
        <row r="278">
          <cell r="C278" t="str">
            <v>SAETSA</v>
          </cell>
          <cell r="D278" t="str">
            <v>Pulse</v>
          </cell>
          <cell r="E278" t="str">
            <v>AGL</v>
          </cell>
          <cell r="F278" t="str">
            <v>TXU</v>
          </cell>
          <cell r="G278" t="str">
            <v>CitiPower</v>
          </cell>
          <cell r="H278" t="str">
            <v>Powercor</v>
          </cell>
          <cell r="I278" t="str">
            <v>Integral</v>
          </cell>
          <cell r="J278" t="str">
            <v>EnergyAustralia</v>
          </cell>
          <cell r="K278" t="str">
            <v>Rural NSW</v>
          </cell>
          <cell r="L278" t="str">
            <v>Energex</v>
          </cell>
          <cell r="M278" t="str">
            <v>Ergon</v>
          </cell>
          <cell r="N278" t="str">
            <v>Non Incumbent</v>
          </cell>
        </row>
        <row r="279">
          <cell r="C279">
            <v>36526</v>
          </cell>
          <cell r="D279">
            <v>0.15</v>
          </cell>
          <cell r="E279">
            <v>0.15</v>
          </cell>
          <cell r="F279">
            <v>0.15</v>
          </cell>
          <cell r="G279">
            <v>0.15</v>
          </cell>
          <cell r="H279">
            <v>0.15</v>
          </cell>
          <cell r="I279">
            <v>0.15</v>
          </cell>
          <cell r="J279">
            <v>0.15</v>
          </cell>
          <cell r="K279">
            <v>0.15</v>
          </cell>
          <cell r="L279">
            <v>0.15</v>
          </cell>
          <cell r="M279">
            <v>0.15</v>
          </cell>
          <cell r="N279">
            <v>0</v>
          </cell>
        </row>
        <row r="280">
          <cell r="C280">
            <v>36892</v>
          </cell>
          <cell r="D280">
            <v>0.15</v>
          </cell>
          <cell r="E280">
            <v>0.15</v>
          </cell>
          <cell r="F280">
            <v>0.15</v>
          </cell>
          <cell r="G280">
            <v>0.15</v>
          </cell>
          <cell r="H280">
            <v>0.15</v>
          </cell>
          <cell r="I280">
            <v>0.15</v>
          </cell>
          <cell r="J280">
            <v>0.15</v>
          </cell>
          <cell r="K280">
            <v>0.15</v>
          </cell>
          <cell r="L280">
            <v>0.15</v>
          </cell>
          <cell r="M280">
            <v>0.15</v>
          </cell>
          <cell r="N280">
            <v>0</v>
          </cell>
        </row>
        <row r="281">
          <cell r="C281">
            <v>37257</v>
          </cell>
          <cell r="D281">
            <v>0.15</v>
          </cell>
          <cell r="E281">
            <v>0.15</v>
          </cell>
          <cell r="F281">
            <v>0.15</v>
          </cell>
          <cell r="G281">
            <v>0.15</v>
          </cell>
          <cell r="H281">
            <v>0.15</v>
          </cell>
          <cell r="I281">
            <v>0.15</v>
          </cell>
          <cell r="J281">
            <v>0.15</v>
          </cell>
          <cell r="K281">
            <v>0.15</v>
          </cell>
          <cell r="L281">
            <v>0.15</v>
          </cell>
          <cell r="M281">
            <v>0.15</v>
          </cell>
          <cell r="N281">
            <v>0.15</v>
          </cell>
        </row>
        <row r="282">
          <cell r="C282">
            <v>37622</v>
          </cell>
          <cell r="D282">
            <v>0.15</v>
          </cell>
          <cell r="E282">
            <v>0.15</v>
          </cell>
          <cell r="F282">
            <v>0.15</v>
          </cell>
          <cell r="G282">
            <v>0.15</v>
          </cell>
          <cell r="H282">
            <v>0.15</v>
          </cell>
          <cell r="I282">
            <v>0.15</v>
          </cell>
          <cell r="J282">
            <v>0.15</v>
          </cell>
          <cell r="K282">
            <v>0.15</v>
          </cell>
          <cell r="L282">
            <v>0.15</v>
          </cell>
          <cell r="M282">
            <v>0.15</v>
          </cell>
          <cell r="N282">
            <v>0.15</v>
          </cell>
        </row>
        <row r="283">
          <cell r="C283">
            <v>37987</v>
          </cell>
          <cell r="D283">
            <v>0.15</v>
          </cell>
          <cell r="E283">
            <v>0.15</v>
          </cell>
          <cell r="F283">
            <v>0.15</v>
          </cell>
          <cell r="G283">
            <v>0.15</v>
          </cell>
          <cell r="H283">
            <v>0.15</v>
          </cell>
          <cell r="I283">
            <v>0.15</v>
          </cell>
          <cell r="J283">
            <v>0.15</v>
          </cell>
          <cell r="K283">
            <v>0.15</v>
          </cell>
          <cell r="L283">
            <v>0.15</v>
          </cell>
          <cell r="M283">
            <v>0.15</v>
          </cell>
          <cell r="N283">
            <v>0.15</v>
          </cell>
        </row>
        <row r="284">
          <cell r="C284">
            <v>38353</v>
          </cell>
          <cell r="D284">
            <v>0.15</v>
          </cell>
          <cell r="E284">
            <v>0.15</v>
          </cell>
          <cell r="F284">
            <v>0.15</v>
          </cell>
          <cell r="G284">
            <v>0.15</v>
          </cell>
          <cell r="H284">
            <v>0.15</v>
          </cell>
          <cell r="I284">
            <v>0.15</v>
          </cell>
          <cell r="J284">
            <v>0.15</v>
          </cell>
          <cell r="K284">
            <v>0.15</v>
          </cell>
          <cell r="L284">
            <v>0.15</v>
          </cell>
          <cell r="M284">
            <v>0.15</v>
          </cell>
          <cell r="N284">
            <v>0.15</v>
          </cell>
        </row>
        <row r="285">
          <cell r="C285">
            <v>38718</v>
          </cell>
          <cell r="D285">
            <v>0.15</v>
          </cell>
          <cell r="E285">
            <v>0.15</v>
          </cell>
          <cell r="F285">
            <v>0.15</v>
          </cell>
          <cell r="G285">
            <v>0.15</v>
          </cell>
          <cell r="H285">
            <v>0.15</v>
          </cell>
          <cell r="I285">
            <v>0.15</v>
          </cell>
          <cell r="J285">
            <v>0.15</v>
          </cell>
          <cell r="K285">
            <v>0.15</v>
          </cell>
          <cell r="L285">
            <v>0.15</v>
          </cell>
          <cell r="M285">
            <v>0.15</v>
          </cell>
          <cell r="N285">
            <v>0.15</v>
          </cell>
        </row>
        <row r="286">
          <cell r="C286">
            <v>39083</v>
          </cell>
          <cell r="D286">
            <v>0.15</v>
          </cell>
          <cell r="E286">
            <v>0.15</v>
          </cell>
          <cell r="F286">
            <v>0.15</v>
          </cell>
          <cell r="G286">
            <v>0.15</v>
          </cell>
          <cell r="H286">
            <v>0.15</v>
          </cell>
          <cell r="I286">
            <v>0.15</v>
          </cell>
          <cell r="J286">
            <v>0.15</v>
          </cell>
          <cell r="K286">
            <v>0.15</v>
          </cell>
          <cell r="L286">
            <v>0.15</v>
          </cell>
          <cell r="M286">
            <v>0.15</v>
          </cell>
          <cell r="N286">
            <v>0.15</v>
          </cell>
        </row>
        <row r="287">
          <cell r="C287">
            <v>39448</v>
          </cell>
          <cell r="D287">
            <v>0.15</v>
          </cell>
          <cell r="E287">
            <v>0.15</v>
          </cell>
          <cell r="F287">
            <v>0.15</v>
          </cell>
          <cell r="G287">
            <v>0.15</v>
          </cell>
          <cell r="H287">
            <v>0.15</v>
          </cell>
          <cell r="I287">
            <v>0.15</v>
          </cell>
          <cell r="J287">
            <v>0.15</v>
          </cell>
          <cell r="K287">
            <v>0.15</v>
          </cell>
          <cell r="L287">
            <v>0.15</v>
          </cell>
          <cell r="M287">
            <v>0.15</v>
          </cell>
          <cell r="N287">
            <v>0.15</v>
          </cell>
        </row>
        <row r="288">
          <cell r="C288">
            <v>39814</v>
          </cell>
          <cell r="D288">
            <v>0.15</v>
          </cell>
          <cell r="E288">
            <v>0.15</v>
          </cell>
          <cell r="F288">
            <v>0.15</v>
          </cell>
          <cell r="G288">
            <v>0.15</v>
          </cell>
          <cell r="H288">
            <v>0.15</v>
          </cell>
          <cell r="I288">
            <v>0.15</v>
          </cell>
          <cell r="J288">
            <v>0.15</v>
          </cell>
          <cell r="K288">
            <v>0.15</v>
          </cell>
          <cell r="L288">
            <v>0.15</v>
          </cell>
          <cell r="M288">
            <v>0.15</v>
          </cell>
          <cell r="N288">
            <v>0.15</v>
          </cell>
        </row>
        <row r="289">
          <cell r="C289">
            <v>40179</v>
          </cell>
          <cell r="D289">
            <v>0.15</v>
          </cell>
          <cell r="E289">
            <v>0.15</v>
          </cell>
          <cell r="F289">
            <v>0.15</v>
          </cell>
          <cell r="G289">
            <v>0.15</v>
          </cell>
          <cell r="H289">
            <v>0.15</v>
          </cell>
          <cell r="I289">
            <v>0.15</v>
          </cell>
          <cell r="J289">
            <v>0.15</v>
          </cell>
          <cell r="K289">
            <v>0.15</v>
          </cell>
          <cell r="L289">
            <v>0.15</v>
          </cell>
          <cell r="M289">
            <v>0.15</v>
          </cell>
          <cell r="N289">
            <v>0.15</v>
          </cell>
        </row>
        <row r="292">
          <cell r="C292" t="str">
            <v>QLDEnergex</v>
          </cell>
          <cell r="D292" t="str">
            <v>Pulse</v>
          </cell>
          <cell r="E292" t="str">
            <v>AGL</v>
          </cell>
          <cell r="F292" t="str">
            <v>TXU</v>
          </cell>
          <cell r="G292" t="str">
            <v>CitiPower</v>
          </cell>
          <cell r="H292" t="str">
            <v>Powercor</v>
          </cell>
          <cell r="I292" t="str">
            <v>Integral</v>
          </cell>
          <cell r="J292" t="str">
            <v>EnergyAustralia</v>
          </cell>
          <cell r="K292" t="str">
            <v>Rural NSW</v>
          </cell>
          <cell r="L292" t="str">
            <v>Energex</v>
          </cell>
          <cell r="M292" t="str">
            <v>Ergon</v>
          </cell>
          <cell r="N292" t="str">
            <v>Non Incumbent</v>
          </cell>
        </row>
        <row r="293">
          <cell r="C293">
            <v>36526</v>
          </cell>
          <cell r="D293">
            <v>0.15</v>
          </cell>
          <cell r="E293">
            <v>0.15</v>
          </cell>
          <cell r="F293">
            <v>0.15</v>
          </cell>
          <cell r="G293">
            <v>0.15</v>
          </cell>
          <cell r="H293">
            <v>0.15</v>
          </cell>
          <cell r="I293">
            <v>0.15</v>
          </cell>
          <cell r="J293">
            <v>0.15</v>
          </cell>
          <cell r="K293">
            <v>0.15</v>
          </cell>
          <cell r="L293">
            <v>0.15</v>
          </cell>
          <cell r="M293">
            <v>0.15</v>
          </cell>
          <cell r="N293">
            <v>0</v>
          </cell>
        </row>
        <row r="294">
          <cell r="C294">
            <v>36892</v>
          </cell>
          <cell r="D294">
            <v>0.15</v>
          </cell>
          <cell r="E294">
            <v>0.15</v>
          </cell>
          <cell r="F294">
            <v>0.15</v>
          </cell>
          <cell r="G294">
            <v>0.15</v>
          </cell>
          <cell r="H294">
            <v>0.15</v>
          </cell>
          <cell r="I294">
            <v>0.15</v>
          </cell>
          <cell r="J294">
            <v>0.15</v>
          </cell>
          <cell r="K294">
            <v>0.15</v>
          </cell>
          <cell r="L294">
            <v>0.15</v>
          </cell>
          <cell r="M294">
            <v>0.15</v>
          </cell>
          <cell r="N294">
            <v>0</v>
          </cell>
        </row>
        <row r="295">
          <cell r="C295">
            <v>37257</v>
          </cell>
          <cell r="D295">
            <v>0.15</v>
          </cell>
          <cell r="E295">
            <v>0.15</v>
          </cell>
          <cell r="F295">
            <v>0.15</v>
          </cell>
          <cell r="G295">
            <v>0.15</v>
          </cell>
          <cell r="H295">
            <v>0.15</v>
          </cell>
          <cell r="I295">
            <v>0.15</v>
          </cell>
          <cell r="J295">
            <v>0.15</v>
          </cell>
          <cell r="K295">
            <v>0.15</v>
          </cell>
          <cell r="L295">
            <v>0.15</v>
          </cell>
          <cell r="M295">
            <v>0.15</v>
          </cell>
          <cell r="N295">
            <v>0.15</v>
          </cell>
        </row>
        <row r="296">
          <cell r="C296">
            <v>37622</v>
          </cell>
          <cell r="D296">
            <v>0.15</v>
          </cell>
          <cell r="E296">
            <v>0.15</v>
          </cell>
          <cell r="F296">
            <v>0.15</v>
          </cell>
          <cell r="G296">
            <v>0.15</v>
          </cell>
          <cell r="H296">
            <v>0.15</v>
          </cell>
          <cell r="I296">
            <v>0.15</v>
          </cell>
          <cell r="J296">
            <v>0.15</v>
          </cell>
          <cell r="K296">
            <v>0.15</v>
          </cell>
          <cell r="L296">
            <v>0.15</v>
          </cell>
          <cell r="M296">
            <v>0.15</v>
          </cell>
          <cell r="N296">
            <v>0.15</v>
          </cell>
        </row>
        <row r="297">
          <cell r="C297">
            <v>37987</v>
          </cell>
          <cell r="D297">
            <v>0.15</v>
          </cell>
          <cell r="E297">
            <v>0.15</v>
          </cell>
          <cell r="F297">
            <v>0.15</v>
          </cell>
          <cell r="G297">
            <v>0.15</v>
          </cell>
          <cell r="H297">
            <v>0.15</v>
          </cell>
          <cell r="I297">
            <v>0.15</v>
          </cell>
          <cell r="J297">
            <v>0.15</v>
          </cell>
          <cell r="K297">
            <v>0.15</v>
          </cell>
          <cell r="L297">
            <v>0.15</v>
          </cell>
          <cell r="M297">
            <v>0.15</v>
          </cell>
          <cell r="N297">
            <v>0.15</v>
          </cell>
        </row>
        <row r="298">
          <cell r="C298">
            <v>38353</v>
          </cell>
          <cell r="D298">
            <v>0.15</v>
          </cell>
          <cell r="E298">
            <v>0.15</v>
          </cell>
          <cell r="F298">
            <v>0.15</v>
          </cell>
          <cell r="G298">
            <v>0.15</v>
          </cell>
          <cell r="H298">
            <v>0.15</v>
          </cell>
          <cell r="I298">
            <v>0.15</v>
          </cell>
          <cell r="J298">
            <v>0.15</v>
          </cell>
          <cell r="K298">
            <v>0.15</v>
          </cell>
          <cell r="L298">
            <v>0.15</v>
          </cell>
          <cell r="M298">
            <v>0.15</v>
          </cell>
          <cell r="N298">
            <v>0.15</v>
          </cell>
        </row>
        <row r="299">
          <cell r="C299">
            <v>38718</v>
          </cell>
          <cell r="D299">
            <v>0.15</v>
          </cell>
          <cell r="E299">
            <v>0.15</v>
          </cell>
          <cell r="F299">
            <v>0.15</v>
          </cell>
          <cell r="G299">
            <v>0.15</v>
          </cell>
          <cell r="H299">
            <v>0.15</v>
          </cell>
          <cell r="I299">
            <v>0.15</v>
          </cell>
          <cell r="J299">
            <v>0.15</v>
          </cell>
          <cell r="K299">
            <v>0.15</v>
          </cell>
          <cell r="L299">
            <v>0.15</v>
          </cell>
          <cell r="M299">
            <v>0.15</v>
          </cell>
          <cell r="N299">
            <v>0.15</v>
          </cell>
        </row>
        <row r="300">
          <cell r="C300">
            <v>39083</v>
          </cell>
          <cell r="D300">
            <v>0.15</v>
          </cell>
          <cell r="E300">
            <v>0.15</v>
          </cell>
          <cell r="F300">
            <v>0.15</v>
          </cell>
          <cell r="G300">
            <v>0.15</v>
          </cell>
          <cell r="H300">
            <v>0.15</v>
          </cell>
          <cell r="I300">
            <v>0.15</v>
          </cell>
          <cell r="J300">
            <v>0.15</v>
          </cell>
          <cell r="K300">
            <v>0.15</v>
          </cell>
          <cell r="L300">
            <v>0.15</v>
          </cell>
          <cell r="M300">
            <v>0.15</v>
          </cell>
          <cell r="N300">
            <v>0.15</v>
          </cell>
        </row>
        <row r="301">
          <cell r="C301">
            <v>39448</v>
          </cell>
          <cell r="D301">
            <v>0.15</v>
          </cell>
          <cell r="E301">
            <v>0.15</v>
          </cell>
          <cell r="F301">
            <v>0.15</v>
          </cell>
          <cell r="G301">
            <v>0.15</v>
          </cell>
          <cell r="H301">
            <v>0.15</v>
          </cell>
          <cell r="I301">
            <v>0.15</v>
          </cell>
          <cell r="J301">
            <v>0.15</v>
          </cell>
          <cell r="K301">
            <v>0.15</v>
          </cell>
          <cell r="L301">
            <v>0.15</v>
          </cell>
          <cell r="M301">
            <v>0.15</v>
          </cell>
          <cell r="N301">
            <v>0.15</v>
          </cell>
        </row>
        <row r="302">
          <cell r="C302">
            <v>39814</v>
          </cell>
          <cell r="D302">
            <v>0.15</v>
          </cell>
          <cell r="E302">
            <v>0.15</v>
          </cell>
          <cell r="F302">
            <v>0.15</v>
          </cell>
          <cell r="G302">
            <v>0.15</v>
          </cell>
          <cell r="H302">
            <v>0.15</v>
          </cell>
          <cell r="I302">
            <v>0.15</v>
          </cell>
          <cell r="J302">
            <v>0.15</v>
          </cell>
          <cell r="K302">
            <v>0.15</v>
          </cell>
          <cell r="L302">
            <v>0.15</v>
          </cell>
          <cell r="M302">
            <v>0.15</v>
          </cell>
          <cell r="N302">
            <v>0.15</v>
          </cell>
        </row>
        <row r="303">
          <cell r="C303">
            <v>40179</v>
          </cell>
          <cell r="D303">
            <v>0.15</v>
          </cell>
          <cell r="E303">
            <v>0.15</v>
          </cell>
          <cell r="F303">
            <v>0.15</v>
          </cell>
          <cell r="G303">
            <v>0.15</v>
          </cell>
          <cell r="H303">
            <v>0.15</v>
          </cell>
          <cell r="I303">
            <v>0.15</v>
          </cell>
          <cell r="J303">
            <v>0.15</v>
          </cell>
          <cell r="K303">
            <v>0.15</v>
          </cell>
          <cell r="L303">
            <v>0.15</v>
          </cell>
          <cell r="M303">
            <v>0.15</v>
          </cell>
          <cell r="N303">
            <v>0.15</v>
          </cell>
        </row>
        <row r="306">
          <cell r="C306" t="str">
            <v>QLDErgon</v>
          </cell>
          <cell r="D306" t="str">
            <v>Pulse</v>
          </cell>
          <cell r="E306" t="str">
            <v>AGL</v>
          </cell>
          <cell r="F306" t="str">
            <v>TXU</v>
          </cell>
          <cell r="G306" t="str">
            <v>CitiPower</v>
          </cell>
          <cell r="H306" t="str">
            <v>Powercor</v>
          </cell>
          <cell r="I306" t="str">
            <v>Integral</v>
          </cell>
          <cell r="J306" t="str">
            <v>EnergyAustralia</v>
          </cell>
          <cell r="K306" t="str">
            <v>Rural NSW</v>
          </cell>
          <cell r="L306" t="str">
            <v>Energex</v>
          </cell>
          <cell r="M306" t="str">
            <v>Ergon</v>
          </cell>
          <cell r="N306" t="str">
            <v>Non Incumbent</v>
          </cell>
        </row>
        <row r="307">
          <cell r="C307">
            <v>36526</v>
          </cell>
          <cell r="D307">
            <v>0.15</v>
          </cell>
          <cell r="E307">
            <v>0.15</v>
          </cell>
          <cell r="F307">
            <v>0.15</v>
          </cell>
          <cell r="G307">
            <v>0.15</v>
          </cell>
          <cell r="H307">
            <v>0.15</v>
          </cell>
          <cell r="I307">
            <v>0.15</v>
          </cell>
          <cell r="J307">
            <v>0.15</v>
          </cell>
          <cell r="K307">
            <v>0.15</v>
          </cell>
          <cell r="L307">
            <v>0.15</v>
          </cell>
          <cell r="M307">
            <v>0.15</v>
          </cell>
          <cell r="N307">
            <v>0</v>
          </cell>
        </row>
        <row r="308">
          <cell r="C308">
            <v>36892</v>
          </cell>
          <cell r="D308">
            <v>0.15</v>
          </cell>
          <cell r="E308">
            <v>0.15</v>
          </cell>
          <cell r="F308">
            <v>0.15</v>
          </cell>
          <cell r="G308">
            <v>0.15</v>
          </cell>
          <cell r="H308">
            <v>0.15</v>
          </cell>
          <cell r="I308">
            <v>0.15</v>
          </cell>
          <cell r="J308">
            <v>0.15</v>
          </cell>
          <cell r="K308">
            <v>0.15</v>
          </cell>
          <cell r="L308">
            <v>0.15</v>
          </cell>
          <cell r="M308">
            <v>0.15</v>
          </cell>
          <cell r="N308">
            <v>0</v>
          </cell>
        </row>
        <row r="309">
          <cell r="C309">
            <v>37257</v>
          </cell>
          <cell r="D309">
            <v>0.15</v>
          </cell>
          <cell r="E309">
            <v>0.15</v>
          </cell>
          <cell r="F309">
            <v>0.15</v>
          </cell>
          <cell r="G309">
            <v>0.15</v>
          </cell>
          <cell r="H309">
            <v>0.15</v>
          </cell>
          <cell r="I309">
            <v>0.15</v>
          </cell>
          <cell r="J309">
            <v>0.15</v>
          </cell>
          <cell r="K309">
            <v>0.15</v>
          </cell>
          <cell r="L309">
            <v>0.15</v>
          </cell>
          <cell r="M309">
            <v>0.15</v>
          </cell>
          <cell r="N309">
            <v>0.15</v>
          </cell>
        </row>
        <row r="310">
          <cell r="C310">
            <v>37622</v>
          </cell>
          <cell r="D310">
            <v>0.15</v>
          </cell>
          <cell r="E310">
            <v>0.15</v>
          </cell>
          <cell r="F310">
            <v>0.15</v>
          </cell>
          <cell r="G310">
            <v>0.15</v>
          </cell>
          <cell r="H310">
            <v>0.15</v>
          </cell>
          <cell r="I310">
            <v>0.15</v>
          </cell>
          <cell r="J310">
            <v>0.15</v>
          </cell>
          <cell r="K310">
            <v>0.15</v>
          </cell>
          <cell r="L310">
            <v>0.15</v>
          </cell>
          <cell r="M310">
            <v>0.15</v>
          </cell>
          <cell r="N310">
            <v>0.15</v>
          </cell>
        </row>
        <row r="311">
          <cell r="C311">
            <v>37987</v>
          </cell>
          <cell r="D311">
            <v>0.15</v>
          </cell>
          <cell r="E311">
            <v>0.15</v>
          </cell>
          <cell r="F311">
            <v>0.15</v>
          </cell>
          <cell r="G311">
            <v>0.15</v>
          </cell>
          <cell r="H311">
            <v>0.15</v>
          </cell>
          <cell r="I311">
            <v>0.15</v>
          </cell>
          <cell r="J311">
            <v>0.15</v>
          </cell>
          <cell r="K311">
            <v>0.15</v>
          </cell>
          <cell r="L311">
            <v>0.15</v>
          </cell>
          <cell r="M311">
            <v>0.15</v>
          </cell>
          <cell r="N311">
            <v>0.15</v>
          </cell>
        </row>
        <row r="312">
          <cell r="C312">
            <v>38353</v>
          </cell>
          <cell r="D312">
            <v>0.15</v>
          </cell>
          <cell r="E312">
            <v>0.15</v>
          </cell>
          <cell r="F312">
            <v>0.15</v>
          </cell>
          <cell r="G312">
            <v>0.15</v>
          </cell>
          <cell r="H312">
            <v>0.15</v>
          </cell>
          <cell r="I312">
            <v>0.15</v>
          </cell>
          <cell r="J312">
            <v>0.15</v>
          </cell>
          <cell r="K312">
            <v>0.15</v>
          </cell>
          <cell r="L312">
            <v>0.15</v>
          </cell>
          <cell r="M312">
            <v>0.15</v>
          </cell>
          <cell r="N312">
            <v>0.15</v>
          </cell>
        </row>
        <row r="313">
          <cell r="C313">
            <v>38718</v>
          </cell>
          <cell r="D313">
            <v>0.15</v>
          </cell>
          <cell r="E313">
            <v>0.15</v>
          </cell>
          <cell r="F313">
            <v>0.15</v>
          </cell>
          <cell r="G313">
            <v>0.15</v>
          </cell>
          <cell r="H313">
            <v>0.15</v>
          </cell>
          <cell r="I313">
            <v>0.15</v>
          </cell>
          <cell r="J313">
            <v>0.15</v>
          </cell>
          <cell r="K313">
            <v>0.15</v>
          </cell>
          <cell r="L313">
            <v>0.15</v>
          </cell>
          <cell r="M313">
            <v>0.15</v>
          </cell>
          <cell r="N313">
            <v>0.15</v>
          </cell>
        </row>
        <row r="314">
          <cell r="C314">
            <v>39083</v>
          </cell>
          <cell r="D314">
            <v>0.15</v>
          </cell>
          <cell r="E314">
            <v>0.15</v>
          </cell>
          <cell r="F314">
            <v>0.15</v>
          </cell>
          <cell r="G314">
            <v>0.15</v>
          </cell>
          <cell r="H314">
            <v>0.15</v>
          </cell>
          <cell r="I314">
            <v>0.15</v>
          </cell>
          <cell r="J314">
            <v>0.15</v>
          </cell>
          <cell r="K314">
            <v>0.15</v>
          </cell>
          <cell r="L314">
            <v>0.15</v>
          </cell>
          <cell r="M314">
            <v>0.15</v>
          </cell>
          <cell r="N314">
            <v>0.15</v>
          </cell>
        </row>
        <row r="315">
          <cell r="C315">
            <v>39448</v>
          </cell>
          <cell r="D315">
            <v>0.15</v>
          </cell>
          <cell r="E315">
            <v>0.15</v>
          </cell>
          <cell r="F315">
            <v>0.15</v>
          </cell>
          <cell r="G315">
            <v>0.15</v>
          </cell>
          <cell r="H315">
            <v>0.15</v>
          </cell>
          <cell r="I315">
            <v>0.15</v>
          </cell>
          <cell r="J315">
            <v>0.15</v>
          </cell>
          <cell r="K315">
            <v>0.15</v>
          </cell>
          <cell r="L315">
            <v>0.15</v>
          </cell>
          <cell r="M315">
            <v>0.15</v>
          </cell>
          <cell r="N315">
            <v>0.15</v>
          </cell>
        </row>
        <row r="316">
          <cell r="C316">
            <v>39814</v>
          </cell>
          <cell r="D316">
            <v>0.15</v>
          </cell>
          <cell r="E316">
            <v>0.15</v>
          </cell>
          <cell r="F316">
            <v>0.15</v>
          </cell>
          <cell r="G316">
            <v>0.15</v>
          </cell>
          <cell r="H316">
            <v>0.15</v>
          </cell>
          <cell r="I316">
            <v>0.15</v>
          </cell>
          <cell r="J316">
            <v>0.15</v>
          </cell>
          <cell r="K316">
            <v>0.15</v>
          </cell>
          <cell r="L316">
            <v>0.15</v>
          </cell>
          <cell r="M316">
            <v>0.15</v>
          </cell>
          <cell r="N316">
            <v>0.15</v>
          </cell>
        </row>
        <row r="317">
          <cell r="C317">
            <v>40179</v>
          </cell>
          <cell r="D317">
            <v>0.15</v>
          </cell>
          <cell r="E317">
            <v>0.15</v>
          </cell>
          <cell r="F317">
            <v>0.15</v>
          </cell>
          <cell r="G317">
            <v>0.15</v>
          </cell>
          <cell r="H317">
            <v>0.15</v>
          </cell>
          <cell r="I317">
            <v>0.15</v>
          </cell>
          <cell r="J317">
            <v>0.15</v>
          </cell>
          <cell r="K317">
            <v>0.15</v>
          </cell>
          <cell r="L317">
            <v>0.15</v>
          </cell>
          <cell r="M317">
            <v>0.15</v>
          </cell>
          <cell r="N317">
            <v>0.15</v>
          </cell>
        </row>
        <row r="321">
          <cell r="C321" t="str">
            <v>VICUEL</v>
          </cell>
          <cell r="D321" t="str">
            <v>Pulse</v>
          </cell>
          <cell r="E321" t="str">
            <v>AGL</v>
          </cell>
          <cell r="F321" t="str">
            <v>TXU</v>
          </cell>
          <cell r="G321" t="str">
            <v>CitiPower</v>
          </cell>
          <cell r="H321" t="str">
            <v>Powercor</v>
          </cell>
          <cell r="I321" t="str">
            <v>Integral</v>
          </cell>
          <cell r="J321" t="str">
            <v>EnergyAustralia</v>
          </cell>
          <cell r="K321" t="str">
            <v>Rural NSW</v>
          </cell>
          <cell r="L321" t="str">
            <v>Energex</v>
          </cell>
          <cell r="M321" t="str">
            <v>Ergon</v>
          </cell>
          <cell r="N321" t="str">
            <v>Non Incumbent</v>
          </cell>
        </row>
        <row r="322">
          <cell r="C322">
            <v>36526</v>
          </cell>
          <cell r="D322">
            <v>0.08</v>
          </cell>
          <cell r="E322">
            <v>0.1</v>
          </cell>
          <cell r="F322">
            <v>0.1</v>
          </cell>
          <cell r="G322">
            <v>0.1</v>
          </cell>
          <cell r="H322">
            <v>0.1</v>
          </cell>
          <cell r="I322">
            <v>0.1</v>
          </cell>
          <cell r="J322">
            <v>0.1</v>
          </cell>
          <cell r="K322">
            <v>0.1</v>
          </cell>
          <cell r="L322">
            <v>0.1</v>
          </cell>
          <cell r="M322">
            <v>0.1</v>
          </cell>
          <cell r="N322">
            <v>0</v>
          </cell>
        </row>
        <row r="323">
          <cell r="C323">
            <v>36892</v>
          </cell>
          <cell r="D323">
            <v>7.0000000000000007E-2</v>
          </cell>
          <cell r="E323">
            <v>9.0000000000000011E-2</v>
          </cell>
          <cell r="F323">
            <v>9.0000000000000011E-2</v>
          </cell>
          <cell r="G323">
            <v>9.0000000000000011E-2</v>
          </cell>
          <cell r="H323">
            <v>9.0000000000000011E-2</v>
          </cell>
          <cell r="I323">
            <v>9.0000000000000011E-2</v>
          </cell>
          <cell r="J323">
            <v>9.0000000000000011E-2</v>
          </cell>
          <cell r="K323">
            <v>9.0000000000000011E-2</v>
          </cell>
          <cell r="L323">
            <v>9.0000000000000011E-2</v>
          </cell>
          <cell r="M323">
            <v>9.0000000000000011E-2</v>
          </cell>
          <cell r="N323">
            <v>0</v>
          </cell>
        </row>
        <row r="324">
          <cell r="C324">
            <v>37257</v>
          </cell>
          <cell r="D324">
            <v>6.0000000000000005E-2</v>
          </cell>
          <cell r="E324">
            <v>8.0000000000000016E-2</v>
          </cell>
          <cell r="F324">
            <v>8.0000000000000016E-2</v>
          </cell>
          <cell r="G324">
            <v>8.0000000000000016E-2</v>
          </cell>
          <cell r="H324">
            <v>8.0000000000000016E-2</v>
          </cell>
          <cell r="I324">
            <v>8.0000000000000016E-2</v>
          </cell>
          <cell r="J324">
            <v>8.0000000000000016E-2</v>
          </cell>
          <cell r="K324">
            <v>8.0000000000000016E-2</v>
          </cell>
          <cell r="L324">
            <v>8.0000000000000016E-2</v>
          </cell>
          <cell r="M324">
            <v>8.0000000000000016E-2</v>
          </cell>
          <cell r="N324">
            <v>0.05</v>
          </cell>
        </row>
        <row r="325">
          <cell r="C325">
            <v>37622</v>
          </cell>
          <cell r="D325">
            <v>0.05</v>
          </cell>
          <cell r="E325">
            <v>7.0000000000000021E-2</v>
          </cell>
          <cell r="F325">
            <v>7.0000000000000021E-2</v>
          </cell>
          <cell r="G325">
            <v>7.0000000000000021E-2</v>
          </cell>
          <cell r="H325">
            <v>7.0000000000000021E-2</v>
          </cell>
          <cell r="I325">
            <v>7.0000000000000021E-2</v>
          </cell>
          <cell r="J325">
            <v>7.0000000000000021E-2</v>
          </cell>
          <cell r="K325">
            <v>7.0000000000000021E-2</v>
          </cell>
          <cell r="L325">
            <v>7.0000000000000021E-2</v>
          </cell>
          <cell r="M325">
            <v>7.0000000000000021E-2</v>
          </cell>
          <cell r="N325">
            <v>0.05</v>
          </cell>
        </row>
        <row r="326">
          <cell r="C326">
            <v>37987</v>
          </cell>
          <cell r="D326">
            <v>0.05</v>
          </cell>
          <cell r="E326">
            <v>6.0000000000000019E-2</v>
          </cell>
          <cell r="F326">
            <v>6.0000000000000019E-2</v>
          </cell>
          <cell r="G326">
            <v>6.0000000000000019E-2</v>
          </cell>
          <cell r="H326">
            <v>6.0000000000000019E-2</v>
          </cell>
          <cell r="I326">
            <v>6.0000000000000019E-2</v>
          </cell>
          <cell r="J326">
            <v>6.0000000000000019E-2</v>
          </cell>
          <cell r="K326">
            <v>6.0000000000000019E-2</v>
          </cell>
          <cell r="L326">
            <v>6.0000000000000019E-2</v>
          </cell>
          <cell r="M326">
            <v>6.0000000000000019E-2</v>
          </cell>
          <cell r="N326">
            <v>0.05</v>
          </cell>
        </row>
        <row r="327">
          <cell r="C327">
            <v>38353</v>
          </cell>
          <cell r="D327">
            <v>0.05</v>
          </cell>
          <cell r="E327">
            <v>5.0000000000000017E-2</v>
          </cell>
          <cell r="F327">
            <v>5.0000000000000017E-2</v>
          </cell>
          <cell r="G327">
            <v>5.0000000000000017E-2</v>
          </cell>
          <cell r="H327">
            <v>5.0000000000000017E-2</v>
          </cell>
          <cell r="I327">
            <v>5.0000000000000017E-2</v>
          </cell>
          <cell r="J327">
            <v>5.0000000000000017E-2</v>
          </cell>
          <cell r="K327">
            <v>5.0000000000000017E-2</v>
          </cell>
          <cell r="L327">
            <v>5.0000000000000017E-2</v>
          </cell>
          <cell r="M327">
            <v>5.0000000000000017E-2</v>
          </cell>
          <cell r="N327">
            <v>0.05</v>
          </cell>
        </row>
        <row r="328">
          <cell r="C328">
            <v>38718</v>
          </cell>
          <cell r="D328">
            <v>0.05</v>
          </cell>
          <cell r="E328">
            <v>0.05</v>
          </cell>
          <cell r="F328">
            <v>0.05</v>
          </cell>
          <cell r="G328">
            <v>0.05</v>
          </cell>
          <cell r="H328">
            <v>0.05</v>
          </cell>
          <cell r="I328">
            <v>0.05</v>
          </cell>
          <cell r="J328">
            <v>0.05</v>
          </cell>
          <cell r="K328">
            <v>0.05</v>
          </cell>
          <cell r="L328">
            <v>0.05</v>
          </cell>
          <cell r="M328">
            <v>0.05</v>
          </cell>
          <cell r="N328">
            <v>0.05</v>
          </cell>
        </row>
        <row r="329">
          <cell r="C329">
            <v>39083</v>
          </cell>
          <cell r="D329">
            <v>0.05</v>
          </cell>
          <cell r="E329">
            <v>0.05</v>
          </cell>
          <cell r="F329">
            <v>0.05</v>
          </cell>
          <cell r="G329">
            <v>0.05</v>
          </cell>
          <cell r="H329">
            <v>0.05</v>
          </cell>
          <cell r="I329">
            <v>0.05</v>
          </cell>
          <cell r="J329">
            <v>0.05</v>
          </cell>
          <cell r="K329">
            <v>0.05</v>
          </cell>
          <cell r="L329">
            <v>0.05</v>
          </cell>
          <cell r="M329">
            <v>0.05</v>
          </cell>
          <cell r="N329">
            <v>0.05</v>
          </cell>
        </row>
        <row r="330">
          <cell r="C330">
            <v>39448</v>
          </cell>
          <cell r="D330">
            <v>0.05</v>
          </cell>
          <cell r="E330">
            <v>0.05</v>
          </cell>
          <cell r="F330">
            <v>0.05</v>
          </cell>
          <cell r="G330">
            <v>0.05</v>
          </cell>
          <cell r="H330">
            <v>0.05</v>
          </cell>
          <cell r="I330">
            <v>0.05</v>
          </cell>
          <cell r="J330">
            <v>0.05</v>
          </cell>
          <cell r="K330">
            <v>0.05</v>
          </cell>
          <cell r="L330">
            <v>0.05</v>
          </cell>
          <cell r="M330">
            <v>0.05</v>
          </cell>
          <cell r="N330">
            <v>0.05</v>
          </cell>
        </row>
        <row r="331">
          <cell r="C331">
            <v>39814</v>
          </cell>
          <cell r="D331">
            <v>0.05</v>
          </cell>
          <cell r="E331">
            <v>0.05</v>
          </cell>
          <cell r="F331">
            <v>0.05</v>
          </cell>
          <cell r="G331">
            <v>0.05</v>
          </cell>
          <cell r="H331">
            <v>0.05</v>
          </cell>
          <cell r="I331">
            <v>0.05</v>
          </cell>
          <cell r="J331">
            <v>0.05</v>
          </cell>
          <cell r="K331">
            <v>0.05</v>
          </cell>
          <cell r="L331">
            <v>0.05</v>
          </cell>
          <cell r="M331">
            <v>0.05</v>
          </cell>
          <cell r="N331">
            <v>0.05</v>
          </cell>
        </row>
        <row r="332">
          <cell r="C332">
            <v>40179</v>
          </cell>
          <cell r="D332">
            <v>0.05</v>
          </cell>
          <cell r="E332">
            <v>0.05</v>
          </cell>
          <cell r="F332">
            <v>0.05</v>
          </cell>
          <cell r="G332">
            <v>0.05</v>
          </cell>
          <cell r="H332">
            <v>0.05</v>
          </cell>
          <cell r="I332">
            <v>0.05</v>
          </cell>
          <cell r="J332">
            <v>0.05</v>
          </cell>
          <cell r="K332">
            <v>0.05</v>
          </cell>
          <cell r="L332">
            <v>0.05</v>
          </cell>
          <cell r="M332">
            <v>0.05</v>
          </cell>
          <cell r="N332">
            <v>0.05</v>
          </cell>
        </row>
        <row r="335">
          <cell r="C335" t="str">
            <v>VICSolaris</v>
          </cell>
          <cell r="D335" t="str">
            <v>Pulse</v>
          </cell>
          <cell r="E335" t="str">
            <v>AGL</v>
          </cell>
          <cell r="F335" t="str">
            <v>TXU</v>
          </cell>
          <cell r="G335" t="str">
            <v>CitiPower</v>
          </cell>
          <cell r="H335" t="str">
            <v>Powercor</v>
          </cell>
          <cell r="I335" t="str">
            <v>Integral</v>
          </cell>
          <cell r="J335" t="str">
            <v>EnergyAustralia</v>
          </cell>
          <cell r="K335" t="str">
            <v>Rural NSW</v>
          </cell>
          <cell r="L335" t="str">
            <v>Energex</v>
          </cell>
          <cell r="M335" t="str">
            <v>Ergon</v>
          </cell>
          <cell r="N335" t="str">
            <v>Non Incumbent</v>
          </cell>
        </row>
        <row r="336">
          <cell r="C336">
            <v>36526</v>
          </cell>
          <cell r="D336">
            <v>0.09</v>
          </cell>
          <cell r="E336">
            <v>0.08</v>
          </cell>
          <cell r="F336">
            <v>0.1</v>
          </cell>
          <cell r="G336">
            <v>0.1</v>
          </cell>
          <cell r="H336">
            <v>0.1</v>
          </cell>
          <cell r="I336">
            <v>0.1</v>
          </cell>
          <cell r="J336">
            <v>0.1</v>
          </cell>
          <cell r="K336">
            <v>0.1</v>
          </cell>
          <cell r="L336">
            <v>0.1</v>
          </cell>
          <cell r="M336">
            <v>0.1</v>
          </cell>
          <cell r="N336">
            <v>0</v>
          </cell>
        </row>
        <row r="337">
          <cell r="C337">
            <v>36892</v>
          </cell>
          <cell r="D337">
            <v>0.08</v>
          </cell>
          <cell r="E337">
            <v>7.0000000000000007E-2</v>
          </cell>
          <cell r="F337">
            <v>9.0000000000000011E-2</v>
          </cell>
          <cell r="G337">
            <v>9.0000000000000011E-2</v>
          </cell>
          <cell r="H337">
            <v>9.0000000000000011E-2</v>
          </cell>
          <cell r="I337">
            <v>9.0000000000000011E-2</v>
          </cell>
          <cell r="J337">
            <v>9.0000000000000011E-2</v>
          </cell>
          <cell r="K337">
            <v>9.0000000000000011E-2</v>
          </cell>
          <cell r="L337">
            <v>9.0000000000000011E-2</v>
          </cell>
          <cell r="M337">
            <v>9.0000000000000011E-2</v>
          </cell>
          <cell r="N337">
            <v>0</v>
          </cell>
        </row>
        <row r="338">
          <cell r="C338">
            <v>37257</v>
          </cell>
          <cell r="D338">
            <v>7.0000000000000007E-2</v>
          </cell>
          <cell r="E338">
            <v>6.0000000000000005E-2</v>
          </cell>
          <cell r="F338">
            <v>8.0000000000000016E-2</v>
          </cell>
          <cell r="G338">
            <v>8.0000000000000016E-2</v>
          </cell>
          <cell r="H338">
            <v>8.0000000000000016E-2</v>
          </cell>
          <cell r="I338">
            <v>8.0000000000000016E-2</v>
          </cell>
          <cell r="J338">
            <v>8.0000000000000016E-2</v>
          </cell>
          <cell r="K338">
            <v>8.0000000000000016E-2</v>
          </cell>
          <cell r="L338">
            <v>8.0000000000000016E-2</v>
          </cell>
          <cell r="M338">
            <v>8.0000000000000016E-2</v>
          </cell>
          <cell r="N338">
            <v>0.05</v>
          </cell>
        </row>
        <row r="339">
          <cell r="C339">
            <v>37622</v>
          </cell>
          <cell r="D339">
            <v>6.0000000000000005E-2</v>
          </cell>
          <cell r="E339">
            <v>0.05</v>
          </cell>
          <cell r="F339">
            <v>7.0000000000000021E-2</v>
          </cell>
          <cell r="G339">
            <v>7.0000000000000021E-2</v>
          </cell>
          <cell r="H339">
            <v>7.0000000000000021E-2</v>
          </cell>
          <cell r="I339">
            <v>7.0000000000000021E-2</v>
          </cell>
          <cell r="J339">
            <v>7.0000000000000021E-2</v>
          </cell>
          <cell r="K339">
            <v>7.0000000000000021E-2</v>
          </cell>
          <cell r="L339">
            <v>7.0000000000000021E-2</v>
          </cell>
          <cell r="M339">
            <v>7.0000000000000021E-2</v>
          </cell>
          <cell r="N339">
            <v>0.05</v>
          </cell>
        </row>
        <row r="340">
          <cell r="C340">
            <v>37987</v>
          </cell>
          <cell r="D340">
            <v>0.05</v>
          </cell>
          <cell r="E340">
            <v>0.05</v>
          </cell>
          <cell r="F340">
            <v>6.0000000000000019E-2</v>
          </cell>
          <cell r="G340">
            <v>6.0000000000000019E-2</v>
          </cell>
          <cell r="H340">
            <v>6.0000000000000019E-2</v>
          </cell>
          <cell r="I340">
            <v>6.0000000000000019E-2</v>
          </cell>
          <cell r="J340">
            <v>6.0000000000000019E-2</v>
          </cell>
          <cell r="K340">
            <v>6.0000000000000019E-2</v>
          </cell>
          <cell r="L340">
            <v>6.0000000000000019E-2</v>
          </cell>
          <cell r="M340">
            <v>6.0000000000000019E-2</v>
          </cell>
          <cell r="N340">
            <v>0.05</v>
          </cell>
        </row>
        <row r="341">
          <cell r="C341">
            <v>38353</v>
          </cell>
          <cell r="D341">
            <v>0.05</v>
          </cell>
          <cell r="E341">
            <v>0.05</v>
          </cell>
          <cell r="F341">
            <v>5.0000000000000017E-2</v>
          </cell>
          <cell r="G341">
            <v>5.0000000000000017E-2</v>
          </cell>
          <cell r="H341">
            <v>5.0000000000000017E-2</v>
          </cell>
          <cell r="I341">
            <v>5.0000000000000017E-2</v>
          </cell>
          <cell r="J341">
            <v>5.0000000000000017E-2</v>
          </cell>
          <cell r="K341">
            <v>5.0000000000000017E-2</v>
          </cell>
          <cell r="L341">
            <v>5.0000000000000017E-2</v>
          </cell>
          <cell r="M341">
            <v>5.0000000000000017E-2</v>
          </cell>
          <cell r="N341">
            <v>0.05</v>
          </cell>
        </row>
        <row r="342">
          <cell r="C342">
            <v>38718</v>
          </cell>
          <cell r="D342">
            <v>0.05</v>
          </cell>
          <cell r="E342">
            <v>0.05</v>
          </cell>
          <cell r="F342">
            <v>0.05</v>
          </cell>
          <cell r="G342">
            <v>0.05</v>
          </cell>
          <cell r="H342">
            <v>0.05</v>
          </cell>
          <cell r="I342">
            <v>0.05</v>
          </cell>
          <cell r="J342">
            <v>0.05</v>
          </cell>
          <cell r="K342">
            <v>0.05</v>
          </cell>
          <cell r="L342">
            <v>0.05</v>
          </cell>
          <cell r="M342">
            <v>0.05</v>
          </cell>
          <cell r="N342">
            <v>0.05</v>
          </cell>
        </row>
        <row r="343">
          <cell r="C343">
            <v>39083</v>
          </cell>
          <cell r="D343">
            <v>0.05</v>
          </cell>
          <cell r="E343">
            <v>0.05</v>
          </cell>
          <cell r="F343">
            <v>0.05</v>
          </cell>
          <cell r="G343">
            <v>0.05</v>
          </cell>
          <cell r="H343">
            <v>0.05</v>
          </cell>
          <cell r="I343">
            <v>0.05</v>
          </cell>
          <cell r="J343">
            <v>0.05</v>
          </cell>
          <cell r="K343">
            <v>0.05</v>
          </cell>
          <cell r="L343">
            <v>0.05</v>
          </cell>
          <cell r="M343">
            <v>0.05</v>
          </cell>
          <cell r="N343">
            <v>0.05</v>
          </cell>
        </row>
        <row r="344">
          <cell r="C344">
            <v>39448</v>
          </cell>
          <cell r="D344">
            <v>0.05</v>
          </cell>
          <cell r="E344">
            <v>0.05</v>
          </cell>
          <cell r="F344">
            <v>0.05</v>
          </cell>
          <cell r="G344">
            <v>0.05</v>
          </cell>
          <cell r="H344">
            <v>0.05</v>
          </cell>
          <cell r="I344">
            <v>0.05</v>
          </cell>
          <cell r="J344">
            <v>0.05</v>
          </cell>
          <cell r="K344">
            <v>0.05</v>
          </cell>
          <cell r="L344">
            <v>0.05</v>
          </cell>
          <cell r="M344">
            <v>0.05</v>
          </cell>
          <cell r="N344">
            <v>0.05</v>
          </cell>
        </row>
        <row r="345">
          <cell r="C345">
            <v>39814</v>
          </cell>
          <cell r="D345">
            <v>0.05</v>
          </cell>
          <cell r="E345">
            <v>0.05</v>
          </cell>
          <cell r="F345">
            <v>0.05</v>
          </cell>
          <cell r="G345">
            <v>0.05</v>
          </cell>
          <cell r="H345">
            <v>0.05</v>
          </cell>
          <cell r="I345">
            <v>0.05</v>
          </cell>
          <cell r="J345">
            <v>0.05</v>
          </cell>
          <cell r="K345">
            <v>0.05</v>
          </cell>
          <cell r="L345">
            <v>0.05</v>
          </cell>
          <cell r="M345">
            <v>0.05</v>
          </cell>
          <cell r="N345">
            <v>0.05</v>
          </cell>
        </row>
        <row r="346">
          <cell r="C346">
            <v>40179</v>
          </cell>
          <cell r="D346">
            <v>0.05</v>
          </cell>
          <cell r="E346">
            <v>0.05</v>
          </cell>
          <cell r="F346">
            <v>0.05</v>
          </cell>
          <cell r="G346">
            <v>0.05</v>
          </cell>
          <cell r="H346">
            <v>0.05</v>
          </cell>
          <cell r="I346">
            <v>0.05</v>
          </cell>
          <cell r="J346">
            <v>0.05</v>
          </cell>
          <cell r="K346">
            <v>0.05</v>
          </cell>
          <cell r="L346">
            <v>0.05</v>
          </cell>
          <cell r="M346">
            <v>0.05</v>
          </cell>
          <cell r="N346">
            <v>0.05</v>
          </cell>
        </row>
        <row r="349">
          <cell r="C349" t="str">
            <v>VICEastern</v>
          </cell>
          <cell r="D349" t="str">
            <v>Pulse</v>
          </cell>
          <cell r="E349" t="str">
            <v>AGL</v>
          </cell>
          <cell r="F349" t="str">
            <v>TXU</v>
          </cell>
          <cell r="G349" t="str">
            <v>CitiPower</v>
          </cell>
          <cell r="H349" t="str">
            <v>Powercor</v>
          </cell>
          <cell r="I349" t="str">
            <v>Integral</v>
          </cell>
          <cell r="J349" t="str">
            <v>EnergyAustralia</v>
          </cell>
          <cell r="K349" t="str">
            <v>Rural NSW</v>
          </cell>
          <cell r="L349" t="str">
            <v>Energex</v>
          </cell>
          <cell r="M349" t="str">
            <v>Ergon</v>
          </cell>
          <cell r="N349" t="str">
            <v>Non Incumbent</v>
          </cell>
        </row>
        <row r="350">
          <cell r="C350">
            <v>36526</v>
          </cell>
          <cell r="D350">
            <v>0.09</v>
          </cell>
          <cell r="E350">
            <v>0.1</v>
          </cell>
          <cell r="F350">
            <v>0.08</v>
          </cell>
          <cell r="G350">
            <v>0.1</v>
          </cell>
          <cell r="H350">
            <v>0.1</v>
          </cell>
          <cell r="I350">
            <v>0.1</v>
          </cell>
          <cell r="J350">
            <v>0.1</v>
          </cell>
          <cell r="K350">
            <v>0.1</v>
          </cell>
          <cell r="L350">
            <v>0.1</v>
          </cell>
          <cell r="M350">
            <v>0.1</v>
          </cell>
          <cell r="N350">
            <v>0</v>
          </cell>
        </row>
        <row r="351">
          <cell r="C351">
            <v>36892</v>
          </cell>
          <cell r="D351">
            <v>0.08</v>
          </cell>
          <cell r="E351">
            <v>9.0000000000000011E-2</v>
          </cell>
          <cell r="F351">
            <v>7.0000000000000007E-2</v>
          </cell>
          <cell r="G351">
            <v>9.0000000000000011E-2</v>
          </cell>
          <cell r="H351">
            <v>9.0000000000000011E-2</v>
          </cell>
          <cell r="I351">
            <v>9.0000000000000011E-2</v>
          </cell>
          <cell r="J351">
            <v>9.0000000000000011E-2</v>
          </cell>
          <cell r="K351">
            <v>9.0000000000000011E-2</v>
          </cell>
          <cell r="L351">
            <v>9.0000000000000011E-2</v>
          </cell>
          <cell r="M351">
            <v>9.0000000000000011E-2</v>
          </cell>
          <cell r="N351">
            <v>0</v>
          </cell>
        </row>
        <row r="352">
          <cell r="C352">
            <v>37257</v>
          </cell>
          <cell r="D352">
            <v>7.0000000000000007E-2</v>
          </cell>
          <cell r="E352">
            <v>8.0000000000000016E-2</v>
          </cell>
          <cell r="F352">
            <v>6.0000000000000005E-2</v>
          </cell>
          <cell r="G352">
            <v>8.0000000000000016E-2</v>
          </cell>
          <cell r="H352">
            <v>8.0000000000000016E-2</v>
          </cell>
          <cell r="I352">
            <v>8.0000000000000016E-2</v>
          </cell>
          <cell r="J352">
            <v>8.0000000000000016E-2</v>
          </cell>
          <cell r="K352">
            <v>8.0000000000000016E-2</v>
          </cell>
          <cell r="L352">
            <v>8.0000000000000016E-2</v>
          </cell>
          <cell r="M352">
            <v>8.0000000000000016E-2</v>
          </cell>
          <cell r="N352">
            <v>0.05</v>
          </cell>
        </row>
        <row r="353">
          <cell r="C353">
            <v>37622</v>
          </cell>
          <cell r="D353">
            <v>6.0000000000000005E-2</v>
          </cell>
          <cell r="E353">
            <v>7.0000000000000021E-2</v>
          </cell>
          <cell r="F353">
            <v>0.05</v>
          </cell>
          <cell r="G353">
            <v>7.0000000000000021E-2</v>
          </cell>
          <cell r="H353">
            <v>7.0000000000000021E-2</v>
          </cell>
          <cell r="I353">
            <v>7.0000000000000021E-2</v>
          </cell>
          <cell r="J353">
            <v>7.0000000000000021E-2</v>
          </cell>
          <cell r="K353">
            <v>7.0000000000000021E-2</v>
          </cell>
          <cell r="L353">
            <v>7.0000000000000021E-2</v>
          </cell>
          <cell r="M353">
            <v>7.0000000000000021E-2</v>
          </cell>
          <cell r="N353">
            <v>0.05</v>
          </cell>
        </row>
        <row r="354">
          <cell r="C354">
            <v>37987</v>
          </cell>
          <cell r="D354">
            <v>0.05</v>
          </cell>
          <cell r="E354">
            <v>6.0000000000000019E-2</v>
          </cell>
          <cell r="F354">
            <v>0.05</v>
          </cell>
          <cell r="G354">
            <v>6.0000000000000019E-2</v>
          </cell>
          <cell r="H354">
            <v>6.0000000000000019E-2</v>
          </cell>
          <cell r="I354">
            <v>6.0000000000000019E-2</v>
          </cell>
          <cell r="J354">
            <v>6.0000000000000019E-2</v>
          </cell>
          <cell r="K354">
            <v>6.0000000000000019E-2</v>
          </cell>
          <cell r="L354">
            <v>6.0000000000000019E-2</v>
          </cell>
          <cell r="M354">
            <v>6.0000000000000019E-2</v>
          </cell>
          <cell r="N354">
            <v>0.05</v>
          </cell>
        </row>
        <row r="355">
          <cell r="C355">
            <v>38353</v>
          </cell>
          <cell r="D355">
            <v>0.05</v>
          </cell>
          <cell r="E355">
            <v>5.0000000000000017E-2</v>
          </cell>
          <cell r="F355">
            <v>0.05</v>
          </cell>
          <cell r="G355">
            <v>5.0000000000000017E-2</v>
          </cell>
          <cell r="H355">
            <v>5.0000000000000017E-2</v>
          </cell>
          <cell r="I355">
            <v>5.0000000000000017E-2</v>
          </cell>
          <cell r="J355">
            <v>5.0000000000000017E-2</v>
          </cell>
          <cell r="K355">
            <v>5.0000000000000017E-2</v>
          </cell>
          <cell r="L355">
            <v>5.0000000000000017E-2</v>
          </cell>
          <cell r="M355">
            <v>5.0000000000000017E-2</v>
          </cell>
          <cell r="N355">
            <v>0.05</v>
          </cell>
        </row>
        <row r="356">
          <cell r="C356">
            <v>38718</v>
          </cell>
          <cell r="D356">
            <v>0.05</v>
          </cell>
          <cell r="E356">
            <v>0.05</v>
          </cell>
          <cell r="F356">
            <v>0.05</v>
          </cell>
          <cell r="G356">
            <v>0.05</v>
          </cell>
          <cell r="H356">
            <v>0.05</v>
          </cell>
          <cell r="I356">
            <v>0.05</v>
          </cell>
          <cell r="J356">
            <v>0.05</v>
          </cell>
          <cell r="K356">
            <v>0.05</v>
          </cell>
          <cell r="L356">
            <v>0.05</v>
          </cell>
          <cell r="M356">
            <v>0.05</v>
          </cell>
          <cell r="N356">
            <v>0.05</v>
          </cell>
        </row>
        <row r="357">
          <cell r="C357">
            <v>39083</v>
          </cell>
          <cell r="D357">
            <v>0.05</v>
          </cell>
          <cell r="E357">
            <v>0.05</v>
          </cell>
          <cell r="F357">
            <v>0.05</v>
          </cell>
          <cell r="G357">
            <v>0.05</v>
          </cell>
          <cell r="H357">
            <v>0.05</v>
          </cell>
          <cell r="I357">
            <v>0.05</v>
          </cell>
          <cell r="J357">
            <v>0.05</v>
          </cell>
          <cell r="K357">
            <v>0.05</v>
          </cell>
          <cell r="L357">
            <v>0.05</v>
          </cell>
          <cell r="M357">
            <v>0.05</v>
          </cell>
          <cell r="N357">
            <v>0.05</v>
          </cell>
        </row>
        <row r="358">
          <cell r="C358">
            <v>39448</v>
          </cell>
          <cell r="D358">
            <v>0.05</v>
          </cell>
          <cell r="E358">
            <v>0.05</v>
          </cell>
          <cell r="F358">
            <v>0.05</v>
          </cell>
          <cell r="G358">
            <v>0.05</v>
          </cell>
          <cell r="H358">
            <v>0.05</v>
          </cell>
          <cell r="I358">
            <v>0.05</v>
          </cell>
          <cell r="J358">
            <v>0.05</v>
          </cell>
          <cell r="K358">
            <v>0.05</v>
          </cell>
          <cell r="L358">
            <v>0.05</v>
          </cell>
          <cell r="M358">
            <v>0.05</v>
          </cell>
          <cell r="N358">
            <v>0.05</v>
          </cell>
        </row>
        <row r="359">
          <cell r="C359">
            <v>39814</v>
          </cell>
          <cell r="D359">
            <v>0.05</v>
          </cell>
          <cell r="E359">
            <v>0.05</v>
          </cell>
          <cell r="F359">
            <v>0.05</v>
          </cell>
          <cell r="G359">
            <v>0.05</v>
          </cell>
          <cell r="H359">
            <v>0.05</v>
          </cell>
          <cell r="I359">
            <v>0.05</v>
          </cell>
          <cell r="J359">
            <v>0.05</v>
          </cell>
          <cell r="K359">
            <v>0.05</v>
          </cell>
          <cell r="L359">
            <v>0.05</v>
          </cell>
          <cell r="M359">
            <v>0.05</v>
          </cell>
          <cell r="N359">
            <v>0.05</v>
          </cell>
        </row>
        <row r="360">
          <cell r="C360">
            <v>40179</v>
          </cell>
          <cell r="D360">
            <v>0.05</v>
          </cell>
          <cell r="E360">
            <v>0.05</v>
          </cell>
          <cell r="F360">
            <v>0.05</v>
          </cell>
          <cell r="G360">
            <v>0.05</v>
          </cell>
          <cell r="H360">
            <v>0.05</v>
          </cell>
          <cell r="I360">
            <v>0.05</v>
          </cell>
          <cell r="J360">
            <v>0.05</v>
          </cell>
          <cell r="K360">
            <v>0.05</v>
          </cell>
          <cell r="L360">
            <v>0.05</v>
          </cell>
          <cell r="M360">
            <v>0.05</v>
          </cell>
          <cell r="N360">
            <v>0.05</v>
          </cell>
        </row>
        <row r="363">
          <cell r="C363" t="str">
            <v>VICCitiPower</v>
          </cell>
          <cell r="D363" t="str">
            <v>Pulse</v>
          </cell>
          <cell r="E363" t="str">
            <v>AGL</v>
          </cell>
          <cell r="F363" t="str">
            <v>TXU</v>
          </cell>
          <cell r="G363" t="str">
            <v>CitiPower</v>
          </cell>
          <cell r="H363" t="str">
            <v>Powercor</v>
          </cell>
          <cell r="I363" t="str">
            <v>Integral</v>
          </cell>
          <cell r="J363" t="str">
            <v>EnergyAustralia</v>
          </cell>
          <cell r="K363" t="str">
            <v>Rural NSW</v>
          </cell>
          <cell r="L363" t="str">
            <v>Energex</v>
          </cell>
          <cell r="M363" t="str">
            <v>Ergon</v>
          </cell>
          <cell r="N363" t="str">
            <v>Non Incumbent</v>
          </cell>
        </row>
        <row r="364">
          <cell r="C364">
            <v>36526</v>
          </cell>
          <cell r="D364">
            <v>0.09</v>
          </cell>
          <cell r="E364">
            <v>0.1</v>
          </cell>
          <cell r="F364">
            <v>0.1</v>
          </cell>
          <cell r="G364">
            <v>0.08</v>
          </cell>
          <cell r="H364">
            <v>0.1</v>
          </cell>
          <cell r="I364">
            <v>0.1</v>
          </cell>
          <cell r="J364">
            <v>0.1</v>
          </cell>
          <cell r="K364">
            <v>0.1</v>
          </cell>
          <cell r="L364">
            <v>0.1</v>
          </cell>
          <cell r="M364">
            <v>0.1</v>
          </cell>
          <cell r="N364">
            <v>0</v>
          </cell>
        </row>
        <row r="365">
          <cell r="C365">
            <v>36892</v>
          </cell>
          <cell r="D365">
            <v>0.08</v>
          </cell>
          <cell r="E365">
            <v>9.0000000000000011E-2</v>
          </cell>
          <cell r="F365">
            <v>9.0000000000000011E-2</v>
          </cell>
          <cell r="G365">
            <v>7.0000000000000007E-2</v>
          </cell>
          <cell r="H365">
            <v>9.0000000000000011E-2</v>
          </cell>
          <cell r="I365">
            <v>9.0000000000000011E-2</v>
          </cell>
          <cell r="J365">
            <v>9.0000000000000011E-2</v>
          </cell>
          <cell r="K365">
            <v>9.0000000000000011E-2</v>
          </cell>
          <cell r="L365">
            <v>9.0000000000000011E-2</v>
          </cell>
          <cell r="M365">
            <v>9.0000000000000011E-2</v>
          </cell>
          <cell r="N365">
            <v>0</v>
          </cell>
        </row>
        <row r="366">
          <cell r="C366">
            <v>37257</v>
          </cell>
          <cell r="D366">
            <v>7.0000000000000007E-2</v>
          </cell>
          <cell r="E366">
            <v>8.0000000000000016E-2</v>
          </cell>
          <cell r="F366">
            <v>8.0000000000000016E-2</v>
          </cell>
          <cell r="G366">
            <v>6.0000000000000005E-2</v>
          </cell>
          <cell r="H366">
            <v>8.0000000000000016E-2</v>
          </cell>
          <cell r="I366">
            <v>8.0000000000000016E-2</v>
          </cell>
          <cell r="J366">
            <v>8.0000000000000016E-2</v>
          </cell>
          <cell r="K366">
            <v>8.0000000000000016E-2</v>
          </cell>
          <cell r="L366">
            <v>8.0000000000000016E-2</v>
          </cell>
          <cell r="M366">
            <v>8.0000000000000016E-2</v>
          </cell>
          <cell r="N366">
            <v>0.05</v>
          </cell>
        </row>
        <row r="367">
          <cell r="C367">
            <v>37622</v>
          </cell>
          <cell r="D367">
            <v>6.0000000000000005E-2</v>
          </cell>
          <cell r="E367">
            <v>7.0000000000000021E-2</v>
          </cell>
          <cell r="F367">
            <v>7.0000000000000021E-2</v>
          </cell>
          <cell r="G367">
            <v>0.05</v>
          </cell>
          <cell r="H367">
            <v>7.0000000000000021E-2</v>
          </cell>
          <cell r="I367">
            <v>7.0000000000000021E-2</v>
          </cell>
          <cell r="J367">
            <v>7.0000000000000021E-2</v>
          </cell>
          <cell r="K367">
            <v>7.0000000000000021E-2</v>
          </cell>
          <cell r="L367">
            <v>7.0000000000000021E-2</v>
          </cell>
          <cell r="M367">
            <v>7.0000000000000021E-2</v>
          </cell>
          <cell r="N367">
            <v>0.05</v>
          </cell>
        </row>
        <row r="368">
          <cell r="C368">
            <v>37987</v>
          </cell>
          <cell r="D368">
            <v>0.05</v>
          </cell>
          <cell r="E368">
            <v>6.0000000000000019E-2</v>
          </cell>
          <cell r="F368">
            <v>6.0000000000000019E-2</v>
          </cell>
          <cell r="G368">
            <v>0.05</v>
          </cell>
          <cell r="H368">
            <v>6.0000000000000019E-2</v>
          </cell>
          <cell r="I368">
            <v>6.0000000000000019E-2</v>
          </cell>
          <cell r="J368">
            <v>6.0000000000000019E-2</v>
          </cell>
          <cell r="K368">
            <v>6.0000000000000019E-2</v>
          </cell>
          <cell r="L368">
            <v>6.0000000000000019E-2</v>
          </cell>
          <cell r="M368">
            <v>6.0000000000000019E-2</v>
          </cell>
          <cell r="N368">
            <v>0.05</v>
          </cell>
        </row>
        <row r="369">
          <cell r="C369">
            <v>38353</v>
          </cell>
          <cell r="D369">
            <v>0.05</v>
          </cell>
          <cell r="E369">
            <v>5.0000000000000017E-2</v>
          </cell>
          <cell r="F369">
            <v>5.0000000000000017E-2</v>
          </cell>
          <cell r="G369">
            <v>0.05</v>
          </cell>
          <cell r="H369">
            <v>5.0000000000000017E-2</v>
          </cell>
          <cell r="I369">
            <v>5.0000000000000017E-2</v>
          </cell>
          <cell r="J369">
            <v>5.0000000000000017E-2</v>
          </cell>
          <cell r="K369">
            <v>5.0000000000000017E-2</v>
          </cell>
          <cell r="L369">
            <v>5.0000000000000017E-2</v>
          </cell>
          <cell r="M369">
            <v>5.0000000000000017E-2</v>
          </cell>
          <cell r="N369">
            <v>0.05</v>
          </cell>
        </row>
        <row r="370">
          <cell r="C370">
            <v>38718</v>
          </cell>
          <cell r="D370">
            <v>0.05</v>
          </cell>
          <cell r="E370">
            <v>0.05</v>
          </cell>
          <cell r="F370">
            <v>0.05</v>
          </cell>
          <cell r="G370">
            <v>0.05</v>
          </cell>
          <cell r="H370">
            <v>0.05</v>
          </cell>
          <cell r="I370">
            <v>0.05</v>
          </cell>
          <cell r="J370">
            <v>0.05</v>
          </cell>
          <cell r="K370">
            <v>0.05</v>
          </cell>
          <cell r="L370">
            <v>0.05</v>
          </cell>
          <cell r="M370">
            <v>0.05</v>
          </cell>
          <cell r="N370">
            <v>0.05</v>
          </cell>
        </row>
        <row r="371">
          <cell r="C371">
            <v>39083</v>
          </cell>
          <cell r="D371">
            <v>0.05</v>
          </cell>
          <cell r="E371">
            <v>0.05</v>
          </cell>
          <cell r="F371">
            <v>0.05</v>
          </cell>
          <cell r="G371">
            <v>0.05</v>
          </cell>
          <cell r="H371">
            <v>0.05</v>
          </cell>
          <cell r="I371">
            <v>0.05</v>
          </cell>
          <cell r="J371">
            <v>0.05</v>
          </cell>
          <cell r="K371">
            <v>0.05</v>
          </cell>
          <cell r="L371">
            <v>0.05</v>
          </cell>
          <cell r="M371">
            <v>0.05</v>
          </cell>
          <cell r="N371">
            <v>0.05</v>
          </cell>
        </row>
        <row r="372">
          <cell r="C372">
            <v>39448</v>
          </cell>
          <cell r="D372">
            <v>0.05</v>
          </cell>
          <cell r="E372">
            <v>0.05</v>
          </cell>
          <cell r="F372">
            <v>0.05</v>
          </cell>
          <cell r="G372">
            <v>0.05</v>
          </cell>
          <cell r="H372">
            <v>0.05</v>
          </cell>
          <cell r="I372">
            <v>0.05</v>
          </cell>
          <cell r="J372">
            <v>0.05</v>
          </cell>
          <cell r="K372">
            <v>0.05</v>
          </cell>
          <cell r="L372">
            <v>0.05</v>
          </cell>
          <cell r="M372">
            <v>0.05</v>
          </cell>
          <cell r="N372">
            <v>0.05</v>
          </cell>
        </row>
        <row r="373">
          <cell r="C373">
            <v>39814</v>
          </cell>
          <cell r="D373">
            <v>0.05</v>
          </cell>
          <cell r="E373">
            <v>0.05</v>
          </cell>
          <cell r="F373">
            <v>0.05</v>
          </cell>
          <cell r="G373">
            <v>0.05</v>
          </cell>
          <cell r="H373">
            <v>0.05</v>
          </cell>
          <cell r="I373">
            <v>0.05</v>
          </cell>
          <cell r="J373">
            <v>0.05</v>
          </cell>
          <cell r="K373">
            <v>0.05</v>
          </cell>
          <cell r="L373">
            <v>0.05</v>
          </cell>
          <cell r="M373">
            <v>0.05</v>
          </cell>
          <cell r="N373">
            <v>0.05</v>
          </cell>
        </row>
        <row r="374">
          <cell r="C374">
            <v>40179</v>
          </cell>
          <cell r="D374">
            <v>0.05</v>
          </cell>
          <cell r="E374">
            <v>0.05</v>
          </cell>
          <cell r="F374">
            <v>0.05</v>
          </cell>
          <cell r="G374">
            <v>0.05</v>
          </cell>
          <cell r="H374">
            <v>0.05</v>
          </cell>
          <cell r="I374">
            <v>0.05</v>
          </cell>
          <cell r="J374">
            <v>0.05</v>
          </cell>
          <cell r="K374">
            <v>0.05</v>
          </cell>
          <cell r="L374">
            <v>0.05</v>
          </cell>
          <cell r="M374">
            <v>0.05</v>
          </cell>
          <cell r="N374">
            <v>0.05</v>
          </cell>
        </row>
        <row r="377">
          <cell r="C377" t="str">
            <v>VICPowercor</v>
          </cell>
          <cell r="D377" t="str">
            <v>Pulse</v>
          </cell>
          <cell r="E377" t="str">
            <v>AGL</v>
          </cell>
          <cell r="F377" t="str">
            <v>TXU</v>
          </cell>
          <cell r="G377" t="str">
            <v>CitiPower</v>
          </cell>
          <cell r="H377" t="str">
            <v>Powercor</v>
          </cell>
          <cell r="I377" t="str">
            <v>Integral</v>
          </cell>
          <cell r="J377" t="str">
            <v>EnergyAustralia</v>
          </cell>
          <cell r="K377" t="str">
            <v>Rural NSW</v>
          </cell>
          <cell r="L377" t="str">
            <v>Energex</v>
          </cell>
          <cell r="M377" t="str">
            <v>Ergon</v>
          </cell>
          <cell r="N377" t="str">
            <v>Non Incumbent</v>
          </cell>
        </row>
        <row r="378">
          <cell r="C378">
            <v>36526</v>
          </cell>
          <cell r="D378">
            <v>0.09</v>
          </cell>
          <cell r="E378">
            <v>0.1</v>
          </cell>
          <cell r="F378">
            <v>0.1</v>
          </cell>
          <cell r="G378">
            <v>0.1</v>
          </cell>
          <cell r="H378">
            <v>0.08</v>
          </cell>
          <cell r="I378">
            <v>0.1</v>
          </cell>
          <cell r="J378">
            <v>0.1</v>
          </cell>
          <cell r="K378">
            <v>0.1</v>
          </cell>
          <cell r="L378">
            <v>0.1</v>
          </cell>
          <cell r="M378">
            <v>0.1</v>
          </cell>
          <cell r="N378">
            <v>0</v>
          </cell>
        </row>
        <row r="379">
          <cell r="C379">
            <v>36892</v>
          </cell>
          <cell r="D379">
            <v>0.08</v>
          </cell>
          <cell r="E379">
            <v>9.0000000000000011E-2</v>
          </cell>
          <cell r="F379">
            <v>9.0000000000000011E-2</v>
          </cell>
          <cell r="G379">
            <v>9.0000000000000011E-2</v>
          </cell>
          <cell r="H379">
            <v>7.0000000000000007E-2</v>
          </cell>
          <cell r="I379">
            <v>9.0000000000000011E-2</v>
          </cell>
          <cell r="J379">
            <v>9.0000000000000011E-2</v>
          </cell>
          <cell r="K379">
            <v>9.0000000000000011E-2</v>
          </cell>
          <cell r="L379">
            <v>9.0000000000000011E-2</v>
          </cell>
          <cell r="M379">
            <v>9.0000000000000011E-2</v>
          </cell>
          <cell r="N379">
            <v>0</v>
          </cell>
        </row>
        <row r="380">
          <cell r="C380">
            <v>37257</v>
          </cell>
          <cell r="D380">
            <v>7.0000000000000007E-2</v>
          </cell>
          <cell r="E380">
            <v>8.0000000000000016E-2</v>
          </cell>
          <cell r="F380">
            <v>8.0000000000000016E-2</v>
          </cell>
          <cell r="G380">
            <v>8.0000000000000016E-2</v>
          </cell>
          <cell r="H380">
            <v>6.0000000000000005E-2</v>
          </cell>
          <cell r="I380">
            <v>8.0000000000000016E-2</v>
          </cell>
          <cell r="J380">
            <v>8.0000000000000016E-2</v>
          </cell>
          <cell r="K380">
            <v>8.0000000000000016E-2</v>
          </cell>
          <cell r="L380">
            <v>8.0000000000000016E-2</v>
          </cell>
          <cell r="M380">
            <v>8.0000000000000016E-2</v>
          </cell>
          <cell r="N380">
            <v>0.05</v>
          </cell>
        </row>
        <row r="381">
          <cell r="C381">
            <v>37622</v>
          </cell>
          <cell r="D381">
            <v>6.0000000000000005E-2</v>
          </cell>
          <cell r="E381">
            <v>7.0000000000000021E-2</v>
          </cell>
          <cell r="F381">
            <v>7.0000000000000021E-2</v>
          </cell>
          <cell r="G381">
            <v>7.0000000000000021E-2</v>
          </cell>
          <cell r="H381">
            <v>0.05</v>
          </cell>
          <cell r="I381">
            <v>7.0000000000000021E-2</v>
          </cell>
          <cell r="J381">
            <v>7.0000000000000021E-2</v>
          </cell>
          <cell r="K381">
            <v>7.0000000000000021E-2</v>
          </cell>
          <cell r="L381">
            <v>7.0000000000000021E-2</v>
          </cell>
          <cell r="M381">
            <v>7.0000000000000021E-2</v>
          </cell>
          <cell r="N381">
            <v>0.05</v>
          </cell>
        </row>
        <row r="382">
          <cell r="C382">
            <v>37987</v>
          </cell>
          <cell r="D382">
            <v>0.05</v>
          </cell>
          <cell r="E382">
            <v>6.0000000000000019E-2</v>
          </cell>
          <cell r="F382">
            <v>6.0000000000000019E-2</v>
          </cell>
          <cell r="G382">
            <v>6.0000000000000019E-2</v>
          </cell>
          <cell r="H382">
            <v>0.05</v>
          </cell>
          <cell r="I382">
            <v>6.0000000000000019E-2</v>
          </cell>
          <cell r="J382">
            <v>6.0000000000000019E-2</v>
          </cell>
          <cell r="K382">
            <v>6.0000000000000019E-2</v>
          </cell>
          <cell r="L382">
            <v>6.0000000000000019E-2</v>
          </cell>
          <cell r="M382">
            <v>6.0000000000000019E-2</v>
          </cell>
          <cell r="N382">
            <v>0.05</v>
          </cell>
        </row>
        <row r="383">
          <cell r="C383">
            <v>38353</v>
          </cell>
          <cell r="D383">
            <v>0.05</v>
          </cell>
          <cell r="E383">
            <v>5.0000000000000017E-2</v>
          </cell>
          <cell r="F383">
            <v>5.0000000000000017E-2</v>
          </cell>
          <cell r="G383">
            <v>5.0000000000000017E-2</v>
          </cell>
          <cell r="H383">
            <v>0.05</v>
          </cell>
          <cell r="I383">
            <v>5.0000000000000017E-2</v>
          </cell>
          <cell r="J383">
            <v>5.0000000000000017E-2</v>
          </cell>
          <cell r="K383">
            <v>5.0000000000000017E-2</v>
          </cell>
          <cell r="L383">
            <v>5.0000000000000017E-2</v>
          </cell>
          <cell r="M383">
            <v>5.0000000000000017E-2</v>
          </cell>
          <cell r="N383">
            <v>0.05</v>
          </cell>
        </row>
        <row r="384">
          <cell r="C384">
            <v>38718</v>
          </cell>
          <cell r="D384">
            <v>0.05</v>
          </cell>
          <cell r="E384">
            <v>0.05</v>
          </cell>
          <cell r="F384">
            <v>0.05</v>
          </cell>
          <cell r="G384">
            <v>0.05</v>
          </cell>
          <cell r="H384">
            <v>0.05</v>
          </cell>
          <cell r="I384">
            <v>0.05</v>
          </cell>
          <cell r="J384">
            <v>0.05</v>
          </cell>
          <cell r="K384">
            <v>0.05</v>
          </cell>
          <cell r="L384">
            <v>0.05</v>
          </cell>
          <cell r="M384">
            <v>0.05</v>
          </cell>
          <cell r="N384">
            <v>0.05</v>
          </cell>
        </row>
        <row r="385">
          <cell r="C385">
            <v>39083</v>
          </cell>
          <cell r="D385">
            <v>0.05</v>
          </cell>
          <cell r="E385">
            <v>0.05</v>
          </cell>
          <cell r="F385">
            <v>0.05</v>
          </cell>
          <cell r="G385">
            <v>0.05</v>
          </cell>
          <cell r="H385">
            <v>0.05</v>
          </cell>
          <cell r="I385">
            <v>0.05</v>
          </cell>
          <cell r="J385">
            <v>0.05</v>
          </cell>
          <cell r="K385">
            <v>0.05</v>
          </cell>
          <cell r="L385">
            <v>0.05</v>
          </cell>
          <cell r="M385">
            <v>0.05</v>
          </cell>
          <cell r="N385">
            <v>0.05</v>
          </cell>
        </row>
        <row r="386">
          <cell r="C386">
            <v>39448</v>
          </cell>
          <cell r="D386">
            <v>0.05</v>
          </cell>
          <cell r="E386">
            <v>0.05</v>
          </cell>
          <cell r="F386">
            <v>0.05</v>
          </cell>
          <cell r="G386">
            <v>0.05</v>
          </cell>
          <cell r="H386">
            <v>0.05</v>
          </cell>
          <cell r="I386">
            <v>0.05</v>
          </cell>
          <cell r="J386">
            <v>0.05</v>
          </cell>
          <cell r="K386">
            <v>0.05</v>
          </cell>
          <cell r="L386">
            <v>0.05</v>
          </cell>
          <cell r="M386">
            <v>0.05</v>
          </cell>
          <cell r="N386">
            <v>0.05</v>
          </cell>
        </row>
        <row r="387">
          <cell r="C387">
            <v>39814</v>
          </cell>
          <cell r="D387">
            <v>0.05</v>
          </cell>
          <cell r="E387">
            <v>0.05</v>
          </cell>
          <cell r="F387">
            <v>0.05</v>
          </cell>
          <cell r="G387">
            <v>0.05</v>
          </cell>
          <cell r="H387">
            <v>0.05</v>
          </cell>
          <cell r="I387">
            <v>0.05</v>
          </cell>
          <cell r="J387">
            <v>0.05</v>
          </cell>
          <cell r="K387">
            <v>0.05</v>
          </cell>
          <cell r="L387">
            <v>0.05</v>
          </cell>
          <cell r="M387">
            <v>0.05</v>
          </cell>
          <cell r="N387">
            <v>0.05</v>
          </cell>
        </row>
        <row r="388">
          <cell r="C388">
            <v>40179</v>
          </cell>
          <cell r="D388">
            <v>0.05</v>
          </cell>
          <cell r="E388">
            <v>0.05</v>
          </cell>
          <cell r="F388">
            <v>0.05</v>
          </cell>
          <cell r="G388">
            <v>0.05</v>
          </cell>
          <cell r="H388">
            <v>0.05</v>
          </cell>
          <cell r="I388">
            <v>0.05</v>
          </cell>
          <cell r="J388">
            <v>0.05</v>
          </cell>
          <cell r="K388">
            <v>0.05</v>
          </cell>
          <cell r="L388">
            <v>0.05</v>
          </cell>
          <cell r="M388">
            <v>0.05</v>
          </cell>
          <cell r="N388">
            <v>0.05</v>
          </cell>
        </row>
        <row r="391">
          <cell r="C391" t="str">
            <v>NSWIntegral</v>
          </cell>
          <cell r="D391" t="str">
            <v>Pulse</v>
          </cell>
          <cell r="E391" t="str">
            <v>AGL</v>
          </cell>
          <cell r="F391" t="str">
            <v>TXU</v>
          </cell>
          <cell r="G391" t="str">
            <v>CitiPower</v>
          </cell>
          <cell r="H391" t="str">
            <v>Powercor</v>
          </cell>
          <cell r="I391" t="str">
            <v>Integral</v>
          </cell>
          <cell r="J391" t="str">
            <v>EnergyAustralia</v>
          </cell>
          <cell r="K391" t="str">
            <v>Rural NSW</v>
          </cell>
          <cell r="L391" t="str">
            <v>Energex</v>
          </cell>
          <cell r="M391" t="str">
            <v>Ergon</v>
          </cell>
          <cell r="N391" t="str">
            <v>Non Incumbent</v>
          </cell>
        </row>
        <row r="392">
          <cell r="C392">
            <v>36526</v>
          </cell>
          <cell r="D392">
            <v>0.09</v>
          </cell>
          <cell r="E392">
            <v>0.1</v>
          </cell>
          <cell r="F392">
            <v>0.1</v>
          </cell>
          <cell r="G392">
            <v>0.1</v>
          </cell>
          <cell r="H392">
            <v>0.1</v>
          </cell>
          <cell r="I392">
            <v>0.08</v>
          </cell>
          <cell r="J392">
            <v>0.1</v>
          </cell>
          <cell r="K392">
            <v>0.1</v>
          </cell>
          <cell r="L392">
            <v>0.1</v>
          </cell>
          <cell r="M392">
            <v>0.1</v>
          </cell>
          <cell r="N392">
            <v>0</v>
          </cell>
        </row>
        <row r="393">
          <cell r="C393">
            <v>36892</v>
          </cell>
          <cell r="D393">
            <v>0.08</v>
          </cell>
          <cell r="E393">
            <v>9.0000000000000011E-2</v>
          </cell>
          <cell r="F393">
            <v>9.0000000000000011E-2</v>
          </cell>
          <cell r="G393">
            <v>9.0000000000000011E-2</v>
          </cell>
          <cell r="H393">
            <v>9.0000000000000011E-2</v>
          </cell>
          <cell r="I393">
            <v>7.0000000000000007E-2</v>
          </cell>
          <cell r="J393">
            <v>9.0000000000000011E-2</v>
          </cell>
          <cell r="K393">
            <v>9.0000000000000011E-2</v>
          </cell>
          <cell r="L393">
            <v>9.0000000000000011E-2</v>
          </cell>
          <cell r="M393">
            <v>9.0000000000000011E-2</v>
          </cell>
          <cell r="N393">
            <v>0</v>
          </cell>
        </row>
        <row r="394">
          <cell r="C394">
            <v>37257</v>
          </cell>
          <cell r="D394">
            <v>7.0000000000000007E-2</v>
          </cell>
          <cell r="E394">
            <v>8.0000000000000016E-2</v>
          </cell>
          <cell r="F394">
            <v>8.0000000000000016E-2</v>
          </cell>
          <cell r="G394">
            <v>8.0000000000000016E-2</v>
          </cell>
          <cell r="H394">
            <v>8.0000000000000016E-2</v>
          </cell>
          <cell r="I394">
            <v>6.0000000000000005E-2</v>
          </cell>
          <cell r="J394">
            <v>8.0000000000000016E-2</v>
          </cell>
          <cell r="K394">
            <v>8.0000000000000016E-2</v>
          </cell>
          <cell r="L394">
            <v>8.0000000000000016E-2</v>
          </cell>
          <cell r="M394">
            <v>8.0000000000000016E-2</v>
          </cell>
          <cell r="N394">
            <v>0.05</v>
          </cell>
        </row>
        <row r="395">
          <cell r="C395">
            <v>37622</v>
          </cell>
          <cell r="D395">
            <v>6.0000000000000005E-2</v>
          </cell>
          <cell r="E395">
            <v>7.0000000000000021E-2</v>
          </cell>
          <cell r="F395">
            <v>7.0000000000000021E-2</v>
          </cell>
          <cell r="G395">
            <v>7.0000000000000021E-2</v>
          </cell>
          <cell r="H395">
            <v>7.0000000000000021E-2</v>
          </cell>
          <cell r="I395">
            <v>0.05</v>
          </cell>
          <cell r="J395">
            <v>7.0000000000000021E-2</v>
          </cell>
          <cell r="K395">
            <v>7.0000000000000021E-2</v>
          </cell>
          <cell r="L395">
            <v>7.0000000000000021E-2</v>
          </cell>
          <cell r="M395">
            <v>7.0000000000000021E-2</v>
          </cell>
          <cell r="N395">
            <v>0.05</v>
          </cell>
        </row>
        <row r="396">
          <cell r="C396">
            <v>37987</v>
          </cell>
          <cell r="D396">
            <v>0.05</v>
          </cell>
          <cell r="E396">
            <v>6.0000000000000019E-2</v>
          </cell>
          <cell r="F396">
            <v>6.0000000000000019E-2</v>
          </cell>
          <cell r="G396">
            <v>6.0000000000000019E-2</v>
          </cell>
          <cell r="H396">
            <v>6.0000000000000019E-2</v>
          </cell>
          <cell r="I396">
            <v>0.05</v>
          </cell>
          <cell r="J396">
            <v>6.0000000000000019E-2</v>
          </cell>
          <cell r="K396">
            <v>6.0000000000000019E-2</v>
          </cell>
          <cell r="L396">
            <v>6.0000000000000019E-2</v>
          </cell>
          <cell r="M396">
            <v>6.0000000000000019E-2</v>
          </cell>
          <cell r="N396">
            <v>0.05</v>
          </cell>
        </row>
        <row r="397">
          <cell r="C397">
            <v>38353</v>
          </cell>
          <cell r="D397">
            <v>0.05</v>
          </cell>
          <cell r="E397">
            <v>5.0000000000000017E-2</v>
          </cell>
          <cell r="F397">
            <v>5.0000000000000017E-2</v>
          </cell>
          <cell r="G397">
            <v>5.0000000000000017E-2</v>
          </cell>
          <cell r="H397">
            <v>5.0000000000000017E-2</v>
          </cell>
          <cell r="I397">
            <v>0.05</v>
          </cell>
          <cell r="J397">
            <v>5.0000000000000017E-2</v>
          </cell>
          <cell r="K397">
            <v>5.0000000000000017E-2</v>
          </cell>
          <cell r="L397">
            <v>5.0000000000000017E-2</v>
          </cell>
          <cell r="M397">
            <v>5.0000000000000017E-2</v>
          </cell>
          <cell r="N397">
            <v>0.05</v>
          </cell>
        </row>
        <row r="398">
          <cell r="C398">
            <v>38718</v>
          </cell>
          <cell r="D398">
            <v>0.05</v>
          </cell>
          <cell r="E398">
            <v>0.05</v>
          </cell>
          <cell r="F398">
            <v>0.05</v>
          </cell>
          <cell r="G398">
            <v>0.05</v>
          </cell>
          <cell r="H398">
            <v>0.05</v>
          </cell>
          <cell r="I398">
            <v>0.05</v>
          </cell>
          <cell r="J398">
            <v>0.05</v>
          </cell>
          <cell r="K398">
            <v>0.05</v>
          </cell>
          <cell r="L398">
            <v>0.05</v>
          </cell>
          <cell r="M398">
            <v>0.05</v>
          </cell>
          <cell r="N398">
            <v>0.05</v>
          </cell>
        </row>
        <row r="399">
          <cell r="C399">
            <v>39083</v>
          </cell>
          <cell r="D399">
            <v>0.05</v>
          </cell>
          <cell r="E399">
            <v>0.05</v>
          </cell>
          <cell r="F399">
            <v>0.05</v>
          </cell>
          <cell r="G399">
            <v>0.05</v>
          </cell>
          <cell r="H399">
            <v>0.05</v>
          </cell>
          <cell r="I399">
            <v>0.05</v>
          </cell>
          <cell r="J399">
            <v>0.05</v>
          </cell>
          <cell r="K399">
            <v>0.05</v>
          </cell>
          <cell r="L399">
            <v>0.05</v>
          </cell>
          <cell r="M399">
            <v>0.05</v>
          </cell>
          <cell r="N399">
            <v>0.05</v>
          </cell>
        </row>
        <row r="400">
          <cell r="C400">
            <v>39448</v>
          </cell>
          <cell r="D400">
            <v>0.05</v>
          </cell>
          <cell r="E400">
            <v>0.05</v>
          </cell>
          <cell r="F400">
            <v>0.05</v>
          </cell>
          <cell r="G400">
            <v>0.05</v>
          </cell>
          <cell r="H400">
            <v>0.05</v>
          </cell>
          <cell r="I400">
            <v>0.05</v>
          </cell>
          <cell r="J400">
            <v>0.05</v>
          </cell>
          <cell r="K400">
            <v>0.05</v>
          </cell>
          <cell r="L400">
            <v>0.05</v>
          </cell>
          <cell r="M400">
            <v>0.05</v>
          </cell>
          <cell r="N400">
            <v>0.05</v>
          </cell>
        </row>
        <row r="401">
          <cell r="C401">
            <v>39814</v>
          </cell>
          <cell r="D401">
            <v>0.05</v>
          </cell>
          <cell r="E401">
            <v>0.05</v>
          </cell>
          <cell r="F401">
            <v>0.05</v>
          </cell>
          <cell r="G401">
            <v>0.05</v>
          </cell>
          <cell r="H401">
            <v>0.05</v>
          </cell>
          <cell r="I401">
            <v>0.05</v>
          </cell>
          <cell r="J401">
            <v>0.05</v>
          </cell>
          <cell r="K401">
            <v>0.05</v>
          </cell>
          <cell r="L401">
            <v>0.05</v>
          </cell>
          <cell r="M401">
            <v>0.05</v>
          </cell>
          <cell r="N401">
            <v>0.05</v>
          </cell>
        </row>
        <row r="402">
          <cell r="C402">
            <v>40179</v>
          </cell>
          <cell r="D402">
            <v>0.05</v>
          </cell>
          <cell r="E402">
            <v>0.05</v>
          </cell>
          <cell r="F402">
            <v>0.05</v>
          </cell>
          <cell r="G402">
            <v>0.05</v>
          </cell>
          <cell r="H402">
            <v>0.05</v>
          </cell>
          <cell r="I402">
            <v>0.05</v>
          </cell>
          <cell r="J402">
            <v>0.05</v>
          </cell>
          <cell r="K402">
            <v>0.05</v>
          </cell>
          <cell r="L402">
            <v>0.05</v>
          </cell>
          <cell r="M402">
            <v>0.05</v>
          </cell>
          <cell r="N402">
            <v>0.05</v>
          </cell>
        </row>
        <row r="405">
          <cell r="C405" t="str">
            <v>NSWEnergyAustralia</v>
          </cell>
          <cell r="D405" t="str">
            <v>Pulse</v>
          </cell>
          <cell r="E405" t="str">
            <v>AGL</v>
          </cell>
          <cell r="F405" t="str">
            <v>TXU</v>
          </cell>
          <cell r="G405" t="str">
            <v>CitiPower</v>
          </cell>
          <cell r="H405" t="str">
            <v>Powercor</v>
          </cell>
          <cell r="I405" t="str">
            <v>Integral</v>
          </cell>
          <cell r="J405" t="str">
            <v>EnergyAustralia</v>
          </cell>
          <cell r="K405" t="str">
            <v>Rural NSW</v>
          </cell>
          <cell r="L405" t="str">
            <v>Energex</v>
          </cell>
          <cell r="M405" t="str">
            <v>Ergon</v>
          </cell>
          <cell r="N405" t="str">
            <v>Non Incumbent</v>
          </cell>
        </row>
        <row r="406">
          <cell r="C406">
            <v>36526</v>
          </cell>
          <cell r="D406">
            <v>0.09</v>
          </cell>
          <cell r="E406">
            <v>0.1</v>
          </cell>
          <cell r="F406">
            <v>0.1</v>
          </cell>
          <cell r="G406">
            <v>0.1</v>
          </cell>
          <cell r="H406">
            <v>0.1</v>
          </cell>
          <cell r="I406">
            <v>0.1</v>
          </cell>
          <cell r="J406">
            <v>0.08</v>
          </cell>
          <cell r="K406">
            <v>0.1</v>
          </cell>
          <cell r="L406">
            <v>0.1</v>
          </cell>
          <cell r="M406">
            <v>0.1</v>
          </cell>
          <cell r="N406">
            <v>0</v>
          </cell>
        </row>
        <row r="407">
          <cell r="C407">
            <v>36892</v>
          </cell>
          <cell r="D407">
            <v>0.08</v>
          </cell>
          <cell r="E407">
            <v>9.0000000000000011E-2</v>
          </cell>
          <cell r="F407">
            <v>9.0000000000000011E-2</v>
          </cell>
          <cell r="G407">
            <v>9.0000000000000011E-2</v>
          </cell>
          <cell r="H407">
            <v>9.0000000000000011E-2</v>
          </cell>
          <cell r="I407">
            <v>9.0000000000000011E-2</v>
          </cell>
          <cell r="J407">
            <v>7.0000000000000007E-2</v>
          </cell>
          <cell r="K407">
            <v>9.0000000000000011E-2</v>
          </cell>
          <cell r="L407">
            <v>9.0000000000000011E-2</v>
          </cell>
          <cell r="M407">
            <v>9.0000000000000011E-2</v>
          </cell>
          <cell r="N407">
            <v>0</v>
          </cell>
        </row>
        <row r="408">
          <cell r="C408">
            <v>37257</v>
          </cell>
          <cell r="D408">
            <v>7.0000000000000007E-2</v>
          </cell>
          <cell r="E408">
            <v>8.0000000000000016E-2</v>
          </cell>
          <cell r="F408">
            <v>8.0000000000000016E-2</v>
          </cell>
          <cell r="G408">
            <v>8.0000000000000016E-2</v>
          </cell>
          <cell r="H408">
            <v>8.0000000000000016E-2</v>
          </cell>
          <cell r="I408">
            <v>8.0000000000000016E-2</v>
          </cell>
          <cell r="J408">
            <v>6.0000000000000005E-2</v>
          </cell>
          <cell r="K408">
            <v>8.0000000000000016E-2</v>
          </cell>
          <cell r="L408">
            <v>8.0000000000000016E-2</v>
          </cell>
          <cell r="M408">
            <v>8.0000000000000016E-2</v>
          </cell>
          <cell r="N408">
            <v>0.05</v>
          </cell>
        </row>
        <row r="409">
          <cell r="C409">
            <v>37622</v>
          </cell>
          <cell r="D409">
            <v>6.0000000000000005E-2</v>
          </cell>
          <cell r="E409">
            <v>7.0000000000000021E-2</v>
          </cell>
          <cell r="F409">
            <v>7.0000000000000021E-2</v>
          </cell>
          <cell r="G409">
            <v>7.0000000000000021E-2</v>
          </cell>
          <cell r="H409">
            <v>7.0000000000000021E-2</v>
          </cell>
          <cell r="I409">
            <v>7.0000000000000021E-2</v>
          </cell>
          <cell r="J409">
            <v>0.05</v>
          </cell>
          <cell r="K409">
            <v>7.0000000000000021E-2</v>
          </cell>
          <cell r="L409">
            <v>7.0000000000000021E-2</v>
          </cell>
          <cell r="M409">
            <v>7.0000000000000021E-2</v>
          </cell>
          <cell r="N409">
            <v>0.05</v>
          </cell>
        </row>
        <row r="410">
          <cell r="C410">
            <v>37987</v>
          </cell>
          <cell r="D410">
            <v>0.05</v>
          </cell>
          <cell r="E410">
            <v>6.0000000000000019E-2</v>
          </cell>
          <cell r="F410">
            <v>6.0000000000000019E-2</v>
          </cell>
          <cell r="G410">
            <v>6.0000000000000019E-2</v>
          </cell>
          <cell r="H410">
            <v>6.0000000000000019E-2</v>
          </cell>
          <cell r="I410">
            <v>6.0000000000000019E-2</v>
          </cell>
          <cell r="J410">
            <v>0.05</v>
          </cell>
          <cell r="K410">
            <v>6.0000000000000019E-2</v>
          </cell>
          <cell r="L410">
            <v>6.0000000000000019E-2</v>
          </cell>
          <cell r="M410">
            <v>6.0000000000000019E-2</v>
          </cell>
          <cell r="N410">
            <v>0.05</v>
          </cell>
        </row>
        <row r="411">
          <cell r="C411">
            <v>38353</v>
          </cell>
          <cell r="D411">
            <v>0.05</v>
          </cell>
          <cell r="E411">
            <v>5.0000000000000017E-2</v>
          </cell>
          <cell r="F411">
            <v>5.0000000000000017E-2</v>
          </cell>
          <cell r="G411">
            <v>5.0000000000000017E-2</v>
          </cell>
          <cell r="H411">
            <v>5.0000000000000017E-2</v>
          </cell>
          <cell r="I411">
            <v>5.0000000000000017E-2</v>
          </cell>
          <cell r="J411">
            <v>0.05</v>
          </cell>
          <cell r="K411">
            <v>5.0000000000000017E-2</v>
          </cell>
          <cell r="L411">
            <v>5.0000000000000017E-2</v>
          </cell>
          <cell r="M411">
            <v>5.0000000000000017E-2</v>
          </cell>
          <cell r="N411">
            <v>0.05</v>
          </cell>
        </row>
        <row r="412">
          <cell r="C412">
            <v>38718</v>
          </cell>
          <cell r="D412">
            <v>0.05</v>
          </cell>
          <cell r="E412">
            <v>0.05</v>
          </cell>
          <cell r="F412">
            <v>0.05</v>
          </cell>
          <cell r="G412">
            <v>0.05</v>
          </cell>
          <cell r="H412">
            <v>0.05</v>
          </cell>
          <cell r="I412">
            <v>0.05</v>
          </cell>
          <cell r="J412">
            <v>0.05</v>
          </cell>
          <cell r="K412">
            <v>0.05</v>
          </cell>
          <cell r="L412">
            <v>0.05</v>
          </cell>
          <cell r="M412">
            <v>0.05</v>
          </cell>
          <cell r="N412">
            <v>0.05</v>
          </cell>
        </row>
        <row r="413">
          <cell r="C413">
            <v>39083</v>
          </cell>
          <cell r="D413">
            <v>0.05</v>
          </cell>
          <cell r="E413">
            <v>0.05</v>
          </cell>
          <cell r="F413">
            <v>0.05</v>
          </cell>
          <cell r="G413">
            <v>0.05</v>
          </cell>
          <cell r="H413">
            <v>0.05</v>
          </cell>
          <cell r="I413">
            <v>0.05</v>
          </cell>
          <cell r="J413">
            <v>0.05</v>
          </cell>
          <cell r="K413">
            <v>0.05</v>
          </cell>
          <cell r="L413">
            <v>0.05</v>
          </cell>
          <cell r="M413">
            <v>0.05</v>
          </cell>
          <cell r="N413">
            <v>0.05</v>
          </cell>
        </row>
        <row r="414">
          <cell r="C414">
            <v>39448</v>
          </cell>
          <cell r="D414">
            <v>0.05</v>
          </cell>
          <cell r="E414">
            <v>0.05</v>
          </cell>
          <cell r="F414">
            <v>0.05</v>
          </cell>
          <cell r="G414">
            <v>0.05</v>
          </cell>
          <cell r="H414">
            <v>0.05</v>
          </cell>
          <cell r="I414">
            <v>0.05</v>
          </cell>
          <cell r="J414">
            <v>0.05</v>
          </cell>
          <cell r="K414">
            <v>0.05</v>
          </cell>
          <cell r="L414">
            <v>0.05</v>
          </cell>
          <cell r="M414">
            <v>0.05</v>
          </cell>
          <cell r="N414">
            <v>0.05</v>
          </cell>
        </row>
        <row r="415">
          <cell r="C415">
            <v>39814</v>
          </cell>
          <cell r="D415">
            <v>0.05</v>
          </cell>
          <cell r="E415">
            <v>0.05</v>
          </cell>
          <cell r="F415">
            <v>0.05</v>
          </cell>
          <cell r="G415">
            <v>0.05</v>
          </cell>
          <cell r="H415">
            <v>0.05</v>
          </cell>
          <cell r="I415">
            <v>0.05</v>
          </cell>
          <cell r="J415">
            <v>0.05</v>
          </cell>
          <cell r="K415">
            <v>0.05</v>
          </cell>
          <cell r="L415">
            <v>0.05</v>
          </cell>
          <cell r="M415">
            <v>0.05</v>
          </cell>
          <cell r="N415">
            <v>0.05</v>
          </cell>
        </row>
        <row r="416">
          <cell r="C416">
            <v>40179</v>
          </cell>
          <cell r="D416">
            <v>0.05</v>
          </cell>
          <cell r="E416">
            <v>0.05</v>
          </cell>
          <cell r="F416">
            <v>0.05</v>
          </cell>
          <cell r="G416">
            <v>0.05</v>
          </cell>
          <cell r="H416">
            <v>0.05</v>
          </cell>
          <cell r="I416">
            <v>0.05</v>
          </cell>
          <cell r="J416">
            <v>0.05</v>
          </cell>
          <cell r="K416">
            <v>0.05</v>
          </cell>
          <cell r="L416">
            <v>0.05</v>
          </cell>
          <cell r="M416">
            <v>0.05</v>
          </cell>
          <cell r="N416">
            <v>0.05</v>
          </cell>
        </row>
        <row r="419">
          <cell r="C419" t="str">
            <v>NSWRuralNSW</v>
          </cell>
          <cell r="D419" t="str">
            <v>Pulse</v>
          </cell>
          <cell r="E419" t="str">
            <v>AGL</v>
          </cell>
          <cell r="F419" t="str">
            <v>TXU</v>
          </cell>
          <cell r="G419" t="str">
            <v>CitiPower</v>
          </cell>
          <cell r="H419" t="str">
            <v>Powercor</v>
          </cell>
          <cell r="I419" t="str">
            <v>Integral</v>
          </cell>
          <cell r="J419" t="str">
            <v>EnergyAustralia</v>
          </cell>
          <cell r="K419" t="str">
            <v>Rural NSW</v>
          </cell>
          <cell r="L419" t="str">
            <v>Energex</v>
          </cell>
          <cell r="M419" t="str">
            <v>Ergon</v>
          </cell>
          <cell r="N419" t="str">
            <v>Non Incumbent</v>
          </cell>
        </row>
        <row r="420">
          <cell r="C420">
            <v>36526</v>
          </cell>
          <cell r="D420">
            <v>0.09</v>
          </cell>
          <cell r="E420">
            <v>0.1</v>
          </cell>
          <cell r="F420">
            <v>0.1</v>
          </cell>
          <cell r="G420">
            <v>0.1</v>
          </cell>
          <cell r="H420">
            <v>0.1</v>
          </cell>
          <cell r="I420">
            <v>0.1</v>
          </cell>
          <cell r="J420">
            <v>0.1</v>
          </cell>
          <cell r="K420">
            <v>0.08</v>
          </cell>
          <cell r="L420">
            <v>0.1</v>
          </cell>
          <cell r="M420">
            <v>0.1</v>
          </cell>
          <cell r="N420">
            <v>0</v>
          </cell>
        </row>
        <row r="421">
          <cell r="C421">
            <v>36892</v>
          </cell>
          <cell r="D421">
            <v>0.08</v>
          </cell>
          <cell r="E421">
            <v>9.0000000000000011E-2</v>
          </cell>
          <cell r="F421">
            <v>9.0000000000000011E-2</v>
          </cell>
          <cell r="G421">
            <v>9.0000000000000011E-2</v>
          </cell>
          <cell r="H421">
            <v>9.0000000000000011E-2</v>
          </cell>
          <cell r="I421">
            <v>9.0000000000000011E-2</v>
          </cell>
          <cell r="J421">
            <v>9.0000000000000011E-2</v>
          </cell>
          <cell r="K421">
            <v>7.0000000000000007E-2</v>
          </cell>
          <cell r="L421">
            <v>9.0000000000000011E-2</v>
          </cell>
          <cell r="M421">
            <v>9.0000000000000011E-2</v>
          </cell>
          <cell r="N421">
            <v>0</v>
          </cell>
        </row>
        <row r="422">
          <cell r="C422">
            <v>37257</v>
          </cell>
          <cell r="D422">
            <v>7.0000000000000007E-2</v>
          </cell>
          <cell r="E422">
            <v>8.0000000000000016E-2</v>
          </cell>
          <cell r="F422">
            <v>8.0000000000000016E-2</v>
          </cell>
          <cell r="G422">
            <v>8.0000000000000016E-2</v>
          </cell>
          <cell r="H422">
            <v>8.0000000000000016E-2</v>
          </cell>
          <cell r="I422">
            <v>8.0000000000000016E-2</v>
          </cell>
          <cell r="J422">
            <v>8.0000000000000016E-2</v>
          </cell>
          <cell r="K422">
            <v>6.0000000000000005E-2</v>
          </cell>
          <cell r="L422">
            <v>8.0000000000000016E-2</v>
          </cell>
          <cell r="M422">
            <v>8.0000000000000016E-2</v>
          </cell>
          <cell r="N422">
            <v>0.05</v>
          </cell>
        </row>
        <row r="423">
          <cell r="C423">
            <v>37622</v>
          </cell>
          <cell r="D423">
            <v>6.0000000000000005E-2</v>
          </cell>
          <cell r="E423">
            <v>7.0000000000000021E-2</v>
          </cell>
          <cell r="F423">
            <v>7.0000000000000021E-2</v>
          </cell>
          <cell r="G423">
            <v>7.0000000000000021E-2</v>
          </cell>
          <cell r="H423">
            <v>7.0000000000000021E-2</v>
          </cell>
          <cell r="I423">
            <v>7.0000000000000021E-2</v>
          </cell>
          <cell r="J423">
            <v>7.0000000000000021E-2</v>
          </cell>
          <cell r="K423">
            <v>0.05</v>
          </cell>
          <cell r="L423">
            <v>7.0000000000000021E-2</v>
          </cell>
          <cell r="M423">
            <v>7.0000000000000021E-2</v>
          </cell>
          <cell r="N423">
            <v>0.05</v>
          </cell>
        </row>
        <row r="424">
          <cell r="C424">
            <v>37987</v>
          </cell>
          <cell r="D424">
            <v>0.05</v>
          </cell>
          <cell r="E424">
            <v>6.0000000000000019E-2</v>
          </cell>
          <cell r="F424">
            <v>6.0000000000000019E-2</v>
          </cell>
          <cell r="G424">
            <v>6.0000000000000019E-2</v>
          </cell>
          <cell r="H424">
            <v>6.0000000000000019E-2</v>
          </cell>
          <cell r="I424">
            <v>6.0000000000000019E-2</v>
          </cell>
          <cell r="J424">
            <v>6.0000000000000019E-2</v>
          </cell>
          <cell r="K424">
            <v>0.05</v>
          </cell>
          <cell r="L424">
            <v>6.0000000000000019E-2</v>
          </cell>
          <cell r="M424">
            <v>6.0000000000000019E-2</v>
          </cell>
          <cell r="N424">
            <v>0.05</v>
          </cell>
        </row>
        <row r="425">
          <cell r="C425">
            <v>38353</v>
          </cell>
          <cell r="D425">
            <v>0.05</v>
          </cell>
          <cell r="E425">
            <v>5.0000000000000017E-2</v>
          </cell>
          <cell r="F425">
            <v>5.0000000000000017E-2</v>
          </cell>
          <cell r="G425">
            <v>5.0000000000000017E-2</v>
          </cell>
          <cell r="H425">
            <v>5.0000000000000017E-2</v>
          </cell>
          <cell r="I425">
            <v>5.0000000000000017E-2</v>
          </cell>
          <cell r="J425">
            <v>5.0000000000000017E-2</v>
          </cell>
          <cell r="K425">
            <v>0.05</v>
          </cell>
          <cell r="L425">
            <v>5.0000000000000017E-2</v>
          </cell>
          <cell r="M425">
            <v>5.0000000000000017E-2</v>
          </cell>
          <cell r="N425">
            <v>0.05</v>
          </cell>
        </row>
        <row r="426">
          <cell r="C426">
            <v>38718</v>
          </cell>
          <cell r="D426">
            <v>0.05</v>
          </cell>
          <cell r="E426">
            <v>0.05</v>
          </cell>
          <cell r="F426">
            <v>0.05</v>
          </cell>
          <cell r="G426">
            <v>0.05</v>
          </cell>
          <cell r="H426">
            <v>0.05</v>
          </cell>
          <cell r="I426">
            <v>0.05</v>
          </cell>
          <cell r="J426">
            <v>0.05</v>
          </cell>
          <cell r="K426">
            <v>0.05</v>
          </cell>
          <cell r="L426">
            <v>0.05</v>
          </cell>
          <cell r="M426">
            <v>0.05</v>
          </cell>
          <cell r="N426">
            <v>0.05</v>
          </cell>
        </row>
        <row r="427">
          <cell r="C427">
            <v>39083</v>
          </cell>
          <cell r="D427">
            <v>0.05</v>
          </cell>
          <cell r="E427">
            <v>0.05</v>
          </cell>
          <cell r="F427">
            <v>0.05</v>
          </cell>
          <cell r="G427">
            <v>0.05</v>
          </cell>
          <cell r="H427">
            <v>0.05</v>
          </cell>
          <cell r="I427">
            <v>0.05</v>
          </cell>
          <cell r="J427">
            <v>0.05</v>
          </cell>
          <cell r="K427">
            <v>0.05</v>
          </cell>
          <cell r="L427">
            <v>0.05</v>
          </cell>
          <cell r="M427">
            <v>0.05</v>
          </cell>
          <cell r="N427">
            <v>0.05</v>
          </cell>
        </row>
        <row r="428">
          <cell r="C428">
            <v>39448</v>
          </cell>
          <cell r="D428">
            <v>0.05</v>
          </cell>
          <cell r="E428">
            <v>0.05</v>
          </cell>
          <cell r="F428">
            <v>0.05</v>
          </cell>
          <cell r="G428">
            <v>0.05</v>
          </cell>
          <cell r="H428">
            <v>0.05</v>
          </cell>
          <cell r="I428">
            <v>0.05</v>
          </cell>
          <cell r="J428">
            <v>0.05</v>
          </cell>
          <cell r="K428">
            <v>0.05</v>
          </cell>
          <cell r="L428">
            <v>0.05</v>
          </cell>
          <cell r="M428">
            <v>0.05</v>
          </cell>
          <cell r="N428">
            <v>0.05</v>
          </cell>
        </row>
        <row r="429">
          <cell r="C429">
            <v>39814</v>
          </cell>
          <cell r="D429">
            <v>0.05</v>
          </cell>
          <cell r="E429">
            <v>0.05</v>
          </cell>
          <cell r="F429">
            <v>0.05</v>
          </cell>
          <cell r="G429">
            <v>0.05</v>
          </cell>
          <cell r="H429">
            <v>0.05</v>
          </cell>
          <cell r="I429">
            <v>0.05</v>
          </cell>
          <cell r="J429">
            <v>0.05</v>
          </cell>
          <cell r="K429">
            <v>0.05</v>
          </cell>
          <cell r="L429">
            <v>0.05</v>
          </cell>
          <cell r="M429">
            <v>0.05</v>
          </cell>
          <cell r="N429">
            <v>0.05</v>
          </cell>
        </row>
        <row r="430">
          <cell r="C430">
            <v>40179</v>
          </cell>
          <cell r="D430">
            <v>0.05</v>
          </cell>
          <cell r="E430">
            <v>0.05</v>
          </cell>
          <cell r="F430">
            <v>0.05</v>
          </cell>
          <cell r="G430">
            <v>0.05</v>
          </cell>
          <cell r="H430">
            <v>0.05</v>
          </cell>
          <cell r="I430">
            <v>0.05</v>
          </cell>
          <cell r="J430">
            <v>0.05</v>
          </cell>
          <cell r="K430">
            <v>0.05</v>
          </cell>
          <cell r="L430">
            <v>0.05</v>
          </cell>
          <cell r="M430">
            <v>0.05</v>
          </cell>
          <cell r="N430">
            <v>0.05</v>
          </cell>
        </row>
        <row r="433">
          <cell r="C433" t="str">
            <v>SAETSA</v>
          </cell>
          <cell r="D433" t="str">
            <v>Pulse</v>
          </cell>
          <cell r="E433" t="str">
            <v>AGL</v>
          </cell>
          <cell r="F433" t="str">
            <v>TXU</v>
          </cell>
          <cell r="G433" t="str">
            <v>CitiPower</v>
          </cell>
          <cell r="H433" t="str">
            <v>Powercor</v>
          </cell>
          <cell r="I433" t="str">
            <v>Integral</v>
          </cell>
          <cell r="J433" t="str">
            <v>EnergyAustralia</v>
          </cell>
          <cell r="K433" t="str">
            <v>Rural NSW</v>
          </cell>
          <cell r="L433" t="str">
            <v>Energex</v>
          </cell>
          <cell r="M433" t="str">
            <v>Ergon</v>
          </cell>
          <cell r="N433" t="str">
            <v>Non Incumbent</v>
          </cell>
        </row>
        <row r="434">
          <cell r="C434">
            <v>36526</v>
          </cell>
          <cell r="D434">
            <v>0.09</v>
          </cell>
          <cell r="E434">
            <v>0.1</v>
          </cell>
          <cell r="F434">
            <v>0.1</v>
          </cell>
          <cell r="G434">
            <v>0.1</v>
          </cell>
          <cell r="H434">
            <v>0.1</v>
          </cell>
          <cell r="I434">
            <v>0.1</v>
          </cell>
          <cell r="J434">
            <v>0.1</v>
          </cell>
          <cell r="K434">
            <v>0.1</v>
          </cell>
          <cell r="L434">
            <v>0.1</v>
          </cell>
          <cell r="M434">
            <v>0.1</v>
          </cell>
          <cell r="N434">
            <v>0</v>
          </cell>
        </row>
        <row r="435">
          <cell r="C435">
            <v>36892</v>
          </cell>
          <cell r="D435">
            <v>0.08</v>
          </cell>
          <cell r="E435">
            <v>9.0000000000000011E-2</v>
          </cell>
          <cell r="F435">
            <v>9.0000000000000011E-2</v>
          </cell>
          <cell r="G435">
            <v>9.0000000000000011E-2</v>
          </cell>
          <cell r="H435">
            <v>9.0000000000000011E-2</v>
          </cell>
          <cell r="I435">
            <v>9.0000000000000011E-2</v>
          </cell>
          <cell r="J435">
            <v>9.0000000000000011E-2</v>
          </cell>
          <cell r="K435">
            <v>9.0000000000000011E-2</v>
          </cell>
          <cell r="L435">
            <v>9.0000000000000011E-2</v>
          </cell>
          <cell r="M435">
            <v>9.0000000000000011E-2</v>
          </cell>
          <cell r="N435">
            <v>0</v>
          </cell>
        </row>
        <row r="436">
          <cell r="C436">
            <v>37257</v>
          </cell>
          <cell r="D436">
            <v>7.0000000000000007E-2</v>
          </cell>
          <cell r="E436">
            <v>8.0000000000000016E-2</v>
          </cell>
          <cell r="F436">
            <v>8.0000000000000016E-2</v>
          </cell>
          <cell r="G436">
            <v>8.0000000000000016E-2</v>
          </cell>
          <cell r="H436">
            <v>8.0000000000000016E-2</v>
          </cell>
          <cell r="I436">
            <v>8.0000000000000016E-2</v>
          </cell>
          <cell r="J436">
            <v>8.0000000000000016E-2</v>
          </cell>
          <cell r="K436">
            <v>8.0000000000000016E-2</v>
          </cell>
          <cell r="L436">
            <v>8.0000000000000016E-2</v>
          </cell>
          <cell r="M436">
            <v>8.0000000000000016E-2</v>
          </cell>
          <cell r="N436">
            <v>0.05</v>
          </cell>
        </row>
        <row r="437">
          <cell r="C437">
            <v>37622</v>
          </cell>
          <cell r="D437">
            <v>6.0000000000000005E-2</v>
          </cell>
          <cell r="E437">
            <v>7.0000000000000021E-2</v>
          </cell>
          <cell r="F437">
            <v>7.0000000000000021E-2</v>
          </cell>
          <cell r="G437">
            <v>7.0000000000000021E-2</v>
          </cell>
          <cell r="H437">
            <v>7.0000000000000021E-2</v>
          </cell>
          <cell r="I437">
            <v>7.0000000000000021E-2</v>
          </cell>
          <cell r="J437">
            <v>7.0000000000000021E-2</v>
          </cell>
          <cell r="K437">
            <v>7.0000000000000021E-2</v>
          </cell>
          <cell r="L437">
            <v>7.0000000000000021E-2</v>
          </cell>
          <cell r="M437">
            <v>7.0000000000000021E-2</v>
          </cell>
          <cell r="N437">
            <v>0.05</v>
          </cell>
        </row>
        <row r="438">
          <cell r="C438">
            <v>37987</v>
          </cell>
          <cell r="D438">
            <v>0.05</v>
          </cell>
          <cell r="E438">
            <v>6.0000000000000019E-2</v>
          </cell>
          <cell r="F438">
            <v>6.0000000000000019E-2</v>
          </cell>
          <cell r="G438">
            <v>6.0000000000000019E-2</v>
          </cell>
          <cell r="H438">
            <v>6.0000000000000019E-2</v>
          </cell>
          <cell r="I438">
            <v>6.0000000000000019E-2</v>
          </cell>
          <cell r="J438">
            <v>6.0000000000000019E-2</v>
          </cell>
          <cell r="K438">
            <v>6.0000000000000019E-2</v>
          </cell>
          <cell r="L438">
            <v>6.0000000000000019E-2</v>
          </cell>
          <cell r="M438">
            <v>6.0000000000000019E-2</v>
          </cell>
          <cell r="N438">
            <v>0.05</v>
          </cell>
        </row>
        <row r="439">
          <cell r="C439">
            <v>38353</v>
          </cell>
          <cell r="D439">
            <v>0.05</v>
          </cell>
          <cell r="E439">
            <v>5.0000000000000017E-2</v>
          </cell>
          <cell r="F439">
            <v>5.0000000000000017E-2</v>
          </cell>
          <cell r="G439">
            <v>5.0000000000000017E-2</v>
          </cell>
          <cell r="H439">
            <v>5.0000000000000017E-2</v>
          </cell>
          <cell r="I439">
            <v>5.0000000000000017E-2</v>
          </cell>
          <cell r="J439">
            <v>5.0000000000000017E-2</v>
          </cell>
          <cell r="K439">
            <v>5.0000000000000017E-2</v>
          </cell>
          <cell r="L439">
            <v>5.0000000000000017E-2</v>
          </cell>
          <cell r="M439">
            <v>5.0000000000000017E-2</v>
          </cell>
          <cell r="N439">
            <v>0.05</v>
          </cell>
        </row>
        <row r="440">
          <cell r="C440">
            <v>38718</v>
          </cell>
          <cell r="D440">
            <v>0.05</v>
          </cell>
          <cell r="E440">
            <v>0.05</v>
          </cell>
          <cell r="F440">
            <v>0.05</v>
          </cell>
          <cell r="G440">
            <v>0.05</v>
          </cell>
          <cell r="H440">
            <v>0.05</v>
          </cell>
          <cell r="I440">
            <v>0.05</v>
          </cell>
          <cell r="J440">
            <v>0.05</v>
          </cell>
          <cell r="K440">
            <v>0.05</v>
          </cell>
          <cell r="L440">
            <v>0.05</v>
          </cell>
          <cell r="M440">
            <v>0.05</v>
          </cell>
          <cell r="N440">
            <v>0.05</v>
          </cell>
        </row>
        <row r="441">
          <cell r="C441">
            <v>39083</v>
          </cell>
          <cell r="D441">
            <v>0.05</v>
          </cell>
          <cell r="E441">
            <v>0.05</v>
          </cell>
          <cell r="F441">
            <v>0.05</v>
          </cell>
          <cell r="G441">
            <v>0.05</v>
          </cell>
          <cell r="H441">
            <v>0.05</v>
          </cell>
          <cell r="I441">
            <v>0.05</v>
          </cell>
          <cell r="J441">
            <v>0.05</v>
          </cell>
          <cell r="K441">
            <v>0.05</v>
          </cell>
          <cell r="L441">
            <v>0.05</v>
          </cell>
          <cell r="M441">
            <v>0.05</v>
          </cell>
          <cell r="N441">
            <v>0.05</v>
          </cell>
        </row>
        <row r="442">
          <cell r="C442">
            <v>39448</v>
          </cell>
          <cell r="D442">
            <v>0.05</v>
          </cell>
          <cell r="E442">
            <v>0.05</v>
          </cell>
          <cell r="F442">
            <v>0.05</v>
          </cell>
          <cell r="G442">
            <v>0.05</v>
          </cell>
          <cell r="H442">
            <v>0.05</v>
          </cell>
          <cell r="I442">
            <v>0.05</v>
          </cell>
          <cell r="J442">
            <v>0.05</v>
          </cell>
          <cell r="K442">
            <v>0.05</v>
          </cell>
          <cell r="L442">
            <v>0.05</v>
          </cell>
          <cell r="M442">
            <v>0.05</v>
          </cell>
          <cell r="N442">
            <v>0.05</v>
          </cell>
        </row>
        <row r="443">
          <cell r="C443">
            <v>39814</v>
          </cell>
          <cell r="D443">
            <v>0.05</v>
          </cell>
          <cell r="E443">
            <v>0.05</v>
          </cell>
          <cell r="F443">
            <v>0.05</v>
          </cell>
          <cell r="G443">
            <v>0.05</v>
          </cell>
          <cell r="H443">
            <v>0.05</v>
          </cell>
          <cell r="I443">
            <v>0.05</v>
          </cell>
          <cell r="J443">
            <v>0.05</v>
          </cell>
          <cell r="K443">
            <v>0.05</v>
          </cell>
          <cell r="L443">
            <v>0.05</v>
          </cell>
          <cell r="M443">
            <v>0.05</v>
          </cell>
          <cell r="N443">
            <v>0.05</v>
          </cell>
        </row>
        <row r="444">
          <cell r="C444">
            <v>40179</v>
          </cell>
          <cell r="D444">
            <v>0.05</v>
          </cell>
          <cell r="E444">
            <v>0.05</v>
          </cell>
          <cell r="F444">
            <v>0.05</v>
          </cell>
          <cell r="G444">
            <v>0.05</v>
          </cell>
          <cell r="H444">
            <v>0.05</v>
          </cell>
          <cell r="I444">
            <v>0.05</v>
          </cell>
          <cell r="J444">
            <v>0.05</v>
          </cell>
          <cell r="K444">
            <v>0.05</v>
          </cell>
          <cell r="L444">
            <v>0.05</v>
          </cell>
          <cell r="M444">
            <v>0.05</v>
          </cell>
          <cell r="N444">
            <v>0.05</v>
          </cell>
        </row>
        <row r="447">
          <cell r="C447" t="str">
            <v>QLDEnergex</v>
          </cell>
          <cell r="D447" t="str">
            <v>Pulse</v>
          </cell>
          <cell r="E447" t="str">
            <v>AGL</v>
          </cell>
          <cell r="F447" t="str">
            <v>TXU</v>
          </cell>
          <cell r="G447" t="str">
            <v>CitiPower</v>
          </cell>
          <cell r="H447" t="str">
            <v>Powercor</v>
          </cell>
          <cell r="I447" t="str">
            <v>Integral</v>
          </cell>
          <cell r="J447" t="str">
            <v>EnergyAustralia</v>
          </cell>
          <cell r="K447" t="str">
            <v>Rural NSW</v>
          </cell>
          <cell r="L447" t="str">
            <v>Energex</v>
          </cell>
          <cell r="M447" t="str">
            <v>Ergon</v>
          </cell>
          <cell r="N447" t="str">
            <v>Non Incumbent</v>
          </cell>
        </row>
        <row r="448">
          <cell r="C448">
            <v>36526</v>
          </cell>
          <cell r="D448">
            <v>0.09</v>
          </cell>
          <cell r="E448">
            <v>0.1</v>
          </cell>
          <cell r="F448">
            <v>0.1</v>
          </cell>
          <cell r="G448">
            <v>0.1</v>
          </cell>
          <cell r="H448">
            <v>0.1</v>
          </cell>
          <cell r="I448">
            <v>0.1</v>
          </cell>
          <cell r="J448">
            <v>0.1</v>
          </cell>
          <cell r="K448">
            <v>0.1</v>
          </cell>
          <cell r="L448">
            <v>0.08</v>
          </cell>
          <cell r="M448">
            <v>0.1</v>
          </cell>
          <cell r="N448">
            <v>0</v>
          </cell>
        </row>
        <row r="449">
          <cell r="C449">
            <v>36892</v>
          </cell>
          <cell r="D449">
            <v>0.08</v>
          </cell>
          <cell r="E449">
            <v>9.0000000000000011E-2</v>
          </cell>
          <cell r="F449">
            <v>9.0000000000000011E-2</v>
          </cell>
          <cell r="G449">
            <v>9.0000000000000011E-2</v>
          </cell>
          <cell r="H449">
            <v>9.0000000000000011E-2</v>
          </cell>
          <cell r="I449">
            <v>9.0000000000000011E-2</v>
          </cell>
          <cell r="J449">
            <v>9.0000000000000011E-2</v>
          </cell>
          <cell r="K449">
            <v>9.0000000000000011E-2</v>
          </cell>
          <cell r="L449">
            <v>7.0000000000000007E-2</v>
          </cell>
          <cell r="M449">
            <v>9.0000000000000011E-2</v>
          </cell>
          <cell r="N449">
            <v>0</v>
          </cell>
        </row>
        <row r="450">
          <cell r="C450">
            <v>37257</v>
          </cell>
          <cell r="D450">
            <v>7.0000000000000007E-2</v>
          </cell>
          <cell r="E450">
            <v>8.0000000000000016E-2</v>
          </cell>
          <cell r="F450">
            <v>8.0000000000000016E-2</v>
          </cell>
          <cell r="G450">
            <v>8.0000000000000016E-2</v>
          </cell>
          <cell r="H450">
            <v>8.0000000000000016E-2</v>
          </cell>
          <cell r="I450">
            <v>8.0000000000000016E-2</v>
          </cell>
          <cell r="J450">
            <v>8.0000000000000016E-2</v>
          </cell>
          <cell r="K450">
            <v>8.0000000000000016E-2</v>
          </cell>
          <cell r="L450">
            <v>6.0000000000000005E-2</v>
          </cell>
          <cell r="M450">
            <v>8.0000000000000016E-2</v>
          </cell>
          <cell r="N450">
            <v>0.05</v>
          </cell>
        </row>
        <row r="451">
          <cell r="C451">
            <v>37622</v>
          </cell>
          <cell r="D451">
            <v>6.0000000000000005E-2</v>
          </cell>
          <cell r="E451">
            <v>7.0000000000000021E-2</v>
          </cell>
          <cell r="F451">
            <v>7.0000000000000021E-2</v>
          </cell>
          <cell r="G451">
            <v>7.0000000000000021E-2</v>
          </cell>
          <cell r="H451">
            <v>7.0000000000000021E-2</v>
          </cell>
          <cell r="I451">
            <v>7.0000000000000021E-2</v>
          </cell>
          <cell r="J451">
            <v>7.0000000000000021E-2</v>
          </cell>
          <cell r="K451">
            <v>7.0000000000000021E-2</v>
          </cell>
          <cell r="L451">
            <v>0.05</v>
          </cell>
          <cell r="M451">
            <v>7.0000000000000021E-2</v>
          </cell>
          <cell r="N451">
            <v>0.05</v>
          </cell>
        </row>
        <row r="452">
          <cell r="C452">
            <v>37987</v>
          </cell>
          <cell r="D452">
            <v>0.05</v>
          </cell>
          <cell r="E452">
            <v>6.0000000000000019E-2</v>
          </cell>
          <cell r="F452">
            <v>6.0000000000000019E-2</v>
          </cell>
          <cell r="G452">
            <v>6.0000000000000019E-2</v>
          </cell>
          <cell r="H452">
            <v>6.0000000000000019E-2</v>
          </cell>
          <cell r="I452">
            <v>6.0000000000000019E-2</v>
          </cell>
          <cell r="J452">
            <v>6.0000000000000019E-2</v>
          </cell>
          <cell r="K452">
            <v>6.0000000000000019E-2</v>
          </cell>
          <cell r="L452">
            <v>0.05</v>
          </cell>
          <cell r="M452">
            <v>6.0000000000000019E-2</v>
          </cell>
          <cell r="N452">
            <v>0.05</v>
          </cell>
        </row>
        <row r="453">
          <cell r="C453">
            <v>38353</v>
          </cell>
          <cell r="D453">
            <v>0.05</v>
          </cell>
          <cell r="E453">
            <v>5.0000000000000017E-2</v>
          </cell>
          <cell r="F453">
            <v>5.0000000000000017E-2</v>
          </cell>
          <cell r="G453">
            <v>5.0000000000000017E-2</v>
          </cell>
          <cell r="H453">
            <v>5.0000000000000017E-2</v>
          </cell>
          <cell r="I453">
            <v>5.0000000000000017E-2</v>
          </cell>
          <cell r="J453">
            <v>5.0000000000000017E-2</v>
          </cell>
          <cell r="K453">
            <v>5.0000000000000017E-2</v>
          </cell>
          <cell r="L453">
            <v>0.05</v>
          </cell>
          <cell r="M453">
            <v>5.0000000000000017E-2</v>
          </cell>
          <cell r="N453">
            <v>0.05</v>
          </cell>
        </row>
        <row r="454">
          <cell r="C454">
            <v>38718</v>
          </cell>
          <cell r="D454">
            <v>0.05</v>
          </cell>
          <cell r="E454">
            <v>0.05</v>
          </cell>
          <cell r="F454">
            <v>0.05</v>
          </cell>
          <cell r="G454">
            <v>0.05</v>
          </cell>
          <cell r="H454">
            <v>0.05</v>
          </cell>
          <cell r="I454">
            <v>0.05</v>
          </cell>
          <cell r="J454">
            <v>0.05</v>
          </cell>
          <cell r="K454">
            <v>0.05</v>
          </cell>
          <cell r="L454">
            <v>0.05</v>
          </cell>
          <cell r="M454">
            <v>0.05</v>
          </cell>
          <cell r="N454">
            <v>0.05</v>
          </cell>
        </row>
        <row r="455">
          <cell r="C455">
            <v>39083</v>
          </cell>
          <cell r="D455">
            <v>0.05</v>
          </cell>
          <cell r="E455">
            <v>0.05</v>
          </cell>
          <cell r="F455">
            <v>0.05</v>
          </cell>
          <cell r="G455">
            <v>0.05</v>
          </cell>
          <cell r="H455">
            <v>0.05</v>
          </cell>
          <cell r="I455">
            <v>0.05</v>
          </cell>
          <cell r="J455">
            <v>0.05</v>
          </cell>
          <cell r="K455">
            <v>0.05</v>
          </cell>
          <cell r="L455">
            <v>0.05</v>
          </cell>
          <cell r="M455">
            <v>0.05</v>
          </cell>
          <cell r="N455">
            <v>0.05</v>
          </cell>
        </row>
        <row r="456">
          <cell r="C456">
            <v>39448</v>
          </cell>
          <cell r="D456">
            <v>0.05</v>
          </cell>
          <cell r="E456">
            <v>0.05</v>
          </cell>
          <cell r="F456">
            <v>0.05</v>
          </cell>
          <cell r="G456">
            <v>0.05</v>
          </cell>
          <cell r="H456">
            <v>0.05</v>
          </cell>
          <cell r="I456">
            <v>0.05</v>
          </cell>
          <cell r="J456">
            <v>0.05</v>
          </cell>
          <cell r="K456">
            <v>0.05</v>
          </cell>
          <cell r="L456">
            <v>0.05</v>
          </cell>
          <cell r="M456">
            <v>0.05</v>
          </cell>
          <cell r="N456">
            <v>0.05</v>
          </cell>
        </row>
        <row r="457">
          <cell r="C457">
            <v>39814</v>
          </cell>
          <cell r="D457">
            <v>0.05</v>
          </cell>
          <cell r="E457">
            <v>0.05</v>
          </cell>
          <cell r="F457">
            <v>0.05</v>
          </cell>
          <cell r="G457">
            <v>0.05</v>
          </cell>
          <cell r="H457">
            <v>0.05</v>
          </cell>
          <cell r="I457">
            <v>0.05</v>
          </cell>
          <cell r="J457">
            <v>0.05</v>
          </cell>
          <cell r="K457">
            <v>0.05</v>
          </cell>
          <cell r="L457">
            <v>0.05</v>
          </cell>
          <cell r="M457">
            <v>0.05</v>
          </cell>
          <cell r="N457">
            <v>0.05</v>
          </cell>
        </row>
        <row r="458">
          <cell r="C458">
            <v>40179</v>
          </cell>
          <cell r="D458">
            <v>0.05</v>
          </cell>
          <cell r="E458">
            <v>0.05</v>
          </cell>
          <cell r="F458">
            <v>0.05</v>
          </cell>
          <cell r="G458">
            <v>0.05</v>
          </cell>
          <cell r="H458">
            <v>0.05</v>
          </cell>
          <cell r="I458">
            <v>0.05</v>
          </cell>
          <cell r="J458">
            <v>0.05</v>
          </cell>
          <cell r="K458">
            <v>0.05</v>
          </cell>
          <cell r="L458">
            <v>0.05</v>
          </cell>
          <cell r="M458">
            <v>0.05</v>
          </cell>
          <cell r="N458">
            <v>0.05</v>
          </cell>
        </row>
        <row r="461">
          <cell r="C461" t="str">
            <v>QLDErgon</v>
          </cell>
          <cell r="D461" t="str">
            <v>Pulse</v>
          </cell>
          <cell r="E461" t="str">
            <v>AGL</v>
          </cell>
          <cell r="F461" t="str">
            <v>TXU</v>
          </cell>
          <cell r="G461" t="str">
            <v>CitiPower</v>
          </cell>
          <cell r="H461" t="str">
            <v>Powercor</v>
          </cell>
          <cell r="I461" t="str">
            <v>Integral</v>
          </cell>
          <cell r="J461" t="str">
            <v>EnergyAustralia</v>
          </cell>
          <cell r="K461" t="str">
            <v>Rural NSW</v>
          </cell>
          <cell r="L461" t="str">
            <v>Energex</v>
          </cell>
          <cell r="M461" t="str">
            <v>Ergon</v>
          </cell>
          <cell r="N461" t="str">
            <v>Non Incumbent</v>
          </cell>
        </row>
        <row r="462">
          <cell r="C462">
            <v>36526</v>
          </cell>
          <cell r="D462">
            <v>0.09</v>
          </cell>
          <cell r="E462">
            <v>0.1</v>
          </cell>
          <cell r="F462">
            <v>0.1</v>
          </cell>
          <cell r="G462">
            <v>0.1</v>
          </cell>
          <cell r="H462">
            <v>0.1</v>
          </cell>
          <cell r="I462">
            <v>0.1</v>
          </cell>
          <cell r="J462">
            <v>0.1</v>
          </cell>
          <cell r="K462">
            <v>0.1</v>
          </cell>
          <cell r="L462">
            <v>0.1</v>
          </cell>
          <cell r="M462">
            <v>0.08</v>
          </cell>
          <cell r="N462">
            <v>0</v>
          </cell>
        </row>
        <row r="463">
          <cell r="C463">
            <v>36892</v>
          </cell>
          <cell r="D463">
            <v>0.08</v>
          </cell>
          <cell r="E463">
            <v>9.0000000000000011E-2</v>
          </cell>
          <cell r="F463">
            <v>9.0000000000000011E-2</v>
          </cell>
          <cell r="G463">
            <v>9.0000000000000011E-2</v>
          </cell>
          <cell r="H463">
            <v>9.0000000000000011E-2</v>
          </cell>
          <cell r="I463">
            <v>9.0000000000000011E-2</v>
          </cell>
          <cell r="J463">
            <v>9.0000000000000011E-2</v>
          </cell>
          <cell r="K463">
            <v>9.0000000000000011E-2</v>
          </cell>
          <cell r="L463">
            <v>9.0000000000000011E-2</v>
          </cell>
          <cell r="M463">
            <v>7.0000000000000007E-2</v>
          </cell>
          <cell r="N463">
            <v>0</v>
          </cell>
        </row>
        <row r="464">
          <cell r="C464">
            <v>37257</v>
          </cell>
          <cell r="D464">
            <v>7.0000000000000007E-2</v>
          </cell>
          <cell r="E464">
            <v>8.0000000000000016E-2</v>
          </cell>
          <cell r="F464">
            <v>8.0000000000000016E-2</v>
          </cell>
          <cell r="G464">
            <v>8.0000000000000016E-2</v>
          </cell>
          <cell r="H464">
            <v>8.0000000000000016E-2</v>
          </cell>
          <cell r="I464">
            <v>8.0000000000000016E-2</v>
          </cell>
          <cell r="J464">
            <v>8.0000000000000016E-2</v>
          </cell>
          <cell r="K464">
            <v>8.0000000000000016E-2</v>
          </cell>
          <cell r="L464">
            <v>8.0000000000000016E-2</v>
          </cell>
          <cell r="M464">
            <v>6.0000000000000005E-2</v>
          </cell>
          <cell r="N464">
            <v>0.05</v>
          </cell>
        </row>
        <row r="465">
          <cell r="C465">
            <v>37622</v>
          </cell>
          <cell r="D465">
            <v>6.0000000000000005E-2</v>
          </cell>
          <cell r="E465">
            <v>7.0000000000000021E-2</v>
          </cell>
          <cell r="F465">
            <v>7.0000000000000021E-2</v>
          </cell>
          <cell r="G465">
            <v>7.0000000000000021E-2</v>
          </cell>
          <cell r="H465">
            <v>7.0000000000000021E-2</v>
          </cell>
          <cell r="I465">
            <v>7.0000000000000021E-2</v>
          </cell>
          <cell r="J465">
            <v>7.0000000000000021E-2</v>
          </cell>
          <cell r="K465">
            <v>7.0000000000000021E-2</v>
          </cell>
          <cell r="L465">
            <v>7.0000000000000021E-2</v>
          </cell>
          <cell r="M465">
            <v>0.05</v>
          </cell>
          <cell r="N465">
            <v>0.05</v>
          </cell>
        </row>
        <row r="466">
          <cell r="C466">
            <v>37987</v>
          </cell>
          <cell r="D466">
            <v>0.05</v>
          </cell>
          <cell r="E466">
            <v>6.0000000000000019E-2</v>
          </cell>
          <cell r="F466">
            <v>6.0000000000000019E-2</v>
          </cell>
          <cell r="G466">
            <v>6.0000000000000019E-2</v>
          </cell>
          <cell r="H466">
            <v>6.0000000000000019E-2</v>
          </cell>
          <cell r="I466">
            <v>6.0000000000000019E-2</v>
          </cell>
          <cell r="J466">
            <v>6.0000000000000019E-2</v>
          </cell>
          <cell r="K466">
            <v>6.0000000000000019E-2</v>
          </cell>
          <cell r="L466">
            <v>6.0000000000000019E-2</v>
          </cell>
          <cell r="M466">
            <v>0.05</v>
          </cell>
          <cell r="N466">
            <v>0.05</v>
          </cell>
        </row>
        <row r="467">
          <cell r="C467">
            <v>38353</v>
          </cell>
          <cell r="D467">
            <v>0.05</v>
          </cell>
          <cell r="E467">
            <v>5.0000000000000017E-2</v>
          </cell>
          <cell r="F467">
            <v>5.0000000000000017E-2</v>
          </cell>
          <cell r="G467">
            <v>5.0000000000000017E-2</v>
          </cell>
          <cell r="H467">
            <v>5.0000000000000017E-2</v>
          </cell>
          <cell r="I467">
            <v>5.0000000000000017E-2</v>
          </cell>
          <cell r="J467">
            <v>5.0000000000000017E-2</v>
          </cell>
          <cell r="K467">
            <v>5.0000000000000017E-2</v>
          </cell>
          <cell r="L467">
            <v>5.0000000000000017E-2</v>
          </cell>
          <cell r="M467">
            <v>0.05</v>
          </cell>
          <cell r="N467">
            <v>0.05</v>
          </cell>
        </row>
        <row r="468">
          <cell r="C468">
            <v>38718</v>
          </cell>
          <cell r="D468">
            <v>0.05</v>
          </cell>
          <cell r="E468">
            <v>0.05</v>
          </cell>
          <cell r="F468">
            <v>0.05</v>
          </cell>
          <cell r="G468">
            <v>0.05</v>
          </cell>
          <cell r="H468">
            <v>0.05</v>
          </cell>
          <cell r="I468">
            <v>0.05</v>
          </cell>
          <cell r="J468">
            <v>0.05</v>
          </cell>
          <cell r="K468">
            <v>0.05</v>
          </cell>
          <cell r="L468">
            <v>0.05</v>
          </cell>
          <cell r="M468">
            <v>0.05</v>
          </cell>
          <cell r="N468">
            <v>0.05</v>
          </cell>
        </row>
        <row r="469">
          <cell r="C469">
            <v>39083</v>
          </cell>
          <cell r="D469">
            <v>0.05</v>
          </cell>
          <cell r="E469">
            <v>0.05</v>
          </cell>
          <cell r="F469">
            <v>0.05</v>
          </cell>
          <cell r="G469">
            <v>0.05</v>
          </cell>
          <cell r="H469">
            <v>0.05</v>
          </cell>
          <cell r="I469">
            <v>0.05</v>
          </cell>
          <cell r="J469">
            <v>0.05</v>
          </cell>
          <cell r="K469">
            <v>0.05</v>
          </cell>
          <cell r="L469">
            <v>0.05</v>
          </cell>
          <cell r="M469">
            <v>0.05</v>
          </cell>
          <cell r="N469">
            <v>0.05</v>
          </cell>
        </row>
        <row r="470">
          <cell r="C470">
            <v>39448</v>
          </cell>
          <cell r="D470">
            <v>0.05</v>
          </cell>
          <cell r="E470">
            <v>0.05</v>
          </cell>
          <cell r="F470">
            <v>0.05</v>
          </cell>
          <cell r="G470">
            <v>0.05</v>
          </cell>
          <cell r="H470">
            <v>0.05</v>
          </cell>
          <cell r="I470">
            <v>0.05</v>
          </cell>
          <cell r="J470">
            <v>0.05</v>
          </cell>
          <cell r="K470">
            <v>0.05</v>
          </cell>
          <cell r="L470">
            <v>0.05</v>
          </cell>
          <cell r="M470">
            <v>0.05</v>
          </cell>
          <cell r="N470">
            <v>0.05</v>
          </cell>
        </row>
        <row r="471">
          <cell r="C471">
            <v>39814</v>
          </cell>
          <cell r="D471">
            <v>0.05</v>
          </cell>
          <cell r="E471">
            <v>0.05</v>
          </cell>
          <cell r="F471">
            <v>0.05</v>
          </cell>
          <cell r="G471">
            <v>0.05</v>
          </cell>
          <cell r="H471">
            <v>0.05</v>
          </cell>
          <cell r="I471">
            <v>0.05</v>
          </cell>
          <cell r="J471">
            <v>0.05</v>
          </cell>
          <cell r="K471">
            <v>0.05</v>
          </cell>
          <cell r="L471">
            <v>0.05</v>
          </cell>
          <cell r="M471">
            <v>0.05</v>
          </cell>
          <cell r="N471">
            <v>0.05</v>
          </cell>
        </row>
        <row r="472">
          <cell r="C472">
            <v>40179</v>
          </cell>
          <cell r="D472">
            <v>0.05</v>
          </cell>
          <cell r="E472">
            <v>0.05</v>
          </cell>
          <cell r="F472">
            <v>0.05</v>
          </cell>
          <cell r="G472">
            <v>0.05</v>
          </cell>
          <cell r="H472">
            <v>0.05</v>
          </cell>
          <cell r="I472">
            <v>0.05</v>
          </cell>
          <cell r="J472">
            <v>0.05</v>
          </cell>
          <cell r="K472">
            <v>0.05</v>
          </cell>
          <cell r="L472">
            <v>0.05</v>
          </cell>
          <cell r="M472">
            <v>0.05</v>
          </cell>
          <cell r="N472">
            <v>0.05</v>
          </cell>
        </row>
        <row r="476">
          <cell r="C476" t="str">
            <v>VICUEL</v>
          </cell>
          <cell r="D476" t="str">
            <v>Pulse</v>
          </cell>
          <cell r="E476" t="str">
            <v>AGL</v>
          </cell>
          <cell r="F476" t="str">
            <v>TXU</v>
          </cell>
          <cell r="G476" t="str">
            <v>CitiPower</v>
          </cell>
          <cell r="H476" t="str">
            <v>Powercor</v>
          </cell>
          <cell r="I476" t="str">
            <v>Integral</v>
          </cell>
          <cell r="J476" t="str">
            <v>EnergyAustralia</v>
          </cell>
          <cell r="K476" t="str">
            <v>Rural NSW</v>
          </cell>
          <cell r="L476" t="str">
            <v>Energex</v>
          </cell>
          <cell r="M476" t="str">
            <v>Ergon</v>
          </cell>
          <cell r="N476" t="str">
            <v>Non Incumbent</v>
          </cell>
        </row>
        <row r="477">
          <cell r="C477">
            <v>36526</v>
          </cell>
          <cell r="D477">
            <v>0</v>
          </cell>
          <cell r="E477">
            <v>0</v>
          </cell>
          <cell r="F477">
            <v>0</v>
          </cell>
          <cell r="G477">
            <v>0</v>
          </cell>
          <cell r="H477">
            <v>0</v>
          </cell>
          <cell r="I477">
            <v>0</v>
          </cell>
          <cell r="J477">
            <v>0</v>
          </cell>
          <cell r="K477">
            <v>0</v>
          </cell>
          <cell r="L477">
            <v>0</v>
          </cell>
          <cell r="M477">
            <v>0</v>
          </cell>
          <cell r="N477">
            <v>0</v>
          </cell>
        </row>
        <row r="478">
          <cell r="C478">
            <v>36892</v>
          </cell>
          <cell r="D478">
            <v>0</v>
          </cell>
          <cell r="E478">
            <v>0</v>
          </cell>
          <cell r="F478">
            <v>0</v>
          </cell>
          <cell r="G478">
            <v>0</v>
          </cell>
          <cell r="H478">
            <v>0</v>
          </cell>
          <cell r="I478">
            <v>0</v>
          </cell>
          <cell r="J478">
            <v>0</v>
          </cell>
          <cell r="K478">
            <v>0</v>
          </cell>
          <cell r="L478">
            <v>0</v>
          </cell>
          <cell r="M478">
            <v>0</v>
          </cell>
          <cell r="N478">
            <v>0</v>
          </cell>
        </row>
        <row r="479">
          <cell r="C479">
            <v>37257</v>
          </cell>
          <cell r="D479">
            <v>0.17199999999999999</v>
          </cell>
          <cell r="E479">
            <v>0</v>
          </cell>
          <cell r="F479">
            <v>0</v>
          </cell>
          <cell r="G479">
            <v>0</v>
          </cell>
          <cell r="H479">
            <v>0</v>
          </cell>
          <cell r="I479">
            <v>0</v>
          </cell>
          <cell r="J479">
            <v>0</v>
          </cell>
          <cell r="K479">
            <v>0</v>
          </cell>
          <cell r="L479">
            <v>0</v>
          </cell>
          <cell r="M479">
            <v>0</v>
          </cell>
          <cell r="N479">
            <v>0</v>
          </cell>
        </row>
        <row r="480">
          <cell r="C480">
            <v>37622</v>
          </cell>
          <cell r="D480">
            <v>0.12</v>
          </cell>
          <cell r="E480">
            <v>0</v>
          </cell>
          <cell r="F480">
            <v>0</v>
          </cell>
          <cell r="G480">
            <v>0</v>
          </cell>
          <cell r="H480">
            <v>0</v>
          </cell>
          <cell r="I480">
            <v>0</v>
          </cell>
          <cell r="J480">
            <v>0</v>
          </cell>
          <cell r="K480">
            <v>0</v>
          </cell>
          <cell r="L480">
            <v>0</v>
          </cell>
          <cell r="M480">
            <v>0</v>
          </cell>
          <cell r="N480">
            <v>0</v>
          </cell>
        </row>
        <row r="481">
          <cell r="C481">
            <v>37987</v>
          </cell>
          <cell r="D481">
            <v>0.06</v>
          </cell>
          <cell r="E481">
            <v>0</v>
          </cell>
          <cell r="F481">
            <v>0</v>
          </cell>
          <cell r="G481">
            <v>0</v>
          </cell>
          <cell r="H481">
            <v>0</v>
          </cell>
          <cell r="I481">
            <v>0</v>
          </cell>
          <cell r="J481">
            <v>0</v>
          </cell>
          <cell r="K481">
            <v>0</v>
          </cell>
          <cell r="L481">
            <v>0</v>
          </cell>
          <cell r="M481">
            <v>0</v>
          </cell>
          <cell r="N481">
            <v>0</v>
          </cell>
        </row>
        <row r="482">
          <cell r="C482">
            <v>38353</v>
          </cell>
          <cell r="D482">
            <v>0.04</v>
          </cell>
          <cell r="E482">
            <v>0</v>
          </cell>
          <cell r="F482">
            <v>0</v>
          </cell>
          <cell r="G482">
            <v>0</v>
          </cell>
          <cell r="H482">
            <v>0</v>
          </cell>
          <cell r="I482">
            <v>0</v>
          </cell>
          <cell r="J482">
            <v>0</v>
          </cell>
          <cell r="K482">
            <v>0</v>
          </cell>
          <cell r="L482">
            <v>0</v>
          </cell>
          <cell r="M482">
            <v>0</v>
          </cell>
          <cell r="N482">
            <v>0</v>
          </cell>
        </row>
        <row r="483">
          <cell r="C483">
            <v>38718</v>
          </cell>
          <cell r="D483">
            <v>0.04</v>
          </cell>
          <cell r="E483">
            <v>0</v>
          </cell>
          <cell r="F483">
            <v>0</v>
          </cell>
          <cell r="G483">
            <v>0</v>
          </cell>
          <cell r="H483">
            <v>0</v>
          </cell>
          <cell r="I483">
            <v>0</v>
          </cell>
          <cell r="J483">
            <v>0</v>
          </cell>
          <cell r="K483">
            <v>0</v>
          </cell>
          <cell r="L483">
            <v>0</v>
          </cell>
          <cell r="M483">
            <v>0</v>
          </cell>
          <cell r="N483">
            <v>0</v>
          </cell>
        </row>
        <row r="484">
          <cell r="C484">
            <v>39083</v>
          </cell>
          <cell r="D484">
            <v>0.04</v>
          </cell>
          <cell r="E484">
            <v>0</v>
          </cell>
          <cell r="F484">
            <v>0</v>
          </cell>
          <cell r="G484">
            <v>0</v>
          </cell>
          <cell r="H484">
            <v>0</v>
          </cell>
          <cell r="I484">
            <v>0</v>
          </cell>
          <cell r="J484">
            <v>0</v>
          </cell>
          <cell r="K484">
            <v>0</v>
          </cell>
          <cell r="L484">
            <v>0</v>
          </cell>
          <cell r="M484">
            <v>0</v>
          </cell>
          <cell r="N484">
            <v>0</v>
          </cell>
        </row>
        <row r="485">
          <cell r="C485">
            <v>39448</v>
          </cell>
          <cell r="D485">
            <v>0.04</v>
          </cell>
          <cell r="E485">
            <v>0</v>
          </cell>
          <cell r="F485">
            <v>0</v>
          </cell>
          <cell r="G485">
            <v>0</v>
          </cell>
          <cell r="H485">
            <v>0</v>
          </cell>
          <cell r="I485">
            <v>0</v>
          </cell>
          <cell r="J485">
            <v>0</v>
          </cell>
          <cell r="K485">
            <v>0</v>
          </cell>
          <cell r="L485">
            <v>0</v>
          </cell>
          <cell r="M485">
            <v>0</v>
          </cell>
          <cell r="N485">
            <v>0</v>
          </cell>
        </row>
        <row r="486">
          <cell r="C486">
            <v>39814</v>
          </cell>
          <cell r="D486">
            <v>0.04</v>
          </cell>
          <cell r="E486">
            <v>0</v>
          </cell>
          <cell r="F486">
            <v>0</v>
          </cell>
          <cell r="G486">
            <v>0</v>
          </cell>
          <cell r="H486">
            <v>0</v>
          </cell>
          <cell r="I486">
            <v>0</v>
          </cell>
          <cell r="J486">
            <v>0</v>
          </cell>
          <cell r="K486">
            <v>0</v>
          </cell>
          <cell r="L486">
            <v>0</v>
          </cell>
          <cell r="M486">
            <v>0</v>
          </cell>
          <cell r="N486">
            <v>0</v>
          </cell>
        </row>
        <row r="487">
          <cell r="C487">
            <v>40179</v>
          </cell>
          <cell r="D487">
            <v>0.04</v>
          </cell>
          <cell r="E487">
            <v>0</v>
          </cell>
          <cell r="F487">
            <v>0</v>
          </cell>
          <cell r="G487">
            <v>0</v>
          </cell>
          <cell r="H487">
            <v>0</v>
          </cell>
          <cell r="I487">
            <v>0</v>
          </cell>
          <cell r="J487">
            <v>0</v>
          </cell>
          <cell r="K487">
            <v>0</v>
          </cell>
          <cell r="L487">
            <v>0</v>
          </cell>
          <cell r="M487">
            <v>0</v>
          </cell>
          <cell r="N487">
            <v>0</v>
          </cell>
        </row>
        <row r="490">
          <cell r="C490" t="str">
            <v>VICSolaris</v>
          </cell>
          <cell r="D490" t="str">
            <v>Pulse</v>
          </cell>
          <cell r="E490" t="str">
            <v>AGL</v>
          </cell>
          <cell r="F490" t="str">
            <v>TXU</v>
          </cell>
          <cell r="G490" t="str">
            <v>CitiPower</v>
          </cell>
          <cell r="H490" t="str">
            <v>Powercor</v>
          </cell>
          <cell r="I490" t="str">
            <v>Integral</v>
          </cell>
          <cell r="J490" t="str">
            <v>EnergyAustralia</v>
          </cell>
          <cell r="K490" t="str">
            <v>Rural NSW</v>
          </cell>
          <cell r="L490" t="str">
            <v>Energex</v>
          </cell>
          <cell r="M490" t="str">
            <v>Ergon</v>
          </cell>
          <cell r="N490" t="str">
            <v>Non Incumbent</v>
          </cell>
        </row>
        <row r="491">
          <cell r="C491">
            <v>36526</v>
          </cell>
          <cell r="D491">
            <v>0</v>
          </cell>
          <cell r="E491">
            <v>0</v>
          </cell>
          <cell r="F491">
            <v>0</v>
          </cell>
          <cell r="G491">
            <v>0</v>
          </cell>
          <cell r="H491">
            <v>0</v>
          </cell>
          <cell r="I491">
            <v>0</v>
          </cell>
          <cell r="J491">
            <v>0</v>
          </cell>
          <cell r="K491">
            <v>0</v>
          </cell>
          <cell r="L491">
            <v>0</v>
          </cell>
          <cell r="M491">
            <v>0</v>
          </cell>
          <cell r="N491">
            <v>0</v>
          </cell>
        </row>
        <row r="492">
          <cell r="C492">
            <v>36892</v>
          </cell>
          <cell r="D492">
            <v>0</v>
          </cell>
          <cell r="E492">
            <v>0</v>
          </cell>
          <cell r="F492">
            <v>0</v>
          </cell>
          <cell r="G492">
            <v>0</v>
          </cell>
          <cell r="H492">
            <v>0</v>
          </cell>
          <cell r="I492">
            <v>0</v>
          </cell>
          <cell r="J492">
            <v>0</v>
          </cell>
          <cell r="K492">
            <v>0</v>
          </cell>
          <cell r="L492">
            <v>0</v>
          </cell>
          <cell r="M492">
            <v>0</v>
          </cell>
          <cell r="N492">
            <v>0</v>
          </cell>
        </row>
        <row r="493">
          <cell r="C493">
            <v>37257</v>
          </cell>
          <cell r="D493">
            <v>0</v>
          </cell>
          <cell r="E493">
            <v>0.23</v>
          </cell>
          <cell r="F493">
            <v>0</v>
          </cell>
          <cell r="G493">
            <v>0</v>
          </cell>
          <cell r="H493">
            <v>0</v>
          </cell>
          <cell r="I493">
            <v>0</v>
          </cell>
          <cell r="J493">
            <v>0</v>
          </cell>
          <cell r="K493">
            <v>0</v>
          </cell>
          <cell r="L493">
            <v>0</v>
          </cell>
          <cell r="M493">
            <v>0</v>
          </cell>
          <cell r="N493">
            <v>0</v>
          </cell>
        </row>
        <row r="494">
          <cell r="C494">
            <v>37622</v>
          </cell>
          <cell r="D494">
            <v>0</v>
          </cell>
          <cell r="E494">
            <v>0.2</v>
          </cell>
          <cell r="F494">
            <v>0</v>
          </cell>
          <cell r="G494">
            <v>0</v>
          </cell>
          <cell r="H494">
            <v>0</v>
          </cell>
          <cell r="I494">
            <v>0</v>
          </cell>
          <cell r="J494">
            <v>0</v>
          </cell>
          <cell r="K494">
            <v>0</v>
          </cell>
          <cell r="L494">
            <v>0</v>
          </cell>
          <cell r="M494">
            <v>0</v>
          </cell>
          <cell r="N494">
            <v>0</v>
          </cell>
        </row>
        <row r="495">
          <cell r="C495">
            <v>37987</v>
          </cell>
          <cell r="D495">
            <v>0</v>
          </cell>
          <cell r="E495">
            <v>0.15</v>
          </cell>
          <cell r="F495">
            <v>0</v>
          </cell>
          <cell r="G495">
            <v>0</v>
          </cell>
          <cell r="H495">
            <v>0</v>
          </cell>
          <cell r="I495">
            <v>0</v>
          </cell>
          <cell r="J495">
            <v>0</v>
          </cell>
          <cell r="K495">
            <v>0</v>
          </cell>
          <cell r="L495">
            <v>0</v>
          </cell>
          <cell r="M495">
            <v>0</v>
          </cell>
          <cell r="N495">
            <v>0</v>
          </cell>
        </row>
        <row r="496">
          <cell r="C496">
            <v>38353</v>
          </cell>
          <cell r="D496">
            <v>0</v>
          </cell>
          <cell r="E496">
            <v>0.1</v>
          </cell>
          <cell r="F496">
            <v>0</v>
          </cell>
          <cell r="G496">
            <v>0</v>
          </cell>
          <cell r="H496">
            <v>0</v>
          </cell>
          <cell r="I496">
            <v>0</v>
          </cell>
          <cell r="J496">
            <v>0</v>
          </cell>
          <cell r="K496">
            <v>0</v>
          </cell>
          <cell r="L496">
            <v>0</v>
          </cell>
          <cell r="M496">
            <v>0</v>
          </cell>
          <cell r="N496">
            <v>0</v>
          </cell>
        </row>
        <row r="497">
          <cell r="C497">
            <v>38718</v>
          </cell>
          <cell r="D497">
            <v>0</v>
          </cell>
          <cell r="E497">
            <v>0.05</v>
          </cell>
          <cell r="F497">
            <v>0</v>
          </cell>
          <cell r="G497">
            <v>0</v>
          </cell>
          <cell r="H497">
            <v>0</v>
          </cell>
          <cell r="I497">
            <v>0</v>
          </cell>
          <cell r="J497">
            <v>0</v>
          </cell>
          <cell r="K497">
            <v>0</v>
          </cell>
          <cell r="L497">
            <v>0</v>
          </cell>
          <cell r="M497">
            <v>0</v>
          </cell>
          <cell r="N497">
            <v>0</v>
          </cell>
        </row>
        <row r="498">
          <cell r="C498">
            <v>39083</v>
          </cell>
          <cell r="D498">
            <v>0</v>
          </cell>
          <cell r="E498">
            <v>0.05</v>
          </cell>
          <cell r="F498">
            <v>0</v>
          </cell>
          <cell r="G498">
            <v>0</v>
          </cell>
          <cell r="H498">
            <v>0</v>
          </cell>
          <cell r="I498">
            <v>0</v>
          </cell>
          <cell r="J498">
            <v>0</v>
          </cell>
          <cell r="K498">
            <v>0</v>
          </cell>
          <cell r="L498">
            <v>0</v>
          </cell>
          <cell r="M498">
            <v>0</v>
          </cell>
          <cell r="N498">
            <v>0</v>
          </cell>
        </row>
        <row r="499">
          <cell r="C499">
            <v>39448</v>
          </cell>
          <cell r="D499">
            <v>0</v>
          </cell>
          <cell r="E499">
            <v>0.05</v>
          </cell>
          <cell r="F499">
            <v>0</v>
          </cell>
          <cell r="G499">
            <v>0</v>
          </cell>
          <cell r="H499">
            <v>0</v>
          </cell>
          <cell r="I499">
            <v>0</v>
          </cell>
          <cell r="J499">
            <v>0</v>
          </cell>
          <cell r="K499">
            <v>0</v>
          </cell>
          <cell r="L499">
            <v>0</v>
          </cell>
          <cell r="M499">
            <v>0</v>
          </cell>
          <cell r="N499">
            <v>0</v>
          </cell>
        </row>
        <row r="500">
          <cell r="C500">
            <v>39814</v>
          </cell>
          <cell r="D500">
            <v>0</v>
          </cell>
          <cell r="E500">
            <v>0.05</v>
          </cell>
          <cell r="F500">
            <v>0</v>
          </cell>
          <cell r="G500">
            <v>0</v>
          </cell>
          <cell r="H500">
            <v>0</v>
          </cell>
          <cell r="I500">
            <v>0</v>
          </cell>
          <cell r="J500">
            <v>0</v>
          </cell>
          <cell r="K500">
            <v>0</v>
          </cell>
          <cell r="L500">
            <v>0</v>
          </cell>
          <cell r="M500">
            <v>0</v>
          </cell>
          <cell r="N500">
            <v>0</v>
          </cell>
        </row>
        <row r="501">
          <cell r="C501">
            <v>40179</v>
          </cell>
          <cell r="D501">
            <v>0</v>
          </cell>
          <cell r="E501">
            <v>0.05</v>
          </cell>
          <cell r="F501">
            <v>0</v>
          </cell>
          <cell r="G501">
            <v>0</v>
          </cell>
          <cell r="H501">
            <v>0</v>
          </cell>
          <cell r="I501">
            <v>0</v>
          </cell>
          <cell r="J501">
            <v>0</v>
          </cell>
          <cell r="K501">
            <v>0</v>
          </cell>
          <cell r="L501">
            <v>0</v>
          </cell>
          <cell r="M501">
            <v>0</v>
          </cell>
          <cell r="N501">
            <v>0</v>
          </cell>
        </row>
        <row r="504">
          <cell r="C504" t="str">
            <v>VICEastern</v>
          </cell>
          <cell r="D504" t="str">
            <v>Pulse</v>
          </cell>
          <cell r="E504" t="str">
            <v>AGL</v>
          </cell>
          <cell r="F504" t="str">
            <v>TXU</v>
          </cell>
          <cell r="G504" t="str">
            <v>CitiPower</v>
          </cell>
          <cell r="H504" t="str">
            <v>Powercor</v>
          </cell>
          <cell r="I504" t="str">
            <v>Integral</v>
          </cell>
          <cell r="J504" t="str">
            <v>EnergyAustralia</v>
          </cell>
          <cell r="K504" t="str">
            <v>Rural NSW</v>
          </cell>
          <cell r="L504" t="str">
            <v>Energex</v>
          </cell>
          <cell r="M504" t="str">
            <v>Ergon</v>
          </cell>
          <cell r="N504" t="str">
            <v>Non Incumbent</v>
          </cell>
        </row>
        <row r="505">
          <cell r="C505">
            <v>36526</v>
          </cell>
          <cell r="D505">
            <v>0</v>
          </cell>
          <cell r="E505">
            <v>0</v>
          </cell>
          <cell r="F505">
            <v>0</v>
          </cell>
          <cell r="G505">
            <v>0</v>
          </cell>
          <cell r="H505">
            <v>0</v>
          </cell>
          <cell r="I505">
            <v>0</v>
          </cell>
          <cell r="J505">
            <v>0</v>
          </cell>
          <cell r="K505">
            <v>0</v>
          </cell>
          <cell r="L505">
            <v>0</v>
          </cell>
          <cell r="M505">
            <v>0</v>
          </cell>
          <cell r="N505">
            <v>0</v>
          </cell>
        </row>
        <row r="506">
          <cell r="C506">
            <v>36892</v>
          </cell>
          <cell r="D506">
            <v>0</v>
          </cell>
          <cell r="E506">
            <v>0</v>
          </cell>
          <cell r="F506">
            <v>0</v>
          </cell>
          <cell r="G506">
            <v>0</v>
          </cell>
          <cell r="H506">
            <v>0</v>
          </cell>
          <cell r="I506">
            <v>0</v>
          </cell>
          <cell r="J506">
            <v>0</v>
          </cell>
          <cell r="K506">
            <v>0</v>
          </cell>
          <cell r="L506">
            <v>0</v>
          </cell>
          <cell r="M506">
            <v>0</v>
          </cell>
          <cell r="N506">
            <v>0</v>
          </cell>
        </row>
        <row r="507">
          <cell r="C507">
            <v>37257</v>
          </cell>
          <cell r="D507">
            <v>0</v>
          </cell>
          <cell r="E507">
            <v>0</v>
          </cell>
          <cell r="F507">
            <v>0.18</v>
          </cell>
          <cell r="G507">
            <v>0</v>
          </cell>
          <cell r="H507">
            <v>0</v>
          </cell>
          <cell r="I507">
            <v>0</v>
          </cell>
          <cell r="J507">
            <v>0</v>
          </cell>
          <cell r="K507">
            <v>0</v>
          </cell>
          <cell r="L507">
            <v>0</v>
          </cell>
          <cell r="M507">
            <v>0</v>
          </cell>
          <cell r="N507">
            <v>0</v>
          </cell>
        </row>
        <row r="508">
          <cell r="C508">
            <v>37622</v>
          </cell>
          <cell r="D508">
            <v>0</v>
          </cell>
          <cell r="E508">
            <v>0</v>
          </cell>
          <cell r="F508">
            <v>0.15</v>
          </cell>
          <cell r="G508">
            <v>0</v>
          </cell>
          <cell r="H508">
            <v>0</v>
          </cell>
          <cell r="I508">
            <v>0</v>
          </cell>
          <cell r="J508">
            <v>0</v>
          </cell>
          <cell r="K508">
            <v>0</v>
          </cell>
          <cell r="L508">
            <v>0</v>
          </cell>
          <cell r="M508">
            <v>0</v>
          </cell>
          <cell r="N508">
            <v>0</v>
          </cell>
        </row>
        <row r="509">
          <cell r="C509">
            <v>37987</v>
          </cell>
          <cell r="D509">
            <v>0</v>
          </cell>
          <cell r="E509">
            <v>0</v>
          </cell>
          <cell r="F509">
            <v>0.1</v>
          </cell>
          <cell r="G509">
            <v>0</v>
          </cell>
          <cell r="H509">
            <v>0</v>
          </cell>
          <cell r="I509">
            <v>0</v>
          </cell>
          <cell r="J509">
            <v>0</v>
          </cell>
          <cell r="K509">
            <v>0</v>
          </cell>
          <cell r="L509">
            <v>0</v>
          </cell>
          <cell r="M509">
            <v>0</v>
          </cell>
          <cell r="N509">
            <v>0</v>
          </cell>
        </row>
        <row r="510">
          <cell r="C510">
            <v>38353</v>
          </cell>
          <cell r="D510">
            <v>0</v>
          </cell>
          <cell r="E510">
            <v>0</v>
          </cell>
          <cell r="F510">
            <v>0.05</v>
          </cell>
          <cell r="G510">
            <v>0</v>
          </cell>
          <cell r="H510">
            <v>0</v>
          </cell>
          <cell r="I510">
            <v>0</v>
          </cell>
          <cell r="J510">
            <v>0</v>
          </cell>
          <cell r="K510">
            <v>0</v>
          </cell>
          <cell r="L510">
            <v>0</v>
          </cell>
          <cell r="M510">
            <v>0</v>
          </cell>
          <cell r="N510">
            <v>0</v>
          </cell>
        </row>
        <row r="511">
          <cell r="C511">
            <v>38718</v>
          </cell>
          <cell r="D511">
            <v>0</v>
          </cell>
          <cell r="E511">
            <v>0</v>
          </cell>
          <cell r="F511">
            <v>0.05</v>
          </cell>
          <cell r="G511">
            <v>0</v>
          </cell>
          <cell r="H511">
            <v>0</v>
          </cell>
          <cell r="I511">
            <v>0</v>
          </cell>
          <cell r="J511">
            <v>0</v>
          </cell>
          <cell r="K511">
            <v>0</v>
          </cell>
          <cell r="L511">
            <v>0</v>
          </cell>
          <cell r="M511">
            <v>0</v>
          </cell>
          <cell r="N511">
            <v>0</v>
          </cell>
        </row>
        <row r="512">
          <cell r="C512">
            <v>39083</v>
          </cell>
          <cell r="D512">
            <v>0</v>
          </cell>
          <cell r="E512">
            <v>0</v>
          </cell>
          <cell r="F512">
            <v>0.05</v>
          </cell>
          <cell r="G512">
            <v>0</v>
          </cell>
          <cell r="H512">
            <v>0</v>
          </cell>
          <cell r="I512">
            <v>0</v>
          </cell>
          <cell r="J512">
            <v>0</v>
          </cell>
          <cell r="K512">
            <v>0</v>
          </cell>
          <cell r="L512">
            <v>0</v>
          </cell>
          <cell r="M512">
            <v>0</v>
          </cell>
          <cell r="N512">
            <v>0</v>
          </cell>
        </row>
        <row r="513">
          <cell r="C513">
            <v>39448</v>
          </cell>
          <cell r="D513">
            <v>0</v>
          </cell>
          <cell r="E513">
            <v>0</v>
          </cell>
          <cell r="F513">
            <v>0.05</v>
          </cell>
          <cell r="G513">
            <v>0</v>
          </cell>
          <cell r="H513">
            <v>0</v>
          </cell>
          <cell r="I513">
            <v>0</v>
          </cell>
          <cell r="J513">
            <v>0</v>
          </cell>
          <cell r="K513">
            <v>0</v>
          </cell>
          <cell r="L513">
            <v>0</v>
          </cell>
          <cell r="M513">
            <v>0</v>
          </cell>
          <cell r="N513">
            <v>0</v>
          </cell>
        </row>
        <row r="514">
          <cell r="C514">
            <v>39814</v>
          </cell>
          <cell r="D514">
            <v>0</v>
          </cell>
          <cell r="E514">
            <v>0</v>
          </cell>
          <cell r="F514">
            <v>0.05</v>
          </cell>
          <cell r="G514">
            <v>0</v>
          </cell>
          <cell r="H514">
            <v>0</v>
          </cell>
          <cell r="I514">
            <v>0</v>
          </cell>
          <cell r="J514">
            <v>0</v>
          </cell>
          <cell r="K514">
            <v>0</v>
          </cell>
          <cell r="L514">
            <v>0</v>
          </cell>
          <cell r="M514">
            <v>0</v>
          </cell>
          <cell r="N514">
            <v>0</v>
          </cell>
        </row>
        <row r="515">
          <cell r="C515">
            <v>40179</v>
          </cell>
          <cell r="D515">
            <v>0</v>
          </cell>
          <cell r="E515">
            <v>0</v>
          </cell>
          <cell r="F515">
            <v>0.05</v>
          </cell>
          <cell r="G515">
            <v>0</v>
          </cell>
          <cell r="H515">
            <v>0</v>
          </cell>
          <cell r="I515">
            <v>0</v>
          </cell>
          <cell r="J515">
            <v>0</v>
          </cell>
          <cell r="K515">
            <v>0</v>
          </cell>
          <cell r="L515">
            <v>0</v>
          </cell>
          <cell r="M515">
            <v>0</v>
          </cell>
          <cell r="N515">
            <v>0</v>
          </cell>
        </row>
        <row r="518">
          <cell r="C518" t="str">
            <v>VICCitiPower</v>
          </cell>
          <cell r="D518" t="str">
            <v>Pulse</v>
          </cell>
          <cell r="E518" t="str">
            <v>AGL</v>
          </cell>
          <cell r="F518" t="str">
            <v>TXU</v>
          </cell>
          <cell r="G518" t="str">
            <v>CitiPower</v>
          </cell>
          <cell r="H518" t="str">
            <v>Powercor</v>
          </cell>
          <cell r="I518" t="str">
            <v>Integral</v>
          </cell>
          <cell r="J518" t="str">
            <v>EnergyAustralia</v>
          </cell>
          <cell r="K518" t="str">
            <v>Rural NSW</v>
          </cell>
          <cell r="L518" t="str">
            <v>Energex</v>
          </cell>
          <cell r="M518" t="str">
            <v>Ergon</v>
          </cell>
          <cell r="N518" t="str">
            <v>Non Incumbent</v>
          </cell>
        </row>
        <row r="519">
          <cell r="C519">
            <v>36526</v>
          </cell>
          <cell r="D519">
            <v>0</v>
          </cell>
          <cell r="E519">
            <v>0</v>
          </cell>
          <cell r="F519">
            <v>0</v>
          </cell>
          <cell r="G519">
            <v>0</v>
          </cell>
          <cell r="H519">
            <v>0</v>
          </cell>
          <cell r="I519">
            <v>0</v>
          </cell>
          <cell r="J519">
            <v>0</v>
          </cell>
          <cell r="K519">
            <v>0</v>
          </cell>
          <cell r="L519">
            <v>0</v>
          </cell>
          <cell r="M519">
            <v>0</v>
          </cell>
          <cell r="N519">
            <v>0</v>
          </cell>
        </row>
        <row r="520">
          <cell r="C520">
            <v>36892</v>
          </cell>
          <cell r="D520">
            <v>0</v>
          </cell>
          <cell r="E520">
            <v>0</v>
          </cell>
          <cell r="F520">
            <v>0</v>
          </cell>
          <cell r="G520">
            <v>0</v>
          </cell>
          <cell r="H520">
            <v>0</v>
          </cell>
          <cell r="I520">
            <v>0</v>
          </cell>
          <cell r="J520">
            <v>0</v>
          </cell>
          <cell r="K520">
            <v>0</v>
          </cell>
          <cell r="L520">
            <v>0</v>
          </cell>
          <cell r="M520">
            <v>0</v>
          </cell>
          <cell r="N520">
            <v>0</v>
          </cell>
        </row>
        <row r="521">
          <cell r="C521">
            <v>37257</v>
          </cell>
          <cell r="D521">
            <v>0</v>
          </cell>
          <cell r="E521">
            <v>0</v>
          </cell>
          <cell r="F521">
            <v>0</v>
          </cell>
          <cell r="G521">
            <v>0.25</v>
          </cell>
          <cell r="H521">
            <v>0</v>
          </cell>
          <cell r="I521">
            <v>0</v>
          </cell>
          <cell r="J521">
            <v>0</v>
          </cell>
          <cell r="K521">
            <v>0</v>
          </cell>
          <cell r="L521">
            <v>0</v>
          </cell>
          <cell r="M521">
            <v>0</v>
          </cell>
          <cell r="N521">
            <v>0</v>
          </cell>
        </row>
        <row r="522">
          <cell r="C522">
            <v>37622</v>
          </cell>
          <cell r="D522">
            <v>0</v>
          </cell>
          <cell r="E522">
            <v>0</v>
          </cell>
          <cell r="F522">
            <v>0</v>
          </cell>
          <cell r="G522">
            <v>0.2</v>
          </cell>
          <cell r="H522">
            <v>0</v>
          </cell>
          <cell r="I522">
            <v>0</v>
          </cell>
          <cell r="J522">
            <v>0</v>
          </cell>
          <cell r="K522">
            <v>0</v>
          </cell>
          <cell r="L522">
            <v>0</v>
          </cell>
          <cell r="M522">
            <v>0</v>
          </cell>
          <cell r="N522">
            <v>0</v>
          </cell>
        </row>
        <row r="523">
          <cell r="C523">
            <v>37987</v>
          </cell>
          <cell r="D523">
            <v>0</v>
          </cell>
          <cell r="E523">
            <v>0</v>
          </cell>
          <cell r="F523">
            <v>0</v>
          </cell>
          <cell r="G523">
            <v>0.15</v>
          </cell>
          <cell r="H523">
            <v>0</v>
          </cell>
          <cell r="I523">
            <v>0</v>
          </cell>
          <cell r="J523">
            <v>0</v>
          </cell>
          <cell r="K523">
            <v>0</v>
          </cell>
          <cell r="L523">
            <v>0</v>
          </cell>
          <cell r="M523">
            <v>0</v>
          </cell>
          <cell r="N523">
            <v>0</v>
          </cell>
        </row>
        <row r="524">
          <cell r="C524">
            <v>38353</v>
          </cell>
          <cell r="D524">
            <v>0</v>
          </cell>
          <cell r="E524">
            <v>0</v>
          </cell>
          <cell r="F524">
            <v>0</v>
          </cell>
          <cell r="G524">
            <v>0.1</v>
          </cell>
          <cell r="H524">
            <v>0</v>
          </cell>
          <cell r="I524">
            <v>0</v>
          </cell>
          <cell r="J524">
            <v>0</v>
          </cell>
          <cell r="K524">
            <v>0</v>
          </cell>
          <cell r="L524">
            <v>0</v>
          </cell>
          <cell r="M524">
            <v>0</v>
          </cell>
          <cell r="N524">
            <v>0</v>
          </cell>
        </row>
        <row r="525">
          <cell r="C525">
            <v>38718</v>
          </cell>
          <cell r="D525">
            <v>0</v>
          </cell>
          <cell r="E525">
            <v>0</v>
          </cell>
          <cell r="F525">
            <v>0</v>
          </cell>
          <cell r="G525">
            <v>0.05</v>
          </cell>
          <cell r="H525">
            <v>0</v>
          </cell>
          <cell r="I525">
            <v>0</v>
          </cell>
          <cell r="J525">
            <v>0</v>
          </cell>
          <cell r="K525">
            <v>0</v>
          </cell>
          <cell r="L525">
            <v>0</v>
          </cell>
          <cell r="M525">
            <v>0</v>
          </cell>
          <cell r="N525">
            <v>0</v>
          </cell>
        </row>
        <row r="526">
          <cell r="C526">
            <v>39083</v>
          </cell>
          <cell r="D526">
            <v>0</v>
          </cell>
          <cell r="E526">
            <v>0</v>
          </cell>
          <cell r="F526">
            <v>0</v>
          </cell>
          <cell r="G526">
            <v>0.05</v>
          </cell>
          <cell r="H526">
            <v>0</v>
          </cell>
          <cell r="I526">
            <v>0</v>
          </cell>
          <cell r="J526">
            <v>0</v>
          </cell>
          <cell r="K526">
            <v>0</v>
          </cell>
          <cell r="L526">
            <v>0</v>
          </cell>
          <cell r="M526">
            <v>0</v>
          </cell>
          <cell r="N526">
            <v>0</v>
          </cell>
        </row>
        <row r="527">
          <cell r="C527">
            <v>39448</v>
          </cell>
          <cell r="D527">
            <v>0</v>
          </cell>
          <cell r="E527">
            <v>0</v>
          </cell>
          <cell r="F527">
            <v>0</v>
          </cell>
          <cell r="G527">
            <v>0.05</v>
          </cell>
          <cell r="H527">
            <v>0</v>
          </cell>
          <cell r="I527">
            <v>0</v>
          </cell>
          <cell r="J527">
            <v>0</v>
          </cell>
          <cell r="K527">
            <v>0</v>
          </cell>
          <cell r="L527">
            <v>0</v>
          </cell>
          <cell r="M527">
            <v>0</v>
          </cell>
          <cell r="N527">
            <v>0</v>
          </cell>
        </row>
        <row r="528">
          <cell r="C528">
            <v>39814</v>
          </cell>
          <cell r="D528">
            <v>0</v>
          </cell>
          <cell r="E528">
            <v>0</v>
          </cell>
          <cell r="F528">
            <v>0</v>
          </cell>
          <cell r="G528">
            <v>0.05</v>
          </cell>
          <cell r="H528">
            <v>0</v>
          </cell>
          <cell r="I528">
            <v>0</v>
          </cell>
          <cell r="J528">
            <v>0</v>
          </cell>
          <cell r="K528">
            <v>0</v>
          </cell>
          <cell r="L528">
            <v>0</v>
          </cell>
          <cell r="M528">
            <v>0</v>
          </cell>
          <cell r="N528">
            <v>0</v>
          </cell>
        </row>
        <row r="529">
          <cell r="C529">
            <v>40179</v>
          </cell>
          <cell r="D529">
            <v>0</v>
          </cell>
          <cell r="E529">
            <v>0</v>
          </cell>
          <cell r="F529">
            <v>0</v>
          </cell>
          <cell r="G529">
            <v>0.05</v>
          </cell>
          <cell r="H529">
            <v>0</v>
          </cell>
          <cell r="I529">
            <v>0</v>
          </cell>
          <cell r="J529">
            <v>0</v>
          </cell>
          <cell r="K529">
            <v>0</v>
          </cell>
          <cell r="L529">
            <v>0</v>
          </cell>
          <cell r="M529">
            <v>0</v>
          </cell>
          <cell r="N529">
            <v>0</v>
          </cell>
        </row>
        <row r="532">
          <cell r="C532" t="str">
            <v>VICPowercor</v>
          </cell>
          <cell r="D532" t="str">
            <v>Pulse</v>
          </cell>
          <cell r="E532" t="str">
            <v>AGL</v>
          </cell>
          <cell r="F532" t="str">
            <v>TXU</v>
          </cell>
          <cell r="G532" t="str">
            <v>CitiPower</v>
          </cell>
          <cell r="H532" t="str">
            <v>Powercor</v>
          </cell>
          <cell r="I532" t="str">
            <v>Integral</v>
          </cell>
          <cell r="J532" t="str">
            <v>EnergyAustralia</v>
          </cell>
          <cell r="K532" t="str">
            <v>Rural NSW</v>
          </cell>
          <cell r="L532" t="str">
            <v>Energex</v>
          </cell>
          <cell r="M532" t="str">
            <v>Ergon</v>
          </cell>
          <cell r="N532" t="str">
            <v>Non Incumbent</v>
          </cell>
        </row>
        <row r="533">
          <cell r="C533">
            <v>36526</v>
          </cell>
          <cell r="D533">
            <v>0</v>
          </cell>
          <cell r="E533">
            <v>0</v>
          </cell>
          <cell r="F533">
            <v>0</v>
          </cell>
          <cell r="G533">
            <v>0</v>
          </cell>
          <cell r="H533">
            <v>0</v>
          </cell>
          <cell r="I533">
            <v>0</v>
          </cell>
          <cell r="J533">
            <v>0</v>
          </cell>
          <cell r="K533">
            <v>0</v>
          </cell>
          <cell r="L533">
            <v>0</v>
          </cell>
          <cell r="M533">
            <v>0</v>
          </cell>
          <cell r="N533">
            <v>0</v>
          </cell>
        </row>
        <row r="534">
          <cell r="C534">
            <v>36892</v>
          </cell>
          <cell r="D534">
            <v>0</v>
          </cell>
          <cell r="E534">
            <v>0</v>
          </cell>
          <cell r="F534">
            <v>0</v>
          </cell>
          <cell r="G534">
            <v>0</v>
          </cell>
          <cell r="H534">
            <v>0</v>
          </cell>
          <cell r="I534">
            <v>0</v>
          </cell>
          <cell r="J534">
            <v>0</v>
          </cell>
          <cell r="K534">
            <v>0</v>
          </cell>
          <cell r="L534">
            <v>0</v>
          </cell>
          <cell r="M534">
            <v>0</v>
          </cell>
          <cell r="N534">
            <v>0</v>
          </cell>
        </row>
        <row r="535">
          <cell r="C535">
            <v>37257</v>
          </cell>
          <cell r="D535">
            <v>0</v>
          </cell>
          <cell r="E535">
            <v>0</v>
          </cell>
          <cell r="F535">
            <v>0</v>
          </cell>
          <cell r="G535">
            <v>0</v>
          </cell>
          <cell r="H535">
            <v>0.22</v>
          </cell>
          <cell r="I535">
            <v>0</v>
          </cell>
          <cell r="J535">
            <v>0</v>
          </cell>
          <cell r="K535">
            <v>0</v>
          </cell>
          <cell r="L535">
            <v>0</v>
          </cell>
          <cell r="M535">
            <v>0</v>
          </cell>
          <cell r="N535">
            <v>0</v>
          </cell>
        </row>
        <row r="536">
          <cell r="C536">
            <v>37622</v>
          </cell>
          <cell r="D536">
            <v>0</v>
          </cell>
          <cell r="E536">
            <v>0</v>
          </cell>
          <cell r="F536">
            <v>0</v>
          </cell>
          <cell r="G536">
            <v>0</v>
          </cell>
          <cell r="H536">
            <v>0.18</v>
          </cell>
          <cell r="I536">
            <v>0</v>
          </cell>
          <cell r="J536">
            <v>0</v>
          </cell>
          <cell r="K536">
            <v>0</v>
          </cell>
          <cell r="L536">
            <v>0</v>
          </cell>
          <cell r="M536">
            <v>0</v>
          </cell>
          <cell r="N536">
            <v>0</v>
          </cell>
        </row>
        <row r="537">
          <cell r="C537">
            <v>37987</v>
          </cell>
          <cell r="D537">
            <v>0</v>
          </cell>
          <cell r="E537">
            <v>0</v>
          </cell>
          <cell r="F537">
            <v>0</v>
          </cell>
          <cell r="G537">
            <v>0</v>
          </cell>
          <cell r="H537">
            <v>0.12</v>
          </cell>
          <cell r="I537">
            <v>0</v>
          </cell>
          <cell r="J537">
            <v>0</v>
          </cell>
          <cell r="K537">
            <v>0</v>
          </cell>
          <cell r="L537">
            <v>0</v>
          </cell>
          <cell r="M537">
            <v>0</v>
          </cell>
          <cell r="N537">
            <v>0</v>
          </cell>
        </row>
        <row r="538">
          <cell r="C538">
            <v>38353</v>
          </cell>
          <cell r="D538">
            <v>0</v>
          </cell>
          <cell r="E538">
            <v>0</v>
          </cell>
          <cell r="F538">
            <v>0</v>
          </cell>
          <cell r="G538">
            <v>0</v>
          </cell>
          <cell r="H538">
            <v>0.1</v>
          </cell>
          <cell r="I538">
            <v>0</v>
          </cell>
          <cell r="J538">
            <v>0</v>
          </cell>
          <cell r="K538">
            <v>0</v>
          </cell>
          <cell r="L538">
            <v>0</v>
          </cell>
          <cell r="M538">
            <v>0</v>
          </cell>
          <cell r="N538">
            <v>0</v>
          </cell>
        </row>
        <row r="539">
          <cell r="C539">
            <v>38718</v>
          </cell>
          <cell r="D539">
            <v>0</v>
          </cell>
          <cell r="E539">
            <v>0</v>
          </cell>
          <cell r="F539">
            <v>0</v>
          </cell>
          <cell r="G539">
            <v>0</v>
          </cell>
          <cell r="H539">
            <v>0.05</v>
          </cell>
          <cell r="I539">
            <v>0</v>
          </cell>
          <cell r="J539">
            <v>0</v>
          </cell>
          <cell r="K539">
            <v>0</v>
          </cell>
          <cell r="L539">
            <v>0</v>
          </cell>
          <cell r="M539">
            <v>0</v>
          </cell>
          <cell r="N539">
            <v>0</v>
          </cell>
        </row>
        <row r="540">
          <cell r="C540">
            <v>39083</v>
          </cell>
          <cell r="D540">
            <v>0</v>
          </cell>
          <cell r="E540">
            <v>0</v>
          </cell>
          <cell r="F540">
            <v>0</v>
          </cell>
          <cell r="G540">
            <v>0</v>
          </cell>
          <cell r="H540">
            <v>0.05</v>
          </cell>
          <cell r="I540">
            <v>0</v>
          </cell>
          <cell r="J540">
            <v>0</v>
          </cell>
          <cell r="K540">
            <v>0</v>
          </cell>
          <cell r="L540">
            <v>0</v>
          </cell>
          <cell r="M540">
            <v>0</v>
          </cell>
          <cell r="N540">
            <v>0</v>
          </cell>
        </row>
        <row r="541">
          <cell r="C541">
            <v>39448</v>
          </cell>
          <cell r="D541">
            <v>0</v>
          </cell>
          <cell r="E541">
            <v>0</v>
          </cell>
          <cell r="F541">
            <v>0</v>
          </cell>
          <cell r="G541">
            <v>0</v>
          </cell>
          <cell r="H541">
            <v>0.05</v>
          </cell>
          <cell r="I541">
            <v>0</v>
          </cell>
          <cell r="J541">
            <v>0</v>
          </cell>
          <cell r="K541">
            <v>0</v>
          </cell>
          <cell r="L541">
            <v>0</v>
          </cell>
          <cell r="M541">
            <v>0</v>
          </cell>
          <cell r="N541">
            <v>0</v>
          </cell>
        </row>
        <row r="542">
          <cell r="C542">
            <v>39814</v>
          </cell>
          <cell r="D542">
            <v>0</v>
          </cell>
          <cell r="E542">
            <v>0</v>
          </cell>
          <cell r="F542">
            <v>0</v>
          </cell>
          <cell r="G542">
            <v>0</v>
          </cell>
          <cell r="H542">
            <v>0.05</v>
          </cell>
          <cell r="I542">
            <v>0</v>
          </cell>
          <cell r="J542">
            <v>0</v>
          </cell>
          <cell r="K542">
            <v>0</v>
          </cell>
          <cell r="L542">
            <v>0</v>
          </cell>
          <cell r="M542">
            <v>0</v>
          </cell>
          <cell r="N542">
            <v>0</v>
          </cell>
        </row>
        <row r="543">
          <cell r="C543">
            <v>40179</v>
          </cell>
          <cell r="D543">
            <v>0</v>
          </cell>
          <cell r="E543">
            <v>0</v>
          </cell>
          <cell r="F543">
            <v>0</v>
          </cell>
          <cell r="G543">
            <v>0</v>
          </cell>
          <cell r="H543">
            <v>0.05</v>
          </cell>
          <cell r="I543">
            <v>0</v>
          </cell>
          <cell r="J543">
            <v>0</v>
          </cell>
          <cell r="K543">
            <v>0</v>
          </cell>
          <cell r="L543">
            <v>0</v>
          </cell>
          <cell r="M543">
            <v>0</v>
          </cell>
          <cell r="N543">
            <v>0</v>
          </cell>
        </row>
        <row r="546">
          <cell r="C546" t="str">
            <v>NSWIntegral</v>
          </cell>
          <cell r="D546" t="str">
            <v>Pulse</v>
          </cell>
          <cell r="E546" t="str">
            <v>AGL</v>
          </cell>
          <cell r="F546" t="str">
            <v>TXU</v>
          </cell>
          <cell r="G546" t="str">
            <v>CitiPower</v>
          </cell>
          <cell r="H546" t="str">
            <v>Powercor</v>
          </cell>
          <cell r="I546" t="str">
            <v>Integral</v>
          </cell>
          <cell r="J546" t="str">
            <v>EnergyAustralia</v>
          </cell>
          <cell r="K546" t="str">
            <v>Rural NSW</v>
          </cell>
          <cell r="L546" t="str">
            <v>Energex</v>
          </cell>
          <cell r="M546" t="str">
            <v>Ergon</v>
          </cell>
          <cell r="N546" t="str">
            <v>Non Incumbent</v>
          </cell>
        </row>
        <row r="547">
          <cell r="C547">
            <v>36526</v>
          </cell>
          <cell r="D547">
            <v>0</v>
          </cell>
          <cell r="E547">
            <v>0</v>
          </cell>
          <cell r="F547">
            <v>0</v>
          </cell>
          <cell r="G547">
            <v>0</v>
          </cell>
          <cell r="H547">
            <v>0</v>
          </cell>
          <cell r="I547">
            <v>0</v>
          </cell>
          <cell r="J547">
            <v>0</v>
          </cell>
          <cell r="K547">
            <v>0</v>
          </cell>
          <cell r="L547">
            <v>0</v>
          </cell>
          <cell r="M547">
            <v>0</v>
          </cell>
          <cell r="N547">
            <v>0</v>
          </cell>
        </row>
        <row r="548">
          <cell r="C548">
            <v>36892</v>
          </cell>
          <cell r="D548">
            <v>0</v>
          </cell>
          <cell r="E548">
            <v>0</v>
          </cell>
          <cell r="F548">
            <v>0</v>
          </cell>
          <cell r="G548">
            <v>0</v>
          </cell>
          <cell r="H548">
            <v>0</v>
          </cell>
          <cell r="I548">
            <v>0</v>
          </cell>
          <cell r="J548">
            <v>0</v>
          </cell>
          <cell r="K548">
            <v>0</v>
          </cell>
          <cell r="L548">
            <v>0</v>
          </cell>
          <cell r="M548">
            <v>0</v>
          </cell>
          <cell r="N548">
            <v>0</v>
          </cell>
        </row>
        <row r="549">
          <cell r="C549">
            <v>37257</v>
          </cell>
          <cell r="D549">
            <v>0</v>
          </cell>
          <cell r="E549">
            <v>0</v>
          </cell>
          <cell r="F549">
            <v>0</v>
          </cell>
          <cell r="G549">
            <v>0</v>
          </cell>
          <cell r="H549">
            <v>0</v>
          </cell>
          <cell r="I549">
            <v>0.08</v>
          </cell>
          <cell r="J549">
            <v>0</v>
          </cell>
          <cell r="K549">
            <v>0</v>
          </cell>
          <cell r="L549">
            <v>0</v>
          </cell>
          <cell r="M549">
            <v>0</v>
          </cell>
          <cell r="N549">
            <v>0</v>
          </cell>
        </row>
        <row r="550">
          <cell r="C550">
            <v>37622</v>
          </cell>
          <cell r="D550">
            <v>0</v>
          </cell>
          <cell r="E550">
            <v>0</v>
          </cell>
          <cell r="F550">
            <v>0</v>
          </cell>
          <cell r="G550">
            <v>0</v>
          </cell>
          <cell r="H550">
            <v>0</v>
          </cell>
          <cell r="I550">
            <v>0.06</v>
          </cell>
          <cell r="J550">
            <v>0</v>
          </cell>
          <cell r="K550">
            <v>0</v>
          </cell>
          <cell r="L550">
            <v>0</v>
          </cell>
          <cell r="M550">
            <v>0</v>
          </cell>
          <cell r="N550">
            <v>0</v>
          </cell>
        </row>
        <row r="551">
          <cell r="C551">
            <v>37987</v>
          </cell>
          <cell r="D551">
            <v>0</v>
          </cell>
          <cell r="E551">
            <v>0</v>
          </cell>
          <cell r="F551">
            <v>0</v>
          </cell>
          <cell r="G551">
            <v>0</v>
          </cell>
          <cell r="H551">
            <v>0</v>
          </cell>
          <cell r="I551">
            <v>0.09</v>
          </cell>
          <cell r="J551">
            <v>0</v>
          </cell>
          <cell r="K551">
            <v>0</v>
          </cell>
          <cell r="L551">
            <v>0</v>
          </cell>
          <cell r="M551">
            <v>0</v>
          </cell>
          <cell r="N551">
            <v>0</v>
          </cell>
        </row>
        <row r="552">
          <cell r="C552">
            <v>38353</v>
          </cell>
          <cell r="D552">
            <v>0</v>
          </cell>
          <cell r="E552">
            <v>0</v>
          </cell>
          <cell r="F552">
            <v>0</v>
          </cell>
          <cell r="G552">
            <v>0</v>
          </cell>
          <cell r="H552">
            <v>0</v>
          </cell>
          <cell r="I552">
            <v>7.0000000000000007E-2</v>
          </cell>
          <cell r="J552">
            <v>0</v>
          </cell>
          <cell r="K552">
            <v>0</v>
          </cell>
          <cell r="L552">
            <v>0</v>
          </cell>
          <cell r="M552">
            <v>0</v>
          </cell>
          <cell r="N552">
            <v>0</v>
          </cell>
        </row>
        <row r="553">
          <cell r="C553">
            <v>38718</v>
          </cell>
          <cell r="D553">
            <v>0</v>
          </cell>
          <cell r="E553">
            <v>0</v>
          </cell>
          <cell r="F553">
            <v>0</v>
          </cell>
          <cell r="G553">
            <v>0</v>
          </cell>
          <cell r="H553">
            <v>0</v>
          </cell>
          <cell r="I553">
            <v>0.05</v>
          </cell>
          <cell r="J553">
            <v>0</v>
          </cell>
          <cell r="K553">
            <v>0</v>
          </cell>
          <cell r="L553">
            <v>0</v>
          </cell>
          <cell r="M553">
            <v>0</v>
          </cell>
          <cell r="N553">
            <v>0</v>
          </cell>
        </row>
        <row r="554">
          <cell r="C554">
            <v>39083</v>
          </cell>
          <cell r="D554">
            <v>0</v>
          </cell>
          <cell r="E554">
            <v>0</v>
          </cell>
          <cell r="F554">
            <v>0</v>
          </cell>
          <cell r="G554">
            <v>0</v>
          </cell>
          <cell r="H554">
            <v>0</v>
          </cell>
          <cell r="I554">
            <v>0.05</v>
          </cell>
          <cell r="J554">
            <v>0</v>
          </cell>
          <cell r="K554">
            <v>0</v>
          </cell>
          <cell r="L554">
            <v>0</v>
          </cell>
          <cell r="M554">
            <v>0</v>
          </cell>
          <cell r="N554">
            <v>0</v>
          </cell>
        </row>
        <row r="555">
          <cell r="C555">
            <v>39448</v>
          </cell>
          <cell r="D555">
            <v>0</v>
          </cell>
          <cell r="E555">
            <v>0</v>
          </cell>
          <cell r="F555">
            <v>0</v>
          </cell>
          <cell r="G555">
            <v>0</v>
          </cell>
          <cell r="H555">
            <v>0</v>
          </cell>
          <cell r="I555">
            <v>0.05</v>
          </cell>
          <cell r="J555">
            <v>0</v>
          </cell>
          <cell r="K555">
            <v>0</v>
          </cell>
          <cell r="L555">
            <v>0</v>
          </cell>
          <cell r="M555">
            <v>0</v>
          </cell>
          <cell r="N555">
            <v>0</v>
          </cell>
        </row>
        <row r="556">
          <cell r="C556">
            <v>39814</v>
          </cell>
          <cell r="D556">
            <v>0</v>
          </cell>
          <cell r="E556">
            <v>0</v>
          </cell>
          <cell r="F556">
            <v>0</v>
          </cell>
          <cell r="G556">
            <v>0</v>
          </cell>
          <cell r="H556">
            <v>0</v>
          </cell>
          <cell r="I556">
            <v>0.05</v>
          </cell>
          <cell r="J556">
            <v>0</v>
          </cell>
          <cell r="K556">
            <v>0</v>
          </cell>
          <cell r="L556">
            <v>0</v>
          </cell>
          <cell r="M556">
            <v>0</v>
          </cell>
          <cell r="N556">
            <v>0</v>
          </cell>
        </row>
        <row r="557">
          <cell r="C557">
            <v>40179</v>
          </cell>
          <cell r="D557">
            <v>0</v>
          </cell>
          <cell r="E557">
            <v>0</v>
          </cell>
          <cell r="F557">
            <v>0</v>
          </cell>
          <cell r="G557">
            <v>0</v>
          </cell>
          <cell r="H557">
            <v>0</v>
          </cell>
          <cell r="I557">
            <v>0.05</v>
          </cell>
          <cell r="J557">
            <v>0</v>
          </cell>
          <cell r="K557">
            <v>0</v>
          </cell>
          <cell r="L557">
            <v>0</v>
          </cell>
          <cell r="M557">
            <v>0</v>
          </cell>
          <cell r="N557">
            <v>0</v>
          </cell>
        </row>
        <row r="560">
          <cell r="C560" t="str">
            <v>NSWEnergyAustralia</v>
          </cell>
          <cell r="D560" t="str">
            <v>Pulse</v>
          </cell>
          <cell r="E560" t="str">
            <v>AGL</v>
          </cell>
          <cell r="F560" t="str">
            <v>TXU</v>
          </cell>
          <cell r="G560" t="str">
            <v>CitiPower</v>
          </cell>
          <cell r="H560" t="str">
            <v>Powercor</v>
          </cell>
          <cell r="I560" t="str">
            <v>Integral</v>
          </cell>
          <cell r="J560" t="str">
            <v>EnergyAustralia</v>
          </cell>
          <cell r="K560" t="str">
            <v>Rural NSW</v>
          </cell>
          <cell r="L560" t="str">
            <v>Energex</v>
          </cell>
          <cell r="M560" t="str">
            <v>Ergon</v>
          </cell>
          <cell r="N560" t="str">
            <v>Non Incumbent</v>
          </cell>
        </row>
        <row r="561">
          <cell r="C561">
            <v>36526</v>
          </cell>
          <cell r="D561">
            <v>0</v>
          </cell>
          <cell r="E561">
            <v>0</v>
          </cell>
          <cell r="F561">
            <v>0</v>
          </cell>
          <cell r="G561">
            <v>0</v>
          </cell>
          <cell r="H561">
            <v>0</v>
          </cell>
          <cell r="I561">
            <v>0</v>
          </cell>
          <cell r="J561">
            <v>0</v>
          </cell>
          <cell r="K561">
            <v>0</v>
          </cell>
          <cell r="L561">
            <v>0</v>
          </cell>
          <cell r="M561">
            <v>0</v>
          </cell>
          <cell r="N561">
            <v>0</v>
          </cell>
        </row>
        <row r="562">
          <cell r="C562">
            <v>36892</v>
          </cell>
          <cell r="D562">
            <v>0</v>
          </cell>
          <cell r="E562">
            <v>0</v>
          </cell>
          <cell r="F562">
            <v>0</v>
          </cell>
          <cell r="G562">
            <v>0</v>
          </cell>
          <cell r="H562">
            <v>0</v>
          </cell>
          <cell r="I562">
            <v>0</v>
          </cell>
          <cell r="J562">
            <v>0</v>
          </cell>
          <cell r="K562">
            <v>0</v>
          </cell>
          <cell r="L562">
            <v>0</v>
          </cell>
          <cell r="M562">
            <v>0</v>
          </cell>
          <cell r="N562">
            <v>0</v>
          </cell>
        </row>
        <row r="563">
          <cell r="C563">
            <v>37257</v>
          </cell>
          <cell r="D563">
            <v>0</v>
          </cell>
          <cell r="E563">
            <v>0</v>
          </cell>
          <cell r="F563">
            <v>0</v>
          </cell>
          <cell r="G563">
            <v>0</v>
          </cell>
          <cell r="H563">
            <v>0</v>
          </cell>
          <cell r="I563">
            <v>0</v>
          </cell>
          <cell r="J563">
            <v>0.08</v>
          </cell>
          <cell r="K563">
            <v>0</v>
          </cell>
          <cell r="L563">
            <v>0</v>
          </cell>
          <cell r="M563">
            <v>0</v>
          </cell>
          <cell r="N563">
            <v>0</v>
          </cell>
        </row>
        <row r="564">
          <cell r="C564">
            <v>37622</v>
          </cell>
          <cell r="D564">
            <v>0</v>
          </cell>
          <cell r="E564">
            <v>0</v>
          </cell>
          <cell r="F564">
            <v>0</v>
          </cell>
          <cell r="G564">
            <v>0</v>
          </cell>
          <cell r="H564">
            <v>0</v>
          </cell>
          <cell r="I564">
            <v>0</v>
          </cell>
          <cell r="J564">
            <v>0.06</v>
          </cell>
          <cell r="K564">
            <v>0</v>
          </cell>
          <cell r="L564">
            <v>0</v>
          </cell>
          <cell r="M564">
            <v>0</v>
          </cell>
          <cell r="N564">
            <v>0</v>
          </cell>
        </row>
        <row r="565">
          <cell r="C565">
            <v>37987</v>
          </cell>
          <cell r="D565">
            <v>0</v>
          </cell>
          <cell r="E565">
            <v>0</v>
          </cell>
          <cell r="F565">
            <v>0</v>
          </cell>
          <cell r="G565">
            <v>0</v>
          </cell>
          <cell r="H565">
            <v>0</v>
          </cell>
          <cell r="I565">
            <v>0</v>
          </cell>
          <cell r="J565">
            <v>0.09</v>
          </cell>
          <cell r="K565">
            <v>0</v>
          </cell>
          <cell r="L565">
            <v>0</v>
          </cell>
          <cell r="M565">
            <v>0</v>
          </cell>
          <cell r="N565">
            <v>0</v>
          </cell>
        </row>
        <row r="566">
          <cell r="C566">
            <v>38353</v>
          </cell>
          <cell r="D566">
            <v>0</v>
          </cell>
          <cell r="E566">
            <v>0</v>
          </cell>
          <cell r="F566">
            <v>0</v>
          </cell>
          <cell r="G566">
            <v>0</v>
          </cell>
          <cell r="H566">
            <v>0</v>
          </cell>
          <cell r="I566">
            <v>0</v>
          </cell>
          <cell r="J566">
            <v>7.0000000000000007E-2</v>
          </cell>
          <cell r="K566">
            <v>0</v>
          </cell>
          <cell r="L566">
            <v>0</v>
          </cell>
          <cell r="M566">
            <v>0</v>
          </cell>
          <cell r="N566">
            <v>0</v>
          </cell>
        </row>
        <row r="567">
          <cell r="C567">
            <v>38718</v>
          </cell>
          <cell r="D567">
            <v>0</v>
          </cell>
          <cell r="E567">
            <v>0</v>
          </cell>
          <cell r="F567">
            <v>0</v>
          </cell>
          <cell r="G567">
            <v>0</v>
          </cell>
          <cell r="H567">
            <v>0</v>
          </cell>
          <cell r="I567">
            <v>0</v>
          </cell>
          <cell r="J567">
            <v>0.05</v>
          </cell>
          <cell r="K567">
            <v>0</v>
          </cell>
          <cell r="L567">
            <v>0</v>
          </cell>
          <cell r="M567">
            <v>0</v>
          </cell>
          <cell r="N567">
            <v>0</v>
          </cell>
        </row>
        <row r="568">
          <cell r="C568">
            <v>39083</v>
          </cell>
          <cell r="D568">
            <v>0</v>
          </cell>
          <cell r="E568">
            <v>0</v>
          </cell>
          <cell r="F568">
            <v>0</v>
          </cell>
          <cell r="G568">
            <v>0</v>
          </cell>
          <cell r="H568">
            <v>0</v>
          </cell>
          <cell r="I568">
            <v>0</v>
          </cell>
          <cell r="J568">
            <v>0.05</v>
          </cell>
          <cell r="K568">
            <v>0</v>
          </cell>
          <cell r="L568">
            <v>0</v>
          </cell>
          <cell r="M568">
            <v>0</v>
          </cell>
          <cell r="N568">
            <v>0</v>
          </cell>
        </row>
        <row r="569">
          <cell r="C569">
            <v>39448</v>
          </cell>
          <cell r="D569">
            <v>0</v>
          </cell>
          <cell r="E569">
            <v>0</v>
          </cell>
          <cell r="F569">
            <v>0</v>
          </cell>
          <cell r="G569">
            <v>0</v>
          </cell>
          <cell r="H569">
            <v>0</v>
          </cell>
          <cell r="I569">
            <v>0</v>
          </cell>
          <cell r="J569">
            <v>0.05</v>
          </cell>
          <cell r="K569">
            <v>0</v>
          </cell>
          <cell r="L569">
            <v>0</v>
          </cell>
          <cell r="M569">
            <v>0</v>
          </cell>
          <cell r="N569">
            <v>0</v>
          </cell>
        </row>
        <row r="570">
          <cell r="C570">
            <v>39814</v>
          </cell>
          <cell r="D570">
            <v>0</v>
          </cell>
          <cell r="E570">
            <v>0</v>
          </cell>
          <cell r="F570">
            <v>0</v>
          </cell>
          <cell r="G570">
            <v>0</v>
          </cell>
          <cell r="H570">
            <v>0</v>
          </cell>
          <cell r="I570">
            <v>0</v>
          </cell>
          <cell r="J570">
            <v>0.05</v>
          </cell>
          <cell r="K570">
            <v>0</v>
          </cell>
          <cell r="L570">
            <v>0</v>
          </cell>
          <cell r="M570">
            <v>0</v>
          </cell>
          <cell r="N570">
            <v>0</v>
          </cell>
        </row>
        <row r="571">
          <cell r="C571">
            <v>40179</v>
          </cell>
          <cell r="D571">
            <v>0</v>
          </cell>
          <cell r="E571">
            <v>0</v>
          </cell>
          <cell r="F571">
            <v>0</v>
          </cell>
          <cell r="G571">
            <v>0</v>
          </cell>
          <cell r="H571">
            <v>0</v>
          </cell>
          <cell r="I571">
            <v>0</v>
          </cell>
          <cell r="J571">
            <v>0.05</v>
          </cell>
          <cell r="K571">
            <v>0</v>
          </cell>
          <cell r="L571">
            <v>0</v>
          </cell>
          <cell r="M571">
            <v>0</v>
          </cell>
          <cell r="N571">
            <v>0</v>
          </cell>
        </row>
        <row r="574">
          <cell r="C574" t="str">
            <v>NSWRuralNSW</v>
          </cell>
          <cell r="D574" t="str">
            <v>Pulse</v>
          </cell>
          <cell r="E574" t="str">
            <v>AGL</v>
          </cell>
          <cell r="F574" t="str">
            <v>TXU</v>
          </cell>
          <cell r="G574" t="str">
            <v>CitiPower</v>
          </cell>
          <cell r="H574" t="str">
            <v>Powercor</v>
          </cell>
          <cell r="I574" t="str">
            <v>Integral</v>
          </cell>
          <cell r="J574" t="str">
            <v>EnergyAustralia</v>
          </cell>
          <cell r="K574" t="str">
            <v>Rural NSW</v>
          </cell>
          <cell r="L574" t="str">
            <v>Energex</v>
          </cell>
          <cell r="M574" t="str">
            <v>Ergon</v>
          </cell>
          <cell r="N574" t="str">
            <v>Non Incumbent</v>
          </cell>
        </row>
        <row r="575">
          <cell r="C575">
            <v>36526</v>
          </cell>
          <cell r="D575">
            <v>0</v>
          </cell>
          <cell r="E575">
            <v>0</v>
          </cell>
          <cell r="F575">
            <v>0</v>
          </cell>
          <cell r="G575">
            <v>0</v>
          </cell>
          <cell r="H575">
            <v>0</v>
          </cell>
          <cell r="I575">
            <v>0</v>
          </cell>
          <cell r="J575">
            <v>0</v>
          </cell>
          <cell r="K575">
            <v>0</v>
          </cell>
          <cell r="L575">
            <v>0</v>
          </cell>
          <cell r="M575">
            <v>0</v>
          </cell>
          <cell r="N575">
            <v>0</v>
          </cell>
        </row>
        <row r="576">
          <cell r="C576">
            <v>36892</v>
          </cell>
          <cell r="D576">
            <v>0</v>
          </cell>
          <cell r="E576">
            <v>0</v>
          </cell>
          <cell r="F576">
            <v>0</v>
          </cell>
          <cell r="G576">
            <v>0</v>
          </cell>
          <cell r="H576">
            <v>0</v>
          </cell>
          <cell r="I576">
            <v>0</v>
          </cell>
          <cell r="J576">
            <v>0</v>
          </cell>
          <cell r="K576">
            <v>0</v>
          </cell>
          <cell r="L576">
            <v>0</v>
          </cell>
          <cell r="M576">
            <v>0</v>
          </cell>
          <cell r="N576">
            <v>0</v>
          </cell>
        </row>
        <row r="577">
          <cell r="C577">
            <v>37257</v>
          </cell>
          <cell r="D577">
            <v>0</v>
          </cell>
          <cell r="E577">
            <v>0</v>
          </cell>
          <cell r="F577">
            <v>0</v>
          </cell>
          <cell r="G577">
            <v>0</v>
          </cell>
          <cell r="H577">
            <v>0</v>
          </cell>
          <cell r="I577">
            <v>0</v>
          </cell>
          <cell r="J577">
            <v>0</v>
          </cell>
          <cell r="K577">
            <v>0.08</v>
          </cell>
          <cell r="L577">
            <v>0</v>
          </cell>
          <cell r="M577">
            <v>0</v>
          </cell>
          <cell r="N577">
            <v>0</v>
          </cell>
        </row>
        <row r="578">
          <cell r="C578">
            <v>37622</v>
          </cell>
          <cell r="D578">
            <v>0</v>
          </cell>
          <cell r="E578">
            <v>0</v>
          </cell>
          <cell r="F578">
            <v>0</v>
          </cell>
          <cell r="G578">
            <v>0</v>
          </cell>
          <cell r="H578">
            <v>0</v>
          </cell>
          <cell r="I578">
            <v>0</v>
          </cell>
          <cell r="J578">
            <v>0</v>
          </cell>
          <cell r="K578">
            <v>0.06</v>
          </cell>
          <cell r="L578">
            <v>0</v>
          </cell>
          <cell r="M578">
            <v>0</v>
          </cell>
          <cell r="N578">
            <v>0</v>
          </cell>
        </row>
        <row r="579">
          <cell r="C579">
            <v>37987</v>
          </cell>
          <cell r="D579">
            <v>0</v>
          </cell>
          <cell r="E579">
            <v>0</v>
          </cell>
          <cell r="F579">
            <v>0</v>
          </cell>
          <cell r="G579">
            <v>0</v>
          </cell>
          <cell r="H579">
            <v>0</v>
          </cell>
          <cell r="I579">
            <v>0</v>
          </cell>
          <cell r="J579">
            <v>0</v>
          </cell>
          <cell r="K579">
            <v>0.09</v>
          </cell>
          <cell r="L579">
            <v>0</v>
          </cell>
          <cell r="M579">
            <v>0</v>
          </cell>
          <cell r="N579">
            <v>0</v>
          </cell>
        </row>
        <row r="580">
          <cell r="C580">
            <v>38353</v>
          </cell>
          <cell r="D580">
            <v>0</v>
          </cell>
          <cell r="E580">
            <v>0</v>
          </cell>
          <cell r="F580">
            <v>0</v>
          </cell>
          <cell r="G580">
            <v>0</v>
          </cell>
          <cell r="H580">
            <v>0</v>
          </cell>
          <cell r="I580">
            <v>0</v>
          </cell>
          <cell r="J580">
            <v>0</v>
          </cell>
          <cell r="K580">
            <v>7.0000000000000007E-2</v>
          </cell>
          <cell r="L580">
            <v>0</v>
          </cell>
          <cell r="M580">
            <v>0</v>
          </cell>
          <cell r="N580">
            <v>0</v>
          </cell>
        </row>
        <row r="581">
          <cell r="C581">
            <v>38718</v>
          </cell>
          <cell r="D581">
            <v>0</v>
          </cell>
          <cell r="E581">
            <v>0</v>
          </cell>
          <cell r="F581">
            <v>0</v>
          </cell>
          <cell r="G581">
            <v>0</v>
          </cell>
          <cell r="H581">
            <v>0</v>
          </cell>
          <cell r="I581">
            <v>0</v>
          </cell>
          <cell r="J581">
            <v>0</v>
          </cell>
          <cell r="K581">
            <v>0.05</v>
          </cell>
          <cell r="L581">
            <v>0</v>
          </cell>
          <cell r="M581">
            <v>0</v>
          </cell>
          <cell r="N581">
            <v>0</v>
          </cell>
        </row>
        <row r="582">
          <cell r="C582">
            <v>39083</v>
          </cell>
          <cell r="D582">
            <v>0</v>
          </cell>
          <cell r="E582">
            <v>0</v>
          </cell>
          <cell r="F582">
            <v>0</v>
          </cell>
          <cell r="G582">
            <v>0</v>
          </cell>
          <cell r="H582">
            <v>0</v>
          </cell>
          <cell r="I582">
            <v>0</v>
          </cell>
          <cell r="J582">
            <v>0</v>
          </cell>
          <cell r="K582">
            <v>0.05</v>
          </cell>
          <cell r="L582">
            <v>0</v>
          </cell>
          <cell r="M582">
            <v>0</v>
          </cell>
          <cell r="N582">
            <v>0</v>
          </cell>
        </row>
        <row r="583">
          <cell r="C583">
            <v>39448</v>
          </cell>
          <cell r="D583">
            <v>0</v>
          </cell>
          <cell r="E583">
            <v>0</v>
          </cell>
          <cell r="F583">
            <v>0</v>
          </cell>
          <cell r="G583">
            <v>0</v>
          </cell>
          <cell r="H583">
            <v>0</v>
          </cell>
          <cell r="I583">
            <v>0</v>
          </cell>
          <cell r="J583">
            <v>0</v>
          </cell>
          <cell r="K583">
            <v>0.05</v>
          </cell>
          <cell r="L583">
            <v>0</v>
          </cell>
          <cell r="M583">
            <v>0</v>
          </cell>
          <cell r="N583">
            <v>0</v>
          </cell>
        </row>
        <row r="584">
          <cell r="C584">
            <v>39814</v>
          </cell>
          <cell r="D584">
            <v>0</v>
          </cell>
          <cell r="E584">
            <v>0</v>
          </cell>
          <cell r="F584">
            <v>0</v>
          </cell>
          <cell r="G584">
            <v>0</v>
          </cell>
          <cell r="H584">
            <v>0</v>
          </cell>
          <cell r="I584">
            <v>0</v>
          </cell>
          <cell r="J584">
            <v>0</v>
          </cell>
          <cell r="K584">
            <v>0.05</v>
          </cell>
          <cell r="L584">
            <v>0</v>
          </cell>
          <cell r="M584">
            <v>0</v>
          </cell>
          <cell r="N584">
            <v>0</v>
          </cell>
        </row>
        <row r="585">
          <cell r="C585">
            <v>40179</v>
          </cell>
          <cell r="D585">
            <v>0</v>
          </cell>
          <cell r="E585">
            <v>0</v>
          </cell>
          <cell r="F585">
            <v>0</v>
          </cell>
          <cell r="G585">
            <v>0</v>
          </cell>
          <cell r="H585">
            <v>0</v>
          </cell>
          <cell r="I585">
            <v>0</v>
          </cell>
          <cell r="J585">
            <v>0</v>
          </cell>
          <cell r="K585">
            <v>0.05</v>
          </cell>
          <cell r="L585">
            <v>0</v>
          </cell>
          <cell r="M585">
            <v>0</v>
          </cell>
          <cell r="N585">
            <v>0</v>
          </cell>
        </row>
        <row r="588">
          <cell r="C588" t="str">
            <v>SAETSA</v>
          </cell>
          <cell r="D588" t="str">
            <v>Pulse</v>
          </cell>
          <cell r="E588" t="str">
            <v>AGL</v>
          </cell>
          <cell r="F588" t="str">
            <v>TXU</v>
          </cell>
          <cell r="G588" t="str">
            <v>CitiPower</v>
          </cell>
          <cell r="H588" t="str">
            <v>Powercor</v>
          </cell>
          <cell r="I588" t="str">
            <v>Integral</v>
          </cell>
          <cell r="J588" t="str">
            <v>EnergyAustralia</v>
          </cell>
          <cell r="K588" t="str">
            <v>Rural NSW</v>
          </cell>
          <cell r="L588" t="str">
            <v>Energex</v>
          </cell>
          <cell r="M588" t="str">
            <v>Ergon</v>
          </cell>
          <cell r="N588" t="str">
            <v>Non Incumbent</v>
          </cell>
        </row>
        <row r="589">
          <cell r="C589">
            <v>36526</v>
          </cell>
          <cell r="D589">
            <v>0</v>
          </cell>
          <cell r="E589">
            <v>0</v>
          </cell>
          <cell r="F589">
            <v>0</v>
          </cell>
          <cell r="G589">
            <v>0</v>
          </cell>
          <cell r="H589">
            <v>0</v>
          </cell>
          <cell r="I589">
            <v>0</v>
          </cell>
          <cell r="J589">
            <v>0</v>
          </cell>
          <cell r="K589">
            <v>0</v>
          </cell>
          <cell r="L589">
            <v>0</v>
          </cell>
          <cell r="M589">
            <v>0</v>
          </cell>
          <cell r="N589">
            <v>0</v>
          </cell>
        </row>
        <row r="590">
          <cell r="C590">
            <v>36892</v>
          </cell>
          <cell r="D590">
            <v>0</v>
          </cell>
          <cell r="E590">
            <v>0</v>
          </cell>
          <cell r="F590">
            <v>0</v>
          </cell>
          <cell r="G590">
            <v>0</v>
          </cell>
          <cell r="H590">
            <v>0</v>
          </cell>
          <cell r="I590">
            <v>0</v>
          </cell>
          <cell r="J590">
            <v>0</v>
          </cell>
          <cell r="K590">
            <v>0</v>
          </cell>
          <cell r="L590">
            <v>0</v>
          </cell>
          <cell r="M590">
            <v>0</v>
          </cell>
          <cell r="N590">
            <v>0</v>
          </cell>
        </row>
        <row r="591">
          <cell r="C591">
            <v>37257</v>
          </cell>
          <cell r="D591">
            <v>0</v>
          </cell>
          <cell r="E591">
            <v>0</v>
          </cell>
          <cell r="F591">
            <v>0</v>
          </cell>
          <cell r="G591">
            <v>0</v>
          </cell>
          <cell r="H591">
            <v>0</v>
          </cell>
          <cell r="I591">
            <v>0</v>
          </cell>
          <cell r="J591">
            <v>0</v>
          </cell>
          <cell r="K591">
            <v>0</v>
          </cell>
          <cell r="L591">
            <v>0</v>
          </cell>
          <cell r="M591">
            <v>0</v>
          </cell>
          <cell r="N591">
            <v>0</v>
          </cell>
        </row>
        <row r="592">
          <cell r="C592">
            <v>37622</v>
          </cell>
          <cell r="D592">
            <v>0</v>
          </cell>
          <cell r="E592">
            <v>0.08</v>
          </cell>
          <cell r="F592">
            <v>0</v>
          </cell>
          <cell r="G592">
            <v>0</v>
          </cell>
          <cell r="H592">
            <v>0</v>
          </cell>
          <cell r="I592">
            <v>0</v>
          </cell>
          <cell r="J592">
            <v>0</v>
          </cell>
          <cell r="K592">
            <v>0</v>
          </cell>
          <cell r="L592">
            <v>0</v>
          </cell>
          <cell r="M592">
            <v>0</v>
          </cell>
          <cell r="N592">
            <v>0</v>
          </cell>
        </row>
        <row r="593">
          <cell r="C593">
            <v>37987</v>
          </cell>
          <cell r="D593">
            <v>0</v>
          </cell>
          <cell r="E593">
            <v>7.0000000000000007E-2</v>
          </cell>
          <cell r="F593">
            <v>0</v>
          </cell>
          <cell r="G593">
            <v>0</v>
          </cell>
          <cell r="H593">
            <v>0</v>
          </cell>
          <cell r="I593">
            <v>0</v>
          </cell>
          <cell r="J593">
            <v>0</v>
          </cell>
          <cell r="K593">
            <v>0</v>
          </cell>
          <cell r="L593">
            <v>0</v>
          </cell>
          <cell r="M593">
            <v>0</v>
          </cell>
          <cell r="N593">
            <v>0</v>
          </cell>
        </row>
        <row r="594">
          <cell r="C594">
            <v>38353</v>
          </cell>
          <cell r="D594">
            <v>0</v>
          </cell>
          <cell r="E594">
            <v>0.06</v>
          </cell>
          <cell r="F594">
            <v>0</v>
          </cell>
          <cell r="G594">
            <v>0</v>
          </cell>
          <cell r="H594">
            <v>0</v>
          </cell>
          <cell r="I594">
            <v>0</v>
          </cell>
          <cell r="J594">
            <v>0</v>
          </cell>
          <cell r="K594">
            <v>0</v>
          </cell>
          <cell r="L594">
            <v>0</v>
          </cell>
          <cell r="M594">
            <v>0</v>
          </cell>
          <cell r="N594">
            <v>0</v>
          </cell>
        </row>
        <row r="595">
          <cell r="C595">
            <v>38718</v>
          </cell>
          <cell r="D595">
            <v>0</v>
          </cell>
          <cell r="E595">
            <v>0.05</v>
          </cell>
          <cell r="F595">
            <v>0</v>
          </cell>
          <cell r="G595">
            <v>0</v>
          </cell>
          <cell r="H595">
            <v>0</v>
          </cell>
          <cell r="I595">
            <v>0</v>
          </cell>
          <cell r="J595">
            <v>0</v>
          </cell>
          <cell r="K595">
            <v>0</v>
          </cell>
          <cell r="L595">
            <v>0</v>
          </cell>
          <cell r="M595">
            <v>0</v>
          </cell>
          <cell r="N595">
            <v>0</v>
          </cell>
        </row>
        <row r="596">
          <cell r="C596">
            <v>39083</v>
          </cell>
          <cell r="D596">
            <v>0</v>
          </cell>
          <cell r="E596">
            <v>0.05</v>
          </cell>
          <cell r="F596">
            <v>0</v>
          </cell>
          <cell r="G596">
            <v>0</v>
          </cell>
          <cell r="H596">
            <v>0</v>
          </cell>
          <cell r="I596">
            <v>0</v>
          </cell>
          <cell r="J596">
            <v>0</v>
          </cell>
          <cell r="K596">
            <v>0</v>
          </cell>
          <cell r="L596">
            <v>0</v>
          </cell>
          <cell r="M596">
            <v>0</v>
          </cell>
          <cell r="N596">
            <v>0</v>
          </cell>
        </row>
        <row r="597">
          <cell r="C597">
            <v>39448</v>
          </cell>
          <cell r="D597">
            <v>0</v>
          </cell>
          <cell r="E597">
            <v>0.05</v>
          </cell>
          <cell r="F597">
            <v>0</v>
          </cell>
          <cell r="G597">
            <v>0</v>
          </cell>
          <cell r="H597">
            <v>0</v>
          </cell>
          <cell r="I597">
            <v>0</v>
          </cell>
          <cell r="J597">
            <v>0</v>
          </cell>
          <cell r="K597">
            <v>0</v>
          </cell>
          <cell r="L597">
            <v>0</v>
          </cell>
          <cell r="M597">
            <v>0</v>
          </cell>
          <cell r="N597">
            <v>0</v>
          </cell>
        </row>
        <row r="598">
          <cell r="C598">
            <v>39814</v>
          </cell>
          <cell r="D598">
            <v>0</v>
          </cell>
          <cell r="E598">
            <v>0.05</v>
          </cell>
          <cell r="F598">
            <v>0</v>
          </cell>
          <cell r="G598">
            <v>0</v>
          </cell>
          <cell r="H598">
            <v>0</v>
          </cell>
          <cell r="I598">
            <v>0</v>
          </cell>
          <cell r="J598">
            <v>0</v>
          </cell>
          <cell r="K598">
            <v>0</v>
          </cell>
          <cell r="L598">
            <v>0</v>
          </cell>
          <cell r="M598">
            <v>0</v>
          </cell>
          <cell r="N598">
            <v>0</v>
          </cell>
        </row>
        <row r="599">
          <cell r="C599">
            <v>40179</v>
          </cell>
          <cell r="D599">
            <v>0</v>
          </cell>
          <cell r="E599">
            <v>0.05</v>
          </cell>
          <cell r="F599">
            <v>0</v>
          </cell>
          <cell r="G599">
            <v>0</v>
          </cell>
          <cell r="H599">
            <v>0</v>
          </cell>
          <cell r="I599">
            <v>0</v>
          </cell>
          <cell r="J599">
            <v>0</v>
          </cell>
          <cell r="K599">
            <v>0</v>
          </cell>
          <cell r="L599">
            <v>0</v>
          </cell>
          <cell r="M599">
            <v>0</v>
          </cell>
          <cell r="N599">
            <v>0</v>
          </cell>
        </row>
        <row r="602">
          <cell r="C602" t="str">
            <v>QLDEnergex</v>
          </cell>
          <cell r="D602" t="str">
            <v>Pulse</v>
          </cell>
          <cell r="E602" t="str">
            <v>AGL</v>
          </cell>
          <cell r="F602" t="str">
            <v>TXU</v>
          </cell>
          <cell r="G602" t="str">
            <v>CitiPower</v>
          </cell>
          <cell r="H602" t="str">
            <v>Powercor</v>
          </cell>
          <cell r="I602" t="str">
            <v>Integral</v>
          </cell>
          <cell r="J602" t="str">
            <v>EnergyAustralia</v>
          </cell>
          <cell r="K602" t="str">
            <v>Rural NSW</v>
          </cell>
          <cell r="L602" t="str">
            <v>Energex</v>
          </cell>
          <cell r="M602" t="str">
            <v>Ergon</v>
          </cell>
          <cell r="N602" t="str">
            <v>Non Incumbent</v>
          </cell>
        </row>
        <row r="603">
          <cell r="C603">
            <v>36526</v>
          </cell>
          <cell r="D603">
            <v>0</v>
          </cell>
          <cell r="E603">
            <v>0</v>
          </cell>
          <cell r="F603">
            <v>0</v>
          </cell>
          <cell r="G603">
            <v>0</v>
          </cell>
          <cell r="H603">
            <v>0</v>
          </cell>
          <cell r="I603">
            <v>0</v>
          </cell>
          <cell r="J603">
            <v>0</v>
          </cell>
          <cell r="K603">
            <v>0</v>
          </cell>
          <cell r="L603">
            <v>0</v>
          </cell>
          <cell r="M603">
            <v>0</v>
          </cell>
          <cell r="N603">
            <v>0</v>
          </cell>
        </row>
        <row r="604">
          <cell r="C604">
            <v>36892</v>
          </cell>
          <cell r="D604">
            <v>0</v>
          </cell>
          <cell r="E604">
            <v>0</v>
          </cell>
          <cell r="F604">
            <v>0</v>
          </cell>
          <cell r="G604">
            <v>0</v>
          </cell>
          <cell r="H604">
            <v>0</v>
          </cell>
          <cell r="I604">
            <v>0</v>
          </cell>
          <cell r="J604">
            <v>0</v>
          </cell>
          <cell r="K604">
            <v>0</v>
          </cell>
          <cell r="L604">
            <v>0</v>
          </cell>
          <cell r="M604">
            <v>0</v>
          </cell>
          <cell r="N604">
            <v>0</v>
          </cell>
        </row>
        <row r="605">
          <cell r="C605">
            <v>37257</v>
          </cell>
          <cell r="D605">
            <v>0</v>
          </cell>
          <cell r="E605">
            <v>0</v>
          </cell>
          <cell r="F605">
            <v>0</v>
          </cell>
          <cell r="G605">
            <v>0</v>
          </cell>
          <cell r="H605">
            <v>0</v>
          </cell>
          <cell r="I605">
            <v>0</v>
          </cell>
          <cell r="J605">
            <v>0</v>
          </cell>
          <cell r="K605">
            <v>0</v>
          </cell>
          <cell r="L605">
            <v>0</v>
          </cell>
          <cell r="M605">
            <v>0</v>
          </cell>
          <cell r="N605">
            <v>0</v>
          </cell>
        </row>
        <row r="606">
          <cell r="C606">
            <v>37622</v>
          </cell>
          <cell r="D606">
            <v>0</v>
          </cell>
          <cell r="E606">
            <v>0</v>
          </cell>
          <cell r="F606">
            <v>0</v>
          </cell>
          <cell r="G606">
            <v>0</v>
          </cell>
          <cell r="H606">
            <v>0</v>
          </cell>
          <cell r="I606">
            <v>0</v>
          </cell>
          <cell r="J606">
            <v>0</v>
          </cell>
          <cell r="K606">
            <v>0</v>
          </cell>
          <cell r="L606">
            <v>0.09</v>
          </cell>
          <cell r="M606">
            <v>0</v>
          </cell>
          <cell r="N606">
            <v>0</v>
          </cell>
        </row>
        <row r="607">
          <cell r="C607">
            <v>37987</v>
          </cell>
          <cell r="D607">
            <v>0</v>
          </cell>
          <cell r="E607">
            <v>0</v>
          </cell>
          <cell r="F607">
            <v>0</v>
          </cell>
          <cell r="G607">
            <v>0</v>
          </cell>
          <cell r="H607">
            <v>0</v>
          </cell>
          <cell r="I607">
            <v>0</v>
          </cell>
          <cell r="J607">
            <v>0</v>
          </cell>
          <cell r="K607">
            <v>0</v>
          </cell>
          <cell r="L607">
            <v>7.0000000000000007E-2</v>
          </cell>
          <cell r="M607">
            <v>0</v>
          </cell>
          <cell r="N607">
            <v>0</v>
          </cell>
        </row>
        <row r="608">
          <cell r="C608">
            <v>38353</v>
          </cell>
          <cell r="D608">
            <v>0</v>
          </cell>
          <cell r="E608">
            <v>0</v>
          </cell>
          <cell r="F608">
            <v>0</v>
          </cell>
          <cell r="G608">
            <v>0</v>
          </cell>
          <cell r="H608">
            <v>0</v>
          </cell>
          <cell r="I608">
            <v>0</v>
          </cell>
          <cell r="J608">
            <v>0</v>
          </cell>
          <cell r="K608">
            <v>0</v>
          </cell>
          <cell r="L608">
            <v>0.06</v>
          </cell>
          <cell r="M608">
            <v>0</v>
          </cell>
          <cell r="N608">
            <v>0</v>
          </cell>
        </row>
        <row r="609">
          <cell r="C609">
            <v>38718</v>
          </cell>
          <cell r="D609">
            <v>0</v>
          </cell>
          <cell r="E609">
            <v>0</v>
          </cell>
          <cell r="F609">
            <v>0</v>
          </cell>
          <cell r="G609">
            <v>0</v>
          </cell>
          <cell r="H609">
            <v>0</v>
          </cell>
          <cell r="I609">
            <v>0</v>
          </cell>
          <cell r="J609">
            <v>0</v>
          </cell>
          <cell r="K609">
            <v>0</v>
          </cell>
          <cell r="L609">
            <v>0.05</v>
          </cell>
          <cell r="M609">
            <v>0</v>
          </cell>
          <cell r="N609">
            <v>0</v>
          </cell>
        </row>
        <row r="610">
          <cell r="C610">
            <v>39083</v>
          </cell>
          <cell r="D610">
            <v>0</v>
          </cell>
          <cell r="E610">
            <v>0</v>
          </cell>
          <cell r="F610">
            <v>0</v>
          </cell>
          <cell r="G610">
            <v>0</v>
          </cell>
          <cell r="H610">
            <v>0</v>
          </cell>
          <cell r="I610">
            <v>0</v>
          </cell>
          <cell r="J610">
            <v>0</v>
          </cell>
          <cell r="K610">
            <v>0</v>
          </cell>
          <cell r="L610">
            <v>0.05</v>
          </cell>
          <cell r="M610">
            <v>0</v>
          </cell>
          <cell r="N610">
            <v>0</v>
          </cell>
        </row>
        <row r="611">
          <cell r="C611">
            <v>39448</v>
          </cell>
          <cell r="D611">
            <v>0</v>
          </cell>
          <cell r="E611">
            <v>0</v>
          </cell>
          <cell r="F611">
            <v>0</v>
          </cell>
          <cell r="G611">
            <v>0</v>
          </cell>
          <cell r="H611">
            <v>0</v>
          </cell>
          <cell r="I611">
            <v>0</v>
          </cell>
          <cell r="J611">
            <v>0</v>
          </cell>
          <cell r="K611">
            <v>0</v>
          </cell>
          <cell r="L611">
            <v>0.05</v>
          </cell>
          <cell r="M611">
            <v>0</v>
          </cell>
          <cell r="N611">
            <v>0</v>
          </cell>
        </row>
        <row r="612">
          <cell r="C612">
            <v>39814</v>
          </cell>
          <cell r="D612">
            <v>0</v>
          </cell>
          <cell r="E612">
            <v>0</v>
          </cell>
          <cell r="F612">
            <v>0</v>
          </cell>
          <cell r="G612">
            <v>0</v>
          </cell>
          <cell r="H612">
            <v>0</v>
          </cell>
          <cell r="I612">
            <v>0</v>
          </cell>
          <cell r="J612">
            <v>0</v>
          </cell>
          <cell r="K612">
            <v>0</v>
          </cell>
          <cell r="L612">
            <v>0.05</v>
          </cell>
          <cell r="M612">
            <v>0</v>
          </cell>
          <cell r="N612">
            <v>0</v>
          </cell>
        </row>
        <row r="613">
          <cell r="C613">
            <v>40179</v>
          </cell>
          <cell r="D613">
            <v>0</v>
          </cell>
          <cell r="E613">
            <v>0</v>
          </cell>
          <cell r="F613">
            <v>0</v>
          </cell>
          <cell r="G613">
            <v>0</v>
          </cell>
          <cell r="H613">
            <v>0</v>
          </cell>
          <cell r="I613">
            <v>0</v>
          </cell>
          <cell r="J613">
            <v>0</v>
          </cell>
          <cell r="K613">
            <v>0</v>
          </cell>
          <cell r="L613">
            <v>0.05</v>
          </cell>
          <cell r="M613">
            <v>0</v>
          </cell>
          <cell r="N613">
            <v>0</v>
          </cell>
        </row>
        <row r="616">
          <cell r="C616" t="str">
            <v>QLDErgon</v>
          </cell>
          <cell r="D616" t="str">
            <v>Pulse</v>
          </cell>
          <cell r="E616" t="str">
            <v>AGL</v>
          </cell>
          <cell r="F616" t="str">
            <v>TXU</v>
          </cell>
          <cell r="G616" t="str">
            <v>CitiPower</v>
          </cell>
          <cell r="H616" t="str">
            <v>Powercor</v>
          </cell>
          <cell r="I616" t="str">
            <v>Integral</v>
          </cell>
          <cell r="J616" t="str">
            <v>EnergyAustralia</v>
          </cell>
          <cell r="K616" t="str">
            <v>Rural NSW</v>
          </cell>
          <cell r="L616" t="str">
            <v>Energex</v>
          </cell>
          <cell r="M616" t="str">
            <v>Ergon</v>
          </cell>
          <cell r="N616" t="str">
            <v>Non Incumbent</v>
          </cell>
        </row>
        <row r="617">
          <cell r="C617">
            <v>36526</v>
          </cell>
          <cell r="D617">
            <v>0</v>
          </cell>
          <cell r="E617">
            <v>0</v>
          </cell>
          <cell r="F617">
            <v>0</v>
          </cell>
          <cell r="G617">
            <v>0</v>
          </cell>
          <cell r="H617">
            <v>0</v>
          </cell>
          <cell r="I617">
            <v>0</v>
          </cell>
          <cell r="J617">
            <v>0</v>
          </cell>
          <cell r="K617">
            <v>0</v>
          </cell>
          <cell r="L617">
            <v>0</v>
          </cell>
          <cell r="M617">
            <v>0</v>
          </cell>
          <cell r="N617">
            <v>0</v>
          </cell>
        </row>
        <row r="618">
          <cell r="C618">
            <v>36892</v>
          </cell>
          <cell r="D618">
            <v>0</v>
          </cell>
          <cell r="E618">
            <v>0</v>
          </cell>
          <cell r="F618">
            <v>0</v>
          </cell>
          <cell r="G618">
            <v>0</v>
          </cell>
          <cell r="H618">
            <v>0</v>
          </cell>
          <cell r="I618">
            <v>0</v>
          </cell>
          <cell r="J618">
            <v>0</v>
          </cell>
          <cell r="K618">
            <v>0</v>
          </cell>
          <cell r="L618">
            <v>0</v>
          </cell>
          <cell r="M618">
            <v>0</v>
          </cell>
          <cell r="N618">
            <v>0</v>
          </cell>
        </row>
        <row r="619">
          <cell r="C619">
            <v>37257</v>
          </cell>
          <cell r="D619">
            <v>0</v>
          </cell>
          <cell r="E619">
            <v>0</v>
          </cell>
          <cell r="F619">
            <v>0</v>
          </cell>
          <cell r="G619">
            <v>0</v>
          </cell>
          <cell r="H619">
            <v>0</v>
          </cell>
          <cell r="I619">
            <v>0</v>
          </cell>
          <cell r="J619">
            <v>0</v>
          </cell>
          <cell r="K619">
            <v>0</v>
          </cell>
          <cell r="L619">
            <v>0</v>
          </cell>
          <cell r="M619">
            <v>0</v>
          </cell>
          <cell r="N619">
            <v>0</v>
          </cell>
        </row>
        <row r="620">
          <cell r="C620">
            <v>37622</v>
          </cell>
          <cell r="D620">
            <v>0</v>
          </cell>
          <cell r="E620">
            <v>0</v>
          </cell>
          <cell r="F620">
            <v>0</v>
          </cell>
          <cell r="G620">
            <v>0</v>
          </cell>
          <cell r="H620">
            <v>0</v>
          </cell>
          <cell r="I620">
            <v>0</v>
          </cell>
          <cell r="J620">
            <v>0</v>
          </cell>
          <cell r="K620">
            <v>0</v>
          </cell>
          <cell r="L620">
            <v>0</v>
          </cell>
          <cell r="M620">
            <v>0.09</v>
          </cell>
          <cell r="N620">
            <v>0</v>
          </cell>
        </row>
        <row r="621">
          <cell r="C621">
            <v>37987</v>
          </cell>
          <cell r="D621">
            <v>0</v>
          </cell>
          <cell r="E621">
            <v>0</v>
          </cell>
          <cell r="F621">
            <v>0</v>
          </cell>
          <cell r="G621">
            <v>0</v>
          </cell>
          <cell r="H621">
            <v>0</v>
          </cell>
          <cell r="I621">
            <v>0</v>
          </cell>
          <cell r="J621">
            <v>0</v>
          </cell>
          <cell r="K621">
            <v>0</v>
          </cell>
          <cell r="L621">
            <v>0</v>
          </cell>
          <cell r="M621">
            <v>7.0000000000000007E-2</v>
          </cell>
          <cell r="N621">
            <v>0</v>
          </cell>
        </row>
        <row r="622">
          <cell r="C622">
            <v>38353</v>
          </cell>
          <cell r="D622">
            <v>0</v>
          </cell>
          <cell r="E622">
            <v>0</v>
          </cell>
          <cell r="F622">
            <v>0</v>
          </cell>
          <cell r="G622">
            <v>0</v>
          </cell>
          <cell r="H622">
            <v>0</v>
          </cell>
          <cell r="I622">
            <v>0</v>
          </cell>
          <cell r="J622">
            <v>0</v>
          </cell>
          <cell r="K622">
            <v>0</v>
          </cell>
          <cell r="L622">
            <v>0</v>
          </cell>
          <cell r="M622">
            <v>0.06</v>
          </cell>
          <cell r="N622">
            <v>0</v>
          </cell>
        </row>
        <row r="623">
          <cell r="C623">
            <v>38718</v>
          </cell>
          <cell r="D623">
            <v>0</v>
          </cell>
          <cell r="E623">
            <v>0</v>
          </cell>
          <cell r="F623">
            <v>0</v>
          </cell>
          <cell r="G623">
            <v>0</v>
          </cell>
          <cell r="H623">
            <v>0</v>
          </cell>
          <cell r="I623">
            <v>0</v>
          </cell>
          <cell r="J623">
            <v>0</v>
          </cell>
          <cell r="K623">
            <v>0</v>
          </cell>
          <cell r="L623">
            <v>0</v>
          </cell>
          <cell r="M623">
            <v>0.05</v>
          </cell>
          <cell r="N623">
            <v>0</v>
          </cell>
        </row>
        <row r="624">
          <cell r="C624">
            <v>39083</v>
          </cell>
          <cell r="D624">
            <v>0</v>
          </cell>
          <cell r="E624">
            <v>0</v>
          </cell>
          <cell r="F624">
            <v>0</v>
          </cell>
          <cell r="G624">
            <v>0</v>
          </cell>
          <cell r="H624">
            <v>0</v>
          </cell>
          <cell r="I624">
            <v>0</v>
          </cell>
          <cell r="J624">
            <v>0</v>
          </cell>
          <cell r="K624">
            <v>0</v>
          </cell>
          <cell r="L624">
            <v>0</v>
          </cell>
          <cell r="M624">
            <v>0.05</v>
          </cell>
          <cell r="N624">
            <v>0</v>
          </cell>
        </row>
        <row r="625">
          <cell r="C625">
            <v>39448</v>
          </cell>
          <cell r="D625">
            <v>0</v>
          </cell>
          <cell r="E625">
            <v>0</v>
          </cell>
          <cell r="F625">
            <v>0</v>
          </cell>
          <cell r="G625">
            <v>0</v>
          </cell>
          <cell r="H625">
            <v>0</v>
          </cell>
          <cell r="I625">
            <v>0</v>
          </cell>
          <cell r="J625">
            <v>0</v>
          </cell>
          <cell r="K625">
            <v>0</v>
          </cell>
          <cell r="L625">
            <v>0</v>
          </cell>
          <cell r="M625">
            <v>0.05</v>
          </cell>
          <cell r="N625">
            <v>0</v>
          </cell>
        </row>
        <row r="626">
          <cell r="C626">
            <v>39814</v>
          </cell>
          <cell r="D626">
            <v>0</v>
          </cell>
          <cell r="E626">
            <v>0</v>
          </cell>
          <cell r="F626">
            <v>0</v>
          </cell>
          <cell r="G626">
            <v>0</v>
          </cell>
          <cell r="H626">
            <v>0</v>
          </cell>
          <cell r="I626">
            <v>0</v>
          </cell>
          <cell r="J626">
            <v>0</v>
          </cell>
          <cell r="K626">
            <v>0</v>
          </cell>
          <cell r="L626">
            <v>0</v>
          </cell>
          <cell r="M626">
            <v>0.05</v>
          </cell>
          <cell r="N626">
            <v>0</v>
          </cell>
        </row>
        <row r="627">
          <cell r="C627">
            <v>40179</v>
          </cell>
          <cell r="D627">
            <v>0</v>
          </cell>
          <cell r="E627">
            <v>0</v>
          </cell>
          <cell r="F627">
            <v>0</v>
          </cell>
          <cell r="G627">
            <v>0</v>
          </cell>
          <cell r="H627">
            <v>0</v>
          </cell>
          <cell r="I627">
            <v>0</v>
          </cell>
          <cell r="J627">
            <v>0</v>
          </cell>
          <cell r="K627">
            <v>0</v>
          </cell>
          <cell r="L627">
            <v>0</v>
          </cell>
          <cell r="M627">
            <v>0.05</v>
          </cell>
          <cell r="N627">
            <v>0</v>
          </cell>
        </row>
        <row r="631">
          <cell r="C631" t="str">
            <v>VICUEL</v>
          </cell>
          <cell r="D631" t="str">
            <v>Pulse</v>
          </cell>
          <cell r="E631" t="str">
            <v>AGL</v>
          </cell>
          <cell r="F631" t="str">
            <v>TXU</v>
          </cell>
          <cell r="G631" t="str">
            <v>CitiPower</v>
          </cell>
          <cell r="H631" t="str">
            <v>Powercor</v>
          </cell>
          <cell r="I631" t="str">
            <v>Integral</v>
          </cell>
          <cell r="J631" t="str">
            <v>EnergyAustralia</v>
          </cell>
          <cell r="K631" t="str">
            <v>Rural NSW</v>
          </cell>
          <cell r="L631" t="str">
            <v>Energex</v>
          </cell>
          <cell r="M631" t="str">
            <v>Ergon</v>
          </cell>
          <cell r="N631" t="str">
            <v>Non Incumbent</v>
          </cell>
        </row>
        <row r="632">
          <cell r="C632">
            <v>36526</v>
          </cell>
          <cell r="D632">
            <v>0</v>
          </cell>
          <cell r="E632">
            <v>0</v>
          </cell>
          <cell r="F632">
            <v>0</v>
          </cell>
          <cell r="G632">
            <v>0</v>
          </cell>
          <cell r="H632">
            <v>0</v>
          </cell>
          <cell r="I632">
            <v>0</v>
          </cell>
          <cell r="J632">
            <v>0</v>
          </cell>
          <cell r="K632">
            <v>0</v>
          </cell>
          <cell r="L632">
            <v>0</v>
          </cell>
          <cell r="M632">
            <v>0</v>
          </cell>
          <cell r="N632">
            <v>0</v>
          </cell>
        </row>
        <row r="633">
          <cell r="C633">
            <v>36892</v>
          </cell>
          <cell r="D633">
            <v>0</v>
          </cell>
          <cell r="E633">
            <v>0</v>
          </cell>
          <cell r="F633">
            <v>0</v>
          </cell>
          <cell r="G633">
            <v>0</v>
          </cell>
          <cell r="H633">
            <v>0</v>
          </cell>
          <cell r="I633">
            <v>0</v>
          </cell>
          <cell r="J633">
            <v>0</v>
          </cell>
          <cell r="K633">
            <v>0</v>
          </cell>
          <cell r="L633">
            <v>0</v>
          </cell>
          <cell r="M633">
            <v>0</v>
          </cell>
          <cell r="N633">
            <v>0</v>
          </cell>
        </row>
        <row r="634">
          <cell r="C634">
            <v>37257</v>
          </cell>
          <cell r="D634">
            <v>0.125</v>
          </cell>
          <cell r="E634">
            <v>0</v>
          </cell>
          <cell r="F634">
            <v>0</v>
          </cell>
          <cell r="G634">
            <v>0</v>
          </cell>
          <cell r="H634">
            <v>0</v>
          </cell>
          <cell r="I634">
            <v>0</v>
          </cell>
          <cell r="J634">
            <v>0</v>
          </cell>
          <cell r="K634">
            <v>0</v>
          </cell>
          <cell r="L634">
            <v>0</v>
          </cell>
          <cell r="M634">
            <v>0</v>
          </cell>
          <cell r="N634">
            <v>0</v>
          </cell>
        </row>
        <row r="635">
          <cell r="C635">
            <v>37622</v>
          </cell>
          <cell r="D635">
            <v>0.08</v>
          </cell>
          <cell r="E635">
            <v>0</v>
          </cell>
          <cell r="F635">
            <v>0</v>
          </cell>
          <cell r="G635">
            <v>0</v>
          </cell>
          <cell r="H635">
            <v>0</v>
          </cell>
          <cell r="I635">
            <v>0</v>
          </cell>
          <cell r="J635">
            <v>0</v>
          </cell>
          <cell r="K635">
            <v>0</v>
          </cell>
          <cell r="L635">
            <v>0</v>
          </cell>
          <cell r="M635">
            <v>0</v>
          </cell>
          <cell r="N635">
            <v>0</v>
          </cell>
        </row>
        <row r="636">
          <cell r="C636">
            <v>37987</v>
          </cell>
          <cell r="D636">
            <v>0.06</v>
          </cell>
          <cell r="E636">
            <v>0</v>
          </cell>
          <cell r="F636">
            <v>0</v>
          </cell>
          <cell r="G636">
            <v>0</v>
          </cell>
          <cell r="H636">
            <v>0</v>
          </cell>
          <cell r="I636">
            <v>0</v>
          </cell>
          <cell r="J636">
            <v>0</v>
          </cell>
          <cell r="K636">
            <v>0</v>
          </cell>
          <cell r="L636">
            <v>0</v>
          </cell>
          <cell r="M636">
            <v>0</v>
          </cell>
          <cell r="N636">
            <v>0</v>
          </cell>
        </row>
        <row r="637">
          <cell r="C637">
            <v>38353</v>
          </cell>
          <cell r="D637">
            <v>0.04</v>
          </cell>
          <cell r="E637">
            <v>0</v>
          </cell>
          <cell r="F637">
            <v>0</v>
          </cell>
          <cell r="G637">
            <v>0</v>
          </cell>
          <cell r="H637">
            <v>0</v>
          </cell>
          <cell r="I637">
            <v>0</v>
          </cell>
          <cell r="J637">
            <v>0</v>
          </cell>
          <cell r="K637">
            <v>0</v>
          </cell>
          <cell r="L637">
            <v>0</v>
          </cell>
          <cell r="M637">
            <v>0</v>
          </cell>
          <cell r="N637">
            <v>0</v>
          </cell>
        </row>
        <row r="638">
          <cell r="C638">
            <v>38718</v>
          </cell>
          <cell r="D638">
            <v>0.04</v>
          </cell>
          <cell r="E638">
            <v>0</v>
          </cell>
          <cell r="F638">
            <v>0</v>
          </cell>
          <cell r="G638">
            <v>0</v>
          </cell>
          <cell r="H638">
            <v>0</v>
          </cell>
          <cell r="I638">
            <v>0</v>
          </cell>
          <cell r="J638">
            <v>0</v>
          </cell>
          <cell r="K638">
            <v>0</v>
          </cell>
          <cell r="L638">
            <v>0</v>
          </cell>
          <cell r="M638">
            <v>0</v>
          </cell>
          <cell r="N638">
            <v>0</v>
          </cell>
        </row>
        <row r="639">
          <cell r="C639">
            <v>39083</v>
          </cell>
          <cell r="D639">
            <v>0.04</v>
          </cell>
          <cell r="E639">
            <v>0</v>
          </cell>
          <cell r="F639">
            <v>0</v>
          </cell>
          <cell r="G639">
            <v>0</v>
          </cell>
          <cell r="H639">
            <v>0</v>
          </cell>
          <cell r="I639">
            <v>0</v>
          </cell>
          <cell r="J639">
            <v>0</v>
          </cell>
          <cell r="K639">
            <v>0</v>
          </cell>
          <cell r="L639">
            <v>0</v>
          </cell>
          <cell r="M639">
            <v>0</v>
          </cell>
          <cell r="N639">
            <v>0</v>
          </cell>
        </row>
        <row r="640">
          <cell r="C640">
            <v>39448</v>
          </cell>
          <cell r="D640">
            <v>0.04</v>
          </cell>
          <cell r="E640">
            <v>0</v>
          </cell>
          <cell r="F640">
            <v>0</v>
          </cell>
          <cell r="G640">
            <v>0</v>
          </cell>
          <cell r="H640">
            <v>0</v>
          </cell>
          <cell r="I640">
            <v>0</v>
          </cell>
          <cell r="J640">
            <v>0</v>
          </cell>
          <cell r="K640">
            <v>0</v>
          </cell>
          <cell r="L640">
            <v>0</v>
          </cell>
          <cell r="M640">
            <v>0</v>
          </cell>
          <cell r="N640">
            <v>0</v>
          </cell>
        </row>
        <row r="641">
          <cell r="C641">
            <v>39814</v>
          </cell>
          <cell r="D641">
            <v>0.04</v>
          </cell>
          <cell r="E641">
            <v>0</v>
          </cell>
          <cell r="F641">
            <v>0</v>
          </cell>
          <cell r="G641">
            <v>0</v>
          </cell>
          <cell r="H641">
            <v>0</v>
          </cell>
          <cell r="I641">
            <v>0</v>
          </cell>
          <cell r="J641">
            <v>0</v>
          </cell>
          <cell r="K641">
            <v>0</v>
          </cell>
          <cell r="L641">
            <v>0</v>
          </cell>
          <cell r="M641">
            <v>0</v>
          </cell>
          <cell r="N641">
            <v>0</v>
          </cell>
        </row>
        <row r="642">
          <cell r="C642">
            <v>40179</v>
          </cell>
          <cell r="D642">
            <v>0.04</v>
          </cell>
          <cell r="E642">
            <v>0</v>
          </cell>
          <cell r="F642">
            <v>0</v>
          </cell>
          <cell r="G642">
            <v>0</v>
          </cell>
          <cell r="H642">
            <v>0</v>
          </cell>
          <cell r="I642">
            <v>0</v>
          </cell>
          <cell r="J642">
            <v>0</v>
          </cell>
          <cell r="K642">
            <v>0</v>
          </cell>
          <cell r="L642">
            <v>0</v>
          </cell>
          <cell r="M642">
            <v>0</v>
          </cell>
          <cell r="N642">
            <v>0</v>
          </cell>
        </row>
        <row r="645">
          <cell r="C645" t="str">
            <v>VICSolaris</v>
          </cell>
          <cell r="D645" t="str">
            <v>Pulse</v>
          </cell>
          <cell r="E645" t="str">
            <v>AGL</v>
          </cell>
          <cell r="F645" t="str">
            <v>TXU</v>
          </cell>
          <cell r="G645" t="str">
            <v>CitiPower</v>
          </cell>
          <cell r="H645" t="str">
            <v>Powercor</v>
          </cell>
          <cell r="I645" t="str">
            <v>Integral</v>
          </cell>
          <cell r="J645" t="str">
            <v>EnergyAustralia</v>
          </cell>
          <cell r="K645" t="str">
            <v>Rural NSW</v>
          </cell>
          <cell r="L645" t="str">
            <v>Energex</v>
          </cell>
          <cell r="M645" t="str">
            <v>Ergon</v>
          </cell>
          <cell r="N645" t="str">
            <v>Non Incumbent</v>
          </cell>
        </row>
        <row r="646">
          <cell r="C646">
            <v>36526</v>
          </cell>
          <cell r="D646">
            <v>0</v>
          </cell>
          <cell r="E646">
            <v>0</v>
          </cell>
          <cell r="F646">
            <v>0</v>
          </cell>
          <cell r="G646">
            <v>0</v>
          </cell>
          <cell r="H646">
            <v>0</v>
          </cell>
          <cell r="I646">
            <v>0</v>
          </cell>
          <cell r="J646">
            <v>0</v>
          </cell>
          <cell r="K646">
            <v>0</v>
          </cell>
          <cell r="L646">
            <v>0</v>
          </cell>
          <cell r="M646">
            <v>0</v>
          </cell>
          <cell r="N646">
            <v>0</v>
          </cell>
        </row>
        <row r="647">
          <cell r="C647">
            <v>36892</v>
          </cell>
          <cell r="D647">
            <v>0</v>
          </cell>
          <cell r="E647">
            <v>0</v>
          </cell>
          <cell r="F647">
            <v>0</v>
          </cell>
          <cell r="G647">
            <v>0</v>
          </cell>
          <cell r="H647">
            <v>0</v>
          </cell>
          <cell r="I647">
            <v>0</v>
          </cell>
          <cell r="J647">
            <v>0</v>
          </cell>
          <cell r="K647">
            <v>0</v>
          </cell>
          <cell r="L647">
            <v>0</v>
          </cell>
          <cell r="M647">
            <v>0</v>
          </cell>
          <cell r="N647">
            <v>0</v>
          </cell>
        </row>
        <row r="648">
          <cell r="C648">
            <v>37257</v>
          </cell>
          <cell r="D648">
            <v>0</v>
          </cell>
          <cell r="E648">
            <v>0.15</v>
          </cell>
          <cell r="F648">
            <v>0</v>
          </cell>
          <cell r="G648">
            <v>0</v>
          </cell>
          <cell r="H648">
            <v>0</v>
          </cell>
          <cell r="I648">
            <v>0</v>
          </cell>
          <cell r="J648">
            <v>0</v>
          </cell>
          <cell r="K648">
            <v>0</v>
          </cell>
          <cell r="L648">
            <v>0</v>
          </cell>
          <cell r="M648">
            <v>0</v>
          </cell>
          <cell r="N648">
            <v>0</v>
          </cell>
        </row>
        <row r="649">
          <cell r="C649">
            <v>37622</v>
          </cell>
          <cell r="D649">
            <v>0</v>
          </cell>
          <cell r="E649">
            <v>0.12</v>
          </cell>
          <cell r="F649">
            <v>0</v>
          </cell>
          <cell r="G649">
            <v>0</v>
          </cell>
          <cell r="H649">
            <v>0</v>
          </cell>
          <cell r="I649">
            <v>0</v>
          </cell>
          <cell r="J649">
            <v>0</v>
          </cell>
          <cell r="K649">
            <v>0</v>
          </cell>
          <cell r="L649">
            <v>0</v>
          </cell>
          <cell r="M649">
            <v>0</v>
          </cell>
          <cell r="N649">
            <v>0</v>
          </cell>
        </row>
        <row r="650">
          <cell r="C650">
            <v>37987</v>
          </cell>
          <cell r="D650">
            <v>0</v>
          </cell>
          <cell r="E650">
            <v>0.1</v>
          </cell>
          <cell r="F650">
            <v>0</v>
          </cell>
          <cell r="G650">
            <v>0</v>
          </cell>
          <cell r="H650">
            <v>0</v>
          </cell>
          <cell r="I650">
            <v>0</v>
          </cell>
          <cell r="J650">
            <v>0</v>
          </cell>
          <cell r="K650">
            <v>0</v>
          </cell>
          <cell r="L650">
            <v>0</v>
          </cell>
          <cell r="M650">
            <v>0</v>
          </cell>
          <cell r="N650">
            <v>0</v>
          </cell>
        </row>
        <row r="651">
          <cell r="C651">
            <v>38353</v>
          </cell>
          <cell r="D651">
            <v>0</v>
          </cell>
          <cell r="E651">
            <v>0.08</v>
          </cell>
          <cell r="F651">
            <v>0</v>
          </cell>
          <cell r="G651">
            <v>0</v>
          </cell>
          <cell r="H651">
            <v>0</v>
          </cell>
          <cell r="I651">
            <v>0</v>
          </cell>
          <cell r="J651">
            <v>0</v>
          </cell>
          <cell r="K651">
            <v>0</v>
          </cell>
          <cell r="L651">
            <v>0</v>
          </cell>
          <cell r="M651">
            <v>0</v>
          </cell>
          <cell r="N651">
            <v>0</v>
          </cell>
        </row>
        <row r="652">
          <cell r="C652">
            <v>38718</v>
          </cell>
          <cell r="D652">
            <v>0</v>
          </cell>
          <cell r="E652">
            <v>0.05</v>
          </cell>
          <cell r="F652">
            <v>0</v>
          </cell>
          <cell r="G652">
            <v>0</v>
          </cell>
          <cell r="H652">
            <v>0</v>
          </cell>
          <cell r="I652">
            <v>0</v>
          </cell>
          <cell r="J652">
            <v>0</v>
          </cell>
          <cell r="K652">
            <v>0</v>
          </cell>
          <cell r="L652">
            <v>0</v>
          </cell>
          <cell r="M652">
            <v>0</v>
          </cell>
          <cell r="N652">
            <v>0</v>
          </cell>
        </row>
        <row r="653">
          <cell r="C653">
            <v>39083</v>
          </cell>
          <cell r="D653">
            <v>0</v>
          </cell>
          <cell r="E653">
            <v>0.05</v>
          </cell>
          <cell r="F653">
            <v>0</v>
          </cell>
          <cell r="G653">
            <v>0</v>
          </cell>
          <cell r="H653">
            <v>0</v>
          </cell>
          <cell r="I653">
            <v>0</v>
          </cell>
          <cell r="J653">
            <v>0</v>
          </cell>
          <cell r="K653">
            <v>0</v>
          </cell>
          <cell r="L653">
            <v>0</v>
          </cell>
          <cell r="M653">
            <v>0</v>
          </cell>
          <cell r="N653">
            <v>0</v>
          </cell>
        </row>
        <row r="654">
          <cell r="C654">
            <v>39448</v>
          </cell>
          <cell r="D654">
            <v>0</v>
          </cell>
          <cell r="E654">
            <v>0.05</v>
          </cell>
          <cell r="F654">
            <v>0</v>
          </cell>
          <cell r="G654">
            <v>0</v>
          </cell>
          <cell r="H654">
            <v>0</v>
          </cell>
          <cell r="I654">
            <v>0</v>
          </cell>
          <cell r="J654">
            <v>0</v>
          </cell>
          <cell r="K654">
            <v>0</v>
          </cell>
          <cell r="L654">
            <v>0</v>
          </cell>
          <cell r="M654">
            <v>0</v>
          </cell>
          <cell r="N654">
            <v>0</v>
          </cell>
        </row>
        <row r="655">
          <cell r="C655">
            <v>39814</v>
          </cell>
          <cell r="D655">
            <v>0</v>
          </cell>
          <cell r="E655">
            <v>0.05</v>
          </cell>
          <cell r="F655">
            <v>0</v>
          </cell>
          <cell r="G655">
            <v>0</v>
          </cell>
          <cell r="H655">
            <v>0</v>
          </cell>
          <cell r="I655">
            <v>0</v>
          </cell>
          <cell r="J655">
            <v>0</v>
          </cell>
          <cell r="K655">
            <v>0</v>
          </cell>
          <cell r="L655">
            <v>0</v>
          </cell>
          <cell r="M655">
            <v>0</v>
          </cell>
          <cell r="N655">
            <v>0</v>
          </cell>
        </row>
        <row r="656">
          <cell r="C656">
            <v>40179</v>
          </cell>
          <cell r="D656">
            <v>0</v>
          </cell>
          <cell r="E656">
            <v>0.05</v>
          </cell>
          <cell r="F656">
            <v>0</v>
          </cell>
          <cell r="G656">
            <v>0</v>
          </cell>
          <cell r="H656">
            <v>0</v>
          </cell>
          <cell r="I656">
            <v>0</v>
          </cell>
          <cell r="J656">
            <v>0</v>
          </cell>
          <cell r="K656">
            <v>0</v>
          </cell>
          <cell r="L656">
            <v>0</v>
          </cell>
          <cell r="M656">
            <v>0</v>
          </cell>
          <cell r="N656">
            <v>0</v>
          </cell>
        </row>
        <row r="659">
          <cell r="C659" t="str">
            <v>VICEastern</v>
          </cell>
          <cell r="D659" t="str">
            <v>Pulse</v>
          </cell>
          <cell r="E659" t="str">
            <v>AGL</v>
          </cell>
          <cell r="F659" t="str">
            <v>TXU</v>
          </cell>
          <cell r="G659" t="str">
            <v>CitiPower</v>
          </cell>
          <cell r="H659" t="str">
            <v>Powercor</v>
          </cell>
          <cell r="I659" t="str">
            <v>Integral</v>
          </cell>
          <cell r="J659" t="str">
            <v>EnergyAustralia</v>
          </cell>
          <cell r="K659" t="str">
            <v>Rural NSW</v>
          </cell>
          <cell r="L659" t="str">
            <v>Energex</v>
          </cell>
          <cell r="M659" t="str">
            <v>Ergon</v>
          </cell>
          <cell r="N659" t="str">
            <v>Non Incumbent</v>
          </cell>
        </row>
        <row r="660">
          <cell r="C660">
            <v>36526</v>
          </cell>
          <cell r="D660">
            <v>0</v>
          </cell>
          <cell r="E660">
            <v>0</v>
          </cell>
          <cell r="F660">
            <v>0</v>
          </cell>
          <cell r="G660">
            <v>0</v>
          </cell>
          <cell r="H660">
            <v>0</v>
          </cell>
          <cell r="I660">
            <v>0</v>
          </cell>
          <cell r="J660">
            <v>0</v>
          </cell>
          <cell r="K660">
            <v>0</v>
          </cell>
          <cell r="L660">
            <v>0</v>
          </cell>
          <cell r="M660">
            <v>0</v>
          </cell>
          <cell r="N660">
            <v>0</v>
          </cell>
        </row>
        <row r="661">
          <cell r="C661">
            <v>36892</v>
          </cell>
          <cell r="D661">
            <v>0</v>
          </cell>
          <cell r="E661">
            <v>0</v>
          </cell>
          <cell r="F661">
            <v>0</v>
          </cell>
          <cell r="G661">
            <v>0</v>
          </cell>
          <cell r="H661">
            <v>0</v>
          </cell>
          <cell r="I661">
            <v>0</v>
          </cell>
          <cell r="J661">
            <v>0</v>
          </cell>
          <cell r="K661">
            <v>0</v>
          </cell>
          <cell r="L661">
            <v>0</v>
          </cell>
          <cell r="M661">
            <v>0</v>
          </cell>
          <cell r="N661">
            <v>0</v>
          </cell>
        </row>
        <row r="662">
          <cell r="C662">
            <v>37257</v>
          </cell>
          <cell r="D662">
            <v>0</v>
          </cell>
          <cell r="E662">
            <v>0</v>
          </cell>
          <cell r="F662">
            <v>0.13</v>
          </cell>
          <cell r="G662">
            <v>0</v>
          </cell>
          <cell r="H662">
            <v>0</v>
          </cell>
          <cell r="I662">
            <v>0</v>
          </cell>
          <cell r="J662">
            <v>0</v>
          </cell>
          <cell r="K662">
            <v>0</v>
          </cell>
          <cell r="L662">
            <v>0</v>
          </cell>
          <cell r="M662">
            <v>0</v>
          </cell>
          <cell r="N662">
            <v>0</v>
          </cell>
        </row>
        <row r="663">
          <cell r="C663">
            <v>37622</v>
          </cell>
          <cell r="D663">
            <v>0</v>
          </cell>
          <cell r="E663">
            <v>0</v>
          </cell>
          <cell r="F663">
            <v>0.11</v>
          </cell>
          <cell r="G663">
            <v>0</v>
          </cell>
          <cell r="H663">
            <v>0</v>
          </cell>
          <cell r="I663">
            <v>0</v>
          </cell>
          <cell r="J663">
            <v>0</v>
          </cell>
          <cell r="K663">
            <v>0</v>
          </cell>
          <cell r="L663">
            <v>0</v>
          </cell>
          <cell r="M663">
            <v>0</v>
          </cell>
          <cell r="N663">
            <v>0</v>
          </cell>
        </row>
        <row r="664">
          <cell r="C664">
            <v>37987</v>
          </cell>
          <cell r="D664">
            <v>0</v>
          </cell>
          <cell r="E664">
            <v>0</v>
          </cell>
          <cell r="F664">
            <v>0.09</v>
          </cell>
          <cell r="G664">
            <v>0</v>
          </cell>
          <cell r="H664">
            <v>0</v>
          </cell>
          <cell r="I664">
            <v>0</v>
          </cell>
          <cell r="J664">
            <v>0</v>
          </cell>
          <cell r="K664">
            <v>0</v>
          </cell>
          <cell r="L664">
            <v>0</v>
          </cell>
          <cell r="M664">
            <v>0</v>
          </cell>
          <cell r="N664">
            <v>0</v>
          </cell>
        </row>
        <row r="665">
          <cell r="C665">
            <v>38353</v>
          </cell>
          <cell r="D665">
            <v>0</v>
          </cell>
          <cell r="E665">
            <v>0</v>
          </cell>
          <cell r="F665">
            <v>0.06</v>
          </cell>
          <cell r="G665">
            <v>0</v>
          </cell>
          <cell r="H665">
            <v>0</v>
          </cell>
          <cell r="I665">
            <v>0</v>
          </cell>
          <cell r="J665">
            <v>0</v>
          </cell>
          <cell r="K665">
            <v>0</v>
          </cell>
          <cell r="L665">
            <v>0</v>
          </cell>
          <cell r="M665">
            <v>0</v>
          </cell>
          <cell r="N665">
            <v>0</v>
          </cell>
        </row>
        <row r="666">
          <cell r="C666">
            <v>38718</v>
          </cell>
          <cell r="D666">
            <v>0</v>
          </cell>
          <cell r="E666">
            <v>0</v>
          </cell>
          <cell r="F666">
            <v>0.05</v>
          </cell>
          <cell r="G666">
            <v>0</v>
          </cell>
          <cell r="H666">
            <v>0</v>
          </cell>
          <cell r="I666">
            <v>0</v>
          </cell>
          <cell r="J666">
            <v>0</v>
          </cell>
          <cell r="K666">
            <v>0</v>
          </cell>
          <cell r="L666">
            <v>0</v>
          </cell>
          <cell r="M666">
            <v>0</v>
          </cell>
          <cell r="N666">
            <v>0</v>
          </cell>
        </row>
        <row r="667">
          <cell r="C667">
            <v>39083</v>
          </cell>
          <cell r="D667">
            <v>0</v>
          </cell>
          <cell r="E667">
            <v>0</v>
          </cell>
          <cell r="F667">
            <v>0.05</v>
          </cell>
          <cell r="G667">
            <v>0</v>
          </cell>
          <cell r="H667">
            <v>0</v>
          </cell>
          <cell r="I667">
            <v>0</v>
          </cell>
          <cell r="J667">
            <v>0</v>
          </cell>
          <cell r="K667">
            <v>0</v>
          </cell>
          <cell r="L667">
            <v>0</v>
          </cell>
          <cell r="M667">
            <v>0</v>
          </cell>
          <cell r="N667">
            <v>0</v>
          </cell>
        </row>
        <row r="668">
          <cell r="C668">
            <v>39448</v>
          </cell>
          <cell r="D668">
            <v>0</v>
          </cell>
          <cell r="E668">
            <v>0</v>
          </cell>
          <cell r="F668">
            <v>0.05</v>
          </cell>
          <cell r="G668">
            <v>0</v>
          </cell>
          <cell r="H668">
            <v>0</v>
          </cell>
          <cell r="I668">
            <v>0</v>
          </cell>
          <cell r="J668">
            <v>0</v>
          </cell>
          <cell r="K668">
            <v>0</v>
          </cell>
          <cell r="L668">
            <v>0</v>
          </cell>
          <cell r="M668">
            <v>0</v>
          </cell>
          <cell r="N668">
            <v>0</v>
          </cell>
        </row>
        <row r="669">
          <cell r="C669">
            <v>39814</v>
          </cell>
          <cell r="D669">
            <v>0</v>
          </cell>
          <cell r="E669">
            <v>0</v>
          </cell>
          <cell r="F669">
            <v>0.05</v>
          </cell>
          <cell r="G669">
            <v>0</v>
          </cell>
          <cell r="H669">
            <v>0</v>
          </cell>
          <cell r="I669">
            <v>0</v>
          </cell>
          <cell r="J669">
            <v>0</v>
          </cell>
          <cell r="K669">
            <v>0</v>
          </cell>
          <cell r="L669">
            <v>0</v>
          </cell>
          <cell r="M669">
            <v>0</v>
          </cell>
          <cell r="N669">
            <v>0</v>
          </cell>
        </row>
        <row r="670">
          <cell r="C670">
            <v>40179</v>
          </cell>
          <cell r="D670">
            <v>0</v>
          </cell>
          <cell r="E670">
            <v>0</v>
          </cell>
          <cell r="F670">
            <v>0.05</v>
          </cell>
          <cell r="G670">
            <v>0</v>
          </cell>
          <cell r="H670">
            <v>0</v>
          </cell>
          <cell r="I670">
            <v>0</v>
          </cell>
          <cell r="J670">
            <v>0</v>
          </cell>
          <cell r="K670">
            <v>0</v>
          </cell>
          <cell r="L670">
            <v>0</v>
          </cell>
          <cell r="M670">
            <v>0</v>
          </cell>
          <cell r="N670">
            <v>0</v>
          </cell>
        </row>
        <row r="673">
          <cell r="C673" t="str">
            <v>VICCitiPower</v>
          </cell>
          <cell r="D673" t="str">
            <v>Pulse</v>
          </cell>
          <cell r="E673" t="str">
            <v>AGL</v>
          </cell>
          <cell r="F673" t="str">
            <v>TXU</v>
          </cell>
          <cell r="G673" t="str">
            <v>CitiPower</v>
          </cell>
          <cell r="H673" t="str">
            <v>Powercor</v>
          </cell>
          <cell r="I673" t="str">
            <v>Integral</v>
          </cell>
          <cell r="J673" t="str">
            <v>EnergyAustralia</v>
          </cell>
          <cell r="K673" t="str">
            <v>Rural NSW</v>
          </cell>
          <cell r="L673" t="str">
            <v>Energex</v>
          </cell>
          <cell r="M673" t="str">
            <v>Ergon</v>
          </cell>
          <cell r="N673" t="str">
            <v>Non Incumbent</v>
          </cell>
        </row>
        <row r="674">
          <cell r="C674">
            <v>36526</v>
          </cell>
          <cell r="D674">
            <v>0</v>
          </cell>
          <cell r="E674">
            <v>0</v>
          </cell>
          <cell r="F674">
            <v>0</v>
          </cell>
          <cell r="G674">
            <v>0</v>
          </cell>
          <cell r="H674">
            <v>0</v>
          </cell>
          <cell r="I674">
            <v>0</v>
          </cell>
          <cell r="J674">
            <v>0</v>
          </cell>
          <cell r="K674">
            <v>0</v>
          </cell>
          <cell r="L674">
            <v>0</v>
          </cell>
          <cell r="M674">
            <v>0</v>
          </cell>
          <cell r="N674">
            <v>0</v>
          </cell>
        </row>
        <row r="675">
          <cell r="C675">
            <v>36892</v>
          </cell>
          <cell r="D675">
            <v>0</v>
          </cell>
          <cell r="E675">
            <v>0</v>
          </cell>
          <cell r="F675">
            <v>0</v>
          </cell>
          <cell r="G675">
            <v>0</v>
          </cell>
          <cell r="H675">
            <v>0</v>
          </cell>
          <cell r="I675">
            <v>0</v>
          </cell>
          <cell r="J675">
            <v>0</v>
          </cell>
          <cell r="K675">
            <v>0</v>
          </cell>
          <cell r="L675">
            <v>0</v>
          </cell>
          <cell r="M675">
            <v>0</v>
          </cell>
          <cell r="N675">
            <v>0</v>
          </cell>
        </row>
        <row r="676">
          <cell r="C676">
            <v>37257</v>
          </cell>
          <cell r="D676">
            <v>0</v>
          </cell>
          <cell r="E676">
            <v>0</v>
          </cell>
          <cell r="F676">
            <v>0</v>
          </cell>
          <cell r="G676">
            <v>0.2</v>
          </cell>
          <cell r="H676">
            <v>0</v>
          </cell>
          <cell r="I676">
            <v>0</v>
          </cell>
          <cell r="J676">
            <v>0</v>
          </cell>
          <cell r="K676">
            <v>0</v>
          </cell>
          <cell r="L676">
            <v>0</v>
          </cell>
          <cell r="M676">
            <v>0</v>
          </cell>
          <cell r="N676">
            <v>0</v>
          </cell>
        </row>
        <row r="677">
          <cell r="C677">
            <v>37622</v>
          </cell>
          <cell r="D677">
            <v>0</v>
          </cell>
          <cell r="E677">
            <v>0</v>
          </cell>
          <cell r="F677">
            <v>0</v>
          </cell>
          <cell r="G677">
            <v>0.18</v>
          </cell>
          <cell r="H677">
            <v>0</v>
          </cell>
          <cell r="I677">
            <v>0</v>
          </cell>
          <cell r="J677">
            <v>0</v>
          </cell>
          <cell r="K677">
            <v>0</v>
          </cell>
          <cell r="L677">
            <v>0</v>
          </cell>
          <cell r="M677">
            <v>0</v>
          </cell>
          <cell r="N677">
            <v>0</v>
          </cell>
        </row>
        <row r="678">
          <cell r="C678">
            <v>37987</v>
          </cell>
          <cell r="D678">
            <v>0</v>
          </cell>
          <cell r="E678">
            <v>0</v>
          </cell>
          <cell r="F678">
            <v>0</v>
          </cell>
          <cell r="G678">
            <v>0.13</v>
          </cell>
          <cell r="H678">
            <v>0</v>
          </cell>
          <cell r="I678">
            <v>0</v>
          </cell>
          <cell r="J678">
            <v>0</v>
          </cell>
          <cell r="K678">
            <v>0</v>
          </cell>
          <cell r="L678">
            <v>0</v>
          </cell>
          <cell r="M678">
            <v>0</v>
          </cell>
          <cell r="N678">
            <v>0</v>
          </cell>
        </row>
        <row r="679">
          <cell r="C679">
            <v>38353</v>
          </cell>
          <cell r="D679">
            <v>0</v>
          </cell>
          <cell r="E679">
            <v>0</v>
          </cell>
          <cell r="F679">
            <v>0</v>
          </cell>
          <cell r="G679">
            <v>0.1</v>
          </cell>
          <cell r="H679">
            <v>0</v>
          </cell>
          <cell r="I679">
            <v>0</v>
          </cell>
          <cell r="J679">
            <v>0</v>
          </cell>
          <cell r="K679">
            <v>0</v>
          </cell>
          <cell r="L679">
            <v>0</v>
          </cell>
          <cell r="M679">
            <v>0</v>
          </cell>
          <cell r="N679">
            <v>0</v>
          </cell>
        </row>
        <row r="680">
          <cell r="C680">
            <v>38718</v>
          </cell>
          <cell r="D680">
            <v>0</v>
          </cell>
          <cell r="E680">
            <v>0</v>
          </cell>
          <cell r="F680">
            <v>0</v>
          </cell>
          <cell r="G680">
            <v>0.05</v>
          </cell>
          <cell r="H680">
            <v>0</v>
          </cell>
          <cell r="I680">
            <v>0</v>
          </cell>
          <cell r="J680">
            <v>0</v>
          </cell>
          <cell r="K680">
            <v>0</v>
          </cell>
          <cell r="L680">
            <v>0</v>
          </cell>
          <cell r="M680">
            <v>0</v>
          </cell>
          <cell r="N680">
            <v>0</v>
          </cell>
        </row>
        <row r="681">
          <cell r="C681">
            <v>39083</v>
          </cell>
          <cell r="D681">
            <v>0</v>
          </cell>
          <cell r="E681">
            <v>0</v>
          </cell>
          <cell r="F681">
            <v>0</v>
          </cell>
          <cell r="G681">
            <v>0.05</v>
          </cell>
          <cell r="H681">
            <v>0</v>
          </cell>
          <cell r="I681">
            <v>0</v>
          </cell>
          <cell r="J681">
            <v>0</v>
          </cell>
          <cell r="K681">
            <v>0</v>
          </cell>
          <cell r="L681">
            <v>0</v>
          </cell>
          <cell r="M681">
            <v>0</v>
          </cell>
          <cell r="N681">
            <v>0</v>
          </cell>
        </row>
        <row r="682">
          <cell r="C682">
            <v>39448</v>
          </cell>
          <cell r="D682">
            <v>0</v>
          </cell>
          <cell r="E682">
            <v>0</v>
          </cell>
          <cell r="F682">
            <v>0</v>
          </cell>
          <cell r="G682">
            <v>0.05</v>
          </cell>
          <cell r="H682">
            <v>0</v>
          </cell>
          <cell r="I682">
            <v>0</v>
          </cell>
          <cell r="J682">
            <v>0</v>
          </cell>
          <cell r="K682">
            <v>0</v>
          </cell>
          <cell r="L682">
            <v>0</v>
          </cell>
          <cell r="M682">
            <v>0</v>
          </cell>
          <cell r="N682">
            <v>0</v>
          </cell>
        </row>
        <row r="683">
          <cell r="C683">
            <v>39814</v>
          </cell>
          <cell r="D683">
            <v>0</v>
          </cell>
          <cell r="E683">
            <v>0</v>
          </cell>
          <cell r="F683">
            <v>0</v>
          </cell>
          <cell r="G683">
            <v>0.05</v>
          </cell>
          <cell r="H683">
            <v>0</v>
          </cell>
          <cell r="I683">
            <v>0</v>
          </cell>
          <cell r="J683">
            <v>0</v>
          </cell>
          <cell r="K683">
            <v>0</v>
          </cell>
          <cell r="L683">
            <v>0</v>
          </cell>
          <cell r="M683">
            <v>0</v>
          </cell>
          <cell r="N683">
            <v>0</v>
          </cell>
        </row>
        <row r="684">
          <cell r="C684">
            <v>40179</v>
          </cell>
          <cell r="D684">
            <v>0</v>
          </cell>
          <cell r="E684">
            <v>0</v>
          </cell>
          <cell r="F684">
            <v>0</v>
          </cell>
          <cell r="G684">
            <v>0.05</v>
          </cell>
          <cell r="H684">
            <v>0</v>
          </cell>
          <cell r="I684">
            <v>0</v>
          </cell>
          <cell r="J684">
            <v>0</v>
          </cell>
          <cell r="K684">
            <v>0</v>
          </cell>
          <cell r="L684">
            <v>0</v>
          </cell>
          <cell r="M684">
            <v>0</v>
          </cell>
          <cell r="N684">
            <v>0</v>
          </cell>
        </row>
        <row r="687">
          <cell r="C687" t="str">
            <v>VICPowercor</v>
          </cell>
          <cell r="D687" t="str">
            <v>Pulse</v>
          </cell>
          <cell r="E687" t="str">
            <v>AGL</v>
          </cell>
          <cell r="F687" t="str">
            <v>TXU</v>
          </cell>
          <cell r="G687" t="str">
            <v>CitiPower</v>
          </cell>
          <cell r="H687" t="str">
            <v>Powercor</v>
          </cell>
          <cell r="I687" t="str">
            <v>Integral</v>
          </cell>
          <cell r="J687" t="str">
            <v>EnergyAustralia</v>
          </cell>
          <cell r="K687" t="str">
            <v>Rural NSW</v>
          </cell>
          <cell r="L687" t="str">
            <v>Energex</v>
          </cell>
          <cell r="M687" t="str">
            <v>Ergon</v>
          </cell>
          <cell r="N687" t="str">
            <v>Non Incumbent</v>
          </cell>
        </row>
        <row r="688">
          <cell r="C688">
            <v>36526</v>
          </cell>
          <cell r="D688">
            <v>0</v>
          </cell>
          <cell r="E688">
            <v>0</v>
          </cell>
          <cell r="F688">
            <v>0</v>
          </cell>
          <cell r="G688">
            <v>0</v>
          </cell>
          <cell r="H688">
            <v>0</v>
          </cell>
          <cell r="I688">
            <v>0</v>
          </cell>
          <cell r="J688">
            <v>0</v>
          </cell>
          <cell r="K688">
            <v>0</v>
          </cell>
          <cell r="L688">
            <v>0</v>
          </cell>
          <cell r="M688">
            <v>0</v>
          </cell>
          <cell r="N688">
            <v>0</v>
          </cell>
        </row>
        <row r="689">
          <cell r="C689">
            <v>36892</v>
          </cell>
          <cell r="D689">
            <v>0</v>
          </cell>
          <cell r="E689">
            <v>0</v>
          </cell>
          <cell r="F689">
            <v>0</v>
          </cell>
          <cell r="G689">
            <v>0</v>
          </cell>
          <cell r="H689">
            <v>0</v>
          </cell>
          <cell r="I689">
            <v>0</v>
          </cell>
          <cell r="J689">
            <v>0</v>
          </cell>
          <cell r="K689">
            <v>0</v>
          </cell>
          <cell r="L689">
            <v>0</v>
          </cell>
          <cell r="M689">
            <v>0</v>
          </cell>
          <cell r="N689">
            <v>0</v>
          </cell>
        </row>
        <row r="690">
          <cell r="C690">
            <v>37257</v>
          </cell>
          <cell r="D690">
            <v>0</v>
          </cell>
          <cell r="E690">
            <v>0</v>
          </cell>
          <cell r="F690">
            <v>0</v>
          </cell>
          <cell r="G690">
            <v>0</v>
          </cell>
          <cell r="H690">
            <v>0.11</v>
          </cell>
          <cell r="I690">
            <v>0</v>
          </cell>
          <cell r="J690">
            <v>0</v>
          </cell>
          <cell r="K690">
            <v>0</v>
          </cell>
          <cell r="L690">
            <v>0</v>
          </cell>
          <cell r="M690">
            <v>0</v>
          </cell>
          <cell r="N690">
            <v>0</v>
          </cell>
        </row>
        <row r="691">
          <cell r="C691">
            <v>37622</v>
          </cell>
          <cell r="D691">
            <v>0</v>
          </cell>
          <cell r="E691">
            <v>0</v>
          </cell>
          <cell r="F691">
            <v>0</v>
          </cell>
          <cell r="G691">
            <v>0</v>
          </cell>
          <cell r="H691">
            <v>0.1</v>
          </cell>
          <cell r="I691">
            <v>0</v>
          </cell>
          <cell r="J691">
            <v>0</v>
          </cell>
          <cell r="K691">
            <v>0</v>
          </cell>
          <cell r="L691">
            <v>0</v>
          </cell>
          <cell r="M691">
            <v>0</v>
          </cell>
          <cell r="N691">
            <v>0</v>
          </cell>
        </row>
        <row r="692">
          <cell r="C692">
            <v>37987</v>
          </cell>
          <cell r="D692">
            <v>0</v>
          </cell>
          <cell r="E692">
            <v>0</v>
          </cell>
          <cell r="F692">
            <v>0</v>
          </cell>
          <cell r="G692">
            <v>0</v>
          </cell>
          <cell r="H692">
            <v>0.08</v>
          </cell>
          <cell r="I692">
            <v>0</v>
          </cell>
          <cell r="J692">
            <v>0</v>
          </cell>
          <cell r="K692">
            <v>0</v>
          </cell>
          <cell r="L692">
            <v>0</v>
          </cell>
          <cell r="M692">
            <v>0</v>
          </cell>
          <cell r="N692">
            <v>0</v>
          </cell>
        </row>
        <row r="693">
          <cell r="C693">
            <v>38353</v>
          </cell>
          <cell r="D693">
            <v>0</v>
          </cell>
          <cell r="E693">
            <v>0</v>
          </cell>
          <cell r="F693">
            <v>0</v>
          </cell>
          <cell r="G693">
            <v>0</v>
          </cell>
          <cell r="H693">
            <v>0.05</v>
          </cell>
          <cell r="I693">
            <v>0</v>
          </cell>
          <cell r="J693">
            <v>0</v>
          </cell>
          <cell r="K693">
            <v>0</v>
          </cell>
          <cell r="L693">
            <v>0</v>
          </cell>
          <cell r="M693">
            <v>0</v>
          </cell>
          <cell r="N693">
            <v>0</v>
          </cell>
        </row>
        <row r="694">
          <cell r="C694">
            <v>38718</v>
          </cell>
          <cell r="D694">
            <v>0</v>
          </cell>
          <cell r="E694">
            <v>0</v>
          </cell>
          <cell r="F694">
            <v>0</v>
          </cell>
          <cell r="G694">
            <v>0</v>
          </cell>
          <cell r="H694">
            <v>0.05</v>
          </cell>
          <cell r="I694">
            <v>0</v>
          </cell>
          <cell r="J694">
            <v>0</v>
          </cell>
          <cell r="K694">
            <v>0</v>
          </cell>
          <cell r="L694">
            <v>0</v>
          </cell>
          <cell r="M694">
            <v>0</v>
          </cell>
          <cell r="N694">
            <v>0</v>
          </cell>
        </row>
        <row r="695">
          <cell r="C695">
            <v>39083</v>
          </cell>
          <cell r="D695">
            <v>0</v>
          </cell>
          <cell r="E695">
            <v>0</v>
          </cell>
          <cell r="F695">
            <v>0</v>
          </cell>
          <cell r="G695">
            <v>0</v>
          </cell>
          <cell r="H695">
            <v>0.05</v>
          </cell>
          <cell r="I695">
            <v>0</v>
          </cell>
          <cell r="J695">
            <v>0</v>
          </cell>
          <cell r="K695">
            <v>0</v>
          </cell>
          <cell r="L695">
            <v>0</v>
          </cell>
          <cell r="M695">
            <v>0</v>
          </cell>
          <cell r="N695">
            <v>0</v>
          </cell>
        </row>
        <row r="696">
          <cell r="C696">
            <v>39448</v>
          </cell>
          <cell r="D696">
            <v>0</v>
          </cell>
          <cell r="E696">
            <v>0</v>
          </cell>
          <cell r="F696">
            <v>0</v>
          </cell>
          <cell r="G696">
            <v>0</v>
          </cell>
          <cell r="H696">
            <v>0.05</v>
          </cell>
          <cell r="I696">
            <v>0</v>
          </cell>
          <cell r="J696">
            <v>0</v>
          </cell>
          <cell r="K696">
            <v>0</v>
          </cell>
          <cell r="L696">
            <v>0</v>
          </cell>
          <cell r="M696">
            <v>0</v>
          </cell>
          <cell r="N696">
            <v>0</v>
          </cell>
        </row>
        <row r="697">
          <cell r="C697">
            <v>39814</v>
          </cell>
          <cell r="D697">
            <v>0</v>
          </cell>
          <cell r="E697">
            <v>0</v>
          </cell>
          <cell r="F697">
            <v>0</v>
          </cell>
          <cell r="G697">
            <v>0</v>
          </cell>
          <cell r="H697">
            <v>0.05</v>
          </cell>
          <cell r="I697">
            <v>0</v>
          </cell>
          <cell r="J697">
            <v>0</v>
          </cell>
          <cell r="K697">
            <v>0</v>
          </cell>
          <cell r="L697">
            <v>0</v>
          </cell>
          <cell r="M697">
            <v>0</v>
          </cell>
          <cell r="N697">
            <v>0</v>
          </cell>
        </row>
        <row r="698">
          <cell r="C698">
            <v>40179</v>
          </cell>
          <cell r="D698">
            <v>0</v>
          </cell>
          <cell r="E698">
            <v>0</v>
          </cell>
          <cell r="F698">
            <v>0</v>
          </cell>
          <cell r="G698">
            <v>0</v>
          </cell>
          <cell r="H698">
            <v>0.05</v>
          </cell>
          <cell r="I698">
            <v>0</v>
          </cell>
          <cell r="J698">
            <v>0</v>
          </cell>
          <cell r="K698">
            <v>0</v>
          </cell>
          <cell r="L698">
            <v>0</v>
          </cell>
          <cell r="M698">
            <v>0</v>
          </cell>
          <cell r="N698">
            <v>0</v>
          </cell>
        </row>
        <row r="701">
          <cell r="C701" t="str">
            <v>NSWIntegral</v>
          </cell>
          <cell r="D701" t="str">
            <v>Pulse</v>
          </cell>
          <cell r="E701" t="str">
            <v>AGL</v>
          </cell>
          <cell r="F701" t="str">
            <v>TXU</v>
          </cell>
          <cell r="G701" t="str">
            <v>CitiPower</v>
          </cell>
          <cell r="H701" t="str">
            <v>Powercor</v>
          </cell>
          <cell r="I701" t="str">
            <v>Integral</v>
          </cell>
          <cell r="J701" t="str">
            <v>EnergyAustralia</v>
          </cell>
          <cell r="K701" t="str">
            <v>Rural NSW</v>
          </cell>
          <cell r="L701" t="str">
            <v>Energex</v>
          </cell>
          <cell r="M701" t="str">
            <v>Ergon</v>
          </cell>
          <cell r="N701" t="str">
            <v>Non Incumbent</v>
          </cell>
        </row>
        <row r="702">
          <cell r="C702">
            <v>36526</v>
          </cell>
          <cell r="D702">
            <v>0</v>
          </cell>
          <cell r="E702">
            <v>0</v>
          </cell>
          <cell r="F702">
            <v>0</v>
          </cell>
          <cell r="G702">
            <v>0</v>
          </cell>
          <cell r="H702">
            <v>0</v>
          </cell>
          <cell r="I702">
            <v>0</v>
          </cell>
          <cell r="J702">
            <v>0</v>
          </cell>
          <cell r="K702">
            <v>0</v>
          </cell>
          <cell r="L702">
            <v>0</v>
          </cell>
          <cell r="M702">
            <v>0</v>
          </cell>
          <cell r="N702">
            <v>0</v>
          </cell>
        </row>
        <row r="703">
          <cell r="C703">
            <v>36892</v>
          </cell>
          <cell r="D703">
            <v>0</v>
          </cell>
          <cell r="E703">
            <v>0</v>
          </cell>
          <cell r="F703">
            <v>0</v>
          </cell>
          <cell r="G703">
            <v>0</v>
          </cell>
          <cell r="H703">
            <v>0</v>
          </cell>
          <cell r="I703">
            <v>0</v>
          </cell>
          <cell r="J703">
            <v>0</v>
          </cell>
          <cell r="K703">
            <v>0</v>
          </cell>
          <cell r="L703">
            <v>0</v>
          </cell>
          <cell r="M703">
            <v>0</v>
          </cell>
          <cell r="N703">
            <v>0</v>
          </cell>
        </row>
        <row r="704">
          <cell r="C704">
            <v>37257</v>
          </cell>
          <cell r="D704">
            <v>0</v>
          </cell>
          <cell r="E704">
            <v>0</v>
          </cell>
          <cell r="F704">
            <v>0</v>
          </cell>
          <cell r="G704">
            <v>0</v>
          </cell>
          <cell r="H704">
            <v>0</v>
          </cell>
          <cell r="I704">
            <v>0.08</v>
          </cell>
          <cell r="J704">
            <v>0</v>
          </cell>
          <cell r="K704">
            <v>0</v>
          </cell>
          <cell r="L704">
            <v>0</v>
          </cell>
          <cell r="M704">
            <v>0</v>
          </cell>
          <cell r="N704">
            <v>0</v>
          </cell>
        </row>
        <row r="705">
          <cell r="C705">
            <v>37622</v>
          </cell>
          <cell r="D705">
            <v>0</v>
          </cell>
          <cell r="E705">
            <v>0</v>
          </cell>
          <cell r="F705">
            <v>0</v>
          </cell>
          <cell r="G705">
            <v>0</v>
          </cell>
          <cell r="H705">
            <v>0</v>
          </cell>
          <cell r="I705">
            <v>0.06</v>
          </cell>
          <cell r="J705">
            <v>0</v>
          </cell>
          <cell r="K705">
            <v>0</v>
          </cell>
          <cell r="L705">
            <v>0</v>
          </cell>
          <cell r="M705">
            <v>0</v>
          </cell>
          <cell r="N705">
            <v>0</v>
          </cell>
        </row>
        <row r="706">
          <cell r="C706">
            <v>37987</v>
          </cell>
          <cell r="D706">
            <v>0</v>
          </cell>
          <cell r="E706">
            <v>0</v>
          </cell>
          <cell r="F706">
            <v>0</v>
          </cell>
          <cell r="G706">
            <v>0</v>
          </cell>
          <cell r="H706">
            <v>0</v>
          </cell>
          <cell r="I706">
            <v>0.09</v>
          </cell>
          <cell r="J706">
            <v>0</v>
          </cell>
          <cell r="K706">
            <v>0</v>
          </cell>
          <cell r="L706">
            <v>0</v>
          </cell>
          <cell r="M706">
            <v>0</v>
          </cell>
          <cell r="N706">
            <v>0</v>
          </cell>
        </row>
        <row r="707">
          <cell r="C707">
            <v>38353</v>
          </cell>
          <cell r="D707">
            <v>0</v>
          </cell>
          <cell r="E707">
            <v>0</v>
          </cell>
          <cell r="F707">
            <v>0</v>
          </cell>
          <cell r="G707">
            <v>0</v>
          </cell>
          <cell r="H707">
            <v>0</v>
          </cell>
          <cell r="I707">
            <v>7.0000000000000007E-2</v>
          </cell>
          <cell r="J707">
            <v>0</v>
          </cell>
          <cell r="K707">
            <v>0</v>
          </cell>
          <cell r="L707">
            <v>0</v>
          </cell>
          <cell r="M707">
            <v>0</v>
          </cell>
          <cell r="N707">
            <v>0</v>
          </cell>
        </row>
        <row r="708">
          <cell r="C708">
            <v>38718</v>
          </cell>
          <cell r="D708">
            <v>0</v>
          </cell>
          <cell r="E708">
            <v>0</v>
          </cell>
          <cell r="F708">
            <v>0</v>
          </cell>
          <cell r="G708">
            <v>0</v>
          </cell>
          <cell r="H708">
            <v>0</v>
          </cell>
          <cell r="I708">
            <v>0.06</v>
          </cell>
          <cell r="J708">
            <v>0</v>
          </cell>
          <cell r="K708">
            <v>0</v>
          </cell>
          <cell r="L708">
            <v>0</v>
          </cell>
          <cell r="M708">
            <v>0</v>
          </cell>
          <cell r="N708">
            <v>0</v>
          </cell>
        </row>
        <row r="709">
          <cell r="C709">
            <v>39083</v>
          </cell>
          <cell r="D709">
            <v>0</v>
          </cell>
          <cell r="E709">
            <v>0</v>
          </cell>
          <cell r="F709">
            <v>0</v>
          </cell>
          <cell r="G709">
            <v>0</v>
          </cell>
          <cell r="H709">
            <v>0</v>
          </cell>
          <cell r="I709">
            <v>0.05</v>
          </cell>
          <cell r="J709">
            <v>0</v>
          </cell>
          <cell r="K709">
            <v>0</v>
          </cell>
          <cell r="L709">
            <v>0</v>
          </cell>
          <cell r="M709">
            <v>0</v>
          </cell>
          <cell r="N709">
            <v>0</v>
          </cell>
        </row>
        <row r="710">
          <cell r="C710">
            <v>39448</v>
          </cell>
          <cell r="D710">
            <v>0</v>
          </cell>
          <cell r="E710">
            <v>0</v>
          </cell>
          <cell r="F710">
            <v>0</v>
          </cell>
          <cell r="G710">
            <v>0</v>
          </cell>
          <cell r="H710">
            <v>0</v>
          </cell>
          <cell r="I710">
            <v>0.05</v>
          </cell>
          <cell r="J710">
            <v>0</v>
          </cell>
          <cell r="K710">
            <v>0</v>
          </cell>
          <cell r="L710">
            <v>0</v>
          </cell>
          <cell r="M710">
            <v>0</v>
          </cell>
          <cell r="N710">
            <v>0</v>
          </cell>
        </row>
        <row r="711">
          <cell r="C711">
            <v>39814</v>
          </cell>
          <cell r="D711">
            <v>0</v>
          </cell>
          <cell r="E711">
            <v>0</v>
          </cell>
          <cell r="F711">
            <v>0</v>
          </cell>
          <cell r="G711">
            <v>0</v>
          </cell>
          <cell r="H711">
            <v>0</v>
          </cell>
          <cell r="I711">
            <v>0.05</v>
          </cell>
          <cell r="J711">
            <v>0</v>
          </cell>
          <cell r="K711">
            <v>0</v>
          </cell>
          <cell r="L711">
            <v>0</v>
          </cell>
          <cell r="M711">
            <v>0</v>
          </cell>
          <cell r="N711">
            <v>0</v>
          </cell>
        </row>
        <row r="712">
          <cell r="C712">
            <v>40179</v>
          </cell>
          <cell r="D712">
            <v>0</v>
          </cell>
          <cell r="E712">
            <v>0</v>
          </cell>
          <cell r="F712">
            <v>0</v>
          </cell>
          <cell r="G712">
            <v>0</v>
          </cell>
          <cell r="H712">
            <v>0</v>
          </cell>
          <cell r="I712">
            <v>0.05</v>
          </cell>
          <cell r="J712">
            <v>0</v>
          </cell>
          <cell r="K712">
            <v>0</v>
          </cell>
          <cell r="L712">
            <v>0</v>
          </cell>
          <cell r="M712">
            <v>0</v>
          </cell>
          <cell r="N712">
            <v>0</v>
          </cell>
        </row>
        <row r="715">
          <cell r="C715" t="str">
            <v>NSWEnergyAustralia</v>
          </cell>
          <cell r="D715" t="str">
            <v>Pulse</v>
          </cell>
          <cell r="E715" t="str">
            <v>AGL</v>
          </cell>
          <cell r="F715" t="str">
            <v>TXU</v>
          </cell>
          <cell r="G715" t="str">
            <v>CitiPower</v>
          </cell>
          <cell r="H715" t="str">
            <v>Powercor</v>
          </cell>
          <cell r="I715" t="str">
            <v>Integral</v>
          </cell>
          <cell r="J715" t="str">
            <v>EnergyAustralia</v>
          </cell>
          <cell r="K715" t="str">
            <v>Rural NSW</v>
          </cell>
          <cell r="L715" t="str">
            <v>Energex</v>
          </cell>
          <cell r="M715" t="str">
            <v>Ergon</v>
          </cell>
          <cell r="N715" t="str">
            <v>Non Incumbent</v>
          </cell>
        </row>
        <row r="716">
          <cell r="C716">
            <v>36526</v>
          </cell>
          <cell r="D716">
            <v>0</v>
          </cell>
          <cell r="E716">
            <v>0</v>
          </cell>
          <cell r="F716">
            <v>0</v>
          </cell>
          <cell r="G716">
            <v>0</v>
          </cell>
          <cell r="H716">
            <v>0</v>
          </cell>
          <cell r="I716">
            <v>0</v>
          </cell>
          <cell r="J716">
            <v>0</v>
          </cell>
          <cell r="K716">
            <v>0</v>
          </cell>
          <cell r="L716">
            <v>0</v>
          </cell>
          <cell r="M716">
            <v>0</v>
          </cell>
          <cell r="N716">
            <v>0</v>
          </cell>
        </row>
        <row r="717">
          <cell r="C717">
            <v>36892</v>
          </cell>
          <cell r="D717">
            <v>0</v>
          </cell>
          <cell r="E717">
            <v>0</v>
          </cell>
          <cell r="F717">
            <v>0</v>
          </cell>
          <cell r="G717">
            <v>0</v>
          </cell>
          <cell r="H717">
            <v>0</v>
          </cell>
          <cell r="I717">
            <v>0</v>
          </cell>
          <cell r="J717">
            <v>0</v>
          </cell>
          <cell r="K717">
            <v>0</v>
          </cell>
          <cell r="L717">
            <v>0</v>
          </cell>
          <cell r="M717">
            <v>0</v>
          </cell>
          <cell r="N717">
            <v>0</v>
          </cell>
        </row>
        <row r="718">
          <cell r="C718">
            <v>37257</v>
          </cell>
          <cell r="D718">
            <v>0</v>
          </cell>
          <cell r="E718">
            <v>0</v>
          </cell>
          <cell r="F718">
            <v>0</v>
          </cell>
          <cell r="G718">
            <v>0</v>
          </cell>
          <cell r="H718">
            <v>0</v>
          </cell>
          <cell r="I718">
            <v>0</v>
          </cell>
          <cell r="J718">
            <v>0.08</v>
          </cell>
          <cell r="K718">
            <v>0</v>
          </cell>
          <cell r="L718">
            <v>0</v>
          </cell>
          <cell r="M718">
            <v>0</v>
          </cell>
          <cell r="N718">
            <v>0</v>
          </cell>
        </row>
        <row r="719">
          <cell r="C719">
            <v>37622</v>
          </cell>
          <cell r="D719">
            <v>0</v>
          </cell>
          <cell r="E719">
            <v>0</v>
          </cell>
          <cell r="F719">
            <v>0</v>
          </cell>
          <cell r="G719">
            <v>0</v>
          </cell>
          <cell r="H719">
            <v>0</v>
          </cell>
          <cell r="I719">
            <v>0</v>
          </cell>
          <cell r="J719">
            <v>0.06</v>
          </cell>
          <cell r="K719">
            <v>0</v>
          </cell>
          <cell r="L719">
            <v>0</v>
          </cell>
          <cell r="M719">
            <v>0</v>
          </cell>
          <cell r="N719">
            <v>0</v>
          </cell>
        </row>
        <row r="720">
          <cell r="C720">
            <v>37987</v>
          </cell>
          <cell r="D720">
            <v>0</v>
          </cell>
          <cell r="E720">
            <v>0</v>
          </cell>
          <cell r="F720">
            <v>0</v>
          </cell>
          <cell r="G720">
            <v>0</v>
          </cell>
          <cell r="H720">
            <v>0</v>
          </cell>
          <cell r="I720">
            <v>0</v>
          </cell>
          <cell r="J720">
            <v>0.09</v>
          </cell>
          <cell r="K720">
            <v>0</v>
          </cell>
          <cell r="L720">
            <v>0</v>
          </cell>
          <cell r="M720">
            <v>0</v>
          </cell>
          <cell r="N720">
            <v>0</v>
          </cell>
        </row>
        <row r="721">
          <cell r="C721">
            <v>38353</v>
          </cell>
          <cell r="D721">
            <v>0</v>
          </cell>
          <cell r="E721">
            <v>0</v>
          </cell>
          <cell r="F721">
            <v>0</v>
          </cell>
          <cell r="G721">
            <v>0</v>
          </cell>
          <cell r="H721">
            <v>0</v>
          </cell>
          <cell r="I721">
            <v>0</v>
          </cell>
          <cell r="J721">
            <v>7.0000000000000007E-2</v>
          </cell>
          <cell r="K721">
            <v>0</v>
          </cell>
          <cell r="L721">
            <v>0</v>
          </cell>
          <cell r="M721">
            <v>0</v>
          </cell>
          <cell r="N721">
            <v>0</v>
          </cell>
        </row>
        <row r="722">
          <cell r="C722">
            <v>38718</v>
          </cell>
          <cell r="D722">
            <v>0</v>
          </cell>
          <cell r="E722">
            <v>0</v>
          </cell>
          <cell r="F722">
            <v>0</v>
          </cell>
          <cell r="G722">
            <v>0</v>
          </cell>
          <cell r="H722">
            <v>0</v>
          </cell>
          <cell r="I722">
            <v>0</v>
          </cell>
          <cell r="J722">
            <v>0.05</v>
          </cell>
          <cell r="K722">
            <v>0</v>
          </cell>
          <cell r="L722">
            <v>0</v>
          </cell>
          <cell r="M722">
            <v>0</v>
          </cell>
          <cell r="N722">
            <v>0</v>
          </cell>
        </row>
        <row r="723">
          <cell r="C723">
            <v>39083</v>
          </cell>
          <cell r="D723">
            <v>0</v>
          </cell>
          <cell r="E723">
            <v>0</v>
          </cell>
          <cell r="F723">
            <v>0</v>
          </cell>
          <cell r="G723">
            <v>0</v>
          </cell>
          <cell r="H723">
            <v>0</v>
          </cell>
          <cell r="I723">
            <v>0</v>
          </cell>
          <cell r="J723">
            <v>0.05</v>
          </cell>
          <cell r="K723">
            <v>0</v>
          </cell>
          <cell r="L723">
            <v>0</v>
          </cell>
          <cell r="M723">
            <v>0</v>
          </cell>
          <cell r="N723">
            <v>0</v>
          </cell>
        </row>
        <row r="724">
          <cell r="C724">
            <v>39448</v>
          </cell>
          <cell r="D724">
            <v>0</v>
          </cell>
          <cell r="E724">
            <v>0</v>
          </cell>
          <cell r="F724">
            <v>0</v>
          </cell>
          <cell r="G724">
            <v>0</v>
          </cell>
          <cell r="H724">
            <v>0</v>
          </cell>
          <cell r="I724">
            <v>0</v>
          </cell>
          <cell r="J724">
            <v>0.05</v>
          </cell>
          <cell r="K724">
            <v>0</v>
          </cell>
          <cell r="L724">
            <v>0</v>
          </cell>
          <cell r="M724">
            <v>0</v>
          </cell>
          <cell r="N724">
            <v>0</v>
          </cell>
        </row>
        <row r="725">
          <cell r="C725">
            <v>39814</v>
          </cell>
          <cell r="D725">
            <v>0</v>
          </cell>
          <cell r="E725">
            <v>0</v>
          </cell>
          <cell r="F725">
            <v>0</v>
          </cell>
          <cell r="G725">
            <v>0</v>
          </cell>
          <cell r="H725">
            <v>0</v>
          </cell>
          <cell r="I725">
            <v>0</v>
          </cell>
          <cell r="J725">
            <v>0.05</v>
          </cell>
          <cell r="K725">
            <v>0</v>
          </cell>
          <cell r="L725">
            <v>0</v>
          </cell>
          <cell r="M725">
            <v>0</v>
          </cell>
          <cell r="N725">
            <v>0</v>
          </cell>
        </row>
        <row r="726">
          <cell r="C726">
            <v>40179</v>
          </cell>
          <cell r="D726">
            <v>0</v>
          </cell>
          <cell r="E726">
            <v>0</v>
          </cell>
          <cell r="F726">
            <v>0</v>
          </cell>
          <cell r="G726">
            <v>0</v>
          </cell>
          <cell r="H726">
            <v>0</v>
          </cell>
          <cell r="I726">
            <v>0</v>
          </cell>
          <cell r="J726">
            <v>0.05</v>
          </cell>
          <cell r="K726">
            <v>0</v>
          </cell>
          <cell r="L726">
            <v>0</v>
          </cell>
          <cell r="M726">
            <v>0</v>
          </cell>
          <cell r="N726">
            <v>0</v>
          </cell>
        </row>
        <row r="729">
          <cell r="C729" t="str">
            <v>NSWRuralNSW</v>
          </cell>
          <cell r="D729" t="str">
            <v>Pulse</v>
          </cell>
          <cell r="E729" t="str">
            <v>AGL</v>
          </cell>
          <cell r="F729" t="str">
            <v>TXU</v>
          </cell>
          <cell r="G729" t="str">
            <v>CitiPower</v>
          </cell>
          <cell r="H729" t="str">
            <v>Powercor</v>
          </cell>
          <cell r="I729" t="str">
            <v>Integral</v>
          </cell>
          <cell r="J729" t="str">
            <v>EnergyAustralia</v>
          </cell>
          <cell r="K729" t="str">
            <v>Rural NSW</v>
          </cell>
          <cell r="L729" t="str">
            <v>Energex</v>
          </cell>
          <cell r="M729" t="str">
            <v>Ergon</v>
          </cell>
          <cell r="N729" t="str">
            <v>Non Incumbent</v>
          </cell>
        </row>
        <row r="730">
          <cell r="C730">
            <v>36526</v>
          </cell>
          <cell r="D730">
            <v>0</v>
          </cell>
          <cell r="E730">
            <v>0</v>
          </cell>
          <cell r="F730">
            <v>0</v>
          </cell>
          <cell r="G730">
            <v>0</v>
          </cell>
          <cell r="H730">
            <v>0</v>
          </cell>
          <cell r="I730">
            <v>0</v>
          </cell>
          <cell r="J730">
            <v>0</v>
          </cell>
          <cell r="K730">
            <v>0</v>
          </cell>
          <cell r="L730">
            <v>0</v>
          </cell>
          <cell r="M730">
            <v>0</v>
          </cell>
          <cell r="N730">
            <v>0</v>
          </cell>
        </row>
        <row r="731">
          <cell r="C731">
            <v>36892</v>
          </cell>
          <cell r="D731">
            <v>0</v>
          </cell>
          <cell r="E731">
            <v>0</v>
          </cell>
          <cell r="F731">
            <v>0</v>
          </cell>
          <cell r="G731">
            <v>0</v>
          </cell>
          <cell r="H731">
            <v>0</v>
          </cell>
          <cell r="I731">
            <v>0</v>
          </cell>
          <cell r="J731">
            <v>0</v>
          </cell>
          <cell r="K731">
            <v>0</v>
          </cell>
          <cell r="L731">
            <v>0</v>
          </cell>
          <cell r="M731">
            <v>0</v>
          </cell>
          <cell r="N731">
            <v>0</v>
          </cell>
        </row>
        <row r="732">
          <cell r="C732">
            <v>37257</v>
          </cell>
          <cell r="D732">
            <v>0</v>
          </cell>
          <cell r="E732">
            <v>0</v>
          </cell>
          <cell r="F732">
            <v>0</v>
          </cell>
          <cell r="G732">
            <v>0</v>
          </cell>
          <cell r="H732">
            <v>0</v>
          </cell>
          <cell r="I732">
            <v>0</v>
          </cell>
          <cell r="J732">
            <v>0</v>
          </cell>
          <cell r="K732">
            <v>0.08</v>
          </cell>
          <cell r="L732">
            <v>0</v>
          </cell>
          <cell r="M732">
            <v>0</v>
          </cell>
          <cell r="N732">
            <v>0</v>
          </cell>
        </row>
        <row r="733">
          <cell r="C733">
            <v>37622</v>
          </cell>
          <cell r="D733">
            <v>0</v>
          </cell>
          <cell r="E733">
            <v>0</v>
          </cell>
          <cell r="F733">
            <v>0</v>
          </cell>
          <cell r="G733">
            <v>0</v>
          </cell>
          <cell r="H733">
            <v>0</v>
          </cell>
          <cell r="I733">
            <v>0</v>
          </cell>
          <cell r="J733">
            <v>0</v>
          </cell>
          <cell r="K733">
            <v>0.06</v>
          </cell>
          <cell r="L733">
            <v>0</v>
          </cell>
          <cell r="M733">
            <v>0</v>
          </cell>
          <cell r="N733">
            <v>0</v>
          </cell>
        </row>
        <row r="734">
          <cell r="C734">
            <v>37987</v>
          </cell>
          <cell r="D734">
            <v>0</v>
          </cell>
          <cell r="E734">
            <v>0</v>
          </cell>
          <cell r="F734">
            <v>0</v>
          </cell>
          <cell r="G734">
            <v>0</v>
          </cell>
          <cell r="H734">
            <v>0</v>
          </cell>
          <cell r="I734">
            <v>0</v>
          </cell>
          <cell r="J734">
            <v>0</v>
          </cell>
          <cell r="K734">
            <v>0.09</v>
          </cell>
          <cell r="L734">
            <v>0</v>
          </cell>
          <cell r="M734">
            <v>0</v>
          </cell>
          <cell r="N734">
            <v>0</v>
          </cell>
        </row>
        <row r="735">
          <cell r="C735">
            <v>38353</v>
          </cell>
          <cell r="D735">
            <v>0</v>
          </cell>
          <cell r="E735">
            <v>0</v>
          </cell>
          <cell r="F735">
            <v>0</v>
          </cell>
          <cell r="G735">
            <v>0</v>
          </cell>
          <cell r="H735">
            <v>0</v>
          </cell>
          <cell r="I735">
            <v>0</v>
          </cell>
          <cell r="J735">
            <v>0</v>
          </cell>
          <cell r="K735">
            <v>7.0000000000000007E-2</v>
          </cell>
          <cell r="L735">
            <v>0</v>
          </cell>
          <cell r="M735">
            <v>0</v>
          </cell>
          <cell r="N735">
            <v>0</v>
          </cell>
        </row>
        <row r="736">
          <cell r="C736">
            <v>38718</v>
          </cell>
          <cell r="D736">
            <v>0</v>
          </cell>
          <cell r="E736">
            <v>0</v>
          </cell>
          <cell r="F736">
            <v>0</v>
          </cell>
          <cell r="G736">
            <v>0</v>
          </cell>
          <cell r="H736">
            <v>0</v>
          </cell>
          <cell r="I736">
            <v>0</v>
          </cell>
          <cell r="J736">
            <v>0</v>
          </cell>
          <cell r="K736">
            <v>0.05</v>
          </cell>
          <cell r="L736">
            <v>0</v>
          </cell>
          <cell r="M736">
            <v>0</v>
          </cell>
          <cell r="N736">
            <v>0</v>
          </cell>
        </row>
        <row r="737">
          <cell r="C737">
            <v>39083</v>
          </cell>
          <cell r="D737">
            <v>0</v>
          </cell>
          <cell r="E737">
            <v>0</v>
          </cell>
          <cell r="F737">
            <v>0</v>
          </cell>
          <cell r="G737">
            <v>0</v>
          </cell>
          <cell r="H737">
            <v>0</v>
          </cell>
          <cell r="I737">
            <v>0</v>
          </cell>
          <cell r="J737">
            <v>0</v>
          </cell>
          <cell r="K737">
            <v>0.05</v>
          </cell>
          <cell r="L737">
            <v>0</v>
          </cell>
          <cell r="M737">
            <v>0</v>
          </cell>
          <cell r="N737">
            <v>0</v>
          </cell>
        </row>
        <row r="738">
          <cell r="C738">
            <v>39448</v>
          </cell>
          <cell r="D738">
            <v>0</v>
          </cell>
          <cell r="E738">
            <v>0</v>
          </cell>
          <cell r="F738">
            <v>0</v>
          </cell>
          <cell r="G738">
            <v>0</v>
          </cell>
          <cell r="H738">
            <v>0</v>
          </cell>
          <cell r="I738">
            <v>0</v>
          </cell>
          <cell r="J738">
            <v>0</v>
          </cell>
          <cell r="K738">
            <v>0.05</v>
          </cell>
          <cell r="L738">
            <v>0</v>
          </cell>
          <cell r="M738">
            <v>0</v>
          </cell>
          <cell r="N738">
            <v>0</v>
          </cell>
        </row>
        <row r="739">
          <cell r="C739">
            <v>39814</v>
          </cell>
          <cell r="D739">
            <v>0</v>
          </cell>
          <cell r="E739">
            <v>0</v>
          </cell>
          <cell r="F739">
            <v>0</v>
          </cell>
          <cell r="G739">
            <v>0</v>
          </cell>
          <cell r="H739">
            <v>0</v>
          </cell>
          <cell r="I739">
            <v>0</v>
          </cell>
          <cell r="J739">
            <v>0</v>
          </cell>
          <cell r="K739">
            <v>0.05</v>
          </cell>
          <cell r="L739">
            <v>0</v>
          </cell>
          <cell r="M739">
            <v>0</v>
          </cell>
          <cell r="N739">
            <v>0</v>
          </cell>
        </row>
        <row r="740">
          <cell r="C740">
            <v>40179</v>
          </cell>
          <cell r="D740">
            <v>0</v>
          </cell>
          <cell r="E740">
            <v>0</v>
          </cell>
          <cell r="F740">
            <v>0</v>
          </cell>
          <cell r="G740">
            <v>0</v>
          </cell>
          <cell r="H740">
            <v>0</v>
          </cell>
          <cell r="I740">
            <v>0</v>
          </cell>
          <cell r="J740">
            <v>0</v>
          </cell>
          <cell r="K740">
            <v>0.05</v>
          </cell>
          <cell r="L740">
            <v>0</v>
          </cell>
          <cell r="M740">
            <v>0</v>
          </cell>
          <cell r="N740">
            <v>0</v>
          </cell>
        </row>
        <row r="743">
          <cell r="C743" t="str">
            <v>SAETSA</v>
          </cell>
          <cell r="D743" t="str">
            <v>Pulse</v>
          </cell>
          <cell r="E743" t="str">
            <v>AGL</v>
          </cell>
          <cell r="F743" t="str">
            <v>TXU</v>
          </cell>
          <cell r="G743" t="str">
            <v>CitiPower</v>
          </cell>
          <cell r="H743" t="str">
            <v>Powercor</v>
          </cell>
          <cell r="I743" t="str">
            <v>Integral</v>
          </cell>
          <cell r="J743" t="str">
            <v>EnergyAustralia</v>
          </cell>
          <cell r="K743" t="str">
            <v>Rural NSW</v>
          </cell>
          <cell r="L743" t="str">
            <v>Energex</v>
          </cell>
          <cell r="M743" t="str">
            <v>Ergon</v>
          </cell>
          <cell r="N743" t="str">
            <v>Non Incumbent</v>
          </cell>
        </row>
        <row r="744">
          <cell r="C744">
            <v>36526</v>
          </cell>
          <cell r="D744">
            <v>0</v>
          </cell>
          <cell r="E744">
            <v>0</v>
          </cell>
          <cell r="F744">
            <v>0</v>
          </cell>
          <cell r="G744">
            <v>0</v>
          </cell>
          <cell r="H744">
            <v>0</v>
          </cell>
          <cell r="I744">
            <v>0</v>
          </cell>
          <cell r="J744">
            <v>0</v>
          </cell>
          <cell r="K744">
            <v>0</v>
          </cell>
          <cell r="L744">
            <v>0</v>
          </cell>
          <cell r="M744">
            <v>0</v>
          </cell>
          <cell r="N744">
            <v>0</v>
          </cell>
        </row>
        <row r="745">
          <cell r="C745">
            <v>36892</v>
          </cell>
          <cell r="D745">
            <v>0</v>
          </cell>
          <cell r="E745">
            <v>0</v>
          </cell>
          <cell r="F745">
            <v>0</v>
          </cell>
          <cell r="G745">
            <v>0</v>
          </cell>
          <cell r="H745">
            <v>0</v>
          </cell>
          <cell r="I745">
            <v>0</v>
          </cell>
          <cell r="J745">
            <v>0</v>
          </cell>
          <cell r="K745">
            <v>0</v>
          </cell>
          <cell r="L745">
            <v>0</v>
          </cell>
          <cell r="M745">
            <v>0</v>
          </cell>
          <cell r="N745">
            <v>0</v>
          </cell>
        </row>
        <row r="746">
          <cell r="C746">
            <v>37257</v>
          </cell>
          <cell r="D746">
            <v>0</v>
          </cell>
          <cell r="E746">
            <v>0</v>
          </cell>
          <cell r="F746">
            <v>0</v>
          </cell>
          <cell r="G746">
            <v>0</v>
          </cell>
          <cell r="H746">
            <v>0</v>
          </cell>
          <cell r="I746">
            <v>0</v>
          </cell>
          <cell r="J746">
            <v>0</v>
          </cell>
          <cell r="K746">
            <v>0</v>
          </cell>
          <cell r="L746">
            <v>0</v>
          </cell>
          <cell r="M746">
            <v>0</v>
          </cell>
          <cell r="N746">
            <v>0</v>
          </cell>
        </row>
        <row r="747">
          <cell r="C747">
            <v>37622</v>
          </cell>
          <cell r="D747">
            <v>0</v>
          </cell>
          <cell r="E747">
            <v>0</v>
          </cell>
          <cell r="F747">
            <v>0</v>
          </cell>
          <cell r="G747">
            <v>0</v>
          </cell>
          <cell r="H747">
            <v>0</v>
          </cell>
          <cell r="I747">
            <v>0</v>
          </cell>
          <cell r="J747">
            <v>0</v>
          </cell>
          <cell r="K747">
            <v>0</v>
          </cell>
          <cell r="L747">
            <v>0</v>
          </cell>
          <cell r="M747">
            <v>0</v>
          </cell>
          <cell r="N747">
            <v>0</v>
          </cell>
        </row>
        <row r="748">
          <cell r="C748">
            <v>37987</v>
          </cell>
          <cell r="D748">
            <v>0</v>
          </cell>
          <cell r="E748">
            <v>0.08</v>
          </cell>
          <cell r="F748">
            <v>0</v>
          </cell>
          <cell r="G748">
            <v>0</v>
          </cell>
          <cell r="H748">
            <v>0</v>
          </cell>
          <cell r="I748">
            <v>0</v>
          </cell>
          <cell r="J748">
            <v>0</v>
          </cell>
          <cell r="K748">
            <v>0</v>
          </cell>
          <cell r="L748">
            <v>0</v>
          </cell>
          <cell r="M748">
            <v>0</v>
          </cell>
          <cell r="N748">
            <v>0</v>
          </cell>
        </row>
        <row r="749">
          <cell r="C749">
            <v>38353</v>
          </cell>
          <cell r="D749">
            <v>0</v>
          </cell>
          <cell r="E749">
            <v>7.0000000000000007E-2</v>
          </cell>
          <cell r="F749">
            <v>0</v>
          </cell>
          <cell r="G749">
            <v>0</v>
          </cell>
          <cell r="H749">
            <v>0</v>
          </cell>
          <cell r="I749">
            <v>0</v>
          </cell>
          <cell r="J749">
            <v>0</v>
          </cell>
          <cell r="K749">
            <v>0</v>
          </cell>
          <cell r="L749">
            <v>0</v>
          </cell>
          <cell r="M749">
            <v>0</v>
          </cell>
          <cell r="N749">
            <v>0</v>
          </cell>
        </row>
        <row r="750">
          <cell r="C750">
            <v>38718</v>
          </cell>
          <cell r="D750">
            <v>0</v>
          </cell>
          <cell r="E750">
            <v>0.05</v>
          </cell>
          <cell r="F750">
            <v>0</v>
          </cell>
          <cell r="G750">
            <v>0</v>
          </cell>
          <cell r="H750">
            <v>0</v>
          </cell>
          <cell r="I750">
            <v>0</v>
          </cell>
          <cell r="J750">
            <v>0</v>
          </cell>
          <cell r="K750">
            <v>0</v>
          </cell>
          <cell r="L750">
            <v>0</v>
          </cell>
          <cell r="M750">
            <v>0</v>
          </cell>
          <cell r="N750">
            <v>0</v>
          </cell>
        </row>
        <row r="751">
          <cell r="C751">
            <v>39083</v>
          </cell>
          <cell r="D751">
            <v>0</v>
          </cell>
          <cell r="E751">
            <v>0.05</v>
          </cell>
          <cell r="F751">
            <v>0</v>
          </cell>
          <cell r="G751">
            <v>0</v>
          </cell>
          <cell r="H751">
            <v>0</v>
          </cell>
          <cell r="I751">
            <v>0</v>
          </cell>
          <cell r="J751">
            <v>0</v>
          </cell>
          <cell r="K751">
            <v>0</v>
          </cell>
          <cell r="L751">
            <v>0</v>
          </cell>
          <cell r="M751">
            <v>0</v>
          </cell>
          <cell r="N751">
            <v>0</v>
          </cell>
        </row>
        <row r="752">
          <cell r="C752">
            <v>39448</v>
          </cell>
          <cell r="D752">
            <v>0</v>
          </cell>
          <cell r="E752">
            <v>0.05</v>
          </cell>
          <cell r="F752">
            <v>0</v>
          </cell>
          <cell r="G752">
            <v>0</v>
          </cell>
          <cell r="H752">
            <v>0</v>
          </cell>
          <cell r="I752">
            <v>0</v>
          </cell>
          <cell r="J752">
            <v>0</v>
          </cell>
          <cell r="K752">
            <v>0</v>
          </cell>
          <cell r="L752">
            <v>0</v>
          </cell>
          <cell r="M752">
            <v>0</v>
          </cell>
          <cell r="N752">
            <v>0</v>
          </cell>
        </row>
        <row r="753">
          <cell r="C753">
            <v>39814</v>
          </cell>
          <cell r="D753">
            <v>0</v>
          </cell>
          <cell r="E753">
            <v>0.05</v>
          </cell>
          <cell r="F753">
            <v>0</v>
          </cell>
          <cell r="G753">
            <v>0</v>
          </cell>
          <cell r="H753">
            <v>0</v>
          </cell>
          <cell r="I753">
            <v>0</v>
          </cell>
          <cell r="J753">
            <v>0</v>
          </cell>
          <cell r="K753">
            <v>0</v>
          </cell>
          <cell r="L753">
            <v>0</v>
          </cell>
          <cell r="M753">
            <v>0</v>
          </cell>
          <cell r="N753">
            <v>0</v>
          </cell>
        </row>
        <row r="754">
          <cell r="C754">
            <v>40179</v>
          </cell>
          <cell r="D754">
            <v>0</v>
          </cell>
          <cell r="E754">
            <v>0.05</v>
          </cell>
          <cell r="F754">
            <v>0</v>
          </cell>
          <cell r="G754">
            <v>0</v>
          </cell>
          <cell r="H754">
            <v>0</v>
          </cell>
          <cell r="I754">
            <v>0</v>
          </cell>
          <cell r="J754">
            <v>0</v>
          </cell>
          <cell r="K754">
            <v>0</v>
          </cell>
          <cell r="L754">
            <v>0</v>
          </cell>
          <cell r="M754">
            <v>0</v>
          </cell>
          <cell r="N754">
            <v>0</v>
          </cell>
        </row>
        <row r="757">
          <cell r="C757" t="str">
            <v>QLDEnergex</v>
          </cell>
          <cell r="D757" t="str">
            <v>Pulse</v>
          </cell>
          <cell r="E757" t="str">
            <v>AGL</v>
          </cell>
          <cell r="F757" t="str">
            <v>TXU</v>
          </cell>
          <cell r="G757" t="str">
            <v>CitiPower</v>
          </cell>
          <cell r="H757" t="str">
            <v>Powercor</v>
          </cell>
          <cell r="I757" t="str">
            <v>Integral</v>
          </cell>
          <cell r="J757" t="str">
            <v>EnergyAustralia</v>
          </cell>
          <cell r="K757" t="str">
            <v>Rural NSW</v>
          </cell>
          <cell r="L757" t="str">
            <v>Energex</v>
          </cell>
          <cell r="M757" t="str">
            <v>Ergon</v>
          </cell>
          <cell r="N757" t="str">
            <v>Non Incumbent</v>
          </cell>
        </row>
        <row r="758">
          <cell r="C758">
            <v>36526</v>
          </cell>
          <cell r="D758">
            <v>0</v>
          </cell>
          <cell r="E758">
            <v>0</v>
          </cell>
          <cell r="F758">
            <v>0</v>
          </cell>
          <cell r="G758">
            <v>0</v>
          </cell>
          <cell r="H758">
            <v>0</v>
          </cell>
          <cell r="I758">
            <v>0</v>
          </cell>
          <cell r="J758">
            <v>0</v>
          </cell>
          <cell r="K758">
            <v>0</v>
          </cell>
          <cell r="L758">
            <v>0</v>
          </cell>
          <cell r="M758">
            <v>0</v>
          </cell>
          <cell r="N758">
            <v>0</v>
          </cell>
        </row>
        <row r="759">
          <cell r="C759">
            <v>36892</v>
          </cell>
          <cell r="D759">
            <v>0</v>
          </cell>
          <cell r="E759">
            <v>0</v>
          </cell>
          <cell r="F759">
            <v>0</v>
          </cell>
          <cell r="G759">
            <v>0</v>
          </cell>
          <cell r="H759">
            <v>0</v>
          </cell>
          <cell r="I759">
            <v>0</v>
          </cell>
          <cell r="J759">
            <v>0</v>
          </cell>
          <cell r="K759">
            <v>0</v>
          </cell>
          <cell r="L759">
            <v>0</v>
          </cell>
          <cell r="M759">
            <v>0</v>
          </cell>
          <cell r="N759">
            <v>0</v>
          </cell>
        </row>
        <row r="760">
          <cell r="C760">
            <v>37257</v>
          </cell>
          <cell r="D760">
            <v>0</v>
          </cell>
          <cell r="E760">
            <v>0</v>
          </cell>
          <cell r="F760">
            <v>0</v>
          </cell>
          <cell r="G760">
            <v>0</v>
          </cell>
          <cell r="H760">
            <v>0</v>
          </cell>
          <cell r="I760">
            <v>0</v>
          </cell>
          <cell r="J760">
            <v>0</v>
          </cell>
          <cell r="K760">
            <v>0</v>
          </cell>
          <cell r="L760">
            <v>0</v>
          </cell>
          <cell r="M760">
            <v>0</v>
          </cell>
          <cell r="N760">
            <v>0</v>
          </cell>
        </row>
        <row r="761">
          <cell r="C761">
            <v>37622</v>
          </cell>
          <cell r="D761">
            <v>0</v>
          </cell>
          <cell r="E761">
            <v>0</v>
          </cell>
          <cell r="F761">
            <v>0</v>
          </cell>
          <cell r="G761">
            <v>0</v>
          </cell>
          <cell r="H761">
            <v>0</v>
          </cell>
          <cell r="I761">
            <v>0</v>
          </cell>
          <cell r="J761">
            <v>0</v>
          </cell>
          <cell r="K761">
            <v>0</v>
          </cell>
          <cell r="L761">
            <v>0</v>
          </cell>
          <cell r="M761">
            <v>0</v>
          </cell>
          <cell r="N761">
            <v>0</v>
          </cell>
        </row>
        <row r="762">
          <cell r="C762">
            <v>37987</v>
          </cell>
          <cell r="D762">
            <v>0</v>
          </cell>
          <cell r="E762">
            <v>0</v>
          </cell>
          <cell r="F762">
            <v>0</v>
          </cell>
          <cell r="G762">
            <v>0</v>
          </cell>
          <cell r="H762">
            <v>0</v>
          </cell>
          <cell r="I762">
            <v>0</v>
          </cell>
          <cell r="J762">
            <v>0</v>
          </cell>
          <cell r="K762">
            <v>0</v>
          </cell>
          <cell r="L762">
            <v>0.09</v>
          </cell>
          <cell r="M762">
            <v>0</v>
          </cell>
          <cell r="N762">
            <v>0</v>
          </cell>
        </row>
        <row r="763">
          <cell r="C763">
            <v>38353</v>
          </cell>
          <cell r="D763">
            <v>0</v>
          </cell>
          <cell r="E763">
            <v>0</v>
          </cell>
          <cell r="F763">
            <v>0</v>
          </cell>
          <cell r="G763">
            <v>0</v>
          </cell>
          <cell r="H763">
            <v>0</v>
          </cell>
          <cell r="I763">
            <v>0</v>
          </cell>
          <cell r="J763">
            <v>0</v>
          </cell>
          <cell r="K763">
            <v>0</v>
          </cell>
          <cell r="L763">
            <v>7.0000000000000007E-2</v>
          </cell>
          <cell r="M763">
            <v>0</v>
          </cell>
          <cell r="N763">
            <v>0</v>
          </cell>
        </row>
        <row r="764">
          <cell r="C764">
            <v>38718</v>
          </cell>
          <cell r="D764">
            <v>0</v>
          </cell>
          <cell r="E764">
            <v>0</v>
          </cell>
          <cell r="F764">
            <v>0</v>
          </cell>
          <cell r="G764">
            <v>0</v>
          </cell>
          <cell r="H764">
            <v>0</v>
          </cell>
          <cell r="I764">
            <v>0</v>
          </cell>
          <cell r="J764">
            <v>0</v>
          </cell>
          <cell r="K764">
            <v>0</v>
          </cell>
          <cell r="L764">
            <v>0.06</v>
          </cell>
          <cell r="M764">
            <v>0</v>
          </cell>
          <cell r="N764">
            <v>0</v>
          </cell>
        </row>
        <row r="765">
          <cell r="C765">
            <v>39083</v>
          </cell>
          <cell r="D765">
            <v>0</v>
          </cell>
          <cell r="E765">
            <v>0</v>
          </cell>
          <cell r="F765">
            <v>0</v>
          </cell>
          <cell r="G765">
            <v>0</v>
          </cell>
          <cell r="H765">
            <v>0</v>
          </cell>
          <cell r="I765">
            <v>0</v>
          </cell>
          <cell r="J765">
            <v>0</v>
          </cell>
          <cell r="K765">
            <v>0</v>
          </cell>
          <cell r="L765">
            <v>0.05</v>
          </cell>
          <cell r="M765">
            <v>0</v>
          </cell>
          <cell r="N765">
            <v>0</v>
          </cell>
        </row>
        <row r="766">
          <cell r="C766">
            <v>39448</v>
          </cell>
          <cell r="D766">
            <v>0</v>
          </cell>
          <cell r="E766">
            <v>0</v>
          </cell>
          <cell r="F766">
            <v>0</v>
          </cell>
          <cell r="G766">
            <v>0</v>
          </cell>
          <cell r="H766">
            <v>0</v>
          </cell>
          <cell r="I766">
            <v>0</v>
          </cell>
          <cell r="J766">
            <v>0</v>
          </cell>
          <cell r="K766">
            <v>0</v>
          </cell>
          <cell r="L766">
            <v>0.05</v>
          </cell>
          <cell r="M766">
            <v>0</v>
          </cell>
          <cell r="N766">
            <v>0</v>
          </cell>
        </row>
        <row r="767">
          <cell r="C767">
            <v>39814</v>
          </cell>
          <cell r="D767">
            <v>0</v>
          </cell>
          <cell r="E767">
            <v>0</v>
          </cell>
          <cell r="F767">
            <v>0</v>
          </cell>
          <cell r="G767">
            <v>0</v>
          </cell>
          <cell r="H767">
            <v>0</v>
          </cell>
          <cell r="I767">
            <v>0</v>
          </cell>
          <cell r="J767">
            <v>0</v>
          </cell>
          <cell r="K767">
            <v>0</v>
          </cell>
          <cell r="L767">
            <v>0.05</v>
          </cell>
          <cell r="M767">
            <v>0</v>
          </cell>
          <cell r="N767">
            <v>0</v>
          </cell>
        </row>
        <row r="768">
          <cell r="C768">
            <v>40179</v>
          </cell>
          <cell r="D768">
            <v>0</v>
          </cell>
          <cell r="E768">
            <v>0</v>
          </cell>
          <cell r="F768">
            <v>0</v>
          </cell>
          <cell r="G768">
            <v>0</v>
          </cell>
          <cell r="H768">
            <v>0</v>
          </cell>
          <cell r="I768">
            <v>0</v>
          </cell>
          <cell r="J768">
            <v>0</v>
          </cell>
          <cell r="K768">
            <v>0</v>
          </cell>
          <cell r="L768">
            <v>0.05</v>
          </cell>
          <cell r="M768">
            <v>0</v>
          </cell>
          <cell r="N768">
            <v>0</v>
          </cell>
        </row>
        <row r="771">
          <cell r="C771" t="str">
            <v>QLDErgon</v>
          </cell>
          <cell r="D771" t="str">
            <v>Pulse</v>
          </cell>
          <cell r="E771" t="str">
            <v>AGL</v>
          </cell>
          <cell r="F771" t="str">
            <v>TXU</v>
          </cell>
          <cell r="G771" t="str">
            <v>CitiPower</v>
          </cell>
          <cell r="H771" t="str">
            <v>Powercor</v>
          </cell>
          <cell r="I771" t="str">
            <v>Integral</v>
          </cell>
          <cell r="J771" t="str">
            <v>EnergyAustralia</v>
          </cell>
          <cell r="K771" t="str">
            <v>Rural NSW</v>
          </cell>
          <cell r="L771" t="str">
            <v>Energex</v>
          </cell>
          <cell r="M771" t="str">
            <v>Ergon</v>
          </cell>
          <cell r="N771" t="str">
            <v>Non Incumbent</v>
          </cell>
        </row>
        <row r="772">
          <cell r="C772">
            <v>36526</v>
          </cell>
          <cell r="D772">
            <v>0</v>
          </cell>
          <cell r="E772">
            <v>0</v>
          </cell>
          <cell r="F772">
            <v>0</v>
          </cell>
          <cell r="G772">
            <v>0</v>
          </cell>
          <cell r="H772">
            <v>0</v>
          </cell>
          <cell r="I772">
            <v>0</v>
          </cell>
          <cell r="J772">
            <v>0</v>
          </cell>
          <cell r="K772">
            <v>0</v>
          </cell>
          <cell r="L772">
            <v>0</v>
          </cell>
          <cell r="M772">
            <v>0</v>
          </cell>
          <cell r="N772">
            <v>0</v>
          </cell>
        </row>
        <row r="773">
          <cell r="C773">
            <v>36892</v>
          </cell>
          <cell r="D773">
            <v>0</v>
          </cell>
          <cell r="E773">
            <v>0</v>
          </cell>
          <cell r="F773">
            <v>0</v>
          </cell>
          <cell r="G773">
            <v>0</v>
          </cell>
          <cell r="H773">
            <v>0</v>
          </cell>
          <cell r="I773">
            <v>0</v>
          </cell>
          <cell r="J773">
            <v>0</v>
          </cell>
          <cell r="K773">
            <v>0</v>
          </cell>
          <cell r="L773">
            <v>0</v>
          </cell>
          <cell r="M773">
            <v>0</v>
          </cell>
          <cell r="N773">
            <v>0</v>
          </cell>
        </row>
        <row r="774">
          <cell r="C774">
            <v>37257</v>
          </cell>
          <cell r="D774">
            <v>0</v>
          </cell>
          <cell r="E774">
            <v>0</v>
          </cell>
          <cell r="F774">
            <v>0</v>
          </cell>
          <cell r="G774">
            <v>0</v>
          </cell>
          <cell r="H774">
            <v>0</v>
          </cell>
          <cell r="I774">
            <v>0</v>
          </cell>
          <cell r="J774">
            <v>0</v>
          </cell>
          <cell r="K774">
            <v>0</v>
          </cell>
          <cell r="L774">
            <v>0</v>
          </cell>
          <cell r="M774">
            <v>0</v>
          </cell>
          <cell r="N774">
            <v>0</v>
          </cell>
        </row>
        <row r="775">
          <cell r="C775">
            <v>37622</v>
          </cell>
          <cell r="D775">
            <v>0</v>
          </cell>
          <cell r="E775">
            <v>0</v>
          </cell>
          <cell r="F775">
            <v>0</v>
          </cell>
          <cell r="G775">
            <v>0</v>
          </cell>
          <cell r="H775">
            <v>0</v>
          </cell>
          <cell r="I775">
            <v>0</v>
          </cell>
          <cell r="J775">
            <v>0</v>
          </cell>
          <cell r="K775">
            <v>0</v>
          </cell>
          <cell r="L775">
            <v>0</v>
          </cell>
          <cell r="M775">
            <v>0</v>
          </cell>
          <cell r="N775">
            <v>0</v>
          </cell>
        </row>
        <row r="776">
          <cell r="C776">
            <v>37987</v>
          </cell>
          <cell r="D776">
            <v>0</v>
          </cell>
          <cell r="E776">
            <v>0</v>
          </cell>
          <cell r="F776">
            <v>0</v>
          </cell>
          <cell r="G776">
            <v>0</v>
          </cell>
          <cell r="H776">
            <v>0</v>
          </cell>
          <cell r="I776">
            <v>0</v>
          </cell>
          <cell r="J776">
            <v>0</v>
          </cell>
          <cell r="K776">
            <v>0</v>
          </cell>
          <cell r="L776">
            <v>0</v>
          </cell>
          <cell r="M776">
            <v>0.09</v>
          </cell>
          <cell r="N776">
            <v>0</v>
          </cell>
        </row>
        <row r="777">
          <cell r="C777">
            <v>38353</v>
          </cell>
          <cell r="D777">
            <v>0</v>
          </cell>
          <cell r="E777">
            <v>0</v>
          </cell>
          <cell r="F777">
            <v>0</v>
          </cell>
          <cell r="G777">
            <v>0</v>
          </cell>
          <cell r="H777">
            <v>0</v>
          </cell>
          <cell r="I777">
            <v>0</v>
          </cell>
          <cell r="J777">
            <v>0</v>
          </cell>
          <cell r="K777">
            <v>0</v>
          </cell>
          <cell r="L777">
            <v>0</v>
          </cell>
          <cell r="M777">
            <v>7.0000000000000007E-2</v>
          </cell>
          <cell r="N777">
            <v>0</v>
          </cell>
        </row>
        <row r="778">
          <cell r="C778">
            <v>38718</v>
          </cell>
          <cell r="D778">
            <v>0</v>
          </cell>
          <cell r="E778">
            <v>0</v>
          </cell>
          <cell r="F778">
            <v>0</v>
          </cell>
          <cell r="G778">
            <v>0</v>
          </cell>
          <cell r="H778">
            <v>0</v>
          </cell>
          <cell r="I778">
            <v>0</v>
          </cell>
          <cell r="J778">
            <v>0</v>
          </cell>
          <cell r="K778">
            <v>0</v>
          </cell>
          <cell r="L778">
            <v>0</v>
          </cell>
          <cell r="M778">
            <v>0.06</v>
          </cell>
          <cell r="N778">
            <v>0</v>
          </cell>
        </row>
        <row r="779">
          <cell r="C779">
            <v>39083</v>
          </cell>
          <cell r="D779">
            <v>0</v>
          </cell>
          <cell r="E779">
            <v>0</v>
          </cell>
          <cell r="F779">
            <v>0</v>
          </cell>
          <cell r="G779">
            <v>0</v>
          </cell>
          <cell r="H779">
            <v>0</v>
          </cell>
          <cell r="I779">
            <v>0</v>
          </cell>
          <cell r="J779">
            <v>0</v>
          </cell>
          <cell r="K779">
            <v>0</v>
          </cell>
          <cell r="L779">
            <v>0</v>
          </cell>
          <cell r="M779">
            <v>0.05</v>
          </cell>
          <cell r="N779">
            <v>0</v>
          </cell>
        </row>
        <row r="780">
          <cell r="C780">
            <v>39448</v>
          </cell>
          <cell r="D780">
            <v>0</v>
          </cell>
          <cell r="E780">
            <v>0</v>
          </cell>
          <cell r="F780">
            <v>0</v>
          </cell>
          <cell r="G780">
            <v>0</v>
          </cell>
          <cell r="H780">
            <v>0</v>
          </cell>
          <cell r="I780">
            <v>0</v>
          </cell>
          <cell r="J780">
            <v>0</v>
          </cell>
          <cell r="K780">
            <v>0</v>
          </cell>
          <cell r="L780">
            <v>0</v>
          </cell>
          <cell r="M780">
            <v>0.05</v>
          </cell>
          <cell r="N780">
            <v>0</v>
          </cell>
        </row>
        <row r="781">
          <cell r="C781">
            <v>39814</v>
          </cell>
          <cell r="D781">
            <v>0</v>
          </cell>
          <cell r="E781">
            <v>0</v>
          </cell>
          <cell r="F781">
            <v>0</v>
          </cell>
          <cell r="G781">
            <v>0</v>
          </cell>
          <cell r="H781">
            <v>0</v>
          </cell>
          <cell r="I781">
            <v>0</v>
          </cell>
          <cell r="J781">
            <v>0</v>
          </cell>
          <cell r="K781">
            <v>0</v>
          </cell>
          <cell r="L781">
            <v>0</v>
          </cell>
          <cell r="M781">
            <v>0.05</v>
          </cell>
          <cell r="N781">
            <v>0</v>
          </cell>
        </row>
        <row r="782">
          <cell r="C782">
            <v>40179</v>
          </cell>
          <cell r="D782">
            <v>0</v>
          </cell>
          <cell r="E782">
            <v>0</v>
          </cell>
          <cell r="F782">
            <v>0</v>
          </cell>
          <cell r="G782">
            <v>0</v>
          </cell>
          <cell r="H782">
            <v>0</v>
          </cell>
          <cell r="I782">
            <v>0</v>
          </cell>
          <cell r="J782">
            <v>0</v>
          </cell>
          <cell r="K782">
            <v>0</v>
          </cell>
          <cell r="L782">
            <v>0</v>
          </cell>
          <cell r="M782">
            <v>0.05</v>
          </cell>
          <cell r="N782">
            <v>0</v>
          </cell>
        </row>
      </sheetData>
      <sheetData sheetId="4" refreshError="1">
        <row r="7">
          <cell r="F7" t="str">
            <v>n/a</v>
          </cell>
        </row>
        <row r="11">
          <cell r="C11" t="str">
            <v>VICUEL</v>
          </cell>
          <cell r="D11" t="str">
            <v>Pulse</v>
          </cell>
          <cell r="E11" t="str">
            <v>AGL</v>
          </cell>
          <cell r="F11" t="str">
            <v>TXU</v>
          </cell>
          <cell r="G11" t="str">
            <v>CitiPower</v>
          </cell>
          <cell r="H11" t="str">
            <v>Powercor</v>
          </cell>
          <cell r="I11" t="str">
            <v>Integral</v>
          </cell>
          <cell r="J11" t="str">
            <v>EnergyAustralia</v>
          </cell>
          <cell r="K11" t="str">
            <v>Rural NSW</v>
          </cell>
          <cell r="L11" t="str">
            <v>Energex</v>
          </cell>
          <cell r="M11" t="str">
            <v>Ergon</v>
          </cell>
          <cell r="N11" t="str">
            <v>Non Incumbent</v>
          </cell>
        </row>
        <row r="12">
          <cell r="C12">
            <v>36526</v>
          </cell>
          <cell r="D12">
            <v>0.33300000000000002</v>
          </cell>
          <cell r="E12">
            <v>0.33300000000000002</v>
          </cell>
          <cell r="F12">
            <v>0.33300000000000002</v>
          </cell>
          <cell r="G12">
            <v>0.33300000000000002</v>
          </cell>
          <cell r="H12">
            <v>0.33300000000000002</v>
          </cell>
          <cell r="I12">
            <v>0.33300000000000002</v>
          </cell>
          <cell r="J12">
            <v>0.33300000000000002</v>
          </cell>
          <cell r="K12">
            <v>0.33300000000000002</v>
          </cell>
          <cell r="L12">
            <v>0.33300000000000002</v>
          </cell>
          <cell r="M12">
            <v>0.33300000000000002</v>
          </cell>
          <cell r="N12">
            <v>0</v>
          </cell>
        </row>
        <row r="13">
          <cell r="C13">
            <v>36892</v>
          </cell>
          <cell r="D13">
            <v>0.33300000000000002</v>
          </cell>
          <cell r="E13">
            <v>0.33300000000000002</v>
          </cell>
          <cell r="F13">
            <v>0.33300000000000002</v>
          </cell>
          <cell r="G13">
            <v>0.33300000000000002</v>
          </cell>
          <cell r="H13">
            <v>0.33300000000000002</v>
          </cell>
          <cell r="I13">
            <v>0.33300000000000002</v>
          </cell>
          <cell r="J13">
            <v>0.33300000000000002</v>
          </cell>
          <cell r="K13">
            <v>0.33300000000000002</v>
          </cell>
          <cell r="L13">
            <v>0.33300000000000002</v>
          </cell>
          <cell r="M13">
            <v>0.33300000000000002</v>
          </cell>
          <cell r="N13">
            <v>0</v>
          </cell>
        </row>
        <row r="14">
          <cell r="C14">
            <v>37257</v>
          </cell>
          <cell r="D14">
            <v>0.33300000000000002</v>
          </cell>
          <cell r="E14">
            <v>0.33300000000000002</v>
          </cell>
          <cell r="F14">
            <v>0.33300000000000002</v>
          </cell>
          <cell r="G14">
            <v>0.33300000000000002</v>
          </cell>
          <cell r="H14">
            <v>0.33300000000000002</v>
          </cell>
          <cell r="I14">
            <v>0.33300000000000002</v>
          </cell>
          <cell r="J14">
            <v>0.33300000000000002</v>
          </cell>
          <cell r="K14">
            <v>0.33300000000000002</v>
          </cell>
          <cell r="L14">
            <v>0.33300000000000002</v>
          </cell>
          <cell r="M14">
            <v>0.33300000000000002</v>
          </cell>
          <cell r="N14">
            <v>0.33</v>
          </cell>
        </row>
        <row r="15">
          <cell r="C15">
            <v>37622</v>
          </cell>
          <cell r="D15">
            <v>0.33300000000000002</v>
          </cell>
          <cell r="E15">
            <v>0.33300000000000002</v>
          </cell>
          <cell r="F15">
            <v>0.33300000000000002</v>
          </cell>
          <cell r="G15">
            <v>0.33300000000000002</v>
          </cell>
          <cell r="H15">
            <v>0.33300000000000002</v>
          </cell>
          <cell r="I15">
            <v>0.33300000000000002</v>
          </cell>
          <cell r="J15">
            <v>0.33300000000000002</v>
          </cell>
          <cell r="K15">
            <v>0.33300000000000002</v>
          </cell>
          <cell r="L15">
            <v>0.33300000000000002</v>
          </cell>
          <cell r="M15">
            <v>0.33300000000000002</v>
          </cell>
          <cell r="N15">
            <v>0.33</v>
          </cell>
        </row>
        <row r="16">
          <cell r="C16">
            <v>37987</v>
          </cell>
          <cell r="D16">
            <v>0.33300000000000002</v>
          </cell>
          <cell r="E16">
            <v>0.33300000000000002</v>
          </cell>
          <cell r="F16">
            <v>0.33300000000000002</v>
          </cell>
          <cell r="G16">
            <v>0.33300000000000002</v>
          </cell>
          <cell r="H16">
            <v>0.33300000000000002</v>
          </cell>
          <cell r="I16">
            <v>0.33300000000000002</v>
          </cell>
          <cell r="J16">
            <v>0.33300000000000002</v>
          </cell>
          <cell r="K16">
            <v>0.33300000000000002</v>
          </cell>
          <cell r="L16">
            <v>0.33300000000000002</v>
          </cell>
          <cell r="M16">
            <v>0.33300000000000002</v>
          </cell>
          <cell r="N16">
            <v>0.33</v>
          </cell>
        </row>
        <row r="17">
          <cell r="C17">
            <v>38353</v>
          </cell>
          <cell r="D17">
            <v>0.33300000000000002</v>
          </cell>
          <cell r="E17">
            <v>0.33300000000000002</v>
          </cell>
          <cell r="F17">
            <v>0.33300000000000002</v>
          </cell>
          <cell r="G17">
            <v>0.33300000000000002</v>
          </cell>
          <cell r="H17">
            <v>0.33300000000000002</v>
          </cell>
          <cell r="I17">
            <v>0.33300000000000002</v>
          </cell>
          <cell r="J17">
            <v>0.33300000000000002</v>
          </cell>
          <cell r="K17">
            <v>0.33300000000000002</v>
          </cell>
          <cell r="L17">
            <v>0.33300000000000002</v>
          </cell>
          <cell r="M17">
            <v>0.33300000000000002</v>
          </cell>
          <cell r="N17">
            <v>0.33</v>
          </cell>
        </row>
        <row r="18">
          <cell r="C18">
            <v>38718</v>
          </cell>
          <cell r="D18">
            <v>0.33300000000000002</v>
          </cell>
          <cell r="E18">
            <v>0.33300000000000002</v>
          </cell>
          <cell r="F18">
            <v>0.33300000000000002</v>
          </cell>
          <cell r="G18">
            <v>0.33300000000000002</v>
          </cell>
          <cell r="H18">
            <v>0.33300000000000002</v>
          </cell>
          <cell r="I18">
            <v>0.33300000000000002</v>
          </cell>
          <cell r="J18">
            <v>0.33300000000000002</v>
          </cell>
          <cell r="K18">
            <v>0.33300000000000002</v>
          </cell>
          <cell r="L18">
            <v>0.33300000000000002</v>
          </cell>
          <cell r="M18">
            <v>0.33300000000000002</v>
          </cell>
          <cell r="N18">
            <v>0.33</v>
          </cell>
        </row>
        <row r="19">
          <cell r="C19">
            <v>39083</v>
          </cell>
          <cell r="D19">
            <v>0.33300000000000002</v>
          </cell>
          <cell r="E19">
            <v>0.33300000000000002</v>
          </cell>
          <cell r="F19">
            <v>0.33300000000000002</v>
          </cell>
          <cell r="G19">
            <v>0.33300000000000002</v>
          </cell>
          <cell r="H19">
            <v>0.33300000000000002</v>
          </cell>
          <cell r="I19">
            <v>0.33300000000000002</v>
          </cell>
          <cell r="J19">
            <v>0.33300000000000002</v>
          </cell>
          <cell r="K19">
            <v>0.33300000000000002</v>
          </cell>
          <cell r="L19">
            <v>0.33300000000000002</v>
          </cell>
          <cell r="M19">
            <v>0.33300000000000002</v>
          </cell>
          <cell r="N19">
            <v>0.33</v>
          </cell>
        </row>
        <row r="20">
          <cell r="C20">
            <v>39448</v>
          </cell>
          <cell r="D20">
            <v>0.33300000000000002</v>
          </cell>
          <cell r="E20">
            <v>0.33300000000000002</v>
          </cell>
          <cell r="F20">
            <v>0.33300000000000002</v>
          </cell>
          <cell r="G20">
            <v>0.33300000000000002</v>
          </cell>
          <cell r="H20">
            <v>0.33300000000000002</v>
          </cell>
          <cell r="I20">
            <v>0.33300000000000002</v>
          </cell>
          <cell r="J20">
            <v>0.33300000000000002</v>
          </cell>
          <cell r="K20">
            <v>0.33300000000000002</v>
          </cell>
          <cell r="L20">
            <v>0.33300000000000002</v>
          </cell>
          <cell r="M20">
            <v>0.33300000000000002</v>
          </cell>
          <cell r="N20">
            <v>0.33</v>
          </cell>
        </row>
        <row r="21">
          <cell r="C21">
            <v>39814</v>
          </cell>
          <cell r="D21">
            <v>0.33300000000000002</v>
          </cell>
          <cell r="E21">
            <v>0.33300000000000002</v>
          </cell>
          <cell r="F21">
            <v>0.33300000000000002</v>
          </cell>
          <cell r="G21">
            <v>0.33300000000000002</v>
          </cell>
          <cell r="H21">
            <v>0.33300000000000002</v>
          </cell>
          <cell r="I21">
            <v>0.33300000000000002</v>
          </cell>
          <cell r="J21">
            <v>0.33300000000000002</v>
          </cell>
          <cell r="K21">
            <v>0.33300000000000002</v>
          </cell>
          <cell r="L21">
            <v>0.33300000000000002</v>
          </cell>
          <cell r="M21">
            <v>0.33300000000000002</v>
          </cell>
          <cell r="N21">
            <v>0.33</v>
          </cell>
        </row>
        <row r="22">
          <cell r="C22">
            <v>40179</v>
          </cell>
          <cell r="D22">
            <v>0.33300000000000002</v>
          </cell>
          <cell r="E22">
            <v>0.33300000000000002</v>
          </cell>
          <cell r="F22">
            <v>0.33300000000000002</v>
          </cell>
          <cell r="G22">
            <v>0.33300000000000002</v>
          </cell>
          <cell r="H22">
            <v>0.33300000000000002</v>
          </cell>
          <cell r="I22">
            <v>0.33300000000000002</v>
          </cell>
          <cell r="J22">
            <v>0.33300000000000002</v>
          </cell>
          <cell r="K22">
            <v>0.33300000000000002</v>
          </cell>
          <cell r="L22">
            <v>0.33300000000000002</v>
          </cell>
          <cell r="M22">
            <v>0.33300000000000002</v>
          </cell>
          <cell r="N22">
            <v>0.33</v>
          </cell>
        </row>
        <row r="25">
          <cell r="C25" t="str">
            <v>VICSolaris</v>
          </cell>
          <cell r="D25" t="str">
            <v>Pulse</v>
          </cell>
          <cell r="E25" t="str">
            <v>AGL</v>
          </cell>
          <cell r="F25" t="str">
            <v>TXU</v>
          </cell>
          <cell r="G25" t="str">
            <v>CitiPower</v>
          </cell>
          <cell r="H25" t="str">
            <v>Powercor</v>
          </cell>
          <cell r="I25" t="str">
            <v>Integral</v>
          </cell>
          <cell r="J25" t="str">
            <v>EnergyAustralia</v>
          </cell>
          <cell r="K25" t="str">
            <v>Rural NSW</v>
          </cell>
          <cell r="L25" t="str">
            <v>Energex</v>
          </cell>
          <cell r="M25" t="str">
            <v>Ergon</v>
          </cell>
          <cell r="N25" t="str">
            <v>Non Incumbent</v>
          </cell>
        </row>
        <row r="26">
          <cell r="C26">
            <v>36526</v>
          </cell>
          <cell r="D26">
            <v>0.33300000000000002</v>
          </cell>
          <cell r="E26">
            <v>0.33300000000000002</v>
          </cell>
          <cell r="F26">
            <v>0.33300000000000002</v>
          </cell>
          <cell r="G26">
            <v>0.33300000000000002</v>
          </cell>
          <cell r="H26">
            <v>0.33300000000000002</v>
          </cell>
          <cell r="I26">
            <v>0.33300000000000002</v>
          </cell>
          <cell r="J26">
            <v>0.33300000000000002</v>
          </cell>
          <cell r="K26">
            <v>0.33300000000000002</v>
          </cell>
          <cell r="L26">
            <v>0.33300000000000002</v>
          </cell>
          <cell r="M26">
            <v>0.33300000000000002</v>
          </cell>
          <cell r="N26">
            <v>0</v>
          </cell>
        </row>
        <row r="27">
          <cell r="C27">
            <v>36892</v>
          </cell>
          <cell r="D27">
            <v>0.33300000000000002</v>
          </cell>
          <cell r="E27">
            <v>0.33300000000000002</v>
          </cell>
          <cell r="F27">
            <v>0.33300000000000002</v>
          </cell>
          <cell r="G27">
            <v>0.33300000000000002</v>
          </cell>
          <cell r="H27">
            <v>0.33300000000000002</v>
          </cell>
          <cell r="I27">
            <v>0.33300000000000002</v>
          </cell>
          <cell r="J27">
            <v>0.33300000000000002</v>
          </cell>
          <cell r="K27">
            <v>0.33300000000000002</v>
          </cell>
          <cell r="L27">
            <v>0.33300000000000002</v>
          </cell>
          <cell r="M27">
            <v>0.33300000000000002</v>
          </cell>
          <cell r="N27">
            <v>0</v>
          </cell>
        </row>
        <row r="28">
          <cell r="C28">
            <v>37257</v>
          </cell>
          <cell r="D28">
            <v>0.33300000000000002</v>
          </cell>
          <cell r="E28">
            <v>0.33300000000000002</v>
          </cell>
          <cell r="F28">
            <v>0.33300000000000002</v>
          </cell>
          <cell r="G28">
            <v>0.33300000000000002</v>
          </cell>
          <cell r="H28">
            <v>0.33300000000000002</v>
          </cell>
          <cell r="I28">
            <v>0.33300000000000002</v>
          </cell>
          <cell r="J28">
            <v>0.33300000000000002</v>
          </cell>
          <cell r="K28">
            <v>0.33300000000000002</v>
          </cell>
          <cell r="L28">
            <v>0.33300000000000002</v>
          </cell>
          <cell r="M28">
            <v>0.33300000000000002</v>
          </cell>
          <cell r="N28">
            <v>0.33</v>
          </cell>
        </row>
        <row r="29">
          <cell r="C29">
            <v>37622</v>
          </cell>
          <cell r="D29">
            <v>0.33300000000000002</v>
          </cell>
          <cell r="E29">
            <v>0.33300000000000002</v>
          </cell>
          <cell r="F29">
            <v>0.33300000000000002</v>
          </cell>
          <cell r="G29">
            <v>0.33300000000000002</v>
          </cell>
          <cell r="H29">
            <v>0.33300000000000002</v>
          </cell>
          <cell r="I29">
            <v>0.33300000000000002</v>
          </cell>
          <cell r="J29">
            <v>0.33300000000000002</v>
          </cell>
          <cell r="K29">
            <v>0.33300000000000002</v>
          </cell>
          <cell r="L29">
            <v>0.33300000000000002</v>
          </cell>
          <cell r="M29">
            <v>0.33300000000000002</v>
          </cell>
          <cell r="N29">
            <v>0.33</v>
          </cell>
        </row>
        <row r="30">
          <cell r="C30">
            <v>37987</v>
          </cell>
          <cell r="D30">
            <v>0.33300000000000002</v>
          </cell>
          <cell r="E30">
            <v>0.33300000000000002</v>
          </cell>
          <cell r="F30">
            <v>0.33300000000000002</v>
          </cell>
          <cell r="G30">
            <v>0.33300000000000002</v>
          </cell>
          <cell r="H30">
            <v>0.33300000000000002</v>
          </cell>
          <cell r="I30">
            <v>0.33300000000000002</v>
          </cell>
          <cell r="J30">
            <v>0.33300000000000002</v>
          </cell>
          <cell r="K30">
            <v>0.33300000000000002</v>
          </cell>
          <cell r="L30">
            <v>0.33300000000000002</v>
          </cell>
          <cell r="M30">
            <v>0.33300000000000002</v>
          </cell>
          <cell r="N30">
            <v>0.33</v>
          </cell>
        </row>
        <row r="31">
          <cell r="C31">
            <v>38353</v>
          </cell>
          <cell r="D31">
            <v>0.33300000000000002</v>
          </cell>
          <cell r="E31">
            <v>0.33300000000000002</v>
          </cell>
          <cell r="F31">
            <v>0.33300000000000002</v>
          </cell>
          <cell r="G31">
            <v>0.33300000000000002</v>
          </cell>
          <cell r="H31">
            <v>0.33300000000000002</v>
          </cell>
          <cell r="I31">
            <v>0.33300000000000002</v>
          </cell>
          <cell r="J31">
            <v>0.33300000000000002</v>
          </cell>
          <cell r="K31">
            <v>0.33300000000000002</v>
          </cell>
          <cell r="L31">
            <v>0.33300000000000002</v>
          </cell>
          <cell r="M31">
            <v>0.33300000000000002</v>
          </cell>
          <cell r="N31">
            <v>0.33</v>
          </cell>
        </row>
        <row r="32">
          <cell r="C32">
            <v>38718</v>
          </cell>
          <cell r="D32">
            <v>0.33300000000000002</v>
          </cell>
          <cell r="E32">
            <v>0.33300000000000002</v>
          </cell>
          <cell r="F32">
            <v>0.33300000000000002</v>
          </cell>
          <cell r="G32">
            <v>0.33300000000000002</v>
          </cell>
          <cell r="H32">
            <v>0.33300000000000002</v>
          </cell>
          <cell r="I32">
            <v>0.33300000000000002</v>
          </cell>
          <cell r="J32">
            <v>0.33300000000000002</v>
          </cell>
          <cell r="K32">
            <v>0.33300000000000002</v>
          </cell>
          <cell r="L32">
            <v>0.33300000000000002</v>
          </cell>
          <cell r="M32">
            <v>0.33300000000000002</v>
          </cell>
          <cell r="N32">
            <v>0.33</v>
          </cell>
        </row>
        <row r="33">
          <cell r="C33">
            <v>39083</v>
          </cell>
          <cell r="D33">
            <v>0.33300000000000002</v>
          </cell>
          <cell r="E33">
            <v>0.33300000000000002</v>
          </cell>
          <cell r="F33">
            <v>0.33300000000000002</v>
          </cell>
          <cell r="G33">
            <v>0.33300000000000002</v>
          </cell>
          <cell r="H33">
            <v>0.33300000000000002</v>
          </cell>
          <cell r="I33">
            <v>0.33300000000000002</v>
          </cell>
          <cell r="J33">
            <v>0.33300000000000002</v>
          </cell>
          <cell r="K33">
            <v>0.33300000000000002</v>
          </cell>
          <cell r="L33">
            <v>0.33300000000000002</v>
          </cell>
          <cell r="M33">
            <v>0.33300000000000002</v>
          </cell>
          <cell r="N33">
            <v>0.33</v>
          </cell>
        </row>
        <row r="34">
          <cell r="C34">
            <v>39448</v>
          </cell>
          <cell r="D34">
            <v>0.33300000000000002</v>
          </cell>
          <cell r="E34">
            <v>0.33300000000000002</v>
          </cell>
          <cell r="F34">
            <v>0.33300000000000002</v>
          </cell>
          <cell r="G34">
            <v>0.33300000000000002</v>
          </cell>
          <cell r="H34">
            <v>0.33300000000000002</v>
          </cell>
          <cell r="I34">
            <v>0.33300000000000002</v>
          </cell>
          <cell r="J34">
            <v>0.33300000000000002</v>
          </cell>
          <cell r="K34">
            <v>0.33300000000000002</v>
          </cell>
          <cell r="L34">
            <v>0.33300000000000002</v>
          </cell>
          <cell r="M34">
            <v>0.33300000000000002</v>
          </cell>
          <cell r="N34">
            <v>0.33</v>
          </cell>
        </row>
        <row r="35">
          <cell r="C35">
            <v>39814</v>
          </cell>
          <cell r="D35">
            <v>0.33300000000000002</v>
          </cell>
          <cell r="E35">
            <v>0.33300000000000002</v>
          </cell>
          <cell r="F35">
            <v>0.33300000000000002</v>
          </cell>
          <cell r="G35">
            <v>0.33300000000000002</v>
          </cell>
          <cell r="H35">
            <v>0.33300000000000002</v>
          </cell>
          <cell r="I35">
            <v>0.33300000000000002</v>
          </cell>
          <cell r="J35">
            <v>0.33300000000000002</v>
          </cell>
          <cell r="K35">
            <v>0.33300000000000002</v>
          </cell>
          <cell r="L35">
            <v>0.33300000000000002</v>
          </cell>
          <cell r="M35">
            <v>0.33300000000000002</v>
          </cell>
          <cell r="N35">
            <v>0.33</v>
          </cell>
        </row>
        <row r="36">
          <cell r="C36">
            <v>40179</v>
          </cell>
          <cell r="D36">
            <v>0.33300000000000002</v>
          </cell>
          <cell r="E36">
            <v>0.33300000000000002</v>
          </cell>
          <cell r="F36">
            <v>0.33300000000000002</v>
          </cell>
          <cell r="G36">
            <v>0.33300000000000002</v>
          </cell>
          <cell r="H36">
            <v>0.33300000000000002</v>
          </cell>
          <cell r="I36">
            <v>0.33300000000000002</v>
          </cell>
          <cell r="J36">
            <v>0.33300000000000002</v>
          </cell>
          <cell r="K36">
            <v>0.33300000000000002</v>
          </cell>
          <cell r="L36">
            <v>0.33300000000000002</v>
          </cell>
          <cell r="M36">
            <v>0.33300000000000002</v>
          </cell>
          <cell r="N36">
            <v>0.33</v>
          </cell>
        </row>
        <row r="39">
          <cell r="C39" t="str">
            <v>VICEastern</v>
          </cell>
          <cell r="D39" t="str">
            <v>Pulse</v>
          </cell>
          <cell r="E39" t="str">
            <v>AGL</v>
          </cell>
          <cell r="F39" t="str">
            <v>TXU</v>
          </cell>
          <cell r="G39" t="str">
            <v>CitiPower</v>
          </cell>
          <cell r="H39" t="str">
            <v>Powercor</v>
          </cell>
          <cell r="I39" t="str">
            <v>Integral</v>
          </cell>
          <cell r="J39" t="str">
            <v>EnergyAustralia</v>
          </cell>
          <cell r="K39" t="str">
            <v>Rural NSW</v>
          </cell>
          <cell r="L39" t="str">
            <v>Energex</v>
          </cell>
          <cell r="M39" t="str">
            <v>Ergon</v>
          </cell>
          <cell r="N39" t="str">
            <v>Non Incumbent</v>
          </cell>
        </row>
        <row r="40">
          <cell r="C40">
            <v>36526</v>
          </cell>
          <cell r="D40">
            <v>0.33300000000000002</v>
          </cell>
          <cell r="E40">
            <v>0.33300000000000002</v>
          </cell>
          <cell r="F40">
            <v>0.33300000000000002</v>
          </cell>
          <cell r="G40">
            <v>0.33300000000000002</v>
          </cell>
          <cell r="H40">
            <v>0.33300000000000002</v>
          </cell>
          <cell r="I40">
            <v>0.33300000000000002</v>
          </cell>
          <cell r="J40">
            <v>0.33300000000000002</v>
          </cell>
          <cell r="K40">
            <v>0.33300000000000002</v>
          </cell>
          <cell r="L40">
            <v>0.33300000000000002</v>
          </cell>
          <cell r="M40">
            <v>0.33300000000000002</v>
          </cell>
          <cell r="N40">
            <v>0</v>
          </cell>
        </row>
        <row r="41">
          <cell r="C41">
            <v>36892</v>
          </cell>
          <cell r="D41">
            <v>0.33300000000000002</v>
          </cell>
          <cell r="E41">
            <v>0.33300000000000002</v>
          </cell>
          <cell r="F41">
            <v>0.33300000000000002</v>
          </cell>
          <cell r="G41">
            <v>0.33300000000000002</v>
          </cell>
          <cell r="H41">
            <v>0.33300000000000002</v>
          </cell>
          <cell r="I41">
            <v>0.33300000000000002</v>
          </cell>
          <cell r="J41">
            <v>0.33300000000000002</v>
          </cell>
          <cell r="K41">
            <v>0.33300000000000002</v>
          </cell>
          <cell r="L41">
            <v>0.33300000000000002</v>
          </cell>
          <cell r="M41">
            <v>0.33300000000000002</v>
          </cell>
          <cell r="N41">
            <v>0</v>
          </cell>
        </row>
        <row r="42">
          <cell r="C42">
            <v>37257</v>
          </cell>
          <cell r="D42">
            <v>0.33300000000000002</v>
          </cell>
          <cell r="E42">
            <v>0.33300000000000002</v>
          </cell>
          <cell r="F42">
            <v>0.33300000000000002</v>
          </cell>
          <cell r="G42">
            <v>0.33300000000000002</v>
          </cell>
          <cell r="H42">
            <v>0.33300000000000002</v>
          </cell>
          <cell r="I42">
            <v>0.33300000000000002</v>
          </cell>
          <cell r="J42">
            <v>0.33300000000000002</v>
          </cell>
          <cell r="K42">
            <v>0.33300000000000002</v>
          </cell>
          <cell r="L42">
            <v>0.33300000000000002</v>
          </cell>
          <cell r="M42">
            <v>0.33300000000000002</v>
          </cell>
          <cell r="N42">
            <v>0.33</v>
          </cell>
        </row>
        <row r="43">
          <cell r="C43">
            <v>37622</v>
          </cell>
          <cell r="D43">
            <v>0.33300000000000002</v>
          </cell>
          <cell r="E43">
            <v>0.33300000000000002</v>
          </cell>
          <cell r="F43">
            <v>0.33300000000000002</v>
          </cell>
          <cell r="G43">
            <v>0.33300000000000002</v>
          </cell>
          <cell r="H43">
            <v>0.33300000000000002</v>
          </cell>
          <cell r="I43">
            <v>0.33300000000000002</v>
          </cell>
          <cell r="J43">
            <v>0.33300000000000002</v>
          </cell>
          <cell r="K43">
            <v>0.33300000000000002</v>
          </cell>
          <cell r="L43">
            <v>0.33300000000000002</v>
          </cell>
          <cell r="M43">
            <v>0.33300000000000002</v>
          </cell>
          <cell r="N43">
            <v>0.33</v>
          </cell>
        </row>
        <row r="44">
          <cell r="C44">
            <v>37987</v>
          </cell>
          <cell r="D44">
            <v>0.33300000000000002</v>
          </cell>
          <cell r="E44">
            <v>0.33300000000000002</v>
          </cell>
          <cell r="F44">
            <v>0.33300000000000002</v>
          </cell>
          <cell r="G44">
            <v>0.33300000000000002</v>
          </cell>
          <cell r="H44">
            <v>0.33300000000000002</v>
          </cell>
          <cell r="I44">
            <v>0.33300000000000002</v>
          </cell>
          <cell r="J44">
            <v>0.33300000000000002</v>
          </cell>
          <cell r="K44">
            <v>0.33300000000000002</v>
          </cell>
          <cell r="L44">
            <v>0.33300000000000002</v>
          </cell>
          <cell r="M44">
            <v>0.33300000000000002</v>
          </cell>
          <cell r="N44">
            <v>0.33</v>
          </cell>
        </row>
        <row r="45">
          <cell r="C45">
            <v>38353</v>
          </cell>
          <cell r="D45">
            <v>0.33300000000000002</v>
          </cell>
          <cell r="E45">
            <v>0.33300000000000002</v>
          </cell>
          <cell r="F45">
            <v>0.33300000000000002</v>
          </cell>
          <cell r="G45">
            <v>0.33300000000000002</v>
          </cell>
          <cell r="H45">
            <v>0.33300000000000002</v>
          </cell>
          <cell r="I45">
            <v>0.33300000000000002</v>
          </cell>
          <cell r="J45">
            <v>0.33300000000000002</v>
          </cell>
          <cell r="K45">
            <v>0.33300000000000002</v>
          </cell>
          <cell r="L45">
            <v>0.33300000000000002</v>
          </cell>
          <cell r="M45">
            <v>0.33300000000000002</v>
          </cell>
          <cell r="N45">
            <v>0.33</v>
          </cell>
        </row>
        <row r="46">
          <cell r="C46">
            <v>38718</v>
          </cell>
          <cell r="D46">
            <v>0.33300000000000002</v>
          </cell>
          <cell r="E46">
            <v>0.33300000000000002</v>
          </cell>
          <cell r="F46">
            <v>0.33300000000000002</v>
          </cell>
          <cell r="G46">
            <v>0.33300000000000002</v>
          </cell>
          <cell r="H46">
            <v>0.33300000000000002</v>
          </cell>
          <cell r="I46">
            <v>0.33300000000000002</v>
          </cell>
          <cell r="J46">
            <v>0.33300000000000002</v>
          </cell>
          <cell r="K46">
            <v>0.33300000000000002</v>
          </cell>
          <cell r="L46">
            <v>0.33300000000000002</v>
          </cell>
          <cell r="M46">
            <v>0.33300000000000002</v>
          </cell>
          <cell r="N46">
            <v>0.33</v>
          </cell>
        </row>
        <row r="47">
          <cell r="C47">
            <v>39083</v>
          </cell>
          <cell r="D47">
            <v>0.33300000000000002</v>
          </cell>
          <cell r="E47">
            <v>0.33300000000000002</v>
          </cell>
          <cell r="F47">
            <v>0.33300000000000002</v>
          </cell>
          <cell r="G47">
            <v>0.33300000000000002</v>
          </cell>
          <cell r="H47">
            <v>0.33300000000000002</v>
          </cell>
          <cell r="I47">
            <v>0.33300000000000002</v>
          </cell>
          <cell r="J47">
            <v>0.33300000000000002</v>
          </cell>
          <cell r="K47">
            <v>0.33300000000000002</v>
          </cell>
          <cell r="L47">
            <v>0.33300000000000002</v>
          </cell>
          <cell r="M47">
            <v>0.33300000000000002</v>
          </cell>
          <cell r="N47">
            <v>0.33</v>
          </cell>
        </row>
        <row r="48">
          <cell r="C48">
            <v>39448</v>
          </cell>
          <cell r="D48">
            <v>0.33300000000000002</v>
          </cell>
          <cell r="E48">
            <v>0.33300000000000002</v>
          </cell>
          <cell r="F48">
            <v>0.33300000000000002</v>
          </cell>
          <cell r="G48">
            <v>0.33300000000000002</v>
          </cell>
          <cell r="H48">
            <v>0.33300000000000002</v>
          </cell>
          <cell r="I48">
            <v>0.33300000000000002</v>
          </cell>
          <cell r="J48">
            <v>0.33300000000000002</v>
          </cell>
          <cell r="K48">
            <v>0.33300000000000002</v>
          </cell>
          <cell r="L48">
            <v>0.33300000000000002</v>
          </cell>
          <cell r="M48">
            <v>0.33300000000000002</v>
          </cell>
          <cell r="N48">
            <v>0.33</v>
          </cell>
        </row>
        <row r="49">
          <cell r="C49">
            <v>39814</v>
          </cell>
          <cell r="D49">
            <v>0.33300000000000002</v>
          </cell>
          <cell r="E49">
            <v>0.33300000000000002</v>
          </cell>
          <cell r="F49">
            <v>0.33300000000000002</v>
          </cell>
          <cell r="G49">
            <v>0.33300000000000002</v>
          </cell>
          <cell r="H49">
            <v>0.33300000000000002</v>
          </cell>
          <cell r="I49">
            <v>0.33300000000000002</v>
          </cell>
          <cell r="J49">
            <v>0.33300000000000002</v>
          </cell>
          <cell r="K49">
            <v>0.33300000000000002</v>
          </cell>
          <cell r="L49">
            <v>0.33300000000000002</v>
          </cell>
          <cell r="M49">
            <v>0.33300000000000002</v>
          </cell>
          <cell r="N49">
            <v>0.33</v>
          </cell>
        </row>
        <row r="50">
          <cell r="C50">
            <v>40179</v>
          </cell>
          <cell r="D50">
            <v>0.33300000000000002</v>
          </cell>
          <cell r="E50">
            <v>0.33300000000000002</v>
          </cell>
          <cell r="F50">
            <v>0.33300000000000002</v>
          </cell>
          <cell r="G50">
            <v>0.33300000000000002</v>
          </cell>
          <cell r="H50">
            <v>0.33300000000000002</v>
          </cell>
          <cell r="I50">
            <v>0.33300000000000002</v>
          </cell>
          <cell r="J50">
            <v>0.33300000000000002</v>
          </cell>
          <cell r="K50">
            <v>0.33300000000000002</v>
          </cell>
          <cell r="L50">
            <v>0.33300000000000002</v>
          </cell>
          <cell r="M50">
            <v>0.33300000000000002</v>
          </cell>
          <cell r="N50">
            <v>0.33</v>
          </cell>
        </row>
        <row r="53">
          <cell r="C53" t="str">
            <v>VICCitiPower</v>
          </cell>
          <cell r="D53" t="str">
            <v>Pulse</v>
          </cell>
          <cell r="E53" t="str">
            <v>AGL</v>
          </cell>
          <cell r="F53" t="str">
            <v>TXU</v>
          </cell>
          <cell r="G53" t="str">
            <v>CitiPower</v>
          </cell>
          <cell r="H53" t="str">
            <v>Powercor</v>
          </cell>
          <cell r="I53" t="str">
            <v>Integral</v>
          </cell>
          <cell r="J53" t="str">
            <v>EnergyAustralia</v>
          </cell>
          <cell r="K53" t="str">
            <v>Rural NSW</v>
          </cell>
          <cell r="L53" t="str">
            <v>Energex</v>
          </cell>
          <cell r="M53" t="str">
            <v>Ergon</v>
          </cell>
          <cell r="N53" t="str">
            <v>Non Incumbent</v>
          </cell>
        </row>
        <row r="54">
          <cell r="C54">
            <v>36526</v>
          </cell>
          <cell r="D54">
            <v>0.33300000000000002</v>
          </cell>
          <cell r="E54">
            <v>0.33300000000000002</v>
          </cell>
          <cell r="F54">
            <v>0.33300000000000002</v>
          </cell>
          <cell r="G54">
            <v>0.33300000000000002</v>
          </cell>
          <cell r="H54">
            <v>0.33300000000000002</v>
          </cell>
          <cell r="I54">
            <v>0.33300000000000002</v>
          </cell>
          <cell r="J54">
            <v>0.33300000000000002</v>
          </cell>
          <cell r="K54">
            <v>0.33300000000000002</v>
          </cell>
          <cell r="L54">
            <v>0.33300000000000002</v>
          </cell>
          <cell r="M54">
            <v>0.33300000000000002</v>
          </cell>
          <cell r="N54">
            <v>0</v>
          </cell>
        </row>
        <row r="55">
          <cell r="C55">
            <v>36892</v>
          </cell>
          <cell r="D55">
            <v>0.33300000000000002</v>
          </cell>
          <cell r="E55">
            <v>0.33300000000000002</v>
          </cell>
          <cell r="F55">
            <v>0.33300000000000002</v>
          </cell>
          <cell r="G55">
            <v>0.33300000000000002</v>
          </cell>
          <cell r="H55">
            <v>0.33300000000000002</v>
          </cell>
          <cell r="I55">
            <v>0.33300000000000002</v>
          </cell>
          <cell r="J55">
            <v>0.33300000000000002</v>
          </cell>
          <cell r="K55">
            <v>0.33300000000000002</v>
          </cell>
          <cell r="L55">
            <v>0.33300000000000002</v>
          </cell>
          <cell r="M55">
            <v>0.33300000000000002</v>
          </cell>
          <cell r="N55">
            <v>0</v>
          </cell>
        </row>
        <row r="56">
          <cell r="C56">
            <v>37257</v>
          </cell>
          <cell r="D56">
            <v>0.33300000000000002</v>
          </cell>
          <cell r="E56">
            <v>0.33300000000000002</v>
          </cell>
          <cell r="F56">
            <v>0.33300000000000002</v>
          </cell>
          <cell r="G56">
            <v>0.33300000000000002</v>
          </cell>
          <cell r="H56">
            <v>0.33300000000000002</v>
          </cell>
          <cell r="I56">
            <v>0.33300000000000002</v>
          </cell>
          <cell r="J56">
            <v>0.33300000000000002</v>
          </cell>
          <cell r="K56">
            <v>0.33300000000000002</v>
          </cell>
          <cell r="L56">
            <v>0.33300000000000002</v>
          </cell>
          <cell r="M56">
            <v>0.33300000000000002</v>
          </cell>
          <cell r="N56">
            <v>0.33</v>
          </cell>
        </row>
        <row r="57">
          <cell r="C57">
            <v>37622</v>
          </cell>
          <cell r="D57">
            <v>0.33300000000000002</v>
          </cell>
          <cell r="E57">
            <v>0.33300000000000002</v>
          </cell>
          <cell r="F57">
            <v>0.33300000000000002</v>
          </cell>
          <cell r="G57">
            <v>0.33300000000000002</v>
          </cell>
          <cell r="H57">
            <v>0.33300000000000002</v>
          </cell>
          <cell r="I57">
            <v>0.33300000000000002</v>
          </cell>
          <cell r="J57">
            <v>0.33300000000000002</v>
          </cell>
          <cell r="K57">
            <v>0.33300000000000002</v>
          </cell>
          <cell r="L57">
            <v>0.33300000000000002</v>
          </cell>
          <cell r="M57">
            <v>0.33300000000000002</v>
          </cell>
          <cell r="N57">
            <v>0.33</v>
          </cell>
        </row>
        <row r="58">
          <cell r="C58">
            <v>37987</v>
          </cell>
          <cell r="D58">
            <v>0.33300000000000002</v>
          </cell>
          <cell r="E58">
            <v>0.33300000000000002</v>
          </cell>
          <cell r="F58">
            <v>0.33300000000000002</v>
          </cell>
          <cell r="G58">
            <v>0.33300000000000002</v>
          </cell>
          <cell r="H58">
            <v>0.33300000000000002</v>
          </cell>
          <cell r="I58">
            <v>0.33300000000000002</v>
          </cell>
          <cell r="J58">
            <v>0.33300000000000002</v>
          </cell>
          <cell r="K58">
            <v>0.33300000000000002</v>
          </cell>
          <cell r="L58">
            <v>0.33300000000000002</v>
          </cell>
          <cell r="M58">
            <v>0.33300000000000002</v>
          </cell>
          <cell r="N58">
            <v>0.33</v>
          </cell>
        </row>
        <row r="59">
          <cell r="C59">
            <v>38353</v>
          </cell>
          <cell r="D59">
            <v>0.33300000000000002</v>
          </cell>
          <cell r="E59">
            <v>0.33300000000000002</v>
          </cell>
          <cell r="F59">
            <v>0.33300000000000002</v>
          </cell>
          <cell r="G59">
            <v>0.33300000000000002</v>
          </cell>
          <cell r="H59">
            <v>0.33300000000000002</v>
          </cell>
          <cell r="I59">
            <v>0.33300000000000002</v>
          </cell>
          <cell r="J59">
            <v>0.33300000000000002</v>
          </cell>
          <cell r="K59">
            <v>0.33300000000000002</v>
          </cell>
          <cell r="L59">
            <v>0.33300000000000002</v>
          </cell>
          <cell r="M59">
            <v>0.33300000000000002</v>
          </cell>
          <cell r="N59">
            <v>0.33</v>
          </cell>
        </row>
        <row r="60">
          <cell r="C60">
            <v>38718</v>
          </cell>
          <cell r="D60">
            <v>0.33300000000000002</v>
          </cell>
          <cell r="E60">
            <v>0.33300000000000002</v>
          </cell>
          <cell r="F60">
            <v>0.33300000000000002</v>
          </cell>
          <cell r="G60">
            <v>0.33300000000000002</v>
          </cell>
          <cell r="H60">
            <v>0.33300000000000002</v>
          </cell>
          <cell r="I60">
            <v>0.33300000000000002</v>
          </cell>
          <cell r="J60">
            <v>0.33300000000000002</v>
          </cell>
          <cell r="K60">
            <v>0.33300000000000002</v>
          </cell>
          <cell r="L60">
            <v>0.33300000000000002</v>
          </cell>
          <cell r="M60">
            <v>0.33300000000000002</v>
          </cell>
          <cell r="N60">
            <v>0.33</v>
          </cell>
        </row>
        <row r="61">
          <cell r="C61">
            <v>39083</v>
          </cell>
          <cell r="D61">
            <v>0.33300000000000002</v>
          </cell>
          <cell r="E61">
            <v>0.33300000000000002</v>
          </cell>
          <cell r="F61">
            <v>0.33300000000000002</v>
          </cell>
          <cell r="G61">
            <v>0.33300000000000002</v>
          </cell>
          <cell r="H61">
            <v>0.33300000000000002</v>
          </cell>
          <cell r="I61">
            <v>0.33300000000000002</v>
          </cell>
          <cell r="J61">
            <v>0.33300000000000002</v>
          </cell>
          <cell r="K61">
            <v>0.33300000000000002</v>
          </cell>
          <cell r="L61">
            <v>0.33300000000000002</v>
          </cell>
          <cell r="M61">
            <v>0.33300000000000002</v>
          </cell>
          <cell r="N61">
            <v>0.33</v>
          </cell>
        </row>
        <row r="62">
          <cell r="C62">
            <v>39448</v>
          </cell>
          <cell r="D62">
            <v>0.33300000000000002</v>
          </cell>
          <cell r="E62">
            <v>0.33300000000000002</v>
          </cell>
          <cell r="F62">
            <v>0.33300000000000002</v>
          </cell>
          <cell r="G62">
            <v>0.33300000000000002</v>
          </cell>
          <cell r="H62">
            <v>0.33300000000000002</v>
          </cell>
          <cell r="I62">
            <v>0.33300000000000002</v>
          </cell>
          <cell r="J62">
            <v>0.33300000000000002</v>
          </cell>
          <cell r="K62">
            <v>0.33300000000000002</v>
          </cell>
          <cell r="L62">
            <v>0.33300000000000002</v>
          </cell>
          <cell r="M62">
            <v>0.33300000000000002</v>
          </cell>
          <cell r="N62">
            <v>0.33</v>
          </cell>
        </row>
        <row r="63">
          <cell r="C63">
            <v>39814</v>
          </cell>
          <cell r="D63">
            <v>0.33300000000000002</v>
          </cell>
          <cell r="E63">
            <v>0.33300000000000002</v>
          </cell>
          <cell r="F63">
            <v>0.33300000000000002</v>
          </cell>
          <cell r="G63">
            <v>0.33300000000000002</v>
          </cell>
          <cell r="H63">
            <v>0.33300000000000002</v>
          </cell>
          <cell r="I63">
            <v>0.33300000000000002</v>
          </cell>
          <cell r="J63">
            <v>0.33300000000000002</v>
          </cell>
          <cell r="K63">
            <v>0.33300000000000002</v>
          </cell>
          <cell r="L63">
            <v>0.33300000000000002</v>
          </cell>
          <cell r="M63">
            <v>0.33300000000000002</v>
          </cell>
          <cell r="N63">
            <v>0.33</v>
          </cell>
        </row>
        <row r="64">
          <cell r="C64">
            <v>40179</v>
          </cell>
          <cell r="D64">
            <v>0.33300000000000002</v>
          </cell>
          <cell r="E64">
            <v>0.33300000000000002</v>
          </cell>
          <cell r="F64">
            <v>0.33300000000000002</v>
          </cell>
          <cell r="G64">
            <v>0.33300000000000002</v>
          </cell>
          <cell r="H64">
            <v>0.33300000000000002</v>
          </cell>
          <cell r="I64">
            <v>0.33300000000000002</v>
          </cell>
          <cell r="J64">
            <v>0.33300000000000002</v>
          </cell>
          <cell r="K64">
            <v>0.33300000000000002</v>
          </cell>
          <cell r="L64">
            <v>0.33300000000000002</v>
          </cell>
          <cell r="M64">
            <v>0.33300000000000002</v>
          </cell>
          <cell r="N64">
            <v>0.33</v>
          </cell>
        </row>
        <row r="67">
          <cell r="C67" t="str">
            <v>VICPowercor</v>
          </cell>
          <cell r="D67" t="str">
            <v>Pulse</v>
          </cell>
          <cell r="E67" t="str">
            <v>AGL</v>
          </cell>
          <cell r="F67" t="str">
            <v>TXU</v>
          </cell>
          <cell r="G67" t="str">
            <v>CitiPower</v>
          </cell>
          <cell r="H67" t="str">
            <v>Powercor</v>
          </cell>
          <cell r="I67" t="str">
            <v>Integral</v>
          </cell>
          <cell r="J67" t="str">
            <v>EnergyAustralia</v>
          </cell>
          <cell r="K67" t="str">
            <v>Rural NSW</v>
          </cell>
          <cell r="L67" t="str">
            <v>Energex</v>
          </cell>
          <cell r="M67" t="str">
            <v>Ergon</v>
          </cell>
          <cell r="N67" t="str">
            <v>Non Incumbent</v>
          </cell>
        </row>
        <row r="68">
          <cell r="C68">
            <v>36526</v>
          </cell>
          <cell r="D68">
            <v>0.33300000000000002</v>
          </cell>
          <cell r="E68">
            <v>0.33300000000000002</v>
          </cell>
          <cell r="F68">
            <v>0.33300000000000002</v>
          </cell>
          <cell r="G68">
            <v>0.33300000000000002</v>
          </cell>
          <cell r="H68">
            <v>0.33300000000000002</v>
          </cell>
          <cell r="I68">
            <v>0.33300000000000002</v>
          </cell>
          <cell r="J68">
            <v>0.33300000000000002</v>
          </cell>
          <cell r="K68">
            <v>0.33300000000000002</v>
          </cell>
          <cell r="L68">
            <v>0.33300000000000002</v>
          </cell>
          <cell r="M68">
            <v>0.33300000000000002</v>
          </cell>
          <cell r="N68">
            <v>0</v>
          </cell>
        </row>
        <row r="69">
          <cell r="C69">
            <v>36892</v>
          </cell>
          <cell r="D69">
            <v>0.33300000000000002</v>
          </cell>
          <cell r="E69">
            <v>0.33300000000000002</v>
          </cell>
          <cell r="F69">
            <v>0.33300000000000002</v>
          </cell>
          <cell r="G69">
            <v>0.33300000000000002</v>
          </cell>
          <cell r="H69">
            <v>0.33300000000000002</v>
          </cell>
          <cell r="I69">
            <v>0.33300000000000002</v>
          </cell>
          <cell r="J69">
            <v>0.33300000000000002</v>
          </cell>
          <cell r="K69">
            <v>0.33300000000000002</v>
          </cell>
          <cell r="L69">
            <v>0.33300000000000002</v>
          </cell>
          <cell r="M69">
            <v>0.33300000000000002</v>
          </cell>
          <cell r="N69">
            <v>0</v>
          </cell>
        </row>
        <row r="70">
          <cell r="C70">
            <v>37257</v>
          </cell>
          <cell r="D70">
            <v>0.33300000000000002</v>
          </cell>
          <cell r="E70">
            <v>0.33300000000000002</v>
          </cell>
          <cell r="F70">
            <v>0.33300000000000002</v>
          </cell>
          <cell r="G70">
            <v>0.33300000000000002</v>
          </cell>
          <cell r="H70">
            <v>0.33300000000000002</v>
          </cell>
          <cell r="I70">
            <v>0.33300000000000002</v>
          </cell>
          <cell r="J70">
            <v>0.33300000000000002</v>
          </cell>
          <cell r="K70">
            <v>0.33300000000000002</v>
          </cell>
          <cell r="L70">
            <v>0.33300000000000002</v>
          </cell>
          <cell r="M70">
            <v>0.33300000000000002</v>
          </cell>
          <cell r="N70">
            <v>0.33</v>
          </cell>
        </row>
        <row r="71">
          <cell r="C71">
            <v>37622</v>
          </cell>
          <cell r="D71">
            <v>0.33300000000000002</v>
          </cell>
          <cell r="E71">
            <v>0.33300000000000002</v>
          </cell>
          <cell r="F71">
            <v>0.33300000000000002</v>
          </cell>
          <cell r="G71">
            <v>0.33300000000000002</v>
          </cell>
          <cell r="H71">
            <v>0.33300000000000002</v>
          </cell>
          <cell r="I71">
            <v>0.33300000000000002</v>
          </cell>
          <cell r="J71">
            <v>0.33300000000000002</v>
          </cell>
          <cell r="K71">
            <v>0.33300000000000002</v>
          </cell>
          <cell r="L71">
            <v>0.33300000000000002</v>
          </cell>
          <cell r="M71">
            <v>0.33300000000000002</v>
          </cell>
          <cell r="N71">
            <v>0.33</v>
          </cell>
        </row>
        <row r="72">
          <cell r="C72">
            <v>37987</v>
          </cell>
          <cell r="D72">
            <v>0.33300000000000002</v>
          </cell>
          <cell r="E72">
            <v>0.33300000000000002</v>
          </cell>
          <cell r="F72">
            <v>0.33300000000000002</v>
          </cell>
          <cell r="G72">
            <v>0.33300000000000002</v>
          </cell>
          <cell r="H72">
            <v>0.33300000000000002</v>
          </cell>
          <cell r="I72">
            <v>0.33300000000000002</v>
          </cell>
          <cell r="J72">
            <v>0.33300000000000002</v>
          </cell>
          <cell r="K72">
            <v>0.33300000000000002</v>
          </cell>
          <cell r="L72">
            <v>0.33300000000000002</v>
          </cell>
          <cell r="M72">
            <v>0.33300000000000002</v>
          </cell>
          <cell r="N72">
            <v>0.33</v>
          </cell>
        </row>
        <row r="73">
          <cell r="C73">
            <v>38353</v>
          </cell>
          <cell r="D73">
            <v>0.33300000000000002</v>
          </cell>
          <cell r="E73">
            <v>0.33300000000000002</v>
          </cell>
          <cell r="F73">
            <v>0.33300000000000002</v>
          </cell>
          <cell r="G73">
            <v>0.33300000000000002</v>
          </cell>
          <cell r="H73">
            <v>0.33300000000000002</v>
          </cell>
          <cell r="I73">
            <v>0.33300000000000002</v>
          </cell>
          <cell r="J73">
            <v>0.33300000000000002</v>
          </cell>
          <cell r="K73">
            <v>0.33300000000000002</v>
          </cell>
          <cell r="L73">
            <v>0.33300000000000002</v>
          </cell>
          <cell r="M73">
            <v>0.33300000000000002</v>
          </cell>
          <cell r="N73">
            <v>0.33</v>
          </cell>
        </row>
        <row r="74">
          <cell r="C74">
            <v>38718</v>
          </cell>
          <cell r="D74">
            <v>0.33300000000000002</v>
          </cell>
          <cell r="E74">
            <v>0.33300000000000002</v>
          </cell>
          <cell r="F74">
            <v>0.33300000000000002</v>
          </cell>
          <cell r="G74">
            <v>0.33300000000000002</v>
          </cell>
          <cell r="H74">
            <v>0.33300000000000002</v>
          </cell>
          <cell r="I74">
            <v>0.33300000000000002</v>
          </cell>
          <cell r="J74">
            <v>0.33300000000000002</v>
          </cell>
          <cell r="K74">
            <v>0.33300000000000002</v>
          </cell>
          <cell r="L74">
            <v>0.33300000000000002</v>
          </cell>
          <cell r="M74">
            <v>0.33300000000000002</v>
          </cell>
          <cell r="N74">
            <v>0.33</v>
          </cell>
        </row>
        <row r="75">
          <cell r="C75">
            <v>39083</v>
          </cell>
          <cell r="D75">
            <v>0.33300000000000002</v>
          </cell>
          <cell r="E75">
            <v>0.33300000000000002</v>
          </cell>
          <cell r="F75">
            <v>0.33300000000000002</v>
          </cell>
          <cell r="G75">
            <v>0.33300000000000002</v>
          </cell>
          <cell r="H75">
            <v>0.33300000000000002</v>
          </cell>
          <cell r="I75">
            <v>0.33300000000000002</v>
          </cell>
          <cell r="J75">
            <v>0.33300000000000002</v>
          </cell>
          <cell r="K75">
            <v>0.33300000000000002</v>
          </cell>
          <cell r="L75">
            <v>0.33300000000000002</v>
          </cell>
          <cell r="M75">
            <v>0.33300000000000002</v>
          </cell>
          <cell r="N75">
            <v>0.33</v>
          </cell>
        </row>
        <row r="76">
          <cell r="C76">
            <v>39448</v>
          </cell>
          <cell r="D76">
            <v>0.33300000000000002</v>
          </cell>
          <cell r="E76">
            <v>0.33300000000000002</v>
          </cell>
          <cell r="F76">
            <v>0.33300000000000002</v>
          </cell>
          <cell r="G76">
            <v>0.33300000000000002</v>
          </cell>
          <cell r="H76">
            <v>0.33300000000000002</v>
          </cell>
          <cell r="I76">
            <v>0.33300000000000002</v>
          </cell>
          <cell r="J76">
            <v>0.33300000000000002</v>
          </cell>
          <cell r="K76">
            <v>0.33300000000000002</v>
          </cell>
          <cell r="L76">
            <v>0.33300000000000002</v>
          </cell>
          <cell r="M76">
            <v>0.33300000000000002</v>
          </cell>
          <cell r="N76">
            <v>0.33</v>
          </cell>
        </row>
        <row r="77">
          <cell r="C77">
            <v>39814</v>
          </cell>
          <cell r="D77">
            <v>0.33300000000000002</v>
          </cell>
          <cell r="E77">
            <v>0.33300000000000002</v>
          </cell>
          <cell r="F77">
            <v>0.33300000000000002</v>
          </cell>
          <cell r="G77">
            <v>0.33300000000000002</v>
          </cell>
          <cell r="H77">
            <v>0.33300000000000002</v>
          </cell>
          <cell r="I77">
            <v>0.33300000000000002</v>
          </cell>
          <cell r="J77">
            <v>0.33300000000000002</v>
          </cell>
          <cell r="K77">
            <v>0.33300000000000002</v>
          </cell>
          <cell r="L77">
            <v>0.33300000000000002</v>
          </cell>
          <cell r="M77">
            <v>0.33300000000000002</v>
          </cell>
          <cell r="N77">
            <v>0.33</v>
          </cell>
        </row>
        <row r="78">
          <cell r="C78">
            <v>40179</v>
          </cell>
          <cell r="D78">
            <v>0.33300000000000002</v>
          </cell>
          <cell r="E78">
            <v>0.33300000000000002</v>
          </cell>
          <cell r="F78">
            <v>0.33300000000000002</v>
          </cell>
          <cell r="G78">
            <v>0.33300000000000002</v>
          </cell>
          <cell r="H78">
            <v>0.33300000000000002</v>
          </cell>
          <cell r="I78">
            <v>0.33300000000000002</v>
          </cell>
          <cell r="J78">
            <v>0.33300000000000002</v>
          </cell>
          <cell r="K78">
            <v>0.33300000000000002</v>
          </cell>
          <cell r="L78">
            <v>0.33300000000000002</v>
          </cell>
          <cell r="M78">
            <v>0.33300000000000002</v>
          </cell>
          <cell r="N78">
            <v>0.33</v>
          </cell>
        </row>
        <row r="81">
          <cell r="C81" t="str">
            <v>NSWIntegral</v>
          </cell>
          <cell r="D81" t="str">
            <v>Pulse</v>
          </cell>
          <cell r="E81" t="str">
            <v>AGL</v>
          </cell>
          <cell r="F81" t="str">
            <v>TXU</v>
          </cell>
          <cell r="G81" t="str">
            <v>CitiPower</v>
          </cell>
          <cell r="H81" t="str">
            <v>Powercor</v>
          </cell>
          <cell r="I81" t="str">
            <v>Integral</v>
          </cell>
          <cell r="J81" t="str">
            <v>EnergyAustralia</v>
          </cell>
          <cell r="K81" t="str">
            <v>Rural NSW</v>
          </cell>
          <cell r="L81" t="str">
            <v>Energex</v>
          </cell>
          <cell r="M81" t="str">
            <v>Ergon</v>
          </cell>
          <cell r="N81" t="str">
            <v>Non Incumbent</v>
          </cell>
        </row>
        <row r="82">
          <cell r="C82">
            <v>36526</v>
          </cell>
          <cell r="D82">
            <v>0.33300000000000002</v>
          </cell>
          <cell r="E82">
            <v>0.33300000000000002</v>
          </cell>
          <cell r="F82">
            <v>0.33300000000000002</v>
          </cell>
          <cell r="G82">
            <v>0.33300000000000002</v>
          </cell>
          <cell r="H82">
            <v>0.33300000000000002</v>
          </cell>
          <cell r="I82">
            <v>0.33300000000000002</v>
          </cell>
          <cell r="J82">
            <v>0.33300000000000002</v>
          </cell>
          <cell r="K82">
            <v>0.33300000000000002</v>
          </cell>
          <cell r="L82">
            <v>0.33300000000000002</v>
          </cell>
          <cell r="M82">
            <v>0.33300000000000002</v>
          </cell>
          <cell r="N82">
            <v>0</v>
          </cell>
        </row>
        <row r="83">
          <cell r="C83">
            <v>36892</v>
          </cell>
          <cell r="D83">
            <v>0.33300000000000002</v>
          </cell>
          <cell r="E83">
            <v>0.33300000000000002</v>
          </cell>
          <cell r="F83">
            <v>0.33300000000000002</v>
          </cell>
          <cell r="G83">
            <v>0.33300000000000002</v>
          </cell>
          <cell r="H83">
            <v>0.33300000000000002</v>
          </cell>
          <cell r="I83">
            <v>0.33300000000000002</v>
          </cell>
          <cell r="J83">
            <v>0.33300000000000002</v>
          </cell>
          <cell r="K83">
            <v>0.33300000000000002</v>
          </cell>
          <cell r="L83">
            <v>0.33300000000000002</v>
          </cell>
          <cell r="M83">
            <v>0.33300000000000002</v>
          </cell>
          <cell r="N83">
            <v>0</v>
          </cell>
        </row>
        <row r="84">
          <cell r="C84">
            <v>37257</v>
          </cell>
          <cell r="D84">
            <v>0.33300000000000002</v>
          </cell>
          <cell r="E84">
            <v>0.33300000000000002</v>
          </cell>
          <cell r="F84">
            <v>0.33300000000000002</v>
          </cell>
          <cell r="G84">
            <v>0.33300000000000002</v>
          </cell>
          <cell r="H84">
            <v>0.33300000000000002</v>
          </cell>
          <cell r="I84">
            <v>0.33300000000000002</v>
          </cell>
          <cell r="J84">
            <v>0.33300000000000002</v>
          </cell>
          <cell r="K84">
            <v>0.33300000000000002</v>
          </cell>
          <cell r="L84">
            <v>0.33300000000000002</v>
          </cell>
          <cell r="M84">
            <v>0.33300000000000002</v>
          </cell>
          <cell r="N84">
            <v>0.33</v>
          </cell>
        </row>
        <row r="85">
          <cell r="C85">
            <v>37622</v>
          </cell>
          <cell r="D85">
            <v>0.33300000000000002</v>
          </cell>
          <cell r="E85">
            <v>0.33300000000000002</v>
          </cell>
          <cell r="F85">
            <v>0.33300000000000002</v>
          </cell>
          <cell r="G85">
            <v>0.33300000000000002</v>
          </cell>
          <cell r="H85">
            <v>0.33300000000000002</v>
          </cell>
          <cell r="I85">
            <v>0.33300000000000002</v>
          </cell>
          <cell r="J85">
            <v>0.33300000000000002</v>
          </cell>
          <cell r="K85">
            <v>0.33300000000000002</v>
          </cell>
          <cell r="L85">
            <v>0.33300000000000002</v>
          </cell>
          <cell r="M85">
            <v>0.33300000000000002</v>
          </cell>
          <cell r="N85">
            <v>0.33</v>
          </cell>
        </row>
        <row r="86">
          <cell r="C86">
            <v>37987</v>
          </cell>
          <cell r="D86">
            <v>0.33300000000000002</v>
          </cell>
          <cell r="E86">
            <v>0.33300000000000002</v>
          </cell>
          <cell r="F86">
            <v>0.33300000000000002</v>
          </cell>
          <cell r="G86">
            <v>0.33300000000000002</v>
          </cell>
          <cell r="H86">
            <v>0.33300000000000002</v>
          </cell>
          <cell r="I86">
            <v>0.33300000000000002</v>
          </cell>
          <cell r="J86">
            <v>0.33300000000000002</v>
          </cell>
          <cell r="K86">
            <v>0.33300000000000002</v>
          </cell>
          <cell r="L86">
            <v>0.33300000000000002</v>
          </cell>
          <cell r="M86">
            <v>0.33300000000000002</v>
          </cell>
          <cell r="N86">
            <v>0.33</v>
          </cell>
        </row>
        <row r="87">
          <cell r="C87">
            <v>38353</v>
          </cell>
          <cell r="D87">
            <v>0.33300000000000002</v>
          </cell>
          <cell r="E87">
            <v>0.33300000000000002</v>
          </cell>
          <cell r="F87">
            <v>0.33300000000000002</v>
          </cell>
          <cell r="G87">
            <v>0.33300000000000002</v>
          </cell>
          <cell r="H87">
            <v>0.33300000000000002</v>
          </cell>
          <cell r="I87">
            <v>0.33300000000000002</v>
          </cell>
          <cell r="J87">
            <v>0.33300000000000002</v>
          </cell>
          <cell r="K87">
            <v>0.33300000000000002</v>
          </cell>
          <cell r="L87">
            <v>0.33300000000000002</v>
          </cell>
          <cell r="M87">
            <v>0.33300000000000002</v>
          </cell>
          <cell r="N87">
            <v>0.33</v>
          </cell>
        </row>
        <row r="88">
          <cell r="C88">
            <v>38718</v>
          </cell>
          <cell r="D88">
            <v>0.33300000000000002</v>
          </cell>
          <cell r="E88">
            <v>0.33300000000000002</v>
          </cell>
          <cell r="F88">
            <v>0.33300000000000002</v>
          </cell>
          <cell r="G88">
            <v>0.33300000000000002</v>
          </cell>
          <cell r="H88">
            <v>0.33300000000000002</v>
          </cell>
          <cell r="I88">
            <v>0.33300000000000002</v>
          </cell>
          <cell r="J88">
            <v>0.33300000000000002</v>
          </cell>
          <cell r="K88">
            <v>0.33300000000000002</v>
          </cell>
          <cell r="L88">
            <v>0.33300000000000002</v>
          </cell>
          <cell r="M88">
            <v>0.33300000000000002</v>
          </cell>
          <cell r="N88">
            <v>0.33</v>
          </cell>
        </row>
        <row r="89">
          <cell r="C89">
            <v>39083</v>
          </cell>
          <cell r="D89">
            <v>0.33300000000000002</v>
          </cell>
          <cell r="E89">
            <v>0.33300000000000002</v>
          </cell>
          <cell r="F89">
            <v>0.33300000000000002</v>
          </cell>
          <cell r="G89">
            <v>0.33300000000000002</v>
          </cell>
          <cell r="H89">
            <v>0.33300000000000002</v>
          </cell>
          <cell r="I89">
            <v>0.33300000000000002</v>
          </cell>
          <cell r="J89">
            <v>0.33300000000000002</v>
          </cell>
          <cell r="K89">
            <v>0.33300000000000002</v>
          </cell>
          <cell r="L89">
            <v>0.33300000000000002</v>
          </cell>
          <cell r="M89">
            <v>0.33300000000000002</v>
          </cell>
          <cell r="N89">
            <v>0.33</v>
          </cell>
        </row>
        <row r="90">
          <cell r="C90">
            <v>39448</v>
          </cell>
          <cell r="D90">
            <v>0.33300000000000002</v>
          </cell>
          <cell r="E90">
            <v>0.33300000000000002</v>
          </cell>
          <cell r="F90">
            <v>0.33300000000000002</v>
          </cell>
          <cell r="G90">
            <v>0.33300000000000002</v>
          </cell>
          <cell r="H90">
            <v>0.33300000000000002</v>
          </cell>
          <cell r="I90">
            <v>0.33300000000000002</v>
          </cell>
          <cell r="J90">
            <v>0.33300000000000002</v>
          </cell>
          <cell r="K90">
            <v>0.33300000000000002</v>
          </cell>
          <cell r="L90">
            <v>0.33300000000000002</v>
          </cell>
          <cell r="M90">
            <v>0.33300000000000002</v>
          </cell>
          <cell r="N90">
            <v>0.33</v>
          </cell>
        </row>
        <row r="91">
          <cell r="C91">
            <v>39814</v>
          </cell>
          <cell r="D91">
            <v>0.33300000000000002</v>
          </cell>
          <cell r="E91">
            <v>0.33300000000000002</v>
          </cell>
          <cell r="F91">
            <v>0.33300000000000002</v>
          </cell>
          <cell r="G91">
            <v>0.33300000000000002</v>
          </cell>
          <cell r="H91">
            <v>0.33300000000000002</v>
          </cell>
          <cell r="I91">
            <v>0.33300000000000002</v>
          </cell>
          <cell r="J91">
            <v>0.33300000000000002</v>
          </cell>
          <cell r="K91">
            <v>0.33300000000000002</v>
          </cell>
          <cell r="L91">
            <v>0.33300000000000002</v>
          </cell>
          <cell r="M91">
            <v>0.33300000000000002</v>
          </cell>
          <cell r="N91">
            <v>0.33</v>
          </cell>
        </row>
        <row r="92">
          <cell r="C92">
            <v>40179</v>
          </cell>
          <cell r="D92">
            <v>0.33300000000000002</v>
          </cell>
          <cell r="E92">
            <v>0.33300000000000002</v>
          </cell>
          <cell r="F92">
            <v>0.33300000000000002</v>
          </cell>
          <cell r="G92">
            <v>0.33300000000000002</v>
          </cell>
          <cell r="H92">
            <v>0.33300000000000002</v>
          </cell>
          <cell r="I92">
            <v>0.33300000000000002</v>
          </cell>
          <cell r="J92">
            <v>0.33300000000000002</v>
          </cell>
          <cell r="K92">
            <v>0.33300000000000002</v>
          </cell>
          <cell r="L92">
            <v>0.33300000000000002</v>
          </cell>
          <cell r="M92">
            <v>0.33300000000000002</v>
          </cell>
          <cell r="N92">
            <v>0.33</v>
          </cell>
        </row>
        <row r="95">
          <cell r="C95" t="str">
            <v>NSWEnergyAustralia</v>
          </cell>
          <cell r="D95" t="str">
            <v>Pulse</v>
          </cell>
          <cell r="E95" t="str">
            <v>AGL</v>
          </cell>
          <cell r="F95" t="str">
            <v>TXU</v>
          </cell>
          <cell r="G95" t="str">
            <v>CitiPower</v>
          </cell>
          <cell r="H95" t="str">
            <v>Powercor</v>
          </cell>
          <cell r="I95" t="str">
            <v>Integral</v>
          </cell>
          <cell r="J95" t="str">
            <v>EnergyAustralia</v>
          </cell>
          <cell r="K95" t="str">
            <v>Rural NSW</v>
          </cell>
          <cell r="L95" t="str">
            <v>Energex</v>
          </cell>
          <cell r="M95" t="str">
            <v>Ergon</v>
          </cell>
          <cell r="N95" t="str">
            <v>Non Incumbent</v>
          </cell>
        </row>
        <row r="96">
          <cell r="C96">
            <v>36526</v>
          </cell>
          <cell r="D96">
            <v>0.33300000000000002</v>
          </cell>
          <cell r="E96">
            <v>0.33300000000000002</v>
          </cell>
          <cell r="F96">
            <v>0.33300000000000002</v>
          </cell>
          <cell r="G96">
            <v>0.33300000000000002</v>
          </cell>
          <cell r="H96">
            <v>0.33300000000000002</v>
          </cell>
          <cell r="I96">
            <v>0.33300000000000002</v>
          </cell>
          <cell r="J96">
            <v>0.33300000000000002</v>
          </cell>
          <cell r="K96">
            <v>0.33300000000000002</v>
          </cell>
          <cell r="L96">
            <v>0.33300000000000002</v>
          </cell>
          <cell r="M96">
            <v>0.33300000000000002</v>
          </cell>
          <cell r="N96">
            <v>0</v>
          </cell>
        </row>
        <row r="97">
          <cell r="C97">
            <v>36892</v>
          </cell>
          <cell r="D97">
            <v>0.33300000000000002</v>
          </cell>
          <cell r="E97">
            <v>0.33300000000000002</v>
          </cell>
          <cell r="F97">
            <v>0.33300000000000002</v>
          </cell>
          <cell r="G97">
            <v>0.33300000000000002</v>
          </cell>
          <cell r="H97">
            <v>0.33300000000000002</v>
          </cell>
          <cell r="I97">
            <v>0.33300000000000002</v>
          </cell>
          <cell r="J97">
            <v>0.33300000000000002</v>
          </cell>
          <cell r="K97">
            <v>0.33300000000000002</v>
          </cell>
          <cell r="L97">
            <v>0.33300000000000002</v>
          </cell>
          <cell r="M97">
            <v>0.33300000000000002</v>
          </cell>
          <cell r="N97">
            <v>0</v>
          </cell>
        </row>
        <row r="98">
          <cell r="C98">
            <v>37257</v>
          </cell>
          <cell r="D98">
            <v>0.33300000000000002</v>
          </cell>
          <cell r="E98">
            <v>0.33300000000000002</v>
          </cell>
          <cell r="F98">
            <v>0.33300000000000002</v>
          </cell>
          <cell r="G98">
            <v>0.33300000000000002</v>
          </cell>
          <cell r="H98">
            <v>0.33300000000000002</v>
          </cell>
          <cell r="I98">
            <v>0.33300000000000002</v>
          </cell>
          <cell r="J98">
            <v>0.33300000000000002</v>
          </cell>
          <cell r="K98">
            <v>0.33300000000000002</v>
          </cell>
          <cell r="L98">
            <v>0.33300000000000002</v>
          </cell>
          <cell r="M98">
            <v>0.33300000000000002</v>
          </cell>
          <cell r="N98">
            <v>0.33</v>
          </cell>
        </row>
        <row r="99">
          <cell r="C99">
            <v>37622</v>
          </cell>
          <cell r="D99">
            <v>0.33300000000000002</v>
          </cell>
          <cell r="E99">
            <v>0.33300000000000002</v>
          </cell>
          <cell r="F99">
            <v>0.33300000000000002</v>
          </cell>
          <cell r="G99">
            <v>0.33300000000000002</v>
          </cell>
          <cell r="H99">
            <v>0.33300000000000002</v>
          </cell>
          <cell r="I99">
            <v>0.33300000000000002</v>
          </cell>
          <cell r="J99">
            <v>0.33300000000000002</v>
          </cell>
          <cell r="K99">
            <v>0.33300000000000002</v>
          </cell>
          <cell r="L99">
            <v>0.33300000000000002</v>
          </cell>
          <cell r="M99">
            <v>0.33300000000000002</v>
          </cell>
          <cell r="N99">
            <v>0.33</v>
          </cell>
        </row>
        <row r="100">
          <cell r="C100">
            <v>37987</v>
          </cell>
          <cell r="D100">
            <v>0.33300000000000002</v>
          </cell>
          <cell r="E100">
            <v>0.33300000000000002</v>
          </cell>
          <cell r="F100">
            <v>0.33300000000000002</v>
          </cell>
          <cell r="G100">
            <v>0.33300000000000002</v>
          </cell>
          <cell r="H100">
            <v>0.33300000000000002</v>
          </cell>
          <cell r="I100">
            <v>0.33300000000000002</v>
          </cell>
          <cell r="J100">
            <v>0.33300000000000002</v>
          </cell>
          <cell r="K100">
            <v>0.33300000000000002</v>
          </cell>
          <cell r="L100">
            <v>0.33300000000000002</v>
          </cell>
          <cell r="M100">
            <v>0.33300000000000002</v>
          </cell>
          <cell r="N100">
            <v>0.33</v>
          </cell>
        </row>
        <row r="101">
          <cell r="C101">
            <v>38353</v>
          </cell>
          <cell r="D101">
            <v>0.33300000000000002</v>
          </cell>
          <cell r="E101">
            <v>0.33300000000000002</v>
          </cell>
          <cell r="F101">
            <v>0.33300000000000002</v>
          </cell>
          <cell r="G101">
            <v>0.33300000000000002</v>
          </cell>
          <cell r="H101">
            <v>0.33300000000000002</v>
          </cell>
          <cell r="I101">
            <v>0.33300000000000002</v>
          </cell>
          <cell r="J101">
            <v>0.33300000000000002</v>
          </cell>
          <cell r="K101">
            <v>0.33300000000000002</v>
          </cell>
          <cell r="L101">
            <v>0.33300000000000002</v>
          </cell>
          <cell r="M101">
            <v>0.33300000000000002</v>
          </cell>
          <cell r="N101">
            <v>0.33</v>
          </cell>
        </row>
        <row r="102">
          <cell r="C102">
            <v>38718</v>
          </cell>
          <cell r="D102">
            <v>0.33300000000000002</v>
          </cell>
          <cell r="E102">
            <v>0.33300000000000002</v>
          </cell>
          <cell r="F102">
            <v>0.33300000000000002</v>
          </cell>
          <cell r="G102">
            <v>0.33300000000000002</v>
          </cell>
          <cell r="H102">
            <v>0.33300000000000002</v>
          </cell>
          <cell r="I102">
            <v>0.33300000000000002</v>
          </cell>
          <cell r="J102">
            <v>0.33300000000000002</v>
          </cell>
          <cell r="K102">
            <v>0.33300000000000002</v>
          </cell>
          <cell r="L102">
            <v>0.33300000000000002</v>
          </cell>
          <cell r="M102">
            <v>0.33300000000000002</v>
          </cell>
          <cell r="N102">
            <v>0.33</v>
          </cell>
        </row>
        <row r="103">
          <cell r="C103">
            <v>39083</v>
          </cell>
          <cell r="D103">
            <v>0.33300000000000002</v>
          </cell>
          <cell r="E103">
            <v>0.33300000000000002</v>
          </cell>
          <cell r="F103">
            <v>0.33300000000000002</v>
          </cell>
          <cell r="G103">
            <v>0.33300000000000002</v>
          </cell>
          <cell r="H103">
            <v>0.33300000000000002</v>
          </cell>
          <cell r="I103">
            <v>0.33300000000000002</v>
          </cell>
          <cell r="J103">
            <v>0.33300000000000002</v>
          </cell>
          <cell r="K103">
            <v>0.33300000000000002</v>
          </cell>
          <cell r="L103">
            <v>0.33300000000000002</v>
          </cell>
          <cell r="M103">
            <v>0.33300000000000002</v>
          </cell>
          <cell r="N103">
            <v>0.33</v>
          </cell>
        </row>
        <row r="104">
          <cell r="C104">
            <v>39448</v>
          </cell>
          <cell r="D104">
            <v>0.33300000000000002</v>
          </cell>
          <cell r="E104">
            <v>0.33300000000000002</v>
          </cell>
          <cell r="F104">
            <v>0.33300000000000002</v>
          </cell>
          <cell r="G104">
            <v>0.33300000000000002</v>
          </cell>
          <cell r="H104">
            <v>0.33300000000000002</v>
          </cell>
          <cell r="I104">
            <v>0.33300000000000002</v>
          </cell>
          <cell r="J104">
            <v>0.33300000000000002</v>
          </cell>
          <cell r="K104">
            <v>0.33300000000000002</v>
          </cell>
          <cell r="L104">
            <v>0.33300000000000002</v>
          </cell>
          <cell r="M104">
            <v>0.33300000000000002</v>
          </cell>
          <cell r="N104">
            <v>0.33</v>
          </cell>
        </row>
        <row r="105">
          <cell r="C105">
            <v>39814</v>
          </cell>
          <cell r="D105">
            <v>0.33300000000000002</v>
          </cell>
          <cell r="E105">
            <v>0.33300000000000002</v>
          </cell>
          <cell r="F105">
            <v>0.33300000000000002</v>
          </cell>
          <cell r="G105">
            <v>0.33300000000000002</v>
          </cell>
          <cell r="H105">
            <v>0.33300000000000002</v>
          </cell>
          <cell r="I105">
            <v>0.33300000000000002</v>
          </cell>
          <cell r="J105">
            <v>0.33300000000000002</v>
          </cell>
          <cell r="K105">
            <v>0.33300000000000002</v>
          </cell>
          <cell r="L105">
            <v>0.33300000000000002</v>
          </cell>
          <cell r="M105">
            <v>0.33300000000000002</v>
          </cell>
          <cell r="N105">
            <v>0.33</v>
          </cell>
        </row>
        <row r="106">
          <cell r="C106">
            <v>40179</v>
          </cell>
          <cell r="D106">
            <v>0.33300000000000002</v>
          </cell>
          <cell r="E106">
            <v>0.33300000000000002</v>
          </cell>
          <cell r="F106">
            <v>0.33300000000000002</v>
          </cell>
          <cell r="G106">
            <v>0.33300000000000002</v>
          </cell>
          <cell r="H106">
            <v>0.33300000000000002</v>
          </cell>
          <cell r="I106">
            <v>0.33300000000000002</v>
          </cell>
          <cell r="J106">
            <v>0.33300000000000002</v>
          </cell>
          <cell r="K106">
            <v>0.33300000000000002</v>
          </cell>
          <cell r="L106">
            <v>0.33300000000000002</v>
          </cell>
          <cell r="M106">
            <v>0.33300000000000002</v>
          </cell>
          <cell r="N106">
            <v>0.33</v>
          </cell>
        </row>
        <row r="109">
          <cell r="C109" t="str">
            <v>NSWRuralNSW</v>
          </cell>
          <cell r="D109" t="str">
            <v>Pulse</v>
          </cell>
          <cell r="E109" t="str">
            <v>AGL</v>
          </cell>
          <cell r="F109" t="str">
            <v>TXU</v>
          </cell>
          <cell r="G109" t="str">
            <v>CitiPower</v>
          </cell>
          <cell r="H109" t="str">
            <v>Powercor</v>
          </cell>
          <cell r="I109" t="str">
            <v>Integral</v>
          </cell>
          <cell r="J109" t="str">
            <v>EnergyAustralia</v>
          </cell>
          <cell r="K109" t="str">
            <v>Rural NSW</v>
          </cell>
          <cell r="L109" t="str">
            <v>Energex</v>
          </cell>
          <cell r="M109" t="str">
            <v>Ergon</v>
          </cell>
          <cell r="N109" t="str">
            <v>Non Incumbent</v>
          </cell>
        </row>
        <row r="110">
          <cell r="C110">
            <v>36526</v>
          </cell>
          <cell r="D110">
            <v>0.33300000000000002</v>
          </cell>
          <cell r="E110">
            <v>0.33300000000000002</v>
          </cell>
          <cell r="F110">
            <v>0.33300000000000002</v>
          </cell>
          <cell r="G110">
            <v>0.33300000000000002</v>
          </cell>
          <cell r="H110">
            <v>0.33300000000000002</v>
          </cell>
          <cell r="I110">
            <v>0.33300000000000002</v>
          </cell>
          <cell r="J110">
            <v>0.33300000000000002</v>
          </cell>
          <cell r="K110">
            <v>0.33300000000000002</v>
          </cell>
          <cell r="L110">
            <v>0.33300000000000002</v>
          </cell>
          <cell r="M110">
            <v>0.33300000000000002</v>
          </cell>
          <cell r="N110">
            <v>0</v>
          </cell>
        </row>
        <row r="111">
          <cell r="C111">
            <v>36892</v>
          </cell>
          <cell r="D111">
            <v>0.33300000000000002</v>
          </cell>
          <cell r="E111">
            <v>0.33300000000000002</v>
          </cell>
          <cell r="F111">
            <v>0.33300000000000002</v>
          </cell>
          <cell r="G111">
            <v>0.33300000000000002</v>
          </cell>
          <cell r="H111">
            <v>0.33300000000000002</v>
          </cell>
          <cell r="I111">
            <v>0.33300000000000002</v>
          </cell>
          <cell r="J111">
            <v>0.33300000000000002</v>
          </cell>
          <cell r="K111">
            <v>0.33300000000000002</v>
          </cell>
          <cell r="L111">
            <v>0.33300000000000002</v>
          </cell>
          <cell r="M111">
            <v>0.33300000000000002</v>
          </cell>
          <cell r="N111">
            <v>0</v>
          </cell>
        </row>
        <row r="112">
          <cell r="C112">
            <v>37257</v>
          </cell>
          <cell r="D112">
            <v>0.33300000000000002</v>
          </cell>
          <cell r="E112">
            <v>0.33300000000000002</v>
          </cell>
          <cell r="F112">
            <v>0.33300000000000002</v>
          </cell>
          <cell r="G112">
            <v>0.33300000000000002</v>
          </cell>
          <cell r="H112">
            <v>0.33300000000000002</v>
          </cell>
          <cell r="I112">
            <v>0.33300000000000002</v>
          </cell>
          <cell r="J112">
            <v>0.33300000000000002</v>
          </cell>
          <cell r="K112">
            <v>0.33300000000000002</v>
          </cell>
          <cell r="L112">
            <v>0.33300000000000002</v>
          </cell>
          <cell r="M112">
            <v>0.33300000000000002</v>
          </cell>
          <cell r="N112">
            <v>0.33</v>
          </cell>
        </row>
        <row r="113">
          <cell r="C113">
            <v>37622</v>
          </cell>
          <cell r="D113">
            <v>0.33300000000000002</v>
          </cell>
          <cell r="E113">
            <v>0.33300000000000002</v>
          </cell>
          <cell r="F113">
            <v>0.33300000000000002</v>
          </cell>
          <cell r="G113">
            <v>0.33300000000000002</v>
          </cell>
          <cell r="H113">
            <v>0.33300000000000002</v>
          </cell>
          <cell r="I113">
            <v>0.33300000000000002</v>
          </cell>
          <cell r="J113">
            <v>0.33300000000000002</v>
          </cell>
          <cell r="K113">
            <v>0.33300000000000002</v>
          </cell>
          <cell r="L113">
            <v>0.33300000000000002</v>
          </cell>
          <cell r="M113">
            <v>0.33300000000000002</v>
          </cell>
          <cell r="N113">
            <v>0.33</v>
          </cell>
        </row>
        <row r="114">
          <cell r="C114">
            <v>37987</v>
          </cell>
          <cell r="D114">
            <v>0.33300000000000002</v>
          </cell>
          <cell r="E114">
            <v>0.33300000000000002</v>
          </cell>
          <cell r="F114">
            <v>0.33300000000000002</v>
          </cell>
          <cell r="G114">
            <v>0.33300000000000002</v>
          </cell>
          <cell r="H114">
            <v>0.33300000000000002</v>
          </cell>
          <cell r="I114">
            <v>0.33300000000000002</v>
          </cell>
          <cell r="J114">
            <v>0.33300000000000002</v>
          </cell>
          <cell r="K114">
            <v>0.33300000000000002</v>
          </cell>
          <cell r="L114">
            <v>0.33300000000000002</v>
          </cell>
          <cell r="M114">
            <v>0.33300000000000002</v>
          </cell>
          <cell r="N114">
            <v>0.33</v>
          </cell>
        </row>
        <row r="115">
          <cell r="C115">
            <v>38353</v>
          </cell>
          <cell r="D115">
            <v>0.33300000000000002</v>
          </cell>
          <cell r="E115">
            <v>0.33300000000000002</v>
          </cell>
          <cell r="F115">
            <v>0.33300000000000002</v>
          </cell>
          <cell r="G115">
            <v>0.33300000000000002</v>
          </cell>
          <cell r="H115">
            <v>0.33300000000000002</v>
          </cell>
          <cell r="I115">
            <v>0.33300000000000002</v>
          </cell>
          <cell r="J115">
            <v>0.33300000000000002</v>
          </cell>
          <cell r="K115">
            <v>0.33300000000000002</v>
          </cell>
          <cell r="L115">
            <v>0.33300000000000002</v>
          </cell>
          <cell r="M115">
            <v>0.33300000000000002</v>
          </cell>
          <cell r="N115">
            <v>0.33</v>
          </cell>
        </row>
        <row r="116">
          <cell r="C116">
            <v>38718</v>
          </cell>
          <cell r="D116">
            <v>0.33300000000000002</v>
          </cell>
          <cell r="E116">
            <v>0.33300000000000002</v>
          </cell>
          <cell r="F116">
            <v>0.33300000000000002</v>
          </cell>
          <cell r="G116">
            <v>0.33300000000000002</v>
          </cell>
          <cell r="H116">
            <v>0.33300000000000002</v>
          </cell>
          <cell r="I116">
            <v>0.33300000000000002</v>
          </cell>
          <cell r="J116">
            <v>0.33300000000000002</v>
          </cell>
          <cell r="K116">
            <v>0.33300000000000002</v>
          </cell>
          <cell r="L116">
            <v>0.33300000000000002</v>
          </cell>
          <cell r="M116">
            <v>0.33300000000000002</v>
          </cell>
          <cell r="N116">
            <v>0.33</v>
          </cell>
        </row>
        <row r="117">
          <cell r="C117">
            <v>39083</v>
          </cell>
          <cell r="D117">
            <v>0.33300000000000002</v>
          </cell>
          <cell r="E117">
            <v>0.33300000000000002</v>
          </cell>
          <cell r="F117">
            <v>0.33300000000000002</v>
          </cell>
          <cell r="G117">
            <v>0.33300000000000002</v>
          </cell>
          <cell r="H117">
            <v>0.33300000000000002</v>
          </cell>
          <cell r="I117">
            <v>0.33300000000000002</v>
          </cell>
          <cell r="J117">
            <v>0.33300000000000002</v>
          </cell>
          <cell r="K117">
            <v>0.33300000000000002</v>
          </cell>
          <cell r="L117">
            <v>0.33300000000000002</v>
          </cell>
          <cell r="M117">
            <v>0.33300000000000002</v>
          </cell>
          <cell r="N117">
            <v>0.33</v>
          </cell>
        </row>
        <row r="118">
          <cell r="C118">
            <v>39448</v>
          </cell>
          <cell r="D118">
            <v>0.33300000000000002</v>
          </cell>
          <cell r="E118">
            <v>0.33300000000000002</v>
          </cell>
          <cell r="F118">
            <v>0.33300000000000002</v>
          </cell>
          <cell r="G118">
            <v>0.33300000000000002</v>
          </cell>
          <cell r="H118">
            <v>0.33300000000000002</v>
          </cell>
          <cell r="I118">
            <v>0.33300000000000002</v>
          </cell>
          <cell r="J118">
            <v>0.33300000000000002</v>
          </cell>
          <cell r="K118">
            <v>0.33300000000000002</v>
          </cell>
          <cell r="L118">
            <v>0.33300000000000002</v>
          </cell>
          <cell r="M118">
            <v>0.33300000000000002</v>
          </cell>
          <cell r="N118">
            <v>0.33</v>
          </cell>
        </row>
        <row r="119">
          <cell r="C119">
            <v>39814</v>
          </cell>
          <cell r="D119">
            <v>0.33300000000000002</v>
          </cell>
          <cell r="E119">
            <v>0.33300000000000002</v>
          </cell>
          <cell r="F119">
            <v>0.33300000000000002</v>
          </cell>
          <cell r="G119">
            <v>0.33300000000000002</v>
          </cell>
          <cell r="H119">
            <v>0.33300000000000002</v>
          </cell>
          <cell r="I119">
            <v>0.33300000000000002</v>
          </cell>
          <cell r="J119">
            <v>0.33300000000000002</v>
          </cell>
          <cell r="K119">
            <v>0.33300000000000002</v>
          </cell>
          <cell r="L119">
            <v>0.33300000000000002</v>
          </cell>
          <cell r="M119">
            <v>0.33300000000000002</v>
          </cell>
          <cell r="N119">
            <v>0.33</v>
          </cell>
        </row>
        <row r="120">
          <cell r="C120">
            <v>40179</v>
          </cell>
          <cell r="D120">
            <v>0.33300000000000002</v>
          </cell>
          <cell r="E120">
            <v>0.33300000000000002</v>
          </cell>
          <cell r="F120">
            <v>0.33300000000000002</v>
          </cell>
          <cell r="G120">
            <v>0.33300000000000002</v>
          </cell>
          <cell r="H120">
            <v>0.33300000000000002</v>
          </cell>
          <cell r="I120">
            <v>0.33300000000000002</v>
          </cell>
          <cell r="J120">
            <v>0.33300000000000002</v>
          </cell>
          <cell r="K120">
            <v>0.33300000000000002</v>
          </cell>
          <cell r="L120">
            <v>0.33300000000000002</v>
          </cell>
          <cell r="M120">
            <v>0.33300000000000002</v>
          </cell>
          <cell r="N120">
            <v>0.33</v>
          </cell>
        </row>
        <row r="123">
          <cell r="C123" t="str">
            <v>SAETSA</v>
          </cell>
          <cell r="D123" t="str">
            <v>Pulse</v>
          </cell>
          <cell r="E123" t="str">
            <v>AGL</v>
          </cell>
          <cell r="F123" t="str">
            <v>TXU</v>
          </cell>
          <cell r="G123" t="str">
            <v>CitiPower</v>
          </cell>
          <cell r="H123" t="str">
            <v>Powercor</v>
          </cell>
          <cell r="I123" t="str">
            <v>Integral</v>
          </cell>
          <cell r="J123" t="str">
            <v>EnergyAustralia</v>
          </cell>
          <cell r="K123" t="str">
            <v>Rural NSW</v>
          </cell>
          <cell r="L123" t="str">
            <v>Energex</v>
          </cell>
          <cell r="M123" t="str">
            <v>Ergon</v>
          </cell>
          <cell r="N123" t="str">
            <v>Non Incumbent</v>
          </cell>
        </row>
        <row r="124">
          <cell r="C124">
            <v>36526</v>
          </cell>
          <cell r="D124">
            <v>0.33300000000000002</v>
          </cell>
          <cell r="E124">
            <v>0.33300000000000002</v>
          </cell>
          <cell r="F124">
            <v>0.33300000000000002</v>
          </cell>
          <cell r="G124">
            <v>0.33300000000000002</v>
          </cell>
          <cell r="H124">
            <v>0.33300000000000002</v>
          </cell>
          <cell r="I124">
            <v>0.33300000000000002</v>
          </cell>
          <cell r="J124">
            <v>0.33300000000000002</v>
          </cell>
          <cell r="K124">
            <v>0.33300000000000002</v>
          </cell>
          <cell r="L124">
            <v>0.33300000000000002</v>
          </cell>
          <cell r="M124">
            <v>0.33300000000000002</v>
          </cell>
          <cell r="N124">
            <v>0</v>
          </cell>
        </row>
        <row r="125">
          <cell r="C125">
            <v>36892</v>
          </cell>
          <cell r="D125">
            <v>0.33300000000000002</v>
          </cell>
          <cell r="E125">
            <v>0.33300000000000002</v>
          </cell>
          <cell r="F125">
            <v>0.33300000000000002</v>
          </cell>
          <cell r="G125">
            <v>0.33300000000000002</v>
          </cell>
          <cell r="H125">
            <v>0.33300000000000002</v>
          </cell>
          <cell r="I125">
            <v>0.33300000000000002</v>
          </cell>
          <cell r="J125">
            <v>0.33300000000000002</v>
          </cell>
          <cell r="K125">
            <v>0.33300000000000002</v>
          </cell>
          <cell r="L125">
            <v>0.33300000000000002</v>
          </cell>
          <cell r="M125">
            <v>0.33300000000000002</v>
          </cell>
          <cell r="N125">
            <v>0</v>
          </cell>
        </row>
        <row r="126">
          <cell r="C126">
            <v>37257</v>
          </cell>
          <cell r="D126">
            <v>0.33300000000000002</v>
          </cell>
          <cell r="E126">
            <v>0.33300000000000002</v>
          </cell>
          <cell r="F126">
            <v>0.33300000000000002</v>
          </cell>
          <cell r="G126">
            <v>0.33300000000000002</v>
          </cell>
          <cell r="H126">
            <v>0.33300000000000002</v>
          </cell>
          <cell r="I126">
            <v>0.33300000000000002</v>
          </cell>
          <cell r="J126">
            <v>0.33300000000000002</v>
          </cell>
          <cell r="K126">
            <v>0.33300000000000002</v>
          </cell>
          <cell r="L126">
            <v>0.33300000000000002</v>
          </cell>
          <cell r="M126">
            <v>0.33300000000000002</v>
          </cell>
          <cell r="N126">
            <v>0.33</v>
          </cell>
        </row>
        <row r="127">
          <cell r="C127">
            <v>37622</v>
          </cell>
          <cell r="D127">
            <v>0.33300000000000002</v>
          </cell>
          <cell r="E127">
            <v>0.33300000000000002</v>
          </cell>
          <cell r="F127">
            <v>0.33300000000000002</v>
          </cell>
          <cell r="G127">
            <v>0.33300000000000002</v>
          </cell>
          <cell r="H127">
            <v>0.33300000000000002</v>
          </cell>
          <cell r="I127">
            <v>0.33300000000000002</v>
          </cell>
          <cell r="J127">
            <v>0.33300000000000002</v>
          </cell>
          <cell r="K127">
            <v>0.33300000000000002</v>
          </cell>
          <cell r="L127">
            <v>0.33300000000000002</v>
          </cell>
          <cell r="M127">
            <v>0.33300000000000002</v>
          </cell>
          <cell r="N127">
            <v>0.33</v>
          </cell>
        </row>
        <row r="128">
          <cell r="C128">
            <v>37987</v>
          </cell>
          <cell r="D128">
            <v>0.33300000000000002</v>
          </cell>
          <cell r="E128">
            <v>0.33300000000000002</v>
          </cell>
          <cell r="F128">
            <v>0.33300000000000002</v>
          </cell>
          <cell r="G128">
            <v>0.33300000000000002</v>
          </cell>
          <cell r="H128">
            <v>0.33300000000000002</v>
          </cell>
          <cell r="I128">
            <v>0.33300000000000002</v>
          </cell>
          <cell r="J128">
            <v>0.33300000000000002</v>
          </cell>
          <cell r="K128">
            <v>0.33300000000000002</v>
          </cell>
          <cell r="L128">
            <v>0.33300000000000002</v>
          </cell>
          <cell r="M128">
            <v>0.33300000000000002</v>
          </cell>
          <cell r="N128">
            <v>0.33</v>
          </cell>
        </row>
        <row r="129">
          <cell r="C129">
            <v>38353</v>
          </cell>
          <cell r="D129">
            <v>0.33300000000000002</v>
          </cell>
          <cell r="E129">
            <v>0.33300000000000002</v>
          </cell>
          <cell r="F129">
            <v>0.33300000000000002</v>
          </cell>
          <cell r="G129">
            <v>0.33300000000000002</v>
          </cell>
          <cell r="H129">
            <v>0.33300000000000002</v>
          </cell>
          <cell r="I129">
            <v>0.33300000000000002</v>
          </cell>
          <cell r="J129">
            <v>0.33300000000000002</v>
          </cell>
          <cell r="K129">
            <v>0.33300000000000002</v>
          </cell>
          <cell r="L129">
            <v>0.33300000000000002</v>
          </cell>
          <cell r="M129">
            <v>0.33300000000000002</v>
          </cell>
          <cell r="N129">
            <v>0.33</v>
          </cell>
        </row>
        <row r="130">
          <cell r="C130">
            <v>38718</v>
          </cell>
          <cell r="D130">
            <v>0.33300000000000002</v>
          </cell>
          <cell r="E130">
            <v>0.33300000000000002</v>
          </cell>
          <cell r="F130">
            <v>0.33300000000000002</v>
          </cell>
          <cell r="G130">
            <v>0.33300000000000002</v>
          </cell>
          <cell r="H130">
            <v>0.33300000000000002</v>
          </cell>
          <cell r="I130">
            <v>0.33300000000000002</v>
          </cell>
          <cell r="J130">
            <v>0.33300000000000002</v>
          </cell>
          <cell r="K130">
            <v>0.33300000000000002</v>
          </cell>
          <cell r="L130">
            <v>0.33300000000000002</v>
          </cell>
          <cell r="M130">
            <v>0.33300000000000002</v>
          </cell>
          <cell r="N130">
            <v>0.33</v>
          </cell>
        </row>
        <row r="131">
          <cell r="C131">
            <v>39083</v>
          </cell>
          <cell r="D131">
            <v>0.33300000000000002</v>
          </cell>
          <cell r="E131">
            <v>0.33300000000000002</v>
          </cell>
          <cell r="F131">
            <v>0.33300000000000002</v>
          </cell>
          <cell r="G131">
            <v>0.33300000000000002</v>
          </cell>
          <cell r="H131">
            <v>0.33300000000000002</v>
          </cell>
          <cell r="I131">
            <v>0.33300000000000002</v>
          </cell>
          <cell r="J131">
            <v>0.33300000000000002</v>
          </cell>
          <cell r="K131">
            <v>0.33300000000000002</v>
          </cell>
          <cell r="L131">
            <v>0.33300000000000002</v>
          </cell>
          <cell r="M131">
            <v>0.33300000000000002</v>
          </cell>
          <cell r="N131">
            <v>0.33</v>
          </cell>
        </row>
        <row r="132">
          <cell r="C132">
            <v>39448</v>
          </cell>
          <cell r="D132">
            <v>0.33300000000000002</v>
          </cell>
          <cell r="E132">
            <v>0.33300000000000002</v>
          </cell>
          <cell r="F132">
            <v>0.33300000000000002</v>
          </cell>
          <cell r="G132">
            <v>0.33300000000000002</v>
          </cell>
          <cell r="H132">
            <v>0.33300000000000002</v>
          </cell>
          <cell r="I132">
            <v>0.33300000000000002</v>
          </cell>
          <cell r="J132">
            <v>0.33300000000000002</v>
          </cell>
          <cell r="K132">
            <v>0.33300000000000002</v>
          </cell>
          <cell r="L132">
            <v>0.33300000000000002</v>
          </cell>
          <cell r="M132">
            <v>0.33300000000000002</v>
          </cell>
          <cell r="N132">
            <v>0.33</v>
          </cell>
        </row>
        <row r="133">
          <cell r="C133">
            <v>39814</v>
          </cell>
          <cell r="D133">
            <v>0.33300000000000002</v>
          </cell>
          <cell r="E133">
            <v>0.33300000000000002</v>
          </cell>
          <cell r="F133">
            <v>0.33300000000000002</v>
          </cell>
          <cell r="G133">
            <v>0.33300000000000002</v>
          </cell>
          <cell r="H133">
            <v>0.33300000000000002</v>
          </cell>
          <cell r="I133">
            <v>0.33300000000000002</v>
          </cell>
          <cell r="J133">
            <v>0.33300000000000002</v>
          </cell>
          <cell r="K133">
            <v>0.33300000000000002</v>
          </cell>
          <cell r="L133">
            <v>0.33300000000000002</v>
          </cell>
          <cell r="M133">
            <v>0.33300000000000002</v>
          </cell>
          <cell r="N133">
            <v>0.33</v>
          </cell>
        </row>
        <row r="134">
          <cell r="C134">
            <v>40179</v>
          </cell>
          <cell r="D134">
            <v>0.33300000000000002</v>
          </cell>
          <cell r="E134">
            <v>0.33300000000000002</v>
          </cell>
          <cell r="F134">
            <v>0.33300000000000002</v>
          </cell>
          <cell r="G134">
            <v>0.33300000000000002</v>
          </cell>
          <cell r="H134">
            <v>0.33300000000000002</v>
          </cell>
          <cell r="I134">
            <v>0.33300000000000002</v>
          </cell>
          <cell r="J134">
            <v>0.33300000000000002</v>
          </cell>
          <cell r="K134">
            <v>0.33300000000000002</v>
          </cell>
          <cell r="L134">
            <v>0.33300000000000002</v>
          </cell>
          <cell r="M134">
            <v>0.33300000000000002</v>
          </cell>
          <cell r="N134">
            <v>0.33</v>
          </cell>
        </row>
        <row r="137">
          <cell r="C137" t="str">
            <v>QLDEnergex</v>
          </cell>
          <cell r="D137" t="str">
            <v>Pulse</v>
          </cell>
          <cell r="E137" t="str">
            <v>AGL</v>
          </cell>
          <cell r="F137" t="str">
            <v>TXU</v>
          </cell>
          <cell r="G137" t="str">
            <v>CitiPower</v>
          </cell>
          <cell r="H137" t="str">
            <v>Powercor</v>
          </cell>
          <cell r="I137" t="str">
            <v>Integral</v>
          </cell>
          <cell r="J137" t="str">
            <v>EnergyAustralia</v>
          </cell>
          <cell r="K137" t="str">
            <v>Rural NSW</v>
          </cell>
          <cell r="L137" t="str">
            <v>Energex</v>
          </cell>
          <cell r="M137" t="str">
            <v>Ergon</v>
          </cell>
          <cell r="N137" t="str">
            <v>Non Incumbent</v>
          </cell>
        </row>
        <row r="138">
          <cell r="C138">
            <v>36526</v>
          </cell>
          <cell r="D138">
            <v>0.33300000000000002</v>
          </cell>
          <cell r="E138">
            <v>0.33300000000000002</v>
          </cell>
          <cell r="F138">
            <v>0.33300000000000002</v>
          </cell>
          <cell r="G138">
            <v>0.33300000000000002</v>
          </cell>
          <cell r="H138">
            <v>0.33300000000000002</v>
          </cell>
          <cell r="I138">
            <v>0.33300000000000002</v>
          </cell>
          <cell r="J138">
            <v>0.33300000000000002</v>
          </cell>
          <cell r="K138">
            <v>0.33300000000000002</v>
          </cell>
          <cell r="L138">
            <v>0.33300000000000002</v>
          </cell>
          <cell r="M138">
            <v>0.33300000000000002</v>
          </cell>
          <cell r="N138">
            <v>0</v>
          </cell>
        </row>
        <row r="139">
          <cell r="C139">
            <v>36892</v>
          </cell>
          <cell r="D139">
            <v>0.33300000000000002</v>
          </cell>
          <cell r="E139">
            <v>0.33300000000000002</v>
          </cell>
          <cell r="F139">
            <v>0.33300000000000002</v>
          </cell>
          <cell r="G139">
            <v>0.33300000000000002</v>
          </cell>
          <cell r="H139">
            <v>0.33300000000000002</v>
          </cell>
          <cell r="I139">
            <v>0.33300000000000002</v>
          </cell>
          <cell r="J139">
            <v>0.33300000000000002</v>
          </cell>
          <cell r="K139">
            <v>0.33300000000000002</v>
          </cell>
          <cell r="L139">
            <v>0.33300000000000002</v>
          </cell>
          <cell r="M139">
            <v>0.33300000000000002</v>
          </cell>
          <cell r="N139">
            <v>0</v>
          </cell>
        </row>
        <row r="140">
          <cell r="C140">
            <v>37257</v>
          </cell>
          <cell r="D140">
            <v>0.33300000000000002</v>
          </cell>
          <cell r="E140">
            <v>0.33300000000000002</v>
          </cell>
          <cell r="F140">
            <v>0.33300000000000002</v>
          </cell>
          <cell r="G140">
            <v>0.33300000000000002</v>
          </cell>
          <cell r="H140">
            <v>0.33300000000000002</v>
          </cell>
          <cell r="I140">
            <v>0.33300000000000002</v>
          </cell>
          <cell r="J140">
            <v>0.33300000000000002</v>
          </cell>
          <cell r="K140">
            <v>0.33300000000000002</v>
          </cell>
          <cell r="L140">
            <v>0.33300000000000002</v>
          </cell>
          <cell r="M140">
            <v>0.33300000000000002</v>
          </cell>
          <cell r="N140">
            <v>0.33</v>
          </cell>
        </row>
        <row r="141">
          <cell r="C141">
            <v>37622</v>
          </cell>
          <cell r="D141">
            <v>0.33300000000000002</v>
          </cell>
          <cell r="E141">
            <v>0.33300000000000002</v>
          </cell>
          <cell r="F141">
            <v>0.33300000000000002</v>
          </cell>
          <cell r="G141">
            <v>0.33300000000000002</v>
          </cell>
          <cell r="H141">
            <v>0.33300000000000002</v>
          </cell>
          <cell r="I141">
            <v>0.33300000000000002</v>
          </cell>
          <cell r="J141">
            <v>0.33300000000000002</v>
          </cell>
          <cell r="K141">
            <v>0.33300000000000002</v>
          </cell>
          <cell r="L141">
            <v>0.33300000000000002</v>
          </cell>
          <cell r="M141">
            <v>0.33300000000000002</v>
          </cell>
          <cell r="N141">
            <v>0.33</v>
          </cell>
        </row>
        <row r="142">
          <cell r="C142">
            <v>37987</v>
          </cell>
          <cell r="D142">
            <v>0.33300000000000002</v>
          </cell>
          <cell r="E142">
            <v>0.33300000000000002</v>
          </cell>
          <cell r="F142">
            <v>0.33300000000000002</v>
          </cell>
          <cell r="G142">
            <v>0.33300000000000002</v>
          </cell>
          <cell r="H142">
            <v>0.33300000000000002</v>
          </cell>
          <cell r="I142">
            <v>0.33300000000000002</v>
          </cell>
          <cell r="J142">
            <v>0.33300000000000002</v>
          </cell>
          <cell r="K142">
            <v>0.33300000000000002</v>
          </cell>
          <cell r="L142">
            <v>0.33300000000000002</v>
          </cell>
          <cell r="M142">
            <v>0.33300000000000002</v>
          </cell>
          <cell r="N142">
            <v>0.33</v>
          </cell>
        </row>
        <row r="143">
          <cell r="C143">
            <v>38353</v>
          </cell>
          <cell r="D143">
            <v>0.33300000000000002</v>
          </cell>
          <cell r="E143">
            <v>0.33300000000000002</v>
          </cell>
          <cell r="F143">
            <v>0.33300000000000002</v>
          </cell>
          <cell r="G143">
            <v>0.33300000000000002</v>
          </cell>
          <cell r="H143">
            <v>0.33300000000000002</v>
          </cell>
          <cell r="I143">
            <v>0.33300000000000002</v>
          </cell>
          <cell r="J143">
            <v>0.33300000000000002</v>
          </cell>
          <cell r="K143">
            <v>0.33300000000000002</v>
          </cell>
          <cell r="L143">
            <v>0.33300000000000002</v>
          </cell>
          <cell r="M143">
            <v>0.33300000000000002</v>
          </cell>
          <cell r="N143">
            <v>0.33</v>
          </cell>
        </row>
        <row r="144">
          <cell r="C144">
            <v>38718</v>
          </cell>
          <cell r="D144">
            <v>0.33300000000000002</v>
          </cell>
          <cell r="E144">
            <v>0.33300000000000002</v>
          </cell>
          <cell r="F144">
            <v>0.33300000000000002</v>
          </cell>
          <cell r="G144">
            <v>0.33300000000000002</v>
          </cell>
          <cell r="H144">
            <v>0.33300000000000002</v>
          </cell>
          <cell r="I144">
            <v>0.33300000000000002</v>
          </cell>
          <cell r="J144">
            <v>0.33300000000000002</v>
          </cell>
          <cell r="K144">
            <v>0.33300000000000002</v>
          </cell>
          <cell r="L144">
            <v>0.33300000000000002</v>
          </cell>
          <cell r="M144">
            <v>0.33300000000000002</v>
          </cell>
          <cell r="N144">
            <v>0.33</v>
          </cell>
        </row>
        <row r="145">
          <cell r="C145">
            <v>39083</v>
          </cell>
          <cell r="D145">
            <v>0.33300000000000002</v>
          </cell>
          <cell r="E145">
            <v>0.33300000000000002</v>
          </cell>
          <cell r="F145">
            <v>0.33300000000000002</v>
          </cell>
          <cell r="G145">
            <v>0.33300000000000002</v>
          </cell>
          <cell r="H145">
            <v>0.33300000000000002</v>
          </cell>
          <cell r="I145">
            <v>0.33300000000000002</v>
          </cell>
          <cell r="J145">
            <v>0.33300000000000002</v>
          </cell>
          <cell r="K145">
            <v>0.33300000000000002</v>
          </cell>
          <cell r="L145">
            <v>0.33300000000000002</v>
          </cell>
          <cell r="M145">
            <v>0.33300000000000002</v>
          </cell>
          <cell r="N145">
            <v>0.33</v>
          </cell>
        </row>
        <row r="146">
          <cell r="C146">
            <v>39448</v>
          </cell>
          <cell r="D146">
            <v>0.33300000000000002</v>
          </cell>
          <cell r="E146">
            <v>0.33300000000000002</v>
          </cell>
          <cell r="F146">
            <v>0.33300000000000002</v>
          </cell>
          <cell r="G146">
            <v>0.33300000000000002</v>
          </cell>
          <cell r="H146">
            <v>0.33300000000000002</v>
          </cell>
          <cell r="I146">
            <v>0.33300000000000002</v>
          </cell>
          <cell r="J146">
            <v>0.33300000000000002</v>
          </cell>
          <cell r="K146">
            <v>0.33300000000000002</v>
          </cell>
          <cell r="L146">
            <v>0.33300000000000002</v>
          </cell>
          <cell r="M146">
            <v>0.33300000000000002</v>
          </cell>
          <cell r="N146">
            <v>0.33</v>
          </cell>
        </row>
        <row r="147">
          <cell r="C147">
            <v>39814</v>
          </cell>
          <cell r="D147">
            <v>0.33300000000000002</v>
          </cell>
          <cell r="E147">
            <v>0.33300000000000002</v>
          </cell>
          <cell r="F147">
            <v>0.33300000000000002</v>
          </cell>
          <cell r="G147">
            <v>0.33300000000000002</v>
          </cell>
          <cell r="H147">
            <v>0.33300000000000002</v>
          </cell>
          <cell r="I147">
            <v>0.33300000000000002</v>
          </cell>
          <cell r="J147">
            <v>0.33300000000000002</v>
          </cell>
          <cell r="K147">
            <v>0.33300000000000002</v>
          </cell>
          <cell r="L147">
            <v>0.33300000000000002</v>
          </cell>
          <cell r="M147">
            <v>0.33300000000000002</v>
          </cell>
          <cell r="N147">
            <v>0.33</v>
          </cell>
        </row>
        <row r="148">
          <cell r="C148">
            <v>40179</v>
          </cell>
          <cell r="D148">
            <v>0.33300000000000002</v>
          </cell>
          <cell r="E148">
            <v>0.33300000000000002</v>
          </cell>
          <cell r="F148">
            <v>0.33300000000000002</v>
          </cell>
          <cell r="G148">
            <v>0.33300000000000002</v>
          </cell>
          <cell r="H148">
            <v>0.33300000000000002</v>
          </cell>
          <cell r="I148">
            <v>0.33300000000000002</v>
          </cell>
          <cell r="J148">
            <v>0.33300000000000002</v>
          </cell>
          <cell r="K148">
            <v>0.33300000000000002</v>
          </cell>
          <cell r="L148">
            <v>0.33300000000000002</v>
          </cell>
          <cell r="M148">
            <v>0.33300000000000002</v>
          </cell>
          <cell r="N148">
            <v>0.33</v>
          </cell>
        </row>
        <row r="151">
          <cell r="C151" t="str">
            <v>QLDErgon</v>
          </cell>
          <cell r="D151" t="str">
            <v>Pulse</v>
          </cell>
          <cell r="E151" t="str">
            <v>AGL</v>
          </cell>
          <cell r="F151" t="str">
            <v>TXU</v>
          </cell>
          <cell r="G151" t="str">
            <v>CitiPower</v>
          </cell>
          <cell r="H151" t="str">
            <v>Powercor</v>
          </cell>
          <cell r="I151" t="str">
            <v>Integral</v>
          </cell>
          <cell r="J151" t="str">
            <v>EnergyAustralia</v>
          </cell>
          <cell r="K151" t="str">
            <v>Rural NSW</v>
          </cell>
          <cell r="L151" t="str">
            <v>Energex</v>
          </cell>
          <cell r="M151" t="str">
            <v>Ergon</v>
          </cell>
          <cell r="N151" t="str">
            <v>Non Incumbent</v>
          </cell>
        </row>
        <row r="152">
          <cell r="C152">
            <v>36526</v>
          </cell>
          <cell r="D152">
            <v>0.33300000000000002</v>
          </cell>
          <cell r="E152">
            <v>0.33300000000000002</v>
          </cell>
          <cell r="F152">
            <v>0.33300000000000002</v>
          </cell>
          <cell r="G152">
            <v>0.33300000000000002</v>
          </cell>
          <cell r="H152">
            <v>0.33300000000000002</v>
          </cell>
          <cell r="I152">
            <v>0.33300000000000002</v>
          </cell>
          <cell r="J152">
            <v>0.33300000000000002</v>
          </cell>
          <cell r="K152">
            <v>0.33300000000000002</v>
          </cell>
          <cell r="L152">
            <v>0.33300000000000002</v>
          </cell>
          <cell r="M152">
            <v>0.33300000000000002</v>
          </cell>
          <cell r="N152">
            <v>0</v>
          </cell>
        </row>
        <row r="153">
          <cell r="C153">
            <v>36892</v>
          </cell>
          <cell r="D153">
            <v>0.33300000000000002</v>
          </cell>
          <cell r="E153">
            <v>0.33300000000000002</v>
          </cell>
          <cell r="F153">
            <v>0.33300000000000002</v>
          </cell>
          <cell r="G153">
            <v>0.33300000000000002</v>
          </cell>
          <cell r="H153">
            <v>0.33300000000000002</v>
          </cell>
          <cell r="I153">
            <v>0.33300000000000002</v>
          </cell>
          <cell r="J153">
            <v>0.33300000000000002</v>
          </cell>
          <cell r="K153">
            <v>0.33300000000000002</v>
          </cell>
          <cell r="L153">
            <v>0.33300000000000002</v>
          </cell>
          <cell r="M153">
            <v>0.33300000000000002</v>
          </cell>
          <cell r="N153">
            <v>0</v>
          </cell>
        </row>
        <row r="154">
          <cell r="C154">
            <v>37257</v>
          </cell>
          <cell r="D154">
            <v>0.33300000000000002</v>
          </cell>
          <cell r="E154">
            <v>0.33300000000000002</v>
          </cell>
          <cell r="F154">
            <v>0.33300000000000002</v>
          </cell>
          <cell r="G154">
            <v>0.33300000000000002</v>
          </cell>
          <cell r="H154">
            <v>0.33300000000000002</v>
          </cell>
          <cell r="I154">
            <v>0.33300000000000002</v>
          </cell>
          <cell r="J154">
            <v>0.33300000000000002</v>
          </cell>
          <cell r="K154">
            <v>0.33300000000000002</v>
          </cell>
          <cell r="L154">
            <v>0.33300000000000002</v>
          </cell>
          <cell r="M154">
            <v>0.33300000000000002</v>
          </cell>
          <cell r="N154">
            <v>0.33</v>
          </cell>
        </row>
        <row r="155">
          <cell r="C155">
            <v>37622</v>
          </cell>
          <cell r="D155">
            <v>0.33300000000000002</v>
          </cell>
          <cell r="E155">
            <v>0.33300000000000002</v>
          </cell>
          <cell r="F155">
            <v>0.33300000000000002</v>
          </cell>
          <cell r="G155">
            <v>0.33300000000000002</v>
          </cell>
          <cell r="H155">
            <v>0.33300000000000002</v>
          </cell>
          <cell r="I155">
            <v>0.33300000000000002</v>
          </cell>
          <cell r="J155">
            <v>0.33300000000000002</v>
          </cell>
          <cell r="K155">
            <v>0.33300000000000002</v>
          </cell>
          <cell r="L155">
            <v>0.33300000000000002</v>
          </cell>
          <cell r="M155">
            <v>0.33300000000000002</v>
          </cell>
          <cell r="N155">
            <v>0.33</v>
          </cell>
        </row>
        <row r="156">
          <cell r="C156">
            <v>37987</v>
          </cell>
          <cell r="D156">
            <v>0.33300000000000002</v>
          </cell>
          <cell r="E156">
            <v>0.33300000000000002</v>
          </cell>
          <cell r="F156">
            <v>0.33300000000000002</v>
          </cell>
          <cell r="G156">
            <v>0.33300000000000002</v>
          </cell>
          <cell r="H156">
            <v>0.33300000000000002</v>
          </cell>
          <cell r="I156">
            <v>0.33300000000000002</v>
          </cell>
          <cell r="J156">
            <v>0.33300000000000002</v>
          </cell>
          <cell r="K156">
            <v>0.33300000000000002</v>
          </cell>
          <cell r="L156">
            <v>0.33300000000000002</v>
          </cell>
          <cell r="M156">
            <v>0.33300000000000002</v>
          </cell>
          <cell r="N156">
            <v>0.33</v>
          </cell>
        </row>
        <row r="157">
          <cell r="C157">
            <v>38353</v>
          </cell>
          <cell r="D157">
            <v>0.33300000000000002</v>
          </cell>
          <cell r="E157">
            <v>0.33300000000000002</v>
          </cell>
          <cell r="F157">
            <v>0.33300000000000002</v>
          </cell>
          <cell r="G157">
            <v>0.33300000000000002</v>
          </cell>
          <cell r="H157">
            <v>0.33300000000000002</v>
          </cell>
          <cell r="I157">
            <v>0.33300000000000002</v>
          </cell>
          <cell r="J157">
            <v>0.33300000000000002</v>
          </cell>
          <cell r="K157">
            <v>0.33300000000000002</v>
          </cell>
          <cell r="L157">
            <v>0.33300000000000002</v>
          </cell>
          <cell r="M157">
            <v>0.33300000000000002</v>
          </cell>
          <cell r="N157">
            <v>0.33</v>
          </cell>
        </row>
        <row r="158">
          <cell r="C158">
            <v>38718</v>
          </cell>
          <cell r="D158">
            <v>0.33300000000000002</v>
          </cell>
          <cell r="E158">
            <v>0.33300000000000002</v>
          </cell>
          <cell r="F158">
            <v>0.33300000000000002</v>
          </cell>
          <cell r="G158">
            <v>0.33300000000000002</v>
          </cell>
          <cell r="H158">
            <v>0.33300000000000002</v>
          </cell>
          <cell r="I158">
            <v>0.33300000000000002</v>
          </cell>
          <cell r="J158">
            <v>0.33300000000000002</v>
          </cell>
          <cell r="K158">
            <v>0.33300000000000002</v>
          </cell>
          <cell r="L158">
            <v>0.33300000000000002</v>
          </cell>
          <cell r="M158">
            <v>0.33300000000000002</v>
          </cell>
          <cell r="N158">
            <v>0.33</v>
          </cell>
        </row>
        <row r="159">
          <cell r="C159">
            <v>39083</v>
          </cell>
          <cell r="D159">
            <v>0.33300000000000002</v>
          </cell>
          <cell r="E159">
            <v>0.33300000000000002</v>
          </cell>
          <cell r="F159">
            <v>0.33300000000000002</v>
          </cell>
          <cell r="G159">
            <v>0.33300000000000002</v>
          </cell>
          <cell r="H159">
            <v>0.33300000000000002</v>
          </cell>
          <cell r="I159">
            <v>0.33300000000000002</v>
          </cell>
          <cell r="J159">
            <v>0.33300000000000002</v>
          </cell>
          <cell r="K159">
            <v>0.33300000000000002</v>
          </cell>
          <cell r="L159">
            <v>0.33300000000000002</v>
          </cell>
          <cell r="M159">
            <v>0.33300000000000002</v>
          </cell>
          <cell r="N159">
            <v>0.33</v>
          </cell>
        </row>
        <row r="160">
          <cell r="C160">
            <v>39448</v>
          </cell>
          <cell r="D160">
            <v>0.33300000000000002</v>
          </cell>
          <cell r="E160">
            <v>0.33300000000000002</v>
          </cell>
          <cell r="F160">
            <v>0.33300000000000002</v>
          </cell>
          <cell r="G160">
            <v>0.33300000000000002</v>
          </cell>
          <cell r="H160">
            <v>0.33300000000000002</v>
          </cell>
          <cell r="I160">
            <v>0.33300000000000002</v>
          </cell>
          <cell r="J160">
            <v>0.33300000000000002</v>
          </cell>
          <cell r="K160">
            <v>0.33300000000000002</v>
          </cell>
          <cell r="L160">
            <v>0.33300000000000002</v>
          </cell>
          <cell r="M160">
            <v>0.33300000000000002</v>
          </cell>
          <cell r="N160">
            <v>0.33</v>
          </cell>
        </row>
        <row r="161">
          <cell r="C161">
            <v>39814</v>
          </cell>
          <cell r="D161">
            <v>0.33300000000000002</v>
          </cell>
          <cell r="E161">
            <v>0.33300000000000002</v>
          </cell>
          <cell r="F161">
            <v>0.33300000000000002</v>
          </cell>
          <cell r="G161">
            <v>0.33300000000000002</v>
          </cell>
          <cell r="H161">
            <v>0.33300000000000002</v>
          </cell>
          <cell r="I161">
            <v>0.33300000000000002</v>
          </cell>
          <cell r="J161">
            <v>0.33300000000000002</v>
          </cell>
          <cell r="K161">
            <v>0.33300000000000002</v>
          </cell>
          <cell r="L161">
            <v>0.33300000000000002</v>
          </cell>
          <cell r="M161">
            <v>0.33300000000000002</v>
          </cell>
          <cell r="N161">
            <v>0.33</v>
          </cell>
        </row>
        <row r="162">
          <cell r="C162">
            <v>40179</v>
          </cell>
          <cell r="D162">
            <v>0.33300000000000002</v>
          </cell>
          <cell r="E162">
            <v>0.33300000000000002</v>
          </cell>
          <cell r="F162">
            <v>0.33300000000000002</v>
          </cell>
          <cell r="G162">
            <v>0.33300000000000002</v>
          </cell>
          <cell r="H162">
            <v>0.33300000000000002</v>
          </cell>
          <cell r="I162">
            <v>0.33300000000000002</v>
          </cell>
          <cell r="J162">
            <v>0.33300000000000002</v>
          </cell>
          <cell r="K162">
            <v>0.33300000000000002</v>
          </cell>
          <cell r="L162">
            <v>0.33300000000000002</v>
          </cell>
          <cell r="M162">
            <v>0.33300000000000002</v>
          </cell>
          <cell r="N162">
            <v>0.33</v>
          </cell>
        </row>
        <row r="166">
          <cell r="C166" t="str">
            <v>VICUEL</v>
          </cell>
          <cell r="D166" t="str">
            <v>Pulse</v>
          </cell>
          <cell r="E166" t="str">
            <v>AGL</v>
          </cell>
          <cell r="F166" t="str">
            <v>TXU</v>
          </cell>
          <cell r="G166" t="str">
            <v>CitiPower</v>
          </cell>
          <cell r="H166" t="str">
            <v>Powercor</v>
          </cell>
          <cell r="I166" t="str">
            <v>Integral</v>
          </cell>
          <cell r="J166" t="str">
            <v>EnergyAustralia</v>
          </cell>
          <cell r="K166" t="str">
            <v>Rural NSW</v>
          </cell>
          <cell r="L166" t="str">
            <v>Energex</v>
          </cell>
          <cell r="M166" t="str">
            <v>Ergon</v>
          </cell>
          <cell r="N166" t="str">
            <v>Non Incumbent</v>
          </cell>
        </row>
        <row r="167">
          <cell r="C167">
            <v>36526</v>
          </cell>
          <cell r="D167">
            <v>0.15</v>
          </cell>
          <cell r="E167">
            <v>0.15</v>
          </cell>
          <cell r="F167">
            <v>0.15</v>
          </cell>
          <cell r="G167">
            <v>0.15</v>
          </cell>
          <cell r="H167">
            <v>0.15</v>
          </cell>
          <cell r="I167">
            <v>0.15</v>
          </cell>
          <cell r="J167">
            <v>0.15</v>
          </cell>
          <cell r="K167">
            <v>0.15</v>
          </cell>
          <cell r="L167">
            <v>0.15</v>
          </cell>
          <cell r="M167">
            <v>0.15</v>
          </cell>
          <cell r="N167">
            <v>0</v>
          </cell>
        </row>
        <row r="168">
          <cell r="C168">
            <v>36892</v>
          </cell>
          <cell r="D168">
            <v>0.15</v>
          </cell>
          <cell r="E168">
            <v>0.15</v>
          </cell>
          <cell r="F168">
            <v>0.15</v>
          </cell>
          <cell r="G168">
            <v>0.15</v>
          </cell>
          <cell r="H168">
            <v>0.15</v>
          </cell>
          <cell r="I168">
            <v>0.15</v>
          </cell>
          <cell r="J168">
            <v>0.15</v>
          </cell>
          <cell r="K168">
            <v>0.15</v>
          </cell>
          <cell r="L168">
            <v>0.15</v>
          </cell>
          <cell r="M168">
            <v>0.15</v>
          </cell>
          <cell r="N168">
            <v>0</v>
          </cell>
        </row>
        <row r="169">
          <cell r="C169">
            <v>37257</v>
          </cell>
          <cell r="D169">
            <v>0.15</v>
          </cell>
          <cell r="E169">
            <v>0.15</v>
          </cell>
          <cell r="F169">
            <v>0.15</v>
          </cell>
          <cell r="G169">
            <v>0.15</v>
          </cell>
          <cell r="H169">
            <v>0.15</v>
          </cell>
          <cell r="I169">
            <v>0.15</v>
          </cell>
          <cell r="J169">
            <v>0.15</v>
          </cell>
          <cell r="K169">
            <v>0.15</v>
          </cell>
          <cell r="L169">
            <v>0.15</v>
          </cell>
          <cell r="M169">
            <v>0.15</v>
          </cell>
          <cell r="N169">
            <v>0.15</v>
          </cell>
        </row>
        <row r="170">
          <cell r="C170">
            <v>37622</v>
          </cell>
          <cell r="D170">
            <v>0.15</v>
          </cell>
          <cell r="E170">
            <v>0.15</v>
          </cell>
          <cell r="F170">
            <v>0.15</v>
          </cell>
          <cell r="G170">
            <v>0.15</v>
          </cell>
          <cell r="H170">
            <v>0.15</v>
          </cell>
          <cell r="I170">
            <v>0.15</v>
          </cell>
          <cell r="J170">
            <v>0.15</v>
          </cell>
          <cell r="K170">
            <v>0.15</v>
          </cell>
          <cell r="L170">
            <v>0.15</v>
          </cell>
          <cell r="M170">
            <v>0.15</v>
          </cell>
          <cell r="N170">
            <v>0.15</v>
          </cell>
        </row>
        <row r="171">
          <cell r="C171">
            <v>37987</v>
          </cell>
          <cell r="D171">
            <v>0.15</v>
          </cell>
          <cell r="E171">
            <v>0.15</v>
          </cell>
          <cell r="F171">
            <v>0.15</v>
          </cell>
          <cell r="G171">
            <v>0.15</v>
          </cell>
          <cell r="H171">
            <v>0.15</v>
          </cell>
          <cell r="I171">
            <v>0.15</v>
          </cell>
          <cell r="J171">
            <v>0.15</v>
          </cell>
          <cell r="K171">
            <v>0.15</v>
          </cell>
          <cell r="L171">
            <v>0.15</v>
          </cell>
          <cell r="M171">
            <v>0.15</v>
          </cell>
          <cell r="N171">
            <v>0.15</v>
          </cell>
        </row>
        <row r="172">
          <cell r="C172">
            <v>38353</v>
          </cell>
          <cell r="D172">
            <v>0.15</v>
          </cell>
          <cell r="E172">
            <v>0.15</v>
          </cell>
          <cell r="F172">
            <v>0.15</v>
          </cell>
          <cell r="G172">
            <v>0.15</v>
          </cell>
          <cell r="H172">
            <v>0.15</v>
          </cell>
          <cell r="I172">
            <v>0.15</v>
          </cell>
          <cell r="J172">
            <v>0.15</v>
          </cell>
          <cell r="K172">
            <v>0.15</v>
          </cell>
          <cell r="L172">
            <v>0.15</v>
          </cell>
          <cell r="M172">
            <v>0.15</v>
          </cell>
          <cell r="N172">
            <v>0.15</v>
          </cell>
        </row>
        <row r="173">
          <cell r="C173">
            <v>38718</v>
          </cell>
          <cell r="D173">
            <v>0.15</v>
          </cell>
          <cell r="E173">
            <v>0.15</v>
          </cell>
          <cell r="F173">
            <v>0.15</v>
          </cell>
          <cell r="G173">
            <v>0.15</v>
          </cell>
          <cell r="H173">
            <v>0.15</v>
          </cell>
          <cell r="I173">
            <v>0.15</v>
          </cell>
          <cell r="J173">
            <v>0.15</v>
          </cell>
          <cell r="K173">
            <v>0.15</v>
          </cell>
          <cell r="L173">
            <v>0.15</v>
          </cell>
          <cell r="M173">
            <v>0.15</v>
          </cell>
          <cell r="N173">
            <v>0.15</v>
          </cell>
        </row>
        <row r="174">
          <cell r="C174">
            <v>39083</v>
          </cell>
          <cell r="D174">
            <v>0.15</v>
          </cell>
          <cell r="E174">
            <v>0.15</v>
          </cell>
          <cell r="F174">
            <v>0.15</v>
          </cell>
          <cell r="G174">
            <v>0.15</v>
          </cell>
          <cell r="H174">
            <v>0.15</v>
          </cell>
          <cell r="I174">
            <v>0.15</v>
          </cell>
          <cell r="J174">
            <v>0.15</v>
          </cell>
          <cell r="K174">
            <v>0.15</v>
          </cell>
          <cell r="L174">
            <v>0.15</v>
          </cell>
          <cell r="M174">
            <v>0.15</v>
          </cell>
          <cell r="N174">
            <v>0.15</v>
          </cell>
        </row>
        <row r="175">
          <cell r="C175">
            <v>39448</v>
          </cell>
          <cell r="D175">
            <v>0.15</v>
          </cell>
          <cell r="E175">
            <v>0.15</v>
          </cell>
          <cell r="F175">
            <v>0.15</v>
          </cell>
          <cell r="G175">
            <v>0.15</v>
          </cell>
          <cell r="H175">
            <v>0.15</v>
          </cell>
          <cell r="I175">
            <v>0.15</v>
          </cell>
          <cell r="J175">
            <v>0.15</v>
          </cell>
          <cell r="K175">
            <v>0.15</v>
          </cell>
          <cell r="L175">
            <v>0.15</v>
          </cell>
          <cell r="M175">
            <v>0.15</v>
          </cell>
          <cell r="N175">
            <v>0.15</v>
          </cell>
        </row>
        <row r="176">
          <cell r="C176">
            <v>39814</v>
          </cell>
          <cell r="D176">
            <v>0.15</v>
          </cell>
          <cell r="E176">
            <v>0.15</v>
          </cell>
          <cell r="F176">
            <v>0.15</v>
          </cell>
          <cell r="G176">
            <v>0.15</v>
          </cell>
          <cell r="H176">
            <v>0.15</v>
          </cell>
          <cell r="I176">
            <v>0.15</v>
          </cell>
          <cell r="J176">
            <v>0.15</v>
          </cell>
          <cell r="K176">
            <v>0.15</v>
          </cell>
          <cell r="L176">
            <v>0.15</v>
          </cell>
          <cell r="M176">
            <v>0.15</v>
          </cell>
          <cell r="N176">
            <v>0.15</v>
          </cell>
        </row>
        <row r="177">
          <cell r="C177">
            <v>40179</v>
          </cell>
          <cell r="D177">
            <v>0.15</v>
          </cell>
          <cell r="E177">
            <v>0.15</v>
          </cell>
          <cell r="F177">
            <v>0.15</v>
          </cell>
          <cell r="G177">
            <v>0.15</v>
          </cell>
          <cell r="H177">
            <v>0.15</v>
          </cell>
          <cell r="I177">
            <v>0.15</v>
          </cell>
          <cell r="J177">
            <v>0.15</v>
          </cell>
          <cell r="K177">
            <v>0.15</v>
          </cell>
          <cell r="L177">
            <v>0.15</v>
          </cell>
          <cell r="M177">
            <v>0.15</v>
          </cell>
          <cell r="N177">
            <v>0.15</v>
          </cell>
        </row>
        <row r="180">
          <cell r="C180" t="str">
            <v>VICSolaris</v>
          </cell>
          <cell r="D180" t="str">
            <v>Pulse</v>
          </cell>
          <cell r="E180" t="str">
            <v>AGL</v>
          </cell>
          <cell r="F180" t="str">
            <v>TXU</v>
          </cell>
          <cell r="G180" t="str">
            <v>CitiPower</v>
          </cell>
          <cell r="H180" t="str">
            <v>Powercor</v>
          </cell>
          <cell r="I180" t="str">
            <v>Integral</v>
          </cell>
          <cell r="J180" t="str">
            <v>EnergyAustralia</v>
          </cell>
          <cell r="K180" t="str">
            <v>Rural NSW</v>
          </cell>
          <cell r="L180" t="str">
            <v>Energex</v>
          </cell>
          <cell r="M180" t="str">
            <v>Ergon</v>
          </cell>
          <cell r="N180" t="str">
            <v>Non Incumbent</v>
          </cell>
        </row>
        <row r="181">
          <cell r="C181">
            <v>36526</v>
          </cell>
          <cell r="D181">
            <v>0.15</v>
          </cell>
          <cell r="E181">
            <v>0.15</v>
          </cell>
          <cell r="F181">
            <v>0.15</v>
          </cell>
          <cell r="G181">
            <v>0.15</v>
          </cell>
          <cell r="H181">
            <v>0.15</v>
          </cell>
          <cell r="I181">
            <v>0.15</v>
          </cell>
          <cell r="J181">
            <v>0.15</v>
          </cell>
          <cell r="K181">
            <v>0.15</v>
          </cell>
          <cell r="L181">
            <v>0.15</v>
          </cell>
          <cell r="M181">
            <v>0.15</v>
          </cell>
          <cell r="N181">
            <v>0</v>
          </cell>
        </row>
        <row r="182">
          <cell r="C182">
            <v>36892</v>
          </cell>
          <cell r="D182">
            <v>0.15</v>
          </cell>
          <cell r="E182">
            <v>0.15</v>
          </cell>
          <cell r="F182">
            <v>0.15</v>
          </cell>
          <cell r="G182">
            <v>0.15</v>
          </cell>
          <cell r="H182">
            <v>0.15</v>
          </cell>
          <cell r="I182">
            <v>0.15</v>
          </cell>
          <cell r="J182">
            <v>0.15</v>
          </cell>
          <cell r="K182">
            <v>0.15</v>
          </cell>
          <cell r="L182">
            <v>0.15</v>
          </cell>
          <cell r="M182">
            <v>0.15</v>
          </cell>
          <cell r="N182">
            <v>0</v>
          </cell>
        </row>
        <row r="183">
          <cell r="C183">
            <v>37257</v>
          </cell>
          <cell r="D183">
            <v>0.15</v>
          </cell>
          <cell r="E183">
            <v>0.15</v>
          </cell>
          <cell r="F183">
            <v>0.15</v>
          </cell>
          <cell r="G183">
            <v>0.15</v>
          </cell>
          <cell r="H183">
            <v>0.15</v>
          </cell>
          <cell r="I183">
            <v>0.15</v>
          </cell>
          <cell r="J183">
            <v>0.15</v>
          </cell>
          <cell r="K183">
            <v>0.15</v>
          </cell>
          <cell r="L183">
            <v>0.15</v>
          </cell>
          <cell r="M183">
            <v>0.15</v>
          </cell>
          <cell r="N183">
            <v>0.15</v>
          </cell>
        </row>
        <row r="184">
          <cell r="C184">
            <v>37622</v>
          </cell>
          <cell r="D184">
            <v>0.15</v>
          </cell>
          <cell r="E184">
            <v>0.15</v>
          </cell>
          <cell r="F184">
            <v>0.15</v>
          </cell>
          <cell r="G184">
            <v>0.15</v>
          </cell>
          <cell r="H184">
            <v>0.15</v>
          </cell>
          <cell r="I184">
            <v>0.15</v>
          </cell>
          <cell r="J184">
            <v>0.15</v>
          </cell>
          <cell r="K184">
            <v>0.15</v>
          </cell>
          <cell r="L184">
            <v>0.15</v>
          </cell>
          <cell r="M184">
            <v>0.15</v>
          </cell>
          <cell r="N184">
            <v>0.15</v>
          </cell>
        </row>
        <row r="185">
          <cell r="C185">
            <v>37987</v>
          </cell>
          <cell r="D185">
            <v>0.15</v>
          </cell>
          <cell r="E185">
            <v>0.15</v>
          </cell>
          <cell r="F185">
            <v>0.15</v>
          </cell>
          <cell r="G185">
            <v>0.15</v>
          </cell>
          <cell r="H185">
            <v>0.15</v>
          </cell>
          <cell r="I185">
            <v>0.15</v>
          </cell>
          <cell r="J185">
            <v>0.15</v>
          </cell>
          <cell r="K185">
            <v>0.15</v>
          </cell>
          <cell r="L185">
            <v>0.15</v>
          </cell>
          <cell r="M185">
            <v>0.15</v>
          </cell>
          <cell r="N185">
            <v>0.15</v>
          </cell>
        </row>
        <row r="186">
          <cell r="C186">
            <v>38353</v>
          </cell>
          <cell r="D186">
            <v>0.15</v>
          </cell>
          <cell r="E186">
            <v>0.15</v>
          </cell>
          <cell r="F186">
            <v>0.15</v>
          </cell>
          <cell r="G186">
            <v>0.15</v>
          </cell>
          <cell r="H186">
            <v>0.15</v>
          </cell>
          <cell r="I186">
            <v>0.15</v>
          </cell>
          <cell r="J186">
            <v>0.15</v>
          </cell>
          <cell r="K186">
            <v>0.15</v>
          </cell>
          <cell r="L186">
            <v>0.15</v>
          </cell>
          <cell r="M186">
            <v>0.15</v>
          </cell>
          <cell r="N186">
            <v>0.15</v>
          </cell>
        </row>
        <row r="187">
          <cell r="C187">
            <v>38718</v>
          </cell>
          <cell r="D187">
            <v>0.15</v>
          </cell>
          <cell r="E187">
            <v>0.15</v>
          </cell>
          <cell r="F187">
            <v>0.15</v>
          </cell>
          <cell r="G187">
            <v>0.15</v>
          </cell>
          <cell r="H187">
            <v>0.15</v>
          </cell>
          <cell r="I187">
            <v>0.15</v>
          </cell>
          <cell r="J187">
            <v>0.15</v>
          </cell>
          <cell r="K187">
            <v>0.15</v>
          </cell>
          <cell r="L187">
            <v>0.15</v>
          </cell>
          <cell r="M187">
            <v>0.15</v>
          </cell>
          <cell r="N187">
            <v>0.15</v>
          </cell>
        </row>
        <row r="188">
          <cell r="C188">
            <v>39083</v>
          </cell>
          <cell r="D188">
            <v>0.15</v>
          </cell>
          <cell r="E188">
            <v>0.15</v>
          </cell>
          <cell r="F188">
            <v>0.15</v>
          </cell>
          <cell r="G188">
            <v>0.15</v>
          </cell>
          <cell r="H188">
            <v>0.15</v>
          </cell>
          <cell r="I188">
            <v>0.15</v>
          </cell>
          <cell r="J188">
            <v>0.15</v>
          </cell>
          <cell r="K188">
            <v>0.15</v>
          </cell>
          <cell r="L188">
            <v>0.15</v>
          </cell>
          <cell r="M188">
            <v>0.15</v>
          </cell>
          <cell r="N188">
            <v>0.15</v>
          </cell>
        </row>
        <row r="189">
          <cell r="C189">
            <v>39448</v>
          </cell>
          <cell r="D189">
            <v>0.15</v>
          </cell>
          <cell r="E189">
            <v>0.15</v>
          </cell>
          <cell r="F189">
            <v>0.15</v>
          </cell>
          <cell r="G189">
            <v>0.15</v>
          </cell>
          <cell r="H189">
            <v>0.15</v>
          </cell>
          <cell r="I189">
            <v>0.15</v>
          </cell>
          <cell r="J189">
            <v>0.15</v>
          </cell>
          <cell r="K189">
            <v>0.15</v>
          </cell>
          <cell r="L189">
            <v>0.15</v>
          </cell>
          <cell r="M189">
            <v>0.15</v>
          </cell>
          <cell r="N189">
            <v>0.15</v>
          </cell>
        </row>
        <row r="190">
          <cell r="C190">
            <v>39814</v>
          </cell>
          <cell r="D190">
            <v>0.15</v>
          </cell>
          <cell r="E190">
            <v>0.15</v>
          </cell>
          <cell r="F190">
            <v>0.15</v>
          </cell>
          <cell r="G190">
            <v>0.15</v>
          </cell>
          <cell r="H190">
            <v>0.15</v>
          </cell>
          <cell r="I190">
            <v>0.15</v>
          </cell>
          <cell r="J190">
            <v>0.15</v>
          </cell>
          <cell r="K190">
            <v>0.15</v>
          </cell>
          <cell r="L190">
            <v>0.15</v>
          </cell>
          <cell r="M190">
            <v>0.15</v>
          </cell>
          <cell r="N190">
            <v>0.15</v>
          </cell>
        </row>
        <row r="191">
          <cell r="C191">
            <v>40179</v>
          </cell>
          <cell r="D191">
            <v>0.15</v>
          </cell>
          <cell r="E191">
            <v>0.15</v>
          </cell>
          <cell r="F191">
            <v>0.15</v>
          </cell>
          <cell r="G191">
            <v>0.15</v>
          </cell>
          <cell r="H191">
            <v>0.15</v>
          </cell>
          <cell r="I191">
            <v>0.15</v>
          </cell>
          <cell r="J191">
            <v>0.15</v>
          </cell>
          <cell r="K191">
            <v>0.15</v>
          </cell>
          <cell r="L191">
            <v>0.15</v>
          </cell>
          <cell r="M191">
            <v>0.15</v>
          </cell>
          <cell r="N191">
            <v>0.15</v>
          </cell>
        </row>
        <row r="194">
          <cell r="C194" t="str">
            <v>VICEastern</v>
          </cell>
          <cell r="D194" t="str">
            <v>Pulse</v>
          </cell>
          <cell r="E194" t="str">
            <v>AGL</v>
          </cell>
          <cell r="F194" t="str">
            <v>TXU</v>
          </cell>
          <cell r="G194" t="str">
            <v>CitiPower</v>
          </cell>
          <cell r="H194" t="str">
            <v>Powercor</v>
          </cell>
          <cell r="I194" t="str">
            <v>Integral</v>
          </cell>
          <cell r="J194" t="str">
            <v>EnergyAustralia</v>
          </cell>
          <cell r="K194" t="str">
            <v>Rural NSW</v>
          </cell>
          <cell r="L194" t="str">
            <v>Energex</v>
          </cell>
          <cell r="M194" t="str">
            <v>Ergon</v>
          </cell>
          <cell r="N194" t="str">
            <v>Non Incumbent</v>
          </cell>
        </row>
        <row r="195">
          <cell r="C195">
            <v>36526</v>
          </cell>
          <cell r="D195">
            <v>0.15</v>
          </cell>
          <cell r="E195">
            <v>0.15</v>
          </cell>
          <cell r="F195">
            <v>0.15</v>
          </cell>
          <cell r="G195">
            <v>0.15</v>
          </cell>
          <cell r="H195">
            <v>0.15</v>
          </cell>
          <cell r="I195">
            <v>0.15</v>
          </cell>
          <cell r="J195">
            <v>0.15</v>
          </cell>
          <cell r="K195">
            <v>0.15</v>
          </cell>
          <cell r="L195">
            <v>0.15</v>
          </cell>
          <cell r="M195">
            <v>0.15</v>
          </cell>
          <cell r="N195">
            <v>0</v>
          </cell>
        </row>
        <row r="196">
          <cell r="C196">
            <v>36892</v>
          </cell>
          <cell r="D196">
            <v>0.15</v>
          </cell>
          <cell r="E196">
            <v>0.15</v>
          </cell>
          <cell r="F196">
            <v>0.15</v>
          </cell>
          <cell r="G196">
            <v>0.15</v>
          </cell>
          <cell r="H196">
            <v>0.15</v>
          </cell>
          <cell r="I196">
            <v>0.15</v>
          </cell>
          <cell r="J196">
            <v>0.15</v>
          </cell>
          <cell r="K196">
            <v>0.15</v>
          </cell>
          <cell r="L196">
            <v>0.15</v>
          </cell>
          <cell r="M196">
            <v>0.15</v>
          </cell>
          <cell r="N196">
            <v>0</v>
          </cell>
        </row>
        <row r="197">
          <cell r="C197">
            <v>37257</v>
          </cell>
          <cell r="D197">
            <v>0.15</v>
          </cell>
          <cell r="E197">
            <v>0.15</v>
          </cell>
          <cell r="F197">
            <v>0.15</v>
          </cell>
          <cell r="G197">
            <v>0.15</v>
          </cell>
          <cell r="H197">
            <v>0.15</v>
          </cell>
          <cell r="I197">
            <v>0.15</v>
          </cell>
          <cell r="J197">
            <v>0.15</v>
          </cell>
          <cell r="K197">
            <v>0.15</v>
          </cell>
          <cell r="L197">
            <v>0.15</v>
          </cell>
          <cell r="M197">
            <v>0.15</v>
          </cell>
          <cell r="N197">
            <v>0.15</v>
          </cell>
        </row>
        <row r="198">
          <cell r="C198">
            <v>37622</v>
          </cell>
          <cell r="D198">
            <v>0.15</v>
          </cell>
          <cell r="E198">
            <v>0.15</v>
          </cell>
          <cell r="F198">
            <v>0.15</v>
          </cell>
          <cell r="G198">
            <v>0.15</v>
          </cell>
          <cell r="H198">
            <v>0.15</v>
          </cell>
          <cell r="I198">
            <v>0.15</v>
          </cell>
          <cell r="J198">
            <v>0.15</v>
          </cell>
          <cell r="K198">
            <v>0.15</v>
          </cell>
          <cell r="L198">
            <v>0.15</v>
          </cell>
          <cell r="M198">
            <v>0.15</v>
          </cell>
          <cell r="N198">
            <v>0.15</v>
          </cell>
        </row>
        <row r="199">
          <cell r="C199">
            <v>37987</v>
          </cell>
          <cell r="D199">
            <v>0.15</v>
          </cell>
          <cell r="E199">
            <v>0.15</v>
          </cell>
          <cell r="F199">
            <v>0.15</v>
          </cell>
          <cell r="G199">
            <v>0.15</v>
          </cell>
          <cell r="H199">
            <v>0.15</v>
          </cell>
          <cell r="I199">
            <v>0.15</v>
          </cell>
          <cell r="J199">
            <v>0.15</v>
          </cell>
          <cell r="K199">
            <v>0.15</v>
          </cell>
          <cell r="L199">
            <v>0.15</v>
          </cell>
          <cell r="M199">
            <v>0.15</v>
          </cell>
          <cell r="N199">
            <v>0.15</v>
          </cell>
        </row>
        <row r="200">
          <cell r="C200">
            <v>38353</v>
          </cell>
          <cell r="D200">
            <v>0.15</v>
          </cell>
          <cell r="E200">
            <v>0.15</v>
          </cell>
          <cell r="F200">
            <v>0.15</v>
          </cell>
          <cell r="G200">
            <v>0.15</v>
          </cell>
          <cell r="H200">
            <v>0.15</v>
          </cell>
          <cell r="I200">
            <v>0.15</v>
          </cell>
          <cell r="J200">
            <v>0.15</v>
          </cell>
          <cell r="K200">
            <v>0.15</v>
          </cell>
          <cell r="L200">
            <v>0.15</v>
          </cell>
          <cell r="M200">
            <v>0.15</v>
          </cell>
          <cell r="N200">
            <v>0.15</v>
          </cell>
        </row>
        <row r="201">
          <cell r="C201">
            <v>38718</v>
          </cell>
          <cell r="D201">
            <v>0.15</v>
          </cell>
          <cell r="E201">
            <v>0.15</v>
          </cell>
          <cell r="F201">
            <v>0.15</v>
          </cell>
          <cell r="G201">
            <v>0.15</v>
          </cell>
          <cell r="H201">
            <v>0.15</v>
          </cell>
          <cell r="I201">
            <v>0.15</v>
          </cell>
          <cell r="J201">
            <v>0.15</v>
          </cell>
          <cell r="K201">
            <v>0.15</v>
          </cell>
          <cell r="L201">
            <v>0.15</v>
          </cell>
          <cell r="M201">
            <v>0.15</v>
          </cell>
          <cell r="N201">
            <v>0.15</v>
          </cell>
        </row>
        <row r="202">
          <cell r="C202">
            <v>39083</v>
          </cell>
          <cell r="D202">
            <v>0.15</v>
          </cell>
          <cell r="E202">
            <v>0.15</v>
          </cell>
          <cell r="F202">
            <v>0.15</v>
          </cell>
          <cell r="G202">
            <v>0.15</v>
          </cell>
          <cell r="H202">
            <v>0.15</v>
          </cell>
          <cell r="I202">
            <v>0.15</v>
          </cell>
          <cell r="J202">
            <v>0.15</v>
          </cell>
          <cell r="K202">
            <v>0.15</v>
          </cell>
          <cell r="L202">
            <v>0.15</v>
          </cell>
          <cell r="M202">
            <v>0.15</v>
          </cell>
          <cell r="N202">
            <v>0.15</v>
          </cell>
        </row>
        <row r="203">
          <cell r="C203">
            <v>39448</v>
          </cell>
          <cell r="D203">
            <v>0.15</v>
          </cell>
          <cell r="E203">
            <v>0.15</v>
          </cell>
          <cell r="F203">
            <v>0.15</v>
          </cell>
          <cell r="G203">
            <v>0.15</v>
          </cell>
          <cell r="H203">
            <v>0.15</v>
          </cell>
          <cell r="I203">
            <v>0.15</v>
          </cell>
          <cell r="J203">
            <v>0.15</v>
          </cell>
          <cell r="K203">
            <v>0.15</v>
          </cell>
          <cell r="L203">
            <v>0.15</v>
          </cell>
          <cell r="M203">
            <v>0.15</v>
          </cell>
          <cell r="N203">
            <v>0.15</v>
          </cell>
        </row>
        <row r="204">
          <cell r="C204">
            <v>39814</v>
          </cell>
          <cell r="D204">
            <v>0.15</v>
          </cell>
          <cell r="E204">
            <v>0.15</v>
          </cell>
          <cell r="F204">
            <v>0.15</v>
          </cell>
          <cell r="G204">
            <v>0.15</v>
          </cell>
          <cell r="H204">
            <v>0.15</v>
          </cell>
          <cell r="I204">
            <v>0.15</v>
          </cell>
          <cell r="J204">
            <v>0.15</v>
          </cell>
          <cell r="K204">
            <v>0.15</v>
          </cell>
          <cell r="L204">
            <v>0.15</v>
          </cell>
          <cell r="M204">
            <v>0.15</v>
          </cell>
          <cell r="N204">
            <v>0.15</v>
          </cell>
        </row>
        <row r="205">
          <cell r="C205">
            <v>40179</v>
          </cell>
          <cell r="D205">
            <v>0.15</v>
          </cell>
          <cell r="E205">
            <v>0.15</v>
          </cell>
          <cell r="F205">
            <v>0.15</v>
          </cell>
          <cell r="G205">
            <v>0.15</v>
          </cell>
          <cell r="H205">
            <v>0.15</v>
          </cell>
          <cell r="I205">
            <v>0.15</v>
          </cell>
          <cell r="J205">
            <v>0.15</v>
          </cell>
          <cell r="K205">
            <v>0.15</v>
          </cell>
          <cell r="L205">
            <v>0.15</v>
          </cell>
          <cell r="M205">
            <v>0.15</v>
          </cell>
          <cell r="N205">
            <v>0.15</v>
          </cell>
        </row>
        <row r="208">
          <cell r="C208" t="str">
            <v>VICCitiPower</v>
          </cell>
          <cell r="D208" t="str">
            <v>Pulse</v>
          </cell>
          <cell r="E208" t="str">
            <v>AGL</v>
          </cell>
          <cell r="F208" t="str">
            <v>TXU</v>
          </cell>
          <cell r="G208" t="str">
            <v>CitiPower</v>
          </cell>
          <cell r="H208" t="str">
            <v>Powercor</v>
          </cell>
          <cell r="I208" t="str">
            <v>Integral</v>
          </cell>
          <cell r="J208" t="str">
            <v>EnergyAustralia</v>
          </cell>
          <cell r="K208" t="str">
            <v>Rural NSW</v>
          </cell>
          <cell r="L208" t="str">
            <v>Energex</v>
          </cell>
          <cell r="M208" t="str">
            <v>Ergon</v>
          </cell>
          <cell r="N208" t="str">
            <v>Non Incumbent</v>
          </cell>
        </row>
        <row r="209">
          <cell r="C209">
            <v>36526</v>
          </cell>
          <cell r="D209">
            <v>0.15</v>
          </cell>
          <cell r="E209">
            <v>0.15</v>
          </cell>
          <cell r="F209">
            <v>0.15</v>
          </cell>
          <cell r="G209">
            <v>0.15</v>
          </cell>
          <cell r="H209">
            <v>0.15</v>
          </cell>
          <cell r="I209">
            <v>0.15</v>
          </cell>
          <cell r="J209">
            <v>0.15</v>
          </cell>
          <cell r="K209">
            <v>0.15</v>
          </cell>
          <cell r="L209">
            <v>0.15</v>
          </cell>
          <cell r="M209">
            <v>0.15</v>
          </cell>
          <cell r="N209">
            <v>0</v>
          </cell>
        </row>
        <row r="210">
          <cell r="C210">
            <v>36892</v>
          </cell>
          <cell r="D210">
            <v>0.15</v>
          </cell>
          <cell r="E210">
            <v>0.15</v>
          </cell>
          <cell r="F210">
            <v>0.15</v>
          </cell>
          <cell r="G210">
            <v>0.15</v>
          </cell>
          <cell r="H210">
            <v>0.15</v>
          </cell>
          <cell r="I210">
            <v>0.15</v>
          </cell>
          <cell r="J210">
            <v>0.15</v>
          </cell>
          <cell r="K210">
            <v>0.15</v>
          </cell>
          <cell r="L210">
            <v>0.15</v>
          </cell>
          <cell r="M210">
            <v>0.15</v>
          </cell>
          <cell r="N210">
            <v>0</v>
          </cell>
        </row>
        <row r="211">
          <cell r="C211">
            <v>37257</v>
          </cell>
          <cell r="D211">
            <v>0.15</v>
          </cell>
          <cell r="E211">
            <v>0.15</v>
          </cell>
          <cell r="F211">
            <v>0.15</v>
          </cell>
          <cell r="G211">
            <v>0.15</v>
          </cell>
          <cell r="H211">
            <v>0.15</v>
          </cell>
          <cell r="I211">
            <v>0.15</v>
          </cell>
          <cell r="J211">
            <v>0.15</v>
          </cell>
          <cell r="K211">
            <v>0.15</v>
          </cell>
          <cell r="L211">
            <v>0.15</v>
          </cell>
          <cell r="M211">
            <v>0.15</v>
          </cell>
          <cell r="N211">
            <v>0.15</v>
          </cell>
        </row>
        <row r="212">
          <cell r="C212">
            <v>37622</v>
          </cell>
          <cell r="D212">
            <v>0.15</v>
          </cell>
          <cell r="E212">
            <v>0.15</v>
          </cell>
          <cell r="F212">
            <v>0.15</v>
          </cell>
          <cell r="G212">
            <v>0.15</v>
          </cell>
          <cell r="H212">
            <v>0.15</v>
          </cell>
          <cell r="I212">
            <v>0.15</v>
          </cell>
          <cell r="J212">
            <v>0.15</v>
          </cell>
          <cell r="K212">
            <v>0.15</v>
          </cell>
          <cell r="L212">
            <v>0.15</v>
          </cell>
          <cell r="M212">
            <v>0.15</v>
          </cell>
          <cell r="N212">
            <v>0.15</v>
          </cell>
        </row>
        <row r="213">
          <cell r="C213">
            <v>37987</v>
          </cell>
          <cell r="D213">
            <v>0.15</v>
          </cell>
          <cell r="E213">
            <v>0.15</v>
          </cell>
          <cell r="F213">
            <v>0.15</v>
          </cell>
          <cell r="G213">
            <v>0.15</v>
          </cell>
          <cell r="H213">
            <v>0.15</v>
          </cell>
          <cell r="I213">
            <v>0.15</v>
          </cell>
          <cell r="J213">
            <v>0.15</v>
          </cell>
          <cell r="K213">
            <v>0.15</v>
          </cell>
          <cell r="L213">
            <v>0.15</v>
          </cell>
          <cell r="M213">
            <v>0.15</v>
          </cell>
          <cell r="N213">
            <v>0.15</v>
          </cell>
        </row>
        <row r="214">
          <cell r="C214">
            <v>38353</v>
          </cell>
          <cell r="D214">
            <v>0.15</v>
          </cell>
          <cell r="E214">
            <v>0.15</v>
          </cell>
          <cell r="F214">
            <v>0.15</v>
          </cell>
          <cell r="G214">
            <v>0.15</v>
          </cell>
          <cell r="H214">
            <v>0.15</v>
          </cell>
          <cell r="I214">
            <v>0.15</v>
          </cell>
          <cell r="J214">
            <v>0.15</v>
          </cell>
          <cell r="K214">
            <v>0.15</v>
          </cell>
          <cell r="L214">
            <v>0.15</v>
          </cell>
          <cell r="M214">
            <v>0.15</v>
          </cell>
          <cell r="N214">
            <v>0.15</v>
          </cell>
        </row>
        <row r="215">
          <cell r="C215">
            <v>38718</v>
          </cell>
          <cell r="D215">
            <v>0.15</v>
          </cell>
          <cell r="E215">
            <v>0.15</v>
          </cell>
          <cell r="F215">
            <v>0.15</v>
          </cell>
          <cell r="G215">
            <v>0.15</v>
          </cell>
          <cell r="H215">
            <v>0.15</v>
          </cell>
          <cell r="I215">
            <v>0.15</v>
          </cell>
          <cell r="J215">
            <v>0.15</v>
          </cell>
          <cell r="K215">
            <v>0.15</v>
          </cell>
          <cell r="L215">
            <v>0.15</v>
          </cell>
          <cell r="M215">
            <v>0.15</v>
          </cell>
          <cell r="N215">
            <v>0.15</v>
          </cell>
        </row>
        <row r="216">
          <cell r="C216">
            <v>39083</v>
          </cell>
          <cell r="D216">
            <v>0.15</v>
          </cell>
          <cell r="E216">
            <v>0.15</v>
          </cell>
          <cell r="F216">
            <v>0.15</v>
          </cell>
          <cell r="G216">
            <v>0.15</v>
          </cell>
          <cell r="H216">
            <v>0.15</v>
          </cell>
          <cell r="I216">
            <v>0.15</v>
          </cell>
          <cell r="J216">
            <v>0.15</v>
          </cell>
          <cell r="K216">
            <v>0.15</v>
          </cell>
          <cell r="L216">
            <v>0.15</v>
          </cell>
          <cell r="M216">
            <v>0.15</v>
          </cell>
          <cell r="N216">
            <v>0.15</v>
          </cell>
        </row>
        <row r="217">
          <cell r="C217">
            <v>39448</v>
          </cell>
          <cell r="D217">
            <v>0.15</v>
          </cell>
          <cell r="E217">
            <v>0.15</v>
          </cell>
          <cell r="F217">
            <v>0.15</v>
          </cell>
          <cell r="G217">
            <v>0.15</v>
          </cell>
          <cell r="H217">
            <v>0.15</v>
          </cell>
          <cell r="I217">
            <v>0.15</v>
          </cell>
          <cell r="J217">
            <v>0.15</v>
          </cell>
          <cell r="K217">
            <v>0.15</v>
          </cell>
          <cell r="L217">
            <v>0.15</v>
          </cell>
          <cell r="M217">
            <v>0.15</v>
          </cell>
          <cell r="N217">
            <v>0.15</v>
          </cell>
        </row>
        <row r="218">
          <cell r="C218">
            <v>39814</v>
          </cell>
          <cell r="D218">
            <v>0.15</v>
          </cell>
          <cell r="E218">
            <v>0.15</v>
          </cell>
          <cell r="F218">
            <v>0.15</v>
          </cell>
          <cell r="G218">
            <v>0.15</v>
          </cell>
          <cell r="H218">
            <v>0.15</v>
          </cell>
          <cell r="I218">
            <v>0.15</v>
          </cell>
          <cell r="J218">
            <v>0.15</v>
          </cell>
          <cell r="K218">
            <v>0.15</v>
          </cell>
          <cell r="L218">
            <v>0.15</v>
          </cell>
          <cell r="M218">
            <v>0.15</v>
          </cell>
          <cell r="N218">
            <v>0.15</v>
          </cell>
        </row>
        <row r="219">
          <cell r="C219">
            <v>40179</v>
          </cell>
          <cell r="D219">
            <v>0.15</v>
          </cell>
          <cell r="E219">
            <v>0.15</v>
          </cell>
          <cell r="F219">
            <v>0.15</v>
          </cell>
          <cell r="G219">
            <v>0.15</v>
          </cell>
          <cell r="H219">
            <v>0.15</v>
          </cell>
          <cell r="I219">
            <v>0.15</v>
          </cell>
          <cell r="J219">
            <v>0.15</v>
          </cell>
          <cell r="K219">
            <v>0.15</v>
          </cell>
          <cell r="L219">
            <v>0.15</v>
          </cell>
          <cell r="M219">
            <v>0.15</v>
          </cell>
          <cell r="N219">
            <v>0.15</v>
          </cell>
        </row>
        <row r="222">
          <cell r="C222" t="str">
            <v>VICPowercor</v>
          </cell>
          <cell r="D222" t="str">
            <v>Pulse</v>
          </cell>
          <cell r="E222" t="str">
            <v>AGL</v>
          </cell>
          <cell r="F222" t="str">
            <v>TXU</v>
          </cell>
          <cell r="G222" t="str">
            <v>CitiPower</v>
          </cell>
          <cell r="H222" t="str">
            <v>Powercor</v>
          </cell>
          <cell r="I222" t="str">
            <v>Integral</v>
          </cell>
          <cell r="J222" t="str">
            <v>EnergyAustralia</v>
          </cell>
          <cell r="K222" t="str">
            <v>Rural NSW</v>
          </cell>
          <cell r="L222" t="str">
            <v>Energex</v>
          </cell>
          <cell r="M222" t="str">
            <v>Ergon</v>
          </cell>
          <cell r="N222" t="str">
            <v>Non Incumbent</v>
          </cell>
        </row>
        <row r="223">
          <cell r="C223">
            <v>36526</v>
          </cell>
          <cell r="D223">
            <v>0.15</v>
          </cell>
          <cell r="E223">
            <v>0.15</v>
          </cell>
          <cell r="F223">
            <v>0.15</v>
          </cell>
          <cell r="G223">
            <v>0.15</v>
          </cell>
          <cell r="H223">
            <v>0.15</v>
          </cell>
          <cell r="I223">
            <v>0.15</v>
          </cell>
          <cell r="J223">
            <v>0.15</v>
          </cell>
          <cell r="K223">
            <v>0.15</v>
          </cell>
          <cell r="L223">
            <v>0.15</v>
          </cell>
          <cell r="M223">
            <v>0.15</v>
          </cell>
          <cell r="N223">
            <v>0</v>
          </cell>
        </row>
        <row r="224">
          <cell r="C224">
            <v>36892</v>
          </cell>
          <cell r="D224">
            <v>0.15</v>
          </cell>
          <cell r="E224">
            <v>0.15</v>
          </cell>
          <cell r="F224">
            <v>0.15</v>
          </cell>
          <cell r="G224">
            <v>0.15</v>
          </cell>
          <cell r="H224">
            <v>0.15</v>
          </cell>
          <cell r="I224">
            <v>0.15</v>
          </cell>
          <cell r="J224">
            <v>0.15</v>
          </cell>
          <cell r="K224">
            <v>0.15</v>
          </cell>
          <cell r="L224">
            <v>0.15</v>
          </cell>
          <cell r="M224">
            <v>0.15</v>
          </cell>
          <cell r="N224">
            <v>0</v>
          </cell>
        </row>
        <row r="225">
          <cell r="C225">
            <v>37257</v>
          </cell>
          <cell r="D225">
            <v>0.15</v>
          </cell>
          <cell r="E225">
            <v>0.15</v>
          </cell>
          <cell r="F225">
            <v>0.15</v>
          </cell>
          <cell r="G225">
            <v>0.15</v>
          </cell>
          <cell r="H225">
            <v>0.15</v>
          </cell>
          <cell r="I225">
            <v>0.15</v>
          </cell>
          <cell r="J225">
            <v>0.15</v>
          </cell>
          <cell r="K225">
            <v>0.15</v>
          </cell>
          <cell r="L225">
            <v>0.15</v>
          </cell>
          <cell r="M225">
            <v>0.15</v>
          </cell>
          <cell r="N225">
            <v>0.15</v>
          </cell>
        </row>
        <row r="226">
          <cell r="C226">
            <v>37622</v>
          </cell>
          <cell r="D226">
            <v>0.15</v>
          </cell>
          <cell r="E226">
            <v>0.15</v>
          </cell>
          <cell r="F226">
            <v>0.15</v>
          </cell>
          <cell r="G226">
            <v>0.15</v>
          </cell>
          <cell r="H226">
            <v>0.15</v>
          </cell>
          <cell r="I226">
            <v>0.15</v>
          </cell>
          <cell r="J226">
            <v>0.15</v>
          </cell>
          <cell r="K226">
            <v>0.15</v>
          </cell>
          <cell r="L226">
            <v>0.15</v>
          </cell>
          <cell r="M226">
            <v>0.15</v>
          </cell>
          <cell r="N226">
            <v>0.15</v>
          </cell>
        </row>
        <row r="227">
          <cell r="C227">
            <v>37987</v>
          </cell>
          <cell r="D227">
            <v>0.15</v>
          </cell>
          <cell r="E227">
            <v>0.15</v>
          </cell>
          <cell r="F227">
            <v>0.15</v>
          </cell>
          <cell r="G227">
            <v>0.15</v>
          </cell>
          <cell r="H227">
            <v>0.15</v>
          </cell>
          <cell r="I227">
            <v>0.15</v>
          </cell>
          <cell r="J227">
            <v>0.15</v>
          </cell>
          <cell r="K227">
            <v>0.15</v>
          </cell>
          <cell r="L227">
            <v>0.15</v>
          </cell>
          <cell r="M227">
            <v>0.15</v>
          </cell>
          <cell r="N227">
            <v>0.15</v>
          </cell>
        </row>
        <row r="228">
          <cell r="C228">
            <v>38353</v>
          </cell>
          <cell r="D228">
            <v>0.15</v>
          </cell>
          <cell r="E228">
            <v>0.15</v>
          </cell>
          <cell r="F228">
            <v>0.15</v>
          </cell>
          <cell r="G228">
            <v>0.15</v>
          </cell>
          <cell r="H228">
            <v>0.15</v>
          </cell>
          <cell r="I228">
            <v>0.15</v>
          </cell>
          <cell r="J228">
            <v>0.15</v>
          </cell>
          <cell r="K228">
            <v>0.15</v>
          </cell>
          <cell r="L228">
            <v>0.15</v>
          </cell>
          <cell r="M228">
            <v>0.15</v>
          </cell>
          <cell r="N228">
            <v>0.15</v>
          </cell>
        </row>
        <row r="229">
          <cell r="C229">
            <v>38718</v>
          </cell>
          <cell r="D229">
            <v>0.15</v>
          </cell>
          <cell r="E229">
            <v>0.15</v>
          </cell>
          <cell r="F229">
            <v>0.15</v>
          </cell>
          <cell r="G229">
            <v>0.15</v>
          </cell>
          <cell r="H229">
            <v>0.15</v>
          </cell>
          <cell r="I229">
            <v>0.15</v>
          </cell>
          <cell r="J229">
            <v>0.15</v>
          </cell>
          <cell r="K229">
            <v>0.15</v>
          </cell>
          <cell r="L229">
            <v>0.15</v>
          </cell>
          <cell r="M229">
            <v>0.15</v>
          </cell>
          <cell r="N229">
            <v>0.15</v>
          </cell>
        </row>
        <row r="230">
          <cell r="C230">
            <v>39083</v>
          </cell>
          <cell r="D230">
            <v>0.15</v>
          </cell>
          <cell r="E230">
            <v>0.15</v>
          </cell>
          <cell r="F230">
            <v>0.15</v>
          </cell>
          <cell r="G230">
            <v>0.15</v>
          </cell>
          <cell r="H230">
            <v>0.15</v>
          </cell>
          <cell r="I230">
            <v>0.15</v>
          </cell>
          <cell r="J230">
            <v>0.15</v>
          </cell>
          <cell r="K230">
            <v>0.15</v>
          </cell>
          <cell r="L230">
            <v>0.15</v>
          </cell>
          <cell r="M230">
            <v>0.15</v>
          </cell>
          <cell r="N230">
            <v>0.15</v>
          </cell>
        </row>
        <row r="231">
          <cell r="C231">
            <v>39448</v>
          </cell>
          <cell r="D231">
            <v>0.15</v>
          </cell>
          <cell r="E231">
            <v>0.15</v>
          </cell>
          <cell r="F231">
            <v>0.15</v>
          </cell>
          <cell r="G231">
            <v>0.15</v>
          </cell>
          <cell r="H231">
            <v>0.15</v>
          </cell>
          <cell r="I231">
            <v>0.15</v>
          </cell>
          <cell r="J231">
            <v>0.15</v>
          </cell>
          <cell r="K231">
            <v>0.15</v>
          </cell>
          <cell r="L231">
            <v>0.15</v>
          </cell>
          <cell r="M231">
            <v>0.15</v>
          </cell>
          <cell r="N231">
            <v>0.15</v>
          </cell>
        </row>
        <row r="232">
          <cell r="C232">
            <v>39814</v>
          </cell>
          <cell r="D232">
            <v>0.15</v>
          </cell>
          <cell r="E232">
            <v>0.15</v>
          </cell>
          <cell r="F232">
            <v>0.15</v>
          </cell>
          <cell r="G232">
            <v>0.15</v>
          </cell>
          <cell r="H232">
            <v>0.15</v>
          </cell>
          <cell r="I232">
            <v>0.15</v>
          </cell>
          <cell r="J232">
            <v>0.15</v>
          </cell>
          <cell r="K232">
            <v>0.15</v>
          </cell>
          <cell r="L232">
            <v>0.15</v>
          </cell>
          <cell r="M232">
            <v>0.15</v>
          </cell>
          <cell r="N232">
            <v>0.15</v>
          </cell>
        </row>
        <row r="233">
          <cell r="C233">
            <v>40179</v>
          </cell>
          <cell r="D233">
            <v>0.15</v>
          </cell>
          <cell r="E233">
            <v>0.15</v>
          </cell>
          <cell r="F233">
            <v>0.15</v>
          </cell>
          <cell r="G233">
            <v>0.15</v>
          </cell>
          <cell r="H233">
            <v>0.15</v>
          </cell>
          <cell r="I233">
            <v>0.15</v>
          </cell>
          <cell r="J233">
            <v>0.15</v>
          </cell>
          <cell r="K233">
            <v>0.15</v>
          </cell>
          <cell r="L233">
            <v>0.15</v>
          </cell>
          <cell r="M233">
            <v>0.15</v>
          </cell>
          <cell r="N233">
            <v>0.15</v>
          </cell>
        </row>
        <row r="236">
          <cell r="C236" t="str">
            <v>NSWIntegral</v>
          </cell>
          <cell r="D236" t="str">
            <v>Pulse</v>
          </cell>
          <cell r="E236" t="str">
            <v>AGL</v>
          </cell>
          <cell r="F236" t="str">
            <v>TXU</v>
          </cell>
          <cell r="G236" t="str">
            <v>CitiPower</v>
          </cell>
          <cell r="H236" t="str">
            <v>Powercor</v>
          </cell>
          <cell r="I236" t="str">
            <v>Integral</v>
          </cell>
          <cell r="J236" t="str">
            <v>EnergyAustralia</v>
          </cell>
          <cell r="K236" t="str">
            <v>Rural NSW</v>
          </cell>
          <cell r="L236" t="str">
            <v>Energex</v>
          </cell>
          <cell r="M236" t="str">
            <v>Ergon</v>
          </cell>
          <cell r="N236" t="str">
            <v>Non Incumbent</v>
          </cell>
        </row>
        <row r="237">
          <cell r="C237">
            <v>36526</v>
          </cell>
          <cell r="D237">
            <v>0.15</v>
          </cell>
          <cell r="E237">
            <v>0.15</v>
          </cell>
          <cell r="F237">
            <v>0.15</v>
          </cell>
          <cell r="G237">
            <v>0.15</v>
          </cell>
          <cell r="H237">
            <v>0.15</v>
          </cell>
          <cell r="I237">
            <v>0.15</v>
          </cell>
          <cell r="J237">
            <v>0.15</v>
          </cell>
          <cell r="K237">
            <v>0.15</v>
          </cell>
          <cell r="L237">
            <v>0.15</v>
          </cell>
          <cell r="M237">
            <v>0.15</v>
          </cell>
          <cell r="N237">
            <v>0</v>
          </cell>
        </row>
        <row r="238">
          <cell r="C238">
            <v>36892</v>
          </cell>
          <cell r="D238">
            <v>0.15</v>
          </cell>
          <cell r="E238">
            <v>0.15</v>
          </cell>
          <cell r="F238">
            <v>0.15</v>
          </cell>
          <cell r="G238">
            <v>0.15</v>
          </cell>
          <cell r="H238">
            <v>0.15</v>
          </cell>
          <cell r="I238">
            <v>0.15</v>
          </cell>
          <cell r="J238">
            <v>0.15</v>
          </cell>
          <cell r="K238">
            <v>0.15</v>
          </cell>
          <cell r="L238">
            <v>0.15</v>
          </cell>
          <cell r="M238">
            <v>0.15</v>
          </cell>
          <cell r="N238">
            <v>0</v>
          </cell>
        </row>
        <row r="239">
          <cell r="C239">
            <v>37257</v>
          </cell>
          <cell r="D239">
            <v>0.15</v>
          </cell>
          <cell r="E239">
            <v>0.15</v>
          </cell>
          <cell r="F239">
            <v>0.15</v>
          </cell>
          <cell r="G239">
            <v>0.15</v>
          </cell>
          <cell r="H239">
            <v>0.15</v>
          </cell>
          <cell r="I239">
            <v>0.15</v>
          </cell>
          <cell r="J239">
            <v>0.15</v>
          </cell>
          <cell r="K239">
            <v>0.15</v>
          </cell>
          <cell r="L239">
            <v>0.15</v>
          </cell>
          <cell r="M239">
            <v>0.15</v>
          </cell>
          <cell r="N239">
            <v>0.15</v>
          </cell>
        </row>
        <row r="240">
          <cell r="C240">
            <v>37622</v>
          </cell>
          <cell r="D240">
            <v>0.15</v>
          </cell>
          <cell r="E240">
            <v>0.15</v>
          </cell>
          <cell r="F240">
            <v>0.15</v>
          </cell>
          <cell r="G240">
            <v>0.15</v>
          </cell>
          <cell r="H240">
            <v>0.15</v>
          </cell>
          <cell r="I240">
            <v>0.15</v>
          </cell>
          <cell r="J240">
            <v>0.15</v>
          </cell>
          <cell r="K240">
            <v>0.15</v>
          </cell>
          <cell r="L240">
            <v>0.15</v>
          </cell>
          <cell r="M240">
            <v>0.15</v>
          </cell>
          <cell r="N240">
            <v>0.15</v>
          </cell>
        </row>
        <row r="241">
          <cell r="C241">
            <v>37987</v>
          </cell>
          <cell r="D241">
            <v>0.15</v>
          </cell>
          <cell r="E241">
            <v>0.15</v>
          </cell>
          <cell r="F241">
            <v>0.15</v>
          </cell>
          <cell r="G241">
            <v>0.15</v>
          </cell>
          <cell r="H241">
            <v>0.15</v>
          </cell>
          <cell r="I241">
            <v>0.15</v>
          </cell>
          <cell r="J241">
            <v>0.15</v>
          </cell>
          <cell r="K241">
            <v>0.15</v>
          </cell>
          <cell r="L241">
            <v>0.15</v>
          </cell>
          <cell r="M241">
            <v>0.15</v>
          </cell>
          <cell r="N241">
            <v>0.15</v>
          </cell>
        </row>
        <row r="242">
          <cell r="C242">
            <v>38353</v>
          </cell>
          <cell r="D242">
            <v>0.15</v>
          </cell>
          <cell r="E242">
            <v>0.15</v>
          </cell>
          <cell r="F242">
            <v>0.15</v>
          </cell>
          <cell r="G242">
            <v>0.15</v>
          </cell>
          <cell r="H242">
            <v>0.15</v>
          </cell>
          <cell r="I242">
            <v>0.15</v>
          </cell>
          <cell r="J242">
            <v>0.15</v>
          </cell>
          <cell r="K242">
            <v>0.15</v>
          </cell>
          <cell r="L242">
            <v>0.15</v>
          </cell>
          <cell r="M242">
            <v>0.15</v>
          </cell>
          <cell r="N242">
            <v>0.15</v>
          </cell>
        </row>
        <row r="243">
          <cell r="C243">
            <v>38718</v>
          </cell>
          <cell r="D243">
            <v>0.15</v>
          </cell>
          <cell r="E243">
            <v>0.15</v>
          </cell>
          <cell r="F243">
            <v>0.15</v>
          </cell>
          <cell r="G243">
            <v>0.15</v>
          </cell>
          <cell r="H243">
            <v>0.15</v>
          </cell>
          <cell r="I243">
            <v>0.15</v>
          </cell>
          <cell r="J243">
            <v>0.15</v>
          </cell>
          <cell r="K243">
            <v>0.15</v>
          </cell>
          <cell r="L243">
            <v>0.15</v>
          </cell>
          <cell r="M243">
            <v>0.15</v>
          </cell>
          <cell r="N243">
            <v>0.15</v>
          </cell>
        </row>
        <row r="244">
          <cell r="C244">
            <v>39083</v>
          </cell>
          <cell r="D244">
            <v>0.15</v>
          </cell>
          <cell r="E244">
            <v>0.15</v>
          </cell>
          <cell r="F244">
            <v>0.15</v>
          </cell>
          <cell r="G244">
            <v>0.15</v>
          </cell>
          <cell r="H244">
            <v>0.15</v>
          </cell>
          <cell r="I244">
            <v>0.15</v>
          </cell>
          <cell r="J244">
            <v>0.15</v>
          </cell>
          <cell r="K244">
            <v>0.15</v>
          </cell>
          <cell r="L244">
            <v>0.15</v>
          </cell>
          <cell r="M244">
            <v>0.15</v>
          </cell>
          <cell r="N244">
            <v>0.15</v>
          </cell>
        </row>
        <row r="245">
          <cell r="C245">
            <v>39448</v>
          </cell>
          <cell r="D245">
            <v>0.15</v>
          </cell>
          <cell r="E245">
            <v>0.15</v>
          </cell>
          <cell r="F245">
            <v>0.15</v>
          </cell>
          <cell r="G245">
            <v>0.15</v>
          </cell>
          <cell r="H245">
            <v>0.15</v>
          </cell>
          <cell r="I245">
            <v>0.15</v>
          </cell>
          <cell r="J245">
            <v>0.15</v>
          </cell>
          <cell r="K245">
            <v>0.15</v>
          </cell>
          <cell r="L245">
            <v>0.15</v>
          </cell>
          <cell r="M245">
            <v>0.15</v>
          </cell>
          <cell r="N245">
            <v>0.15</v>
          </cell>
        </row>
        <row r="246">
          <cell r="C246">
            <v>39814</v>
          </cell>
          <cell r="D246">
            <v>0.15</v>
          </cell>
          <cell r="E246">
            <v>0.15</v>
          </cell>
          <cell r="F246">
            <v>0.15</v>
          </cell>
          <cell r="G246">
            <v>0.15</v>
          </cell>
          <cell r="H246">
            <v>0.15</v>
          </cell>
          <cell r="I246">
            <v>0.15</v>
          </cell>
          <cell r="J246">
            <v>0.15</v>
          </cell>
          <cell r="K246">
            <v>0.15</v>
          </cell>
          <cell r="L246">
            <v>0.15</v>
          </cell>
          <cell r="M246">
            <v>0.15</v>
          </cell>
          <cell r="N246">
            <v>0.15</v>
          </cell>
        </row>
        <row r="247">
          <cell r="C247">
            <v>40179</v>
          </cell>
          <cell r="D247">
            <v>0.15</v>
          </cell>
          <cell r="E247">
            <v>0.15</v>
          </cell>
          <cell r="F247">
            <v>0.15</v>
          </cell>
          <cell r="G247">
            <v>0.15</v>
          </cell>
          <cell r="H247">
            <v>0.15</v>
          </cell>
          <cell r="I247">
            <v>0.15</v>
          </cell>
          <cell r="J247">
            <v>0.15</v>
          </cell>
          <cell r="K247">
            <v>0.15</v>
          </cell>
          <cell r="L247">
            <v>0.15</v>
          </cell>
          <cell r="M247">
            <v>0.15</v>
          </cell>
          <cell r="N247">
            <v>0.15</v>
          </cell>
        </row>
        <row r="250">
          <cell r="C250" t="str">
            <v>NSWEnergyAustralia</v>
          </cell>
          <cell r="D250" t="str">
            <v>Pulse</v>
          </cell>
          <cell r="E250" t="str">
            <v>AGL</v>
          </cell>
          <cell r="F250" t="str">
            <v>TXU</v>
          </cell>
          <cell r="G250" t="str">
            <v>CitiPower</v>
          </cell>
          <cell r="H250" t="str">
            <v>Powercor</v>
          </cell>
          <cell r="I250" t="str">
            <v>Integral</v>
          </cell>
          <cell r="J250" t="str">
            <v>EnergyAustralia</v>
          </cell>
          <cell r="K250" t="str">
            <v>Rural NSW</v>
          </cell>
          <cell r="L250" t="str">
            <v>Energex</v>
          </cell>
          <cell r="M250" t="str">
            <v>Ergon</v>
          </cell>
          <cell r="N250" t="str">
            <v>Non Incumbent</v>
          </cell>
        </row>
        <row r="251">
          <cell r="C251">
            <v>36526</v>
          </cell>
          <cell r="D251">
            <v>0.15</v>
          </cell>
          <cell r="E251">
            <v>0.15</v>
          </cell>
          <cell r="F251">
            <v>0.15</v>
          </cell>
          <cell r="G251">
            <v>0.15</v>
          </cell>
          <cell r="H251">
            <v>0.15</v>
          </cell>
          <cell r="I251">
            <v>0.15</v>
          </cell>
          <cell r="J251">
            <v>0.15</v>
          </cell>
          <cell r="K251">
            <v>0.15</v>
          </cell>
          <cell r="L251">
            <v>0.15</v>
          </cell>
          <cell r="M251">
            <v>0.15</v>
          </cell>
          <cell r="N251">
            <v>0</v>
          </cell>
        </row>
        <row r="252">
          <cell r="C252">
            <v>36892</v>
          </cell>
          <cell r="D252">
            <v>0.15</v>
          </cell>
          <cell r="E252">
            <v>0.15</v>
          </cell>
          <cell r="F252">
            <v>0.15</v>
          </cell>
          <cell r="G252">
            <v>0.15</v>
          </cell>
          <cell r="H252">
            <v>0.15</v>
          </cell>
          <cell r="I252">
            <v>0.15</v>
          </cell>
          <cell r="J252">
            <v>0.15</v>
          </cell>
          <cell r="K252">
            <v>0.15</v>
          </cell>
          <cell r="L252">
            <v>0.15</v>
          </cell>
          <cell r="M252">
            <v>0.15</v>
          </cell>
          <cell r="N252">
            <v>0</v>
          </cell>
        </row>
        <row r="253">
          <cell r="C253">
            <v>37257</v>
          </cell>
          <cell r="D253">
            <v>0.15</v>
          </cell>
          <cell r="E253">
            <v>0.15</v>
          </cell>
          <cell r="F253">
            <v>0.15</v>
          </cell>
          <cell r="G253">
            <v>0.15</v>
          </cell>
          <cell r="H253">
            <v>0.15</v>
          </cell>
          <cell r="I253">
            <v>0.15</v>
          </cell>
          <cell r="J253">
            <v>0.15</v>
          </cell>
          <cell r="K253">
            <v>0.15</v>
          </cell>
          <cell r="L253">
            <v>0.15</v>
          </cell>
          <cell r="M253">
            <v>0.15</v>
          </cell>
          <cell r="N253">
            <v>0.15</v>
          </cell>
        </row>
        <row r="254">
          <cell r="C254">
            <v>37622</v>
          </cell>
          <cell r="D254">
            <v>0.15</v>
          </cell>
          <cell r="E254">
            <v>0.15</v>
          </cell>
          <cell r="F254">
            <v>0.15</v>
          </cell>
          <cell r="G254">
            <v>0.15</v>
          </cell>
          <cell r="H254">
            <v>0.15</v>
          </cell>
          <cell r="I254">
            <v>0.15</v>
          </cell>
          <cell r="J254">
            <v>0.15</v>
          </cell>
          <cell r="K254">
            <v>0.15</v>
          </cell>
          <cell r="L254">
            <v>0.15</v>
          </cell>
          <cell r="M254">
            <v>0.15</v>
          </cell>
          <cell r="N254">
            <v>0.15</v>
          </cell>
        </row>
        <row r="255">
          <cell r="C255">
            <v>37987</v>
          </cell>
          <cell r="D255">
            <v>0.15</v>
          </cell>
          <cell r="E255">
            <v>0.15</v>
          </cell>
          <cell r="F255">
            <v>0.15</v>
          </cell>
          <cell r="G255">
            <v>0.15</v>
          </cell>
          <cell r="H255">
            <v>0.15</v>
          </cell>
          <cell r="I255">
            <v>0.15</v>
          </cell>
          <cell r="J255">
            <v>0.15</v>
          </cell>
          <cell r="K255">
            <v>0.15</v>
          </cell>
          <cell r="L255">
            <v>0.15</v>
          </cell>
          <cell r="M255">
            <v>0.15</v>
          </cell>
          <cell r="N255">
            <v>0.15</v>
          </cell>
        </row>
        <row r="256">
          <cell r="C256">
            <v>38353</v>
          </cell>
          <cell r="D256">
            <v>0.15</v>
          </cell>
          <cell r="E256">
            <v>0.15</v>
          </cell>
          <cell r="F256">
            <v>0.15</v>
          </cell>
          <cell r="G256">
            <v>0.15</v>
          </cell>
          <cell r="H256">
            <v>0.15</v>
          </cell>
          <cell r="I256">
            <v>0.15</v>
          </cell>
          <cell r="J256">
            <v>0.15</v>
          </cell>
          <cell r="K256">
            <v>0.15</v>
          </cell>
          <cell r="L256">
            <v>0.15</v>
          </cell>
          <cell r="M256">
            <v>0.15</v>
          </cell>
          <cell r="N256">
            <v>0.15</v>
          </cell>
        </row>
        <row r="257">
          <cell r="C257">
            <v>38718</v>
          </cell>
          <cell r="D257">
            <v>0.15</v>
          </cell>
          <cell r="E257">
            <v>0.15</v>
          </cell>
          <cell r="F257">
            <v>0.15</v>
          </cell>
          <cell r="G257">
            <v>0.15</v>
          </cell>
          <cell r="H257">
            <v>0.15</v>
          </cell>
          <cell r="I257">
            <v>0.15</v>
          </cell>
          <cell r="J257">
            <v>0.15</v>
          </cell>
          <cell r="K257">
            <v>0.15</v>
          </cell>
          <cell r="L257">
            <v>0.15</v>
          </cell>
          <cell r="M257">
            <v>0.15</v>
          </cell>
          <cell r="N257">
            <v>0.15</v>
          </cell>
        </row>
        <row r="258">
          <cell r="C258">
            <v>39083</v>
          </cell>
          <cell r="D258">
            <v>0.15</v>
          </cell>
          <cell r="E258">
            <v>0.15</v>
          </cell>
          <cell r="F258">
            <v>0.15</v>
          </cell>
          <cell r="G258">
            <v>0.15</v>
          </cell>
          <cell r="H258">
            <v>0.15</v>
          </cell>
          <cell r="I258">
            <v>0.15</v>
          </cell>
          <cell r="J258">
            <v>0.15</v>
          </cell>
          <cell r="K258">
            <v>0.15</v>
          </cell>
          <cell r="L258">
            <v>0.15</v>
          </cell>
          <cell r="M258">
            <v>0.15</v>
          </cell>
          <cell r="N258">
            <v>0.15</v>
          </cell>
        </row>
        <row r="259">
          <cell r="C259">
            <v>39448</v>
          </cell>
          <cell r="D259">
            <v>0.15</v>
          </cell>
          <cell r="E259">
            <v>0.15</v>
          </cell>
          <cell r="F259">
            <v>0.15</v>
          </cell>
          <cell r="G259">
            <v>0.15</v>
          </cell>
          <cell r="H259">
            <v>0.15</v>
          </cell>
          <cell r="I259">
            <v>0.15</v>
          </cell>
          <cell r="J259">
            <v>0.15</v>
          </cell>
          <cell r="K259">
            <v>0.15</v>
          </cell>
          <cell r="L259">
            <v>0.15</v>
          </cell>
          <cell r="M259">
            <v>0.15</v>
          </cell>
          <cell r="N259">
            <v>0.15</v>
          </cell>
        </row>
        <row r="260">
          <cell r="C260">
            <v>39814</v>
          </cell>
          <cell r="D260">
            <v>0.15</v>
          </cell>
          <cell r="E260">
            <v>0.15</v>
          </cell>
          <cell r="F260">
            <v>0.15</v>
          </cell>
          <cell r="G260">
            <v>0.15</v>
          </cell>
          <cell r="H260">
            <v>0.15</v>
          </cell>
          <cell r="I260">
            <v>0.15</v>
          </cell>
          <cell r="J260">
            <v>0.15</v>
          </cell>
          <cell r="K260">
            <v>0.15</v>
          </cell>
          <cell r="L260">
            <v>0.15</v>
          </cell>
          <cell r="M260">
            <v>0.15</v>
          </cell>
          <cell r="N260">
            <v>0.15</v>
          </cell>
        </row>
        <row r="261">
          <cell r="C261">
            <v>40179</v>
          </cell>
          <cell r="D261">
            <v>0.15</v>
          </cell>
          <cell r="E261">
            <v>0.15</v>
          </cell>
          <cell r="F261">
            <v>0.15</v>
          </cell>
          <cell r="G261">
            <v>0.15</v>
          </cell>
          <cell r="H261">
            <v>0.15</v>
          </cell>
          <cell r="I261">
            <v>0.15</v>
          </cell>
          <cell r="J261">
            <v>0.15</v>
          </cell>
          <cell r="K261">
            <v>0.15</v>
          </cell>
          <cell r="L261">
            <v>0.15</v>
          </cell>
          <cell r="M261">
            <v>0.15</v>
          </cell>
          <cell r="N261">
            <v>0.15</v>
          </cell>
        </row>
        <row r="264">
          <cell r="C264" t="str">
            <v>NSWRuralNSW</v>
          </cell>
          <cell r="D264" t="str">
            <v>Pulse</v>
          </cell>
          <cell r="E264" t="str">
            <v>AGL</v>
          </cell>
          <cell r="F264" t="str">
            <v>TXU</v>
          </cell>
          <cell r="G264" t="str">
            <v>CitiPower</v>
          </cell>
          <cell r="H264" t="str">
            <v>Powercor</v>
          </cell>
          <cell r="I264" t="str">
            <v>Integral</v>
          </cell>
          <cell r="J264" t="str">
            <v>EnergyAustralia</v>
          </cell>
          <cell r="K264" t="str">
            <v>Rural NSW</v>
          </cell>
          <cell r="L264" t="str">
            <v>Energex</v>
          </cell>
          <cell r="M264" t="str">
            <v>Ergon</v>
          </cell>
          <cell r="N264" t="str">
            <v>Non Incumbent</v>
          </cell>
        </row>
        <row r="265">
          <cell r="C265">
            <v>36526</v>
          </cell>
          <cell r="D265">
            <v>0.15</v>
          </cell>
          <cell r="E265">
            <v>0.15</v>
          </cell>
          <cell r="F265">
            <v>0.15</v>
          </cell>
          <cell r="G265">
            <v>0.15</v>
          </cell>
          <cell r="H265">
            <v>0.15</v>
          </cell>
          <cell r="I265">
            <v>0.15</v>
          </cell>
          <cell r="J265">
            <v>0.15</v>
          </cell>
          <cell r="K265">
            <v>0.15</v>
          </cell>
          <cell r="L265">
            <v>0.15</v>
          </cell>
          <cell r="M265">
            <v>0.15</v>
          </cell>
          <cell r="N265">
            <v>0</v>
          </cell>
        </row>
        <row r="266">
          <cell r="C266">
            <v>36892</v>
          </cell>
          <cell r="D266">
            <v>0.15</v>
          </cell>
          <cell r="E266">
            <v>0.15</v>
          </cell>
          <cell r="F266">
            <v>0.15</v>
          </cell>
          <cell r="G266">
            <v>0.15</v>
          </cell>
          <cell r="H266">
            <v>0.15</v>
          </cell>
          <cell r="I266">
            <v>0.15</v>
          </cell>
          <cell r="J266">
            <v>0.15</v>
          </cell>
          <cell r="K266">
            <v>0.15</v>
          </cell>
          <cell r="L266">
            <v>0.15</v>
          </cell>
          <cell r="M266">
            <v>0.15</v>
          </cell>
          <cell r="N266">
            <v>0</v>
          </cell>
        </row>
        <row r="267">
          <cell r="C267">
            <v>37257</v>
          </cell>
          <cell r="D267">
            <v>0.15</v>
          </cell>
          <cell r="E267">
            <v>0.15</v>
          </cell>
          <cell r="F267">
            <v>0.15</v>
          </cell>
          <cell r="G267">
            <v>0.15</v>
          </cell>
          <cell r="H267">
            <v>0.15</v>
          </cell>
          <cell r="I267">
            <v>0.15</v>
          </cell>
          <cell r="J267">
            <v>0.15</v>
          </cell>
          <cell r="K267">
            <v>0.15</v>
          </cell>
          <cell r="L267">
            <v>0.15</v>
          </cell>
          <cell r="M267">
            <v>0.15</v>
          </cell>
          <cell r="N267">
            <v>0.15</v>
          </cell>
        </row>
        <row r="268">
          <cell r="C268">
            <v>37622</v>
          </cell>
          <cell r="D268">
            <v>0.15</v>
          </cell>
          <cell r="E268">
            <v>0.15</v>
          </cell>
          <cell r="F268">
            <v>0.15</v>
          </cell>
          <cell r="G268">
            <v>0.15</v>
          </cell>
          <cell r="H268">
            <v>0.15</v>
          </cell>
          <cell r="I268">
            <v>0.15</v>
          </cell>
          <cell r="J268">
            <v>0.15</v>
          </cell>
          <cell r="K268">
            <v>0.15</v>
          </cell>
          <cell r="L268">
            <v>0.15</v>
          </cell>
          <cell r="M268">
            <v>0.15</v>
          </cell>
          <cell r="N268">
            <v>0.15</v>
          </cell>
        </row>
        <row r="269">
          <cell r="C269">
            <v>37987</v>
          </cell>
          <cell r="D269">
            <v>0.15</v>
          </cell>
          <cell r="E269">
            <v>0.15</v>
          </cell>
          <cell r="F269">
            <v>0.15</v>
          </cell>
          <cell r="G269">
            <v>0.15</v>
          </cell>
          <cell r="H269">
            <v>0.15</v>
          </cell>
          <cell r="I269">
            <v>0.15</v>
          </cell>
          <cell r="J269">
            <v>0.15</v>
          </cell>
          <cell r="K269">
            <v>0.15</v>
          </cell>
          <cell r="L269">
            <v>0.15</v>
          </cell>
          <cell r="M269">
            <v>0.15</v>
          </cell>
          <cell r="N269">
            <v>0.15</v>
          </cell>
        </row>
        <row r="270">
          <cell r="C270">
            <v>38353</v>
          </cell>
          <cell r="D270">
            <v>0.15</v>
          </cell>
          <cell r="E270">
            <v>0.15</v>
          </cell>
          <cell r="F270">
            <v>0.15</v>
          </cell>
          <cell r="G270">
            <v>0.15</v>
          </cell>
          <cell r="H270">
            <v>0.15</v>
          </cell>
          <cell r="I270">
            <v>0.15</v>
          </cell>
          <cell r="J270">
            <v>0.15</v>
          </cell>
          <cell r="K270">
            <v>0.15</v>
          </cell>
          <cell r="L270">
            <v>0.15</v>
          </cell>
          <cell r="M270">
            <v>0.15</v>
          </cell>
          <cell r="N270">
            <v>0.15</v>
          </cell>
        </row>
        <row r="271">
          <cell r="C271">
            <v>38718</v>
          </cell>
          <cell r="D271">
            <v>0.15</v>
          </cell>
          <cell r="E271">
            <v>0.15</v>
          </cell>
          <cell r="F271">
            <v>0.15</v>
          </cell>
          <cell r="G271">
            <v>0.15</v>
          </cell>
          <cell r="H271">
            <v>0.15</v>
          </cell>
          <cell r="I271">
            <v>0.15</v>
          </cell>
          <cell r="J271">
            <v>0.15</v>
          </cell>
          <cell r="K271">
            <v>0.15</v>
          </cell>
          <cell r="L271">
            <v>0.15</v>
          </cell>
          <cell r="M271">
            <v>0.15</v>
          </cell>
          <cell r="N271">
            <v>0.15</v>
          </cell>
        </row>
        <row r="272">
          <cell r="C272">
            <v>39083</v>
          </cell>
          <cell r="D272">
            <v>0.15</v>
          </cell>
          <cell r="E272">
            <v>0.15</v>
          </cell>
          <cell r="F272">
            <v>0.15</v>
          </cell>
          <cell r="G272">
            <v>0.15</v>
          </cell>
          <cell r="H272">
            <v>0.15</v>
          </cell>
          <cell r="I272">
            <v>0.15</v>
          </cell>
          <cell r="J272">
            <v>0.15</v>
          </cell>
          <cell r="K272">
            <v>0.15</v>
          </cell>
          <cell r="L272">
            <v>0.15</v>
          </cell>
          <cell r="M272">
            <v>0.15</v>
          </cell>
          <cell r="N272">
            <v>0.15</v>
          </cell>
        </row>
        <row r="273">
          <cell r="C273">
            <v>39448</v>
          </cell>
          <cell r="D273">
            <v>0.15</v>
          </cell>
          <cell r="E273">
            <v>0.15</v>
          </cell>
          <cell r="F273">
            <v>0.15</v>
          </cell>
          <cell r="G273">
            <v>0.15</v>
          </cell>
          <cell r="H273">
            <v>0.15</v>
          </cell>
          <cell r="I273">
            <v>0.15</v>
          </cell>
          <cell r="J273">
            <v>0.15</v>
          </cell>
          <cell r="K273">
            <v>0.15</v>
          </cell>
          <cell r="L273">
            <v>0.15</v>
          </cell>
          <cell r="M273">
            <v>0.15</v>
          </cell>
          <cell r="N273">
            <v>0.15</v>
          </cell>
        </row>
        <row r="274">
          <cell r="C274">
            <v>39814</v>
          </cell>
          <cell r="D274">
            <v>0.15</v>
          </cell>
          <cell r="E274">
            <v>0.15</v>
          </cell>
          <cell r="F274">
            <v>0.15</v>
          </cell>
          <cell r="G274">
            <v>0.15</v>
          </cell>
          <cell r="H274">
            <v>0.15</v>
          </cell>
          <cell r="I274">
            <v>0.15</v>
          </cell>
          <cell r="J274">
            <v>0.15</v>
          </cell>
          <cell r="K274">
            <v>0.15</v>
          </cell>
          <cell r="L274">
            <v>0.15</v>
          </cell>
          <cell r="M274">
            <v>0.15</v>
          </cell>
          <cell r="N274">
            <v>0.15</v>
          </cell>
        </row>
        <row r="275">
          <cell r="C275">
            <v>40179</v>
          </cell>
          <cell r="D275">
            <v>0.15</v>
          </cell>
          <cell r="E275">
            <v>0.15</v>
          </cell>
          <cell r="F275">
            <v>0.15</v>
          </cell>
          <cell r="G275">
            <v>0.15</v>
          </cell>
          <cell r="H275">
            <v>0.15</v>
          </cell>
          <cell r="I275">
            <v>0.15</v>
          </cell>
          <cell r="J275">
            <v>0.15</v>
          </cell>
          <cell r="K275">
            <v>0.15</v>
          </cell>
          <cell r="L275">
            <v>0.15</v>
          </cell>
          <cell r="M275">
            <v>0.15</v>
          </cell>
          <cell r="N275">
            <v>0.15</v>
          </cell>
        </row>
        <row r="278">
          <cell r="C278" t="str">
            <v>SAETSA</v>
          </cell>
          <cell r="D278" t="str">
            <v>Pulse</v>
          </cell>
          <cell r="E278" t="str">
            <v>AGL</v>
          </cell>
          <cell r="F278" t="str">
            <v>TXU</v>
          </cell>
          <cell r="G278" t="str">
            <v>CitiPower</v>
          </cell>
          <cell r="H278" t="str">
            <v>Powercor</v>
          </cell>
          <cell r="I278" t="str">
            <v>Integral</v>
          </cell>
          <cell r="J278" t="str">
            <v>EnergyAustralia</v>
          </cell>
          <cell r="K278" t="str">
            <v>Rural NSW</v>
          </cell>
          <cell r="L278" t="str">
            <v>Energex</v>
          </cell>
          <cell r="M278" t="str">
            <v>Ergon</v>
          </cell>
          <cell r="N278" t="str">
            <v>Non Incumbent</v>
          </cell>
        </row>
        <row r="279">
          <cell r="C279">
            <v>36526</v>
          </cell>
          <cell r="D279">
            <v>0.15</v>
          </cell>
          <cell r="E279">
            <v>0.15</v>
          </cell>
          <cell r="F279">
            <v>0.15</v>
          </cell>
          <cell r="G279">
            <v>0.15</v>
          </cell>
          <cell r="H279">
            <v>0.15</v>
          </cell>
          <cell r="I279">
            <v>0.15</v>
          </cell>
          <cell r="J279">
            <v>0.15</v>
          </cell>
          <cell r="K279">
            <v>0.15</v>
          </cell>
          <cell r="L279">
            <v>0.15</v>
          </cell>
          <cell r="M279">
            <v>0.15</v>
          </cell>
          <cell r="N279">
            <v>0</v>
          </cell>
        </row>
        <row r="280">
          <cell r="C280">
            <v>36892</v>
          </cell>
          <cell r="D280">
            <v>0.15</v>
          </cell>
          <cell r="E280">
            <v>0.15</v>
          </cell>
          <cell r="F280">
            <v>0.15</v>
          </cell>
          <cell r="G280">
            <v>0.15</v>
          </cell>
          <cell r="H280">
            <v>0.15</v>
          </cell>
          <cell r="I280">
            <v>0.15</v>
          </cell>
          <cell r="J280">
            <v>0.15</v>
          </cell>
          <cell r="K280">
            <v>0.15</v>
          </cell>
          <cell r="L280">
            <v>0.15</v>
          </cell>
          <cell r="M280">
            <v>0.15</v>
          </cell>
          <cell r="N280">
            <v>0</v>
          </cell>
        </row>
        <row r="281">
          <cell r="C281">
            <v>37257</v>
          </cell>
          <cell r="D281">
            <v>0.15</v>
          </cell>
          <cell r="E281">
            <v>0.15</v>
          </cell>
          <cell r="F281">
            <v>0.15</v>
          </cell>
          <cell r="G281">
            <v>0.15</v>
          </cell>
          <cell r="H281">
            <v>0.15</v>
          </cell>
          <cell r="I281">
            <v>0.15</v>
          </cell>
          <cell r="J281">
            <v>0.15</v>
          </cell>
          <cell r="K281">
            <v>0.15</v>
          </cell>
          <cell r="L281">
            <v>0.15</v>
          </cell>
          <cell r="M281">
            <v>0.15</v>
          </cell>
          <cell r="N281">
            <v>0.15</v>
          </cell>
        </row>
        <row r="282">
          <cell r="C282">
            <v>37622</v>
          </cell>
          <cell r="D282">
            <v>0.15</v>
          </cell>
          <cell r="E282">
            <v>0.15</v>
          </cell>
          <cell r="F282">
            <v>0.15</v>
          </cell>
          <cell r="G282">
            <v>0.15</v>
          </cell>
          <cell r="H282">
            <v>0.15</v>
          </cell>
          <cell r="I282">
            <v>0.15</v>
          </cell>
          <cell r="J282">
            <v>0.15</v>
          </cell>
          <cell r="K282">
            <v>0.15</v>
          </cell>
          <cell r="L282">
            <v>0.15</v>
          </cell>
          <cell r="M282">
            <v>0.15</v>
          </cell>
          <cell r="N282">
            <v>0.15</v>
          </cell>
        </row>
        <row r="283">
          <cell r="C283">
            <v>37987</v>
          </cell>
          <cell r="D283">
            <v>0.15</v>
          </cell>
          <cell r="E283">
            <v>0.15</v>
          </cell>
          <cell r="F283">
            <v>0.15</v>
          </cell>
          <cell r="G283">
            <v>0.15</v>
          </cell>
          <cell r="H283">
            <v>0.15</v>
          </cell>
          <cell r="I283">
            <v>0.15</v>
          </cell>
          <cell r="J283">
            <v>0.15</v>
          </cell>
          <cell r="K283">
            <v>0.15</v>
          </cell>
          <cell r="L283">
            <v>0.15</v>
          </cell>
          <cell r="M283">
            <v>0.15</v>
          </cell>
          <cell r="N283">
            <v>0.15</v>
          </cell>
        </row>
        <row r="284">
          <cell r="C284">
            <v>38353</v>
          </cell>
          <cell r="D284">
            <v>0.15</v>
          </cell>
          <cell r="E284">
            <v>0.15</v>
          </cell>
          <cell r="F284">
            <v>0.15</v>
          </cell>
          <cell r="G284">
            <v>0.15</v>
          </cell>
          <cell r="H284">
            <v>0.15</v>
          </cell>
          <cell r="I284">
            <v>0.15</v>
          </cell>
          <cell r="J284">
            <v>0.15</v>
          </cell>
          <cell r="K284">
            <v>0.15</v>
          </cell>
          <cell r="L284">
            <v>0.15</v>
          </cell>
          <cell r="M284">
            <v>0.15</v>
          </cell>
          <cell r="N284">
            <v>0.15</v>
          </cell>
        </row>
        <row r="285">
          <cell r="C285">
            <v>38718</v>
          </cell>
          <cell r="D285">
            <v>0.15</v>
          </cell>
          <cell r="E285">
            <v>0.15</v>
          </cell>
          <cell r="F285">
            <v>0.15</v>
          </cell>
          <cell r="G285">
            <v>0.15</v>
          </cell>
          <cell r="H285">
            <v>0.15</v>
          </cell>
          <cell r="I285">
            <v>0.15</v>
          </cell>
          <cell r="J285">
            <v>0.15</v>
          </cell>
          <cell r="K285">
            <v>0.15</v>
          </cell>
          <cell r="L285">
            <v>0.15</v>
          </cell>
          <cell r="M285">
            <v>0.15</v>
          </cell>
          <cell r="N285">
            <v>0.15</v>
          </cell>
        </row>
        <row r="286">
          <cell r="C286">
            <v>39083</v>
          </cell>
          <cell r="D286">
            <v>0.15</v>
          </cell>
          <cell r="E286">
            <v>0.15</v>
          </cell>
          <cell r="F286">
            <v>0.15</v>
          </cell>
          <cell r="G286">
            <v>0.15</v>
          </cell>
          <cell r="H286">
            <v>0.15</v>
          </cell>
          <cell r="I286">
            <v>0.15</v>
          </cell>
          <cell r="J286">
            <v>0.15</v>
          </cell>
          <cell r="K286">
            <v>0.15</v>
          </cell>
          <cell r="L286">
            <v>0.15</v>
          </cell>
          <cell r="M286">
            <v>0.15</v>
          </cell>
          <cell r="N286">
            <v>0.15</v>
          </cell>
        </row>
        <row r="287">
          <cell r="C287">
            <v>39448</v>
          </cell>
          <cell r="D287">
            <v>0.15</v>
          </cell>
          <cell r="E287">
            <v>0.15</v>
          </cell>
          <cell r="F287">
            <v>0.15</v>
          </cell>
          <cell r="G287">
            <v>0.15</v>
          </cell>
          <cell r="H287">
            <v>0.15</v>
          </cell>
          <cell r="I287">
            <v>0.15</v>
          </cell>
          <cell r="J287">
            <v>0.15</v>
          </cell>
          <cell r="K287">
            <v>0.15</v>
          </cell>
          <cell r="L287">
            <v>0.15</v>
          </cell>
          <cell r="M287">
            <v>0.15</v>
          </cell>
          <cell r="N287">
            <v>0.15</v>
          </cell>
        </row>
        <row r="288">
          <cell r="C288">
            <v>39814</v>
          </cell>
          <cell r="D288">
            <v>0.15</v>
          </cell>
          <cell r="E288">
            <v>0.15</v>
          </cell>
          <cell r="F288">
            <v>0.15</v>
          </cell>
          <cell r="G288">
            <v>0.15</v>
          </cell>
          <cell r="H288">
            <v>0.15</v>
          </cell>
          <cell r="I288">
            <v>0.15</v>
          </cell>
          <cell r="J288">
            <v>0.15</v>
          </cell>
          <cell r="K288">
            <v>0.15</v>
          </cell>
          <cell r="L288">
            <v>0.15</v>
          </cell>
          <cell r="M288">
            <v>0.15</v>
          </cell>
          <cell r="N288">
            <v>0.15</v>
          </cell>
        </row>
        <row r="289">
          <cell r="C289">
            <v>40179</v>
          </cell>
          <cell r="D289">
            <v>0.15</v>
          </cell>
          <cell r="E289">
            <v>0.15</v>
          </cell>
          <cell r="F289">
            <v>0.15</v>
          </cell>
          <cell r="G289">
            <v>0.15</v>
          </cell>
          <cell r="H289">
            <v>0.15</v>
          </cell>
          <cell r="I289">
            <v>0.15</v>
          </cell>
          <cell r="J289">
            <v>0.15</v>
          </cell>
          <cell r="K289">
            <v>0.15</v>
          </cell>
          <cell r="L289">
            <v>0.15</v>
          </cell>
          <cell r="M289">
            <v>0.15</v>
          </cell>
          <cell r="N289">
            <v>0.15</v>
          </cell>
        </row>
        <row r="292">
          <cell r="C292" t="str">
            <v>QLDEnergex</v>
          </cell>
          <cell r="D292" t="str">
            <v>Pulse</v>
          </cell>
          <cell r="E292" t="str">
            <v>AGL</v>
          </cell>
          <cell r="F292" t="str">
            <v>TXU</v>
          </cell>
          <cell r="G292" t="str">
            <v>CitiPower</v>
          </cell>
          <cell r="H292" t="str">
            <v>Powercor</v>
          </cell>
          <cell r="I292" t="str">
            <v>Integral</v>
          </cell>
          <cell r="J292" t="str">
            <v>EnergyAustralia</v>
          </cell>
          <cell r="K292" t="str">
            <v>Rural NSW</v>
          </cell>
          <cell r="L292" t="str">
            <v>Energex</v>
          </cell>
          <cell r="M292" t="str">
            <v>Ergon</v>
          </cell>
          <cell r="N292" t="str">
            <v>Non Incumbent</v>
          </cell>
        </row>
        <row r="293">
          <cell r="C293">
            <v>36526</v>
          </cell>
          <cell r="D293">
            <v>0.15</v>
          </cell>
          <cell r="E293">
            <v>0.15</v>
          </cell>
          <cell r="F293">
            <v>0.15</v>
          </cell>
          <cell r="G293">
            <v>0.15</v>
          </cell>
          <cell r="H293">
            <v>0.15</v>
          </cell>
          <cell r="I293">
            <v>0.15</v>
          </cell>
          <cell r="J293">
            <v>0.15</v>
          </cell>
          <cell r="K293">
            <v>0.15</v>
          </cell>
          <cell r="L293">
            <v>0.15</v>
          </cell>
          <cell r="M293">
            <v>0.15</v>
          </cell>
          <cell r="N293">
            <v>0</v>
          </cell>
        </row>
        <row r="294">
          <cell r="C294">
            <v>36892</v>
          </cell>
          <cell r="D294">
            <v>0.15</v>
          </cell>
          <cell r="E294">
            <v>0.15</v>
          </cell>
          <cell r="F294">
            <v>0.15</v>
          </cell>
          <cell r="G294">
            <v>0.15</v>
          </cell>
          <cell r="H294">
            <v>0.15</v>
          </cell>
          <cell r="I294">
            <v>0.15</v>
          </cell>
          <cell r="J294">
            <v>0.15</v>
          </cell>
          <cell r="K294">
            <v>0.15</v>
          </cell>
          <cell r="L294">
            <v>0.15</v>
          </cell>
          <cell r="M294">
            <v>0.15</v>
          </cell>
          <cell r="N294">
            <v>0</v>
          </cell>
        </row>
        <row r="295">
          <cell r="C295">
            <v>37257</v>
          </cell>
          <cell r="D295">
            <v>0.15</v>
          </cell>
          <cell r="E295">
            <v>0.15</v>
          </cell>
          <cell r="F295">
            <v>0.15</v>
          </cell>
          <cell r="G295">
            <v>0.15</v>
          </cell>
          <cell r="H295">
            <v>0.15</v>
          </cell>
          <cell r="I295">
            <v>0.15</v>
          </cell>
          <cell r="J295">
            <v>0.15</v>
          </cell>
          <cell r="K295">
            <v>0.15</v>
          </cell>
          <cell r="L295">
            <v>0.15</v>
          </cell>
          <cell r="M295">
            <v>0.15</v>
          </cell>
          <cell r="N295">
            <v>0.15</v>
          </cell>
        </row>
        <row r="296">
          <cell r="C296">
            <v>37622</v>
          </cell>
          <cell r="D296">
            <v>0.15</v>
          </cell>
          <cell r="E296">
            <v>0.15</v>
          </cell>
          <cell r="F296">
            <v>0.15</v>
          </cell>
          <cell r="G296">
            <v>0.15</v>
          </cell>
          <cell r="H296">
            <v>0.15</v>
          </cell>
          <cell r="I296">
            <v>0.15</v>
          </cell>
          <cell r="J296">
            <v>0.15</v>
          </cell>
          <cell r="K296">
            <v>0.15</v>
          </cell>
          <cell r="L296">
            <v>0.15</v>
          </cell>
          <cell r="M296">
            <v>0.15</v>
          </cell>
          <cell r="N296">
            <v>0.15</v>
          </cell>
        </row>
        <row r="297">
          <cell r="C297">
            <v>37987</v>
          </cell>
          <cell r="D297">
            <v>0.15</v>
          </cell>
          <cell r="E297">
            <v>0.15</v>
          </cell>
          <cell r="F297">
            <v>0.15</v>
          </cell>
          <cell r="G297">
            <v>0.15</v>
          </cell>
          <cell r="H297">
            <v>0.15</v>
          </cell>
          <cell r="I297">
            <v>0.15</v>
          </cell>
          <cell r="J297">
            <v>0.15</v>
          </cell>
          <cell r="K297">
            <v>0.15</v>
          </cell>
          <cell r="L297">
            <v>0.15</v>
          </cell>
          <cell r="M297">
            <v>0.15</v>
          </cell>
          <cell r="N297">
            <v>0.15</v>
          </cell>
        </row>
        <row r="298">
          <cell r="C298">
            <v>38353</v>
          </cell>
          <cell r="D298">
            <v>0.15</v>
          </cell>
          <cell r="E298">
            <v>0.15</v>
          </cell>
          <cell r="F298">
            <v>0.15</v>
          </cell>
          <cell r="G298">
            <v>0.15</v>
          </cell>
          <cell r="H298">
            <v>0.15</v>
          </cell>
          <cell r="I298">
            <v>0.15</v>
          </cell>
          <cell r="J298">
            <v>0.15</v>
          </cell>
          <cell r="K298">
            <v>0.15</v>
          </cell>
          <cell r="L298">
            <v>0.15</v>
          </cell>
          <cell r="M298">
            <v>0.15</v>
          </cell>
          <cell r="N298">
            <v>0.15</v>
          </cell>
        </row>
        <row r="299">
          <cell r="C299">
            <v>38718</v>
          </cell>
          <cell r="D299">
            <v>0.15</v>
          </cell>
          <cell r="E299">
            <v>0.15</v>
          </cell>
          <cell r="F299">
            <v>0.15</v>
          </cell>
          <cell r="G299">
            <v>0.15</v>
          </cell>
          <cell r="H299">
            <v>0.15</v>
          </cell>
          <cell r="I299">
            <v>0.15</v>
          </cell>
          <cell r="J299">
            <v>0.15</v>
          </cell>
          <cell r="K299">
            <v>0.15</v>
          </cell>
          <cell r="L299">
            <v>0.15</v>
          </cell>
          <cell r="M299">
            <v>0.15</v>
          </cell>
          <cell r="N299">
            <v>0.15</v>
          </cell>
        </row>
        <row r="300">
          <cell r="C300">
            <v>39083</v>
          </cell>
          <cell r="D300">
            <v>0.15</v>
          </cell>
          <cell r="E300">
            <v>0.15</v>
          </cell>
          <cell r="F300">
            <v>0.15</v>
          </cell>
          <cell r="G300">
            <v>0.15</v>
          </cell>
          <cell r="H300">
            <v>0.15</v>
          </cell>
          <cell r="I300">
            <v>0.15</v>
          </cell>
          <cell r="J300">
            <v>0.15</v>
          </cell>
          <cell r="K300">
            <v>0.15</v>
          </cell>
          <cell r="L300">
            <v>0.15</v>
          </cell>
          <cell r="M300">
            <v>0.15</v>
          </cell>
          <cell r="N300">
            <v>0.15</v>
          </cell>
        </row>
        <row r="301">
          <cell r="C301">
            <v>39448</v>
          </cell>
          <cell r="D301">
            <v>0.15</v>
          </cell>
          <cell r="E301">
            <v>0.15</v>
          </cell>
          <cell r="F301">
            <v>0.15</v>
          </cell>
          <cell r="G301">
            <v>0.15</v>
          </cell>
          <cell r="H301">
            <v>0.15</v>
          </cell>
          <cell r="I301">
            <v>0.15</v>
          </cell>
          <cell r="J301">
            <v>0.15</v>
          </cell>
          <cell r="K301">
            <v>0.15</v>
          </cell>
          <cell r="L301">
            <v>0.15</v>
          </cell>
          <cell r="M301">
            <v>0.15</v>
          </cell>
          <cell r="N301">
            <v>0.15</v>
          </cell>
        </row>
        <row r="302">
          <cell r="C302">
            <v>39814</v>
          </cell>
          <cell r="D302">
            <v>0.15</v>
          </cell>
          <cell r="E302">
            <v>0.15</v>
          </cell>
          <cell r="F302">
            <v>0.15</v>
          </cell>
          <cell r="G302">
            <v>0.15</v>
          </cell>
          <cell r="H302">
            <v>0.15</v>
          </cell>
          <cell r="I302">
            <v>0.15</v>
          </cell>
          <cell r="J302">
            <v>0.15</v>
          </cell>
          <cell r="K302">
            <v>0.15</v>
          </cell>
          <cell r="L302">
            <v>0.15</v>
          </cell>
          <cell r="M302">
            <v>0.15</v>
          </cell>
          <cell r="N302">
            <v>0.15</v>
          </cell>
        </row>
        <row r="303">
          <cell r="C303">
            <v>40179</v>
          </cell>
          <cell r="D303">
            <v>0.15</v>
          </cell>
          <cell r="E303">
            <v>0.15</v>
          </cell>
          <cell r="F303">
            <v>0.15</v>
          </cell>
          <cell r="G303">
            <v>0.15</v>
          </cell>
          <cell r="H303">
            <v>0.15</v>
          </cell>
          <cell r="I303">
            <v>0.15</v>
          </cell>
          <cell r="J303">
            <v>0.15</v>
          </cell>
          <cell r="K303">
            <v>0.15</v>
          </cell>
          <cell r="L303">
            <v>0.15</v>
          </cell>
          <cell r="M303">
            <v>0.15</v>
          </cell>
          <cell r="N303">
            <v>0.15</v>
          </cell>
        </row>
        <row r="306">
          <cell r="C306" t="str">
            <v>QLDErgon</v>
          </cell>
          <cell r="D306" t="str">
            <v>Pulse</v>
          </cell>
          <cell r="E306" t="str">
            <v>AGL</v>
          </cell>
          <cell r="F306" t="str">
            <v>TXU</v>
          </cell>
          <cell r="G306" t="str">
            <v>CitiPower</v>
          </cell>
          <cell r="H306" t="str">
            <v>Powercor</v>
          </cell>
          <cell r="I306" t="str">
            <v>Integral</v>
          </cell>
          <cell r="J306" t="str">
            <v>EnergyAustralia</v>
          </cell>
          <cell r="K306" t="str">
            <v>Rural NSW</v>
          </cell>
          <cell r="L306" t="str">
            <v>Energex</v>
          </cell>
          <cell r="M306" t="str">
            <v>Ergon</v>
          </cell>
          <cell r="N306" t="str">
            <v>Non Incumbent</v>
          </cell>
        </row>
        <row r="307">
          <cell r="C307">
            <v>36526</v>
          </cell>
          <cell r="D307">
            <v>0.15</v>
          </cell>
          <cell r="E307">
            <v>0.15</v>
          </cell>
          <cell r="F307">
            <v>0.15</v>
          </cell>
          <cell r="G307">
            <v>0.15</v>
          </cell>
          <cell r="H307">
            <v>0.15</v>
          </cell>
          <cell r="I307">
            <v>0.15</v>
          </cell>
          <cell r="J307">
            <v>0.15</v>
          </cell>
          <cell r="K307">
            <v>0.15</v>
          </cell>
          <cell r="L307">
            <v>0.15</v>
          </cell>
          <cell r="M307">
            <v>0.15</v>
          </cell>
          <cell r="N307">
            <v>0</v>
          </cell>
        </row>
        <row r="308">
          <cell r="C308">
            <v>36892</v>
          </cell>
          <cell r="D308">
            <v>0.15</v>
          </cell>
          <cell r="E308">
            <v>0.15</v>
          </cell>
          <cell r="F308">
            <v>0.15</v>
          </cell>
          <cell r="G308">
            <v>0.15</v>
          </cell>
          <cell r="H308">
            <v>0.15</v>
          </cell>
          <cell r="I308">
            <v>0.15</v>
          </cell>
          <cell r="J308">
            <v>0.15</v>
          </cell>
          <cell r="K308">
            <v>0.15</v>
          </cell>
          <cell r="L308">
            <v>0.15</v>
          </cell>
          <cell r="M308">
            <v>0.15</v>
          </cell>
          <cell r="N308">
            <v>0</v>
          </cell>
        </row>
        <row r="309">
          <cell r="C309">
            <v>37257</v>
          </cell>
          <cell r="D309">
            <v>0.15</v>
          </cell>
          <cell r="E309">
            <v>0.15</v>
          </cell>
          <cell r="F309">
            <v>0.15</v>
          </cell>
          <cell r="G309">
            <v>0.15</v>
          </cell>
          <cell r="H309">
            <v>0.15</v>
          </cell>
          <cell r="I309">
            <v>0.15</v>
          </cell>
          <cell r="J309">
            <v>0.15</v>
          </cell>
          <cell r="K309">
            <v>0.15</v>
          </cell>
          <cell r="L309">
            <v>0.15</v>
          </cell>
          <cell r="M309">
            <v>0.15</v>
          </cell>
          <cell r="N309">
            <v>0.15</v>
          </cell>
        </row>
        <row r="310">
          <cell r="C310">
            <v>37622</v>
          </cell>
          <cell r="D310">
            <v>0.15</v>
          </cell>
          <cell r="E310">
            <v>0.15</v>
          </cell>
          <cell r="F310">
            <v>0.15</v>
          </cell>
          <cell r="G310">
            <v>0.15</v>
          </cell>
          <cell r="H310">
            <v>0.15</v>
          </cell>
          <cell r="I310">
            <v>0.15</v>
          </cell>
          <cell r="J310">
            <v>0.15</v>
          </cell>
          <cell r="K310">
            <v>0.15</v>
          </cell>
          <cell r="L310">
            <v>0.15</v>
          </cell>
          <cell r="M310">
            <v>0.15</v>
          </cell>
          <cell r="N310">
            <v>0.15</v>
          </cell>
        </row>
        <row r="311">
          <cell r="C311">
            <v>37987</v>
          </cell>
          <cell r="D311">
            <v>0.15</v>
          </cell>
          <cell r="E311">
            <v>0.15</v>
          </cell>
          <cell r="F311">
            <v>0.15</v>
          </cell>
          <cell r="G311">
            <v>0.15</v>
          </cell>
          <cell r="H311">
            <v>0.15</v>
          </cell>
          <cell r="I311">
            <v>0.15</v>
          </cell>
          <cell r="J311">
            <v>0.15</v>
          </cell>
          <cell r="K311">
            <v>0.15</v>
          </cell>
          <cell r="L311">
            <v>0.15</v>
          </cell>
          <cell r="M311">
            <v>0.15</v>
          </cell>
          <cell r="N311">
            <v>0.15</v>
          </cell>
        </row>
        <row r="312">
          <cell r="C312">
            <v>38353</v>
          </cell>
          <cell r="D312">
            <v>0.15</v>
          </cell>
          <cell r="E312">
            <v>0.15</v>
          </cell>
          <cell r="F312">
            <v>0.15</v>
          </cell>
          <cell r="G312">
            <v>0.15</v>
          </cell>
          <cell r="H312">
            <v>0.15</v>
          </cell>
          <cell r="I312">
            <v>0.15</v>
          </cell>
          <cell r="J312">
            <v>0.15</v>
          </cell>
          <cell r="K312">
            <v>0.15</v>
          </cell>
          <cell r="L312">
            <v>0.15</v>
          </cell>
          <cell r="M312">
            <v>0.15</v>
          </cell>
          <cell r="N312">
            <v>0.15</v>
          </cell>
        </row>
        <row r="313">
          <cell r="C313">
            <v>38718</v>
          </cell>
          <cell r="D313">
            <v>0.15</v>
          </cell>
          <cell r="E313">
            <v>0.15</v>
          </cell>
          <cell r="F313">
            <v>0.15</v>
          </cell>
          <cell r="G313">
            <v>0.15</v>
          </cell>
          <cell r="H313">
            <v>0.15</v>
          </cell>
          <cell r="I313">
            <v>0.15</v>
          </cell>
          <cell r="J313">
            <v>0.15</v>
          </cell>
          <cell r="K313">
            <v>0.15</v>
          </cell>
          <cell r="L313">
            <v>0.15</v>
          </cell>
          <cell r="M313">
            <v>0.15</v>
          </cell>
          <cell r="N313">
            <v>0.15</v>
          </cell>
        </row>
        <row r="314">
          <cell r="C314">
            <v>39083</v>
          </cell>
          <cell r="D314">
            <v>0.15</v>
          </cell>
          <cell r="E314">
            <v>0.15</v>
          </cell>
          <cell r="F314">
            <v>0.15</v>
          </cell>
          <cell r="G314">
            <v>0.15</v>
          </cell>
          <cell r="H314">
            <v>0.15</v>
          </cell>
          <cell r="I314">
            <v>0.15</v>
          </cell>
          <cell r="J314">
            <v>0.15</v>
          </cell>
          <cell r="K314">
            <v>0.15</v>
          </cell>
          <cell r="L314">
            <v>0.15</v>
          </cell>
          <cell r="M314">
            <v>0.15</v>
          </cell>
          <cell r="N314">
            <v>0.15</v>
          </cell>
        </row>
        <row r="315">
          <cell r="C315">
            <v>39448</v>
          </cell>
          <cell r="D315">
            <v>0.15</v>
          </cell>
          <cell r="E315">
            <v>0.15</v>
          </cell>
          <cell r="F315">
            <v>0.15</v>
          </cell>
          <cell r="G315">
            <v>0.15</v>
          </cell>
          <cell r="H315">
            <v>0.15</v>
          </cell>
          <cell r="I315">
            <v>0.15</v>
          </cell>
          <cell r="J315">
            <v>0.15</v>
          </cell>
          <cell r="K315">
            <v>0.15</v>
          </cell>
          <cell r="L315">
            <v>0.15</v>
          </cell>
          <cell r="M315">
            <v>0.15</v>
          </cell>
          <cell r="N315">
            <v>0.15</v>
          </cell>
        </row>
        <row r="316">
          <cell r="C316">
            <v>39814</v>
          </cell>
          <cell r="D316">
            <v>0.15</v>
          </cell>
          <cell r="E316">
            <v>0.15</v>
          </cell>
          <cell r="F316">
            <v>0.15</v>
          </cell>
          <cell r="G316">
            <v>0.15</v>
          </cell>
          <cell r="H316">
            <v>0.15</v>
          </cell>
          <cell r="I316">
            <v>0.15</v>
          </cell>
          <cell r="J316">
            <v>0.15</v>
          </cell>
          <cell r="K316">
            <v>0.15</v>
          </cell>
          <cell r="L316">
            <v>0.15</v>
          </cell>
          <cell r="M316">
            <v>0.15</v>
          </cell>
          <cell r="N316">
            <v>0.15</v>
          </cell>
        </row>
        <row r="317">
          <cell r="C317">
            <v>40179</v>
          </cell>
          <cell r="D317">
            <v>0.15</v>
          </cell>
          <cell r="E317">
            <v>0.15</v>
          </cell>
          <cell r="F317">
            <v>0.15</v>
          </cell>
          <cell r="G317">
            <v>0.15</v>
          </cell>
          <cell r="H317">
            <v>0.15</v>
          </cell>
          <cell r="I317">
            <v>0.15</v>
          </cell>
          <cell r="J317">
            <v>0.15</v>
          </cell>
          <cell r="K317">
            <v>0.15</v>
          </cell>
          <cell r="L317">
            <v>0.15</v>
          </cell>
          <cell r="M317">
            <v>0.15</v>
          </cell>
          <cell r="N317">
            <v>0.15</v>
          </cell>
        </row>
        <row r="321">
          <cell r="C321" t="str">
            <v>VICUEL</v>
          </cell>
          <cell r="D321" t="str">
            <v>Pulse</v>
          </cell>
          <cell r="E321" t="str">
            <v>AGL</v>
          </cell>
          <cell r="F321" t="str">
            <v>TXU</v>
          </cell>
          <cell r="G321" t="str">
            <v>CitiPower</v>
          </cell>
          <cell r="H321" t="str">
            <v>Powercor</v>
          </cell>
          <cell r="I321" t="str">
            <v>Integral</v>
          </cell>
          <cell r="J321" t="str">
            <v>EnergyAustralia</v>
          </cell>
          <cell r="K321" t="str">
            <v>Rural NSW</v>
          </cell>
          <cell r="L321" t="str">
            <v>Energex</v>
          </cell>
          <cell r="M321" t="str">
            <v>Ergon</v>
          </cell>
          <cell r="N321" t="str">
            <v>Non Incumbent</v>
          </cell>
        </row>
        <row r="322">
          <cell r="C322">
            <v>36526</v>
          </cell>
          <cell r="D322">
            <v>0.08</v>
          </cell>
          <cell r="E322">
            <v>0.1</v>
          </cell>
          <cell r="F322">
            <v>0.1</v>
          </cell>
          <cell r="G322">
            <v>0.1</v>
          </cell>
          <cell r="H322">
            <v>0.1</v>
          </cell>
          <cell r="I322">
            <v>0.1</v>
          </cell>
          <cell r="J322">
            <v>0.1</v>
          </cell>
          <cell r="K322">
            <v>0.1</v>
          </cell>
          <cell r="L322">
            <v>0.1</v>
          </cell>
          <cell r="M322">
            <v>0.1</v>
          </cell>
          <cell r="N322">
            <v>0</v>
          </cell>
        </row>
        <row r="323">
          <cell r="C323">
            <v>36892</v>
          </cell>
          <cell r="D323">
            <v>0.08</v>
          </cell>
          <cell r="E323">
            <v>0.1</v>
          </cell>
          <cell r="F323">
            <v>0.1</v>
          </cell>
          <cell r="G323">
            <v>0.1</v>
          </cell>
          <cell r="H323">
            <v>0.1</v>
          </cell>
          <cell r="I323">
            <v>0.1</v>
          </cell>
          <cell r="J323">
            <v>0.1</v>
          </cell>
          <cell r="K323">
            <v>0.1</v>
          </cell>
          <cell r="L323">
            <v>0.1</v>
          </cell>
          <cell r="M323">
            <v>0.1</v>
          </cell>
          <cell r="N323">
            <v>0</v>
          </cell>
        </row>
        <row r="324">
          <cell r="C324">
            <v>37257</v>
          </cell>
          <cell r="D324">
            <v>0.08</v>
          </cell>
          <cell r="E324">
            <v>0.1</v>
          </cell>
          <cell r="F324">
            <v>0.1</v>
          </cell>
          <cell r="G324">
            <v>0.1</v>
          </cell>
          <cell r="H324">
            <v>0.1</v>
          </cell>
          <cell r="I324">
            <v>0.1</v>
          </cell>
          <cell r="J324">
            <v>0.1</v>
          </cell>
          <cell r="K324">
            <v>0.1</v>
          </cell>
          <cell r="L324">
            <v>0.1</v>
          </cell>
          <cell r="M324">
            <v>0.1</v>
          </cell>
          <cell r="N324">
            <v>0.1</v>
          </cell>
        </row>
        <row r="325">
          <cell r="C325">
            <v>37622</v>
          </cell>
          <cell r="D325">
            <v>0.08</v>
          </cell>
          <cell r="E325">
            <v>0.1</v>
          </cell>
          <cell r="F325">
            <v>0.1</v>
          </cell>
          <cell r="G325">
            <v>0.1</v>
          </cell>
          <cell r="H325">
            <v>0.1</v>
          </cell>
          <cell r="I325">
            <v>0.1</v>
          </cell>
          <cell r="J325">
            <v>0.1</v>
          </cell>
          <cell r="K325">
            <v>0.1</v>
          </cell>
          <cell r="L325">
            <v>0.1</v>
          </cell>
          <cell r="M325">
            <v>0.1</v>
          </cell>
          <cell r="N325">
            <v>0.1</v>
          </cell>
        </row>
        <row r="326">
          <cell r="C326">
            <v>37987</v>
          </cell>
          <cell r="D326">
            <v>0.08</v>
          </cell>
          <cell r="E326">
            <v>0.1</v>
          </cell>
          <cell r="F326">
            <v>0.1</v>
          </cell>
          <cell r="G326">
            <v>0.1</v>
          </cell>
          <cell r="H326">
            <v>0.1</v>
          </cell>
          <cell r="I326">
            <v>0.1</v>
          </cell>
          <cell r="J326">
            <v>0.1</v>
          </cell>
          <cell r="K326">
            <v>0.1</v>
          </cell>
          <cell r="L326">
            <v>0.1</v>
          </cell>
          <cell r="M326">
            <v>0.1</v>
          </cell>
          <cell r="N326">
            <v>0.1</v>
          </cell>
        </row>
        <row r="327">
          <cell r="C327">
            <v>38353</v>
          </cell>
          <cell r="D327">
            <v>0.08</v>
          </cell>
          <cell r="E327">
            <v>0.1</v>
          </cell>
          <cell r="F327">
            <v>0.1</v>
          </cell>
          <cell r="G327">
            <v>0.1</v>
          </cell>
          <cell r="H327">
            <v>0.1</v>
          </cell>
          <cell r="I327">
            <v>0.1</v>
          </cell>
          <cell r="J327">
            <v>0.1</v>
          </cell>
          <cell r="K327">
            <v>0.1</v>
          </cell>
          <cell r="L327">
            <v>0.1</v>
          </cell>
          <cell r="M327">
            <v>0.1</v>
          </cell>
          <cell r="N327">
            <v>0.1</v>
          </cell>
        </row>
        <row r="328">
          <cell r="C328">
            <v>38718</v>
          </cell>
          <cell r="D328">
            <v>0.08</v>
          </cell>
          <cell r="E328">
            <v>0.1</v>
          </cell>
          <cell r="F328">
            <v>0.1</v>
          </cell>
          <cell r="G328">
            <v>0.1</v>
          </cell>
          <cell r="H328">
            <v>0.1</v>
          </cell>
          <cell r="I328">
            <v>0.1</v>
          </cell>
          <cell r="J328">
            <v>0.1</v>
          </cell>
          <cell r="K328">
            <v>0.1</v>
          </cell>
          <cell r="L328">
            <v>0.1</v>
          </cell>
          <cell r="M328">
            <v>0.1</v>
          </cell>
          <cell r="N328">
            <v>0.1</v>
          </cell>
        </row>
        <row r="329">
          <cell r="C329">
            <v>39083</v>
          </cell>
          <cell r="D329">
            <v>0.08</v>
          </cell>
          <cell r="E329">
            <v>0.1</v>
          </cell>
          <cell r="F329">
            <v>0.1</v>
          </cell>
          <cell r="G329">
            <v>0.1</v>
          </cell>
          <cell r="H329">
            <v>0.1</v>
          </cell>
          <cell r="I329">
            <v>0.1</v>
          </cell>
          <cell r="J329">
            <v>0.1</v>
          </cell>
          <cell r="K329">
            <v>0.1</v>
          </cell>
          <cell r="L329">
            <v>0.1</v>
          </cell>
          <cell r="M329">
            <v>0.1</v>
          </cell>
          <cell r="N329">
            <v>0.1</v>
          </cell>
        </row>
        <row r="330">
          <cell r="C330">
            <v>39448</v>
          </cell>
          <cell r="D330">
            <v>0.08</v>
          </cell>
          <cell r="E330">
            <v>0.1</v>
          </cell>
          <cell r="F330">
            <v>0.1</v>
          </cell>
          <cell r="G330">
            <v>0.1</v>
          </cell>
          <cell r="H330">
            <v>0.1</v>
          </cell>
          <cell r="I330">
            <v>0.1</v>
          </cell>
          <cell r="J330">
            <v>0.1</v>
          </cell>
          <cell r="K330">
            <v>0.1</v>
          </cell>
          <cell r="L330">
            <v>0.1</v>
          </cell>
          <cell r="M330">
            <v>0.1</v>
          </cell>
          <cell r="N330">
            <v>0.1</v>
          </cell>
        </row>
        <row r="331">
          <cell r="C331">
            <v>39814</v>
          </cell>
          <cell r="D331">
            <v>0.08</v>
          </cell>
          <cell r="E331">
            <v>0.1</v>
          </cell>
          <cell r="F331">
            <v>0.1</v>
          </cell>
          <cell r="G331">
            <v>0.1</v>
          </cell>
          <cell r="H331">
            <v>0.1</v>
          </cell>
          <cell r="I331">
            <v>0.1</v>
          </cell>
          <cell r="J331">
            <v>0.1</v>
          </cell>
          <cell r="K331">
            <v>0.1</v>
          </cell>
          <cell r="L331">
            <v>0.1</v>
          </cell>
          <cell r="M331">
            <v>0.1</v>
          </cell>
          <cell r="N331">
            <v>0.1</v>
          </cell>
        </row>
        <row r="332">
          <cell r="C332">
            <v>40179</v>
          </cell>
          <cell r="D332">
            <v>0.08</v>
          </cell>
          <cell r="E332">
            <v>0.1</v>
          </cell>
          <cell r="F332">
            <v>0.1</v>
          </cell>
          <cell r="G332">
            <v>0.1</v>
          </cell>
          <cell r="H332">
            <v>0.1</v>
          </cell>
          <cell r="I332">
            <v>0.1</v>
          </cell>
          <cell r="J332">
            <v>0.1</v>
          </cell>
          <cell r="K332">
            <v>0.1</v>
          </cell>
          <cell r="L332">
            <v>0.1</v>
          </cell>
          <cell r="M332">
            <v>0.1</v>
          </cell>
          <cell r="N332">
            <v>0.1</v>
          </cell>
        </row>
        <row r="335">
          <cell r="C335" t="str">
            <v>VICSolaris</v>
          </cell>
          <cell r="D335" t="str">
            <v>Pulse</v>
          </cell>
          <cell r="E335" t="str">
            <v>AGL</v>
          </cell>
          <cell r="F335" t="str">
            <v>TXU</v>
          </cell>
          <cell r="G335" t="str">
            <v>CitiPower</v>
          </cell>
          <cell r="H335" t="str">
            <v>Powercor</v>
          </cell>
          <cell r="I335" t="str">
            <v>Integral</v>
          </cell>
          <cell r="J335" t="str">
            <v>EnergyAustralia</v>
          </cell>
          <cell r="K335" t="str">
            <v>Rural NSW</v>
          </cell>
          <cell r="L335" t="str">
            <v>Energex</v>
          </cell>
          <cell r="M335" t="str">
            <v>Ergon</v>
          </cell>
          <cell r="N335" t="str">
            <v>Non Incumbent</v>
          </cell>
        </row>
        <row r="336">
          <cell r="C336">
            <v>36526</v>
          </cell>
          <cell r="D336">
            <v>0.09</v>
          </cell>
          <cell r="E336">
            <v>0.08</v>
          </cell>
          <cell r="F336">
            <v>0.1</v>
          </cell>
          <cell r="G336">
            <v>0.1</v>
          </cell>
          <cell r="H336">
            <v>0.1</v>
          </cell>
          <cell r="I336">
            <v>0.1</v>
          </cell>
          <cell r="J336">
            <v>0.1</v>
          </cell>
          <cell r="K336">
            <v>0.1</v>
          </cell>
          <cell r="L336">
            <v>0.1</v>
          </cell>
          <cell r="M336">
            <v>0.1</v>
          </cell>
          <cell r="N336">
            <v>0</v>
          </cell>
        </row>
        <row r="337">
          <cell r="C337">
            <v>36892</v>
          </cell>
          <cell r="D337">
            <v>0.09</v>
          </cell>
          <cell r="E337">
            <v>0.08</v>
          </cell>
          <cell r="F337">
            <v>0.1</v>
          </cell>
          <cell r="G337">
            <v>0.1</v>
          </cell>
          <cell r="H337">
            <v>0.1</v>
          </cell>
          <cell r="I337">
            <v>0.1</v>
          </cell>
          <cell r="J337">
            <v>0.1</v>
          </cell>
          <cell r="K337">
            <v>0.1</v>
          </cell>
          <cell r="L337">
            <v>0.1</v>
          </cell>
          <cell r="M337">
            <v>0.1</v>
          </cell>
          <cell r="N337">
            <v>0</v>
          </cell>
        </row>
        <row r="338">
          <cell r="C338">
            <v>37257</v>
          </cell>
          <cell r="D338">
            <v>0.09</v>
          </cell>
          <cell r="E338">
            <v>0.08</v>
          </cell>
          <cell r="F338">
            <v>0.1</v>
          </cell>
          <cell r="G338">
            <v>0.1</v>
          </cell>
          <cell r="H338">
            <v>0.1</v>
          </cell>
          <cell r="I338">
            <v>0.1</v>
          </cell>
          <cell r="J338">
            <v>0.1</v>
          </cell>
          <cell r="K338">
            <v>0.1</v>
          </cell>
          <cell r="L338">
            <v>0.1</v>
          </cell>
          <cell r="M338">
            <v>0.1</v>
          </cell>
          <cell r="N338">
            <v>0.1</v>
          </cell>
        </row>
        <row r="339">
          <cell r="C339">
            <v>37622</v>
          </cell>
          <cell r="D339">
            <v>0.09</v>
          </cell>
          <cell r="E339">
            <v>0.08</v>
          </cell>
          <cell r="F339">
            <v>0.1</v>
          </cell>
          <cell r="G339">
            <v>0.1</v>
          </cell>
          <cell r="H339">
            <v>0.1</v>
          </cell>
          <cell r="I339">
            <v>0.1</v>
          </cell>
          <cell r="J339">
            <v>0.1</v>
          </cell>
          <cell r="K339">
            <v>0.1</v>
          </cell>
          <cell r="L339">
            <v>0.1</v>
          </cell>
          <cell r="M339">
            <v>0.1</v>
          </cell>
          <cell r="N339">
            <v>0.1</v>
          </cell>
        </row>
        <row r="340">
          <cell r="C340">
            <v>37987</v>
          </cell>
          <cell r="D340">
            <v>0.09</v>
          </cell>
          <cell r="E340">
            <v>0.08</v>
          </cell>
          <cell r="F340">
            <v>0.1</v>
          </cell>
          <cell r="G340">
            <v>0.1</v>
          </cell>
          <cell r="H340">
            <v>0.1</v>
          </cell>
          <cell r="I340">
            <v>0.1</v>
          </cell>
          <cell r="J340">
            <v>0.1</v>
          </cell>
          <cell r="K340">
            <v>0.1</v>
          </cell>
          <cell r="L340">
            <v>0.1</v>
          </cell>
          <cell r="M340">
            <v>0.1</v>
          </cell>
          <cell r="N340">
            <v>0.1</v>
          </cell>
        </row>
        <row r="341">
          <cell r="C341">
            <v>38353</v>
          </cell>
          <cell r="D341">
            <v>0.09</v>
          </cell>
          <cell r="E341">
            <v>0.08</v>
          </cell>
          <cell r="F341">
            <v>0.1</v>
          </cell>
          <cell r="G341">
            <v>0.1</v>
          </cell>
          <cell r="H341">
            <v>0.1</v>
          </cell>
          <cell r="I341">
            <v>0.1</v>
          </cell>
          <cell r="J341">
            <v>0.1</v>
          </cell>
          <cell r="K341">
            <v>0.1</v>
          </cell>
          <cell r="L341">
            <v>0.1</v>
          </cell>
          <cell r="M341">
            <v>0.1</v>
          </cell>
          <cell r="N341">
            <v>0.1</v>
          </cell>
        </row>
        <row r="342">
          <cell r="C342">
            <v>38718</v>
          </cell>
          <cell r="D342">
            <v>0.09</v>
          </cell>
          <cell r="E342">
            <v>0.08</v>
          </cell>
          <cell r="F342">
            <v>0.1</v>
          </cell>
          <cell r="G342">
            <v>0.1</v>
          </cell>
          <cell r="H342">
            <v>0.1</v>
          </cell>
          <cell r="I342">
            <v>0.1</v>
          </cell>
          <cell r="J342">
            <v>0.1</v>
          </cell>
          <cell r="K342">
            <v>0.1</v>
          </cell>
          <cell r="L342">
            <v>0.1</v>
          </cell>
          <cell r="M342">
            <v>0.1</v>
          </cell>
          <cell r="N342">
            <v>0.1</v>
          </cell>
        </row>
        <row r="343">
          <cell r="C343">
            <v>39083</v>
          </cell>
          <cell r="D343">
            <v>0.09</v>
          </cell>
          <cell r="E343">
            <v>0.08</v>
          </cell>
          <cell r="F343">
            <v>0.1</v>
          </cell>
          <cell r="G343">
            <v>0.1</v>
          </cell>
          <cell r="H343">
            <v>0.1</v>
          </cell>
          <cell r="I343">
            <v>0.1</v>
          </cell>
          <cell r="J343">
            <v>0.1</v>
          </cell>
          <cell r="K343">
            <v>0.1</v>
          </cell>
          <cell r="L343">
            <v>0.1</v>
          </cell>
          <cell r="M343">
            <v>0.1</v>
          </cell>
          <cell r="N343">
            <v>0.1</v>
          </cell>
        </row>
        <row r="344">
          <cell r="C344">
            <v>39448</v>
          </cell>
          <cell r="D344">
            <v>0.09</v>
          </cell>
          <cell r="E344">
            <v>0.08</v>
          </cell>
          <cell r="F344">
            <v>0.1</v>
          </cell>
          <cell r="G344">
            <v>0.1</v>
          </cell>
          <cell r="H344">
            <v>0.1</v>
          </cell>
          <cell r="I344">
            <v>0.1</v>
          </cell>
          <cell r="J344">
            <v>0.1</v>
          </cell>
          <cell r="K344">
            <v>0.1</v>
          </cell>
          <cell r="L344">
            <v>0.1</v>
          </cell>
          <cell r="M344">
            <v>0.1</v>
          </cell>
          <cell r="N344">
            <v>0.1</v>
          </cell>
        </row>
        <row r="345">
          <cell r="C345">
            <v>39814</v>
          </cell>
          <cell r="D345">
            <v>0.09</v>
          </cell>
          <cell r="E345">
            <v>0.08</v>
          </cell>
          <cell r="F345">
            <v>0.1</v>
          </cell>
          <cell r="G345">
            <v>0.1</v>
          </cell>
          <cell r="H345">
            <v>0.1</v>
          </cell>
          <cell r="I345">
            <v>0.1</v>
          </cell>
          <cell r="J345">
            <v>0.1</v>
          </cell>
          <cell r="K345">
            <v>0.1</v>
          </cell>
          <cell r="L345">
            <v>0.1</v>
          </cell>
          <cell r="M345">
            <v>0.1</v>
          </cell>
          <cell r="N345">
            <v>0.1</v>
          </cell>
        </row>
        <row r="346">
          <cell r="C346">
            <v>40179</v>
          </cell>
          <cell r="D346">
            <v>0.09</v>
          </cell>
          <cell r="E346">
            <v>0.08</v>
          </cell>
          <cell r="F346">
            <v>0.1</v>
          </cell>
          <cell r="G346">
            <v>0.1</v>
          </cell>
          <cell r="H346">
            <v>0.1</v>
          </cell>
          <cell r="I346">
            <v>0.1</v>
          </cell>
          <cell r="J346">
            <v>0.1</v>
          </cell>
          <cell r="K346">
            <v>0.1</v>
          </cell>
          <cell r="L346">
            <v>0.1</v>
          </cell>
          <cell r="M346">
            <v>0.1</v>
          </cell>
          <cell r="N346">
            <v>0.1</v>
          </cell>
        </row>
        <row r="349">
          <cell r="C349" t="str">
            <v>VICEastern</v>
          </cell>
          <cell r="D349" t="str">
            <v>Pulse</v>
          </cell>
          <cell r="E349" t="str">
            <v>AGL</v>
          </cell>
          <cell r="F349" t="str">
            <v>TXU</v>
          </cell>
          <cell r="G349" t="str">
            <v>CitiPower</v>
          </cell>
          <cell r="H349" t="str">
            <v>Powercor</v>
          </cell>
          <cell r="I349" t="str">
            <v>Integral</v>
          </cell>
          <cell r="J349" t="str">
            <v>EnergyAustralia</v>
          </cell>
          <cell r="K349" t="str">
            <v>Rural NSW</v>
          </cell>
          <cell r="L349" t="str">
            <v>Energex</v>
          </cell>
          <cell r="M349" t="str">
            <v>Ergon</v>
          </cell>
          <cell r="N349" t="str">
            <v>Non Incumbent</v>
          </cell>
        </row>
        <row r="350">
          <cell r="C350">
            <v>36526</v>
          </cell>
          <cell r="D350">
            <v>0.09</v>
          </cell>
          <cell r="E350">
            <v>0.1</v>
          </cell>
          <cell r="F350">
            <v>0.08</v>
          </cell>
          <cell r="G350">
            <v>0.1</v>
          </cell>
          <cell r="H350">
            <v>0.1</v>
          </cell>
          <cell r="I350">
            <v>0.1</v>
          </cell>
          <cell r="J350">
            <v>0.1</v>
          </cell>
          <cell r="K350">
            <v>0.1</v>
          </cell>
          <cell r="L350">
            <v>0.1</v>
          </cell>
          <cell r="M350">
            <v>0.1</v>
          </cell>
          <cell r="N350">
            <v>0</v>
          </cell>
        </row>
        <row r="351">
          <cell r="C351">
            <v>36892</v>
          </cell>
          <cell r="D351">
            <v>0.09</v>
          </cell>
          <cell r="E351">
            <v>0.1</v>
          </cell>
          <cell r="F351">
            <v>0.08</v>
          </cell>
          <cell r="G351">
            <v>0.1</v>
          </cell>
          <cell r="H351">
            <v>0.1</v>
          </cell>
          <cell r="I351">
            <v>0.1</v>
          </cell>
          <cell r="J351">
            <v>0.1</v>
          </cell>
          <cell r="K351">
            <v>0.1</v>
          </cell>
          <cell r="L351">
            <v>0.1</v>
          </cell>
          <cell r="M351">
            <v>0.1</v>
          </cell>
          <cell r="N351">
            <v>0</v>
          </cell>
        </row>
        <row r="352">
          <cell r="C352">
            <v>37257</v>
          </cell>
          <cell r="D352">
            <v>0.09</v>
          </cell>
          <cell r="E352">
            <v>0.1</v>
          </cell>
          <cell r="F352">
            <v>0.08</v>
          </cell>
          <cell r="G352">
            <v>0.1</v>
          </cell>
          <cell r="H352">
            <v>0.1</v>
          </cell>
          <cell r="I352">
            <v>0.1</v>
          </cell>
          <cell r="J352">
            <v>0.1</v>
          </cell>
          <cell r="K352">
            <v>0.1</v>
          </cell>
          <cell r="L352">
            <v>0.1</v>
          </cell>
          <cell r="M352">
            <v>0.1</v>
          </cell>
          <cell r="N352">
            <v>0.1</v>
          </cell>
        </row>
        <row r="353">
          <cell r="C353">
            <v>37622</v>
          </cell>
          <cell r="D353">
            <v>0.09</v>
          </cell>
          <cell r="E353">
            <v>0.1</v>
          </cell>
          <cell r="F353">
            <v>0.08</v>
          </cell>
          <cell r="G353">
            <v>0.1</v>
          </cell>
          <cell r="H353">
            <v>0.1</v>
          </cell>
          <cell r="I353">
            <v>0.1</v>
          </cell>
          <cell r="J353">
            <v>0.1</v>
          </cell>
          <cell r="K353">
            <v>0.1</v>
          </cell>
          <cell r="L353">
            <v>0.1</v>
          </cell>
          <cell r="M353">
            <v>0.1</v>
          </cell>
          <cell r="N353">
            <v>0.1</v>
          </cell>
        </row>
        <row r="354">
          <cell r="C354">
            <v>37987</v>
          </cell>
          <cell r="D354">
            <v>0.09</v>
          </cell>
          <cell r="E354">
            <v>0.1</v>
          </cell>
          <cell r="F354">
            <v>0.08</v>
          </cell>
          <cell r="G354">
            <v>0.1</v>
          </cell>
          <cell r="H354">
            <v>0.1</v>
          </cell>
          <cell r="I354">
            <v>0.1</v>
          </cell>
          <cell r="J354">
            <v>0.1</v>
          </cell>
          <cell r="K354">
            <v>0.1</v>
          </cell>
          <cell r="L354">
            <v>0.1</v>
          </cell>
          <cell r="M354">
            <v>0.1</v>
          </cell>
          <cell r="N354">
            <v>0.1</v>
          </cell>
        </row>
        <row r="355">
          <cell r="C355">
            <v>38353</v>
          </cell>
          <cell r="D355">
            <v>0.09</v>
          </cell>
          <cell r="E355">
            <v>0.1</v>
          </cell>
          <cell r="F355">
            <v>0.08</v>
          </cell>
          <cell r="G355">
            <v>0.1</v>
          </cell>
          <cell r="H355">
            <v>0.1</v>
          </cell>
          <cell r="I355">
            <v>0.1</v>
          </cell>
          <cell r="J355">
            <v>0.1</v>
          </cell>
          <cell r="K355">
            <v>0.1</v>
          </cell>
          <cell r="L355">
            <v>0.1</v>
          </cell>
          <cell r="M355">
            <v>0.1</v>
          </cell>
          <cell r="N355">
            <v>0.1</v>
          </cell>
        </row>
        <row r="356">
          <cell r="C356">
            <v>38718</v>
          </cell>
          <cell r="D356">
            <v>0.09</v>
          </cell>
          <cell r="E356">
            <v>0.1</v>
          </cell>
          <cell r="F356">
            <v>0.08</v>
          </cell>
          <cell r="G356">
            <v>0.1</v>
          </cell>
          <cell r="H356">
            <v>0.1</v>
          </cell>
          <cell r="I356">
            <v>0.1</v>
          </cell>
          <cell r="J356">
            <v>0.1</v>
          </cell>
          <cell r="K356">
            <v>0.1</v>
          </cell>
          <cell r="L356">
            <v>0.1</v>
          </cell>
          <cell r="M356">
            <v>0.1</v>
          </cell>
          <cell r="N356">
            <v>0.1</v>
          </cell>
        </row>
        <row r="357">
          <cell r="C357">
            <v>39083</v>
          </cell>
          <cell r="D357">
            <v>0.09</v>
          </cell>
          <cell r="E357">
            <v>0.1</v>
          </cell>
          <cell r="F357">
            <v>0.08</v>
          </cell>
          <cell r="G357">
            <v>0.1</v>
          </cell>
          <cell r="H357">
            <v>0.1</v>
          </cell>
          <cell r="I357">
            <v>0.1</v>
          </cell>
          <cell r="J357">
            <v>0.1</v>
          </cell>
          <cell r="K357">
            <v>0.1</v>
          </cell>
          <cell r="L357">
            <v>0.1</v>
          </cell>
          <cell r="M357">
            <v>0.1</v>
          </cell>
          <cell r="N357">
            <v>0.1</v>
          </cell>
        </row>
        <row r="358">
          <cell r="C358">
            <v>39448</v>
          </cell>
          <cell r="D358">
            <v>0.09</v>
          </cell>
          <cell r="E358">
            <v>0.1</v>
          </cell>
          <cell r="F358">
            <v>0.08</v>
          </cell>
          <cell r="G358">
            <v>0.1</v>
          </cell>
          <cell r="H358">
            <v>0.1</v>
          </cell>
          <cell r="I358">
            <v>0.1</v>
          </cell>
          <cell r="J358">
            <v>0.1</v>
          </cell>
          <cell r="K358">
            <v>0.1</v>
          </cell>
          <cell r="L358">
            <v>0.1</v>
          </cell>
          <cell r="M358">
            <v>0.1</v>
          </cell>
          <cell r="N358">
            <v>0.1</v>
          </cell>
        </row>
        <row r="359">
          <cell r="C359">
            <v>39814</v>
          </cell>
          <cell r="D359">
            <v>0.09</v>
          </cell>
          <cell r="E359">
            <v>0.1</v>
          </cell>
          <cell r="F359">
            <v>0.08</v>
          </cell>
          <cell r="G359">
            <v>0.1</v>
          </cell>
          <cell r="H359">
            <v>0.1</v>
          </cell>
          <cell r="I359">
            <v>0.1</v>
          </cell>
          <cell r="J359">
            <v>0.1</v>
          </cell>
          <cell r="K359">
            <v>0.1</v>
          </cell>
          <cell r="L359">
            <v>0.1</v>
          </cell>
          <cell r="M359">
            <v>0.1</v>
          </cell>
          <cell r="N359">
            <v>0.1</v>
          </cell>
        </row>
        <row r="360">
          <cell r="C360">
            <v>40179</v>
          </cell>
          <cell r="D360">
            <v>0.09</v>
          </cell>
          <cell r="E360">
            <v>0.1</v>
          </cell>
          <cell r="F360">
            <v>0.08</v>
          </cell>
          <cell r="G360">
            <v>0.1</v>
          </cell>
          <cell r="H360">
            <v>0.1</v>
          </cell>
          <cell r="I360">
            <v>0.1</v>
          </cell>
          <cell r="J360">
            <v>0.1</v>
          </cell>
          <cell r="K360">
            <v>0.1</v>
          </cell>
          <cell r="L360">
            <v>0.1</v>
          </cell>
          <cell r="M360">
            <v>0.1</v>
          </cell>
          <cell r="N360">
            <v>0.1</v>
          </cell>
        </row>
        <row r="363">
          <cell r="C363" t="str">
            <v>VICCitiPower</v>
          </cell>
          <cell r="D363" t="str">
            <v>Pulse</v>
          </cell>
          <cell r="E363" t="str">
            <v>AGL</v>
          </cell>
          <cell r="F363" t="str">
            <v>TXU</v>
          </cell>
          <cell r="G363" t="str">
            <v>CitiPower</v>
          </cell>
          <cell r="H363" t="str">
            <v>Powercor</v>
          </cell>
          <cell r="I363" t="str">
            <v>Integral</v>
          </cell>
          <cell r="J363" t="str">
            <v>EnergyAustralia</v>
          </cell>
          <cell r="K363" t="str">
            <v>Rural NSW</v>
          </cell>
          <cell r="L363" t="str">
            <v>Energex</v>
          </cell>
          <cell r="M363" t="str">
            <v>Ergon</v>
          </cell>
          <cell r="N363" t="str">
            <v>Non Incumbent</v>
          </cell>
        </row>
        <row r="364">
          <cell r="C364">
            <v>36526</v>
          </cell>
          <cell r="D364">
            <v>0.09</v>
          </cell>
          <cell r="E364">
            <v>0.1</v>
          </cell>
          <cell r="F364">
            <v>0.1</v>
          </cell>
          <cell r="G364">
            <v>0.08</v>
          </cell>
          <cell r="H364">
            <v>0.1</v>
          </cell>
          <cell r="I364">
            <v>0.1</v>
          </cell>
          <cell r="J364">
            <v>0.1</v>
          </cell>
          <cell r="K364">
            <v>0.1</v>
          </cell>
          <cell r="L364">
            <v>0.1</v>
          </cell>
          <cell r="M364">
            <v>0.1</v>
          </cell>
          <cell r="N364">
            <v>0</v>
          </cell>
        </row>
        <row r="365">
          <cell r="C365">
            <v>36892</v>
          </cell>
          <cell r="D365">
            <v>0.09</v>
          </cell>
          <cell r="E365">
            <v>0.1</v>
          </cell>
          <cell r="F365">
            <v>0.1</v>
          </cell>
          <cell r="G365">
            <v>0.08</v>
          </cell>
          <cell r="H365">
            <v>0.1</v>
          </cell>
          <cell r="I365">
            <v>0.1</v>
          </cell>
          <cell r="J365">
            <v>0.1</v>
          </cell>
          <cell r="K365">
            <v>0.1</v>
          </cell>
          <cell r="L365">
            <v>0.1</v>
          </cell>
          <cell r="M365">
            <v>0.1</v>
          </cell>
          <cell r="N365">
            <v>0</v>
          </cell>
        </row>
        <row r="366">
          <cell r="C366">
            <v>37257</v>
          </cell>
          <cell r="D366">
            <v>0.09</v>
          </cell>
          <cell r="E366">
            <v>0.1</v>
          </cell>
          <cell r="F366">
            <v>0.1</v>
          </cell>
          <cell r="G366">
            <v>0.08</v>
          </cell>
          <cell r="H366">
            <v>0.1</v>
          </cell>
          <cell r="I366">
            <v>0.1</v>
          </cell>
          <cell r="J366">
            <v>0.1</v>
          </cell>
          <cell r="K366">
            <v>0.1</v>
          </cell>
          <cell r="L366">
            <v>0.1</v>
          </cell>
          <cell r="M366">
            <v>0.1</v>
          </cell>
          <cell r="N366">
            <v>0.1</v>
          </cell>
        </row>
        <row r="367">
          <cell r="C367">
            <v>37622</v>
          </cell>
          <cell r="D367">
            <v>0.09</v>
          </cell>
          <cell r="E367">
            <v>0.1</v>
          </cell>
          <cell r="F367">
            <v>0.1</v>
          </cell>
          <cell r="G367">
            <v>0.08</v>
          </cell>
          <cell r="H367">
            <v>0.1</v>
          </cell>
          <cell r="I367">
            <v>0.1</v>
          </cell>
          <cell r="J367">
            <v>0.1</v>
          </cell>
          <cell r="K367">
            <v>0.1</v>
          </cell>
          <cell r="L367">
            <v>0.1</v>
          </cell>
          <cell r="M367">
            <v>0.1</v>
          </cell>
          <cell r="N367">
            <v>0.1</v>
          </cell>
        </row>
        <row r="368">
          <cell r="C368">
            <v>37987</v>
          </cell>
          <cell r="D368">
            <v>0.09</v>
          </cell>
          <cell r="E368">
            <v>0.1</v>
          </cell>
          <cell r="F368">
            <v>0.1</v>
          </cell>
          <cell r="G368">
            <v>0.08</v>
          </cell>
          <cell r="H368">
            <v>0.1</v>
          </cell>
          <cell r="I368">
            <v>0.1</v>
          </cell>
          <cell r="J368">
            <v>0.1</v>
          </cell>
          <cell r="K368">
            <v>0.1</v>
          </cell>
          <cell r="L368">
            <v>0.1</v>
          </cell>
          <cell r="M368">
            <v>0.1</v>
          </cell>
          <cell r="N368">
            <v>0.1</v>
          </cell>
        </row>
        <row r="369">
          <cell r="C369">
            <v>38353</v>
          </cell>
          <cell r="D369">
            <v>0.09</v>
          </cell>
          <cell r="E369">
            <v>0.1</v>
          </cell>
          <cell r="F369">
            <v>0.1</v>
          </cell>
          <cell r="G369">
            <v>0.08</v>
          </cell>
          <cell r="H369">
            <v>0.1</v>
          </cell>
          <cell r="I369">
            <v>0.1</v>
          </cell>
          <cell r="J369">
            <v>0.1</v>
          </cell>
          <cell r="K369">
            <v>0.1</v>
          </cell>
          <cell r="L369">
            <v>0.1</v>
          </cell>
          <cell r="M369">
            <v>0.1</v>
          </cell>
          <cell r="N369">
            <v>0.1</v>
          </cell>
        </row>
        <row r="370">
          <cell r="C370">
            <v>38718</v>
          </cell>
          <cell r="D370">
            <v>0.09</v>
          </cell>
          <cell r="E370">
            <v>0.1</v>
          </cell>
          <cell r="F370">
            <v>0.1</v>
          </cell>
          <cell r="G370">
            <v>0.08</v>
          </cell>
          <cell r="H370">
            <v>0.1</v>
          </cell>
          <cell r="I370">
            <v>0.1</v>
          </cell>
          <cell r="J370">
            <v>0.1</v>
          </cell>
          <cell r="K370">
            <v>0.1</v>
          </cell>
          <cell r="L370">
            <v>0.1</v>
          </cell>
          <cell r="M370">
            <v>0.1</v>
          </cell>
          <cell r="N370">
            <v>0.1</v>
          </cell>
        </row>
        <row r="371">
          <cell r="C371">
            <v>39083</v>
          </cell>
          <cell r="D371">
            <v>0.09</v>
          </cell>
          <cell r="E371">
            <v>0.1</v>
          </cell>
          <cell r="F371">
            <v>0.1</v>
          </cell>
          <cell r="G371">
            <v>0.08</v>
          </cell>
          <cell r="H371">
            <v>0.1</v>
          </cell>
          <cell r="I371">
            <v>0.1</v>
          </cell>
          <cell r="J371">
            <v>0.1</v>
          </cell>
          <cell r="K371">
            <v>0.1</v>
          </cell>
          <cell r="L371">
            <v>0.1</v>
          </cell>
          <cell r="M371">
            <v>0.1</v>
          </cell>
          <cell r="N371">
            <v>0.1</v>
          </cell>
        </row>
        <row r="372">
          <cell r="C372">
            <v>39448</v>
          </cell>
          <cell r="D372">
            <v>0.09</v>
          </cell>
          <cell r="E372">
            <v>0.1</v>
          </cell>
          <cell r="F372">
            <v>0.1</v>
          </cell>
          <cell r="G372">
            <v>0.08</v>
          </cell>
          <cell r="H372">
            <v>0.1</v>
          </cell>
          <cell r="I372">
            <v>0.1</v>
          </cell>
          <cell r="J372">
            <v>0.1</v>
          </cell>
          <cell r="K372">
            <v>0.1</v>
          </cell>
          <cell r="L372">
            <v>0.1</v>
          </cell>
          <cell r="M372">
            <v>0.1</v>
          </cell>
          <cell r="N372">
            <v>0.1</v>
          </cell>
        </row>
        <row r="373">
          <cell r="C373">
            <v>39814</v>
          </cell>
          <cell r="D373">
            <v>0.09</v>
          </cell>
          <cell r="E373">
            <v>0.1</v>
          </cell>
          <cell r="F373">
            <v>0.1</v>
          </cell>
          <cell r="G373">
            <v>0.08</v>
          </cell>
          <cell r="H373">
            <v>0.1</v>
          </cell>
          <cell r="I373">
            <v>0.1</v>
          </cell>
          <cell r="J373">
            <v>0.1</v>
          </cell>
          <cell r="K373">
            <v>0.1</v>
          </cell>
          <cell r="L373">
            <v>0.1</v>
          </cell>
          <cell r="M373">
            <v>0.1</v>
          </cell>
          <cell r="N373">
            <v>0.1</v>
          </cell>
        </row>
        <row r="374">
          <cell r="C374">
            <v>40179</v>
          </cell>
          <cell r="D374">
            <v>0.09</v>
          </cell>
          <cell r="E374">
            <v>0.1</v>
          </cell>
          <cell r="F374">
            <v>0.1</v>
          </cell>
          <cell r="G374">
            <v>0.08</v>
          </cell>
          <cell r="H374">
            <v>0.1</v>
          </cell>
          <cell r="I374">
            <v>0.1</v>
          </cell>
          <cell r="J374">
            <v>0.1</v>
          </cell>
          <cell r="K374">
            <v>0.1</v>
          </cell>
          <cell r="L374">
            <v>0.1</v>
          </cell>
          <cell r="M374">
            <v>0.1</v>
          </cell>
          <cell r="N374">
            <v>0.1</v>
          </cell>
        </row>
        <row r="377">
          <cell r="C377" t="str">
            <v>VICPowercor</v>
          </cell>
          <cell r="D377" t="str">
            <v>Pulse</v>
          </cell>
          <cell r="E377" t="str">
            <v>AGL</v>
          </cell>
          <cell r="F377" t="str">
            <v>TXU</v>
          </cell>
          <cell r="G377" t="str">
            <v>CitiPower</v>
          </cell>
          <cell r="H377" t="str">
            <v>Powercor</v>
          </cell>
          <cell r="I377" t="str">
            <v>Integral</v>
          </cell>
          <cell r="J377" t="str">
            <v>EnergyAustralia</v>
          </cell>
          <cell r="K377" t="str">
            <v>Rural NSW</v>
          </cell>
          <cell r="L377" t="str">
            <v>Energex</v>
          </cell>
          <cell r="M377" t="str">
            <v>Ergon</v>
          </cell>
          <cell r="N377" t="str">
            <v>Non Incumbent</v>
          </cell>
        </row>
        <row r="378">
          <cell r="C378">
            <v>36526</v>
          </cell>
          <cell r="D378">
            <v>0.09</v>
          </cell>
          <cell r="E378">
            <v>0.1</v>
          </cell>
          <cell r="F378">
            <v>0.1</v>
          </cell>
          <cell r="G378">
            <v>0.1</v>
          </cell>
          <cell r="H378">
            <v>0.08</v>
          </cell>
          <cell r="I378">
            <v>0.1</v>
          </cell>
          <cell r="J378">
            <v>0.1</v>
          </cell>
          <cell r="K378">
            <v>0.1</v>
          </cell>
          <cell r="L378">
            <v>0.1</v>
          </cell>
          <cell r="M378">
            <v>0.1</v>
          </cell>
          <cell r="N378">
            <v>0</v>
          </cell>
        </row>
        <row r="379">
          <cell r="C379">
            <v>36892</v>
          </cell>
          <cell r="D379">
            <v>0.09</v>
          </cell>
          <cell r="E379">
            <v>0.1</v>
          </cell>
          <cell r="F379">
            <v>0.1</v>
          </cell>
          <cell r="G379">
            <v>0.1</v>
          </cell>
          <cell r="H379">
            <v>0.08</v>
          </cell>
          <cell r="I379">
            <v>0.1</v>
          </cell>
          <cell r="J379">
            <v>0.1</v>
          </cell>
          <cell r="K379">
            <v>0.1</v>
          </cell>
          <cell r="L379">
            <v>0.1</v>
          </cell>
          <cell r="M379">
            <v>0.1</v>
          </cell>
          <cell r="N379">
            <v>0</v>
          </cell>
        </row>
        <row r="380">
          <cell r="C380">
            <v>37257</v>
          </cell>
          <cell r="D380">
            <v>0.09</v>
          </cell>
          <cell r="E380">
            <v>0.1</v>
          </cell>
          <cell r="F380">
            <v>0.1</v>
          </cell>
          <cell r="G380">
            <v>0.1</v>
          </cell>
          <cell r="H380">
            <v>0.08</v>
          </cell>
          <cell r="I380">
            <v>0.1</v>
          </cell>
          <cell r="J380">
            <v>0.1</v>
          </cell>
          <cell r="K380">
            <v>0.1</v>
          </cell>
          <cell r="L380">
            <v>0.1</v>
          </cell>
          <cell r="M380">
            <v>0.1</v>
          </cell>
          <cell r="N380">
            <v>0.1</v>
          </cell>
        </row>
        <row r="381">
          <cell r="C381">
            <v>37622</v>
          </cell>
          <cell r="D381">
            <v>0.09</v>
          </cell>
          <cell r="E381">
            <v>0.1</v>
          </cell>
          <cell r="F381">
            <v>0.1</v>
          </cell>
          <cell r="G381">
            <v>0.1</v>
          </cell>
          <cell r="H381">
            <v>0.08</v>
          </cell>
          <cell r="I381">
            <v>0.1</v>
          </cell>
          <cell r="J381">
            <v>0.1</v>
          </cell>
          <cell r="K381">
            <v>0.1</v>
          </cell>
          <cell r="L381">
            <v>0.1</v>
          </cell>
          <cell r="M381">
            <v>0.1</v>
          </cell>
          <cell r="N381">
            <v>0.1</v>
          </cell>
        </row>
        <row r="382">
          <cell r="C382">
            <v>37987</v>
          </cell>
          <cell r="D382">
            <v>0.09</v>
          </cell>
          <cell r="E382">
            <v>0.1</v>
          </cell>
          <cell r="F382">
            <v>0.1</v>
          </cell>
          <cell r="G382">
            <v>0.1</v>
          </cell>
          <cell r="H382">
            <v>0.08</v>
          </cell>
          <cell r="I382">
            <v>0.1</v>
          </cell>
          <cell r="J382">
            <v>0.1</v>
          </cell>
          <cell r="K382">
            <v>0.1</v>
          </cell>
          <cell r="L382">
            <v>0.1</v>
          </cell>
          <cell r="M382">
            <v>0.1</v>
          </cell>
          <cell r="N382">
            <v>0.1</v>
          </cell>
        </row>
        <row r="383">
          <cell r="C383">
            <v>38353</v>
          </cell>
          <cell r="D383">
            <v>0.09</v>
          </cell>
          <cell r="E383">
            <v>0.1</v>
          </cell>
          <cell r="F383">
            <v>0.1</v>
          </cell>
          <cell r="G383">
            <v>0.1</v>
          </cell>
          <cell r="H383">
            <v>0.08</v>
          </cell>
          <cell r="I383">
            <v>0.1</v>
          </cell>
          <cell r="J383">
            <v>0.1</v>
          </cell>
          <cell r="K383">
            <v>0.1</v>
          </cell>
          <cell r="L383">
            <v>0.1</v>
          </cell>
          <cell r="M383">
            <v>0.1</v>
          </cell>
          <cell r="N383">
            <v>0.1</v>
          </cell>
        </row>
        <row r="384">
          <cell r="C384">
            <v>38718</v>
          </cell>
          <cell r="D384">
            <v>0.09</v>
          </cell>
          <cell r="E384">
            <v>0.1</v>
          </cell>
          <cell r="F384">
            <v>0.1</v>
          </cell>
          <cell r="G384">
            <v>0.1</v>
          </cell>
          <cell r="H384">
            <v>0.08</v>
          </cell>
          <cell r="I384">
            <v>0.1</v>
          </cell>
          <cell r="J384">
            <v>0.1</v>
          </cell>
          <cell r="K384">
            <v>0.1</v>
          </cell>
          <cell r="L384">
            <v>0.1</v>
          </cell>
          <cell r="M384">
            <v>0.1</v>
          </cell>
          <cell r="N384">
            <v>0.1</v>
          </cell>
        </row>
        <row r="385">
          <cell r="C385">
            <v>39083</v>
          </cell>
          <cell r="D385">
            <v>0.09</v>
          </cell>
          <cell r="E385">
            <v>0.1</v>
          </cell>
          <cell r="F385">
            <v>0.1</v>
          </cell>
          <cell r="G385">
            <v>0.1</v>
          </cell>
          <cell r="H385">
            <v>0.08</v>
          </cell>
          <cell r="I385">
            <v>0.1</v>
          </cell>
          <cell r="J385">
            <v>0.1</v>
          </cell>
          <cell r="K385">
            <v>0.1</v>
          </cell>
          <cell r="L385">
            <v>0.1</v>
          </cell>
          <cell r="M385">
            <v>0.1</v>
          </cell>
          <cell r="N385">
            <v>0.1</v>
          </cell>
        </row>
        <row r="386">
          <cell r="C386">
            <v>39448</v>
          </cell>
          <cell r="D386">
            <v>0.09</v>
          </cell>
          <cell r="E386">
            <v>0.1</v>
          </cell>
          <cell r="F386">
            <v>0.1</v>
          </cell>
          <cell r="G386">
            <v>0.1</v>
          </cell>
          <cell r="H386">
            <v>0.08</v>
          </cell>
          <cell r="I386">
            <v>0.1</v>
          </cell>
          <cell r="J386">
            <v>0.1</v>
          </cell>
          <cell r="K386">
            <v>0.1</v>
          </cell>
          <cell r="L386">
            <v>0.1</v>
          </cell>
          <cell r="M386">
            <v>0.1</v>
          </cell>
          <cell r="N386">
            <v>0.1</v>
          </cell>
        </row>
        <row r="387">
          <cell r="C387">
            <v>39814</v>
          </cell>
          <cell r="D387">
            <v>0.09</v>
          </cell>
          <cell r="E387">
            <v>0.1</v>
          </cell>
          <cell r="F387">
            <v>0.1</v>
          </cell>
          <cell r="G387">
            <v>0.1</v>
          </cell>
          <cell r="H387">
            <v>0.08</v>
          </cell>
          <cell r="I387">
            <v>0.1</v>
          </cell>
          <cell r="J387">
            <v>0.1</v>
          </cell>
          <cell r="K387">
            <v>0.1</v>
          </cell>
          <cell r="L387">
            <v>0.1</v>
          </cell>
          <cell r="M387">
            <v>0.1</v>
          </cell>
          <cell r="N387">
            <v>0.1</v>
          </cell>
        </row>
        <row r="388">
          <cell r="C388">
            <v>40179</v>
          </cell>
          <cell r="D388">
            <v>0.09</v>
          </cell>
          <cell r="E388">
            <v>0.1</v>
          </cell>
          <cell r="F388">
            <v>0.1</v>
          </cell>
          <cell r="G388">
            <v>0.1</v>
          </cell>
          <cell r="H388">
            <v>0.08</v>
          </cell>
          <cell r="I388">
            <v>0.1</v>
          </cell>
          <cell r="J388">
            <v>0.1</v>
          </cell>
          <cell r="K388">
            <v>0.1</v>
          </cell>
          <cell r="L388">
            <v>0.1</v>
          </cell>
          <cell r="M388">
            <v>0.1</v>
          </cell>
          <cell r="N388">
            <v>0.1</v>
          </cell>
        </row>
        <row r="391">
          <cell r="C391" t="str">
            <v>NSWIntegral</v>
          </cell>
          <cell r="D391" t="str">
            <v>Pulse</v>
          </cell>
          <cell r="E391" t="str">
            <v>AGL</v>
          </cell>
          <cell r="F391" t="str">
            <v>TXU</v>
          </cell>
          <cell r="G391" t="str">
            <v>CitiPower</v>
          </cell>
          <cell r="H391" t="str">
            <v>Powercor</v>
          </cell>
          <cell r="I391" t="str">
            <v>Integral</v>
          </cell>
          <cell r="J391" t="str">
            <v>EnergyAustralia</v>
          </cell>
          <cell r="K391" t="str">
            <v>Rural NSW</v>
          </cell>
          <cell r="L391" t="str">
            <v>Energex</v>
          </cell>
          <cell r="M391" t="str">
            <v>Ergon</v>
          </cell>
          <cell r="N391" t="str">
            <v>Non Incumbent</v>
          </cell>
        </row>
        <row r="392">
          <cell r="C392">
            <v>36526</v>
          </cell>
          <cell r="D392">
            <v>0.09</v>
          </cell>
          <cell r="E392">
            <v>0.1</v>
          </cell>
          <cell r="F392">
            <v>0.1</v>
          </cell>
          <cell r="G392">
            <v>0.1</v>
          </cell>
          <cell r="H392">
            <v>0.1</v>
          </cell>
          <cell r="I392">
            <v>0.08</v>
          </cell>
          <cell r="J392">
            <v>0.1</v>
          </cell>
          <cell r="K392">
            <v>0.1</v>
          </cell>
          <cell r="L392">
            <v>0.1</v>
          </cell>
          <cell r="M392">
            <v>0.1</v>
          </cell>
          <cell r="N392">
            <v>0</v>
          </cell>
        </row>
        <row r="393">
          <cell r="C393">
            <v>36892</v>
          </cell>
          <cell r="D393">
            <v>0.09</v>
          </cell>
          <cell r="E393">
            <v>0.1</v>
          </cell>
          <cell r="F393">
            <v>0.1</v>
          </cell>
          <cell r="G393">
            <v>0.1</v>
          </cell>
          <cell r="H393">
            <v>0.1</v>
          </cell>
          <cell r="I393">
            <v>0.08</v>
          </cell>
          <cell r="J393">
            <v>0.1</v>
          </cell>
          <cell r="K393">
            <v>0.1</v>
          </cell>
          <cell r="L393">
            <v>0.1</v>
          </cell>
          <cell r="M393">
            <v>0.1</v>
          </cell>
          <cell r="N393">
            <v>0</v>
          </cell>
        </row>
        <row r="394">
          <cell r="C394">
            <v>37257</v>
          </cell>
          <cell r="D394">
            <v>0.09</v>
          </cell>
          <cell r="E394">
            <v>0.1</v>
          </cell>
          <cell r="F394">
            <v>0.1</v>
          </cell>
          <cell r="G394">
            <v>0.1</v>
          </cell>
          <cell r="H394">
            <v>0.1</v>
          </cell>
          <cell r="I394">
            <v>0.08</v>
          </cell>
          <cell r="J394">
            <v>0.1</v>
          </cell>
          <cell r="K394">
            <v>0.1</v>
          </cell>
          <cell r="L394">
            <v>0.1</v>
          </cell>
          <cell r="M394">
            <v>0.1</v>
          </cell>
          <cell r="N394">
            <v>0.1</v>
          </cell>
        </row>
        <row r="395">
          <cell r="C395">
            <v>37622</v>
          </cell>
          <cell r="D395">
            <v>0.09</v>
          </cell>
          <cell r="E395">
            <v>0.1</v>
          </cell>
          <cell r="F395">
            <v>0.1</v>
          </cell>
          <cell r="G395">
            <v>0.1</v>
          </cell>
          <cell r="H395">
            <v>0.1</v>
          </cell>
          <cell r="I395">
            <v>0.08</v>
          </cell>
          <cell r="J395">
            <v>0.1</v>
          </cell>
          <cell r="K395">
            <v>0.1</v>
          </cell>
          <cell r="L395">
            <v>0.1</v>
          </cell>
          <cell r="M395">
            <v>0.1</v>
          </cell>
          <cell r="N395">
            <v>0.1</v>
          </cell>
        </row>
        <row r="396">
          <cell r="C396">
            <v>37987</v>
          </cell>
          <cell r="D396">
            <v>0.09</v>
          </cell>
          <cell r="E396">
            <v>0.1</v>
          </cell>
          <cell r="F396">
            <v>0.1</v>
          </cell>
          <cell r="G396">
            <v>0.1</v>
          </cell>
          <cell r="H396">
            <v>0.1</v>
          </cell>
          <cell r="I396">
            <v>0.08</v>
          </cell>
          <cell r="J396">
            <v>0.1</v>
          </cell>
          <cell r="K396">
            <v>0.1</v>
          </cell>
          <cell r="L396">
            <v>0.1</v>
          </cell>
          <cell r="M396">
            <v>0.1</v>
          </cell>
          <cell r="N396">
            <v>0.1</v>
          </cell>
        </row>
        <row r="397">
          <cell r="C397">
            <v>38353</v>
          </cell>
          <cell r="D397">
            <v>0.09</v>
          </cell>
          <cell r="E397">
            <v>0.1</v>
          </cell>
          <cell r="F397">
            <v>0.1</v>
          </cell>
          <cell r="G397">
            <v>0.1</v>
          </cell>
          <cell r="H397">
            <v>0.1</v>
          </cell>
          <cell r="I397">
            <v>0.08</v>
          </cell>
          <cell r="J397">
            <v>0.1</v>
          </cell>
          <cell r="K397">
            <v>0.1</v>
          </cell>
          <cell r="L397">
            <v>0.1</v>
          </cell>
          <cell r="M397">
            <v>0.1</v>
          </cell>
          <cell r="N397">
            <v>0.1</v>
          </cell>
        </row>
        <row r="398">
          <cell r="C398">
            <v>38718</v>
          </cell>
          <cell r="D398">
            <v>0.09</v>
          </cell>
          <cell r="E398">
            <v>0.1</v>
          </cell>
          <cell r="F398">
            <v>0.1</v>
          </cell>
          <cell r="G398">
            <v>0.1</v>
          </cell>
          <cell r="H398">
            <v>0.1</v>
          </cell>
          <cell r="I398">
            <v>0.08</v>
          </cell>
          <cell r="J398">
            <v>0.1</v>
          </cell>
          <cell r="K398">
            <v>0.1</v>
          </cell>
          <cell r="L398">
            <v>0.1</v>
          </cell>
          <cell r="M398">
            <v>0.1</v>
          </cell>
          <cell r="N398">
            <v>0.1</v>
          </cell>
        </row>
        <row r="399">
          <cell r="C399">
            <v>39083</v>
          </cell>
          <cell r="D399">
            <v>0.09</v>
          </cell>
          <cell r="E399">
            <v>0.1</v>
          </cell>
          <cell r="F399">
            <v>0.1</v>
          </cell>
          <cell r="G399">
            <v>0.1</v>
          </cell>
          <cell r="H399">
            <v>0.1</v>
          </cell>
          <cell r="I399">
            <v>0.08</v>
          </cell>
          <cell r="J399">
            <v>0.1</v>
          </cell>
          <cell r="K399">
            <v>0.1</v>
          </cell>
          <cell r="L399">
            <v>0.1</v>
          </cell>
          <cell r="M399">
            <v>0.1</v>
          </cell>
          <cell r="N399">
            <v>0.1</v>
          </cell>
        </row>
        <row r="400">
          <cell r="C400">
            <v>39448</v>
          </cell>
          <cell r="D400">
            <v>0.09</v>
          </cell>
          <cell r="E400">
            <v>0.1</v>
          </cell>
          <cell r="F400">
            <v>0.1</v>
          </cell>
          <cell r="G400">
            <v>0.1</v>
          </cell>
          <cell r="H400">
            <v>0.1</v>
          </cell>
          <cell r="I400">
            <v>0.08</v>
          </cell>
          <cell r="J400">
            <v>0.1</v>
          </cell>
          <cell r="K400">
            <v>0.1</v>
          </cell>
          <cell r="L400">
            <v>0.1</v>
          </cell>
          <cell r="M400">
            <v>0.1</v>
          </cell>
          <cell r="N400">
            <v>0.1</v>
          </cell>
        </row>
        <row r="401">
          <cell r="C401">
            <v>39814</v>
          </cell>
          <cell r="D401">
            <v>0.09</v>
          </cell>
          <cell r="E401">
            <v>0.1</v>
          </cell>
          <cell r="F401">
            <v>0.1</v>
          </cell>
          <cell r="G401">
            <v>0.1</v>
          </cell>
          <cell r="H401">
            <v>0.1</v>
          </cell>
          <cell r="I401">
            <v>0.08</v>
          </cell>
          <cell r="J401">
            <v>0.1</v>
          </cell>
          <cell r="K401">
            <v>0.1</v>
          </cell>
          <cell r="L401">
            <v>0.1</v>
          </cell>
          <cell r="M401">
            <v>0.1</v>
          </cell>
          <cell r="N401">
            <v>0.1</v>
          </cell>
        </row>
        <row r="402">
          <cell r="C402">
            <v>40179</v>
          </cell>
          <cell r="D402">
            <v>0.09</v>
          </cell>
          <cell r="E402">
            <v>0.1</v>
          </cell>
          <cell r="F402">
            <v>0.1</v>
          </cell>
          <cell r="G402">
            <v>0.1</v>
          </cell>
          <cell r="H402">
            <v>0.1</v>
          </cell>
          <cell r="I402">
            <v>0.08</v>
          </cell>
          <cell r="J402">
            <v>0.1</v>
          </cell>
          <cell r="K402">
            <v>0.1</v>
          </cell>
          <cell r="L402">
            <v>0.1</v>
          </cell>
          <cell r="M402">
            <v>0.1</v>
          </cell>
          <cell r="N402">
            <v>0.1</v>
          </cell>
        </row>
        <row r="405">
          <cell r="C405" t="str">
            <v>NSWEnergyAustralia</v>
          </cell>
          <cell r="D405" t="str">
            <v>Pulse</v>
          </cell>
          <cell r="E405" t="str">
            <v>AGL</v>
          </cell>
          <cell r="F405" t="str">
            <v>TXU</v>
          </cell>
          <cell r="G405" t="str">
            <v>CitiPower</v>
          </cell>
          <cell r="H405" t="str">
            <v>Powercor</v>
          </cell>
          <cell r="I405" t="str">
            <v>Integral</v>
          </cell>
          <cell r="J405" t="str">
            <v>EnergyAustralia</v>
          </cell>
          <cell r="K405" t="str">
            <v>Rural NSW</v>
          </cell>
          <cell r="L405" t="str">
            <v>Energex</v>
          </cell>
          <cell r="M405" t="str">
            <v>Ergon</v>
          </cell>
          <cell r="N405" t="str">
            <v>Non Incumbent</v>
          </cell>
        </row>
        <row r="406">
          <cell r="C406">
            <v>36526</v>
          </cell>
          <cell r="D406">
            <v>0.09</v>
          </cell>
          <cell r="E406">
            <v>0.1</v>
          </cell>
          <cell r="F406">
            <v>0.1</v>
          </cell>
          <cell r="G406">
            <v>0.1</v>
          </cell>
          <cell r="H406">
            <v>0.1</v>
          </cell>
          <cell r="I406">
            <v>0.1</v>
          </cell>
          <cell r="J406">
            <v>0.08</v>
          </cell>
          <cell r="K406">
            <v>0.1</v>
          </cell>
          <cell r="L406">
            <v>0.1</v>
          </cell>
          <cell r="M406">
            <v>0.1</v>
          </cell>
          <cell r="N406">
            <v>0</v>
          </cell>
        </row>
        <row r="407">
          <cell r="C407">
            <v>36892</v>
          </cell>
          <cell r="D407">
            <v>0.09</v>
          </cell>
          <cell r="E407">
            <v>0.1</v>
          </cell>
          <cell r="F407">
            <v>0.1</v>
          </cell>
          <cell r="G407">
            <v>0.1</v>
          </cell>
          <cell r="H407">
            <v>0.1</v>
          </cell>
          <cell r="I407">
            <v>0.1</v>
          </cell>
          <cell r="J407">
            <v>0.08</v>
          </cell>
          <cell r="K407">
            <v>0.1</v>
          </cell>
          <cell r="L407">
            <v>0.1</v>
          </cell>
          <cell r="M407">
            <v>0.1</v>
          </cell>
          <cell r="N407">
            <v>0</v>
          </cell>
        </row>
        <row r="408">
          <cell r="C408">
            <v>37257</v>
          </cell>
          <cell r="D408">
            <v>0.09</v>
          </cell>
          <cell r="E408">
            <v>0.1</v>
          </cell>
          <cell r="F408">
            <v>0.1</v>
          </cell>
          <cell r="G408">
            <v>0.1</v>
          </cell>
          <cell r="H408">
            <v>0.1</v>
          </cell>
          <cell r="I408">
            <v>0.1</v>
          </cell>
          <cell r="J408">
            <v>0.08</v>
          </cell>
          <cell r="K408">
            <v>0.1</v>
          </cell>
          <cell r="L408">
            <v>0.1</v>
          </cell>
          <cell r="M408">
            <v>0.1</v>
          </cell>
          <cell r="N408">
            <v>0.1</v>
          </cell>
        </row>
        <row r="409">
          <cell r="C409">
            <v>37622</v>
          </cell>
          <cell r="D409">
            <v>0.09</v>
          </cell>
          <cell r="E409">
            <v>0.1</v>
          </cell>
          <cell r="F409">
            <v>0.1</v>
          </cell>
          <cell r="G409">
            <v>0.1</v>
          </cell>
          <cell r="H409">
            <v>0.1</v>
          </cell>
          <cell r="I409">
            <v>0.1</v>
          </cell>
          <cell r="J409">
            <v>0.08</v>
          </cell>
          <cell r="K409">
            <v>0.1</v>
          </cell>
          <cell r="L409">
            <v>0.1</v>
          </cell>
          <cell r="M409">
            <v>0.1</v>
          </cell>
          <cell r="N409">
            <v>0.1</v>
          </cell>
        </row>
        <row r="410">
          <cell r="C410">
            <v>37987</v>
          </cell>
          <cell r="D410">
            <v>0.09</v>
          </cell>
          <cell r="E410">
            <v>0.1</v>
          </cell>
          <cell r="F410">
            <v>0.1</v>
          </cell>
          <cell r="G410">
            <v>0.1</v>
          </cell>
          <cell r="H410">
            <v>0.1</v>
          </cell>
          <cell r="I410">
            <v>0.1</v>
          </cell>
          <cell r="J410">
            <v>0.08</v>
          </cell>
          <cell r="K410">
            <v>0.1</v>
          </cell>
          <cell r="L410">
            <v>0.1</v>
          </cell>
          <cell r="M410">
            <v>0.1</v>
          </cell>
          <cell r="N410">
            <v>0.1</v>
          </cell>
        </row>
        <row r="411">
          <cell r="C411">
            <v>38353</v>
          </cell>
          <cell r="D411">
            <v>0.09</v>
          </cell>
          <cell r="E411">
            <v>0.1</v>
          </cell>
          <cell r="F411">
            <v>0.1</v>
          </cell>
          <cell r="G411">
            <v>0.1</v>
          </cell>
          <cell r="H411">
            <v>0.1</v>
          </cell>
          <cell r="I411">
            <v>0.1</v>
          </cell>
          <cell r="J411">
            <v>0.08</v>
          </cell>
          <cell r="K411">
            <v>0.1</v>
          </cell>
          <cell r="L411">
            <v>0.1</v>
          </cell>
          <cell r="M411">
            <v>0.1</v>
          </cell>
          <cell r="N411">
            <v>0.1</v>
          </cell>
        </row>
        <row r="412">
          <cell r="C412">
            <v>38718</v>
          </cell>
          <cell r="D412">
            <v>0.09</v>
          </cell>
          <cell r="E412">
            <v>0.1</v>
          </cell>
          <cell r="F412">
            <v>0.1</v>
          </cell>
          <cell r="G412">
            <v>0.1</v>
          </cell>
          <cell r="H412">
            <v>0.1</v>
          </cell>
          <cell r="I412">
            <v>0.1</v>
          </cell>
          <cell r="J412">
            <v>0.08</v>
          </cell>
          <cell r="K412">
            <v>0.1</v>
          </cell>
          <cell r="L412">
            <v>0.1</v>
          </cell>
          <cell r="M412">
            <v>0.1</v>
          </cell>
          <cell r="N412">
            <v>0.1</v>
          </cell>
        </row>
        <row r="413">
          <cell r="C413">
            <v>39083</v>
          </cell>
          <cell r="D413">
            <v>0.09</v>
          </cell>
          <cell r="E413">
            <v>0.1</v>
          </cell>
          <cell r="F413">
            <v>0.1</v>
          </cell>
          <cell r="G413">
            <v>0.1</v>
          </cell>
          <cell r="H413">
            <v>0.1</v>
          </cell>
          <cell r="I413">
            <v>0.1</v>
          </cell>
          <cell r="J413">
            <v>0.08</v>
          </cell>
          <cell r="K413">
            <v>0.1</v>
          </cell>
          <cell r="L413">
            <v>0.1</v>
          </cell>
          <cell r="M413">
            <v>0.1</v>
          </cell>
          <cell r="N413">
            <v>0.1</v>
          </cell>
        </row>
        <row r="414">
          <cell r="C414">
            <v>39448</v>
          </cell>
          <cell r="D414">
            <v>0.09</v>
          </cell>
          <cell r="E414">
            <v>0.1</v>
          </cell>
          <cell r="F414">
            <v>0.1</v>
          </cell>
          <cell r="G414">
            <v>0.1</v>
          </cell>
          <cell r="H414">
            <v>0.1</v>
          </cell>
          <cell r="I414">
            <v>0.1</v>
          </cell>
          <cell r="J414">
            <v>0.08</v>
          </cell>
          <cell r="K414">
            <v>0.1</v>
          </cell>
          <cell r="L414">
            <v>0.1</v>
          </cell>
          <cell r="M414">
            <v>0.1</v>
          </cell>
          <cell r="N414">
            <v>0.1</v>
          </cell>
        </row>
        <row r="415">
          <cell r="C415">
            <v>39814</v>
          </cell>
          <cell r="D415">
            <v>0.09</v>
          </cell>
          <cell r="E415">
            <v>0.1</v>
          </cell>
          <cell r="F415">
            <v>0.1</v>
          </cell>
          <cell r="G415">
            <v>0.1</v>
          </cell>
          <cell r="H415">
            <v>0.1</v>
          </cell>
          <cell r="I415">
            <v>0.1</v>
          </cell>
          <cell r="J415">
            <v>0.08</v>
          </cell>
          <cell r="K415">
            <v>0.1</v>
          </cell>
          <cell r="L415">
            <v>0.1</v>
          </cell>
          <cell r="M415">
            <v>0.1</v>
          </cell>
          <cell r="N415">
            <v>0.1</v>
          </cell>
        </row>
        <row r="416">
          <cell r="C416">
            <v>40179</v>
          </cell>
          <cell r="D416">
            <v>0.09</v>
          </cell>
          <cell r="E416">
            <v>0.1</v>
          </cell>
          <cell r="F416">
            <v>0.1</v>
          </cell>
          <cell r="G416">
            <v>0.1</v>
          </cell>
          <cell r="H416">
            <v>0.1</v>
          </cell>
          <cell r="I416">
            <v>0.1</v>
          </cell>
          <cell r="J416">
            <v>0.08</v>
          </cell>
          <cell r="K416">
            <v>0.1</v>
          </cell>
          <cell r="L416">
            <v>0.1</v>
          </cell>
          <cell r="M416">
            <v>0.1</v>
          </cell>
          <cell r="N416">
            <v>0.1</v>
          </cell>
        </row>
        <row r="419">
          <cell r="C419" t="str">
            <v>NSWRuralNSW</v>
          </cell>
          <cell r="D419" t="str">
            <v>Pulse</v>
          </cell>
          <cell r="E419" t="str">
            <v>AGL</v>
          </cell>
          <cell r="F419" t="str">
            <v>TXU</v>
          </cell>
          <cell r="G419" t="str">
            <v>CitiPower</v>
          </cell>
          <cell r="H419" t="str">
            <v>Powercor</v>
          </cell>
          <cell r="I419" t="str">
            <v>Integral</v>
          </cell>
          <cell r="J419" t="str">
            <v>EnergyAustralia</v>
          </cell>
          <cell r="K419" t="str">
            <v>Rural NSW</v>
          </cell>
          <cell r="L419" t="str">
            <v>Energex</v>
          </cell>
          <cell r="M419" t="str">
            <v>Ergon</v>
          </cell>
          <cell r="N419" t="str">
            <v>Non Incumbent</v>
          </cell>
        </row>
        <row r="420">
          <cell r="C420">
            <v>36526</v>
          </cell>
          <cell r="D420">
            <v>0.09</v>
          </cell>
          <cell r="E420">
            <v>0.1</v>
          </cell>
          <cell r="F420">
            <v>0.1</v>
          </cell>
          <cell r="G420">
            <v>0.1</v>
          </cell>
          <cell r="H420">
            <v>0.1</v>
          </cell>
          <cell r="I420">
            <v>0.1</v>
          </cell>
          <cell r="J420">
            <v>0.1</v>
          </cell>
          <cell r="K420">
            <v>0.08</v>
          </cell>
          <cell r="L420">
            <v>0.1</v>
          </cell>
          <cell r="M420">
            <v>0.1</v>
          </cell>
          <cell r="N420">
            <v>0</v>
          </cell>
        </row>
        <row r="421">
          <cell r="C421">
            <v>36892</v>
          </cell>
          <cell r="D421">
            <v>0.09</v>
          </cell>
          <cell r="E421">
            <v>0.1</v>
          </cell>
          <cell r="F421">
            <v>0.1</v>
          </cell>
          <cell r="G421">
            <v>0.1</v>
          </cell>
          <cell r="H421">
            <v>0.1</v>
          </cell>
          <cell r="I421">
            <v>0.1</v>
          </cell>
          <cell r="J421">
            <v>0.1</v>
          </cell>
          <cell r="K421">
            <v>0.08</v>
          </cell>
          <cell r="L421">
            <v>0.1</v>
          </cell>
          <cell r="M421">
            <v>0.1</v>
          </cell>
          <cell r="N421">
            <v>0</v>
          </cell>
        </row>
        <row r="422">
          <cell r="C422">
            <v>37257</v>
          </cell>
          <cell r="D422">
            <v>0.09</v>
          </cell>
          <cell r="E422">
            <v>0.1</v>
          </cell>
          <cell r="F422">
            <v>0.1</v>
          </cell>
          <cell r="G422">
            <v>0.1</v>
          </cell>
          <cell r="H422">
            <v>0.1</v>
          </cell>
          <cell r="I422">
            <v>0.1</v>
          </cell>
          <cell r="J422">
            <v>0.1</v>
          </cell>
          <cell r="K422">
            <v>0.08</v>
          </cell>
          <cell r="L422">
            <v>0.1</v>
          </cell>
          <cell r="M422">
            <v>0.1</v>
          </cell>
          <cell r="N422">
            <v>0.1</v>
          </cell>
        </row>
        <row r="423">
          <cell r="C423">
            <v>37622</v>
          </cell>
          <cell r="D423">
            <v>0.09</v>
          </cell>
          <cell r="E423">
            <v>0.1</v>
          </cell>
          <cell r="F423">
            <v>0.1</v>
          </cell>
          <cell r="G423">
            <v>0.1</v>
          </cell>
          <cell r="H423">
            <v>0.1</v>
          </cell>
          <cell r="I423">
            <v>0.1</v>
          </cell>
          <cell r="J423">
            <v>0.1</v>
          </cell>
          <cell r="K423">
            <v>0.08</v>
          </cell>
          <cell r="L423">
            <v>0.1</v>
          </cell>
          <cell r="M423">
            <v>0.1</v>
          </cell>
          <cell r="N423">
            <v>0.1</v>
          </cell>
        </row>
        <row r="424">
          <cell r="C424">
            <v>37987</v>
          </cell>
          <cell r="D424">
            <v>0.09</v>
          </cell>
          <cell r="E424">
            <v>0.1</v>
          </cell>
          <cell r="F424">
            <v>0.1</v>
          </cell>
          <cell r="G424">
            <v>0.1</v>
          </cell>
          <cell r="H424">
            <v>0.1</v>
          </cell>
          <cell r="I424">
            <v>0.1</v>
          </cell>
          <cell r="J424">
            <v>0.1</v>
          </cell>
          <cell r="K424">
            <v>0.08</v>
          </cell>
          <cell r="L424">
            <v>0.1</v>
          </cell>
          <cell r="M424">
            <v>0.1</v>
          </cell>
          <cell r="N424">
            <v>0.1</v>
          </cell>
        </row>
        <row r="425">
          <cell r="C425">
            <v>38353</v>
          </cell>
          <cell r="D425">
            <v>0.09</v>
          </cell>
          <cell r="E425">
            <v>0.1</v>
          </cell>
          <cell r="F425">
            <v>0.1</v>
          </cell>
          <cell r="G425">
            <v>0.1</v>
          </cell>
          <cell r="H425">
            <v>0.1</v>
          </cell>
          <cell r="I425">
            <v>0.1</v>
          </cell>
          <cell r="J425">
            <v>0.1</v>
          </cell>
          <cell r="K425">
            <v>0.08</v>
          </cell>
          <cell r="L425">
            <v>0.1</v>
          </cell>
          <cell r="M425">
            <v>0.1</v>
          </cell>
          <cell r="N425">
            <v>0.1</v>
          </cell>
        </row>
        <row r="426">
          <cell r="C426">
            <v>38718</v>
          </cell>
          <cell r="D426">
            <v>0.09</v>
          </cell>
          <cell r="E426">
            <v>0.1</v>
          </cell>
          <cell r="F426">
            <v>0.1</v>
          </cell>
          <cell r="G426">
            <v>0.1</v>
          </cell>
          <cell r="H426">
            <v>0.1</v>
          </cell>
          <cell r="I426">
            <v>0.1</v>
          </cell>
          <cell r="J426">
            <v>0.1</v>
          </cell>
          <cell r="K426">
            <v>0.08</v>
          </cell>
          <cell r="L426">
            <v>0.1</v>
          </cell>
          <cell r="M426">
            <v>0.1</v>
          </cell>
          <cell r="N426">
            <v>0.1</v>
          </cell>
        </row>
        <row r="427">
          <cell r="C427">
            <v>39083</v>
          </cell>
          <cell r="D427">
            <v>0.09</v>
          </cell>
          <cell r="E427">
            <v>0.1</v>
          </cell>
          <cell r="F427">
            <v>0.1</v>
          </cell>
          <cell r="G427">
            <v>0.1</v>
          </cell>
          <cell r="H427">
            <v>0.1</v>
          </cell>
          <cell r="I427">
            <v>0.1</v>
          </cell>
          <cell r="J427">
            <v>0.1</v>
          </cell>
          <cell r="K427">
            <v>0.08</v>
          </cell>
          <cell r="L427">
            <v>0.1</v>
          </cell>
          <cell r="M427">
            <v>0.1</v>
          </cell>
          <cell r="N427">
            <v>0.1</v>
          </cell>
        </row>
        <row r="428">
          <cell r="C428">
            <v>39448</v>
          </cell>
          <cell r="D428">
            <v>0.09</v>
          </cell>
          <cell r="E428">
            <v>0.1</v>
          </cell>
          <cell r="F428">
            <v>0.1</v>
          </cell>
          <cell r="G428">
            <v>0.1</v>
          </cell>
          <cell r="H428">
            <v>0.1</v>
          </cell>
          <cell r="I428">
            <v>0.1</v>
          </cell>
          <cell r="J428">
            <v>0.1</v>
          </cell>
          <cell r="K428">
            <v>0.08</v>
          </cell>
          <cell r="L428">
            <v>0.1</v>
          </cell>
          <cell r="M428">
            <v>0.1</v>
          </cell>
          <cell r="N428">
            <v>0.1</v>
          </cell>
        </row>
        <row r="429">
          <cell r="C429">
            <v>39814</v>
          </cell>
          <cell r="D429">
            <v>0.09</v>
          </cell>
          <cell r="E429">
            <v>0.1</v>
          </cell>
          <cell r="F429">
            <v>0.1</v>
          </cell>
          <cell r="G429">
            <v>0.1</v>
          </cell>
          <cell r="H429">
            <v>0.1</v>
          </cell>
          <cell r="I429">
            <v>0.1</v>
          </cell>
          <cell r="J429">
            <v>0.1</v>
          </cell>
          <cell r="K429">
            <v>0.08</v>
          </cell>
          <cell r="L429">
            <v>0.1</v>
          </cell>
          <cell r="M429">
            <v>0.1</v>
          </cell>
          <cell r="N429">
            <v>0.1</v>
          </cell>
        </row>
        <row r="430">
          <cell r="C430">
            <v>40179</v>
          </cell>
          <cell r="D430">
            <v>0.09</v>
          </cell>
          <cell r="E430">
            <v>0.1</v>
          </cell>
          <cell r="F430">
            <v>0.1</v>
          </cell>
          <cell r="G430">
            <v>0.1</v>
          </cell>
          <cell r="H430">
            <v>0.1</v>
          </cell>
          <cell r="I430">
            <v>0.1</v>
          </cell>
          <cell r="J430">
            <v>0.1</v>
          </cell>
          <cell r="K430">
            <v>0.08</v>
          </cell>
          <cell r="L430">
            <v>0.1</v>
          </cell>
          <cell r="M430">
            <v>0.1</v>
          </cell>
          <cell r="N430">
            <v>0.1</v>
          </cell>
        </row>
        <row r="433">
          <cell r="C433" t="str">
            <v>SAETSA</v>
          </cell>
          <cell r="D433" t="str">
            <v>Pulse</v>
          </cell>
          <cell r="E433" t="str">
            <v>AGL</v>
          </cell>
          <cell r="F433" t="str">
            <v>TXU</v>
          </cell>
          <cell r="G433" t="str">
            <v>CitiPower</v>
          </cell>
          <cell r="H433" t="str">
            <v>Powercor</v>
          </cell>
          <cell r="I433" t="str">
            <v>Integral</v>
          </cell>
          <cell r="J433" t="str">
            <v>EnergyAustralia</v>
          </cell>
          <cell r="K433" t="str">
            <v>Rural NSW</v>
          </cell>
          <cell r="L433" t="str">
            <v>Energex</v>
          </cell>
          <cell r="M433" t="str">
            <v>Ergon</v>
          </cell>
          <cell r="N433" t="str">
            <v>Non Incumbent</v>
          </cell>
        </row>
        <row r="434">
          <cell r="C434">
            <v>36526</v>
          </cell>
          <cell r="D434">
            <v>0.09</v>
          </cell>
          <cell r="E434">
            <v>0.1</v>
          </cell>
          <cell r="F434">
            <v>0.1</v>
          </cell>
          <cell r="G434">
            <v>0.1</v>
          </cell>
          <cell r="H434">
            <v>0.1</v>
          </cell>
          <cell r="I434">
            <v>0.1</v>
          </cell>
          <cell r="J434">
            <v>0.1</v>
          </cell>
          <cell r="K434">
            <v>0.1</v>
          </cell>
          <cell r="L434">
            <v>0.1</v>
          </cell>
          <cell r="M434">
            <v>0.1</v>
          </cell>
          <cell r="N434">
            <v>0</v>
          </cell>
        </row>
        <row r="435">
          <cell r="C435">
            <v>36892</v>
          </cell>
          <cell r="D435">
            <v>0.09</v>
          </cell>
          <cell r="E435">
            <v>0.1</v>
          </cell>
          <cell r="F435">
            <v>0.1</v>
          </cell>
          <cell r="G435">
            <v>0.1</v>
          </cell>
          <cell r="H435">
            <v>0.1</v>
          </cell>
          <cell r="I435">
            <v>0.1</v>
          </cell>
          <cell r="J435">
            <v>0.1</v>
          </cell>
          <cell r="K435">
            <v>0.1</v>
          </cell>
          <cell r="L435">
            <v>0.1</v>
          </cell>
          <cell r="M435">
            <v>0.1</v>
          </cell>
          <cell r="N435">
            <v>0</v>
          </cell>
        </row>
        <row r="436">
          <cell r="C436">
            <v>37257</v>
          </cell>
          <cell r="D436">
            <v>0.09</v>
          </cell>
          <cell r="E436">
            <v>0.1</v>
          </cell>
          <cell r="F436">
            <v>0.1</v>
          </cell>
          <cell r="G436">
            <v>0.1</v>
          </cell>
          <cell r="H436">
            <v>0.1</v>
          </cell>
          <cell r="I436">
            <v>0.1</v>
          </cell>
          <cell r="J436">
            <v>0.1</v>
          </cell>
          <cell r="K436">
            <v>0.1</v>
          </cell>
          <cell r="L436">
            <v>0.1</v>
          </cell>
          <cell r="M436">
            <v>0.1</v>
          </cell>
          <cell r="N436">
            <v>0.09</v>
          </cell>
        </row>
        <row r="437">
          <cell r="C437">
            <v>37622</v>
          </cell>
          <cell r="D437">
            <v>0.09</v>
          </cell>
          <cell r="E437">
            <v>0.1</v>
          </cell>
          <cell r="F437">
            <v>0.1</v>
          </cell>
          <cell r="G437">
            <v>0.1</v>
          </cell>
          <cell r="H437">
            <v>0.1</v>
          </cell>
          <cell r="I437">
            <v>0.1</v>
          </cell>
          <cell r="J437">
            <v>0.1</v>
          </cell>
          <cell r="K437">
            <v>0.1</v>
          </cell>
          <cell r="L437">
            <v>0.1</v>
          </cell>
          <cell r="M437">
            <v>0.1</v>
          </cell>
          <cell r="N437">
            <v>0.09</v>
          </cell>
        </row>
        <row r="438">
          <cell r="C438">
            <v>37987</v>
          </cell>
          <cell r="D438">
            <v>0.09</v>
          </cell>
          <cell r="E438">
            <v>0.1</v>
          </cell>
          <cell r="F438">
            <v>0.1</v>
          </cell>
          <cell r="G438">
            <v>0.1</v>
          </cell>
          <cell r="H438">
            <v>0.1</v>
          </cell>
          <cell r="I438">
            <v>0.1</v>
          </cell>
          <cell r="J438">
            <v>0.1</v>
          </cell>
          <cell r="K438">
            <v>0.1</v>
          </cell>
          <cell r="L438">
            <v>0.1</v>
          </cell>
          <cell r="M438">
            <v>0.1</v>
          </cell>
          <cell r="N438">
            <v>0.09</v>
          </cell>
        </row>
        <row r="439">
          <cell r="C439">
            <v>38353</v>
          </cell>
          <cell r="D439">
            <v>0.09</v>
          </cell>
          <cell r="E439">
            <v>0.1</v>
          </cell>
          <cell r="F439">
            <v>0.1</v>
          </cell>
          <cell r="G439">
            <v>0.1</v>
          </cell>
          <cell r="H439">
            <v>0.1</v>
          </cell>
          <cell r="I439">
            <v>0.1</v>
          </cell>
          <cell r="J439">
            <v>0.1</v>
          </cell>
          <cell r="K439">
            <v>0.1</v>
          </cell>
          <cell r="L439">
            <v>0.1</v>
          </cell>
          <cell r="M439">
            <v>0.1</v>
          </cell>
          <cell r="N439">
            <v>0.09</v>
          </cell>
        </row>
        <row r="440">
          <cell r="C440">
            <v>38718</v>
          </cell>
          <cell r="D440">
            <v>0.09</v>
          </cell>
          <cell r="E440">
            <v>0.1</v>
          </cell>
          <cell r="F440">
            <v>0.1</v>
          </cell>
          <cell r="G440">
            <v>0.1</v>
          </cell>
          <cell r="H440">
            <v>0.1</v>
          </cell>
          <cell r="I440">
            <v>0.1</v>
          </cell>
          <cell r="J440">
            <v>0.1</v>
          </cell>
          <cell r="K440">
            <v>0.1</v>
          </cell>
          <cell r="L440">
            <v>0.1</v>
          </cell>
          <cell r="M440">
            <v>0.1</v>
          </cell>
          <cell r="N440">
            <v>0.09</v>
          </cell>
        </row>
        <row r="441">
          <cell r="C441">
            <v>39083</v>
          </cell>
          <cell r="D441">
            <v>0.09</v>
          </cell>
          <cell r="E441">
            <v>0.1</v>
          </cell>
          <cell r="F441">
            <v>0.1</v>
          </cell>
          <cell r="G441">
            <v>0.1</v>
          </cell>
          <cell r="H441">
            <v>0.1</v>
          </cell>
          <cell r="I441">
            <v>0.1</v>
          </cell>
          <cell r="J441">
            <v>0.1</v>
          </cell>
          <cell r="K441">
            <v>0.1</v>
          </cell>
          <cell r="L441">
            <v>0.1</v>
          </cell>
          <cell r="M441">
            <v>0.1</v>
          </cell>
          <cell r="N441">
            <v>0.09</v>
          </cell>
        </row>
        <row r="442">
          <cell r="C442">
            <v>39448</v>
          </cell>
          <cell r="D442">
            <v>0.09</v>
          </cell>
          <cell r="E442">
            <v>0.1</v>
          </cell>
          <cell r="F442">
            <v>0.1</v>
          </cell>
          <cell r="G442">
            <v>0.1</v>
          </cell>
          <cell r="H442">
            <v>0.1</v>
          </cell>
          <cell r="I442">
            <v>0.1</v>
          </cell>
          <cell r="J442">
            <v>0.1</v>
          </cell>
          <cell r="K442">
            <v>0.1</v>
          </cell>
          <cell r="L442">
            <v>0.1</v>
          </cell>
          <cell r="M442">
            <v>0.1</v>
          </cell>
          <cell r="N442">
            <v>0.09</v>
          </cell>
        </row>
        <row r="443">
          <cell r="C443">
            <v>39814</v>
          </cell>
          <cell r="D443">
            <v>0.09</v>
          </cell>
          <cell r="E443">
            <v>0.1</v>
          </cell>
          <cell r="F443">
            <v>0.1</v>
          </cell>
          <cell r="G443">
            <v>0.1</v>
          </cell>
          <cell r="H443">
            <v>0.1</v>
          </cell>
          <cell r="I443">
            <v>0.1</v>
          </cell>
          <cell r="J443">
            <v>0.1</v>
          </cell>
          <cell r="K443">
            <v>0.1</v>
          </cell>
          <cell r="L443">
            <v>0.1</v>
          </cell>
          <cell r="M443">
            <v>0.1</v>
          </cell>
          <cell r="N443">
            <v>0.09</v>
          </cell>
        </row>
        <row r="444">
          <cell r="C444">
            <v>40179</v>
          </cell>
          <cell r="D444">
            <v>0.09</v>
          </cell>
          <cell r="E444">
            <v>0.1</v>
          </cell>
          <cell r="F444">
            <v>0.1</v>
          </cell>
          <cell r="G444">
            <v>0.1</v>
          </cell>
          <cell r="H444">
            <v>0.1</v>
          </cell>
          <cell r="I444">
            <v>0.1</v>
          </cell>
          <cell r="J444">
            <v>0.1</v>
          </cell>
          <cell r="K444">
            <v>0.1</v>
          </cell>
          <cell r="L444">
            <v>0.1</v>
          </cell>
          <cell r="M444">
            <v>0.1</v>
          </cell>
          <cell r="N444">
            <v>0.09</v>
          </cell>
        </row>
        <row r="447">
          <cell r="C447" t="str">
            <v>QLDEnergex</v>
          </cell>
          <cell r="D447" t="str">
            <v>Pulse</v>
          </cell>
          <cell r="E447" t="str">
            <v>AGL</v>
          </cell>
          <cell r="F447" t="str">
            <v>TXU</v>
          </cell>
          <cell r="G447" t="str">
            <v>CitiPower</v>
          </cell>
          <cell r="H447" t="str">
            <v>Powercor</v>
          </cell>
          <cell r="I447" t="str">
            <v>Integral</v>
          </cell>
          <cell r="J447" t="str">
            <v>EnergyAustralia</v>
          </cell>
          <cell r="K447" t="str">
            <v>Rural NSW</v>
          </cell>
          <cell r="L447" t="str">
            <v>Energex</v>
          </cell>
          <cell r="M447" t="str">
            <v>Ergon</v>
          </cell>
          <cell r="N447" t="str">
            <v>Non Incumbent</v>
          </cell>
        </row>
        <row r="448">
          <cell r="C448">
            <v>36526</v>
          </cell>
          <cell r="D448">
            <v>0.09</v>
          </cell>
          <cell r="E448">
            <v>0.1</v>
          </cell>
          <cell r="F448">
            <v>0.1</v>
          </cell>
          <cell r="G448">
            <v>0.1</v>
          </cell>
          <cell r="H448">
            <v>0.1</v>
          </cell>
          <cell r="I448">
            <v>0.1</v>
          </cell>
          <cell r="J448">
            <v>0.1</v>
          </cell>
          <cell r="K448">
            <v>0.1</v>
          </cell>
          <cell r="L448">
            <v>0.08</v>
          </cell>
          <cell r="M448">
            <v>0.09</v>
          </cell>
          <cell r="N448">
            <v>0</v>
          </cell>
        </row>
        <row r="449">
          <cell r="C449">
            <v>36892</v>
          </cell>
          <cell r="D449">
            <v>0.09</v>
          </cell>
          <cell r="E449">
            <v>0.1</v>
          </cell>
          <cell r="F449">
            <v>0.1</v>
          </cell>
          <cell r="G449">
            <v>0.1</v>
          </cell>
          <cell r="H449">
            <v>0.1</v>
          </cell>
          <cell r="I449">
            <v>0.1</v>
          </cell>
          <cell r="J449">
            <v>0.1</v>
          </cell>
          <cell r="K449">
            <v>0.1</v>
          </cell>
          <cell r="L449">
            <v>0.08</v>
          </cell>
          <cell r="M449">
            <v>0.09</v>
          </cell>
          <cell r="N449">
            <v>0</v>
          </cell>
        </row>
        <row r="450">
          <cell r="C450">
            <v>37257</v>
          </cell>
          <cell r="D450">
            <v>0.09</v>
          </cell>
          <cell r="E450">
            <v>0.1</v>
          </cell>
          <cell r="F450">
            <v>0.1</v>
          </cell>
          <cell r="G450">
            <v>0.1</v>
          </cell>
          <cell r="H450">
            <v>0.1</v>
          </cell>
          <cell r="I450">
            <v>0.1</v>
          </cell>
          <cell r="J450">
            <v>0.1</v>
          </cell>
          <cell r="K450">
            <v>0.1</v>
          </cell>
          <cell r="L450">
            <v>0.08</v>
          </cell>
          <cell r="M450">
            <v>0.09</v>
          </cell>
          <cell r="N450">
            <v>0.1</v>
          </cell>
        </row>
        <row r="451">
          <cell r="C451">
            <v>37622</v>
          </cell>
          <cell r="D451">
            <v>0.09</v>
          </cell>
          <cell r="E451">
            <v>0.1</v>
          </cell>
          <cell r="F451">
            <v>0.1</v>
          </cell>
          <cell r="G451">
            <v>0.1</v>
          </cell>
          <cell r="H451">
            <v>0.1</v>
          </cell>
          <cell r="I451">
            <v>0.1</v>
          </cell>
          <cell r="J451">
            <v>0.1</v>
          </cell>
          <cell r="K451">
            <v>0.1</v>
          </cell>
          <cell r="L451">
            <v>0.08</v>
          </cell>
          <cell r="M451">
            <v>0.09</v>
          </cell>
          <cell r="N451">
            <v>0.1</v>
          </cell>
        </row>
        <row r="452">
          <cell r="C452">
            <v>37987</v>
          </cell>
          <cell r="D452">
            <v>0.09</v>
          </cell>
          <cell r="E452">
            <v>0.1</v>
          </cell>
          <cell r="F452">
            <v>0.1</v>
          </cell>
          <cell r="G452">
            <v>0.1</v>
          </cell>
          <cell r="H452">
            <v>0.1</v>
          </cell>
          <cell r="I452">
            <v>0.1</v>
          </cell>
          <cell r="J452">
            <v>0.1</v>
          </cell>
          <cell r="K452">
            <v>0.1</v>
          </cell>
          <cell r="L452">
            <v>0.08</v>
          </cell>
          <cell r="M452">
            <v>0.09</v>
          </cell>
          <cell r="N452">
            <v>0.1</v>
          </cell>
        </row>
        <row r="453">
          <cell r="C453">
            <v>38353</v>
          </cell>
          <cell r="D453">
            <v>0.09</v>
          </cell>
          <cell r="E453">
            <v>0.1</v>
          </cell>
          <cell r="F453">
            <v>0.1</v>
          </cell>
          <cell r="G453">
            <v>0.1</v>
          </cell>
          <cell r="H453">
            <v>0.1</v>
          </cell>
          <cell r="I453">
            <v>0.1</v>
          </cell>
          <cell r="J453">
            <v>0.1</v>
          </cell>
          <cell r="K453">
            <v>0.1</v>
          </cell>
          <cell r="L453">
            <v>0.08</v>
          </cell>
          <cell r="M453">
            <v>0.09</v>
          </cell>
          <cell r="N453">
            <v>0.1</v>
          </cell>
        </row>
        <row r="454">
          <cell r="C454">
            <v>38718</v>
          </cell>
          <cell r="D454">
            <v>0.09</v>
          </cell>
          <cell r="E454">
            <v>0.1</v>
          </cell>
          <cell r="F454">
            <v>0.1</v>
          </cell>
          <cell r="G454">
            <v>0.1</v>
          </cell>
          <cell r="H454">
            <v>0.1</v>
          </cell>
          <cell r="I454">
            <v>0.1</v>
          </cell>
          <cell r="J454">
            <v>0.1</v>
          </cell>
          <cell r="K454">
            <v>0.1</v>
          </cell>
          <cell r="L454">
            <v>0.08</v>
          </cell>
          <cell r="M454">
            <v>0.09</v>
          </cell>
          <cell r="N454">
            <v>0.1</v>
          </cell>
        </row>
        <row r="455">
          <cell r="C455">
            <v>39083</v>
          </cell>
          <cell r="D455">
            <v>0.09</v>
          </cell>
          <cell r="E455">
            <v>0.1</v>
          </cell>
          <cell r="F455">
            <v>0.1</v>
          </cell>
          <cell r="G455">
            <v>0.1</v>
          </cell>
          <cell r="H455">
            <v>0.1</v>
          </cell>
          <cell r="I455">
            <v>0.1</v>
          </cell>
          <cell r="J455">
            <v>0.1</v>
          </cell>
          <cell r="K455">
            <v>0.1</v>
          </cell>
          <cell r="L455">
            <v>0.08</v>
          </cell>
          <cell r="M455">
            <v>0.09</v>
          </cell>
          <cell r="N455">
            <v>0.1</v>
          </cell>
        </row>
        <row r="456">
          <cell r="C456">
            <v>39448</v>
          </cell>
          <cell r="D456">
            <v>0.09</v>
          </cell>
          <cell r="E456">
            <v>0.1</v>
          </cell>
          <cell r="F456">
            <v>0.1</v>
          </cell>
          <cell r="G456">
            <v>0.1</v>
          </cell>
          <cell r="H456">
            <v>0.1</v>
          </cell>
          <cell r="I456">
            <v>0.1</v>
          </cell>
          <cell r="J456">
            <v>0.1</v>
          </cell>
          <cell r="K456">
            <v>0.1</v>
          </cell>
          <cell r="L456">
            <v>0.08</v>
          </cell>
          <cell r="M456">
            <v>0.09</v>
          </cell>
          <cell r="N456">
            <v>0.1</v>
          </cell>
        </row>
        <row r="457">
          <cell r="C457">
            <v>39814</v>
          </cell>
          <cell r="D457">
            <v>0.09</v>
          </cell>
          <cell r="E457">
            <v>0.1</v>
          </cell>
          <cell r="F457">
            <v>0.1</v>
          </cell>
          <cell r="G457">
            <v>0.1</v>
          </cell>
          <cell r="H457">
            <v>0.1</v>
          </cell>
          <cell r="I457">
            <v>0.1</v>
          </cell>
          <cell r="J457">
            <v>0.1</v>
          </cell>
          <cell r="K457">
            <v>0.1</v>
          </cell>
          <cell r="L457">
            <v>0.08</v>
          </cell>
          <cell r="M457">
            <v>0.09</v>
          </cell>
          <cell r="N457">
            <v>0.1</v>
          </cell>
        </row>
        <row r="458">
          <cell r="C458">
            <v>40179</v>
          </cell>
          <cell r="D458">
            <v>0.09</v>
          </cell>
          <cell r="E458">
            <v>0.1</v>
          </cell>
          <cell r="F458">
            <v>0.1</v>
          </cell>
          <cell r="G458">
            <v>0.1</v>
          </cell>
          <cell r="H458">
            <v>0.1</v>
          </cell>
          <cell r="I458">
            <v>0.1</v>
          </cell>
          <cell r="J458">
            <v>0.1</v>
          </cell>
          <cell r="K458">
            <v>0.1</v>
          </cell>
          <cell r="L458">
            <v>0.08</v>
          </cell>
          <cell r="M458">
            <v>0.09</v>
          </cell>
          <cell r="N458">
            <v>0.1</v>
          </cell>
        </row>
        <row r="461">
          <cell r="C461" t="str">
            <v>QLDErgon</v>
          </cell>
          <cell r="D461" t="str">
            <v>Pulse</v>
          </cell>
          <cell r="E461" t="str">
            <v>AGL</v>
          </cell>
          <cell r="F461" t="str">
            <v>TXU</v>
          </cell>
          <cell r="G461" t="str">
            <v>CitiPower</v>
          </cell>
          <cell r="H461" t="str">
            <v>Powercor</v>
          </cell>
          <cell r="I461" t="str">
            <v>Integral</v>
          </cell>
          <cell r="J461" t="str">
            <v>EnergyAustralia</v>
          </cell>
          <cell r="K461" t="str">
            <v>Rural NSW</v>
          </cell>
          <cell r="L461" t="str">
            <v>Energex</v>
          </cell>
          <cell r="M461" t="str">
            <v>Ergon</v>
          </cell>
          <cell r="N461" t="str">
            <v>Non Incumbent</v>
          </cell>
        </row>
        <row r="462">
          <cell r="C462">
            <v>36526</v>
          </cell>
          <cell r="D462">
            <v>0.09</v>
          </cell>
          <cell r="E462">
            <v>0.1</v>
          </cell>
          <cell r="F462">
            <v>0.1</v>
          </cell>
          <cell r="G462">
            <v>0.1</v>
          </cell>
          <cell r="H462">
            <v>0.1</v>
          </cell>
          <cell r="I462">
            <v>0.1</v>
          </cell>
          <cell r="J462">
            <v>0.1</v>
          </cell>
          <cell r="K462">
            <v>0.1</v>
          </cell>
          <cell r="L462">
            <v>0.09</v>
          </cell>
          <cell r="M462">
            <v>0.08</v>
          </cell>
          <cell r="N462">
            <v>0</v>
          </cell>
        </row>
        <row r="463">
          <cell r="C463">
            <v>36892</v>
          </cell>
          <cell r="D463">
            <v>0.09</v>
          </cell>
          <cell r="E463">
            <v>0.1</v>
          </cell>
          <cell r="F463">
            <v>0.1</v>
          </cell>
          <cell r="G463">
            <v>0.1</v>
          </cell>
          <cell r="H463">
            <v>0.1</v>
          </cell>
          <cell r="I463">
            <v>0.1</v>
          </cell>
          <cell r="J463">
            <v>0.1</v>
          </cell>
          <cell r="K463">
            <v>0.1</v>
          </cell>
          <cell r="L463">
            <v>0.09</v>
          </cell>
          <cell r="M463">
            <v>0.08</v>
          </cell>
          <cell r="N463">
            <v>0</v>
          </cell>
        </row>
        <row r="464">
          <cell r="C464">
            <v>37257</v>
          </cell>
          <cell r="D464">
            <v>0.09</v>
          </cell>
          <cell r="E464">
            <v>0.1</v>
          </cell>
          <cell r="F464">
            <v>0.1</v>
          </cell>
          <cell r="G464">
            <v>0.1</v>
          </cell>
          <cell r="H464">
            <v>0.1</v>
          </cell>
          <cell r="I464">
            <v>0.1</v>
          </cell>
          <cell r="J464">
            <v>0.1</v>
          </cell>
          <cell r="K464">
            <v>0.1</v>
          </cell>
          <cell r="L464">
            <v>0.09</v>
          </cell>
          <cell r="M464">
            <v>0.08</v>
          </cell>
          <cell r="N464">
            <v>0.1</v>
          </cell>
        </row>
        <row r="465">
          <cell r="C465">
            <v>37622</v>
          </cell>
          <cell r="D465">
            <v>0.09</v>
          </cell>
          <cell r="E465">
            <v>0.1</v>
          </cell>
          <cell r="F465">
            <v>0.1</v>
          </cell>
          <cell r="G465">
            <v>0.1</v>
          </cell>
          <cell r="H465">
            <v>0.1</v>
          </cell>
          <cell r="I465">
            <v>0.1</v>
          </cell>
          <cell r="J465">
            <v>0.1</v>
          </cell>
          <cell r="K465">
            <v>0.1</v>
          </cell>
          <cell r="L465">
            <v>0.09</v>
          </cell>
          <cell r="M465">
            <v>0.08</v>
          </cell>
          <cell r="N465">
            <v>0.1</v>
          </cell>
        </row>
        <row r="466">
          <cell r="C466">
            <v>37987</v>
          </cell>
          <cell r="D466">
            <v>0.09</v>
          </cell>
          <cell r="E466">
            <v>0.1</v>
          </cell>
          <cell r="F466">
            <v>0.1</v>
          </cell>
          <cell r="G466">
            <v>0.1</v>
          </cell>
          <cell r="H466">
            <v>0.1</v>
          </cell>
          <cell r="I466">
            <v>0.1</v>
          </cell>
          <cell r="J466">
            <v>0.1</v>
          </cell>
          <cell r="K466">
            <v>0.1</v>
          </cell>
          <cell r="L466">
            <v>0.09</v>
          </cell>
          <cell r="M466">
            <v>0.08</v>
          </cell>
          <cell r="N466">
            <v>0.1</v>
          </cell>
        </row>
        <row r="467">
          <cell r="C467">
            <v>38353</v>
          </cell>
          <cell r="D467">
            <v>0.09</v>
          </cell>
          <cell r="E467">
            <v>0.1</v>
          </cell>
          <cell r="F467">
            <v>0.1</v>
          </cell>
          <cell r="G467">
            <v>0.1</v>
          </cell>
          <cell r="H467">
            <v>0.1</v>
          </cell>
          <cell r="I467">
            <v>0.1</v>
          </cell>
          <cell r="J467">
            <v>0.1</v>
          </cell>
          <cell r="K467">
            <v>0.1</v>
          </cell>
          <cell r="L467">
            <v>0.09</v>
          </cell>
          <cell r="M467">
            <v>0.08</v>
          </cell>
          <cell r="N467">
            <v>0.1</v>
          </cell>
        </row>
        <row r="468">
          <cell r="C468">
            <v>38718</v>
          </cell>
          <cell r="D468">
            <v>0.09</v>
          </cell>
          <cell r="E468">
            <v>0.1</v>
          </cell>
          <cell r="F468">
            <v>0.1</v>
          </cell>
          <cell r="G468">
            <v>0.1</v>
          </cell>
          <cell r="H468">
            <v>0.1</v>
          </cell>
          <cell r="I468">
            <v>0.1</v>
          </cell>
          <cell r="J468">
            <v>0.1</v>
          </cell>
          <cell r="K468">
            <v>0.1</v>
          </cell>
          <cell r="L468">
            <v>0.09</v>
          </cell>
          <cell r="M468">
            <v>0.08</v>
          </cell>
          <cell r="N468">
            <v>0.1</v>
          </cell>
        </row>
        <row r="469">
          <cell r="C469">
            <v>39083</v>
          </cell>
          <cell r="D469">
            <v>0.09</v>
          </cell>
          <cell r="E469">
            <v>0.1</v>
          </cell>
          <cell r="F469">
            <v>0.1</v>
          </cell>
          <cell r="G469">
            <v>0.1</v>
          </cell>
          <cell r="H469">
            <v>0.1</v>
          </cell>
          <cell r="I469">
            <v>0.1</v>
          </cell>
          <cell r="J469">
            <v>0.1</v>
          </cell>
          <cell r="K469">
            <v>0.1</v>
          </cell>
          <cell r="L469">
            <v>0.09</v>
          </cell>
          <cell r="M469">
            <v>0.08</v>
          </cell>
          <cell r="N469">
            <v>0.1</v>
          </cell>
        </row>
        <row r="470">
          <cell r="C470">
            <v>39448</v>
          </cell>
          <cell r="D470">
            <v>0.09</v>
          </cell>
          <cell r="E470">
            <v>0.1</v>
          </cell>
          <cell r="F470">
            <v>0.1</v>
          </cell>
          <cell r="G470">
            <v>0.1</v>
          </cell>
          <cell r="H470">
            <v>0.1</v>
          </cell>
          <cell r="I470">
            <v>0.1</v>
          </cell>
          <cell r="J470">
            <v>0.1</v>
          </cell>
          <cell r="K470">
            <v>0.1</v>
          </cell>
          <cell r="L470">
            <v>0.09</v>
          </cell>
          <cell r="M470">
            <v>0.08</v>
          </cell>
          <cell r="N470">
            <v>0.1</v>
          </cell>
        </row>
        <row r="471">
          <cell r="C471">
            <v>39814</v>
          </cell>
          <cell r="D471">
            <v>0.09</v>
          </cell>
          <cell r="E471">
            <v>0.1</v>
          </cell>
          <cell r="F471">
            <v>0.1</v>
          </cell>
          <cell r="G471">
            <v>0.1</v>
          </cell>
          <cell r="H471">
            <v>0.1</v>
          </cell>
          <cell r="I471">
            <v>0.1</v>
          </cell>
          <cell r="J471">
            <v>0.1</v>
          </cell>
          <cell r="K471">
            <v>0.1</v>
          </cell>
          <cell r="L471">
            <v>0.09</v>
          </cell>
          <cell r="M471">
            <v>0.08</v>
          </cell>
          <cell r="N471">
            <v>0.1</v>
          </cell>
        </row>
        <row r="472">
          <cell r="C472">
            <v>40179</v>
          </cell>
          <cell r="D472">
            <v>0.09</v>
          </cell>
          <cell r="E472">
            <v>0.1</v>
          </cell>
          <cell r="F472">
            <v>0.1</v>
          </cell>
          <cell r="G472">
            <v>0.1</v>
          </cell>
          <cell r="H472">
            <v>0.1</v>
          </cell>
          <cell r="I472">
            <v>0.1</v>
          </cell>
          <cell r="J472">
            <v>0.1</v>
          </cell>
          <cell r="K472">
            <v>0.1</v>
          </cell>
          <cell r="L472">
            <v>0.09</v>
          </cell>
          <cell r="M472">
            <v>0.08</v>
          </cell>
          <cell r="N472">
            <v>0.1</v>
          </cell>
        </row>
        <row r="476">
          <cell r="C476" t="str">
            <v>VICUEL</v>
          </cell>
          <cell r="D476" t="str">
            <v>Pulse</v>
          </cell>
          <cell r="E476" t="str">
            <v>AGL</v>
          </cell>
          <cell r="F476" t="str">
            <v>TXU</v>
          </cell>
          <cell r="G476" t="str">
            <v>CitiPower</v>
          </cell>
          <cell r="H476" t="str">
            <v>Powercor</v>
          </cell>
          <cell r="I476" t="str">
            <v>Integral</v>
          </cell>
          <cell r="J476" t="str">
            <v>EnergyAustralia</v>
          </cell>
          <cell r="K476" t="str">
            <v>Rural NSW</v>
          </cell>
          <cell r="L476" t="str">
            <v>Energex</v>
          </cell>
          <cell r="M476" t="str">
            <v>Ergon</v>
          </cell>
          <cell r="N476" t="str">
            <v>Non Incumbent</v>
          </cell>
        </row>
        <row r="477">
          <cell r="C477">
            <v>36526</v>
          </cell>
          <cell r="D477">
            <v>0</v>
          </cell>
          <cell r="E477">
            <v>0</v>
          </cell>
          <cell r="F477">
            <v>0</v>
          </cell>
          <cell r="G477">
            <v>0</v>
          </cell>
          <cell r="H477">
            <v>0</v>
          </cell>
          <cell r="I477">
            <v>0</v>
          </cell>
          <cell r="J477">
            <v>0</v>
          </cell>
          <cell r="K477">
            <v>0</v>
          </cell>
          <cell r="L477">
            <v>0</v>
          </cell>
          <cell r="M477">
            <v>0</v>
          </cell>
          <cell r="N477">
            <v>0</v>
          </cell>
        </row>
        <row r="478">
          <cell r="C478">
            <v>36892</v>
          </cell>
          <cell r="D478">
            <v>0</v>
          </cell>
          <cell r="E478">
            <v>0</v>
          </cell>
          <cell r="F478">
            <v>0</v>
          </cell>
          <cell r="G478">
            <v>0</v>
          </cell>
          <cell r="H478">
            <v>0</v>
          </cell>
          <cell r="I478">
            <v>0</v>
          </cell>
          <cell r="J478">
            <v>0</v>
          </cell>
          <cell r="K478">
            <v>0</v>
          </cell>
          <cell r="L478">
            <v>0</v>
          </cell>
          <cell r="M478">
            <v>0</v>
          </cell>
          <cell r="N478">
            <v>0</v>
          </cell>
        </row>
        <row r="479">
          <cell r="C479">
            <v>37257</v>
          </cell>
          <cell r="D479">
            <v>0</v>
          </cell>
          <cell r="E479">
            <v>0</v>
          </cell>
          <cell r="F479">
            <v>0</v>
          </cell>
          <cell r="G479">
            <v>0</v>
          </cell>
          <cell r="H479">
            <v>0</v>
          </cell>
          <cell r="I479">
            <v>0</v>
          </cell>
          <cell r="J479">
            <v>0</v>
          </cell>
          <cell r="K479">
            <v>0</v>
          </cell>
          <cell r="L479">
            <v>0</v>
          </cell>
          <cell r="M479">
            <v>0</v>
          </cell>
          <cell r="N479">
            <v>0</v>
          </cell>
        </row>
        <row r="480">
          <cell r="C480">
            <v>37622</v>
          </cell>
          <cell r="D480">
            <v>0.06</v>
          </cell>
          <cell r="E480">
            <v>0.08</v>
          </cell>
          <cell r="F480">
            <v>7.0000000000000007E-2</v>
          </cell>
          <cell r="G480">
            <v>0.1</v>
          </cell>
          <cell r="H480">
            <v>7.0000000000000007E-2</v>
          </cell>
          <cell r="I480">
            <v>0.1</v>
          </cell>
          <cell r="J480">
            <v>0.08</v>
          </cell>
          <cell r="K480">
            <v>0</v>
          </cell>
          <cell r="L480">
            <v>0.08</v>
          </cell>
          <cell r="M480">
            <v>0</v>
          </cell>
          <cell r="N480">
            <v>0.1</v>
          </cell>
        </row>
        <row r="481">
          <cell r="C481">
            <v>37987</v>
          </cell>
          <cell r="D481">
            <v>0.06</v>
          </cell>
          <cell r="E481">
            <v>0.08</v>
          </cell>
          <cell r="F481">
            <v>7.0000000000000007E-2</v>
          </cell>
          <cell r="G481">
            <v>0.1</v>
          </cell>
          <cell r="H481">
            <v>7.0000000000000007E-2</v>
          </cell>
          <cell r="I481">
            <v>0.1</v>
          </cell>
          <cell r="J481">
            <v>0.08</v>
          </cell>
          <cell r="K481">
            <v>0</v>
          </cell>
          <cell r="L481">
            <v>0.08</v>
          </cell>
          <cell r="M481">
            <v>0</v>
          </cell>
          <cell r="N481">
            <v>0.1</v>
          </cell>
        </row>
        <row r="482">
          <cell r="C482">
            <v>38353</v>
          </cell>
          <cell r="D482">
            <v>0.06</v>
          </cell>
          <cell r="E482">
            <v>0.08</v>
          </cell>
          <cell r="F482">
            <v>7.0000000000000007E-2</v>
          </cell>
          <cell r="G482">
            <v>0.1</v>
          </cell>
          <cell r="H482">
            <v>7.0000000000000007E-2</v>
          </cell>
          <cell r="I482">
            <v>0.1</v>
          </cell>
          <cell r="J482">
            <v>0.08</v>
          </cell>
          <cell r="K482">
            <v>0</v>
          </cell>
          <cell r="L482">
            <v>0.08</v>
          </cell>
          <cell r="M482">
            <v>0</v>
          </cell>
          <cell r="N482">
            <v>0.1</v>
          </cell>
        </row>
        <row r="483">
          <cell r="C483">
            <v>38718</v>
          </cell>
          <cell r="D483">
            <v>0.06</v>
          </cell>
          <cell r="E483">
            <v>0.08</v>
          </cell>
          <cell r="F483">
            <v>7.0000000000000007E-2</v>
          </cell>
          <cell r="G483">
            <v>0.1</v>
          </cell>
          <cell r="H483">
            <v>7.0000000000000007E-2</v>
          </cell>
          <cell r="I483">
            <v>0.1</v>
          </cell>
          <cell r="J483">
            <v>0.08</v>
          </cell>
          <cell r="K483">
            <v>0</v>
          </cell>
          <cell r="L483">
            <v>0.08</v>
          </cell>
          <cell r="M483">
            <v>0</v>
          </cell>
          <cell r="N483">
            <v>0.1</v>
          </cell>
        </row>
        <row r="484">
          <cell r="C484">
            <v>39083</v>
          </cell>
          <cell r="D484">
            <v>0.06</v>
          </cell>
          <cell r="E484">
            <v>0.08</v>
          </cell>
          <cell r="F484">
            <v>7.0000000000000007E-2</v>
          </cell>
          <cell r="G484">
            <v>0.1</v>
          </cell>
          <cell r="H484">
            <v>7.0000000000000007E-2</v>
          </cell>
          <cell r="I484">
            <v>0.1</v>
          </cell>
          <cell r="J484">
            <v>0.08</v>
          </cell>
          <cell r="K484">
            <v>0</v>
          </cell>
          <cell r="L484">
            <v>0.08</v>
          </cell>
          <cell r="M484">
            <v>0</v>
          </cell>
          <cell r="N484">
            <v>0.1</v>
          </cell>
        </row>
        <row r="485">
          <cell r="C485">
            <v>39448</v>
          </cell>
          <cell r="D485">
            <v>0.06</v>
          </cell>
          <cell r="E485">
            <v>0.08</v>
          </cell>
          <cell r="F485">
            <v>7.0000000000000007E-2</v>
          </cell>
          <cell r="G485">
            <v>0.1</v>
          </cell>
          <cell r="H485">
            <v>7.0000000000000007E-2</v>
          </cell>
          <cell r="I485">
            <v>0.1</v>
          </cell>
          <cell r="J485">
            <v>0.08</v>
          </cell>
          <cell r="K485">
            <v>0</v>
          </cell>
          <cell r="L485">
            <v>0.08</v>
          </cell>
          <cell r="M485">
            <v>0</v>
          </cell>
          <cell r="N485">
            <v>0.1</v>
          </cell>
        </row>
        <row r="486">
          <cell r="C486">
            <v>39814</v>
          </cell>
          <cell r="D486">
            <v>0.06</v>
          </cell>
          <cell r="E486">
            <v>0.08</v>
          </cell>
          <cell r="F486">
            <v>7.0000000000000007E-2</v>
          </cell>
          <cell r="G486">
            <v>0.1</v>
          </cell>
          <cell r="H486">
            <v>7.0000000000000007E-2</v>
          </cell>
          <cell r="I486">
            <v>0.1</v>
          </cell>
          <cell r="J486">
            <v>0.08</v>
          </cell>
          <cell r="K486">
            <v>0</v>
          </cell>
          <cell r="L486">
            <v>0.08</v>
          </cell>
          <cell r="M486">
            <v>0</v>
          </cell>
          <cell r="N486">
            <v>0.1</v>
          </cell>
        </row>
        <row r="487">
          <cell r="C487">
            <v>40179</v>
          </cell>
          <cell r="D487">
            <v>0.06</v>
          </cell>
          <cell r="E487">
            <v>0.08</v>
          </cell>
          <cell r="F487">
            <v>7.0000000000000007E-2</v>
          </cell>
          <cell r="G487">
            <v>0.1</v>
          </cell>
          <cell r="H487">
            <v>7.0000000000000007E-2</v>
          </cell>
          <cell r="I487">
            <v>0.1</v>
          </cell>
          <cell r="J487">
            <v>0.08</v>
          </cell>
          <cell r="K487">
            <v>0</v>
          </cell>
          <cell r="L487">
            <v>0.08</v>
          </cell>
          <cell r="M487">
            <v>0</v>
          </cell>
          <cell r="N487">
            <v>0.1</v>
          </cell>
        </row>
        <row r="490">
          <cell r="C490" t="str">
            <v>VICSolaris</v>
          </cell>
          <cell r="D490" t="str">
            <v>Pulse</v>
          </cell>
          <cell r="E490" t="str">
            <v>AGL</v>
          </cell>
          <cell r="F490" t="str">
            <v>TXU</v>
          </cell>
          <cell r="G490" t="str">
            <v>CitiPower</v>
          </cell>
          <cell r="H490" t="str">
            <v>Powercor</v>
          </cell>
          <cell r="I490" t="str">
            <v>Integral</v>
          </cell>
          <cell r="J490" t="str">
            <v>EnergyAustralia</v>
          </cell>
          <cell r="K490" t="str">
            <v>Rural NSW</v>
          </cell>
          <cell r="L490" t="str">
            <v>Energex</v>
          </cell>
          <cell r="M490" t="str">
            <v>Ergon</v>
          </cell>
          <cell r="N490" t="str">
            <v>Non Incumbent</v>
          </cell>
        </row>
        <row r="491">
          <cell r="C491">
            <v>36526</v>
          </cell>
          <cell r="D491">
            <v>0</v>
          </cell>
          <cell r="E491">
            <v>0</v>
          </cell>
          <cell r="F491">
            <v>0</v>
          </cell>
          <cell r="G491">
            <v>0</v>
          </cell>
          <cell r="H491">
            <v>0</v>
          </cell>
          <cell r="I491">
            <v>0</v>
          </cell>
          <cell r="J491">
            <v>0</v>
          </cell>
          <cell r="K491">
            <v>0</v>
          </cell>
          <cell r="L491">
            <v>0</v>
          </cell>
          <cell r="M491">
            <v>0</v>
          </cell>
          <cell r="N491">
            <v>0</v>
          </cell>
        </row>
        <row r="492">
          <cell r="C492">
            <v>36892</v>
          </cell>
          <cell r="D492">
            <v>0</v>
          </cell>
          <cell r="E492">
            <v>0</v>
          </cell>
          <cell r="F492">
            <v>0</v>
          </cell>
          <cell r="G492">
            <v>0</v>
          </cell>
          <cell r="H492">
            <v>0</v>
          </cell>
          <cell r="I492">
            <v>0</v>
          </cell>
          <cell r="J492">
            <v>0</v>
          </cell>
          <cell r="K492">
            <v>0</v>
          </cell>
          <cell r="L492">
            <v>0</v>
          </cell>
          <cell r="M492">
            <v>0</v>
          </cell>
          <cell r="N492">
            <v>0</v>
          </cell>
        </row>
        <row r="493">
          <cell r="C493">
            <v>37257</v>
          </cell>
          <cell r="D493">
            <v>0</v>
          </cell>
          <cell r="E493">
            <v>0</v>
          </cell>
          <cell r="F493">
            <v>0</v>
          </cell>
          <cell r="G493">
            <v>0</v>
          </cell>
          <cell r="H493">
            <v>0</v>
          </cell>
          <cell r="I493">
            <v>0</v>
          </cell>
          <cell r="J493">
            <v>0</v>
          </cell>
          <cell r="K493">
            <v>0</v>
          </cell>
          <cell r="L493">
            <v>0</v>
          </cell>
          <cell r="M493">
            <v>0</v>
          </cell>
          <cell r="N493">
            <v>0</v>
          </cell>
        </row>
        <row r="494">
          <cell r="C494">
            <v>37622</v>
          </cell>
          <cell r="D494">
            <v>7.0000000000000007E-2</v>
          </cell>
          <cell r="E494">
            <v>0.06</v>
          </cell>
          <cell r="F494">
            <v>7.0000000000000007E-2</v>
          </cell>
          <cell r="G494">
            <v>0.1</v>
          </cell>
          <cell r="H494">
            <v>7.0000000000000007E-2</v>
          </cell>
          <cell r="I494">
            <v>0.1</v>
          </cell>
          <cell r="J494">
            <v>0.08</v>
          </cell>
          <cell r="K494">
            <v>0</v>
          </cell>
          <cell r="L494">
            <v>0.08</v>
          </cell>
          <cell r="M494">
            <v>0</v>
          </cell>
          <cell r="N494">
            <v>0.1</v>
          </cell>
        </row>
        <row r="495">
          <cell r="C495">
            <v>37987</v>
          </cell>
          <cell r="D495">
            <v>7.0000000000000007E-2</v>
          </cell>
          <cell r="E495">
            <v>0.06</v>
          </cell>
          <cell r="F495">
            <v>7.0000000000000007E-2</v>
          </cell>
          <cell r="G495">
            <v>0.1</v>
          </cell>
          <cell r="H495">
            <v>7.0000000000000007E-2</v>
          </cell>
          <cell r="I495">
            <v>0.1</v>
          </cell>
          <cell r="J495">
            <v>0.08</v>
          </cell>
          <cell r="K495">
            <v>0</v>
          </cell>
          <cell r="L495">
            <v>0.08</v>
          </cell>
          <cell r="M495">
            <v>0</v>
          </cell>
          <cell r="N495">
            <v>0.1</v>
          </cell>
        </row>
        <row r="496">
          <cell r="C496">
            <v>38353</v>
          </cell>
          <cell r="D496">
            <v>7.0000000000000007E-2</v>
          </cell>
          <cell r="E496">
            <v>0.06</v>
          </cell>
          <cell r="F496">
            <v>7.0000000000000007E-2</v>
          </cell>
          <cell r="G496">
            <v>0.1</v>
          </cell>
          <cell r="H496">
            <v>7.0000000000000007E-2</v>
          </cell>
          <cell r="I496">
            <v>0.1</v>
          </cell>
          <cell r="J496">
            <v>0.08</v>
          </cell>
          <cell r="K496">
            <v>0</v>
          </cell>
          <cell r="L496">
            <v>0.08</v>
          </cell>
          <cell r="M496">
            <v>0</v>
          </cell>
          <cell r="N496">
            <v>0.1</v>
          </cell>
        </row>
        <row r="497">
          <cell r="C497">
            <v>38718</v>
          </cell>
          <cell r="D497">
            <v>7.0000000000000007E-2</v>
          </cell>
          <cell r="E497">
            <v>0.06</v>
          </cell>
          <cell r="F497">
            <v>7.0000000000000007E-2</v>
          </cell>
          <cell r="G497">
            <v>0.1</v>
          </cell>
          <cell r="H497">
            <v>7.0000000000000007E-2</v>
          </cell>
          <cell r="I497">
            <v>0.1</v>
          </cell>
          <cell r="J497">
            <v>0.08</v>
          </cell>
          <cell r="K497">
            <v>0</v>
          </cell>
          <cell r="L497">
            <v>0.08</v>
          </cell>
          <cell r="M497">
            <v>0</v>
          </cell>
          <cell r="N497">
            <v>0.1</v>
          </cell>
        </row>
        <row r="498">
          <cell r="C498">
            <v>39083</v>
          </cell>
          <cell r="D498">
            <v>7.0000000000000007E-2</v>
          </cell>
          <cell r="E498">
            <v>0.06</v>
          </cell>
          <cell r="F498">
            <v>7.0000000000000007E-2</v>
          </cell>
          <cell r="G498">
            <v>0.1</v>
          </cell>
          <cell r="H498">
            <v>7.0000000000000007E-2</v>
          </cell>
          <cell r="I498">
            <v>0.1</v>
          </cell>
          <cell r="J498">
            <v>0.08</v>
          </cell>
          <cell r="K498">
            <v>0</v>
          </cell>
          <cell r="L498">
            <v>0.08</v>
          </cell>
          <cell r="M498">
            <v>0</v>
          </cell>
          <cell r="N498">
            <v>0.1</v>
          </cell>
        </row>
        <row r="499">
          <cell r="C499">
            <v>39448</v>
          </cell>
          <cell r="D499">
            <v>7.0000000000000007E-2</v>
          </cell>
          <cell r="E499">
            <v>0.06</v>
          </cell>
          <cell r="F499">
            <v>7.0000000000000007E-2</v>
          </cell>
          <cell r="G499">
            <v>0.1</v>
          </cell>
          <cell r="H499">
            <v>7.0000000000000007E-2</v>
          </cell>
          <cell r="I499">
            <v>0.1</v>
          </cell>
          <cell r="J499">
            <v>0.08</v>
          </cell>
          <cell r="K499">
            <v>0</v>
          </cell>
          <cell r="L499">
            <v>0.08</v>
          </cell>
          <cell r="M499">
            <v>0</v>
          </cell>
          <cell r="N499">
            <v>0.1</v>
          </cell>
        </row>
        <row r="500">
          <cell r="C500">
            <v>39814</v>
          </cell>
          <cell r="D500">
            <v>7.0000000000000007E-2</v>
          </cell>
          <cell r="E500">
            <v>0.06</v>
          </cell>
          <cell r="F500">
            <v>7.0000000000000007E-2</v>
          </cell>
          <cell r="G500">
            <v>0.1</v>
          </cell>
          <cell r="H500">
            <v>7.0000000000000007E-2</v>
          </cell>
          <cell r="I500">
            <v>0.1</v>
          </cell>
          <cell r="J500">
            <v>0.08</v>
          </cell>
          <cell r="K500">
            <v>0</v>
          </cell>
          <cell r="L500">
            <v>0.08</v>
          </cell>
          <cell r="M500">
            <v>0</v>
          </cell>
          <cell r="N500">
            <v>0.1</v>
          </cell>
        </row>
        <row r="501">
          <cell r="C501">
            <v>40179</v>
          </cell>
          <cell r="D501">
            <v>7.0000000000000007E-2</v>
          </cell>
          <cell r="E501">
            <v>0.06</v>
          </cell>
          <cell r="F501">
            <v>7.0000000000000007E-2</v>
          </cell>
          <cell r="G501">
            <v>0.1</v>
          </cell>
          <cell r="H501">
            <v>7.0000000000000007E-2</v>
          </cell>
          <cell r="I501">
            <v>0.1</v>
          </cell>
          <cell r="J501">
            <v>0.08</v>
          </cell>
          <cell r="K501">
            <v>0</v>
          </cell>
          <cell r="L501">
            <v>0.08</v>
          </cell>
          <cell r="M501">
            <v>0</v>
          </cell>
          <cell r="N501">
            <v>0.1</v>
          </cell>
        </row>
        <row r="504">
          <cell r="C504" t="str">
            <v>VICEastern</v>
          </cell>
          <cell r="D504" t="str">
            <v>Pulse</v>
          </cell>
          <cell r="E504" t="str">
            <v>AGL</v>
          </cell>
          <cell r="F504" t="str">
            <v>TXU</v>
          </cell>
          <cell r="G504" t="str">
            <v>CitiPower</v>
          </cell>
          <cell r="H504" t="str">
            <v>Powercor</v>
          </cell>
          <cell r="I504" t="str">
            <v>Integral</v>
          </cell>
          <cell r="J504" t="str">
            <v>EnergyAustralia</v>
          </cell>
          <cell r="K504" t="str">
            <v>Rural NSW</v>
          </cell>
          <cell r="L504" t="str">
            <v>Energex</v>
          </cell>
          <cell r="M504" t="str">
            <v>Ergon</v>
          </cell>
          <cell r="N504" t="str">
            <v>Non Incumbent</v>
          </cell>
        </row>
        <row r="505">
          <cell r="C505">
            <v>36526</v>
          </cell>
          <cell r="D505">
            <v>0</v>
          </cell>
          <cell r="E505">
            <v>0</v>
          </cell>
          <cell r="F505">
            <v>0</v>
          </cell>
          <cell r="G505">
            <v>0</v>
          </cell>
          <cell r="H505">
            <v>0</v>
          </cell>
          <cell r="I505">
            <v>0</v>
          </cell>
          <cell r="J505">
            <v>0</v>
          </cell>
          <cell r="K505">
            <v>0</v>
          </cell>
          <cell r="L505">
            <v>0</v>
          </cell>
          <cell r="M505">
            <v>0</v>
          </cell>
          <cell r="N505">
            <v>0</v>
          </cell>
        </row>
        <row r="506">
          <cell r="C506">
            <v>36892</v>
          </cell>
          <cell r="D506">
            <v>0</v>
          </cell>
          <cell r="E506">
            <v>0</v>
          </cell>
          <cell r="F506">
            <v>0</v>
          </cell>
          <cell r="G506">
            <v>0</v>
          </cell>
          <cell r="H506">
            <v>0</v>
          </cell>
          <cell r="I506">
            <v>0</v>
          </cell>
          <cell r="J506">
            <v>0</v>
          </cell>
          <cell r="K506">
            <v>0</v>
          </cell>
          <cell r="L506">
            <v>0</v>
          </cell>
          <cell r="M506">
            <v>0</v>
          </cell>
          <cell r="N506">
            <v>0</v>
          </cell>
        </row>
        <row r="507">
          <cell r="C507">
            <v>37257</v>
          </cell>
          <cell r="D507">
            <v>0</v>
          </cell>
          <cell r="E507">
            <v>0</v>
          </cell>
          <cell r="F507">
            <v>0</v>
          </cell>
          <cell r="G507">
            <v>0</v>
          </cell>
          <cell r="H507">
            <v>0</v>
          </cell>
          <cell r="I507">
            <v>0</v>
          </cell>
          <cell r="J507">
            <v>0</v>
          </cell>
          <cell r="K507">
            <v>0</v>
          </cell>
          <cell r="L507">
            <v>0</v>
          </cell>
          <cell r="M507">
            <v>0</v>
          </cell>
          <cell r="N507">
            <v>0</v>
          </cell>
        </row>
        <row r="508">
          <cell r="C508">
            <v>37622</v>
          </cell>
          <cell r="D508">
            <v>7.0000000000000007E-2</v>
          </cell>
          <cell r="E508">
            <v>0.08</v>
          </cell>
          <cell r="F508">
            <v>0.06</v>
          </cell>
          <cell r="G508">
            <v>0.1</v>
          </cell>
          <cell r="H508">
            <v>7.0000000000000007E-2</v>
          </cell>
          <cell r="I508">
            <v>0.1</v>
          </cell>
          <cell r="J508">
            <v>0.08</v>
          </cell>
          <cell r="K508">
            <v>0</v>
          </cell>
          <cell r="L508">
            <v>0.08</v>
          </cell>
          <cell r="M508">
            <v>0</v>
          </cell>
          <cell r="N508">
            <v>0.1</v>
          </cell>
        </row>
        <row r="509">
          <cell r="C509">
            <v>37987</v>
          </cell>
          <cell r="D509">
            <v>7.0000000000000007E-2</v>
          </cell>
          <cell r="E509">
            <v>0.08</v>
          </cell>
          <cell r="F509">
            <v>0.06</v>
          </cell>
          <cell r="G509">
            <v>0.1</v>
          </cell>
          <cell r="H509">
            <v>7.0000000000000007E-2</v>
          </cell>
          <cell r="I509">
            <v>0.1</v>
          </cell>
          <cell r="J509">
            <v>0.08</v>
          </cell>
          <cell r="K509">
            <v>0</v>
          </cell>
          <cell r="L509">
            <v>0.08</v>
          </cell>
          <cell r="M509">
            <v>0</v>
          </cell>
          <cell r="N509">
            <v>0.1</v>
          </cell>
        </row>
        <row r="510">
          <cell r="C510">
            <v>38353</v>
          </cell>
          <cell r="D510">
            <v>7.0000000000000007E-2</v>
          </cell>
          <cell r="E510">
            <v>0.08</v>
          </cell>
          <cell r="F510">
            <v>0.06</v>
          </cell>
          <cell r="G510">
            <v>0.1</v>
          </cell>
          <cell r="H510">
            <v>7.0000000000000007E-2</v>
          </cell>
          <cell r="I510">
            <v>0.1</v>
          </cell>
          <cell r="J510">
            <v>0.08</v>
          </cell>
          <cell r="K510">
            <v>0</v>
          </cell>
          <cell r="L510">
            <v>0.08</v>
          </cell>
          <cell r="M510">
            <v>0</v>
          </cell>
          <cell r="N510">
            <v>0.1</v>
          </cell>
        </row>
        <row r="511">
          <cell r="C511">
            <v>38718</v>
          </cell>
          <cell r="D511">
            <v>7.0000000000000007E-2</v>
          </cell>
          <cell r="E511">
            <v>0.08</v>
          </cell>
          <cell r="F511">
            <v>0.06</v>
          </cell>
          <cell r="G511">
            <v>0.1</v>
          </cell>
          <cell r="H511">
            <v>7.0000000000000007E-2</v>
          </cell>
          <cell r="I511">
            <v>0.1</v>
          </cell>
          <cell r="J511">
            <v>0.08</v>
          </cell>
          <cell r="K511">
            <v>0</v>
          </cell>
          <cell r="L511">
            <v>0.08</v>
          </cell>
          <cell r="M511">
            <v>0</v>
          </cell>
          <cell r="N511">
            <v>0.1</v>
          </cell>
        </row>
        <row r="512">
          <cell r="C512">
            <v>39083</v>
          </cell>
          <cell r="D512">
            <v>7.0000000000000007E-2</v>
          </cell>
          <cell r="E512">
            <v>0.08</v>
          </cell>
          <cell r="F512">
            <v>0.06</v>
          </cell>
          <cell r="G512">
            <v>0.1</v>
          </cell>
          <cell r="H512">
            <v>7.0000000000000007E-2</v>
          </cell>
          <cell r="I512">
            <v>0.1</v>
          </cell>
          <cell r="J512">
            <v>0.08</v>
          </cell>
          <cell r="K512">
            <v>0</v>
          </cell>
          <cell r="L512">
            <v>0.08</v>
          </cell>
          <cell r="M512">
            <v>0</v>
          </cell>
          <cell r="N512">
            <v>0.1</v>
          </cell>
        </row>
        <row r="513">
          <cell r="C513">
            <v>39448</v>
          </cell>
          <cell r="D513">
            <v>7.0000000000000007E-2</v>
          </cell>
          <cell r="E513">
            <v>0.08</v>
          </cell>
          <cell r="F513">
            <v>0.06</v>
          </cell>
          <cell r="G513">
            <v>0.1</v>
          </cell>
          <cell r="H513">
            <v>7.0000000000000007E-2</v>
          </cell>
          <cell r="I513">
            <v>0.1</v>
          </cell>
          <cell r="J513">
            <v>0.08</v>
          </cell>
          <cell r="K513">
            <v>0</v>
          </cell>
          <cell r="L513">
            <v>0.08</v>
          </cell>
          <cell r="M513">
            <v>0</v>
          </cell>
          <cell r="N513">
            <v>0.1</v>
          </cell>
        </row>
        <row r="514">
          <cell r="C514">
            <v>39814</v>
          </cell>
          <cell r="D514">
            <v>7.0000000000000007E-2</v>
          </cell>
          <cell r="E514">
            <v>0.08</v>
          </cell>
          <cell r="F514">
            <v>0.06</v>
          </cell>
          <cell r="G514">
            <v>0.1</v>
          </cell>
          <cell r="H514">
            <v>7.0000000000000007E-2</v>
          </cell>
          <cell r="I514">
            <v>0.1</v>
          </cell>
          <cell r="J514">
            <v>0.08</v>
          </cell>
          <cell r="K514">
            <v>0</v>
          </cell>
          <cell r="L514">
            <v>0.08</v>
          </cell>
          <cell r="M514">
            <v>0</v>
          </cell>
          <cell r="N514">
            <v>0.1</v>
          </cell>
        </row>
        <row r="515">
          <cell r="C515">
            <v>40179</v>
          </cell>
          <cell r="D515">
            <v>7.0000000000000007E-2</v>
          </cell>
          <cell r="E515">
            <v>0.08</v>
          </cell>
          <cell r="F515">
            <v>0.06</v>
          </cell>
          <cell r="G515">
            <v>0.1</v>
          </cell>
          <cell r="H515">
            <v>7.0000000000000007E-2</v>
          </cell>
          <cell r="I515">
            <v>0.1</v>
          </cell>
          <cell r="J515">
            <v>0.08</v>
          </cell>
          <cell r="K515">
            <v>0</v>
          </cell>
          <cell r="L515">
            <v>0.08</v>
          </cell>
          <cell r="M515">
            <v>0</v>
          </cell>
          <cell r="N515">
            <v>0.1</v>
          </cell>
        </row>
        <row r="518">
          <cell r="C518" t="str">
            <v>VICCitiPower</v>
          </cell>
          <cell r="D518" t="str">
            <v>Pulse</v>
          </cell>
          <cell r="E518" t="str">
            <v>AGL</v>
          </cell>
          <cell r="F518" t="str">
            <v>TXU</v>
          </cell>
          <cell r="G518" t="str">
            <v>CitiPower</v>
          </cell>
          <cell r="H518" t="str">
            <v>Powercor</v>
          </cell>
          <cell r="I518" t="str">
            <v>Integral</v>
          </cell>
          <cell r="J518" t="str">
            <v>EnergyAustralia</v>
          </cell>
          <cell r="K518" t="str">
            <v>Rural NSW</v>
          </cell>
          <cell r="L518" t="str">
            <v>Energex</v>
          </cell>
          <cell r="M518" t="str">
            <v>Ergon</v>
          </cell>
          <cell r="N518" t="str">
            <v>Non Incumbent</v>
          </cell>
        </row>
        <row r="519">
          <cell r="C519">
            <v>36526</v>
          </cell>
          <cell r="D519">
            <v>0</v>
          </cell>
          <cell r="E519">
            <v>0</v>
          </cell>
          <cell r="F519">
            <v>0</v>
          </cell>
          <cell r="G519">
            <v>0</v>
          </cell>
          <cell r="H519">
            <v>0</v>
          </cell>
          <cell r="I519">
            <v>0</v>
          </cell>
          <cell r="J519">
            <v>0</v>
          </cell>
          <cell r="K519">
            <v>0</v>
          </cell>
          <cell r="L519">
            <v>0</v>
          </cell>
          <cell r="M519">
            <v>0</v>
          </cell>
          <cell r="N519">
            <v>0</v>
          </cell>
        </row>
        <row r="520">
          <cell r="C520">
            <v>36892</v>
          </cell>
          <cell r="D520">
            <v>0</v>
          </cell>
          <cell r="E520">
            <v>0</v>
          </cell>
          <cell r="F520">
            <v>0</v>
          </cell>
          <cell r="G520">
            <v>0</v>
          </cell>
          <cell r="H520">
            <v>0</v>
          </cell>
          <cell r="I520">
            <v>0</v>
          </cell>
          <cell r="J520">
            <v>0</v>
          </cell>
          <cell r="K520">
            <v>0</v>
          </cell>
          <cell r="L520">
            <v>0</v>
          </cell>
          <cell r="M520">
            <v>0</v>
          </cell>
          <cell r="N520">
            <v>0</v>
          </cell>
        </row>
        <row r="521">
          <cell r="C521">
            <v>37257</v>
          </cell>
          <cell r="D521">
            <v>0</v>
          </cell>
          <cell r="E521">
            <v>0</v>
          </cell>
          <cell r="F521">
            <v>0</v>
          </cell>
          <cell r="G521">
            <v>0</v>
          </cell>
          <cell r="H521">
            <v>0</v>
          </cell>
          <cell r="I521">
            <v>0</v>
          </cell>
          <cell r="J521">
            <v>0</v>
          </cell>
          <cell r="K521">
            <v>0</v>
          </cell>
          <cell r="L521">
            <v>0</v>
          </cell>
          <cell r="M521">
            <v>0</v>
          </cell>
          <cell r="N521">
            <v>0</v>
          </cell>
        </row>
        <row r="522">
          <cell r="C522">
            <v>37622</v>
          </cell>
          <cell r="D522">
            <v>7.0000000000000007E-2</v>
          </cell>
          <cell r="E522">
            <v>0.08</v>
          </cell>
          <cell r="F522">
            <v>7.0000000000000007E-2</v>
          </cell>
          <cell r="G522">
            <v>0.06</v>
          </cell>
          <cell r="H522">
            <v>7.0000000000000007E-2</v>
          </cell>
          <cell r="I522">
            <v>0.1</v>
          </cell>
          <cell r="J522">
            <v>0.08</v>
          </cell>
          <cell r="K522">
            <v>0</v>
          </cell>
          <cell r="L522">
            <v>0.08</v>
          </cell>
          <cell r="M522">
            <v>0</v>
          </cell>
          <cell r="N522">
            <v>0.1</v>
          </cell>
        </row>
        <row r="523">
          <cell r="C523">
            <v>37987</v>
          </cell>
          <cell r="D523">
            <v>7.0000000000000007E-2</v>
          </cell>
          <cell r="E523">
            <v>0.08</v>
          </cell>
          <cell r="F523">
            <v>7.0000000000000007E-2</v>
          </cell>
          <cell r="G523">
            <v>0.06</v>
          </cell>
          <cell r="H523">
            <v>7.0000000000000007E-2</v>
          </cell>
          <cell r="I523">
            <v>0.1</v>
          </cell>
          <cell r="J523">
            <v>0.08</v>
          </cell>
          <cell r="K523">
            <v>0</v>
          </cell>
          <cell r="L523">
            <v>0.08</v>
          </cell>
          <cell r="M523">
            <v>0</v>
          </cell>
          <cell r="N523">
            <v>0.1</v>
          </cell>
        </row>
        <row r="524">
          <cell r="C524">
            <v>38353</v>
          </cell>
          <cell r="D524">
            <v>7.0000000000000007E-2</v>
          </cell>
          <cell r="E524">
            <v>0.08</v>
          </cell>
          <cell r="F524">
            <v>7.0000000000000007E-2</v>
          </cell>
          <cell r="G524">
            <v>0.06</v>
          </cell>
          <cell r="H524">
            <v>7.0000000000000007E-2</v>
          </cell>
          <cell r="I524">
            <v>0.1</v>
          </cell>
          <cell r="J524">
            <v>0.08</v>
          </cell>
          <cell r="K524">
            <v>0</v>
          </cell>
          <cell r="L524">
            <v>0.08</v>
          </cell>
          <cell r="M524">
            <v>0</v>
          </cell>
          <cell r="N524">
            <v>0.1</v>
          </cell>
        </row>
        <row r="525">
          <cell r="C525">
            <v>38718</v>
          </cell>
          <cell r="D525">
            <v>7.0000000000000007E-2</v>
          </cell>
          <cell r="E525">
            <v>0.08</v>
          </cell>
          <cell r="F525">
            <v>7.0000000000000007E-2</v>
          </cell>
          <cell r="G525">
            <v>0.06</v>
          </cell>
          <cell r="H525">
            <v>7.0000000000000007E-2</v>
          </cell>
          <cell r="I525">
            <v>0.1</v>
          </cell>
          <cell r="J525">
            <v>0.08</v>
          </cell>
          <cell r="K525">
            <v>0</v>
          </cell>
          <cell r="L525">
            <v>0.08</v>
          </cell>
          <cell r="M525">
            <v>0</v>
          </cell>
          <cell r="N525">
            <v>0.1</v>
          </cell>
        </row>
        <row r="526">
          <cell r="C526">
            <v>39083</v>
          </cell>
          <cell r="D526">
            <v>7.0000000000000007E-2</v>
          </cell>
          <cell r="E526">
            <v>0.08</v>
          </cell>
          <cell r="F526">
            <v>7.0000000000000007E-2</v>
          </cell>
          <cell r="G526">
            <v>0.06</v>
          </cell>
          <cell r="H526">
            <v>7.0000000000000007E-2</v>
          </cell>
          <cell r="I526">
            <v>0.1</v>
          </cell>
          <cell r="J526">
            <v>0.08</v>
          </cell>
          <cell r="K526">
            <v>0</v>
          </cell>
          <cell r="L526">
            <v>0.08</v>
          </cell>
          <cell r="M526">
            <v>0</v>
          </cell>
          <cell r="N526">
            <v>0.1</v>
          </cell>
        </row>
        <row r="527">
          <cell r="C527">
            <v>39448</v>
          </cell>
          <cell r="D527">
            <v>7.0000000000000007E-2</v>
          </cell>
          <cell r="E527">
            <v>0.08</v>
          </cell>
          <cell r="F527">
            <v>7.0000000000000007E-2</v>
          </cell>
          <cell r="G527">
            <v>0.06</v>
          </cell>
          <cell r="H527">
            <v>7.0000000000000007E-2</v>
          </cell>
          <cell r="I527">
            <v>0.1</v>
          </cell>
          <cell r="J527">
            <v>0.08</v>
          </cell>
          <cell r="K527">
            <v>0</v>
          </cell>
          <cell r="L527">
            <v>0.08</v>
          </cell>
          <cell r="M527">
            <v>0</v>
          </cell>
          <cell r="N527">
            <v>0.1</v>
          </cell>
        </row>
        <row r="528">
          <cell r="C528">
            <v>39814</v>
          </cell>
          <cell r="D528">
            <v>7.0000000000000007E-2</v>
          </cell>
          <cell r="E528">
            <v>0.08</v>
          </cell>
          <cell r="F528">
            <v>7.0000000000000007E-2</v>
          </cell>
          <cell r="G528">
            <v>0.06</v>
          </cell>
          <cell r="H528">
            <v>7.0000000000000007E-2</v>
          </cell>
          <cell r="I528">
            <v>0.1</v>
          </cell>
          <cell r="J528">
            <v>0.08</v>
          </cell>
          <cell r="K528">
            <v>0</v>
          </cell>
          <cell r="L528">
            <v>0.08</v>
          </cell>
          <cell r="M528">
            <v>0</v>
          </cell>
          <cell r="N528">
            <v>0.1</v>
          </cell>
        </row>
        <row r="529">
          <cell r="C529">
            <v>40179</v>
          </cell>
          <cell r="D529">
            <v>7.0000000000000007E-2</v>
          </cell>
          <cell r="E529">
            <v>0.08</v>
          </cell>
          <cell r="F529">
            <v>7.0000000000000007E-2</v>
          </cell>
          <cell r="G529">
            <v>0.06</v>
          </cell>
          <cell r="H529">
            <v>7.0000000000000007E-2</v>
          </cell>
          <cell r="I529">
            <v>0.1</v>
          </cell>
          <cell r="J529">
            <v>0.08</v>
          </cell>
          <cell r="K529">
            <v>0</v>
          </cell>
          <cell r="L529">
            <v>0.08</v>
          </cell>
          <cell r="M529">
            <v>0</v>
          </cell>
          <cell r="N529">
            <v>0.1</v>
          </cell>
        </row>
        <row r="532">
          <cell r="C532" t="str">
            <v>VICPowercor</v>
          </cell>
          <cell r="D532" t="str">
            <v>Pulse</v>
          </cell>
          <cell r="E532" t="str">
            <v>AGL</v>
          </cell>
          <cell r="F532" t="str">
            <v>TXU</v>
          </cell>
          <cell r="G532" t="str">
            <v>CitiPower</v>
          </cell>
          <cell r="H532" t="str">
            <v>Powercor</v>
          </cell>
          <cell r="I532" t="str">
            <v>Integral</v>
          </cell>
          <cell r="J532" t="str">
            <v>EnergyAustralia</v>
          </cell>
          <cell r="K532" t="str">
            <v>Rural NSW</v>
          </cell>
          <cell r="L532" t="str">
            <v>Energex</v>
          </cell>
          <cell r="M532" t="str">
            <v>Ergon</v>
          </cell>
          <cell r="N532" t="str">
            <v>Non Incumbent</v>
          </cell>
        </row>
        <row r="533">
          <cell r="C533">
            <v>36526</v>
          </cell>
          <cell r="D533">
            <v>0</v>
          </cell>
          <cell r="E533">
            <v>0</v>
          </cell>
          <cell r="F533">
            <v>0</v>
          </cell>
          <cell r="G533">
            <v>0</v>
          </cell>
          <cell r="H533">
            <v>0</v>
          </cell>
          <cell r="I533">
            <v>0</v>
          </cell>
          <cell r="J533">
            <v>0</v>
          </cell>
          <cell r="K533">
            <v>0</v>
          </cell>
          <cell r="L533">
            <v>0</v>
          </cell>
          <cell r="M533">
            <v>0</v>
          </cell>
          <cell r="N533">
            <v>0</v>
          </cell>
        </row>
        <row r="534">
          <cell r="C534">
            <v>36892</v>
          </cell>
          <cell r="D534">
            <v>0</v>
          </cell>
          <cell r="E534">
            <v>0</v>
          </cell>
          <cell r="F534">
            <v>0</v>
          </cell>
          <cell r="G534">
            <v>0</v>
          </cell>
          <cell r="H534">
            <v>0</v>
          </cell>
          <cell r="I534">
            <v>0</v>
          </cell>
          <cell r="J534">
            <v>0</v>
          </cell>
          <cell r="K534">
            <v>0</v>
          </cell>
          <cell r="L534">
            <v>0</v>
          </cell>
          <cell r="M534">
            <v>0</v>
          </cell>
          <cell r="N534">
            <v>0</v>
          </cell>
        </row>
        <row r="535">
          <cell r="C535">
            <v>37257</v>
          </cell>
          <cell r="D535">
            <v>0</v>
          </cell>
          <cell r="E535">
            <v>0</v>
          </cell>
          <cell r="F535">
            <v>0</v>
          </cell>
          <cell r="G535">
            <v>0</v>
          </cell>
          <cell r="H535">
            <v>0</v>
          </cell>
          <cell r="I535">
            <v>0</v>
          </cell>
          <cell r="J535">
            <v>0</v>
          </cell>
          <cell r="K535">
            <v>0</v>
          </cell>
          <cell r="L535">
            <v>0</v>
          </cell>
          <cell r="M535">
            <v>0</v>
          </cell>
          <cell r="N535">
            <v>0</v>
          </cell>
        </row>
        <row r="536">
          <cell r="C536">
            <v>37622</v>
          </cell>
          <cell r="D536">
            <v>7.0000000000000007E-2</v>
          </cell>
          <cell r="E536">
            <v>0.08</v>
          </cell>
          <cell r="F536">
            <v>7.0000000000000007E-2</v>
          </cell>
          <cell r="G536">
            <v>0.1</v>
          </cell>
          <cell r="H536">
            <v>0.06</v>
          </cell>
          <cell r="I536">
            <v>0.1</v>
          </cell>
          <cell r="J536">
            <v>0.08</v>
          </cell>
          <cell r="K536">
            <v>0</v>
          </cell>
          <cell r="L536">
            <v>0.08</v>
          </cell>
          <cell r="M536">
            <v>0</v>
          </cell>
          <cell r="N536">
            <v>0.1</v>
          </cell>
        </row>
        <row r="537">
          <cell r="C537">
            <v>37987</v>
          </cell>
          <cell r="D537">
            <v>7.0000000000000007E-2</v>
          </cell>
          <cell r="E537">
            <v>0.08</v>
          </cell>
          <cell r="F537">
            <v>7.0000000000000007E-2</v>
          </cell>
          <cell r="G537">
            <v>0.1</v>
          </cell>
          <cell r="H537">
            <v>0.06</v>
          </cell>
          <cell r="I537">
            <v>0.1</v>
          </cell>
          <cell r="J537">
            <v>0.08</v>
          </cell>
          <cell r="K537">
            <v>0</v>
          </cell>
          <cell r="L537">
            <v>0.08</v>
          </cell>
          <cell r="M537">
            <v>0</v>
          </cell>
          <cell r="N537">
            <v>0.1</v>
          </cell>
        </row>
        <row r="538">
          <cell r="C538">
            <v>38353</v>
          </cell>
          <cell r="D538">
            <v>7.0000000000000007E-2</v>
          </cell>
          <cell r="E538">
            <v>0.08</v>
          </cell>
          <cell r="F538">
            <v>7.0000000000000007E-2</v>
          </cell>
          <cell r="G538">
            <v>0.1</v>
          </cell>
          <cell r="H538">
            <v>0.06</v>
          </cell>
          <cell r="I538">
            <v>0.1</v>
          </cell>
          <cell r="J538">
            <v>0.08</v>
          </cell>
          <cell r="K538">
            <v>0</v>
          </cell>
          <cell r="L538">
            <v>0.08</v>
          </cell>
          <cell r="M538">
            <v>0</v>
          </cell>
          <cell r="N538">
            <v>0.1</v>
          </cell>
        </row>
        <row r="539">
          <cell r="C539">
            <v>38718</v>
          </cell>
          <cell r="D539">
            <v>7.0000000000000007E-2</v>
          </cell>
          <cell r="E539">
            <v>0.08</v>
          </cell>
          <cell r="F539">
            <v>7.0000000000000007E-2</v>
          </cell>
          <cell r="G539">
            <v>0.1</v>
          </cell>
          <cell r="H539">
            <v>0.06</v>
          </cell>
          <cell r="I539">
            <v>0.1</v>
          </cell>
          <cell r="J539">
            <v>0.08</v>
          </cell>
          <cell r="K539">
            <v>0</v>
          </cell>
          <cell r="L539">
            <v>0.08</v>
          </cell>
          <cell r="M539">
            <v>0</v>
          </cell>
          <cell r="N539">
            <v>0.1</v>
          </cell>
        </row>
        <row r="540">
          <cell r="C540">
            <v>39083</v>
          </cell>
          <cell r="D540">
            <v>7.0000000000000007E-2</v>
          </cell>
          <cell r="E540">
            <v>0.08</v>
          </cell>
          <cell r="F540">
            <v>7.0000000000000007E-2</v>
          </cell>
          <cell r="G540">
            <v>0.1</v>
          </cell>
          <cell r="H540">
            <v>0.06</v>
          </cell>
          <cell r="I540">
            <v>0.1</v>
          </cell>
          <cell r="J540">
            <v>0.08</v>
          </cell>
          <cell r="K540">
            <v>0</v>
          </cell>
          <cell r="L540">
            <v>0.08</v>
          </cell>
          <cell r="M540">
            <v>0</v>
          </cell>
          <cell r="N540">
            <v>0.1</v>
          </cell>
        </row>
        <row r="541">
          <cell r="C541">
            <v>39448</v>
          </cell>
          <cell r="D541">
            <v>7.0000000000000007E-2</v>
          </cell>
          <cell r="E541">
            <v>0.08</v>
          </cell>
          <cell r="F541">
            <v>7.0000000000000007E-2</v>
          </cell>
          <cell r="G541">
            <v>0.1</v>
          </cell>
          <cell r="H541">
            <v>0.06</v>
          </cell>
          <cell r="I541">
            <v>0.1</v>
          </cell>
          <cell r="J541">
            <v>0.08</v>
          </cell>
          <cell r="K541">
            <v>0</v>
          </cell>
          <cell r="L541">
            <v>0.08</v>
          </cell>
          <cell r="M541">
            <v>0</v>
          </cell>
          <cell r="N541">
            <v>0.1</v>
          </cell>
        </row>
        <row r="542">
          <cell r="C542">
            <v>39814</v>
          </cell>
          <cell r="D542">
            <v>7.0000000000000007E-2</v>
          </cell>
          <cell r="E542">
            <v>0.08</v>
          </cell>
          <cell r="F542">
            <v>7.0000000000000007E-2</v>
          </cell>
          <cell r="G542">
            <v>0.1</v>
          </cell>
          <cell r="H542">
            <v>0.06</v>
          </cell>
          <cell r="I542">
            <v>0.1</v>
          </cell>
          <cell r="J542">
            <v>0.08</v>
          </cell>
          <cell r="K542">
            <v>0</v>
          </cell>
          <cell r="L542">
            <v>0.08</v>
          </cell>
          <cell r="M542">
            <v>0</v>
          </cell>
          <cell r="N542">
            <v>0.1</v>
          </cell>
        </row>
        <row r="543">
          <cell r="C543">
            <v>40179</v>
          </cell>
          <cell r="D543">
            <v>7.0000000000000007E-2</v>
          </cell>
          <cell r="E543">
            <v>0.08</v>
          </cell>
          <cell r="F543">
            <v>7.0000000000000007E-2</v>
          </cell>
          <cell r="G543">
            <v>0.1</v>
          </cell>
          <cell r="H543">
            <v>0.06</v>
          </cell>
          <cell r="I543">
            <v>0.1</v>
          </cell>
          <cell r="J543">
            <v>0.08</v>
          </cell>
          <cell r="K543">
            <v>0</v>
          </cell>
          <cell r="L543">
            <v>0.08</v>
          </cell>
          <cell r="M543">
            <v>0</v>
          </cell>
          <cell r="N543">
            <v>0.1</v>
          </cell>
        </row>
        <row r="546">
          <cell r="C546" t="str">
            <v>NSWIntegral</v>
          </cell>
          <cell r="D546" t="str">
            <v>Pulse</v>
          </cell>
          <cell r="E546" t="str">
            <v>AGL</v>
          </cell>
          <cell r="F546" t="str">
            <v>TXU</v>
          </cell>
          <cell r="G546" t="str">
            <v>CitiPower</v>
          </cell>
          <cell r="H546" t="str">
            <v>Powercor</v>
          </cell>
          <cell r="I546" t="str">
            <v>Integral</v>
          </cell>
          <cell r="J546" t="str">
            <v>EnergyAustralia</v>
          </cell>
          <cell r="K546" t="str">
            <v>Rural NSW</v>
          </cell>
          <cell r="L546" t="str">
            <v>Energex</v>
          </cell>
          <cell r="M546" t="str">
            <v>Ergon</v>
          </cell>
          <cell r="N546" t="str">
            <v>Non Incumbent</v>
          </cell>
        </row>
        <row r="547">
          <cell r="C547">
            <v>36526</v>
          </cell>
          <cell r="D547">
            <v>0</v>
          </cell>
          <cell r="E547">
            <v>0</v>
          </cell>
          <cell r="F547">
            <v>0</v>
          </cell>
          <cell r="G547">
            <v>0</v>
          </cell>
          <cell r="H547">
            <v>0</v>
          </cell>
          <cell r="I547">
            <v>0</v>
          </cell>
          <cell r="J547">
            <v>0</v>
          </cell>
          <cell r="K547">
            <v>0</v>
          </cell>
          <cell r="L547">
            <v>0</v>
          </cell>
          <cell r="M547">
            <v>0</v>
          </cell>
          <cell r="N547">
            <v>0</v>
          </cell>
        </row>
        <row r="548">
          <cell r="C548">
            <v>36892</v>
          </cell>
          <cell r="D548">
            <v>0</v>
          </cell>
          <cell r="E548">
            <v>0</v>
          </cell>
          <cell r="F548">
            <v>0</v>
          </cell>
          <cell r="G548">
            <v>0</v>
          </cell>
          <cell r="H548">
            <v>0</v>
          </cell>
          <cell r="I548">
            <v>0</v>
          </cell>
          <cell r="J548">
            <v>0</v>
          </cell>
          <cell r="K548">
            <v>0</v>
          </cell>
          <cell r="L548">
            <v>0</v>
          </cell>
          <cell r="M548">
            <v>0</v>
          </cell>
          <cell r="N548">
            <v>0</v>
          </cell>
        </row>
        <row r="549">
          <cell r="C549">
            <v>37257</v>
          </cell>
          <cell r="D549">
            <v>0</v>
          </cell>
          <cell r="E549">
            <v>0</v>
          </cell>
          <cell r="F549">
            <v>0</v>
          </cell>
          <cell r="G549">
            <v>0</v>
          </cell>
          <cell r="H549">
            <v>0</v>
          </cell>
          <cell r="I549">
            <v>0</v>
          </cell>
          <cell r="J549">
            <v>0</v>
          </cell>
          <cell r="K549">
            <v>0</v>
          </cell>
          <cell r="L549">
            <v>0</v>
          </cell>
          <cell r="M549">
            <v>0</v>
          </cell>
          <cell r="N549">
            <v>0</v>
          </cell>
        </row>
        <row r="550">
          <cell r="C550">
            <v>37622</v>
          </cell>
          <cell r="D550">
            <v>0.08</v>
          </cell>
          <cell r="E550">
            <v>0.08</v>
          </cell>
          <cell r="F550">
            <v>0.08</v>
          </cell>
          <cell r="G550">
            <v>0.1</v>
          </cell>
          <cell r="H550">
            <v>0.08</v>
          </cell>
          <cell r="I550">
            <v>0.06</v>
          </cell>
          <cell r="J550">
            <v>0.08</v>
          </cell>
          <cell r="K550">
            <v>0.1</v>
          </cell>
          <cell r="L550">
            <v>0.08</v>
          </cell>
          <cell r="M550">
            <v>0</v>
          </cell>
          <cell r="N550">
            <v>0.1</v>
          </cell>
        </row>
        <row r="551">
          <cell r="C551">
            <v>37987</v>
          </cell>
          <cell r="D551">
            <v>0.08</v>
          </cell>
          <cell r="E551">
            <v>0.08</v>
          </cell>
          <cell r="F551">
            <v>0.08</v>
          </cell>
          <cell r="G551">
            <v>0.1</v>
          </cell>
          <cell r="H551">
            <v>0.08</v>
          </cell>
          <cell r="I551">
            <v>0.06</v>
          </cell>
          <cell r="J551">
            <v>0.08</v>
          </cell>
          <cell r="K551">
            <v>0.1</v>
          </cell>
          <cell r="L551">
            <v>0.08</v>
          </cell>
          <cell r="M551">
            <v>0</v>
          </cell>
          <cell r="N551">
            <v>0.1</v>
          </cell>
        </row>
        <row r="552">
          <cell r="C552">
            <v>38353</v>
          </cell>
          <cell r="D552">
            <v>0.08</v>
          </cell>
          <cell r="E552">
            <v>0.08</v>
          </cell>
          <cell r="F552">
            <v>0.08</v>
          </cell>
          <cell r="G552">
            <v>0.1</v>
          </cell>
          <cell r="H552">
            <v>0.08</v>
          </cell>
          <cell r="I552">
            <v>0.06</v>
          </cell>
          <cell r="J552">
            <v>0.08</v>
          </cell>
          <cell r="K552">
            <v>0.1</v>
          </cell>
          <cell r="L552">
            <v>0.08</v>
          </cell>
          <cell r="M552">
            <v>0</v>
          </cell>
          <cell r="N552">
            <v>0.1</v>
          </cell>
        </row>
        <row r="553">
          <cell r="C553">
            <v>38718</v>
          </cell>
          <cell r="D553">
            <v>0.08</v>
          </cell>
          <cell r="E553">
            <v>0.08</v>
          </cell>
          <cell r="F553">
            <v>0.08</v>
          </cell>
          <cell r="G553">
            <v>0.1</v>
          </cell>
          <cell r="H553">
            <v>0.08</v>
          </cell>
          <cell r="I553">
            <v>0.06</v>
          </cell>
          <cell r="J553">
            <v>0.08</v>
          </cell>
          <cell r="K553">
            <v>0.1</v>
          </cell>
          <cell r="L553">
            <v>0.08</v>
          </cell>
          <cell r="M553">
            <v>0</v>
          </cell>
          <cell r="N553">
            <v>0.1</v>
          </cell>
        </row>
        <row r="554">
          <cell r="C554">
            <v>39083</v>
          </cell>
          <cell r="D554">
            <v>0.08</v>
          </cell>
          <cell r="E554">
            <v>0.08</v>
          </cell>
          <cell r="F554">
            <v>0.08</v>
          </cell>
          <cell r="G554">
            <v>0.1</v>
          </cell>
          <cell r="H554">
            <v>0.08</v>
          </cell>
          <cell r="I554">
            <v>0.06</v>
          </cell>
          <cell r="J554">
            <v>0.08</v>
          </cell>
          <cell r="K554">
            <v>0.1</v>
          </cell>
          <cell r="L554">
            <v>0.08</v>
          </cell>
          <cell r="M554">
            <v>0</v>
          </cell>
          <cell r="N554">
            <v>0.1</v>
          </cell>
        </row>
        <row r="555">
          <cell r="C555">
            <v>39448</v>
          </cell>
          <cell r="D555">
            <v>0.08</v>
          </cell>
          <cell r="E555">
            <v>0.08</v>
          </cell>
          <cell r="F555">
            <v>0.08</v>
          </cell>
          <cell r="G555">
            <v>0.1</v>
          </cell>
          <cell r="H555">
            <v>0.08</v>
          </cell>
          <cell r="I555">
            <v>0.06</v>
          </cell>
          <cell r="J555">
            <v>0.08</v>
          </cell>
          <cell r="K555">
            <v>0.1</v>
          </cell>
          <cell r="L555">
            <v>0.08</v>
          </cell>
          <cell r="M555">
            <v>0</v>
          </cell>
          <cell r="N555">
            <v>0.1</v>
          </cell>
        </row>
        <row r="556">
          <cell r="C556">
            <v>39814</v>
          </cell>
          <cell r="D556">
            <v>0.08</v>
          </cell>
          <cell r="E556">
            <v>0.08</v>
          </cell>
          <cell r="F556">
            <v>0.08</v>
          </cell>
          <cell r="G556">
            <v>0.1</v>
          </cell>
          <cell r="H556">
            <v>0.08</v>
          </cell>
          <cell r="I556">
            <v>0.06</v>
          </cell>
          <cell r="J556">
            <v>0.08</v>
          </cell>
          <cell r="K556">
            <v>0.1</v>
          </cell>
          <cell r="L556">
            <v>0.08</v>
          </cell>
          <cell r="M556">
            <v>0</v>
          </cell>
          <cell r="N556">
            <v>0.1</v>
          </cell>
        </row>
        <row r="557">
          <cell r="C557">
            <v>40179</v>
          </cell>
          <cell r="D557">
            <v>0.08</v>
          </cell>
          <cell r="E557">
            <v>0.08</v>
          </cell>
          <cell r="F557">
            <v>0.08</v>
          </cell>
          <cell r="G557">
            <v>0.1</v>
          </cell>
          <cell r="H557">
            <v>0.08</v>
          </cell>
          <cell r="I557">
            <v>0.06</v>
          </cell>
          <cell r="J557">
            <v>0.08</v>
          </cell>
          <cell r="K557">
            <v>0.1</v>
          </cell>
          <cell r="L557">
            <v>0.08</v>
          </cell>
          <cell r="M557">
            <v>0</v>
          </cell>
          <cell r="N557">
            <v>0.1</v>
          </cell>
        </row>
        <row r="560">
          <cell r="C560" t="str">
            <v>NSWEnergyAustralia</v>
          </cell>
          <cell r="D560" t="str">
            <v>Pulse</v>
          </cell>
          <cell r="E560" t="str">
            <v>AGL</v>
          </cell>
          <cell r="F560" t="str">
            <v>TXU</v>
          </cell>
          <cell r="G560" t="str">
            <v>CitiPower</v>
          </cell>
          <cell r="H560" t="str">
            <v>Powercor</v>
          </cell>
          <cell r="I560" t="str">
            <v>Integral</v>
          </cell>
          <cell r="J560" t="str">
            <v>EnergyAustralia</v>
          </cell>
          <cell r="K560" t="str">
            <v>Rural NSW</v>
          </cell>
          <cell r="L560" t="str">
            <v>Energex</v>
          </cell>
          <cell r="M560" t="str">
            <v>Ergon</v>
          </cell>
          <cell r="N560" t="str">
            <v>Non Incumbent</v>
          </cell>
        </row>
        <row r="561">
          <cell r="C561">
            <v>36526</v>
          </cell>
          <cell r="D561">
            <v>0</v>
          </cell>
          <cell r="E561">
            <v>0</v>
          </cell>
          <cell r="F561">
            <v>0</v>
          </cell>
          <cell r="G561">
            <v>0</v>
          </cell>
          <cell r="H561">
            <v>0</v>
          </cell>
          <cell r="I561">
            <v>0</v>
          </cell>
          <cell r="J561">
            <v>0</v>
          </cell>
          <cell r="K561">
            <v>0</v>
          </cell>
          <cell r="L561">
            <v>0</v>
          </cell>
          <cell r="M561">
            <v>0</v>
          </cell>
          <cell r="N561">
            <v>0</v>
          </cell>
        </row>
        <row r="562">
          <cell r="C562">
            <v>36892</v>
          </cell>
          <cell r="D562">
            <v>0</v>
          </cell>
          <cell r="E562">
            <v>0</v>
          </cell>
          <cell r="F562">
            <v>0</v>
          </cell>
          <cell r="G562">
            <v>0</v>
          </cell>
          <cell r="H562">
            <v>0</v>
          </cell>
          <cell r="I562">
            <v>0</v>
          </cell>
          <cell r="J562">
            <v>0</v>
          </cell>
          <cell r="K562">
            <v>0</v>
          </cell>
          <cell r="L562">
            <v>0</v>
          </cell>
          <cell r="M562">
            <v>0</v>
          </cell>
          <cell r="N562">
            <v>0</v>
          </cell>
        </row>
        <row r="563">
          <cell r="C563">
            <v>37257</v>
          </cell>
          <cell r="D563">
            <v>0</v>
          </cell>
          <cell r="E563">
            <v>0</v>
          </cell>
          <cell r="F563">
            <v>0</v>
          </cell>
          <cell r="G563">
            <v>0</v>
          </cell>
          <cell r="H563">
            <v>0</v>
          </cell>
          <cell r="I563">
            <v>0</v>
          </cell>
          <cell r="J563">
            <v>0</v>
          </cell>
          <cell r="K563">
            <v>0</v>
          </cell>
          <cell r="L563">
            <v>0</v>
          </cell>
          <cell r="M563">
            <v>0</v>
          </cell>
          <cell r="N563">
            <v>0</v>
          </cell>
        </row>
        <row r="564">
          <cell r="C564">
            <v>37622</v>
          </cell>
          <cell r="D564">
            <v>0.08</v>
          </cell>
          <cell r="E564">
            <v>0.08</v>
          </cell>
          <cell r="F564">
            <v>0.08</v>
          </cell>
          <cell r="G564">
            <v>0.1</v>
          </cell>
          <cell r="H564">
            <v>0.08</v>
          </cell>
          <cell r="I564">
            <v>0.1</v>
          </cell>
          <cell r="J564">
            <v>0.06</v>
          </cell>
          <cell r="K564">
            <v>0.1</v>
          </cell>
          <cell r="L564">
            <v>0.08</v>
          </cell>
          <cell r="M564">
            <v>0</v>
          </cell>
          <cell r="N564">
            <v>0.1</v>
          </cell>
        </row>
        <row r="565">
          <cell r="C565">
            <v>37987</v>
          </cell>
          <cell r="D565">
            <v>0.08</v>
          </cell>
          <cell r="E565">
            <v>0.08</v>
          </cell>
          <cell r="F565">
            <v>0.08</v>
          </cell>
          <cell r="G565">
            <v>0.1</v>
          </cell>
          <cell r="H565">
            <v>0.08</v>
          </cell>
          <cell r="I565">
            <v>0.1</v>
          </cell>
          <cell r="J565">
            <v>0.06</v>
          </cell>
          <cell r="K565">
            <v>0.1</v>
          </cell>
          <cell r="L565">
            <v>0.08</v>
          </cell>
          <cell r="M565">
            <v>0</v>
          </cell>
          <cell r="N565">
            <v>0.1</v>
          </cell>
        </row>
        <row r="566">
          <cell r="C566">
            <v>38353</v>
          </cell>
          <cell r="D566">
            <v>0.08</v>
          </cell>
          <cell r="E566">
            <v>0.08</v>
          </cell>
          <cell r="F566">
            <v>0.08</v>
          </cell>
          <cell r="G566">
            <v>0.1</v>
          </cell>
          <cell r="H566">
            <v>0.08</v>
          </cell>
          <cell r="I566">
            <v>0.1</v>
          </cell>
          <cell r="J566">
            <v>0.06</v>
          </cell>
          <cell r="K566">
            <v>0.1</v>
          </cell>
          <cell r="L566">
            <v>0.08</v>
          </cell>
          <cell r="M566">
            <v>0</v>
          </cell>
          <cell r="N566">
            <v>0.1</v>
          </cell>
        </row>
        <row r="567">
          <cell r="C567">
            <v>38718</v>
          </cell>
          <cell r="D567">
            <v>0.08</v>
          </cell>
          <cell r="E567">
            <v>0.08</v>
          </cell>
          <cell r="F567">
            <v>0.08</v>
          </cell>
          <cell r="G567">
            <v>0.1</v>
          </cell>
          <cell r="H567">
            <v>0.08</v>
          </cell>
          <cell r="I567">
            <v>0.1</v>
          </cell>
          <cell r="J567">
            <v>0.06</v>
          </cell>
          <cell r="K567">
            <v>0.1</v>
          </cell>
          <cell r="L567">
            <v>0.08</v>
          </cell>
          <cell r="M567">
            <v>0</v>
          </cell>
          <cell r="N567">
            <v>0.1</v>
          </cell>
        </row>
        <row r="568">
          <cell r="C568">
            <v>39083</v>
          </cell>
          <cell r="D568">
            <v>0.08</v>
          </cell>
          <cell r="E568">
            <v>0.08</v>
          </cell>
          <cell r="F568">
            <v>0.08</v>
          </cell>
          <cell r="G568">
            <v>0.1</v>
          </cell>
          <cell r="H568">
            <v>0.08</v>
          </cell>
          <cell r="I568">
            <v>0.1</v>
          </cell>
          <cell r="J568">
            <v>0.06</v>
          </cell>
          <cell r="K568">
            <v>0.1</v>
          </cell>
          <cell r="L568">
            <v>0.08</v>
          </cell>
          <cell r="M568">
            <v>0</v>
          </cell>
          <cell r="N568">
            <v>0.1</v>
          </cell>
        </row>
        <row r="569">
          <cell r="C569">
            <v>39448</v>
          </cell>
          <cell r="D569">
            <v>0.08</v>
          </cell>
          <cell r="E569">
            <v>0.08</v>
          </cell>
          <cell r="F569">
            <v>0.08</v>
          </cell>
          <cell r="G569">
            <v>0.1</v>
          </cell>
          <cell r="H569">
            <v>0.08</v>
          </cell>
          <cell r="I569">
            <v>0.1</v>
          </cell>
          <cell r="J569">
            <v>0.06</v>
          </cell>
          <cell r="K569">
            <v>0.1</v>
          </cell>
          <cell r="L569">
            <v>0.08</v>
          </cell>
          <cell r="M569">
            <v>0</v>
          </cell>
          <cell r="N569">
            <v>0.1</v>
          </cell>
        </row>
        <row r="570">
          <cell r="C570">
            <v>39814</v>
          </cell>
          <cell r="D570">
            <v>0.08</v>
          </cell>
          <cell r="E570">
            <v>0.08</v>
          </cell>
          <cell r="F570">
            <v>0.08</v>
          </cell>
          <cell r="G570">
            <v>0.1</v>
          </cell>
          <cell r="H570">
            <v>0.08</v>
          </cell>
          <cell r="I570">
            <v>0.1</v>
          </cell>
          <cell r="J570">
            <v>0.06</v>
          </cell>
          <cell r="K570">
            <v>0.1</v>
          </cell>
          <cell r="L570">
            <v>0.08</v>
          </cell>
          <cell r="M570">
            <v>0</v>
          </cell>
          <cell r="N570">
            <v>0.1</v>
          </cell>
        </row>
        <row r="571">
          <cell r="C571">
            <v>40179</v>
          </cell>
          <cell r="D571">
            <v>0.08</v>
          </cell>
          <cell r="E571">
            <v>0.08</v>
          </cell>
          <cell r="F571">
            <v>0.08</v>
          </cell>
          <cell r="G571">
            <v>0.1</v>
          </cell>
          <cell r="H571">
            <v>0.08</v>
          </cell>
          <cell r="I571">
            <v>0.1</v>
          </cell>
          <cell r="J571">
            <v>0.06</v>
          </cell>
          <cell r="K571">
            <v>0.1</v>
          </cell>
          <cell r="L571">
            <v>0.08</v>
          </cell>
          <cell r="M571">
            <v>0</v>
          </cell>
          <cell r="N571">
            <v>0.1</v>
          </cell>
        </row>
        <row r="574">
          <cell r="C574" t="str">
            <v>NSWRuralNSW</v>
          </cell>
          <cell r="D574" t="str">
            <v>Pulse</v>
          </cell>
          <cell r="E574" t="str">
            <v>AGL</v>
          </cell>
          <cell r="F574" t="str">
            <v>TXU</v>
          </cell>
          <cell r="G574" t="str">
            <v>CitiPower</v>
          </cell>
          <cell r="H574" t="str">
            <v>Powercor</v>
          </cell>
          <cell r="I574" t="str">
            <v>Integral</v>
          </cell>
          <cell r="J574" t="str">
            <v>EnergyAustralia</v>
          </cell>
          <cell r="K574" t="str">
            <v>Rural NSW</v>
          </cell>
          <cell r="L574" t="str">
            <v>Energex</v>
          </cell>
          <cell r="M574" t="str">
            <v>Ergon</v>
          </cell>
          <cell r="N574" t="str">
            <v>Non Incumbent</v>
          </cell>
        </row>
        <row r="575">
          <cell r="C575">
            <v>36526</v>
          </cell>
          <cell r="D575">
            <v>0</v>
          </cell>
          <cell r="E575">
            <v>0</v>
          </cell>
          <cell r="F575">
            <v>0</v>
          </cell>
          <cell r="G575">
            <v>0</v>
          </cell>
          <cell r="H575">
            <v>0</v>
          </cell>
          <cell r="I575">
            <v>0</v>
          </cell>
          <cell r="J575">
            <v>0</v>
          </cell>
          <cell r="K575">
            <v>0</v>
          </cell>
          <cell r="L575">
            <v>0</v>
          </cell>
          <cell r="M575">
            <v>0</v>
          </cell>
          <cell r="N575">
            <v>0</v>
          </cell>
        </row>
        <row r="576">
          <cell r="C576">
            <v>36892</v>
          </cell>
          <cell r="D576">
            <v>0</v>
          </cell>
          <cell r="E576">
            <v>0</v>
          </cell>
          <cell r="F576">
            <v>0</v>
          </cell>
          <cell r="G576">
            <v>0</v>
          </cell>
          <cell r="H576">
            <v>0</v>
          </cell>
          <cell r="I576">
            <v>0</v>
          </cell>
          <cell r="J576">
            <v>0</v>
          </cell>
          <cell r="K576">
            <v>0</v>
          </cell>
          <cell r="L576">
            <v>0</v>
          </cell>
          <cell r="M576">
            <v>0</v>
          </cell>
          <cell r="N576">
            <v>0</v>
          </cell>
        </row>
        <row r="577">
          <cell r="C577">
            <v>37257</v>
          </cell>
          <cell r="D577">
            <v>0</v>
          </cell>
          <cell r="E577">
            <v>0</v>
          </cell>
          <cell r="F577">
            <v>0</v>
          </cell>
          <cell r="G577">
            <v>0</v>
          </cell>
          <cell r="H577">
            <v>0</v>
          </cell>
          <cell r="I577">
            <v>0</v>
          </cell>
          <cell r="J577">
            <v>0</v>
          </cell>
          <cell r="K577">
            <v>0</v>
          </cell>
          <cell r="L577">
            <v>0</v>
          </cell>
          <cell r="M577">
            <v>0</v>
          </cell>
          <cell r="N577">
            <v>0</v>
          </cell>
        </row>
        <row r="578">
          <cell r="C578">
            <v>37622</v>
          </cell>
          <cell r="D578">
            <v>0.08</v>
          </cell>
          <cell r="E578">
            <v>0.08</v>
          </cell>
          <cell r="F578">
            <v>0.08</v>
          </cell>
          <cell r="G578">
            <v>0.1</v>
          </cell>
          <cell r="H578">
            <v>0.08</v>
          </cell>
          <cell r="I578">
            <v>0.1</v>
          </cell>
          <cell r="J578">
            <v>0.08</v>
          </cell>
          <cell r="K578">
            <v>0.06</v>
          </cell>
          <cell r="L578">
            <v>0.08</v>
          </cell>
          <cell r="M578">
            <v>0</v>
          </cell>
          <cell r="N578">
            <v>0.1</v>
          </cell>
        </row>
        <row r="579">
          <cell r="C579">
            <v>37987</v>
          </cell>
          <cell r="D579">
            <v>0.08</v>
          </cell>
          <cell r="E579">
            <v>0.08</v>
          </cell>
          <cell r="F579">
            <v>0.08</v>
          </cell>
          <cell r="G579">
            <v>0.1</v>
          </cell>
          <cell r="H579">
            <v>0.08</v>
          </cell>
          <cell r="I579">
            <v>0.1</v>
          </cell>
          <cell r="J579">
            <v>0.08</v>
          </cell>
          <cell r="K579">
            <v>0.06</v>
          </cell>
          <cell r="L579">
            <v>0.08</v>
          </cell>
          <cell r="M579">
            <v>0</v>
          </cell>
          <cell r="N579">
            <v>0.1</v>
          </cell>
        </row>
        <row r="580">
          <cell r="C580">
            <v>38353</v>
          </cell>
          <cell r="D580">
            <v>0.08</v>
          </cell>
          <cell r="E580">
            <v>0.08</v>
          </cell>
          <cell r="F580">
            <v>0.08</v>
          </cell>
          <cell r="G580">
            <v>0.1</v>
          </cell>
          <cell r="H580">
            <v>0.08</v>
          </cell>
          <cell r="I580">
            <v>0.1</v>
          </cell>
          <cell r="J580">
            <v>0.08</v>
          </cell>
          <cell r="K580">
            <v>0.06</v>
          </cell>
          <cell r="L580">
            <v>0.08</v>
          </cell>
          <cell r="M580">
            <v>0</v>
          </cell>
          <cell r="N580">
            <v>0.1</v>
          </cell>
        </row>
        <row r="581">
          <cell r="C581">
            <v>38718</v>
          </cell>
          <cell r="D581">
            <v>0.08</v>
          </cell>
          <cell r="E581">
            <v>0.08</v>
          </cell>
          <cell r="F581">
            <v>0.08</v>
          </cell>
          <cell r="G581">
            <v>0.1</v>
          </cell>
          <cell r="H581">
            <v>0.08</v>
          </cell>
          <cell r="I581">
            <v>0.1</v>
          </cell>
          <cell r="J581">
            <v>0.08</v>
          </cell>
          <cell r="K581">
            <v>0.06</v>
          </cell>
          <cell r="L581">
            <v>0.08</v>
          </cell>
          <cell r="M581">
            <v>0</v>
          </cell>
          <cell r="N581">
            <v>0.1</v>
          </cell>
        </row>
        <row r="582">
          <cell r="C582">
            <v>39083</v>
          </cell>
          <cell r="D582">
            <v>0.08</v>
          </cell>
          <cell r="E582">
            <v>0.08</v>
          </cell>
          <cell r="F582">
            <v>0.08</v>
          </cell>
          <cell r="G582">
            <v>0.1</v>
          </cell>
          <cell r="H582">
            <v>0.08</v>
          </cell>
          <cell r="I582">
            <v>0.1</v>
          </cell>
          <cell r="J582">
            <v>0.08</v>
          </cell>
          <cell r="K582">
            <v>0.06</v>
          </cell>
          <cell r="L582">
            <v>0.08</v>
          </cell>
          <cell r="M582">
            <v>0</v>
          </cell>
          <cell r="N582">
            <v>0.1</v>
          </cell>
        </row>
        <row r="583">
          <cell r="C583">
            <v>39448</v>
          </cell>
          <cell r="D583">
            <v>0.08</v>
          </cell>
          <cell r="E583">
            <v>0.08</v>
          </cell>
          <cell r="F583">
            <v>0.08</v>
          </cell>
          <cell r="G583">
            <v>0.1</v>
          </cell>
          <cell r="H583">
            <v>0.08</v>
          </cell>
          <cell r="I583">
            <v>0.1</v>
          </cell>
          <cell r="J583">
            <v>0.08</v>
          </cell>
          <cell r="K583">
            <v>0.06</v>
          </cell>
          <cell r="L583">
            <v>0.08</v>
          </cell>
          <cell r="M583">
            <v>0</v>
          </cell>
          <cell r="N583">
            <v>0.1</v>
          </cell>
        </row>
        <row r="584">
          <cell r="C584">
            <v>39814</v>
          </cell>
          <cell r="D584">
            <v>0.08</v>
          </cell>
          <cell r="E584">
            <v>0.08</v>
          </cell>
          <cell r="F584">
            <v>0.08</v>
          </cell>
          <cell r="G584">
            <v>0.1</v>
          </cell>
          <cell r="H584">
            <v>0.08</v>
          </cell>
          <cell r="I584">
            <v>0.1</v>
          </cell>
          <cell r="J584">
            <v>0.08</v>
          </cell>
          <cell r="K584">
            <v>0.06</v>
          </cell>
          <cell r="L584">
            <v>0.08</v>
          </cell>
          <cell r="M584">
            <v>0</v>
          </cell>
          <cell r="N584">
            <v>0.1</v>
          </cell>
        </row>
        <row r="585">
          <cell r="C585">
            <v>40179</v>
          </cell>
          <cell r="D585">
            <v>0.08</v>
          </cell>
          <cell r="E585">
            <v>0.08</v>
          </cell>
          <cell r="F585">
            <v>0.08</v>
          </cell>
          <cell r="G585">
            <v>0.1</v>
          </cell>
          <cell r="H585">
            <v>0.08</v>
          </cell>
          <cell r="I585">
            <v>0.1</v>
          </cell>
          <cell r="J585">
            <v>0.08</v>
          </cell>
          <cell r="K585">
            <v>0.06</v>
          </cell>
          <cell r="L585">
            <v>0.08</v>
          </cell>
          <cell r="M585">
            <v>0</v>
          </cell>
          <cell r="N585">
            <v>0.1</v>
          </cell>
        </row>
        <row r="588">
          <cell r="C588" t="str">
            <v>SAETSA</v>
          </cell>
          <cell r="D588" t="str">
            <v>Pulse</v>
          </cell>
          <cell r="E588" t="str">
            <v>AGL</v>
          </cell>
          <cell r="F588" t="str">
            <v>TXU</v>
          </cell>
          <cell r="G588" t="str">
            <v>CitiPower</v>
          </cell>
          <cell r="H588" t="str">
            <v>Powercor</v>
          </cell>
          <cell r="I588" t="str">
            <v>Integral</v>
          </cell>
          <cell r="J588" t="str">
            <v>EnergyAustralia</v>
          </cell>
          <cell r="K588" t="str">
            <v>Rural NSW</v>
          </cell>
          <cell r="L588" t="str">
            <v>Energex</v>
          </cell>
          <cell r="M588" t="str">
            <v>Ergon</v>
          </cell>
          <cell r="N588" t="str">
            <v>Non Incumbent</v>
          </cell>
        </row>
        <row r="589">
          <cell r="C589">
            <v>36526</v>
          </cell>
          <cell r="D589">
            <v>0</v>
          </cell>
          <cell r="E589">
            <v>0</v>
          </cell>
          <cell r="F589">
            <v>0</v>
          </cell>
          <cell r="G589">
            <v>0</v>
          </cell>
          <cell r="H589">
            <v>0</v>
          </cell>
          <cell r="I589">
            <v>0</v>
          </cell>
          <cell r="J589">
            <v>0</v>
          </cell>
          <cell r="K589">
            <v>0</v>
          </cell>
          <cell r="L589">
            <v>0</v>
          </cell>
          <cell r="M589">
            <v>0</v>
          </cell>
          <cell r="N589">
            <v>0</v>
          </cell>
        </row>
        <row r="590">
          <cell r="C590">
            <v>36892</v>
          </cell>
          <cell r="D590">
            <v>0</v>
          </cell>
          <cell r="E590">
            <v>0</v>
          </cell>
          <cell r="F590">
            <v>0</v>
          </cell>
          <cell r="G590">
            <v>0</v>
          </cell>
          <cell r="H590">
            <v>0</v>
          </cell>
          <cell r="I590">
            <v>0</v>
          </cell>
          <cell r="J590">
            <v>0</v>
          </cell>
          <cell r="K590">
            <v>0</v>
          </cell>
          <cell r="L590">
            <v>0</v>
          </cell>
          <cell r="M590">
            <v>0</v>
          </cell>
          <cell r="N590">
            <v>0</v>
          </cell>
        </row>
        <row r="591">
          <cell r="C591">
            <v>37257</v>
          </cell>
          <cell r="D591">
            <v>0</v>
          </cell>
          <cell r="E591">
            <v>0</v>
          </cell>
          <cell r="F591">
            <v>0</v>
          </cell>
          <cell r="G591">
            <v>0</v>
          </cell>
          <cell r="H591">
            <v>0</v>
          </cell>
          <cell r="I591">
            <v>0</v>
          </cell>
          <cell r="J591">
            <v>0</v>
          </cell>
          <cell r="K591">
            <v>0</v>
          </cell>
          <cell r="L591">
            <v>0</v>
          </cell>
          <cell r="M591">
            <v>0</v>
          </cell>
          <cell r="N591">
            <v>0</v>
          </cell>
        </row>
        <row r="592">
          <cell r="C592">
            <v>37622</v>
          </cell>
          <cell r="D592">
            <v>0</v>
          </cell>
          <cell r="E592">
            <v>0</v>
          </cell>
          <cell r="F592">
            <v>0</v>
          </cell>
          <cell r="G592">
            <v>0</v>
          </cell>
          <cell r="H592">
            <v>0</v>
          </cell>
          <cell r="I592">
            <v>0</v>
          </cell>
          <cell r="J592">
            <v>0</v>
          </cell>
          <cell r="K592">
            <v>0</v>
          </cell>
          <cell r="L592">
            <v>0</v>
          </cell>
          <cell r="M592">
            <v>0</v>
          </cell>
          <cell r="N592">
            <v>0</v>
          </cell>
        </row>
        <row r="593">
          <cell r="C593">
            <v>37987</v>
          </cell>
          <cell r="D593">
            <v>0.08</v>
          </cell>
          <cell r="E593">
            <v>0.06</v>
          </cell>
          <cell r="F593">
            <v>0.08</v>
          </cell>
          <cell r="G593">
            <v>0.1</v>
          </cell>
          <cell r="H593">
            <v>0.08</v>
          </cell>
          <cell r="I593">
            <v>0.1</v>
          </cell>
          <cell r="J593">
            <v>0.08</v>
          </cell>
          <cell r="K593">
            <v>0.1</v>
          </cell>
          <cell r="L593">
            <v>0.08</v>
          </cell>
          <cell r="M593">
            <v>0</v>
          </cell>
          <cell r="N593">
            <v>0.1</v>
          </cell>
        </row>
        <row r="594">
          <cell r="C594">
            <v>38353</v>
          </cell>
          <cell r="D594">
            <v>0.08</v>
          </cell>
          <cell r="E594">
            <v>0.06</v>
          </cell>
          <cell r="F594">
            <v>0.08</v>
          </cell>
          <cell r="G594">
            <v>0.1</v>
          </cell>
          <cell r="H594">
            <v>0.08</v>
          </cell>
          <cell r="I594">
            <v>0.1</v>
          </cell>
          <cell r="J594">
            <v>0.08</v>
          </cell>
          <cell r="K594">
            <v>0.1</v>
          </cell>
          <cell r="L594">
            <v>0.08</v>
          </cell>
          <cell r="M594">
            <v>0</v>
          </cell>
          <cell r="N594">
            <v>0.1</v>
          </cell>
        </row>
        <row r="595">
          <cell r="C595">
            <v>38718</v>
          </cell>
          <cell r="D595">
            <v>0.08</v>
          </cell>
          <cell r="E595">
            <v>0.06</v>
          </cell>
          <cell r="F595">
            <v>0.08</v>
          </cell>
          <cell r="G595">
            <v>0.1</v>
          </cell>
          <cell r="H595">
            <v>0.08</v>
          </cell>
          <cell r="I595">
            <v>0.1</v>
          </cell>
          <cell r="J595">
            <v>0.08</v>
          </cell>
          <cell r="K595">
            <v>0.1</v>
          </cell>
          <cell r="L595">
            <v>0.08</v>
          </cell>
          <cell r="M595">
            <v>0</v>
          </cell>
          <cell r="N595">
            <v>0.1</v>
          </cell>
        </row>
        <row r="596">
          <cell r="C596">
            <v>39083</v>
          </cell>
          <cell r="D596">
            <v>0.08</v>
          </cell>
          <cell r="E596">
            <v>0.06</v>
          </cell>
          <cell r="F596">
            <v>0.08</v>
          </cell>
          <cell r="G596">
            <v>0.1</v>
          </cell>
          <cell r="H596">
            <v>0.08</v>
          </cell>
          <cell r="I596">
            <v>0.1</v>
          </cell>
          <cell r="J596">
            <v>0.08</v>
          </cell>
          <cell r="K596">
            <v>0.1</v>
          </cell>
          <cell r="L596">
            <v>0.08</v>
          </cell>
          <cell r="M596">
            <v>0</v>
          </cell>
          <cell r="N596">
            <v>0.1</v>
          </cell>
        </row>
        <row r="597">
          <cell r="C597">
            <v>39448</v>
          </cell>
          <cell r="D597">
            <v>0.08</v>
          </cell>
          <cell r="E597">
            <v>0.06</v>
          </cell>
          <cell r="F597">
            <v>0.08</v>
          </cell>
          <cell r="G597">
            <v>0.1</v>
          </cell>
          <cell r="H597">
            <v>0.08</v>
          </cell>
          <cell r="I597">
            <v>0.1</v>
          </cell>
          <cell r="J597">
            <v>0.08</v>
          </cell>
          <cell r="K597">
            <v>0.1</v>
          </cell>
          <cell r="L597">
            <v>0.08</v>
          </cell>
          <cell r="M597">
            <v>0</v>
          </cell>
          <cell r="N597">
            <v>0.1</v>
          </cell>
        </row>
        <row r="598">
          <cell r="C598">
            <v>39814</v>
          </cell>
          <cell r="D598">
            <v>0.08</v>
          </cell>
          <cell r="E598">
            <v>0.06</v>
          </cell>
          <cell r="F598">
            <v>0.08</v>
          </cell>
          <cell r="G598">
            <v>0.1</v>
          </cell>
          <cell r="H598">
            <v>0.08</v>
          </cell>
          <cell r="I598">
            <v>0.1</v>
          </cell>
          <cell r="J598">
            <v>0.08</v>
          </cell>
          <cell r="K598">
            <v>0.1</v>
          </cell>
          <cell r="L598">
            <v>0.08</v>
          </cell>
          <cell r="M598">
            <v>0</v>
          </cell>
          <cell r="N598">
            <v>0.1</v>
          </cell>
        </row>
        <row r="599">
          <cell r="C599">
            <v>40179</v>
          </cell>
          <cell r="D599">
            <v>0.08</v>
          </cell>
          <cell r="E599">
            <v>0.06</v>
          </cell>
          <cell r="F599">
            <v>0.08</v>
          </cell>
          <cell r="G599">
            <v>0.1</v>
          </cell>
          <cell r="H599">
            <v>0.08</v>
          </cell>
          <cell r="I599">
            <v>0.1</v>
          </cell>
          <cell r="J599">
            <v>0.08</v>
          </cell>
          <cell r="K599">
            <v>0.1</v>
          </cell>
          <cell r="L599">
            <v>0.08</v>
          </cell>
          <cell r="M599">
            <v>0</v>
          </cell>
          <cell r="N599">
            <v>0.1</v>
          </cell>
        </row>
        <row r="602">
          <cell r="C602" t="str">
            <v>QLDEnergex</v>
          </cell>
          <cell r="D602" t="str">
            <v>Pulse</v>
          </cell>
          <cell r="E602" t="str">
            <v>AGL</v>
          </cell>
          <cell r="F602" t="str">
            <v>TXU</v>
          </cell>
          <cell r="G602" t="str">
            <v>CitiPower</v>
          </cell>
          <cell r="H602" t="str">
            <v>Powercor</v>
          </cell>
          <cell r="I602" t="str">
            <v>Integral</v>
          </cell>
          <cell r="J602" t="str">
            <v>EnergyAustralia</v>
          </cell>
          <cell r="K602" t="str">
            <v>Rural NSW</v>
          </cell>
          <cell r="L602" t="str">
            <v>Energex</v>
          </cell>
          <cell r="M602" t="str">
            <v>Ergon</v>
          </cell>
          <cell r="N602" t="str">
            <v>Non Incumbent</v>
          </cell>
        </row>
        <row r="603">
          <cell r="C603">
            <v>36526</v>
          </cell>
          <cell r="D603">
            <v>0</v>
          </cell>
          <cell r="E603">
            <v>0</v>
          </cell>
          <cell r="F603">
            <v>0</v>
          </cell>
          <cell r="G603">
            <v>0</v>
          </cell>
          <cell r="H603">
            <v>0</v>
          </cell>
          <cell r="I603">
            <v>0</v>
          </cell>
          <cell r="J603">
            <v>0</v>
          </cell>
          <cell r="K603">
            <v>0</v>
          </cell>
          <cell r="L603">
            <v>0</v>
          </cell>
          <cell r="M603">
            <v>0</v>
          </cell>
          <cell r="N603">
            <v>0</v>
          </cell>
        </row>
        <row r="604">
          <cell r="C604">
            <v>36892</v>
          </cell>
          <cell r="D604">
            <v>0</v>
          </cell>
          <cell r="E604">
            <v>0</v>
          </cell>
          <cell r="F604">
            <v>0</v>
          </cell>
          <cell r="G604">
            <v>0</v>
          </cell>
          <cell r="H604">
            <v>0</v>
          </cell>
          <cell r="I604">
            <v>0</v>
          </cell>
          <cell r="J604">
            <v>0</v>
          </cell>
          <cell r="K604">
            <v>0</v>
          </cell>
          <cell r="L604">
            <v>0</v>
          </cell>
          <cell r="M604">
            <v>0</v>
          </cell>
          <cell r="N604">
            <v>0</v>
          </cell>
        </row>
        <row r="605">
          <cell r="C605">
            <v>37257</v>
          </cell>
          <cell r="D605">
            <v>0</v>
          </cell>
          <cell r="E605">
            <v>0</v>
          </cell>
          <cell r="F605">
            <v>0</v>
          </cell>
          <cell r="G605">
            <v>0</v>
          </cell>
          <cell r="H605">
            <v>0</v>
          </cell>
          <cell r="I605">
            <v>0</v>
          </cell>
          <cell r="J605">
            <v>0</v>
          </cell>
          <cell r="K605">
            <v>0</v>
          </cell>
          <cell r="L605">
            <v>0</v>
          </cell>
          <cell r="M605">
            <v>0</v>
          </cell>
          <cell r="N605">
            <v>0</v>
          </cell>
        </row>
        <row r="606">
          <cell r="C606">
            <v>37622</v>
          </cell>
          <cell r="D606">
            <v>0</v>
          </cell>
          <cell r="E606">
            <v>0</v>
          </cell>
          <cell r="F606">
            <v>0</v>
          </cell>
          <cell r="G606">
            <v>0</v>
          </cell>
          <cell r="H606">
            <v>0</v>
          </cell>
          <cell r="I606">
            <v>0</v>
          </cell>
          <cell r="J606">
            <v>0</v>
          </cell>
          <cell r="K606">
            <v>0</v>
          </cell>
          <cell r="L606">
            <v>0</v>
          </cell>
          <cell r="M606">
            <v>0</v>
          </cell>
          <cell r="N606">
            <v>0</v>
          </cell>
        </row>
        <row r="607">
          <cell r="C607">
            <v>37987</v>
          </cell>
          <cell r="D607">
            <v>0.08</v>
          </cell>
          <cell r="E607">
            <v>0.08</v>
          </cell>
          <cell r="F607">
            <v>0.08</v>
          </cell>
          <cell r="G607">
            <v>0.1</v>
          </cell>
          <cell r="H607">
            <v>0.08</v>
          </cell>
          <cell r="I607">
            <v>0.1</v>
          </cell>
          <cell r="J607">
            <v>0.08</v>
          </cell>
          <cell r="K607">
            <v>0</v>
          </cell>
          <cell r="L607">
            <v>0.06</v>
          </cell>
          <cell r="M607">
            <v>0.1</v>
          </cell>
          <cell r="N607">
            <v>0.1</v>
          </cell>
        </row>
        <row r="608">
          <cell r="C608">
            <v>38353</v>
          </cell>
          <cell r="D608">
            <v>0.08</v>
          </cell>
          <cell r="E608">
            <v>0.08</v>
          </cell>
          <cell r="F608">
            <v>0.08</v>
          </cell>
          <cell r="G608">
            <v>0.1</v>
          </cell>
          <cell r="H608">
            <v>0.08</v>
          </cell>
          <cell r="I608">
            <v>0.1</v>
          </cell>
          <cell r="J608">
            <v>0.08</v>
          </cell>
          <cell r="K608">
            <v>0</v>
          </cell>
          <cell r="L608">
            <v>0.06</v>
          </cell>
          <cell r="M608">
            <v>0.1</v>
          </cell>
          <cell r="N608">
            <v>0.1</v>
          </cell>
        </row>
        <row r="609">
          <cell r="C609">
            <v>38718</v>
          </cell>
          <cell r="D609">
            <v>0.08</v>
          </cell>
          <cell r="E609">
            <v>0.08</v>
          </cell>
          <cell r="F609">
            <v>0.08</v>
          </cell>
          <cell r="G609">
            <v>0.1</v>
          </cell>
          <cell r="H609">
            <v>0.08</v>
          </cell>
          <cell r="I609">
            <v>0.1</v>
          </cell>
          <cell r="J609">
            <v>0.08</v>
          </cell>
          <cell r="K609">
            <v>0</v>
          </cell>
          <cell r="L609">
            <v>0.06</v>
          </cell>
          <cell r="M609">
            <v>0.1</v>
          </cell>
          <cell r="N609">
            <v>0.1</v>
          </cell>
        </row>
        <row r="610">
          <cell r="C610">
            <v>39083</v>
          </cell>
          <cell r="D610">
            <v>0.08</v>
          </cell>
          <cell r="E610">
            <v>0.08</v>
          </cell>
          <cell r="F610">
            <v>0.08</v>
          </cell>
          <cell r="G610">
            <v>0.1</v>
          </cell>
          <cell r="H610">
            <v>0.08</v>
          </cell>
          <cell r="I610">
            <v>0.1</v>
          </cell>
          <cell r="J610">
            <v>0.08</v>
          </cell>
          <cell r="K610">
            <v>0</v>
          </cell>
          <cell r="L610">
            <v>0.06</v>
          </cell>
          <cell r="M610">
            <v>0.1</v>
          </cell>
          <cell r="N610">
            <v>0.1</v>
          </cell>
        </row>
        <row r="611">
          <cell r="C611">
            <v>39448</v>
          </cell>
          <cell r="D611">
            <v>0.08</v>
          </cell>
          <cell r="E611">
            <v>0.08</v>
          </cell>
          <cell r="F611">
            <v>0.08</v>
          </cell>
          <cell r="G611">
            <v>0.1</v>
          </cell>
          <cell r="H611">
            <v>0.08</v>
          </cell>
          <cell r="I611">
            <v>0.1</v>
          </cell>
          <cell r="J611">
            <v>0.08</v>
          </cell>
          <cell r="K611">
            <v>0</v>
          </cell>
          <cell r="L611">
            <v>0.06</v>
          </cell>
          <cell r="M611">
            <v>0.1</v>
          </cell>
          <cell r="N611">
            <v>0.1</v>
          </cell>
        </row>
        <row r="612">
          <cell r="C612">
            <v>39814</v>
          </cell>
          <cell r="D612">
            <v>0.08</v>
          </cell>
          <cell r="E612">
            <v>0.08</v>
          </cell>
          <cell r="F612">
            <v>0.08</v>
          </cell>
          <cell r="G612">
            <v>0.1</v>
          </cell>
          <cell r="H612">
            <v>0.08</v>
          </cell>
          <cell r="I612">
            <v>0.1</v>
          </cell>
          <cell r="J612">
            <v>0.08</v>
          </cell>
          <cell r="K612">
            <v>0</v>
          </cell>
          <cell r="L612">
            <v>0.06</v>
          </cell>
          <cell r="M612">
            <v>0.1</v>
          </cell>
          <cell r="N612">
            <v>0.1</v>
          </cell>
        </row>
        <row r="613">
          <cell r="C613">
            <v>40179</v>
          </cell>
          <cell r="D613">
            <v>0.08</v>
          </cell>
          <cell r="E613">
            <v>0.08</v>
          </cell>
          <cell r="F613">
            <v>0.08</v>
          </cell>
          <cell r="G613">
            <v>0.1</v>
          </cell>
          <cell r="H613">
            <v>0.08</v>
          </cell>
          <cell r="I613">
            <v>0.1</v>
          </cell>
          <cell r="J613">
            <v>0.08</v>
          </cell>
          <cell r="K613">
            <v>0</v>
          </cell>
          <cell r="L613">
            <v>0.06</v>
          </cell>
          <cell r="M613">
            <v>0.1</v>
          </cell>
          <cell r="N613">
            <v>0.1</v>
          </cell>
        </row>
        <row r="616">
          <cell r="C616" t="str">
            <v>QLDErgon</v>
          </cell>
          <cell r="D616" t="str">
            <v>Pulse</v>
          </cell>
          <cell r="E616" t="str">
            <v>AGL</v>
          </cell>
          <cell r="F616" t="str">
            <v>TXU</v>
          </cell>
          <cell r="G616" t="str">
            <v>CitiPower</v>
          </cell>
          <cell r="H616" t="str">
            <v>Powercor</v>
          </cell>
          <cell r="I616" t="str">
            <v>Integral</v>
          </cell>
          <cell r="J616" t="str">
            <v>EnergyAustralia</v>
          </cell>
          <cell r="K616" t="str">
            <v>Rural NSW</v>
          </cell>
          <cell r="L616" t="str">
            <v>Energex</v>
          </cell>
          <cell r="M616" t="str">
            <v>Ergon</v>
          </cell>
          <cell r="N616" t="str">
            <v>Non Incumbent</v>
          </cell>
        </row>
        <row r="617">
          <cell r="C617">
            <v>36526</v>
          </cell>
          <cell r="D617">
            <v>0</v>
          </cell>
          <cell r="E617">
            <v>0</v>
          </cell>
          <cell r="F617">
            <v>0</v>
          </cell>
          <cell r="G617">
            <v>0</v>
          </cell>
          <cell r="H617">
            <v>0</v>
          </cell>
          <cell r="I617">
            <v>0</v>
          </cell>
          <cell r="J617">
            <v>0</v>
          </cell>
          <cell r="K617">
            <v>0</v>
          </cell>
          <cell r="L617">
            <v>0</v>
          </cell>
          <cell r="M617">
            <v>0</v>
          </cell>
          <cell r="N617">
            <v>0</v>
          </cell>
        </row>
        <row r="618">
          <cell r="C618">
            <v>36892</v>
          </cell>
          <cell r="D618">
            <v>0</v>
          </cell>
          <cell r="E618">
            <v>0</v>
          </cell>
          <cell r="F618">
            <v>0</v>
          </cell>
          <cell r="G618">
            <v>0</v>
          </cell>
          <cell r="H618">
            <v>0</v>
          </cell>
          <cell r="I618">
            <v>0</v>
          </cell>
          <cell r="J618">
            <v>0</v>
          </cell>
          <cell r="K618">
            <v>0</v>
          </cell>
          <cell r="L618">
            <v>0</v>
          </cell>
          <cell r="M618">
            <v>0</v>
          </cell>
          <cell r="N618">
            <v>0</v>
          </cell>
        </row>
        <row r="619">
          <cell r="C619">
            <v>37257</v>
          </cell>
          <cell r="D619">
            <v>0</v>
          </cell>
          <cell r="E619">
            <v>0</v>
          </cell>
          <cell r="F619">
            <v>0</v>
          </cell>
          <cell r="G619">
            <v>0</v>
          </cell>
          <cell r="H619">
            <v>0</v>
          </cell>
          <cell r="I619">
            <v>0</v>
          </cell>
          <cell r="J619">
            <v>0</v>
          </cell>
          <cell r="K619">
            <v>0</v>
          </cell>
          <cell r="L619">
            <v>0</v>
          </cell>
          <cell r="M619">
            <v>0</v>
          </cell>
          <cell r="N619">
            <v>0</v>
          </cell>
        </row>
        <row r="620">
          <cell r="C620">
            <v>37622</v>
          </cell>
          <cell r="D620">
            <v>0</v>
          </cell>
          <cell r="E620">
            <v>0</v>
          </cell>
          <cell r="F620">
            <v>0</v>
          </cell>
          <cell r="G620">
            <v>0</v>
          </cell>
          <cell r="H620">
            <v>0</v>
          </cell>
          <cell r="I620">
            <v>0</v>
          </cell>
          <cell r="J620">
            <v>0</v>
          </cell>
          <cell r="K620">
            <v>0</v>
          </cell>
          <cell r="L620">
            <v>0</v>
          </cell>
          <cell r="M620">
            <v>0</v>
          </cell>
          <cell r="N620">
            <v>0</v>
          </cell>
        </row>
        <row r="621">
          <cell r="C621">
            <v>37987</v>
          </cell>
          <cell r="D621">
            <v>0.08</v>
          </cell>
          <cell r="E621">
            <v>0.08</v>
          </cell>
          <cell r="F621">
            <v>0.08</v>
          </cell>
          <cell r="G621">
            <v>0.1</v>
          </cell>
          <cell r="H621">
            <v>0.08</v>
          </cell>
          <cell r="I621">
            <v>0.1</v>
          </cell>
          <cell r="J621">
            <v>0.08</v>
          </cell>
          <cell r="K621">
            <v>0</v>
          </cell>
          <cell r="L621">
            <v>0.08</v>
          </cell>
          <cell r="M621">
            <v>0.06</v>
          </cell>
          <cell r="N621">
            <v>0.1</v>
          </cell>
        </row>
        <row r="622">
          <cell r="C622">
            <v>38353</v>
          </cell>
          <cell r="D622">
            <v>0.08</v>
          </cell>
          <cell r="E622">
            <v>0.08</v>
          </cell>
          <cell r="F622">
            <v>0.08</v>
          </cell>
          <cell r="G622">
            <v>0.1</v>
          </cell>
          <cell r="H622">
            <v>0.08</v>
          </cell>
          <cell r="I622">
            <v>0.1</v>
          </cell>
          <cell r="J622">
            <v>0.08</v>
          </cell>
          <cell r="K622">
            <v>0</v>
          </cell>
          <cell r="L622">
            <v>0.08</v>
          </cell>
          <cell r="M622">
            <v>0.06</v>
          </cell>
          <cell r="N622">
            <v>0.1</v>
          </cell>
        </row>
        <row r="623">
          <cell r="C623">
            <v>38718</v>
          </cell>
          <cell r="D623">
            <v>0.08</v>
          </cell>
          <cell r="E623">
            <v>0.08</v>
          </cell>
          <cell r="F623">
            <v>0.08</v>
          </cell>
          <cell r="G623">
            <v>0.1</v>
          </cell>
          <cell r="H623">
            <v>0.08</v>
          </cell>
          <cell r="I623">
            <v>0.1</v>
          </cell>
          <cell r="J623">
            <v>0.08</v>
          </cell>
          <cell r="K623">
            <v>0</v>
          </cell>
          <cell r="L623">
            <v>0.08</v>
          </cell>
          <cell r="M623">
            <v>0.06</v>
          </cell>
          <cell r="N623">
            <v>0.1</v>
          </cell>
        </row>
        <row r="624">
          <cell r="C624">
            <v>39083</v>
          </cell>
          <cell r="D624">
            <v>0.08</v>
          </cell>
          <cell r="E624">
            <v>0.08</v>
          </cell>
          <cell r="F624">
            <v>0.08</v>
          </cell>
          <cell r="G624">
            <v>0.1</v>
          </cell>
          <cell r="H624">
            <v>0.08</v>
          </cell>
          <cell r="I624">
            <v>0.1</v>
          </cell>
          <cell r="J624">
            <v>0.08</v>
          </cell>
          <cell r="K624">
            <v>0</v>
          </cell>
          <cell r="L624">
            <v>0.08</v>
          </cell>
          <cell r="M624">
            <v>0.06</v>
          </cell>
          <cell r="N624">
            <v>0.1</v>
          </cell>
        </row>
        <row r="625">
          <cell r="C625">
            <v>39448</v>
          </cell>
          <cell r="D625">
            <v>0.08</v>
          </cell>
          <cell r="E625">
            <v>0.08</v>
          </cell>
          <cell r="F625">
            <v>0.08</v>
          </cell>
          <cell r="G625">
            <v>0.1</v>
          </cell>
          <cell r="H625">
            <v>0.08</v>
          </cell>
          <cell r="I625">
            <v>0.1</v>
          </cell>
          <cell r="J625">
            <v>0.08</v>
          </cell>
          <cell r="K625">
            <v>0</v>
          </cell>
          <cell r="L625">
            <v>0.08</v>
          </cell>
          <cell r="M625">
            <v>0.06</v>
          </cell>
          <cell r="N625">
            <v>0.1</v>
          </cell>
        </row>
        <row r="626">
          <cell r="C626">
            <v>39814</v>
          </cell>
          <cell r="D626">
            <v>0.08</v>
          </cell>
          <cell r="E626">
            <v>0.08</v>
          </cell>
          <cell r="F626">
            <v>0.08</v>
          </cell>
          <cell r="G626">
            <v>0.1</v>
          </cell>
          <cell r="H626">
            <v>0.08</v>
          </cell>
          <cell r="I626">
            <v>0.1</v>
          </cell>
          <cell r="J626">
            <v>0.08</v>
          </cell>
          <cell r="K626">
            <v>0</v>
          </cell>
          <cell r="L626">
            <v>0.06</v>
          </cell>
          <cell r="M626">
            <v>0.06</v>
          </cell>
          <cell r="N626">
            <v>0.1</v>
          </cell>
        </row>
        <row r="627">
          <cell r="C627">
            <v>40179</v>
          </cell>
          <cell r="D627">
            <v>0.08</v>
          </cell>
          <cell r="E627">
            <v>0.08</v>
          </cell>
          <cell r="F627">
            <v>0.08</v>
          </cell>
          <cell r="G627">
            <v>0.1</v>
          </cell>
          <cell r="H627">
            <v>0.08</v>
          </cell>
          <cell r="I627">
            <v>0.1</v>
          </cell>
          <cell r="J627">
            <v>0.08</v>
          </cell>
          <cell r="K627">
            <v>0</v>
          </cell>
          <cell r="L627">
            <v>0.08</v>
          </cell>
          <cell r="M627">
            <v>0.06</v>
          </cell>
          <cell r="N627">
            <v>0.1</v>
          </cell>
        </row>
        <row r="631">
          <cell r="C631" t="str">
            <v>VICUEL</v>
          </cell>
          <cell r="D631" t="str">
            <v>Pulse</v>
          </cell>
          <cell r="E631" t="str">
            <v>AGL</v>
          </cell>
          <cell r="F631" t="str">
            <v>TXU</v>
          </cell>
          <cell r="G631" t="str">
            <v>CitiPower</v>
          </cell>
          <cell r="H631" t="str">
            <v>Powercor</v>
          </cell>
          <cell r="I631" t="str">
            <v>Integral</v>
          </cell>
          <cell r="J631" t="str">
            <v>EnergyAustralia</v>
          </cell>
          <cell r="K631" t="str">
            <v>Rural NSW</v>
          </cell>
          <cell r="L631" t="str">
            <v>Energex</v>
          </cell>
          <cell r="M631" t="str">
            <v>Ergon</v>
          </cell>
          <cell r="N631" t="str">
            <v>Non Incumbent</v>
          </cell>
        </row>
        <row r="632">
          <cell r="C632">
            <v>36526</v>
          </cell>
          <cell r="D632">
            <v>0</v>
          </cell>
          <cell r="E632">
            <v>0</v>
          </cell>
          <cell r="F632">
            <v>0</v>
          </cell>
          <cell r="G632">
            <v>0</v>
          </cell>
          <cell r="H632">
            <v>0</v>
          </cell>
          <cell r="I632">
            <v>0</v>
          </cell>
          <cell r="J632">
            <v>0</v>
          </cell>
          <cell r="K632">
            <v>0</v>
          </cell>
          <cell r="L632">
            <v>0</v>
          </cell>
          <cell r="M632">
            <v>0</v>
          </cell>
          <cell r="N632">
            <v>0</v>
          </cell>
        </row>
        <row r="633">
          <cell r="C633">
            <v>36892</v>
          </cell>
          <cell r="D633">
            <v>0</v>
          </cell>
          <cell r="E633">
            <v>0</v>
          </cell>
          <cell r="F633">
            <v>0</v>
          </cell>
          <cell r="G633">
            <v>0</v>
          </cell>
          <cell r="H633">
            <v>0</v>
          </cell>
          <cell r="I633">
            <v>0</v>
          </cell>
          <cell r="J633">
            <v>0</v>
          </cell>
          <cell r="K633">
            <v>0</v>
          </cell>
          <cell r="L633">
            <v>0</v>
          </cell>
          <cell r="M633">
            <v>0</v>
          </cell>
          <cell r="N633">
            <v>0</v>
          </cell>
        </row>
        <row r="634">
          <cell r="C634">
            <v>37257</v>
          </cell>
          <cell r="D634">
            <v>0</v>
          </cell>
          <cell r="E634">
            <v>0</v>
          </cell>
          <cell r="F634">
            <v>0</v>
          </cell>
          <cell r="G634">
            <v>0</v>
          </cell>
          <cell r="H634">
            <v>0</v>
          </cell>
          <cell r="I634">
            <v>0</v>
          </cell>
          <cell r="J634">
            <v>0</v>
          </cell>
          <cell r="K634">
            <v>0</v>
          </cell>
          <cell r="L634">
            <v>0</v>
          </cell>
          <cell r="M634">
            <v>0</v>
          </cell>
          <cell r="N634">
            <v>0</v>
          </cell>
        </row>
        <row r="635">
          <cell r="C635">
            <v>37622</v>
          </cell>
          <cell r="D635">
            <v>0.05</v>
          </cell>
          <cell r="E635">
            <v>7.0000000000000007E-2</v>
          </cell>
          <cell r="F635">
            <v>0.06</v>
          </cell>
          <cell r="G635">
            <v>0.08</v>
          </cell>
          <cell r="H635">
            <v>0.06</v>
          </cell>
          <cell r="I635">
            <v>0.08</v>
          </cell>
          <cell r="J635">
            <v>7.0000000000000007E-2</v>
          </cell>
          <cell r="K635">
            <v>0</v>
          </cell>
          <cell r="L635">
            <v>7.0000000000000007E-2</v>
          </cell>
          <cell r="M635">
            <v>0</v>
          </cell>
          <cell r="N635">
            <v>0.08</v>
          </cell>
        </row>
        <row r="636">
          <cell r="C636">
            <v>37987</v>
          </cell>
          <cell r="D636">
            <v>0.05</v>
          </cell>
          <cell r="E636">
            <v>7.0000000000000007E-2</v>
          </cell>
          <cell r="F636">
            <v>0.06</v>
          </cell>
          <cell r="G636">
            <v>0.08</v>
          </cell>
          <cell r="H636">
            <v>0.06</v>
          </cell>
          <cell r="I636">
            <v>0.08</v>
          </cell>
          <cell r="J636">
            <v>7.0000000000000007E-2</v>
          </cell>
          <cell r="K636">
            <v>0</v>
          </cell>
          <cell r="L636">
            <v>7.0000000000000007E-2</v>
          </cell>
          <cell r="M636">
            <v>0</v>
          </cell>
          <cell r="N636">
            <v>0.08</v>
          </cell>
        </row>
        <row r="637">
          <cell r="C637">
            <v>38353</v>
          </cell>
          <cell r="D637">
            <v>0.05</v>
          </cell>
          <cell r="E637">
            <v>7.0000000000000007E-2</v>
          </cell>
          <cell r="F637">
            <v>0.06</v>
          </cell>
          <cell r="G637">
            <v>0.08</v>
          </cell>
          <cell r="H637">
            <v>0.06</v>
          </cell>
          <cell r="I637">
            <v>0.08</v>
          </cell>
          <cell r="J637">
            <v>7.0000000000000007E-2</v>
          </cell>
          <cell r="K637">
            <v>0</v>
          </cell>
          <cell r="L637">
            <v>7.0000000000000007E-2</v>
          </cell>
          <cell r="M637">
            <v>0</v>
          </cell>
          <cell r="N637">
            <v>0.08</v>
          </cell>
        </row>
        <row r="638">
          <cell r="C638">
            <v>38718</v>
          </cell>
          <cell r="D638">
            <v>0.05</v>
          </cell>
          <cell r="E638">
            <v>7.0000000000000007E-2</v>
          </cell>
          <cell r="F638">
            <v>0.06</v>
          </cell>
          <cell r="G638">
            <v>0.08</v>
          </cell>
          <cell r="H638">
            <v>0.06</v>
          </cell>
          <cell r="I638">
            <v>0.08</v>
          </cell>
          <cell r="J638">
            <v>7.0000000000000007E-2</v>
          </cell>
          <cell r="K638">
            <v>0</v>
          </cell>
          <cell r="L638">
            <v>7.0000000000000007E-2</v>
          </cell>
          <cell r="M638">
            <v>0</v>
          </cell>
          <cell r="N638">
            <v>0.08</v>
          </cell>
        </row>
        <row r="639">
          <cell r="C639">
            <v>39083</v>
          </cell>
          <cell r="D639">
            <v>0.05</v>
          </cell>
          <cell r="E639">
            <v>7.0000000000000007E-2</v>
          </cell>
          <cell r="F639">
            <v>0.06</v>
          </cell>
          <cell r="G639">
            <v>0.08</v>
          </cell>
          <cell r="H639">
            <v>0.06</v>
          </cell>
          <cell r="I639">
            <v>0.08</v>
          </cell>
          <cell r="J639">
            <v>7.0000000000000007E-2</v>
          </cell>
          <cell r="K639">
            <v>0</v>
          </cell>
          <cell r="L639">
            <v>7.0000000000000007E-2</v>
          </cell>
          <cell r="M639">
            <v>0</v>
          </cell>
          <cell r="N639">
            <v>0.08</v>
          </cell>
        </row>
        <row r="640">
          <cell r="C640">
            <v>39448</v>
          </cell>
          <cell r="D640">
            <v>0.05</v>
          </cell>
          <cell r="E640">
            <v>7.0000000000000007E-2</v>
          </cell>
          <cell r="F640">
            <v>0.06</v>
          </cell>
          <cell r="G640">
            <v>0.08</v>
          </cell>
          <cell r="H640">
            <v>0.06</v>
          </cell>
          <cell r="I640">
            <v>0.08</v>
          </cell>
          <cell r="J640">
            <v>7.0000000000000007E-2</v>
          </cell>
          <cell r="K640">
            <v>0</v>
          </cell>
          <cell r="L640">
            <v>7.0000000000000007E-2</v>
          </cell>
          <cell r="M640">
            <v>0</v>
          </cell>
          <cell r="N640">
            <v>0.08</v>
          </cell>
        </row>
        <row r="641">
          <cell r="C641">
            <v>39814</v>
          </cell>
          <cell r="D641">
            <v>0.05</v>
          </cell>
          <cell r="E641">
            <v>7.0000000000000007E-2</v>
          </cell>
          <cell r="F641">
            <v>0.06</v>
          </cell>
          <cell r="G641">
            <v>0.08</v>
          </cell>
          <cell r="H641">
            <v>0.06</v>
          </cell>
          <cell r="I641">
            <v>0.08</v>
          </cell>
          <cell r="J641">
            <v>7.0000000000000007E-2</v>
          </cell>
          <cell r="K641">
            <v>0</v>
          </cell>
          <cell r="L641">
            <v>7.0000000000000007E-2</v>
          </cell>
          <cell r="M641">
            <v>0</v>
          </cell>
          <cell r="N641">
            <v>0.08</v>
          </cell>
        </row>
        <row r="642">
          <cell r="C642">
            <v>40179</v>
          </cell>
          <cell r="D642">
            <v>0.05</v>
          </cell>
          <cell r="E642">
            <v>7.0000000000000007E-2</v>
          </cell>
          <cell r="F642">
            <v>0.06</v>
          </cell>
          <cell r="G642">
            <v>0.08</v>
          </cell>
          <cell r="H642">
            <v>0.06</v>
          </cell>
          <cell r="I642">
            <v>0.08</v>
          </cell>
          <cell r="J642">
            <v>7.0000000000000007E-2</v>
          </cell>
          <cell r="K642">
            <v>0</v>
          </cell>
          <cell r="L642">
            <v>7.0000000000000007E-2</v>
          </cell>
          <cell r="M642">
            <v>0</v>
          </cell>
          <cell r="N642">
            <v>0.08</v>
          </cell>
        </row>
        <row r="645">
          <cell r="C645" t="str">
            <v>VICSolaris</v>
          </cell>
          <cell r="D645" t="str">
            <v>Pulse</v>
          </cell>
          <cell r="E645" t="str">
            <v>AGL</v>
          </cell>
          <cell r="F645" t="str">
            <v>TXU</v>
          </cell>
          <cell r="G645" t="str">
            <v>CitiPower</v>
          </cell>
          <cell r="H645" t="str">
            <v>Powercor</v>
          </cell>
          <cell r="I645" t="str">
            <v>Integral</v>
          </cell>
          <cell r="J645" t="str">
            <v>EnergyAustralia</v>
          </cell>
          <cell r="K645" t="str">
            <v>Rural NSW</v>
          </cell>
          <cell r="L645" t="str">
            <v>Energex</v>
          </cell>
          <cell r="M645" t="str">
            <v>Ergon</v>
          </cell>
          <cell r="N645" t="str">
            <v>Non Incumbent</v>
          </cell>
        </row>
        <row r="646">
          <cell r="C646">
            <v>36526</v>
          </cell>
          <cell r="D646">
            <v>0</v>
          </cell>
          <cell r="E646">
            <v>0</v>
          </cell>
          <cell r="F646">
            <v>0</v>
          </cell>
          <cell r="G646">
            <v>0</v>
          </cell>
          <cell r="H646">
            <v>0</v>
          </cell>
          <cell r="I646">
            <v>0</v>
          </cell>
          <cell r="J646">
            <v>0</v>
          </cell>
          <cell r="K646">
            <v>0</v>
          </cell>
          <cell r="L646">
            <v>0</v>
          </cell>
          <cell r="M646">
            <v>0</v>
          </cell>
          <cell r="N646">
            <v>0</v>
          </cell>
        </row>
        <row r="647">
          <cell r="C647">
            <v>36892</v>
          </cell>
          <cell r="D647">
            <v>0</v>
          </cell>
          <cell r="E647">
            <v>0</v>
          </cell>
          <cell r="F647">
            <v>0</v>
          </cell>
          <cell r="G647">
            <v>0</v>
          </cell>
          <cell r="H647">
            <v>0</v>
          </cell>
          <cell r="I647">
            <v>0</v>
          </cell>
          <cell r="J647">
            <v>0</v>
          </cell>
          <cell r="K647">
            <v>0</v>
          </cell>
          <cell r="L647">
            <v>0</v>
          </cell>
          <cell r="M647">
            <v>0</v>
          </cell>
          <cell r="N647">
            <v>0</v>
          </cell>
        </row>
        <row r="648">
          <cell r="C648">
            <v>37257</v>
          </cell>
          <cell r="D648">
            <v>0</v>
          </cell>
          <cell r="E648">
            <v>0</v>
          </cell>
          <cell r="F648">
            <v>0</v>
          </cell>
          <cell r="G648">
            <v>0</v>
          </cell>
          <cell r="H648">
            <v>0</v>
          </cell>
          <cell r="I648">
            <v>0</v>
          </cell>
          <cell r="J648">
            <v>0</v>
          </cell>
          <cell r="K648">
            <v>0</v>
          </cell>
          <cell r="L648">
            <v>0</v>
          </cell>
          <cell r="M648">
            <v>0</v>
          </cell>
          <cell r="N648">
            <v>0</v>
          </cell>
        </row>
        <row r="649">
          <cell r="C649">
            <v>37622</v>
          </cell>
          <cell r="D649">
            <v>0.06</v>
          </cell>
          <cell r="E649">
            <v>0.05</v>
          </cell>
          <cell r="F649">
            <v>0.06</v>
          </cell>
          <cell r="G649">
            <v>0.08</v>
          </cell>
          <cell r="H649">
            <v>0.06</v>
          </cell>
          <cell r="I649">
            <v>0.08</v>
          </cell>
          <cell r="J649">
            <v>7.0000000000000007E-2</v>
          </cell>
          <cell r="K649">
            <v>0</v>
          </cell>
          <cell r="L649">
            <v>7.0000000000000007E-2</v>
          </cell>
          <cell r="M649">
            <v>0</v>
          </cell>
          <cell r="N649">
            <v>0.08</v>
          </cell>
        </row>
        <row r="650">
          <cell r="C650">
            <v>37987</v>
          </cell>
          <cell r="D650">
            <v>0.06</v>
          </cell>
          <cell r="E650">
            <v>0.05</v>
          </cell>
          <cell r="F650">
            <v>0.06</v>
          </cell>
          <cell r="G650">
            <v>0.08</v>
          </cell>
          <cell r="H650">
            <v>0.06</v>
          </cell>
          <cell r="I650">
            <v>0.08</v>
          </cell>
          <cell r="J650">
            <v>7.0000000000000007E-2</v>
          </cell>
          <cell r="K650">
            <v>0</v>
          </cell>
          <cell r="L650">
            <v>7.0000000000000007E-2</v>
          </cell>
          <cell r="M650">
            <v>0</v>
          </cell>
          <cell r="N650">
            <v>0.08</v>
          </cell>
        </row>
        <row r="651">
          <cell r="C651">
            <v>38353</v>
          </cell>
          <cell r="D651">
            <v>0.06</v>
          </cell>
          <cell r="E651">
            <v>0.05</v>
          </cell>
          <cell r="F651">
            <v>0.06</v>
          </cell>
          <cell r="G651">
            <v>0.08</v>
          </cell>
          <cell r="H651">
            <v>0.06</v>
          </cell>
          <cell r="I651">
            <v>0.08</v>
          </cell>
          <cell r="J651">
            <v>7.0000000000000007E-2</v>
          </cell>
          <cell r="K651">
            <v>0</v>
          </cell>
          <cell r="L651">
            <v>7.0000000000000007E-2</v>
          </cell>
          <cell r="M651">
            <v>0</v>
          </cell>
          <cell r="N651">
            <v>0.08</v>
          </cell>
        </row>
        <row r="652">
          <cell r="C652">
            <v>38718</v>
          </cell>
          <cell r="D652">
            <v>0.06</v>
          </cell>
          <cell r="E652">
            <v>0.05</v>
          </cell>
          <cell r="F652">
            <v>0.06</v>
          </cell>
          <cell r="G652">
            <v>0.08</v>
          </cell>
          <cell r="H652">
            <v>0.06</v>
          </cell>
          <cell r="I652">
            <v>0.08</v>
          </cell>
          <cell r="J652">
            <v>7.0000000000000007E-2</v>
          </cell>
          <cell r="K652">
            <v>0</v>
          </cell>
          <cell r="L652">
            <v>7.0000000000000007E-2</v>
          </cell>
          <cell r="M652">
            <v>0</v>
          </cell>
          <cell r="N652">
            <v>0.08</v>
          </cell>
        </row>
        <row r="653">
          <cell r="C653">
            <v>39083</v>
          </cell>
          <cell r="D653">
            <v>0.06</v>
          </cell>
          <cell r="E653">
            <v>0.05</v>
          </cell>
          <cell r="F653">
            <v>0.06</v>
          </cell>
          <cell r="G653">
            <v>0.08</v>
          </cell>
          <cell r="H653">
            <v>0.06</v>
          </cell>
          <cell r="I653">
            <v>0.08</v>
          </cell>
          <cell r="J653">
            <v>7.0000000000000007E-2</v>
          </cell>
          <cell r="K653">
            <v>0</v>
          </cell>
          <cell r="L653">
            <v>7.0000000000000007E-2</v>
          </cell>
          <cell r="M653">
            <v>0</v>
          </cell>
          <cell r="N653">
            <v>0.08</v>
          </cell>
        </row>
        <row r="654">
          <cell r="C654">
            <v>39448</v>
          </cell>
          <cell r="D654">
            <v>0.06</v>
          </cell>
          <cell r="E654">
            <v>0.05</v>
          </cell>
          <cell r="F654">
            <v>0.06</v>
          </cell>
          <cell r="G654">
            <v>0.08</v>
          </cell>
          <cell r="H654">
            <v>0.06</v>
          </cell>
          <cell r="I654">
            <v>0.08</v>
          </cell>
          <cell r="J654">
            <v>7.0000000000000007E-2</v>
          </cell>
          <cell r="K654">
            <v>0</v>
          </cell>
          <cell r="L654">
            <v>7.0000000000000007E-2</v>
          </cell>
          <cell r="M654">
            <v>0</v>
          </cell>
          <cell r="N654">
            <v>0.08</v>
          </cell>
        </row>
        <row r="655">
          <cell r="C655">
            <v>39814</v>
          </cell>
          <cell r="D655">
            <v>0.06</v>
          </cell>
          <cell r="E655">
            <v>0.05</v>
          </cell>
          <cell r="F655">
            <v>0.06</v>
          </cell>
          <cell r="G655">
            <v>0.08</v>
          </cell>
          <cell r="H655">
            <v>0.06</v>
          </cell>
          <cell r="I655">
            <v>0.08</v>
          </cell>
          <cell r="J655">
            <v>7.0000000000000007E-2</v>
          </cell>
          <cell r="K655">
            <v>0</v>
          </cell>
          <cell r="L655">
            <v>7.0000000000000007E-2</v>
          </cell>
          <cell r="M655">
            <v>0</v>
          </cell>
          <cell r="N655">
            <v>0.08</v>
          </cell>
        </row>
        <row r="656">
          <cell r="C656">
            <v>40179</v>
          </cell>
          <cell r="D656">
            <v>0.06</v>
          </cell>
          <cell r="E656">
            <v>0.05</v>
          </cell>
          <cell r="F656">
            <v>0.06</v>
          </cell>
          <cell r="G656">
            <v>0.08</v>
          </cell>
          <cell r="H656">
            <v>0.06</v>
          </cell>
          <cell r="I656">
            <v>0.08</v>
          </cell>
          <cell r="J656">
            <v>7.0000000000000007E-2</v>
          </cell>
          <cell r="K656">
            <v>0</v>
          </cell>
          <cell r="L656">
            <v>7.0000000000000007E-2</v>
          </cell>
          <cell r="M656">
            <v>0</v>
          </cell>
          <cell r="N656">
            <v>0.08</v>
          </cell>
        </row>
        <row r="659">
          <cell r="C659" t="str">
            <v>VICEastern</v>
          </cell>
          <cell r="D659" t="str">
            <v>Pulse</v>
          </cell>
          <cell r="E659" t="str">
            <v>AGL</v>
          </cell>
          <cell r="F659" t="str">
            <v>TXU</v>
          </cell>
          <cell r="G659" t="str">
            <v>CitiPower</v>
          </cell>
          <cell r="H659" t="str">
            <v>Powercor</v>
          </cell>
          <cell r="I659" t="str">
            <v>Integral</v>
          </cell>
          <cell r="J659" t="str">
            <v>EnergyAustralia</v>
          </cell>
          <cell r="K659" t="str">
            <v>Rural NSW</v>
          </cell>
          <cell r="L659" t="str">
            <v>Energex</v>
          </cell>
          <cell r="M659" t="str">
            <v>Ergon</v>
          </cell>
          <cell r="N659" t="str">
            <v>Non Incumbent</v>
          </cell>
        </row>
        <row r="660">
          <cell r="C660">
            <v>36526</v>
          </cell>
          <cell r="D660">
            <v>0</v>
          </cell>
          <cell r="E660">
            <v>0</v>
          </cell>
          <cell r="F660">
            <v>0</v>
          </cell>
          <cell r="G660">
            <v>0</v>
          </cell>
          <cell r="H660">
            <v>0</v>
          </cell>
          <cell r="I660">
            <v>0</v>
          </cell>
          <cell r="J660">
            <v>0</v>
          </cell>
          <cell r="K660">
            <v>0</v>
          </cell>
          <cell r="L660">
            <v>0</v>
          </cell>
          <cell r="M660">
            <v>0</v>
          </cell>
          <cell r="N660">
            <v>0</v>
          </cell>
        </row>
        <row r="661">
          <cell r="C661">
            <v>36892</v>
          </cell>
          <cell r="D661">
            <v>0</v>
          </cell>
          <cell r="E661">
            <v>0</v>
          </cell>
          <cell r="F661">
            <v>0</v>
          </cell>
          <cell r="G661">
            <v>0</v>
          </cell>
          <cell r="H661">
            <v>0</v>
          </cell>
          <cell r="I661">
            <v>0</v>
          </cell>
          <cell r="J661">
            <v>0</v>
          </cell>
          <cell r="K661">
            <v>0</v>
          </cell>
          <cell r="L661">
            <v>0</v>
          </cell>
          <cell r="M661">
            <v>0</v>
          </cell>
          <cell r="N661">
            <v>0</v>
          </cell>
        </row>
        <row r="662">
          <cell r="C662">
            <v>37257</v>
          </cell>
          <cell r="D662">
            <v>0</v>
          </cell>
          <cell r="E662">
            <v>0</v>
          </cell>
          <cell r="F662">
            <v>0</v>
          </cell>
          <cell r="G662">
            <v>0</v>
          </cell>
          <cell r="H662">
            <v>0</v>
          </cell>
          <cell r="I662">
            <v>0</v>
          </cell>
          <cell r="J662">
            <v>0</v>
          </cell>
          <cell r="K662">
            <v>0</v>
          </cell>
          <cell r="L662">
            <v>0</v>
          </cell>
          <cell r="M662">
            <v>0</v>
          </cell>
          <cell r="N662">
            <v>0</v>
          </cell>
        </row>
        <row r="663">
          <cell r="C663">
            <v>37622</v>
          </cell>
          <cell r="D663">
            <v>0.06</v>
          </cell>
          <cell r="E663">
            <v>7.0000000000000007E-2</v>
          </cell>
          <cell r="F663">
            <v>0.05</v>
          </cell>
          <cell r="G663">
            <v>0.08</v>
          </cell>
          <cell r="H663">
            <v>0.06</v>
          </cell>
          <cell r="I663">
            <v>0.08</v>
          </cell>
          <cell r="J663">
            <v>7.0000000000000007E-2</v>
          </cell>
          <cell r="K663">
            <v>0</v>
          </cell>
          <cell r="L663">
            <v>7.0000000000000007E-2</v>
          </cell>
          <cell r="M663">
            <v>0</v>
          </cell>
          <cell r="N663">
            <v>0.08</v>
          </cell>
        </row>
        <row r="664">
          <cell r="C664">
            <v>37987</v>
          </cell>
          <cell r="D664">
            <v>0.06</v>
          </cell>
          <cell r="E664">
            <v>7.0000000000000007E-2</v>
          </cell>
          <cell r="F664">
            <v>0.05</v>
          </cell>
          <cell r="G664">
            <v>0.08</v>
          </cell>
          <cell r="H664">
            <v>0.06</v>
          </cell>
          <cell r="I664">
            <v>0.08</v>
          </cell>
          <cell r="J664">
            <v>7.0000000000000007E-2</v>
          </cell>
          <cell r="K664">
            <v>0</v>
          </cell>
          <cell r="L664">
            <v>7.0000000000000007E-2</v>
          </cell>
          <cell r="M664">
            <v>0</v>
          </cell>
          <cell r="N664">
            <v>0.08</v>
          </cell>
        </row>
        <row r="665">
          <cell r="C665">
            <v>38353</v>
          </cell>
          <cell r="D665">
            <v>0.06</v>
          </cell>
          <cell r="E665">
            <v>7.0000000000000007E-2</v>
          </cell>
          <cell r="F665">
            <v>0.05</v>
          </cell>
          <cell r="G665">
            <v>0.08</v>
          </cell>
          <cell r="H665">
            <v>0.06</v>
          </cell>
          <cell r="I665">
            <v>0.08</v>
          </cell>
          <cell r="J665">
            <v>7.0000000000000007E-2</v>
          </cell>
          <cell r="K665">
            <v>0</v>
          </cell>
          <cell r="L665">
            <v>7.0000000000000007E-2</v>
          </cell>
          <cell r="M665">
            <v>0</v>
          </cell>
          <cell r="N665">
            <v>0.08</v>
          </cell>
        </row>
        <row r="666">
          <cell r="C666">
            <v>38718</v>
          </cell>
          <cell r="D666">
            <v>0.06</v>
          </cell>
          <cell r="E666">
            <v>7.0000000000000007E-2</v>
          </cell>
          <cell r="F666">
            <v>0.05</v>
          </cell>
          <cell r="G666">
            <v>0.08</v>
          </cell>
          <cell r="H666">
            <v>0.06</v>
          </cell>
          <cell r="I666">
            <v>0.08</v>
          </cell>
          <cell r="J666">
            <v>7.0000000000000007E-2</v>
          </cell>
          <cell r="K666">
            <v>0</v>
          </cell>
          <cell r="L666">
            <v>7.0000000000000007E-2</v>
          </cell>
          <cell r="M666">
            <v>0</v>
          </cell>
          <cell r="N666">
            <v>0.08</v>
          </cell>
        </row>
        <row r="667">
          <cell r="C667">
            <v>39083</v>
          </cell>
          <cell r="D667">
            <v>0.06</v>
          </cell>
          <cell r="E667">
            <v>7.0000000000000007E-2</v>
          </cell>
          <cell r="F667">
            <v>0.05</v>
          </cell>
          <cell r="G667">
            <v>0.08</v>
          </cell>
          <cell r="H667">
            <v>0.06</v>
          </cell>
          <cell r="I667">
            <v>0.08</v>
          </cell>
          <cell r="J667">
            <v>7.0000000000000007E-2</v>
          </cell>
          <cell r="K667">
            <v>0</v>
          </cell>
          <cell r="L667">
            <v>7.0000000000000007E-2</v>
          </cell>
          <cell r="M667">
            <v>0</v>
          </cell>
          <cell r="N667">
            <v>0.08</v>
          </cell>
        </row>
        <row r="668">
          <cell r="C668">
            <v>39448</v>
          </cell>
          <cell r="D668">
            <v>0.06</v>
          </cell>
          <cell r="E668">
            <v>7.0000000000000007E-2</v>
          </cell>
          <cell r="F668">
            <v>0.05</v>
          </cell>
          <cell r="G668">
            <v>0.08</v>
          </cell>
          <cell r="H668">
            <v>0.06</v>
          </cell>
          <cell r="I668">
            <v>0.08</v>
          </cell>
          <cell r="J668">
            <v>7.0000000000000007E-2</v>
          </cell>
          <cell r="K668">
            <v>0</v>
          </cell>
          <cell r="L668">
            <v>7.0000000000000007E-2</v>
          </cell>
          <cell r="M668">
            <v>0</v>
          </cell>
          <cell r="N668">
            <v>0.08</v>
          </cell>
        </row>
        <row r="669">
          <cell r="C669">
            <v>39814</v>
          </cell>
          <cell r="D669">
            <v>0.06</v>
          </cell>
          <cell r="E669">
            <v>7.0000000000000007E-2</v>
          </cell>
          <cell r="F669">
            <v>0.05</v>
          </cell>
          <cell r="G669">
            <v>0.08</v>
          </cell>
          <cell r="H669">
            <v>0.06</v>
          </cell>
          <cell r="I669">
            <v>0.08</v>
          </cell>
          <cell r="J669">
            <v>7.0000000000000007E-2</v>
          </cell>
          <cell r="K669">
            <v>0</v>
          </cell>
          <cell r="L669">
            <v>7.0000000000000007E-2</v>
          </cell>
          <cell r="M669">
            <v>0</v>
          </cell>
          <cell r="N669">
            <v>0.08</v>
          </cell>
        </row>
        <row r="670">
          <cell r="C670">
            <v>40179</v>
          </cell>
          <cell r="D670">
            <v>0.06</v>
          </cell>
          <cell r="E670">
            <v>7.0000000000000007E-2</v>
          </cell>
          <cell r="F670">
            <v>0.05</v>
          </cell>
          <cell r="G670">
            <v>0.08</v>
          </cell>
          <cell r="H670">
            <v>0.06</v>
          </cell>
          <cell r="I670">
            <v>0.08</v>
          </cell>
          <cell r="J670">
            <v>7.0000000000000007E-2</v>
          </cell>
          <cell r="K670">
            <v>0</v>
          </cell>
          <cell r="L670">
            <v>7.0000000000000007E-2</v>
          </cell>
          <cell r="M670">
            <v>0</v>
          </cell>
          <cell r="N670">
            <v>0.08</v>
          </cell>
        </row>
        <row r="673">
          <cell r="C673" t="str">
            <v>VICCitiPower</v>
          </cell>
          <cell r="D673" t="str">
            <v>Pulse</v>
          </cell>
          <cell r="E673" t="str">
            <v>AGL</v>
          </cell>
          <cell r="F673" t="str">
            <v>TXU</v>
          </cell>
          <cell r="G673" t="str">
            <v>CitiPower</v>
          </cell>
          <cell r="H673" t="str">
            <v>Powercor</v>
          </cell>
          <cell r="I673" t="str">
            <v>Integral</v>
          </cell>
          <cell r="J673" t="str">
            <v>EnergyAustralia</v>
          </cell>
          <cell r="K673" t="str">
            <v>Rural NSW</v>
          </cell>
          <cell r="L673" t="str">
            <v>Energex</v>
          </cell>
          <cell r="M673" t="str">
            <v>Ergon</v>
          </cell>
          <cell r="N673" t="str">
            <v>Non Incumbent</v>
          </cell>
        </row>
        <row r="674">
          <cell r="C674">
            <v>36526</v>
          </cell>
          <cell r="D674">
            <v>0</v>
          </cell>
          <cell r="E674">
            <v>0</v>
          </cell>
          <cell r="F674">
            <v>0</v>
          </cell>
          <cell r="G674">
            <v>0</v>
          </cell>
          <cell r="H674">
            <v>0</v>
          </cell>
          <cell r="I674">
            <v>0</v>
          </cell>
          <cell r="J674">
            <v>0</v>
          </cell>
          <cell r="K674">
            <v>0</v>
          </cell>
          <cell r="L674">
            <v>0</v>
          </cell>
          <cell r="M674">
            <v>0</v>
          </cell>
          <cell r="N674">
            <v>0</v>
          </cell>
        </row>
        <row r="675">
          <cell r="C675">
            <v>36892</v>
          </cell>
          <cell r="D675">
            <v>0</v>
          </cell>
          <cell r="E675">
            <v>0</v>
          </cell>
          <cell r="F675">
            <v>0</v>
          </cell>
          <cell r="G675">
            <v>0</v>
          </cell>
          <cell r="H675">
            <v>0</v>
          </cell>
          <cell r="I675">
            <v>0</v>
          </cell>
          <cell r="J675">
            <v>0</v>
          </cell>
          <cell r="K675">
            <v>0</v>
          </cell>
          <cell r="L675">
            <v>0</v>
          </cell>
          <cell r="M675">
            <v>0</v>
          </cell>
          <cell r="N675">
            <v>0</v>
          </cell>
        </row>
        <row r="676">
          <cell r="C676">
            <v>37257</v>
          </cell>
          <cell r="D676">
            <v>0</v>
          </cell>
          <cell r="E676">
            <v>0</v>
          </cell>
          <cell r="F676">
            <v>0</v>
          </cell>
          <cell r="G676">
            <v>0</v>
          </cell>
          <cell r="H676">
            <v>0</v>
          </cell>
          <cell r="I676">
            <v>0</v>
          </cell>
          <cell r="J676">
            <v>0</v>
          </cell>
          <cell r="K676">
            <v>0</v>
          </cell>
          <cell r="L676">
            <v>0</v>
          </cell>
          <cell r="M676">
            <v>0</v>
          </cell>
          <cell r="N676">
            <v>0</v>
          </cell>
        </row>
        <row r="677">
          <cell r="C677">
            <v>37622</v>
          </cell>
          <cell r="D677">
            <v>0.06</v>
          </cell>
          <cell r="E677">
            <v>7.0000000000000007E-2</v>
          </cell>
          <cell r="F677">
            <v>0.06</v>
          </cell>
          <cell r="G677">
            <v>0.05</v>
          </cell>
          <cell r="H677">
            <v>0.06</v>
          </cell>
          <cell r="I677">
            <v>0.08</v>
          </cell>
          <cell r="J677">
            <v>7.0000000000000007E-2</v>
          </cell>
          <cell r="K677">
            <v>0</v>
          </cell>
          <cell r="L677">
            <v>7.0000000000000007E-2</v>
          </cell>
          <cell r="M677">
            <v>0</v>
          </cell>
          <cell r="N677">
            <v>0.08</v>
          </cell>
        </row>
        <row r="678">
          <cell r="C678">
            <v>37987</v>
          </cell>
          <cell r="D678">
            <v>0.06</v>
          </cell>
          <cell r="E678">
            <v>7.0000000000000007E-2</v>
          </cell>
          <cell r="F678">
            <v>0.06</v>
          </cell>
          <cell r="G678">
            <v>0.05</v>
          </cell>
          <cell r="H678">
            <v>0.06</v>
          </cell>
          <cell r="I678">
            <v>0.08</v>
          </cell>
          <cell r="J678">
            <v>7.0000000000000007E-2</v>
          </cell>
          <cell r="K678">
            <v>0</v>
          </cell>
          <cell r="L678">
            <v>7.0000000000000007E-2</v>
          </cell>
          <cell r="M678">
            <v>0</v>
          </cell>
          <cell r="N678">
            <v>0.08</v>
          </cell>
        </row>
        <row r="679">
          <cell r="C679">
            <v>38353</v>
          </cell>
          <cell r="D679">
            <v>0.06</v>
          </cell>
          <cell r="E679">
            <v>7.0000000000000007E-2</v>
          </cell>
          <cell r="F679">
            <v>0.06</v>
          </cell>
          <cell r="G679">
            <v>0.05</v>
          </cell>
          <cell r="H679">
            <v>0.06</v>
          </cell>
          <cell r="I679">
            <v>0.08</v>
          </cell>
          <cell r="J679">
            <v>7.0000000000000007E-2</v>
          </cell>
          <cell r="K679">
            <v>0</v>
          </cell>
          <cell r="L679">
            <v>7.0000000000000007E-2</v>
          </cell>
          <cell r="M679">
            <v>0</v>
          </cell>
          <cell r="N679">
            <v>0.08</v>
          </cell>
        </row>
        <row r="680">
          <cell r="C680">
            <v>38718</v>
          </cell>
          <cell r="D680">
            <v>0.06</v>
          </cell>
          <cell r="E680">
            <v>7.0000000000000007E-2</v>
          </cell>
          <cell r="F680">
            <v>0.06</v>
          </cell>
          <cell r="G680">
            <v>0.05</v>
          </cell>
          <cell r="H680">
            <v>0.06</v>
          </cell>
          <cell r="I680">
            <v>0.08</v>
          </cell>
          <cell r="J680">
            <v>7.0000000000000007E-2</v>
          </cell>
          <cell r="K680">
            <v>0</v>
          </cell>
          <cell r="L680">
            <v>7.0000000000000007E-2</v>
          </cell>
          <cell r="M680">
            <v>0</v>
          </cell>
          <cell r="N680">
            <v>0.08</v>
          </cell>
        </row>
        <row r="681">
          <cell r="C681">
            <v>39083</v>
          </cell>
          <cell r="D681">
            <v>0.06</v>
          </cell>
          <cell r="E681">
            <v>7.0000000000000007E-2</v>
          </cell>
          <cell r="F681">
            <v>0.06</v>
          </cell>
          <cell r="G681">
            <v>0.05</v>
          </cell>
          <cell r="H681">
            <v>0.06</v>
          </cell>
          <cell r="I681">
            <v>0.08</v>
          </cell>
          <cell r="J681">
            <v>7.0000000000000007E-2</v>
          </cell>
          <cell r="K681">
            <v>0</v>
          </cell>
          <cell r="L681">
            <v>7.0000000000000007E-2</v>
          </cell>
          <cell r="M681">
            <v>0</v>
          </cell>
          <cell r="N681">
            <v>0.08</v>
          </cell>
        </row>
        <row r="682">
          <cell r="C682">
            <v>39448</v>
          </cell>
          <cell r="D682">
            <v>0.06</v>
          </cell>
          <cell r="E682">
            <v>7.0000000000000007E-2</v>
          </cell>
          <cell r="F682">
            <v>0.06</v>
          </cell>
          <cell r="G682">
            <v>0.05</v>
          </cell>
          <cell r="H682">
            <v>0.06</v>
          </cell>
          <cell r="I682">
            <v>0.08</v>
          </cell>
          <cell r="J682">
            <v>7.0000000000000007E-2</v>
          </cell>
          <cell r="K682">
            <v>0</v>
          </cell>
          <cell r="L682">
            <v>7.0000000000000007E-2</v>
          </cell>
          <cell r="M682">
            <v>0</v>
          </cell>
          <cell r="N682">
            <v>0.08</v>
          </cell>
        </row>
        <row r="683">
          <cell r="C683">
            <v>39814</v>
          </cell>
          <cell r="D683">
            <v>0.06</v>
          </cell>
          <cell r="E683">
            <v>7.0000000000000007E-2</v>
          </cell>
          <cell r="F683">
            <v>0.06</v>
          </cell>
          <cell r="G683">
            <v>0.05</v>
          </cell>
          <cell r="H683">
            <v>0.06</v>
          </cell>
          <cell r="I683">
            <v>0.08</v>
          </cell>
          <cell r="J683">
            <v>7.0000000000000007E-2</v>
          </cell>
          <cell r="K683">
            <v>0</v>
          </cell>
          <cell r="L683">
            <v>7.0000000000000007E-2</v>
          </cell>
          <cell r="M683">
            <v>0</v>
          </cell>
          <cell r="N683">
            <v>0.08</v>
          </cell>
        </row>
        <row r="684">
          <cell r="C684">
            <v>40179</v>
          </cell>
          <cell r="D684">
            <v>0.06</v>
          </cell>
          <cell r="E684">
            <v>7.0000000000000007E-2</v>
          </cell>
          <cell r="F684">
            <v>0.06</v>
          </cell>
          <cell r="G684">
            <v>0.05</v>
          </cell>
          <cell r="H684">
            <v>0.06</v>
          </cell>
          <cell r="I684">
            <v>0.08</v>
          </cell>
          <cell r="J684">
            <v>7.0000000000000007E-2</v>
          </cell>
          <cell r="K684">
            <v>0</v>
          </cell>
          <cell r="L684">
            <v>7.0000000000000007E-2</v>
          </cell>
          <cell r="M684">
            <v>0</v>
          </cell>
          <cell r="N684">
            <v>0.08</v>
          </cell>
        </row>
        <row r="687">
          <cell r="C687" t="str">
            <v>VICPowercor</v>
          </cell>
          <cell r="D687" t="str">
            <v>Pulse</v>
          </cell>
          <cell r="E687" t="str">
            <v>AGL</v>
          </cell>
          <cell r="F687" t="str">
            <v>TXU</v>
          </cell>
          <cell r="G687" t="str">
            <v>CitiPower</v>
          </cell>
          <cell r="H687" t="str">
            <v>Powercor</v>
          </cell>
          <cell r="I687" t="str">
            <v>Integral</v>
          </cell>
          <cell r="J687" t="str">
            <v>EnergyAustralia</v>
          </cell>
          <cell r="K687" t="str">
            <v>Rural NSW</v>
          </cell>
          <cell r="L687" t="str">
            <v>Energex</v>
          </cell>
          <cell r="M687" t="str">
            <v>Ergon</v>
          </cell>
          <cell r="N687" t="str">
            <v>Non Incumbent</v>
          </cell>
        </row>
        <row r="688">
          <cell r="C688">
            <v>36526</v>
          </cell>
          <cell r="D688">
            <v>0</v>
          </cell>
          <cell r="E688">
            <v>0</v>
          </cell>
          <cell r="F688">
            <v>0</v>
          </cell>
          <cell r="G688">
            <v>0</v>
          </cell>
          <cell r="H688">
            <v>0</v>
          </cell>
          <cell r="I688">
            <v>0</v>
          </cell>
          <cell r="J688">
            <v>0</v>
          </cell>
          <cell r="K688">
            <v>0</v>
          </cell>
          <cell r="L688">
            <v>0</v>
          </cell>
          <cell r="M688">
            <v>0</v>
          </cell>
          <cell r="N688">
            <v>0</v>
          </cell>
        </row>
        <row r="689">
          <cell r="C689">
            <v>36892</v>
          </cell>
          <cell r="D689">
            <v>0</v>
          </cell>
          <cell r="E689">
            <v>0</v>
          </cell>
          <cell r="F689">
            <v>0</v>
          </cell>
          <cell r="G689">
            <v>0</v>
          </cell>
          <cell r="H689">
            <v>0</v>
          </cell>
          <cell r="I689">
            <v>0</v>
          </cell>
          <cell r="J689">
            <v>0</v>
          </cell>
          <cell r="K689">
            <v>0</v>
          </cell>
          <cell r="L689">
            <v>0</v>
          </cell>
          <cell r="M689">
            <v>0</v>
          </cell>
          <cell r="N689">
            <v>0</v>
          </cell>
        </row>
        <row r="690">
          <cell r="C690">
            <v>37257</v>
          </cell>
          <cell r="D690">
            <v>0</v>
          </cell>
          <cell r="E690">
            <v>0</v>
          </cell>
          <cell r="F690">
            <v>0</v>
          </cell>
          <cell r="G690">
            <v>0</v>
          </cell>
          <cell r="H690">
            <v>0</v>
          </cell>
          <cell r="I690">
            <v>0</v>
          </cell>
          <cell r="J690">
            <v>0</v>
          </cell>
          <cell r="K690">
            <v>0</v>
          </cell>
          <cell r="L690">
            <v>0</v>
          </cell>
          <cell r="M690">
            <v>0</v>
          </cell>
          <cell r="N690">
            <v>0</v>
          </cell>
        </row>
        <row r="691">
          <cell r="C691">
            <v>37622</v>
          </cell>
          <cell r="D691">
            <v>0.06</v>
          </cell>
          <cell r="E691">
            <v>7.0000000000000007E-2</v>
          </cell>
          <cell r="F691">
            <v>0.06</v>
          </cell>
          <cell r="G691">
            <v>0.08</v>
          </cell>
          <cell r="H691">
            <v>0.05</v>
          </cell>
          <cell r="I691">
            <v>0.08</v>
          </cell>
          <cell r="J691">
            <v>7.0000000000000007E-2</v>
          </cell>
          <cell r="K691">
            <v>0</v>
          </cell>
          <cell r="L691">
            <v>7.0000000000000007E-2</v>
          </cell>
          <cell r="M691">
            <v>0</v>
          </cell>
          <cell r="N691">
            <v>0.08</v>
          </cell>
        </row>
        <row r="692">
          <cell r="C692">
            <v>37987</v>
          </cell>
          <cell r="D692">
            <v>0.06</v>
          </cell>
          <cell r="E692">
            <v>7.0000000000000007E-2</v>
          </cell>
          <cell r="F692">
            <v>0.06</v>
          </cell>
          <cell r="G692">
            <v>0.08</v>
          </cell>
          <cell r="H692">
            <v>0.05</v>
          </cell>
          <cell r="I692">
            <v>0.08</v>
          </cell>
          <cell r="J692">
            <v>7.0000000000000007E-2</v>
          </cell>
          <cell r="K692">
            <v>0</v>
          </cell>
          <cell r="L692">
            <v>7.0000000000000007E-2</v>
          </cell>
          <cell r="M692">
            <v>0</v>
          </cell>
          <cell r="N692">
            <v>0.08</v>
          </cell>
        </row>
        <row r="693">
          <cell r="C693">
            <v>38353</v>
          </cell>
          <cell r="D693">
            <v>0.06</v>
          </cell>
          <cell r="E693">
            <v>7.0000000000000007E-2</v>
          </cell>
          <cell r="F693">
            <v>0.06</v>
          </cell>
          <cell r="G693">
            <v>0.08</v>
          </cell>
          <cell r="H693">
            <v>0.05</v>
          </cell>
          <cell r="I693">
            <v>0.08</v>
          </cell>
          <cell r="J693">
            <v>7.0000000000000007E-2</v>
          </cell>
          <cell r="K693">
            <v>0</v>
          </cell>
          <cell r="L693">
            <v>7.0000000000000007E-2</v>
          </cell>
          <cell r="M693">
            <v>0</v>
          </cell>
          <cell r="N693">
            <v>0.08</v>
          </cell>
        </row>
        <row r="694">
          <cell r="C694">
            <v>38718</v>
          </cell>
          <cell r="D694">
            <v>0.06</v>
          </cell>
          <cell r="E694">
            <v>7.0000000000000007E-2</v>
          </cell>
          <cell r="F694">
            <v>0.06</v>
          </cell>
          <cell r="G694">
            <v>0.08</v>
          </cell>
          <cell r="H694">
            <v>0.05</v>
          </cell>
          <cell r="I694">
            <v>0.08</v>
          </cell>
          <cell r="J694">
            <v>7.0000000000000007E-2</v>
          </cell>
          <cell r="K694">
            <v>0</v>
          </cell>
          <cell r="L694">
            <v>7.0000000000000007E-2</v>
          </cell>
          <cell r="M694">
            <v>0</v>
          </cell>
          <cell r="N694">
            <v>0.08</v>
          </cell>
        </row>
        <row r="695">
          <cell r="C695">
            <v>39083</v>
          </cell>
          <cell r="D695">
            <v>0.06</v>
          </cell>
          <cell r="E695">
            <v>7.0000000000000007E-2</v>
          </cell>
          <cell r="F695">
            <v>0.06</v>
          </cell>
          <cell r="G695">
            <v>0.08</v>
          </cell>
          <cell r="H695">
            <v>0.05</v>
          </cell>
          <cell r="I695">
            <v>0.08</v>
          </cell>
          <cell r="J695">
            <v>7.0000000000000007E-2</v>
          </cell>
          <cell r="K695">
            <v>0</v>
          </cell>
          <cell r="L695">
            <v>7.0000000000000007E-2</v>
          </cell>
          <cell r="M695">
            <v>0</v>
          </cell>
          <cell r="N695">
            <v>0.08</v>
          </cell>
        </row>
        <row r="696">
          <cell r="C696">
            <v>39448</v>
          </cell>
          <cell r="D696">
            <v>0.06</v>
          </cell>
          <cell r="E696">
            <v>7.0000000000000007E-2</v>
          </cell>
          <cell r="F696">
            <v>0.06</v>
          </cell>
          <cell r="G696">
            <v>0.08</v>
          </cell>
          <cell r="H696">
            <v>0.05</v>
          </cell>
          <cell r="I696">
            <v>0.08</v>
          </cell>
          <cell r="J696">
            <v>7.0000000000000007E-2</v>
          </cell>
          <cell r="K696">
            <v>0</v>
          </cell>
          <cell r="L696">
            <v>7.0000000000000007E-2</v>
          </cell>
          <cell r="M696">
            <v>0</v>
          </cell>
          <cell r="N696">
            <v>0.08</v>
          </cell>
        </row>
        <row r="697">
          <cell r="C697">
            <v>39814</v>
          </cell>
          <cell r="D697">
            <v>0.06</v>
          </cell>
          <cell r="E697">
            <v>7.0000000000000007E-2</v>
          </cell>
          <cell r="F697">
            <v>0.06</v>
          </cell>
          <cell r="G697">
            <v>0.08</v>
          </cell>
          <cell r="H697">
            <v>0.05</v>
          </cell>
          <cell r="I697">
            <v>0.08</v>
          </cell>
          <cell r="J697">
            <v>7.0000000000000007E-2</v>
          </cell>
          <cell r="K697">
            <v>0</v>
          </cell>
          <cell r="L697">
            <v>7.0000000000000007E-2</v>
          </cell>
          <cell r="M697">
            <v>0</v>
          </cell>
          <cell r="N697">
            <v>0.08</v>
          </cell>
        </row>
        <row r="698">
          <cell r="C698">
            <v>40179</v>
          </cell>
          <cell r="D698">
            <v>0.06</v>
          </cell>
          <cell r="E698">
            <v>7.0000000000000007E-2</v>
          </cell>
          <cell r="F698">
            <v>0.06</v>
          </cell>
          <cell r="G698">
            <v>0.08</v>
          </cell>
          <cell r="H698">
            <v>0.05</v>
          </cell>
          <cell r="I698">
            <v>0.08</v>
          </cell>
          <cell r="J698">
            <v>7.0000000000000007E-2</v>
          </cell>
          <cell r="K698">
            <v>0</v>
          </cell>
          <cell r="L698">
            <v>7.0000000000000007E-2</v>
          </cell>
          <cell r="M698">
            <v>0</v>
          </cell>
          <cell r="N698">
            <v>0.08</v>
          </cell>
        </row>
        <row r="701">
          <cell r="C701" t="str">
            <v>NSWIntegral</v>
          </cell>
          <cell r="D701" t="str">
            <v>Pulse</v>
          </cell>
          <cell r="E701" t="str">
            <v>AGL</v>
          </cell>
          <cell r="F701" t="str">
            <v>TXU</v>
          </cell>
          <cell r="G701" t="str">
            <v>CitiPower</v>
          </cell>
          <cell r="H701" t="str">
            <v>Powercor</v>
          </cell>
          <cell r="I701" t="str">
            <v>Integral</v>
          </cell>
          <cell r="J701" t="str">
            <v>EnergyAustralia</v>
          </cell>
          <cell r="K701" t="str">
            <v>Rural NSW</v>
          </cell>
          <cell r="L701" t="str">
            <v>Energex</v>
          </cell>
          <cell r="M701" t="str">
            <v>Ergon</v>
          </cell>
          <cell r="N701" t="str">
            <v>Non Incumbent</v>
          </cell>
        </row>
        <row r="702">
          <cell r="C702">
            <v>36526</v>
          </cell>
          <cell r="D702">
            <v>0</v>
          </cell>
          <cell r="E702">
            <v>0</v>
          </cell>
          <cell r="F702">
            <v>0</v>
          </cell>
          <cell r="G702">
            <v>0</v>
          </cell>
          <cell r="H702">
            <v>0</v>
          </cell>
          <cell r="I702">
            <v>0</v>
          </cell>
          <cell r="J702">
            <v>0</v>
          </cell>
          <cell r="K702">
            <v>0</v>
          </cell>
          <cell r="L702">
            <v>0</v>
          </cell>
          <cell r="M702">
            <v>0</v>
          </cell>
          <cell r="N702">
            <v>0</v>
          </cell>
        </row>
        <row r="703">
          <cell r="C703">
            <v>36892</v>
          </cell>
          <cell r="D703">
            <v>0</v>
          </cell>
          <cell r="E703">
            <v>0</v>
          </cell>
          <cell r="F703">
            <v>0</v>
          </cell>
          <cell r="G703">
            <v>0</v>
          </cell>
          <cell r="H703">
            <v>0</v>
          </cell>
          <cell r="I703">
            <v>0</v>
          </cell>
          <cell r="J703">
            <v>0</v>
          </cell>
          <cell r="K703">
            <v>0</v>
          </cell>
          <cell r="L703">
            <v>0</v>
          </cell>
          <cell r="M703">
            <v>0</v>
          </cell>
          <cell r="N703">
            <v>0</v>
          </cell>
        </row>
        <row r="704">
          <cell r="C704">
            <v>37257</v>
          </cell>
          <cell r="D704">
            <v>0</v>
          </cell>
          <cell r="E704">
            <v>0</v>
          </cell>
          <cell r="F704">
            <v>0</v>
          </cell>
          <cell r="G704">
            <v>0</v>
          </cell>
          <cell r="H704">
            <v>0</v>
          </cell>
          <cell r="I704">
            <v>0</v>
          </cell>
          <cell r="J704">
            <v>0</v>
          </cell>
          <cell r="K704">
            <v>0</v>
          </cell>
          <cell r="L704">
            <v>0</v>
          </cell>
          <cell r="M704">
            <v>0</v>
          </cell>
          <cell r="N704">
            <v>0</v>
          </cell>
        </row>
        <row r="705">
          <cell r="C705">
            <v>37622</v>
          </cell>
          <cell r="D705">
            <v>0.08</v>
          </cell>
          <cell r="E705">
            <v>0.08</v>
          </cell>
          <cell r="F705">
            <v>0.08</v>
          </cell>
          <cell r="G705">
            <v>0.08</v>
          </cell>
          <cell r="H705">
            <v>0.08</v>
          </cell>
          <cell r="I705">
            <v>0.06</v>
          </cell>
          <cell r="J705">
            <v>0.08</v>
          </cell>
          <cell r="K705">
            <v>0.08</v>
          </cell>
          <cell r="L705">
            <v>0.08</v>
          </cell>
          <cell r="M705">
            <v>0</v>
          </cell>
          <cell r="N705">
            <v>0.08</v>
          </cell>
        </row>
        <row r="706">
          <cell r="C706">
            <v>37987</v>
          </cell>
          <cell r="D706">
            <v>0.08</v>
          </cell>
          <cell r="E706">
            <v>0.08</v>
          </cell>
          <cell r="F706">
            <v>0.08</v>
          </cell>
          <cell r="G706">
            <v>0.08</v>
          </cell>
          <cell r="H706">
            <v>0.08</v>
          </cell>
          <cell r="I706">
            <v>0.06</v>
          </cell>
          <cell r="J706">
            <v>0.08</v>
          </cell>
          <cell r="K706">
            <v>0.08</v>
          </cell>
          <cell r="L706">
            <v>0.08</v>
          </cell>
          <cell r="M706">
            <v>0</v>
          </cell>
          <cell r="N706">
            <v>0.08</v>
          </cell>
        </row>
        <row r="707">
          <cell r="C707">
            <v>38353</v>
          </cell>
          <cell r="D707">
            <v>0.08</v>
          </cell>
          <cell r="E707">
            <v>0.08</v>
          </cell>
          <cell r="F707">
            <v>0.08</v>
          </cell>
          <cell r="G707">
            <v>0.08</v>
          </cell>
          <cell r="H707">
            <v>0.08</v>
          </cell>
          <cell r="I707">
            <v>0.06</v>
          </cell>
          <cell r="J707">
            <v>0.08</v>
          </cell>
          <cell r="K707">
            <v>0.08</v>
          </cell>
          <cell r="L707">
            <v>0.08</v>
          </cell>
          <cell r="M707">
            <v>0</v>
          </cell>
          <cell r="N707">
            <v>0.08</v>
          </cell>
        </row>
        <row r="708">
          <cell r="C708">
            <v>38718</v>
          </cell>
          <cell r="D708">
            <v>0.08</v>
          </cell>
          <cell r="E708">
            <v>0.08</v>
          </cell>
          <cell r="F708">
            <v>0.08</v>
          </cell>
          <cell r="G708">
            <v>0.08</v>
          </cell>
          <cell r="H708">
            <v>0.08</v>
          </cell>
          <cell r="I708">
            <v>0.06</v>
          </cell>
          <cell r="J708">
            <v>0.08</v>
          </cell>
          <cell r="K708">
            <v>0.08</v>
          </cell>
          <cell r="L708">
            <v>0.08</v>
          </cell>
          <cell r="M708">
            <v>0</v>
          </cell>
          <cell r="N708">
            <v>0.08</v>
          </cell>
        </row>
        <row r="709">
          <cell r="C709">
            <v>39083</v>
          </cell>
          <cell r="D709">
            <v>0.08</v>
          </cell>
          <cell r="E709">
            <v>0.08</v>
          </cell>
          <cell r="F709">
            <v>0.08</v>
          </cell>
          <cell r="G709">
            <v>0.08</v>
          </cell>
          <cell r="H709">
            <v>0.08</v>
          </cell>
          <cell r="I709">
            <v>0.06</v>
          </cell>
          <cell r="J709">
            <v>0.08</v>
          </cell>
          <cell r="K709">
            <v>0.08</v>
          </cell>
          <cell r="L709">
            <v>0.08</v>
          </cell>
          <cell r="M709">
            <v>0</v>
          </cell>
          <cell r="N709">
            <v>0.08</v>
          </cell>
        </row>
        <row r="710">
          <cell r="C710">
            <v>39448</v>
          </cell>
          <cell r="D710">
            <v>0.08</v>
          </cell>
          <cell r="E710">
            <v>0.08</v>
          </cell>
          <cell r="F710">
            <v>0.08</v>
          </cell>
          <cell r="G710">
            <v>0.08</v>
          </cell>
          <cell r="H710">
            <v>0.08</v>
          </cell>
          <cell r="I710">
            <v>0.06</v>
          </cell>
          <cell r="J710">
            <v>0.08</v>
          </cell>
          <cell r="K710">
            <v>0.08</v>
          </cell>
          <cell r="L710">
            <v>0.08</v>
          </cell>
          <cell r="M710">
            <v>0</v>
          </cell>
          <cell r="N710">
            <v>0.08</v>
          </cell>
        </row>
        <row r="711">
          <cell r="C711">
            <v>39814</v>
          </cell>
          <cell r="D711">
            <v>0.08</v>
          </cell>
          <cell r="E711">
            <v>0.08</v>
          </cell>
          <cell r="F711">
            <v>0.08</v>
          </cell>
          <cell r="G711">
            <v>0.08</v>
          </cell>
          <cell r="H711">
            <v>0.08</v>
          </cell>
          <cell r="I711">
            <v>0.06</v>
          </cell>
          <cell r="J711">
            <v>0.08</v>
          </cell>
          <cell r="K711">
            <v>0.08</v>
          </cell>
          <cell r="L711">
            <v>0.08</v>
          </cell>
          <cell r="M711">
            <v>0</v>
          </cell>
          <cell r="N711">
            <v>0.08</v>
          </cell>
        </row>
        <row r="712">
          <cell r="C712">
            <v>40179</v>
          </cell>
          <cell r="D712">
            <v>0.08</v>
          </cell>
          <cell r="E712">
            <v>0.08</v>
          </cell>
          <cell r="F712">
            <v>0.08</v>
          </cell>
          <cell r="G712">
            <v>0.08</v>
          </cell>
          <cell r="H712">
            <v>0.08</v>
          </cell>
          <cell r="I712">
            <v>0.06</v>
          </cell>
          <cell r="J712">
            <v>0.08</v>
          </cell>
          <cell r="K712">
            <v>0.08</v>
          </cell>
          <cell r="L712">
            <v>0.08</v>
          </cell>
          <cell r="M712">
            <v>0</v>
          </cell>
          <cell r="N712">
            <v>0.08</v>
          </cell>
        </row>
        <row r="715">
          <cell r="C715" t="str">
            <v>NSWEnergyAustralia</v>
          </cell>
          <cell r="D715" t="str">
            <v>Pulse</v>
          </cell>
          <cell r="E715" t="str">
            <v>AGL</v>
          </cell>
          <cell r="F715" t="str">
            <v>TXU</v>
          </cell>
          <cell r="G715" t="str">
            <v>CitiPower</v>
          </cell>
          <cell r="H715" t="str">
            <v>Powercor</v>
          </cell>
          <cell r="I715" t="str">
            <v>Integral</v>
          </cell>
          <cell r="J715" t="str">
            <v>EnergyAustralia</v>
          </cell>
          <cell r="K715" t="str">
            <v>Rural NSW</v>
          </cell>
          <cell r="L715" t="str">
            <v>Energex</v>
          </cell>
          <cell r="M715" t="str">
            <v>Ergon</v>
          </cell>
          <cell r="N715" t="str">
            <v>Non Incumbent</v>
          </cell>
        </row>
        <row r="716">
          <cell r="C716">
            <v>36526</v>
          </cell>
          <cell r="D716">
            <v>0</v>
          </cell>
          <cell r="E716">
            <v>0</v>
          </cell>
          <cell r="F716">
            <v>0</v>
          </cell>
          <cell r="G716">
            <v>0</v>
          </cell>
          <cell r="H716">
            <v>0</v>
          </cell>
          <cell r="I716">
            <v>0</v>
          </cell>
          <cell r="J716">
            <v>0</v>
          </cell>
          <cell r="K716">
            <v>0</v>
          </cell>
          <cell r="L716">
            <v>0</v>
          </cell>
          <cell r="M716">
            <v>0</v>
          </cell>
          <cell r="N716">
            <v>0</v>
          </cell>
        </row>
        <row r="717">
          <cell r="C717">
            <v>36892</v>
          </cell>
          <cell r="D717">
            <v>0</v>
          </cell>
          <cell r="E717">
            <v>0</v>
          </cell>
          <cell r="F717">
            <v>0</v>
          </cell>
          <cell r="G717">
            <v>0</v>
          </cell>
          <cell r="H717">
            <v>0</v>
          </cell>
          <cell r="I717">
            <v>0</v>
          </cell>
          <cell r="J717">
            <v>0</v>
          </cell>
          <cell r="K717">
            <v>0</v>
          </cell>
          <cell r="L717">
            <v>0</v>
          </cell>
          <cell r="M717">
            <v>0</v>
          </cell>
          <cell r="N717">
            <v>0</v>
          </cell>
        </row>
        <row r="718">
          <cell r="C718">
            <v>37257</v>
          </cell>
          <cell r="D718">
            <v>0</v>
          </cell>
          <cell r="E718">
            <v>0</v>
          </cell>
          <cell r="F718">
            <v>0</v>
          </cell>
          <cell r="G718">
            <v>0</v>
          </cell>
          <cell r="H718">
            <v>0</v>
          </cell>
          <cell r="I718">
            <v>0</v>
          </cell>
          <cell r="J718">
            <v>0</v>
          </cell>
          <cell r="K718">
            <v>0</v>
          </cell>
          <cell r="L718">
            <v>0</v>
          </cell>
          <cell r="M718">
            <v>0</v>
          </cell>
          <cell r="N718">
            <v>0</v>
          </cell>
        </row>
        <row r="719">
          <cell r="C719">
            <v>37622</v>
          </cell>
          <cell r="D719">
            <v>0.08</v>
          </cell>
          <cell r="E719">
            <v>0.08</v>
          </cell>
          <cell r="F719">
            <v>0.08</v>
          </cell>
          <cell r="G719">
            <v>0.08</v>
          </cell>
          <cell r="H719">
            <v>0.08</v>
          </cell>
          <cell r="I719">
            <v>0.08</v>
          </cell>
          <cell r="J719">
            <v>0.06</v>
          </cell>
          <cell r="K719">
            <v>0.08</v>
          </cell>
          <cell r="L719">
            <v>0.08</v>
          </cell>
          <cell r="M719">
            <v>0</v>
          </cell>
          <cell r="N719">
            <v>0.08</v>
          </cell>
        </row>
        <row r="720">
          <cell r="C720">
            <v>37987</v>
          </cell>
          <cell r="D720">
            <v>0.08</v>
          </cell>
          <cell r="E720">
            <v>0.08</v>
          </cell>
          <cell r="F720">
            <v>0.08</v>
          </cell>
          <cell r="G720">
            <v>0.08</v>
          </cell>
          <cell r="H720">
            <v>0.08</v>
          </cell>
          <cell r="I720">
            <v>0.08</v>
          </cell>
          <cell r="J720">
            <v>0.06</v>
          </cell>
          <cell r="K720">
            <v>0.08</v>
          </cell>
          <cell r="L720">
            <v>0.08</v>
          </cell>
          <cell r="M720">
            <v>0</v>
          </cell>
          <cell r="N720">
            <v>0.08</v>
          </cell>
        </row>
        <row r="721">
          <cell r="C721">
            <v>38353</v>
          </cell>
          <cell r="D721">
            <v>0.08</v>
          </cell>
          <cell r="E721">
            <v>0.08</v>
          </cell>
          <cell r="F721">
            <v>0.08</v>
          </cell>
          <cell r="G721">
            <v>0.08</v>
          </cell>
          <cell r="H721">
            <v>0.08</v>
          </cell>
          <cell r="I721">
            <v>0.08</v>
          </cell>
          <cell r="J721">
            <v>0.06</v>
          </cell>
          <cell r="K721">
            <v>0.08</v>
          </cell>
          <cell r="L721">
            <v>0.08</v>
          </cell>
          <cell r="M721">
            <v>0</v>
          </cell>
          <cell r="N721">
            <v>0.08</v>
          </cell>
        </row>
        <row r="722">
          <cell r="C722">
            <v>38718</v>
          </cell>
          <cell r="D722">
            <v>0.08</v>
          </cell>
          <cell r="E722">
            <v>0.08</v>
          </cell>
          <cell r="F722">
            <v>0.08</v>
          </cell>
          <cell r="G722">
            <v>0.08</v>
          </cell>
          <cell r="H722">
            <v>0.08</v>
          </cell>
          <cell r="I722">
            <v>0.08</v>
          </cell>
          <cell r="J722">
            <v>0.06</v>
          </cell>
          <cell r="K722">
            <v>0.08</v>
          </cell>
          <cell r="L722">
            <v>0.08</v>
          </cell>
          <cell r="M722">
            <v>0</v>
          </cell>
          <cell r="N722">
            <v>0.08</v>
          </cell>
        </row>
        <row r="723">
          <cell r="C723">
            <v>39083</v>
          </cell>
          <cell r="D723">
            <v>0.08</v>
          </cell>
          <cell r="E723">
            <v>0.08</v>
          </cell>
          <cell r="F723">
            <v>0.08</v>
          </cell>
          <cell r="G723">
            <v>0.08</v>
          </cell>
          <cell r="H723">
            <v>0.08</v>
          </cell>
          <cell r="I723">
            <v>0.08</v>
          </cell>
          <cell r="J723">
            <v>0.06</v>
          </cell>
          <cell r="K723">
            <v>0.08</v>
          </cell>
          <cell r="L723">
            <v>0.08</v>
          </cell>
          <cell r="M723">
            <v>0</v>
          </cell>
          <cell r="N723">
            <v>0.08</v>
          </cell>
        </row>
        <row r="724">
          <cell r="C724">
            <v>39448</v>
          </cell>
          <cell r="D724">
            <v>0.08</v>
          </cell>
          <cell r="E724">
            <v>0.08</v>
          </cell>
          <cell r="F724">
            <v>0.08</v>
          </cell>
          <cell r="G724">
            <v>0.08</v>
          </cell>
          <cell r="H724">
            <v>0.08</v>
          </cell>
          <cell r="I724">
            <v>0.08</v>
          </cell>
          <cell r="J724">
            <v>0.06</v>
          </cell>
          <cell r="K724">
            <v>0.08</v>
          </cell>
          <cell r="L724">
            <v>0.08</v>
          </cell>
          <cell r="M724">
            <v>0</v>
          </cell>
          <cell r="N724">
            <v>0.08</v>
          </cell>
        </row>
        <row r="725">
          <cell r="C725">
            <v>39814</v>
          </cell>
          <cell r="D725">
            <v>0.08</v>
          </cell>
          <cell r="E725">
            <v>0.08</v>
          </cell>
          <cell r="F725">
            <v>0.08</v>
          </cell>
          <cell r="G725">
            <v>0.08</v>
          </cell>
          <cell r="H725">
            <v>0.08</v>
          </cell>
          <cell r="I725">
            <v>0.08</v>
          </cell>
          <cell r="J725">
            <v>0.06</v>
          </cell>
          <cell r="K725">
            <v>0.08</v>
          </cell>
          <cell r="L725">
            <v>0.08</v>
          </cell>
          <cell r="M725">
            <v>0</v>
          </cell>
          <cell r="N725">
            <v>0.08</v>
          </cell>
        </row>
        <row r="726">
          <cell r="C726">
            <v>40179</v>
          </cell>
          <cell r="D726">
            <v>0.08</v>
          </cell>
          <cell r="E726">
            <v>0.08</v>
          </cell>
          <cell r="F726">
            <v>0.08</v>
          </cell>
          <cell r="G726">
            <v>0.08</v>
          </cell>
          <cell r="H726">
            <v>0.08</v>
          </cell>
          <cell r="I726">
            <v>0.08</v>
          </cell>
          <cell r="J726">
            <v>0.06</v>
          </cell>
          <cell r="K726">
            <v>0.08</v>
          </cell>
          <cell r="L726">
            <v>0.08</v>
          </cell>
          <cell r="M726">
            <v>0</v>
          </cell>
          <cell r="N726">
            <v>0.08</v>
          </cell>
        </row>
        <row r="729">
          <cell r="C729" t="str">
            <v>NSWRuralNSW</v>
          </cell>
          <cell r="D729" t="str">
            <v>Pulse</v>
          </cell>
          <cell r="E729" t="str">
            <v>AGL</v>
          </cell>
          <cell r="F729" t="str">
            <v>TXU</v>
          </cell>
          <cell r="G729" t="str">
            <v>CitiPower</v>
          </cell>
          <cell r="H729" t="str">
            <v>Powercor</v>
          </cell>
          <cell r="I729" t="str">
            <v>Integral</v>
          </cell>
          <cell r="J729" t="str">
            <v>EnergyAustralia</v>
          </cell>
          <cell r="K729" t="str">
            <v>Rural NSW</v>
          </cell>
          <cell r="L729" t="str">
            <v>Energex</v>
          </cell>
          <cell r="M729" t="str">
            <v>Ergon</v>
          </cell>
          <cell r="N729" t="str">
            <v>Non Incumbent</v>
          </cell>
        </row>
        <row r="730">
          <cell r="C730">
            <v>36526</v>
          </cell>
          <cell r="D730">
            <v>0</v>
          </cell>
          <cell r="E730">
            <v>0</v>
          </cell>
          <cell r="F730">
            <v>0</v>
          </cell>
          <cell r="G730">
            <v>0</v>
          </cell>
          <cell r="H730">
            <v>0</v>
          </cell>
          <cell r="I730">
            <v>0</v>
          </cell>
          <cell r="J730">
            <v>0</v>
          </cell>
          <cell r="K730">
            <v>0</v>
          </cell>
          <cell r="L730">
            <v>0</v>
          </cell>
          <cell r="M730">
            <v>0</v>
          </cell>
          <cell r="N730">
            <v>0</v>
          </cell>
        </row>
        <row r="731">
          <cell r="C731">
            <v>36892</v>
          </cell>
          <cell r="D731">
            <v>0</v>
          </cell>
          <cell r="E731">
            <v>0</v>
          </cell>
          <cell r="F731">
            <v>0</v>
          </cell>
          <cell r="G731">
            <v>0</v>
          </cell>
          <cell r="H731">
            <v>0</v>
          </cell>
          <cell r="I731">
            <v>0</v>
          </cell>
          <cell r="J731">
            <v>0</v>
          </cell>
          <cell r="K731">
            <v>0</v>
          </cell>
          <cell r="L731">
            <v>0</v>
          </cell>
          <cell r="M731">
            <v>0</v>
          </cell>
          <cell r="N731">
            <v>0</v>
          </cell>
        </row>
        <row r="732">
          <cell r="C732">
            <v>37257</v>
          </cell>
          <cell r="D732">
            <v>0</v>
          </cell>
          <cell r="E732">
            <v>0</v>
          </cell>
          <cell r="F732">
            <v>0</v>
          </cell>
          <cell r="G732">
            <v>0</v>
          </cell>
          <cell r="H732">
            <v>0</v>
          </cell>
          <cell r="I732">
            <v>0</v>
          </cell>
          <cell r="J732">
            <v>0</v>
          </cell>
          <cell r="K732">
            <v>0</v>
          </cell>
          <cell r="L732">
            <v>0</v>
          </cell>
          <cell r="M732">
            <v>0</v>
          </cell>
          <cell r="N732">
            <v>0</v>
          </cell>
        </row>
        <row r="733">
          <cell r="C733">
            <v>37622</v>
          </cell>
          <cell r="D733">
            <v>0.08</v>
          </cell>
          <cell r="E733">
            <v>0.08</v>
          </cell>
          <cell r="F733">
            <v>0.08</v>
          </cell>
          <cell r="G733">
            <v>0.08</v>
          </cell>
          <cell r="H733">
            <v>0.08</v>
          </cell>
          <cell r="I733">
            <v>0.08</v>
          </cell>
          <cell r="J733">
            <v>0.08</v>
          </cell>
          <cell r="K733">
            <v>0.06</v>
          </cell>
          <cell r="L733">
            <v>0.08</v>
          </cell>
          <cell r="M733">
            <v>0</v>
          </cell>
          <cell r="N733">
            <v>0.08</v>
          </cell>
        </row>
        <row r="734">
          <cell r="C734">
            <v>37987</v>
          </cell>
          <cell r="D734">
            <v>0.08</v>
          </cell>
          <cell r="E734">
            <v>0.08</v>
          </cell>
          <cell r="F734">
            <v>0.08</v>
          </cell>
          <cell r="G734">
            <v>0.08</v>
          </cell>
          <cell r="H734">
            <v>0.08</v>
          </cell>
          <cell r="I734">
            <v>0.08</v>
          </cell>
          <cell r="J734">
            <v>0.08</v>
          </cell>
          <cell r="K734">
            <v>0.06</v>
          </cell>
          <cell r="L734">
            <v>0.08</v>
          </cell>
          <cell r="M734">
            <v>0</v>
          </cell>
          <cell r="N734">
            <v>0.08</v>
          </cell>
        </row>
        <row r="735">
          <cell r="C735">
            <v>38353</v>
          </cell>
          <cell r="D735">
            <v>0.08</v>
          </cell>
          <cell r="E735">
            <v>0.08</v>
          </cell>
          <cell r="F735">
            <v>0.08</v>
          </cell>
          <cell r="G735">
            <v>0.08</v>
          </cell>
          <cell r="H735">
            <v>0.08</v>
          </cell>
          <cell r="I735">
            <v>0.08</v>
          </cell>
          <cell r="J735">
            <v>0.08</v>
          </cell>
          <cell r="K735">
            <v>0.06</v>
          </cell>
          <cell r="L735">
            <v>0.08</v>
          </cell>
          <cell r="M735">
            <v>0</v>
          </cell>
          <cell r="N735">
            <v>0.08</v>
          </cell>
        </row>
        <row r="736">
          <cell r="C736">
            <v>38718</v>
          </cell>
          <cell r="D736">
            <v>0.08</v>
          </cell>
          <cell r="E736">
            <v>0.08</v>
          </cell>
          <cell r="F736">
            <v>0.08</v>
          </cell>
          <cell r="G736">
            <v>0.08</v>
          </cell>
          <cell r="H736">
            <v>0.08</v>
          </cell>
          <cell r="I736">
            <v>0.08</v>
          </cell>
          <cell r="J736">
            <v>0.08</v>
          </cell>
          <cell r="K736">
            <v>0.06</v>
          </cell>
          <cell r="L736">
            <v>0.08</v>
          </cell>
          <cell r="M736">
            <v>0</v>
          </cell>
          <cell r="N736">
            <v>0.08</v>
          </cell>
        </row>
        <row r="737">
          <cell r="C737">
            <v>39083</v>
          </cell>
          <cell r="D737">
            <v>0.08</v>
          </cell>
          <cell r="E737">
            <v>0.08</v>
          </cell>
          <cell r="F737">
            <v>0.08</v>
          </cell>
          <cell r="G737">
            <v>0.08</v>
          </cell>
          <cell r="H737">
            <v>0.08</v>
          </cell>
          <cell r="I737">
            <v>0.08</v>
          </cell>
          <cell r="J737">
            <v>0.08</v>
          </cell>
          <cell r="K737">
            <v>0.06</v>
          </cell>
          <cell r="L737">
            <v>0.08</v>
          </cell>
          <cell r="M737">
            <v>0</v>
          </cell>
          <cell r="N737">
            <v>0.08</v>
          </cell>
        </row>
        <row r="738">
          <cell r="C738">
            <v>39448</v>
          </cell>
          <cell r="D738">
            <v>0.08</v>
          </cell>
          <cell r="E738">
            <v>0.08</v>
          </cell>
          <cell r="F738">
            <v>0.08</v>
          </cell>
          <cell r="G738">
            <v>0.08</v>
          </cell>
          <cell r="H738">
            <v>0.08</v>
          </cell>
          <cell r="I738">
            <v>0.08</v>
          </cell>
          <cell r="J738">
            <v>0.08</v>
          </cell>
          <cell r="K738">
            <v>0.06</v>
          </cell>
          <cell r="L738">
            <v>0.08</v>
          </cell>
          <cell r="M738">
            <v>0</v>
          </cell>
          <cell r="N738">
            <v>0.08</v>
          </cell>
        </row>
        <row r="739">
          <cell r="C739">
            <v>39814</v>
          </cell>
          <cell r="D739">
            <v>0.08</v>
          </cell>
          <cell r="E739">
            <v>0.08</v>
          </cell>
          <cell r="F739">
            <v>0.08</v>
          </cell>
          <cell r="G739">
            <v>0.08</v>
          </cell>
          <cell r="H739">
            <v>0.08</v>
          </cell>
          <cell r="I739">
            <v>0.08</v>
          </cell>
          <cell r="J739">
            <v>0.08</v>
          </cell>
          <cell r="K739">
            <v>0.06</v>
          </cell>
          <cell r="L739">
            <v>0.08</v>
          </cell>
          <cell r="M739">
            <v>0</v>
          </cell>
          <cell r="N739">
            <v>0.08</v>
          </cell>
        </row>
        <row r="740">
          <cell r="C740">
            <v>40179</v>
          </cell>
          <cell r="D740">
            <v>0.08</v>
          </cell>
          <cell r="E740">
            <v>0.08</v>
          </cell>
          <cell r="F740">
            <v>0.08</v>
          </cell>
          <cell r="G740">
            <v>0.08</v>
          </cell>
          <cell r="H740">
            <v>0.08</v>
          </cell>
          <cell r="I740">
            <v>0.08</v>
          </cell>
          <cell r="J740">
            <v>0.08</v>
          </cell>
          <cell r="K740">
            <v>0.06</v>
          </cell>
          <cell r="L740">
            <v>0.08</v>
          </cell>
          <cell r="M740">
            <v>0</v>
          </cell>
          <cell r="N740">
            <v>0.08</v>
          </cell>
        </row>
        <row r="743">
          <cell r="C743" t="str">
            <v>SAETSA</v>
          </cell>
          <cell r="D743" t="str">
            <v>Pulse</v>
          </cell>
          <cell r="E743" t="str">
            <v>AGL</v>
          </cell>
          <cell r="F743" t="str">
            <v>TXU</v>
          </cell>
          <cell r="G743" t="str">
            <v>CitiPower</v>
          </cell>
          <cell r="H743" t="str">
            <v>Powercor</v>
          </cell>
          <cell r="I743" t="str">
            <v>Integral</v>
          </cell>
          <cell r="J743" t="str">
            <v>EnergyAustralia</v>
          </cell>
          <cell r="K743" t="str">
            <v>Rural NSW</v>
          </cell>
          <cell r="L743" t="str">
            <v>Energex</v>
          </cell>
          <cell r="M743" t="str">
            <v>Ergon</v>
          </cell>
          <cell r="N743" t="str">
            <v>Non Incumbent</v>
          </cell>
        </row>
        <row r="744">
          <cell r="C744">
            <v>36526</v>
          </cell>
          <cell r="D744">
            <v>0</v>
          </cell>
          <cell r="E744">
            <v>0</v>
          </cell>
          <cell r="F744">
            <v>0</v>
          </cell>
          <cell r="G744">
            <v>0</v>
          </cell>
          <cell r="H744">
            <v>0</v>
          </cell>
          <cell r="I744">
            <v>0</v>
          </cell>
          <cell r="J744">
            <v>0</v>
          </cell>
          <cell r="K744">
            <v>0</v>
          </cell>
          <cell r="L744">
            <v>0</v>
          </cell>
          <cell r="M744">
            <v>0</v>
          </cell>
          <cell r="N744">
            <v>0</v>
          </cell>
        </row>
        <row r="745">
          <cell r="C745">
            <v>36892</v>
          </cell>
          <cell r="D745">
            <v>0</v>
          </cell>
          <cell r="E745">
            <v>0</v>
          </cell>
          <cell r="F745">
            <v>0</v>
          </cell>
          <cell r="G745">
            <v>0</v>
          </cell>
          <cell r="H745">
            <v>0</v>
          </cell>
          <cell r="I745">
            <v>0</v>
          </cell>
          <cell r="J745">
            <v>0</v>
          </cell>
          <cell r="K745">
            <v>0</v>
          </cell>
          <cell r="L745">
            <v>0</v>
          </cell>
          <cell r="M745">
            <v>0</v>
          </cell>
          <cell r="N745">
            <v>0</v>
          </cell>
        </row>
        <row r="746">
          <cell r="C746">
            <v>37257</v>
          </cell>
          <cell r="D746">
            <v>0</v>
          </cell>
          <cell r="E746">
            <v>0</v>
          </cell>
          <cell r="F746">
            <v>0</v>
          </cell>
          <cell r="G746">
            <v>0</v>
          </cell>
          <cell r="H746">
            <v>0</v>
          </cell>
          <cell r="I746">
            <v>0</v>
          </cell>
          <cell r="J746">
            <v>0</v>
          </cell>
          <cell r="K746">
            <v>0</v>
          </cell>
          <cell r="L746">
            <v>0</v>
          </cell>
          <cell r="M746">
            <v>0</v>
          </cell>
          <cell r="N746">
            <v>0</v>
          </cell>
        </row>
        <row r="747">
          <cell r="C747">
            <v>37622</v>
          </cell>
          <cell r="D747">
            <v>0</v>
          </cell>
          <cell r="E747">
            <v>0</v>
          </cell>
          <cell r="F747">
            <v>0</v>
          </cell>
          <cell r="G747">
            <v>0</v>
          </cell>
          <cell r="H747">
            <v>0</v>
          </cell>
          <cell r="I747">
            <v>0</v>
          </cell>
          <cell r="J747">
            <v>0</v>
          </cell>
          <cell r="K747">
            <v>0</v>
          </cell>
          <cell r="L747">
            <v>0</v>
          </cell>
          <cell r="M747">
            <v>0</v>
          </cell>
          <cell r="N747">
            <v>0</v>
          </cell>
        </row>
        <row r="748">
          <cell r="C748">
            <v>37987</v>
          </cell>
          <cell r="D748">
            <v>0</v>
          </cell>
          <cell r="E748">
            <v>0</v>
          </cell>
          <cell r="F748">
            <v>0</v>
          </cell>
          <cell r="G748">
            <v>0</v>
          </cell>
          <cell r="H748">
            <v>0</v>
          </cell>
          <cell r="I748">
            <v>0</v>
          </cell>
          <cell r="J748">
            <v>0</v>
          </cell>
          <cell r="K748">
            <v>0</v>
          </cell>
          <cell r="L748">
            <v>0</v>
          </cell>
          <cell r="M748">
            <v>0</v>
          </cell>
          <cell r="N748">
            <v>0</v>
          </cell>
        </row>
        <row r="749">
          <cell r="C749">
            <v>38353</v>
          </cell>
          <cell r="D749">
            <v>0.08</v>
          </cell>
          <cell r="E749">
            <v>0.06</v>
          </cell>
          <cell r="F749">
            <v>0.08</v>
          </cell>
          <cell r="G749">
            <v>0.08</v>
          </cell>
          <cell r="H749">
            <v>0.08</v>
          </cell>
          <cell r="I749">
            <v>0.08</v>
          </cell>
          <cell r="J749">
            <v>0.08</v>
          </cell>
          <cell r="K749">
            <v>0.08</v>
          </cell>
          <cell r="L749">
            <v>0.08</v>
          </cell>
          <cell r="M749">
            <v>0</v>
          </cell>
          <cell r="N749">
            <v>0.08</v>
          </cell>
        </row>
        <row r="750">
          <cell r="C750">
            <v>38718</v>
          </cell>
          <cell r="D750">
            <v>0.08</v>
          </cell>
          <cell r="E750">
            <v>0.06</v>
          </cell>
          <cell r="F750">
            <v>0.08</v>
          </cell>
          <cell r="G750">
            <v>0.08</v>
          </cell>
          <cell r="H750">
            <v>0.08</v>
          </cell>
          <cell r="I750">
            <v>0.08</v>
          </cell>
          <cell r="J750">
            <v>0.08</v>
          </cell>
          <cell r="K750">
            <v>0.08</v>
          </cell>
          <cell r="L750">
            <v>0.08</v>
          </cell>
          <cell r="M750">
            <v>0</v>
          </cell>
          <cell r="N750">
            <v>0.08</v>
          </cell>
        </row>
        <row r="751">
          <cell r="C751">
            <v>39083</v>
          </cell>
          <cell r="D751">
            <v>0.08</v>
          </cell>
          <cell r="E751">
            <v>0.06</v>
          </cell>
          <cell r="F751">
            <v>0.08</v>
          </cell>
          <cell r="G751">
            <v>0.08</v>
          </cell>
          <cell r="H751">
            <v>0.08</v>
          </cell>
          <cell r="I751">
            <v>0.08</v>
          </cell>
          <cell r="J751">
            <v>0.08</v>
          </cell>
          <cell r="K751">
            <v>0.08</v>
          </cell>
          <cell r="L751">
            <v>0.08</v>
          </cell>
          <cell r="M751">
            <v>0</v>
          </cell>
          <cell r="N751">
            <v>0.08</v>
          </cell>
        </row>
        <row r="752">
          <cell r="C752">
            <v>39448</v>
          </cell>
          <cell r="D752">
            <v>0.08</v>
          </cell>
          <cell r="E752">
            <v>0.06</v>
          </cell>
          <cell r="F752">
            <v>0.08</v>
          </cell>
          <cell r="G752">
            <v>0.08</v>
          </cell>
          <cell r="H752">
            <v>0.08</v>
          </cell>
          <cell r="I752">
            <v>0.08</v>
          </cell>
          <cell r="J752">
            <v>0.08</v>
          </cell>
          <cell r="K752">
            <v>0.08</v>
          </cell>
          <cell r="L752">
            <v>0.08</v>
          </cell>
          <cell r="M752">
            <v>0</v>
          </cell>
          <cell r="N752">
            <v>0.08</v>
          </cell>
        </row>
        <row r="753">
          <cell r="C753">
            <v>39814</v>
          </cell>
          <cell r="D753">
            <v>0.08</v>
          </cell>
          <cell r="E753">
            <v>0.06</v>
          </cell>
          <cell r="F753">
            <v>0.08</v>
          </cell>
          <cell r="G753">
            <v>0.08</v>
          </cell>
          <cell r="H753">
            <v>0.08</v>
          </cell>
          <cell r="I753">
            <v>0.08</v>
          </cell>
          <cell r="J753">
            <v>0.08</v>
          </cell>
          <cell r="K753">
            <v>0.08</v>
          </cell>
          <cell r="L753">
            <v>0.08</v>
          </cell>
          <cell r="M753">
            <v>0</v>
          </cell>
          <cell r="N753">
            <v>0.08</v>
          </cell>
        </row>
        <row r="754">
          <cell r="C754">
            <v>40179</v>
          </cell>
          <cell r="D754">
            <v>0.08</v>
          </cell>
          <cell r="E754">
            <v>0.06</v>
          </cell>
          <cell r="F754">
            <v>0.08</v>
          </cell>
          <cell r="G754">
            <v>0.08</v>
          </cell>
          <cell r="H754">
            <v>0.08</v>
          </cell>
          <cell r="I754">
            <v>0.08</v>
          </cell>
          <cell r="J754">
            <v>0.08</v>
          </cell>
          <cell r="K754">
            <v>0.08</v>
          </cell>
          <cell r="L754">
            <v>0.08</v>
          </cell>
          <cell r="M754">
            <v>0</v>
          </cell>
          <cell r="N754">
            <v>0.08</v>
          </cell>
        </row>
        <row r="757">
          <cell r="C757" t="str">
            <v>QLDEnergex</v>
          </cell>
          <cell r="D757" t="str">
            <v>Pulse</v>
          </cell>
          <cell r="E757" t="str">
            <v>AGL</v>
          </cell>
          <cell r="F757" t="str">
            <v>TXU</v>
          </cell>
          <cell r="G757" t="str">
            <v>CitiPower</v>
          </cell>
          <cell r="H757" t="str">
            <v>Powercor</v>
          </cell>
          <cell r="I757" t="str">
            <v>Integral</v>
          </cell>
          <cell r="J757" t="str">
            <v>EnergyAustralia</v>
          </cell>
          <cell r="K757" t="str">
            <v>Rural NSW</v>
          </cell>
          <cell r="L757" t="str">
            <v>Energex</v>
          </cell>
          <cell r="M757" t="str">
            <v>Ergon</v>
          </cell>
          <cell r="N757" t="str">
            <v>Non Incumbent</v>
          </cell>
        </row>
        <row r="758">
          <cell r="C758">
            <v>36526</v>
          </cell>
          <cell r="D758">
            <v>0</v>
          </cell>
          <cell r="E758">
            <v>0</v>
          </cell>
          <cell r="F758">
            <v>0</v>
          </cell>
          <cell r="G758">
            <v>0</v>
          </cell>
          <cell r="H758">
            <v>0</v>
          </cell>
          <cell r="I758">
            <v>0</v>
          </cell>
          <cell r="J758">
            <v>0</v>
          </cell>
          <cell r="K758">
            <v>0</v>
          </cell>
          <cell r="L758">
            <v>0</v>
          </cell>
          <cell r="M758">
            <v>0</v>
          </cell>
          <cell r="N758">
            <v>0</v>
          </cell>
        </row>
        <row r="759">
          <cell r="C759">
            <v>36892</v>
          </cell>
          <cell r="D759">
            <v>0</v>
          </cell>
          <cell r="E759">
            <v>0</v>
          </cell>
          <cell r="F759">
            <v>0</v>
          </cell>
          <cell r="G759">
            <v>0</v>
          </cell>
          <cell r="H759">
            <v>0</v>
          </cell>
          <cell r="I759">
            <v>0</v>
          </cell>
          <cell r="J759">
            <v>0</v>
          </cell>
          <cell r="K759">
            <v>0</v>
          </cell>
          <cell r="L759">
            <v>0</v>
          </cell>
          <cell r="M759">
            <v>0</v>
          </cell>
          <cell r="N759">
            <v>0</v>
          </cell>
        </row>
        <row r="760">
          <cell r="C760">
            <v>37257</v>
          </cell>
          <cell r="D760">
            <v>0</v>
          </cell>
          <cell r="E760">
            <v>0</v>
          </cell>
          <cell r="F760">
            <v>0</v>
          </cell>
          <cell r="G760">
            <v>0</v>
          </cell>
          <cell r="H760">
            <v>0</v>
          </cell>
          <cell r="I760">
            <v>0</v>
          </cell>
          <cell r="J760">
            <v>0</v>
          </cell>
          <cell r="K760">
            <v>0</v>
          </cell>
          <cell r="L760">
            <v>0</v>
          </cell>
          <cell r="M760">
            <v>0</v>
          </cell>
          <cell r="N760">
            <v>0</v>
          </cell>
        </row>
        <row r="761">
          <cell r="C761">
            <v>37622</v>
          </cell>
          <cell r="D761">
            <v>0</v>
          </cell>
          <cell r="E761">
            <v>0</v>
          </cell>
          <cell r="F761">
            <v>0</v>
          </cell>
          <cell r="G761">
            <v>0</v>
          </cell>
          <cell r="H761">
            <v>0</v>
          </cell>
          <cell r="I761">
            <v>0</v>
          </cell>
          <cell r="J761">
            <v>0</v>
          </cell>
          <cell r="K761">
            <v>0</v>
          </cell>
          <cell r="L761">
            <v>0</v>
          </cell>
          <cell r="M761">
            <v>0</v>
          </cell>
          <cell r="N761">
            <v>0</v>
          </cell>
        </row>
        <row r="762">
          <cell r="C762">
            <v>37987</v>
          </cell>
          <cell r="D762">
            <v>0</v>
          </cell>
          <cell r="E762">
            <v>0</v>
          </cell>
          <cell r="F762">
            <v>0</v>
          </cell>
          <cell r="G762">
            <v>0</v>
          </cell>
          <cell r="H762">
            <v>0</v>
          </cell>
          <cell r="I762">
            <v>0</v>
          </cell>
          <cell r="J762">
            <v>0</v>
          </cell>
          <cell r="K762">
            <v>0</v>
          </cell>
          <cell r="L762">
            <v>0</v>
          </cell>
          <cell r="M762">
            <v>0</v>
          </cell>
          <cell r="N762">
            <v>0</v>
          </cell>
        </row>
        <row r="763">
          <cell r="C763">
            <v>38353</v>
          </cell>
          <cell r="D763">
            <v>0.08</v>
          </cell>
          <cell r="E763">
            <v>0.08</v>
          </cell>
          <cell r="F763">
            <v>0.08</v>
          </cell>
          <cell r="G763">
            <v>0.08</v>
          </cell>
          <cell r="H763">
            <v>0.08</v>
          </cell>
          <cell r="I763">
            <v>0.08</v>
          </cell>
          <cell r="J763">
            <v>0.08</v>
          </cell>
          <cell r="K763">
            <v>0</v>
          </cell>
          <cell r="L763">
            <v>0.06</v>
          </cell>
          <cell r="M763">
            <v>0.08</v>
          </cell>
          <cell r="N763">
            <v>0.08</v>
          </cell>
        </row>
        <row r="764">
          <cell r="C764">
            <v>38718</v>
          </cell>
          <cell r="D764">
            <v>0.08</v>
          </cell>
          <cell r="E764">
            <v>0.08</v>
          </cell>
          <cell r="F764">
            <v>0.08</v>
          </cell>
          <cell r="G764">
            <v>0.08</v>
          </cell>
          <cell r="H764">
            <v>0.08</v>
          </cell>
          <cell r="I764">
            <v>0.08</v>
          </cell>
          <cell r="J764">
            <v>0.08</v>
          </cell>
          <cell r="K764">
            <v>0</v>
          </cell>
          <cell r="L764">
            <v>0.06</v>
          </cell>
          <cell r="M764">
            <v>0.08</v>
          </cell>
          <cell r="N764">
            <v>0.08</v>
          </cell>
        </row>
        <row r="765">
          <cell r="C765">
            <v>39083</v>
          </cell>
          <cell r="D765">
            <v>0.08</v>
          </cell>
          <cell r="E765">
            <v>0.08</v>
          </cell>
          <cell r="F765">
            <v>0.08</v>
          </cell>
          <cell r="G765">
            <v>0.08</v>
          </cell>
          <cell r="H765">
            <v>0.08</v>
          </cell>
          <cell r="I765">
            <v>0.08</v>
          </cell>
          <cell r="J765">
            <v>0.08</v>
          </cell>
          <cell r="K765">
            <v>0</v>
          </cell>
          <cell r="L765">
            <v>0.06</v>
          </cell>
          <cell r="M765">
            <v>0.08</v>
          </cell>
          <cell r="N765">
            <v>0.08</v>
          </cell>
        </row>
        <row r="766">
          <cell r="C766">
            <v>39448</v>
          </cell>
          <cell r="D766">
            <v>0.08</v>
          </cell>
          <cell r="E766">
            <v>0.08</v>
          </cell>
          <cell r="F766">
            <v>0.08</v>
          </cell>
          <cell r="G766">
            <v>0.08</v>
          </cell>
          <cell r="H766">
            <v>0.08</v>
          </cell>
          <cell r="I766">
            <v>0.08</v>
          </cell>
          <cell r="J766">
            <v>0.08</v>
          </cell>
          <cell r="K766">
            <v>0</v>
          </cell>
          <cell r="L766">
            <v>0.06</v>
          </cell>
          <cell r="M766">
            <v>0.08</v>
          </cell>
          <cell r="N766">
            <v>0.08</v>
          </cell>
        </row>
        <row r="767">
          <cell r="C767">
            <v>39814</v>
          </cell>
          <cell r="D767">
            <v>0.08</v>
          </cell>
          <cell r="E767">
            <v>0.08</v>
          </cell>
          <cell r="F767">
            <v>0.08</v>
          </cell>
          <cell r="G767">
            <v>0.08</v>
          </cell>
          <cell r="H767">
            <v>0.08</v>
          </cell>
          <cell r="I767">
            <v>0.08</v>
          </cell>
          <cell r="J767">
            <v>0.08</v>
          </cell>
          <cell r="K767">
            <v>0</v>
          </cell>
          <cell r="L767">
            <v>0.06</v>
          </cell>
          <cell r="M767">
            <v>0.08</v>
          </cell>
          <cell r="N767">
            <v>0.08</v>
          </cell>
        </row>
        <row r="768">
          <cell r="C768">
            <v>40179</v>
          </cell>
          <cell r="D768">
            <v>0.08</v>
          </cell>
          <cell r="E768">
            <v>0.08</v>
          </cell>
          <cell r="F768">
            <v>0.08</v>
          </cell>
          <cell r="G768">
            <v>0.08</v>
          </cell>
          <cell r="H768">
            <v>0.08</v>
          </cell>
          <cell r="I768">
            <v>0.08</v>
          </cell>
          <cell r="J768">
            <v>0.08</v>
          </cell>
          <cell r="K768">
            <v>0</v>
          </cell>
          <cell r="L768">
            <v>0.06</v>
          </cell>
          <cell r="M768">
            <v>0.08</v>
          </cell>
          <cell r="N768">
            <v>0.08</v>
          </cell>
        </row>
        <row r="771">
          <cell r="C771" t="str">
            <v>QLDErgon</v>
          </cell>
          <cell r="D771" t="str">
            <v>Pulse</v>
          </cell>
          <cell r="E771" t="str">
            <v>AGL</v>
          </cell>
          <cell r="F771" t="str">
            <v>TXU</v>
          </cell>
          <cell r="G771" t="str">
            <v>CitiPower</v>
          </cell>
          <cell r="H771" t="str">
            <v>Powercor</v>
          </cell>
          <cell r="I771" t="str">
            <v>Integral</v>
          </cell>
          <cell r="J771" t="str">
            <v>EnergyAustralia</v>
          </cell>
          <cell r="K771" t="str">
            <v>Rural NSW</v>
          </cell>
          <cell r="L771" t="str">
            <v>Energex</v>
          </cell>
          <cell r="M771" t="str">
            <v>Ergon</v>
          </cell>
          <cell r="N771" t="str">
            <v>Non Incumbent</v>
          </cell>
        </row>
        <row r="772">
          <cell r="C772">
            <v>36526</v>
          </cell>
          <cell r="D772">
            <v>0</v>
          </cell>
          <cell r="E772">
            <v>0</v>
          </cell>
          <cell r="F772">
            <v>0</v>
          </cell>
          <cell r="G772">
            <v>0</v>
          </cell>
          <cell r="H772">
            <v>0</v>
          </cell>
          <cell r="I772">
            <v>0</v>
          </cell>
          <cell r="J772">
            <v>0</v>
          </cell>
          <cell r="K772">
            <v>0</v>
          </cell>
          <cell r="L772">
            <v>0</v>
          </cell>
          <cell r="M772">
            <v>0</v>
          </cell>
          <cell r="N772">
            <v>0</v>
          </cell>
        </row>
        <row r="773">
          <cell r="C773">
            <v>36892</v>
          </cell>
          <cell r="D773">
            <v>0</v>
          </cell>
          <cell r="E773">
            <v>0</v>
          </cell>
          <cell r="F773">
            <v>0</v>
          </cell>
          <cell r="G773">
            <v>0</v>
          </cell>
          <cell r="H773">
            <v>0</v>
          </cell>
          <cell r="I773">
            <v>0</v>
          </cell>
          <cell r="J773">
            <v>0</v>
          </cell>
          <cell r="K773">
            <v>0</v>
          </cell>
          <cell r="L773">
            <v>0</v>
          </cell>
          <cell r="M773">
            <v>0</v>
          </cell>
          <cell r="N773">
            <v>0</v>
          </cell>
        </row>
        <row r="774">
          <cell r="C774">
            <v>37257</v>
          </cell>
          <cell r="D774">
            <v>0</v>
          </cell>
          <cell r="E774">
            <v>0</v>
          </cell>
          <cell r="F774">
            <v>0</v>
          </cell>
          <cell r="G774">
            <v>0</v>
          </cell>
          <cell r="H774">
            <v>0</v>
          </cell>
          <cell r="I774">
            <v>0</v>
          </cell>
          <cell r="J774">
            <v>0</v>
          </cell>
          <cell r="K774">
            <v>0</v>
          </cell>
          <cell r="L774">
            <v>0</v>
          </cell>
          <cell r="M774">
            <v>0</v>
          </cell>
          <cell r="N774">
            <v>0</v>
          </cell>
        </row>
        <row r="775">
          <cell r="C775">
            <v>37622</v>
          </cell>
          <cell r="D775">
            <v>0</v>
          </cell>
          <cell r="E775">
            <v>0</v>
          </cell>
          <cell r="F775">
            <v>0</v>
          </cell>
          <cell r="G775">
            <v>0</v>
          </cell>
          <cell r="H775">
            <v>0</v>
          </cell>
          <cell r="I775">
            <v>0</v>
          </cell>
          <cell r="J775">
            <v>0</v>
          </cell>
          <cell r="K775">
            <v>0</v>
          </cell>
          <cell r="L775">
            <v>0</v>
          </cell>
          <cell r="M775">
            <v>0</v>
          </cell>
          <cell r="N775">
            <v>0</v>
          </cell>
        </row>
        <row r="776">
          <cell r="C776">
            <v>37987</v>
          </cell>
          <cell r="D776">
            <v>0</v>
          </cell>
          <cell r="E776">
            <v>0</v>
          </cell>
          <cell r="F776">
            <v>0</v>
          </cell>
          <cell r="G776">
            <v>0</v>
          </cell>
          <cell r="H776">
            <v>0</v>
          </cell>
          <cell r="I776">
            <v>0</v>
          </cell>
          <cell r="J776">
            <v>0</v>
          </cell>
          <cell r="K776">
            <v>0</v>
          </cell>
          <cell r="L776">
            <v>0</v>
          </cell>
          <cell r="M776">
            <v>0</v>
          </cell>
          <cell r="N776">
            <v>0</v>
          </cell>
        </row>
        <row r="777">
          <cell r="C777">
            <v>38353</v>
          </cell>
          <cell r="D777">
            <v>0.08</v>
          </cell>
          <cell r="E777">
            <v>0.08</v>
          </cell>
          <cell r="F777">
            <v>0.08</v>
          </cell>
          <cell r="G777">
            <v>0.08</v>
          </cell>
          <cell r="H777">
            <v>0.08</v>
          </cell>
          <cell r="I777">
            <v>0.08</v>
          </cell>
          <cell r="J777">
            <v>0.08</v>
          </cell>
          <cell r="K777">
            <v>0</v>
          </cell>
          <cell r="L777">
            <v>0.08</v>
          </cell>
          <cell r="M777">
            <v>0.06</v>
          </cell>
          <cell r="N777">
            <v>0.08</v>
          </cell>
        </row>
        <row r="778">
          <cell r="C778">
            <v>38718</v>
          </cell>
          <cell r="D778">
            <v>0.08</v>
          </cell>
          <cell r="E778">
            <v>0.08</v>
          </cell>
          <cell r="F778">
            <v>0.08</v>
          </cell>
          <cell r="G778">
            <v>0.08</v>
          </cell>
          <cell r="H778">
            <v>0.08</v>
          </cell>
          <cell r="I778">
            <v>0.08</v>
          </cell>
          <cell r="J778">
            <v>0.08</v>
          </cell>
          <cell r="K778">
            <v>0</v>
          </cell>
          <cell r="L778">
            <v>0.08</v>
          </cell>
          <cell r="M778">
            <v>0.06</v>
          </cell>
          <cell r="N778">
            <v>0.08</v>
          </cell>
        </row>
        <row r="779">
          <cell r="C779">
            <v>39083</v>
          </cell>
          <cell r="D779">
            <v>0.08</v>
          </cell>
          <cell r="E779">
            <v>0.08</v>
          </cell>
          <cell r="F779">
            <v>0.08</v>
          </cell>
          <cell r="G779">
            <v>0.08</v>
          </cell>
          <cell r="H779">
            <v>0.08</v>
          </cell>
          <cell r="I779">
            <v>0.08</v>
          </cell>
          <cell r="J779">
            <v>0.08</v>
          </cell>
          <cell r="K779">
            <v>0</v>
          </cell>
          <cell r="L779">
            <v>0.08</v>
          </cell>
          <cell r="M779">
            <v>0.06</v>
          </cell>
          <cell r="N779">
            <v>0.08</v>
          </cell>
        </row>
        <row r="780">
          <cell r="C780">
            <v>39448</v>
          </cell>
          <cell r="D780">
            <v>0.08</v>
          </cell>
          <cell r="E780">
            <v>0.08</v>
          </cell>
          <cell r="F780">
            <v>0.08</v>
          </cell>
          <cell r="G780">
            <v>0.08</v>
          </cell>
          <cell r="H780">
            <v>0.08</v>
          </cell>
          <cell r="I780">
            <v>0.08</v>
          </cell>
          <cell r="J780">
            <v>0.08</v>
          </cell>
          <cell r="K780">
            <v>0</v>
          </cell>
          <cell r="L780">
            <v>0.08</v>
          </cell>
          <cell r="M780">
            <v>0.06</v>
          </cell>
          <cell r="N780">
            <v>0.08</v>
          </cell>
        </row>
        <row r="781">
          <cell r="C781">
            <v>39814</v>
          </cell>
          <cell r="D781">
            <v>0.08</v>
          </cell>
          <cell r="E781">
            <v>0.08</v>
          </cell>
          <cell r="F781">
            <v>0.08</v>
          </cell>
          <cell r="G781">
            <v>0.08</v>
          </cell>
          <cell r="H781">
            <v>0.08</v>
          </cell>
          <cell r="I781">
            <v>0.08</v>
          </cell>
          <cell r="J781">
            <v>0.08</v>
          </cell>
          <cell r="K781">
            <v>0</v>
          </cell>
          <cell r="L781">
            <v>0.08</v>
          </cell>
          <cell r="M781">
            <v>0.06</v>
          </cell>
          <cell r="N781">
            <v>0.08</v>
          </cell>
        </row>
        <row r="782">
          <cell r="C782">
            <v>40179</v>
          </cell>
          <cell r="D782">
            <v>0.08</v>
          </cell>
          <cell r="E782">
            <v>0.08</v>
          </cell>
          <cell r="F782">
            <v>0.08</v>
          </cell>
          <cell r="G782">
            <v>0.08</v>
          </cell>
          <cell r="H782">
            <v>0.08</v>
          </cell>
          <cell r="I782">
            <v>0.08</v>
          </cell>
          <cell r="J782">
            <v>0.08</v>
          </cell>
          <cell r="K782">
            <v>0</v>
          </cell>
          <cell r="L782">
            <v>0.08</v>
          </cell>
          <cell r="M782">
            <v>0.06</v>
          </cell>
          <cell r="N782">
            <v>0.08</v>
          </cell>
        </row>
      </sheetData>
      <sheetData sheetId="5" refreshError="1">
        <row r="11">
          <cell r="C11" t="str">
            <v>Pulse wins from:</v>
          </cell>
          <cell r="D11" t="str">
            <v>Pulse</v>
          </cell>
          <cell r="E11" t="str">
            <v>AGL</v>
          </cell>
          <cell r="F11" t="str">
            <v>TXU</v>
          </cell>
          <cell r="G11" t="str">
            <v>CitiPower</v>
          </cell>
          <cell r="H11" t="str">
            <v>Powercor</v>
          </cell>
          <cell r="I11" t="str">
            <v>Integral</v>
          </cell>
          <cell r="J11" t="str">
            <v>EnergyAustralia</v>
          </cell>
          <cell r="K11" t="str">
            <v>Rural NSW</v>
          </cell>
          <cell r="L11" t="str">
            <v>Energex</v>
          </cell>
          <cell r="M11" t="str">
            <v>Ergon</v>
          </cell>
          <cell r="N11" t="str">
            <v>Non Incumbent</v>
          </cell>
        </row>
        <row r="12">
          <cell r="C12">
            <v>36526</v>
          </cell>
          <cell r="D12">
            <v>0</v>
          </cell>
          <cell r="E12">
            <v>7.0000000000000007E-2</v>
          </cell>
          <cell r="F12">
            <v>7.0000000000000007E-2</v>
          </cell>
          <cell r="G12">
            <v>7.0000000000000007E-2</v>
          </cell>
          <cell r="H12">
            <v>7.0000000000000007E-2</v>
          </cell>
          <cell r="I12">
            <v>0.08</v>
          </cell>
          <cell r="J12">
            <v>0.08</v>
          </cell>
          <cell r="K12">
            <v>0.08</v>
          </cell>
          <cell r="L12">
            <v>0.06</v>
          </cell>
          <cell r="M12">
            <v>0.06</v>
          </cell>
          <cell r="N12">
            <v>0.08</v>
          </cell>
        </row>
        <row r="13">
          <cell r="C13">
            <v>36892</v>
          </cell>
          <cell r="D13">
            <v>0</v>
          </cell>
          <cell r="E13">
            <v>7.0000000000000007E-2</v>
          </cell>
          <cell r="F13">
            <v>7.0000000000000007E-2</v>
          </cell>
          <cell r="G13">
            <v>7.0000000000000007E-2</v>
          </cell>
          <cell r="H13">
            <v>7.0000000000000007E-2</v>
          </cell>
          <cell r="I13">
            <v>0.08</v>
          </cell>
          <cell r="J13">
            <v>0.08</v>
          </cell>
          <cell r="K13">
            <v>0.08</v>
          </cell>
          <cell r="L13">
            <v>0.06</v>
          </cell>
          <cell r="M13">
            <v>0.06</v>
          </cell>
          <cell r="N13">
            <v>0.08</v>
          </cell>
        </row>
        <row r="14">
          <cell r="C14">
            <v>37257</v>
          </cell>
          <cell r="D14">
            <v>0</v>
          </cell>
          <cell r="E14">
            <v>7.0000000000000007E-2</v>
          </cell>
          <cell r="F14">
            <v>7.0000000000000007E-2</v>
          </cell>
          <cell r="G14">
            <v>7.0000000000000007E-2</v>
          </cell>
          <cell r="H14">
            <v>7.0000000000000007E-2</v>
          </cell>
          <cell r="I14">
            <v>0.08</v>
          </cell>
          <cell r="J14">
            <v>0.08</v>
          </cell>
          <cell r="K14">
            <v>0.08</v>
          </cell>
          <cell r="L14">
            <v>0.06</v>
          </cell>
          <cell r="M14">
            <v>0.06</v>
          </cell>
          <cell r="N14">
            <v>0.08</v>
          </cell>
        </row>
        <row r="15">
          <cell r="C15">
            <v>37622</v>
          </cell>
          <cell r="D15">
            <v>0</v>
          </cell>
          <cell r="E15">
            <v>7.0000000000000007E-2</v>
          </cell>
          <cell r="F15">
            <v>7.0000000000000007E-2</v>
          </cell>
          <cell r="G15">
            <v>7.0000000000000007E-2</v>
          </cell>
          <cell r="H15">
            <v>7.0000000000000007E-2</v>
          </cell>
          <cell r="I15">
            <v>0.08</v>
          </cell>
          <cell r="J15">
            <v>0.08</v>
          </cell>
          <cell r="K15">
            <v>0.08</v>
          </cell>
          <cell r="L15">
            <v>0.06</v>
          </cell>
          <cell r="M15">
            <v>0.06</v>
          </cell>
          <cell r="N15">
            <v>0.08</v>
          </cell>
        </row>
        <row r="16">
          <cell r="C16">
            <v>37987</v>
          </cell>
          <cell r="D16">
            <v>0</v>
          </cell>
          <cell r="E16">
            <v>7.0000000000000007E-2</v>
          </cell>
          <cell r="F16">
            <v>7.0000000000000007E-2</v>
          </cell>
          <cell r="G16">
            <v>7.0000000000000007E-2</v>
          </cell>
          <cell r="H16">
            <v>7.0000000000000007E-2</v>
          </cell>
          <cell r="I16">
            <v>0.08</v>
          </cell>
          <cell r="J16">
            <v>0.08</v>
          </cell>
          <cell r="K16">
            <v>0.08</v>
          </cell>
          <cell r="L16">
            <v>0.06</v>
          </cell>
          <cell r="M16">
            <v>0.06</v>
          </cell>
          <cell r="N16">
            <v>0.08</v>
          </cell>
        </row>
        <row r="17">
          <cell r="C17">
            <v>38353</v>
          </cell>
          <cell r="D17">
            <v>0</v>
          </cell>
          <cell r="E17">
            <v>7.0000000000000007E-2</v>
          </cell>
          <cell r="F17">
            <v>7.0000000000000007E-2</v>
          </cell>
          <cell r="G17">
            <v>7.0000000000000007E-2</v>
          </cell>
          <cell r="H17">
            <v>7.0000000000000007E-2</v>
          </cell>
          <cell r="I17">
            <v>0.08</v>
          </cell>
          <cell r="J17">
            <v>0.08</v>
          </cell>
          <cell r="K17">
            <v>0.08</v>
          </cell>
          <cell r="L17">
            <v>0.06</v>
          </cell>
          <cell r="M17">
            <v>0.06</v>
          </cell>
          <cell r="N17">
            <v>0.08</v>
          </cell>
        </row>
        <row r="18">
          <cell r="C18">
            <v>38718</v>
          </cell>
          <cell r="D18">
            <v>0</v>
          </cell>
          <cell r="E18">
            <v>7.0000000000000007E-2</v>
          </cell>
          <cell r="F18">
            <v>7.0000000000000007E-2</v>
          </cell>
          <cell r="G18">
            <v>7.0000000000000007E-2</v>
          </cell>
          <cell r="H18">
            <v>7.0000000000000007E-2</v>
          </cell>
          <cell r="I18">
            <v>0.08</v>
          </cell>
          <cell r="J18">
            <v>0.08</v>
          </cell>
          <cell r="K18">
            <v>0.08</v>
          </cell>
          <cell r="L18">
            <v>0.06</v>
          </cell>
          <cell r="M18">
            <v>0.06</v>
          </cell>
          <cell r="N18">
            <v>0.08</v>
          </cell>
        </row>
        <row r="20">
          <cell r="C20" t="str">
            <v>AGL</v>
          </cell>
          <cell r="D20" t="str">
            <v>Pulse</v>
          </cell>
          <cell r="E20" t="str">
            <v>AGL</v>
          </cell>
          <cell r="F20" t="str">
            <v>TXU</v>
          </cell>
          <cell r="G20" t="str">
            <v>CitiPower</v>
          </cell>
          <cell r="H20" t="str">
            <v>Powercor</v>
          </cell>
          <cell r="I20" t="str">
            <v>Integral</v>
          </cell>
          <cell r="J20" t="str">
            <v>EnergyAustralia</v>
          </cell>
          <cell r="K20" t="str">
            <v>Rural NSW</v>
          </cell>
          <cell r="L20" t="str">
            <v>Energex</v>
          </cell>
          <cell r="M20" t="str">
            <v>Ergon</v>
          </cell>
          <cell r="N20" t="str">
            <v>Non Incumbent</v>
          </cell>
        </row>
        <row r="21">
          <cell r="C21">
            <v>36526</v>
          </cell>
          <cell r="D21">
            <v>7.4999999999999997E-2</v>
          </cell>
          <cell r="E21">
            <v>0</v>
          </cell>
          <cell r="F21">
            <v>7.6666666666666675E-2</v>
          </cell>
          <cell r="G21">
            <v>7.6666666666666675E-2</v>
          </cell>
          <cell r="H21">
            <v>7.6666666666666675E-2</v>
          </cell>
          <cell r="I21">
            <v>8.2500000000000004E-2</v>
          </cell>
          <cell r="J21">
            <v>8.2500000000000004E-2</v>
          </cell>
          <cell r="K21">
            <v>8.2500000000000004E-2</v>
          </cell>
          <cell r="L21">
            <v>0.06</v>
          </cell>
          <cell r="M21">
            <v>0.06</v>
          </cell>
          <cell r="N21">
            <v>0.08</v>
          </cell>
        </row>
        <row r="22">
          <cell r="C22">
            <v>36892</v>
          </cell>
          <cell r="D22">
            <v>7.4999999999999997E-2</v>
          </cell>
          <cell r="E22">
            <v>0</v>
          </cell>
          <cell r="F22">
            <v>7.6666666666666675E-2</v>
          </cell>
          <cell r="G22">
            <v>7.6666666666666675E-2</v>
          </cell>
          <cell r="H22">
            <v>7.6666666666666675E-2</v>
          </cell>
          <cell r="I22">
            <v>8.2500000000000004E-2</v>
          </cell>
          <cell r="J22">
            <v>8.2500000000000004E-2</v>
          </cell>
          <cell r="K22">
            <v>8.2500000000000004E-2</v>
          </cell>
          <cell r="L22">
            <v>0.06</v>
          </cell>
          <cell r="M22">
            <v>0.06</v>
          </cell>
          <cell r="N22">
            <v>0.08</v>
          </cell>
        </row>
        <row r="23">
          <cell r="C23">
            <v>37257</v>
          </cell>
          <cell r="D23">
            <v>7.4999999999999997E-2</v>
          </cell>
          <cell r="E23">
            <v>0</v>
          </cell>
          <cell r="F23">
            <v>7.6666666666666675E-2</v>
          </cell>
          <cell r="G23">
            <v>7.6666666666666675E-2</v>
          </cell>
          <cell r="H23">
            <v>7.6666666666666675E-2</v>
          </cell>
          <cell r="I23">
            <v>8.2500000000000004E-2</v>
          </cell>
          <cell r="J23">
            <v>8.2500000000000004E-2</v>
          </cell>
          <cell r="K23">
            <v>8.2500000000000004E-2</v>
          </cell>
          <cell r="L23">
            <v>0.06</v>
          </cell>
          <cell r="M23">
            <v>0.06</v>
          </cell>
          <cell r="N23">
            <v>0.08</v>
          </cell>
        </row>
        <row r="24">
          <cell r="C24">
            <v>37622</v>
          </cell>
          <cell r="D24">
            <v>7.4999999999999997E-2</v>
          </cell>
          <cell r="E24">
            <v>0</v>
          </cell>
          <cell r="F24">
            <v>7.6666666666666675E-2</v>
          </cell>
          <cell r="G24">
            <v>7.6666666666666675E-2</v>
          </cell>
          <cell r="H24">
            <v>7.6666666666666675E-2</v>
          </cell>
          <cell r="I24">
            <v>8.2500000000000004E-2</v>
          </cell>
          <cell r="J24">
            <v>8.2500000000000004E-2</v>
          </cell>
          <cell r="K24">
            <v>8.2500000000000004E-2</v>
          </cell>
          <cell r="L24">
            <v>0.06</v>
          </cell>
          <cell r="M24">
            <v>0.06</v>
          </cell>
          <cell r="N24">
            <v>0.08</v>
          </cell>
        </row>
        <row r="25">
          <cell r="C25">
            <v>37987</v>
          </cell>
          <cell r="D25">
            <v>7.4999999999999997E-2</v>
          </cell>
          <cell r="E25">
            <v>0</v>
          </cell>
          <cell r="F25">
            <v>7.6666666666666675E-2</v>
          </cell>
          <cell r="G25">
            <v>7.6666666666666675E-2</v>
          </cell>
          <cell r="H25">
            <v>7.6666666666666675E-2</v>
          </cell>
          <cell r="I25">
            <v>8.2500000000000004E-2</v>
          </cell>
          <cell r="J25">
            <v>8.2500000000000004E-2</v>
          </cell>
          <cell r="K25">
            <v>8.2500000000000004E-2</v>
          </cell>
          <cell r="L25">
            <v>0.06</v>
          </cell>
          <cell r="M25">
            <v>0.06</v>
          </cell>
          <cell r="N25">
            <v>0.08</v>
          </cell>
        </row>
        <row r="26">
          <cell r="C26">
            <v>38353</v>
          </cell>
          <cell r="D26">
            <v>7.4999999999999997E-2</v>
          </cell>
          <cell r="E26">
            <v>0</v>
          </cell>
          <cell r="F26">
            <v>7.6666666666666675E-2</v>
          </cell>
          <cell r="G26">
            <v>7.6666666666666675E-2</v>
          </cell>
          <cell r="H26">
            <v>7.6666666666666675E-2</v>
          </cell>
          <cell r="I26">
            <v>8.2500000000000004E-2</v>
          </cell>
          <cell r="J26">
            <v>8.2500000000000004E-2</v>
          </cell>
          <cell r="K26">
            <v>8.2500000000000004E-2</v>
          </cell>
          <cell r="L26">
            <v>0.06</v>
          </cell>
          <cell r="M26">
            <v>0.06</v>
          </cell>
          <cell r="N26">
            <v>0.08</v>
          </cell>
        </row>
        <row r="27">
          <cell r="C27">
            <v>38718</v>
          </cell>
          <cell r="D27">
            <v>7.4999999999999997E-2</v>
          </cell>
          <cell r="E27">
            <v>0</v>
          </cell>
          <cell r="F27">
            <v>7.6666666666666675E-2</v>
          </cell>
          <cell r="G27">
            <v>7.6666666666666675E-2</v>
          </cell>
          <cell r="H27">
            <v>7.6666666666666675E-2</v>
          </cell>
          <cell r="I27">
            <v>8.2500000000000004E-2</v>
          </cell>
          <cell r="J27">
            <v>8.2500000000000004E-2</v>
          </cell>
          <cell r="K27">
            <v>8.2500000000000004E-2</v>
          </cell>
          <cell r="L27">
            <v>0.06</v>
          </cell>
          <cell r="M27">
            <v>0.06</v>
          </cell>
          <cell r="N27">
            <v>0.08</v>
          </cell>
        </row>
        <row r="29">
          <cell r="C29" t="str">
            <v>TXU</v>
          </cell>
          <cell r="D29" t="str">
            <v>Pulse</v>
          </cell>
          <cell r="E29" t="str">
            <v>AGL</v>
          </cell>
          <cell r="F29" t="str">
            <v>TXU</v>
          </cell>
          <cell r="G29" t="str">
            <v>CitiPower</v>
          </cell>
          <cell r="H29" t="str">
            <v>Powercor</v>
          </cell>
          <cell r="I29" t="str">
            <v>Integral</v>
          </cell>
          <cell r="J29" t="str">
            <v>EnergyAustralia</v>
          </cell>
          <cell r="K29" t="str">
            <v>Rural NSW</v>
          </cell>
          <cell r="L29" t="str">
            <v>Energex</v>
          </cell>
          <cell r="M29" t="str">
            <v>Ergon</v>
          </cell>
          <cell r="N29" t="str">
            <v>Non Incumbent</v>
          </cell>
        </row>
        <row r="30">
          <cell r="C30">
            <v>36526</v>
          </cell>
          <cell r="D30">
            <v>7.4999999999999997E-2</v>
          </cell>
          <cell r="E30">
            <v>7.6666666666666675E-2</v>
          </cell>
          <cell r="F30">
            <v>0</v>
          </cell>
          <cell r="G30">
            <v>7.6666666666666675E-2</v>
          </cell>
          <cell r="H30">
            <v>7.6666666666666675E-2</v>
          </cell>
          <cell r="I30">
            <v>8.2500000000000004E-2</v>
          </cell>
          <cell r="J30">
            <v>8.2500000000000004E-2</v>
          </cell>
          <cell r="K30">
            <v>8.2500000000000004E-2</v>
          </cell>
          <cell r="L30">
            <v>0.06</v>
          </cell>
          <cell r="M30">
            <v>0.06</v>
          </cell>
          <cell r="N30">
            <v>0.1</v>
          </cell>
        </row>
        <row r="31">
          <cell r="C31">
            <v>36892</v>
          </cell>
          <cell r="D31">
            <v>7.4999999999999997E-2</v>
          </cell>
          <cell r="E31">
            <v>7.6666666666666675E-2</v>
          </cell>
          <cell r="F31">
            <v>0</v>
          </cell>
          <cell r="G31">
            <v>7.6666666666666675E-2</v>
          </cell>
          <cell r="H31">
            <v>7.6666666666666675E-2</v>
          </cell>
          <cell r="I31">
            <v>8.2500000000000004E-2</v>
          </cell>
          <cell r="J31">
            <v>8.2500000000000004E-2</v>
          </cell>
          <cell r="K31">
            <v>8.2500000000000004E-2</v>
          </cell>
          <cell r="L31">
            <v>0.06</v>
          </cell>
          <cell r="M31">
            <v>0.06</v>
          </cell>
          <cell r="N31">
            <v>0.1</v>
          </cell>
        </row>
        <row r="32">
          <cell r="C32">
            <v>37257</v>
          </cell>
          <cell r="D32">
            <v>7.4999999999999997E-2</v>
          </cell>
          <cell r="E32">
            <v>7.6666666666666675E-2</v>
          </cell>
          <cell r="F32">
            <v>0</v>
          </cell>
          <cell r="G32">
            <v>7.6666666666666675E-2</v>
          </cell>
          <cell r="H32">
            <v>7.6666666666666675E-2</v>
          </cell>
          <cell r="I32">
            <v>8.2500000000000004E-2</v>
          </cell>
          <cell r="J32">
            <v>8.2500000000000004E-2</v>
          </cell>
          <cell r="K32">
            <v>8.2500000000000004E-2</v>
          </cell>
          <cell r="L32">
            <v>0.06</v>
          </cell>
          <cell r="M32">
            <v>0.06</v>
          </cell>
          <cell r="N32">
            <v>0.1</v>
          </cell>
        </row>
        <row r="33">
          <cell r="C33">
            <v>37622</v>
          </cell>
          <cell r="D33">
            <v>7.4999999999999997E-2</v>
          </cell>
          <cell r="E33">
            <v>7.6666666666666675E-2</v>
          </cell>
          <cell r="F33">
            <v>0</v>
          </cell>
          <cell r="G33">
            <v>7.6666666666666675E-2</v>
          </cell>
          <cell r="H33">
            <v>7.6666666666666675E-2</v>
          </cell>
          <cell r="I33">
            <v>8.2500000000000004E-2</v>
          </cell>
          <cell r="J33">
            <v>8.2500000000000004E-2</v>
          </cell>
          <cell r="K33">
            <v>8.2500000000000004E-2</v>
          </cell>
          <cell r="L33">
            <v>0.06</v>
          </cell>
          <cell r="M33">
            <v>0.06</v>
          </cell>
          <cell r="N33">
            <v>0.1</v>
          </cell>
        </row>
        <row r="34">
          <cell r="C34">
            <v>37987</v>
          </cell>
          <cell r="D34">
            <v>7.4999999999999997E-2</v>
          </cell>
          <cell r="E34">
            <v>7.6666666666666675E-2</v>
          </cell>
          <cell r="F34">
            <v>0</v>
          </cell>
          <cell r="G34">
            <v>7.6666666666666675E-2</v>
          </cell>
          <cell r="H34">
            <v>7.6666666666666675E-2</v>
          </cell>
          <cell r="I34">
            <v>8.2500000000000004E-2</v>
          </cell>
          <cell r="J34">
            <v>8.2500000000000004E-2</v>
          </cell>
          <cell r="K34">
            <v>8.2500000000000004E-2</v>
          </cell>
          <cell r="L34">
            <v>0.06</v>
          </cell>
          <cell r="M34">
            <v>0.06</v>
          </cell>
          <cell r="N34">
            <v>0.1</v>
          </cell>
        </row>
        <row r="35">
          <cell r="C35">
            <v>38353</v>
          </cell>
          <cell r="D35">
            <v>7.4999999999999997E-2</v>
          </cell>
          <cell r="E35">
            <v>7.6666666666666675E-2</v>
          </cell>
          <cell r="F35">
            <v>0</v>
          </cell>
          <cell r="G35">
            <v>7.6666666666666675E-2</v>
          </cell>
          <cell r="H35">
            <v>7.6666666666666675E-2</v>
          </cell>
          <cell r="I35">
            <v>8.2500000000000004E-2</v>
          </cell>
          <cell r="J35">
            <v>8.2500000000000004E-2</v>
          </cell>
          <cell r="K35">
            <v>8.2500000000000004E-2</v>
          </cell>
          <cell r="L35">
            <v>0.06</v>
          </cell>
          <cell r="M35">
            <v>0.06</v>
          </cell>
          <cell r="N35">
            <v>0.1</v>
          </cell>
        </row>
        <row r="36">
          <cell r="C36">
            <v>38718</v>
          </cell>
          <cell r="D36">
            <v>7.4999999999999997E-2</v>
          </cell>
          <cell r="E36">
            <v>7.6666666666666675E-2</v>
          </cell>
          <cell r="F36">
            <v>0</v>
          </cell>
          <cell r="G36">
            <v>7.6666666666666675E-2</v>
          </cell>
          <cell r="H36">
            <v>7.6666666666666675E-2</v>
          </cell>
          <cell r="I36">
            <v>8.2500000000000004E-2</v>
          </cell>
          <cell r="J36">
            <v>8.2500000000000004E-2</v>
          </cell>
          <cell r="K36">
            <v>8.2500000000000004E-2</v>
          </cell>
          <cell r="L36">
            <v>0.06</v>
          </cell>
          <cell r="M36">
            <v>0.06</v>
          </cell>
          <cell r="N36">
            <v>0.1</v>
          </cell>
        </row>
        <row r="38">
          <cell r="C38" t="str">
            <v>CitiPower</v>
          </cell>
          <cell r="D38" t="str">
            <v>Pulse</v>
          </cell>
          <cell r="E38" t="str">
            <v>AGL</v>
          </cell>
          <cell r="F38" t="str">
            <v>TXU</v>
          </cell>
          <cell r="G38" t="str">
            <v>CitiPower</v>
          </cell>
          <cell r="H38" t="str">
            <v>Powercor</v>
          </cell>
          <cell r="I38" t="str">
            <v>Integral</v>
          </cell>
          <cell r="J38" t="str">
            <v>EnergyAustralia</v>
          </cell>
          <cell r="K38" t="str">
            <v>Rural NSW</v>
          </cell>
          <cell r="L38" t="str">
            <v>Energex</v>
          </cell>
          <cell r="M38" t="str">
            <v>Ergon</v>
          </cell>
          <cell r="N38" t="str">
            <v>Non Incumbent</v>
          </cell>
        </row>
        <row r="39">
          <cell r="C39">
            <v>36526</v>
          </cell>
          <cell r="D39">
            <v>7.4999999999999997E-2</v>
          </cell>
          <cell r="E39">
            <v>7.6666666666666675E-2</v>
          </cell>
          <cell r="F39">
            <v>7.6666666666666675E-2</v>
          </cell>
          <cell r="G39">
            <v>0</v>
          </cell>
          <cell r="H39">
            <v>7.6666666666666675E-2</v>
          </cell>
          <cell r="I39">
            <v>8.2500000000000004E-2</v>
          </cell>
          <cell r="J39">
            <v>8.2500000000000004E-2</v>
          </cell>
          <cell r="K39">
            <v>8.2500000000000004E-2</v>
          </cell>
          <cell r="L39">
            <v>0.06</v>
          </cell>
          <cell r="M39">
            <v>0.06</v>
          </cell>
          <cell r="N39">
            <v>0.1</v>
          </cell>
        </row>
        <row r="40">
          <cell r="C40">
            <v>36892</v>
          </cell>
          <cell r="D40">
            <v>7.4999999999999997E-2</v>
          </cell>
          <cell r="E40">
            <v>7.6666666666666675E-2</v>
          </cell>
          <cell r="F40">
            <v>7.6666666666666675E-2</v>
          </cell>
          <cell r="G40">
            <v>0</v>
          </cell>
          <cell r="H40">
            <v>7.6666666666666675E-2</v>
          </cell>
          <cell r="I40">
            <v>8.2500000000000004E-2</v>
          </cell>
          <cell r="J40">
            <v>8.2500000000000004E-2</v>
          </cell>
          <cell r="K40">
            <v>8.2500000000000004E-2</v>
          </cell>
          <cell r="L40">
            <v>0.06</v>
          </cell>
          <cell r="M40">
            <v>0.06</v>
          </cell>
          <cell r="N40">
            <v>0.1</v>
          </cell>
        </row>
        <row r="41">
          <cell r="C41">
            <v>37257</v>
          </cell>
          <cell r="D41">
            <v>7.4999999999999997E-2</v>
          </cell>
          <cell r="E41">
            <v>7.6666666666666675E-2</v>
          </cell>
          <cell r="F41">
            <v>7.6666666666666675E-2</v>
          </cell>
          <cell r="G41">
            <v>0</v>
          </cell>
          <cell r="H41">
            <v>7.6666666666666675E-2</v>
          </cell>
          <cell r="I41">
            <v>8.2500000000000004E-2</v>
          </cell>
          <cell r="J41">
            <v>8.2500000000000004E-2</v>
          </cell>
          <cell r="K41">
            <v>8.2500000000000004E-2</v>
          </cell>
          <cell r="L41">
            <v>0.06</v>
          </cell>
          <cell r="M41">
            <v>0.06</v>
          </cell>
          <cell r="N41">
            <v>0.1</v>
          </cell>
        </row>
        <row r="42">
          <cell r="C42">
            <v>37622</v>
          </cell>
          <cell r="D42">
            <v>7.4999999999999997E-2</v>
          </cell>
          <cell r="E42">
            <v>7.6666666666666675E-2</v>
          </cell>
          <cell r="F42">
            <v>7.6666666666666675E-2</v>
          </cell>
          <cell r="G42">
            <v>0</v>
          </cell>
          <cell r="H42">
            <v>7.6666666666666675E-2</v>
          </cell>
          <cell r="I42">
            <v>8.2500000000000004E-2</v>
          </cell>
          <cell r="J42">
            <v>8.2500000000000004E-2</v>
          </cell>
          <cell r="K42">
            <v>8.2500000000000004E-2</v>
          </cell>
          <cell r="L42">
            <v>0.06</v>
          </cell>
          <cell r="M42">
            <v>0.06</v>
          </cell>
          <cell r="N42">
            <v>0.1</v>
          </cell>
        </row>
        <row r="43">
          <cell r="C43">
            <v>37987</v>
          </cell>
          <cell r="D43">
            <v>7.4999999999999997E-2</v>
          </cell>
          <cell r="E43">
            <v>7.6666666666666675E-2</v>
          </cell>
          <cell r="F43">
            <v>7.6666666666666675E-2</v>
          </cell>
          <cell r="G43">
            <v>0</v>
          </cell>
          <cell r="H43">
            <v>7.6666666666666675E-2</v>
          </cell>
          <cell r="I43">
            <v>8.2500000000000004E-2</v>
          </cell>
          <cell r="J43">
            <v>8.2500000000000004E-2</v>
          </cell>
          <cell r="K43">
            <v>8.2500000000000004E-2</v>
          </cell>
          <cell r="L43">
            <v>0.06</v>
          </cell>
          <cell r="M43">
            <v>0.06</v>
          </cell>
          <cell r="N43">
            <v>0.1</v>
          </cell>
        </row>
        <row r="44">
          <cell r="C44">
            <v>38353</v>
          </cell>
          <cell r="D44">
            <v>7.4999999999999997E-2</v>
          </cell>
          <cell r="E44">
            <v>7.6666666666666675E-2</v>
          </cell>
          <cell r="F44">
            <v>7.6666666666666675E-2</v>
          </cell>
          <cell r="G44">
            <v>0</v>
          </cell>
          <cell r="H44">
            <v>7.6666666666666675E-2</v>
          </cell>
          <cell r="I44">
            <v>8.2500000000000004E-2</v>
          </cell>
          <cell r="J44">
            <v>8.2500000000000004E-2</v>
          </cell>
          <cell r="K44">
            <v>8.2500000000000004E-2</v>
          </cell>
          <cell r="L44">
            <v>0.06</v>
          </cell>
          <cell r="M44">
            <v>0.06</v>
          </cell>
          <cell r="N44">
            <v>0.1</v>
          </cell>
        </row>
        <row r="45">
          <cell r="C45">
            <v>38718</v>
          </cell>
          <cell r="D45">
            <v>7.4999999999999997E-2</v>
          </cell>
          <cell r="E45">
            <v>7.6666666666666675E-2</v>
          </cell>
          <cell r="F45">
            <v>7.6666666666666675E-2</v>
          </cell>
          <cell r="G45">
            <v>0</v>
          </cell>
          <cell r="H45">
            <v>7.6666666666666675E-2</v>
          </cell>
          <cell r="I45">
            <v>8.2500000000000004E-2</v>
          </cell>
          <cell r="J45">
            <v>8.2500000000000004E-2</v>
          </cell>
          <cell r="K45">
            <v>8.2500000000000004E-2</v>
          </cell>
          <cell r="L45">
            <v>0.06</v>
          </cell>
          <cell r="M45">
            <v>0.06</v>
          </cell>
          <cell r="N45">
            <v>0.1</v>
          </cell>
        </row>
        <row r="47">
          <cell r="C47" t="str">
            <v>Powercor</v>
          </cell>
          <cell r="D47" t="str">
            <v>Pulse</v>
          </cell>
          <cell r="E47" t="str">
            <v>AGL</v>
          </cell>
          <cell r="F47" t="str">
            <v>TXU</v>
          </cell>
          <cell r="G47" t="str">
            <v>CitiPower</v>
          </cell>
          <cell r="H47" t="str">
            <v>Powercor</v>
          </cell>
          <cell r="I47" t="str">
            <v>Integral</v>
          </cell>
          <cell r="J47" t="str">
            <v>EnergyAustralia</v>
          </cell>
          <cell r="K47" t="str">
            <v>Rural NSW</v>
          </cell>
          <cell r="L47" t="str">
            <v>Energex</v>
          </cell>
          <cell r="M47" t="str">
            <v>Ergon</v>
          </cell>
          <cell r="N47" t="str">
            <v>Non Incumbent</v>
          </cell>
        </row>
        <row r="48">
          <cell r="C48">
            <v>36526</v>
          </cell>
          <cell r="D48">
            <v>7.4999999999999997E-2</v>
          </cell>
          <cell r="E48">
            <v>7.6666666666666675E-2</v>
          </cell>
          <cell r="F48">
            <v>7.6666666666666675E-2</v>
          </cell>
          <cell r="G48">
            <v>7.6666666666666675E-2</v>
          </cell>
          <cell r="H48">
            <v>0</v>
          </cell>
          <cell r="I48">
            <v>8.2500000000000004E-2</v>
          </cell>
          <cell r="J48">
            <v>8.2500000000000004E-2</v>
          </cell>
          <cell r="K48">
            <v>8.2500000000000004E-2</v>
          </cell>
          <cell r="L48">
            <v>0.06</v>
          </cell>
          <cell r="M48">
            <v>0.06</v>
          </cell>
          <cell r="N48">
            <v>0.1</v>
          </cell>
        </row>
        <row r="49">
          <cell r="C49">
            <v>36892</v>
          </cell>
          <cell r="D49">
            <v>7.4999999999999997E-2</v>
          </cell>
          <cell r="E49">
            <v>7.6666666666666675E-2</v>
          </cell>
          <cell r="F49">
            <v>7.6666666666666675E-2</v>
          </cell>
          <cell r="G49">
            <v>7.6666666666666675E-2</v>
          </cell>
          <cell r="H49">
            <v>0</v>
          </cell>
          <cell r="I49">
            <v>8.2500000000000004E-2</v>
          </cell>
          <cell r="J49">
            <v>8.2500000000000004E-2</v>
          </cell>
          <cell r="K49">
            <v>8.2500000000000004E-2</v>
          </cell>
          <cell r="L49">
            <v>0.06</v>
          </cell>
          <cell r="M49">
            <v>0.06</v>
          </cell>
          <cell r="N49">
            <v>0.1</v>
          </cell>
        </row>
        <row r="50">
          <cell r="C50">
            <v>37257</v>
          </cell>
          <cell r="D50">
            <v>7.4999999999999997E-2</v>
          </cell>
          <cell r="E50">
            <v>7.6666666666666675E-2</v>
          </cell>
          <cell r="F50">
            <v>7.6666666666666675E-2</v>
          </cell>
          <cell r="G50">
            <v>7.6666666666666675E-2</v>
          </cell>
          <cell r="H50">
            <v>0</v>
          </cell>
          <cell r="I50">
            <v>8.2500000000000004E-2</v>
          </cell>
          <cell r="J50">
            <v>8.2500000000000004E-2</v>
          </cell>
          <cell r="K50">
            <v>8.2500000000000004E-2</v>
          </cell>
          <cell r="L50">
            <v>0.06</v>
          </cell>
          <cell r="M50">
            <v>0.06</v>
          </cell>
          <cell r="N50">
            <v>0.1</v>
          </cell>
        </row>
        <row r="51">
          <cell r="C51">
            <v>37622</v>
          </cell>
          <cell r="D51">
            <v>7.4999999999999997E-2</v>
          </cell>
          <cell r="E51">
            <v>7.6666666666666675E-2</v>
          </cell>
          <cell r="F51">
            <v>7.6666666666666675E-2</v>
          </cell>
          <cell r="G51">
            <v>7.6666666666666675E-2</v>
          </cell>
          <cell r="H51">
            <v>0</v>
          </cell>
          <cell r="I51">
            <v>8.2500000000000004E-2</v>
          </cell>
          <cell r="J51">
            <v>8.2500000000000004E-2</v>
          </cell>
          <cell r="K51">
            <v>8.2500000000000004E-2</v>
          </cell>
          <cell r="L51">
            <v>0.06</v>
          </cell>
          <cell r="M51">
            <v>0.06</v>
          </cell>
          <cell r="N51">
            <v>0.1</v>
          </cell>
        </row>
        <row r="52">
          <cell r="C52">
            <v>37987</v>
          </cell>
          <cell r="D52">
            <v>7.4999999999999997E-2</v>
          </cell>
          <cell r="E52">
            <v>7.6666666666666675E-2</v>
          </cell>
          <cell r="F52">
            <v>7.6666666666666675E-2</v>
          </cell>
          <cell r="G52">
            <v>7.6666666666666675E-2</v>
          </cell>
          <cell r="H52">
            <v>0</v>
          </cell>
          <cell r="I52">
            <v>8.2500000000000004E-2</v>
          </cell>
          <cell r="J52">
            <v>8.2500000000000004E-2</v>
          </cell>
          <cell r="K52">
            <v>8.2500000000000004E-2</v>
          </cell>
          <cell r="L52">
            <v>0.06</v>
          </cell>
          <cell r="M52">
            <v>0.06</v>
          </cell>
          <cell r="N52">
            <v>0.1</v>
          </cell>
        </row>
        <row r="53">
          <cell r="C53">
            <v>38353</v>
          </cell>
          <cell r="D53">
            <v>7.4999999999999997E-2</v>
          </cell>
          <cell r="E53">
            <v>7.6666666666666675E-2</v>
          </cell>
          <cell r="F53">
            <v>7.6666666666666675E-2</v>
          </cell>
          <cell r="G53">
            <v>7.6666666666666675E-2</v>
          </cell>
          <cell r="H53">
            <v>0</v>
          </cell>
          <cell r="I53">
            <v>8.2500000000000004E-2</v>
          </cell>
          <cell r="J53">
            <v>8.2500000000000004E-2</v>
          </cell>
          <cell r="K53">
            <v>8.2500000000000004E-2</v>
          </cell>
          <cell r="L53">
            <v>0.06</v>
          </cell>
          <cell r="M53">
            <v>0.06</v>
          </cell>
          <cell r="N53">
            <v>0.1</v>
          </cell>
        </row>
        <row r="54">
          <cell r="C54">
            <v>38718</v>
          </cell>
          <cell r="D54">
            <v>7.4999999999999997E-2</v>
          </cell>
          <cell r="E54">
            <v>7.6666666666666675E-2</v>
          </cell>
          <cell r="F54">
            <v>7.6666666666666675E-2</v>
          </cell>
          <cell r="G54">
            <v>7.6666666666666675E-2</v>
          </cell>
          <cell r="H54">
            <v>0</v>
          </cell>
          <cell r="I54">
            <v>8.2500000000000004E-2</v>
          </cell>
          <cell r="J54">
            <v>8.2500000000000004E-2</v>
          </cell>
          <cell r="K54">
            <v>8.2500000000000004E-2</v>
          </cell>
          <cell r="L54">
            <v>0.06</v>
          </cell>
          <cell r="M54">
            <v>0.06</v>
          </cell>
          <cell r="N54">
            <v>0.1</v>
          </cell>
        </row>
        <row r="56">
          <cell r="C56" t="str">
            <v>Integral</v>
          </cell>
          <cell r="D56" t="str">
            <v>Pulse</v>
          </cell>
          <cell r="E56" t="str">
            <v>AGL</v>
          </cell>
          <cell r="F56" t="str">
            <v>TXU</v>
          </cell>
          <cell r="G56" t="str">
            <v>CitiPower</v>
          </cell>
          <cell r="H56" t="str">
            <v>Powercor</v>
          </cell>
          <cell r="I56" t="str">
            <v>Integral</v>
          </cell>
          <cell r="J56" t="str">
            <v>EnergyAustralia</v>
          </cell>
          <cell r="K56" t="str">
            <v>Rural NSW</v>
          </cell>
          <cell r="L56" t="str">
            <v>Energex</v>
          </cell>
          <cell r="M56" t="str">
            <v>Ergon</v>
          </cell>
          <cell r="N56" t="str">
            <v>Non Incumbent</v>
          </cell>
        </row>
        <row r="57">
          <cell r="C57">
            <v>36526</v>
          </cell>
          <cell r="D57">
            <v>0.13333333333333333</v>
          </cell>
          <cell r="E57">
            <v>0.13333333333333333</v>
          </cell>
          <cell r="F57">
            <v>0.13333333333333333</v>
          </cell>
          <cell r="G57">
            <v>0.13333333333333333</v>
          </cell>
          <cell r="H57">
            <v>0.13333333333333333</v>
          </cell>
          <cell r="I57">
            <v>0</v>
          </cell>
          <cell r="J57">
            <v>0.15</v>
          </cell>
          <cell r="K57">
            <v>0.15</v>
          </cell>
          <cell r="L57">
            <v>0.1</v>
          </cell>
          <cell r="M57">
            <v>0.1</v>
          </cell>
          <cell r="N57">
            <v>0.12666666666666668</v>
          </cell>
        </row>
        <row r="58">
          <cell r="C58">
            <v>36892</v>
          </cell>
          <cell r="D58">
            <v>0.13333333333333333</v>
          </cell>
          <cell r="E58">
            <v>0.13333333333333333</v>
          </cell>
          <cell r="F58">
            <v>0.13333333333333333</v>
          </cell>
          <cell r="G58">
            <v>0.13333333333333333</v>
          </cell>
          <cell r="H58">
            <v>0.13333333333333333</v>
          </cell>
          <cell r="I58">
            <v>0</v>
          </cell>
          <cell r="J58">
            <v>0.15</v>
          </cell>
          <cell r="K58">
            <v>0.15</v>
          </cell>
          <cell r="L58">
            <v>0.1</v>
          </cell>
          <cell r="M58">
            <v>0.1</v>
          </cell>
          <cell r="N58">
            <v>0.12666666666666668</v>
          </cell>
        </row>
        <row r="59">
          <cell r="C59">
            <v>37257</v>
          </cell>
          <cell r="D59">
            <v>0.13333333333333333</v>
          </cell>
          <cell r="E59">
            <v>0.13333333333333333</v>
          </cell>
          <cell r="F59">
            <v>0.13333333333333333</v>
          </cell>
          <cell r="G59">
            <v>0.13333333333333333</v>
          </cell>
          <cell r="H59">
            <v>0.13333333333333333</v>
          </cell>
          <cell r="I59">
            <v>0</v>
          </cell>
          <cell r="J59">
            <v>0.15</v>
          </cell>
          <cell r="K59">
            <v>0.15</v>
          </cell>
          <cell r="L59">
            <v>0.1</v>
          </cell>
          <cell r="M59">
            <v>0.1</v>
          </cell>
          <cell r="N59">
            <v>0.12666666666666668</v>
          </cell>
        </row>
        <row r="60">
          <cell r="C60">
            <v>37622</v>
          </cell>
          <cell r="D60">
            <v>0.13333333333333333</v>
          </cell>
          <cell r="E60">
            <v>0.13333333333333333</v>
          </cell>
          <cell r="F60">
            <v>0.13333333333333333</v>
          </cell>
          <cell r="G60">
            <v>0.13333333333333333</v>
          </cell>
          <cell r="H60">
            <v>0.13333333333333333</v>
          </cell>
          <cell r="I60">
            <v>0</v>
          </cell>
          <cell r="J60">
            <v>0.15</v>
          </cell>
          <cell r="K60">
            <v>0.15</v>
          </cell>
          <cell r="L60">
            <v>0.1</v>
          </cell>
          <cell r="M60">
            <v>0.1</v>
          </cell>
          <cell r="N60">
            <v>0.12666666666666668</v>
          </cell>
        </row>
        <row r="61">
          <cell r="C61">
            <v>37987</v>
          </cell>
          <cell r="D61">
            <v>0.13333333333333333</v>
          </cell>
          <cell r="E61">
            <v>0.13333333333333333</v>
          </cell>
          <cell r="F61">
            <v>0.13333333333333333</v>
          </cell>
          <cell r="G61">
            <v>0.13333333333333333</v>
          </cell>
          <cell r="H61">
            <v>0.13333333333333333</v>
          </cell>
          <cell r="I61">
            <v>0</v>
          </cell>
          <cell r="J61">
            <v>0.15</v>
          </cell>
          <cell r="K61">
            <v>0.15</v>
          </cell>
          <cell r="L61">
            <v>0.1</v>
          </cell>
          <cell r="M61">
            <v>0.1</v>
          </cell>
          <cell r="N61">
            <v>0.12666666666666668</v>
          </cell>
        </row>
        <row r="62">
          <cell r="C62">
            <v>38353</v>
          </cell>
          <cell r="D62">
            <v>0.13333333333333333</v>
          </cell>
          <cell r="E62">
            <v>0.13333333333333333</v>
          </cell>
          <cell r="F62">
            <v>0.13333333333333333</v>
          </cell>
          <cell r="G62">
            <v>0.13333333333333333</v>
          </cell>
          <cell r="H62">
            <v>0.13333333333333333</v>
          </cell>
          <cell r="I62">
            <v>0</v>
          </cell>
          <cell r="J62">
            <v>0.15</v>
          </cell>
          <cell r="K62">
            <v>0.15</v>
          </cell>
          <cell r="L62">
            <v>0.1</v>
          </cell>
          <cell r="M62">
            <v>0.1</v>
          </cell>
          <cell r="N62">
            <v>0.12666666666666668</v>
          </cell>
        </row>
        <row r="63">
          <cell r="C63">
            <v>38718</v>
          </cell>
          <cell r="D63">
            <v>0.13333333333333333</v>
          </cell>
          <cell r="E63">
            <v>0.13333333333333333</v>
          </cell>
          <cell r="F63">
            <v>0.13333333333333333</v>
          </cell>
          <cell r="G63">
            <v>0.13333333333333333</v>
          </cell>
          <cell r="H63">
            <v>0.13333333333333333</v>
          </cell>
          <cell r="I63">
            <v>0</v>
          </cell>
          <cell r="J63">
            <v>0.15</v>
          </cell>
          <cell r="K63">
            <v>0.15</v>
          </cell>
          <cell r="L63">
            <v>0.1</v>
          </cell>
          <cell r="M63">
            <v>0.1</v>
          </cell>
          <cell r="N63">
            <v>0.12666666666666668</v>
          </cell>
        </row>
        <row r="65">
          <cell r="C65" t="str">
            <v>EnergyAustralia</v>
          </cell>
          <cell r="D65" t="str">
            <v>Pulse</v>
          </cell>
          <cell r="E65" t="str">
            <v>AGL</v>
          </cell>
          <cell r="F65" t="str">
            <v>TXU</v>
          </cell>
          <cell r="G65" t="str">
            <v>CitiPower</v>
          </cell>
          <cell r="H65" t="str">
            <v>Powercor</v>
          </cell>
          <cell r="I65" t="str">
            <v>Integral</v>
          </cell>
          <cell r="J65" t="str">
            <v>EnergyAustralia</v>
          </cell>
          <cell r="K65" t="str">
            <v>Rural NSW</v>
          </cell>
          <cell r="L65" t="str">
            <v>Energex</v>
          </cell>
          <cell r="M65" t="str">
            <v>Ergon</v>
          </cell>
          <cell r="N65" t="str">
            <v>Non Incumbent</v>
          </cell>
        </row>
        <row r="66">
          <cell r="C66">
            <v>36526</v>
          </cell>
          <cell r="D66">
            <v>0.13333333333333333</v>
          </cell>
          <cell r="E66">
            <v>0.13333333333333333</v>
          </cell>
          <cell r="F66">
            <v>0.13333333333333333</v>
          </cell>
          <cell r="G66">
            <v>0.13333333333333333</v>
          </cell>
          <cell r="H66">
            <v>0.13333333333333333</v>
          </cell>
          <cell r="I66">
            <v>0.15</v>
          </cell>
          <cell r="J66">
            <v>0</v>
          </cell>
          <cell r="K66">
            <v>0.15</v>
          </cell>
          <cell r="L66">
            <v>0.1</v>
          </cell>
          <cell r="M66">
            <v>0.1</v>
          </cell>
          <cell r="N66">
            <v>0.12666666666666668</v>
          </cell>
        </row>
        <row r="67">
          <cell r="C67">
            <v>36892</v>
          </cell>
          <cell r="D67">
            <v>0.13333333333333333</v>
          </cell>
          <cell r="E67">
            <v>0.13333333333333333</v>
          </cell>
          <cell r="F67">
            <v>0.13333333333333333</v>
          </cell>
          <cell r="G67">
            <v>0.13333333333333333</v>
          </cell>
          <cell r="H67">
            <v>0.13333333333333333</v>
          </cell>
          <cell r="I67">
            <v>0.15</v>
          </cell>
          <cell r="J67">
            <v>0</v>
          </cell>
          <cell r="K67">
            <v>0.15</v>
          </cell>
          <cell r="L67">
            <v>0.1</v>
          </cell>
          <cell r="M67">
            <v>0.1</v>
          </cell>
          <cell r="N67">
            <v>0.12666666666666668</v>
          </cell>
        </row>
        <row r="68">
          <cell r="C68">
            <v>37257</v>
          </cell>
          <cell r="D68">
            <v>0.13333333333333333</v>
          </cell>
          <cell r="E68">
            <v>0.13333333333333333</v>
          </cell>
          <cell r="F68">
            <v>0.13333333333333333</v>
          </cell>
          <cell r="G68">
            <v>0.13333333333333333</v>
          </cell>
          <cell r="H68">
            <v>0.13333333333333333</v>
          </cell>
          <cell r="I68">
            <v>0.15</v>
          </cell>
          <cell r="J68">
            <v>0</v>
          </cell>
          <cell r="K68">
            <v>0.15</v>
          </cell>
          <cell r="L68">
            <v>0.1</v>
          </cell>
          <cell r="M68">
            <v>0.1</v>
          </cell>
          <cell r="N68">
            <v>0.12666666666666668</v>
          </cell>
        </row>
        <row r="69">
          <cell r="C69">
            <v>37622</v>
          </cell>
          <cell r="D69">
            <v>0.13333333333333333</v>
          </cell>
          <cell r="E69">
            <v>0.13333333333333333</v>
          </cell>
          <cell r="F69">
            <v>0.13333333333333333</v>
          </cell>
          <cell r="G69">
            <v>0.13333333333333333</v>
          </cell>
          <cell r="H69">
            <v>0.13333333333333333</v>
          </cell>
          <cell r="I69">
            <v>0.15</v>
          </cell>
          <cell r="J69">
            <v>0</v>
          </cell>
          <cell r="K69">
            <v>0.15</v>
          </cell>
          <cell r="L69">
            <v>0.1</v>
          </cell>
          <cell r="M69">
            <v>0.1</v>
          </cell>
          <cell r="N69">
            <v>0.12666666666666668</v>
          </cell>
        </row>
        <row r="70">
          <cell r="C70">
            <v>37987</v>
          </cell>
          <cell r="D70">
            <v>0.13333333333333333</v>
          </cell>
          <cell r="E70">
            <v>0.13333333333333333</v>
          </cell>
          <cell r="F70">
            <v>0.13333333333333333</v>
          </cell>
          <cell r="G70">
            <v>0.13333333333333333</v>
          </cell>
          <cell r="H70">
            <v>0.13333333333333333</v>
          </cell>
          <cell r="I70">
            <v>0.15</v>
          </cell>
          <cell r="J70">
            <v>0</v>
          </cell>
          <cell r="K70">
            <v>0.15</v>
          </cell>
          <cell r="L70">
            <v>0.1</v>
          </cell>
          <cell r="M70">
            <v>0.1</v>
          </cell>
          <cell r="N70">
            <v>0.12666666666666668</v>
          </cell>
        </row>
        <row r="71">
          <cell r="C71">
            <v>38353</v>
          </cell>
          <cell r="D71">
            <v>0.13333333333333333</v>
          </cell>
          <cell r="E71">
            <v>0.13333333333333333</v>
          </cell>
          <cell r="F71">
            <v>0.13333333333333333</v>
          </cell>
          <cell r="G71">
            <v>0.13333333333333333</v>
          </cell>
          <cell r="H71">
            <v>0.13333333333333333</v>
          </cell>
          <cell r="I71">
            <v>0.15</v>
          </cell>
          <cell r="J71">
            <v>0</v>
          </cell>
          <cell r="K71">
            <v>0.15</v>
          </cell>
          <cell r="L71">
            <v>0.1</v>
          </cell>
          <cell r="M71">
            <v>0.1</v>
          </cell>
          <cell r="N71">
            <v>0.12666666666666668</v>
          </cell>
        </row>
        <row r="72">
          <cell r="C72">
            <v>38718</v>
          </cell>
          <cell r="D72">
            <v>0.13333333333333333</v>
          </cell>
          <cell r="E72">
            <v>0.13333333333333333</v>
          </cell>
          <cell r="F72">
            <v>0.13333333333333333</v>
          </cell>
          <cell r="G72">
            <v>0.13333333333333333</v>
          </cell>
          <cell r="H72">
            <v>0.13333333333333333</v>
          </cell>
          <cell r="I72">
            <v>0.15</v>
          </cell>
          <cell r="J72">
            <v>0</v>
          </cell>
          <cell r="K72">
            <v>0.15</v>
          </cell>
          <cell r="L72">
            <v>0.1</v>
          </cell>
          <cell r="M72">
            <v>0.1</v>
          </cell>
          <cell r="N72">
            <v>0.12666666666666668</v>
          </cell>
        </row>
        <row r="74">
          <cell r="C74" t="str">
            <v>Rural NSW</v>
          </cell>
          <cell r="D74" t="str">
            <v>Pulse</v>
          </cell>
          <cell r="E74" t="str">
            <v>AGL</v>
          </cell>
          <cell r="F74" t="str">
            <v>TXU</v>
          </cell>
          <cell r="G74" t="str">
            <v>CitiPower</v>
          </cell>
          <cell r="H74" t="str">
            <v>Powercor</v>
          </cell>
          <cell r="I74" t="str">
            <v>Integral</v>
          </cell>
          <cell r="J74" t="str">
            <v>EnergyAustralia</v>
          </cell>
          <cell r="K74" t="str">
            <v>Rural NSW</v>
          </cell>
          <cell r="L74" t="str">
            <v>Energex</v>
          </cell>
          <cell r="M74" t="str">
            <v>Ergon</v>
          </cell>
          <cell r="N74" t="str">
            <v>Non Incumbent</v>
          </cell>
        </row>
        <row r="75">
          <cell r="C75">
            <v>36526</v>
          </cell>
          <cell r="D75">
            <v>0.13333333333333333</v>
          </cell>
          <cell r="E75">
            <v>0.13333333333333333</v>
          </cell>
          <cell r="F75">
            <v>0.13333333333333333</v>
          </cell>
          <cell r="G75">
            <v>0.13333333333333333</v>
          </cell>
          <cell r="H75">
            <v>0.13333333333333333</v>
          </cell>
          <cell r="I75">
            <v>0.15</v>
          </cell>
          <cell r="J75">
            <v>0.15</v>
          </cell>
          <cell r="K75">
            <v>0</v>
          </cell>
          <cell r="L75">
            <v>0.1</v>
          </cell>
          <cell r="M75">
            <v>0.1</v>
          </cell>
          <cell r="N75">
            <v>0.12666666666666668</v>
          </cell>
        </row>
        <row r="76">
          <cell r="C76">
            <v>36892</v>
          </cell>
          <cell r="D76">
            <v>0.13333333333333333</v>
          </cell>
          <cell r="E76">
            <v>0.13333333333333333</v>
          </cell>
          <cell r="F76">
            <v>0.13333333333333333</v>
          </cell>
          <cell r="G76">
            <v>0.13333333333333333</v>
          </cell>
          <cell r="H76">
            <v>0.13333333333333333</v>
          </cell>
          <cell r="I76">
            <v>0.15</v>
          </cell>
          <cell r="J76">
            <v>0.15</v>
          </cell>
          <cell r="K76">
            <v>0</v>
          </cell>
          <cell r="L76">
            <v>0.1</v>
          </cell>
          <cell r="M76">
            <v>0.1</v>
          </cell>
          <cell r="N76">
            <v>0.12666666666666668</v>
          </cell>
        </row>
        <row r="77">
          <cell r="C77">
            <v>37257</v>
          </cell>
          <cell r="D77">
            <v>0.13333333333333333</v>
          </cell>
          <cell r="E77">
            <v>0.13333333333333333</v>
          </cell>
          <cell r="F77">
            <v>0.13333333333333333</v>
          </cell>
          <cell r="G77">
            <v>0.13333333333333333</v>
          </cell>
          <cell r="H77">
            <v>0.13333333333333333</v>
          </cell>
          <cell r="I77">
            <v>0.15</v>
          </cell>
          <cell r="J77">
            <v>0.15</v>
          </cell>
          <cell r="K77">
            <v>0</v>
          </cell>
          <cell r="L77">
            <v>0.1</v>
          </cell>
          <cell r="M77">
            <v>0.1</v>
          </cell>
          <cell r="N77">
            <v>0.12666666666666668</v>
          </cell>
        </row>
        <row r="78">
          <cell r="C78">
            <v>37622</v>
          </cell>
          <cell r="D78">
            <v>0.13333333333333333</v>
          </cell>
          <cell r="E78">
            <v>0.13333333333333333</v>
          </cell>
          <cell r="F78">
            <v>0.13333333333333333</v>
          </cell>
          <cell r="G78">
            <v>0.13333333333333333</v>
          </cell>
          <cell r="H78">
            <v>0.13333333333333333</v>
          </cell>
          <cell r="I78">
            <v>0.15</v>
          </cell>
          <cell r="J78">
            <v>0.15</v>
          </cell>
          <cell r="K78">
            <v>0</v>
          </cell>
          <cell r="L78">
            <v>0.1</v>
          </cell>
          <cell r="M78">
            <v>0.1</v>
          </cell>
          <cell r="N78">
            <v>0.12666666666666668</v>
          </cell>
        </row>
        <row r="79">
          <cell r="C79">
            <v>37987</v>
          </cell>
          <cell r="D79">
            <v>0.13333333333333333</v>
          </cell>
          <cell r="E79">
            <v>0.13333333333333333</v>
          </cell>
          <cell r="F79">
            <v>0.13333333333333333</v>
          </cell>
          <cell r="G79">
            <v>0.13333333333333333</v>
          </cell>
          <cell r="H79">
            <v>0.13333333333333333</v>
          </cell>
          <cell r="I79">
            <v>0.15</v>
          </cell>
          <cell r="J79">
            <v>0.15</v>
          </cell>
          <cell r="K79">
            <v>0</v>
          </cell>
          <cell r="L79">
            <v>0.1</v>
          </cell>
          <cell r="M79">
            <v>0.1</v>
          </cell>
          <cell r="N79">
            <v>0.12666666666666668</v>
          </cell>
        </row>
        <row r="80">
          <cell r="C80">
            <v>38353</v>
          </cell>
          <cell r="D80">
            <v>0.13333333333333333</v>
          </cell>
          <cell r="E80">
            <v>0.13333333333333333</v>
          </cell>
          <cell r="F80">
            <v>0.13333333333333333</v>
          </cell>
          <cell r="G80">
            <v>0.13333333333333333</v>
          </cell>
          <cell r="H80">
            <v>0.13333333333333333</v>
          </cell>
          <cell r="I80">
            <v>0.15</v>
          </cell>
          <cell r="J80">
            <v>0.15</v>
          </cell>
          <cell r="K80">
            <v>0</v>
          </cell>
          <cell r="L80">
            <v>0.1</v>
          </cell>
          <cell r="M80">
            <v>0.1</v>
          </cell>
          <cell r="N80">
            <v>0.12666666666666668</v>
          </cell>
        </row>
        <row r="81">
          <cell r="C81">
            <v>38718</v>
          </cell>
          <cell r="D81">
            <v>0.13333333333333333</v>
          </cell>
          <cell r="E81">
            <v>0.13333333333333333</v>
          </cell>
          <cell r="F81">
            <v>0.13333333333333333</v>
          </cell>
          <cell r="G81">
            <v>0.13333333333333333</v>
          </cell>
          <cell r="H81">
            <v>0.13333333333333333</v>
          </cell>
          <cell r="I81">
            <v>0.15</v>
          </cell>
          <cell r="J81">
            <v>0.15</v>
          </cell>
          <cell r="K81">
            <v>0</v>
          </cell>
          <cell r="L81">
            <v>0.1</v>
          </cell>
          <cell r="M81">
            <v>0.1</v>
          </cell>
          <cell r="N81">
            <v>0.12666666666666668</v>
          </cell>
        </row>
        <row r="83">
          <cell r="C83" t="str">
            <v>Energex</v>
          </cell>
          <cell r="D83" t="str">
            <v>Pulse</v>
          </cell>
          <cell r="E83" t="str">
            <v>AGL</v>
          </cell>
          <cell r="F83" t="str">
            <v>TXU</v>
          </cell>
          <cell r="G83" t="str">
            <v>CitiPower</v>
          </cell>
          <cell r="H83" t="str">
            <v>Powercor</v>
          </cell>
          <cell r="I83" t="str">
            <v>Integral</v>
          </cell>
          <cell r="J83" t="str">
            <v>EnergyAustralia</v>
          </cell>
          <cell r="K83" t="str">
            <v>Rural NSW</v>
          </cell>
          <cell r="L83" t="str">
            <v>Energex</v>
          </cell>
          <cell r="M83" t="str">
            <v>Ergon</v>
          </cell>
          <cell r="N83" t="str">
            <v>Non Incumbent</v>
          </cell>
        </row>
        <row r="84">
          <cell r="C84">
            <v>36526</v>
          </cell>
          <cell r="D84">
            <v>0.08</v>
          </cell>
          <cell r="E84">
            <v>0.08</v>
          </cell>
          <cell r="F84">
            <v>0.08</v>
          </cell>
          <cell r="G84">
            <v>0.08</v>
          </cell>
          <cell r="H84">
            <v>0.08</v>
          </cell>
          <cell r="I84">
            <v>0.08</v>
          </cell>
          <cell r="J84">
            <v>0.08</v>
          </cell>
          <cell r="K84">
            <v>0.08</v>
          </cell>
          <cell r="L84">
            <v>0</v>
          </cell>
          <cell r="M84">
            <v>0.3</v>
          </cell>
          <cell r="N84">
            <v>0.08</v>
          </cell>
        </row>
        <row r="85">
          <cell r="C85">
            <v>36892</v>
          </cell>
          <cell r="D85">
            <v>0.08</v>
          </cell>
          <cell r="E85">
            <v>0.08</v>
          </cell>
          <cell r="F85">
            <v>0.08</v>
          </cell>
          <cell r="G85">
            <v>0.08</v>
          </cell>
          <cell r="H85">
            <v>0.08</v>
          </cell>
          <cell r="I85">
            <v>0.08</v>
          </cell>
          <cell r="J85">
            <v>0.08</v>
          </cell>
          <cell r="K85">
            <v>0.08</v>
          </cell>
          <cell r="L85">
            <v>0</v>
          </cell>
          <cell r="M85">
            <v>0.3</v>
          </cell>
          <cell r="N85">
            <v>0.08</v>
          </cell>
        </row>
        <row r="86">
          <cell r="C86">
            <v>37257</v>
          </cell>
          <cell r="D86">
            <v>0.08</v>
          </cell>
          <cell r="E86">
            <v>0.08</v>
          </cell>
          <cell r="F86">
            <v>0.08</v>
          </cell>
          <cell r="G86">
            <v>0.08</v>
          </cell>
          <cell r="H86">
            <v>0.08</v>
          </cell>
          <cell r="I86">
            <v>0.08</v>
          </cell>
          <cell r="J86">
            <v>0.08</v>
          </cell>
          <cell r="K86">
            <v>0.08</v>
          </cell>
          <cell r="L86">
            <v>0</v>
          </cell>
          <cell r="M86">
            <v>0.3</v>
          </cell>
          <cell r="N86">
            <v>0.08</v>
          </cell>
        </row>
        <row r="87">
          <cell r="C87">
            <v>37622</v>
          </cell>
          <cell r="D87">
            <v>0.08</v>
          </cell>
          <cell r="E87">
            <v>0.08</v>
          </cell>
          <cell r="F87">
            <v>0.08</v>
          </cell>
          <cell r="G87">
            <v>0.08</v>
          </cell>
          <cell r="H87">
            <v>0.08</v>
          </cell>
          <cell r="I87">
            <v>0.08</v>
          </cell>
          <cell r="J87">
            <v>0.08</v>
          </cell>
          <cell r="K87">
            <v>0.08</v>
          </cell>
          <cell r="L87">
            <v>0</v>
          </cell>
          <cell r="M87">
            <v>0.3</v>
          </cell>
          <cell r="N87">
            <v>0.08</v>
          </cell>
        </row>
        <row r="88">
          <cell r="C88">
            <v>37987</v>
          </cell>
          <cell r="D88">
            <v>0.08</v>
          </cell>
          <cell r="E88">
            <v>0.08</v>
          </cell>
          <cell r="F88">
            <v>0.08</v>
          </cell>
          <cell r="G88">
            <v>0.08</v>
          </cell>
          <cell r="H88">
            <v>0.08</v>
          </cell>
          <cell r="I88">
            <v>0.08</v>
          </cell>
          <cell r="J88">
            <v>0.08</v>
          </cell>
          <cell r="K88">
            <v>0.08</v>
          </cell>
          <cell r="L88">
            <v>0</v>
          </cell>
          <cell r="M88">
            <v>0.3</v>
          </cell>
          <cell r="N88">
            <v>0.08</v>
          </cell>
        </row>
        <row r="89">
          <cell r="C89">
            <v>38353</v>
          </cell>
          <cell r="D89">
            <v>0.08</v>
          </cell>
          <cell r="E89">
            <v>0.08</v>
          </cell>
          <cell r="F89">
            <v>0.08</v>
          </cell>
          <cell r="G89">
            <v>0.08</v>
          </cell>
          <cell r="H89">
            <v>0.08</v>
          </cell>
          <cell r="I89">
            <v>0.08</v>
          </cell>
          <cell r="J89">
            <v>0.08</v>
          </cell>
          <cell r="K89">
            <v>0.08</v>
          </cell>
          <cell r="L89">
            <v>0</v>
          </cell>
          <cell r="M89">
            <v>0.3</v>
          </cell>
          <cell r="N89">
            <v>0.08</v>
          </cell>
        </row>
        <row r="90">
          <cell r="C90">
            <v>38718</v>
          </cell>
          <cell r="D90">
            <v>0.08</v>
          </cell>
          <cell r="E90">
            <v>0.08</v>
          </cell>
          <cell r="F90">
            <v>0.08</v>
          </cell>
          <cell r="G90">
            <v>0.08</v>
          </cell>
          <cell r="H90">
            <v>0.08</v>
          </cell>
          <cell r="I90">
            <v>0.08</v>
          </cell>
          <cell r="J90">
            <v>0.08</v>
          </cell>
          <cell r="K90">
            <v>0.08</v>
          </cell>
          <cell r="L90">
            <v>0</v>
          </cell>
          <cell r="M90">
            <v>0.3</v>
          </cell>
          <cell r="N90">
            <v>0.08</v>
          </cell>
        </row>
        <row r="92">
          <cell r="C92" t="str">
            <v>Ergon</v>
          </cell>
          <cell r="D92" t="str">
            <v>Pulse</v>
          </cell>
          <cell r="E92" t="str">
            <v>AGL</v>
          </cell>
          <cell r="F92" t="str">
            <v>TXU</v>
          </cell>
          <cell r="G92" t="str">
            <v>CitiPower</v>
          </cell>
          <cell r="H92" t="str">
            <v>Powercor</v>
          </cell>
          <cell r="I92" t="str">
            <v>Integral</v>
          </cell>
          <cell r="J92" t="str">
            <v>EnergyAustralia</v>
          </cell>
          <cell r="K92" t="str">
            <v>Rural NSW</v>
          </cell>
          <cell r="L92" t="str">
            <v>Energex</v>
          </cell>
          <cell r="M92" t="str">
            <v>Ergon</v>
          </cell>
          <cell r="N92" t="str">
            <v>Non Incumbent</v>
          </cell>
        </row>
        <row r="93">
          <cell r="C93">
            <v>36526</v>
          </cell>
          <cell r="D93">
            <v>0.08</v>
          </cell>
          <cell r="E93">
            <v>0.08</v>
          </cell>
          <cell r="F93">
            <v>0.08</v>
          </cell>
          <cell r="G93">
            <v>0.08</v>
          </cell>
          <cell r="H93">
            <v>0.08</v>
          </cell>
          <cell r="I93">
            <v>0.08</v>
          </cell>
          <cell r="J93">
            <v>0.08</v>
          </cell>
          <cell r="K93">
            <v>0.08</v>
          </cell>
          <cell r="L93">
            <v>0.3</v>
          </cell>
          <cell r="M93">
            <v>0</v>
          </cell>
          <cell r="N93">
            <v>0.08</v>
          </cell>
        </row>
        <row r="94">
          <cell r="C94">
            <v>36892</v>
          </cell>
          <cell r="D94">
            <v>0.08</v>
          </cell>
          <cell r="E94">
            <v>0.08</v>
          </cell>
          <cell r="F94">
            <v>0.08</v>
          </cell>
          <cell r="G94">
            <v>0.08</v>
          </cell>
          <cell r="H94">
            <v>0.08</v>
          </cell>
          <cell r="I94">
            <v>0.08</v>
          </cell>
          <cell r="J94">
            <v>0.08</v>
          </cell>
          <cell r="K94">
            <v>0.08</v>
          </cell>
          <cell r="L94">
            <v>0.3</v>
          </cell>
          <cell r="M94">
            <v>0</v>
          </cell>
          <cell r="N94">
            <v>0.08</v>
          </cell>
        </row>
        <row r="95">
          <cell r="C95">
            <v>37257</v>
          </cell>
          <cell r="D95">
            <v>0.08</v>
          </cell>
          <cell r="E95">
            <v>0.08</v>
          </cell>
          <cell r="F95">
            <v>0.08</v>
          </cell>
          <cell r="G95">
            <v>0.08</v>
          </cell>
          <cell r="H95">
            <v>0.08</v>
          </cell>
          <cell r="I95">
            <v>0.08</v>
          </cell>
          <cell r="J95">
            <v>0.08</v>
          </cell>
          <cell r="K95">
            <v>0.08</v>
          </cell>
          <cell r="L95">
            <v>0.3</v>
          </cell>
          <cell r="M95">
            <v>0</v>
          </cell>
          <cell r="N95">
            <v>0.08</v>
          </cell>
        </row>
        <row r="96">
          <cell r="C96">
            <v>37622</v>
          </cell>
          <cell r="D96">
            <v>0.08</v>
          </cell>
          <cell r="E96">
            <v>0.08</v>
          </cell>
          <cell r="F96">
            <v>0.08</v>
          </cell>
          <cell r="G96">
            <v>0.08</v>
          </cell>
          <cell r="H96">
            <v>0.08</v>
          </cell>
          <cell r="I96">
            <v>0.08</v>
          </cell>
          <cell r="J96">
            <v>0.08</v>
          </cell>
          <cell r="K96">
            <v>0.08</v>
          </cell>
          <cell r="L96">
            <v>0.3</v>
          </cell>
          <cell r="M96">
            <v>0</v>
          </cell>
          <cell r="N96">
            <v>0.08</v>
          </cell>
        </row>
        <row r="97">
          <cell r="C97">
            <v>37987</v>
          </cell>
          <cell r="D97">
            <v>0.08</v>
          </cell>
          <cell r="E97">
            <v>0.08</v>
          </cell>
          <cell r="F97">
            <v>0.08</v>
          </cell>
          <cell r="G97">
            <v>0.08</v>
          </cell>
          <cell r="H97">
            <v>0.08</v>
          </cell>
          <cell r="I97">
            <v>0.08</v>
          </cell>
          <cell r="J97">
            <v>0.08</v>
          </cell>
          <cell r="K97">
            <v>0.08</v>
          </cell>
          <cell r="L97">
            <v>0.3</v>
          </cell>
          <cell r="M97">
            <v>0</v>
          </cell>
          <cell r="N97">
            <v>0.08</v>
          </cell>
        </row>
        <row r="98">
          <cell r="C98">
            <v>38353</v>
          </cell>
          <cell r="D98">
            <v>0.08</v>
          </cell>
          <cell r="E98">
            <v>0.08</v>
          </cell>
          <cell r="F98">
            <v>0.08</v>
          </cell>
          <cell r="G98">
            <v>0.08</v>
          </cell>
          <cell r="H98">
            <v>0.08</v>
          </cell>
          <cell r="I98">
            <v>0.08</v>
          </cell>
          <cell r="J98">
            <v>0.08</v>
          </cell>
          <cell r="K98">
            <v>0.08</v>
          </cell>
          <cell r="L98">
            <v>0.3</v>
          </cell>
          <cell r="M98">
            <v>0</v>
          </cell>
          <cell r="N98">
            <v>0.08</v>
          </cell>
        </row>
        <row r="99">
          <cell r="C99">
            <v>38718</v>
          </cell>
          <cell r="D99">
            <v>0.08</v>
          </cell>
          <cell r="E99">
            <v>0.08</v>
          </cell>
          <cell r="F99">
            <v>0.08</v>
          </cell>
          <cell r="G99">
            <v>0.08</v>
          </cell>
          <cell r="H99">
            <v>0.08</v>
          </cell>
          <cell r="I99">
            <v>0.08</v>
          </cell>
          <cell r="J99">
            <v>0.08</v>
          </cell>
          <cell r="K99">
            <v>0.08</v>
          </cell>
          <cell r="L99">
            <v>0.3</v>
          </cell>
          <cell r="M99">
            <v>0</v>
          </cell>
          <cell r="N99">
            <v>0.08</v>
          </cell>
        </row>
        <row r="101">
          <cell r="C101" t="str">
            <v>Non Incumbent</v>
          </cell>
          <cell r="D101" t="str">
            <v>Pulse</v>
          </cell>
          <cell r="E101" t="str">
            <v>AGL</v>
          </cell>
          <cell r="F101" t="str">
            <v>TXU</v>
          </cell>
          <cell r="G101" t="str">
            <v>CitiPower</v>
          </cell>
          <cell r="H101" t="str">
            <v>Powercor</v>
          </cell>
          <cell r="I101" t="str">
            <v>Integral</v>
          </cell>
          <cell r="J101" t="str">
            <v>EnergyAustralia</v>
          </cell>
          <cell r="K101" t="str">
            <v>Rural NSW</v>
          </cell>
          <cell r="L101" t="str">
            <v>Energex</v>
          </cell>
          <cell r="M101" t="str">
            <v>Ergon</v>
          </cell>
          <cell r="N101" t="str">
            <v>Non Incumbent</v>
          </cell>
        </row>
        <row r="102">
          <cell r="C102">
            <v>36526</v>
          </cell>
          <cell r="D102">
            <v>0.14000000000000012</v>
          </cell>
          <cell r="E102">
            <v>0.14000000000000012</v>
          </cell>
          <cell r="F102">
            <v>0.14000000000000012</v>
          </cell>
          <cell r="G102">
            <v>0.14000000000000012</v>
          </cell>
          <cell r="H102">
            <v>0.14000000000000012</v>
          </cell>
          <cell r="I102">
            <v>0.13</v>
          </cell>
          <cell r="J102">
            <v>0.13</v>
          </cell>
          <cell r="K102">
            <v>0.13</v>
          </cell>
          <cell r="L102">
            <v>0.10000000000000009</v>
          </cell>
          <cell r="M102">
            <v>0.10000000000000009</v>
          </cell>
          <cell r="N102">
            <v>0</v>
          </cell>
        </row>
        <row r="103">
          <cell r="C103">
            <v>36892</v>
          </cell>
          <cell r="D103">
            <v>0.14000000000000012</v>
          </cell>
          <cell r="E103">
            <v>0.14000000000000012</v>
          </cell>
          <cell r="F103">
            <v>0.14000000000000012</v>
          </cell>
          <cell r="G103">
            <v>0.14000000000000012</v>
          </cell>
          <cell r="H103">
            <v>0.14000000000000012</v>
          </cell>
          <cell r="I103">
            <v>0.13</v>
          </cell>
          <cell r="J103">
            <v>0.13</v>
          </cell>
          <cell r="K103">
            <v>0.13</v>
          </cell>
          <cell r="L103">
            <v>0.10000000000000009</v>
          </cell>
          <cell r="M103">
            <v>0.10000000000000009</v>
          </cell>
          <cell r="N103">
            <v>0</v>
          </cell>
        </row>
        <row r="104">
          <cell r="C104">
            <v>37257</v>
          </cell>
          <cell r="D104">
            <v>0.14000000000000012</v>
          </cell>
          <cell r="E104">
            <v>0.14000000000000012</v>
          </cell>
          <cell r="F104">
            <v>0.14000000000000012</v>
          </cell>
          <cell r="G104">
            <v>0.14000000000000012</v>
          </cell>
          <cell r="H104">
            <v>0.14000000000000012</v>
          </cell>
          <cell r="I104">
            <v>0.13</v>
          </cell>
          <cell r="J104">
            <v>0.13</v>
          </cell>
          <cell r="K104">
            <v>0.13</v>
          </cell>
          <cell r="L104">
            <v>0.10000000000000009</v>
          </cell>
          <cell r="M104">
            <v>0.10000000000000009</v>
          </cell>
          <cell r="N104">
            <v>0</v>
          </cell>
        </row>
        <row r="105">
          <cell r="C105">
            <v>37622</v>
          </cell>
          <cell r="D105">
            <v>0.14000000000000012</v>
          </cell>
          <cell r="E105">
            <v>0.14000000000000012</v>
          </cell>
          <cell r="F105">
            <v>0.14000000000000012</v>
          </cell>
          <cell r="G105">
            <v>0.14000000000000012</v>
          </cell>
          <cell r="H105">
            <v>0.14000000000000012</v>
          </cell>
          <cell r="I105">
            <v>0.13</v>
          </cell>
          <cell r="J105">
            <v>0.13</v>
          </cell>
          <cell r="K105">
            <v>0.13</v>
          </cell>
          <cell r="L105">
            <v>0.10000000000000009</v>
          </cell>
          <cell r="M105">
            <v>0.10000000000000009</v>
          </cell>
          <cell r="N105">
            <v>0</v>
          </cell>
        </row>
        <row r="106">
          <cell r="C106">
            <v>37987</v>
          </cell>
          <cell r="D106">
            <v>0.14000000000000012</v>
          </cell>
          <cell r="E106">
            <v>0.14000000000000012</v>
          </cell>
          <cell r="F106">
            <v>0.14000000000000012</v>
          </cell>
          <cell r="G106">
            <v>0.14000000000000012</v>
          </cell>
          <cell r="H106">
            <v>0.14000000000000012</v>
          </cell>
          <cell r="I106">
            <v>0.13</v>
          </cell>
          <cell r="J106">
            <v>0.13</v>
          </cell>
          <cell r="K106">
            <v>0.13</v>
          </cell>
          <cell r="L106">
            <v>0.10000000000000009</v>
          </cell>
          <cell r="M106">
            <v>0.10000000000000009</v>
          </cell>
          <cell r="N106">
            <v>0</v>
          </cell>
        </row>
        <row r="107">
          <cell r="C107">
            <v>38353</v>
          </cell>
          <cell r="D107">
            <v>0.14000000000000012</v>
          </cell>
          <cell r="E107">
            <v>0.14000000000000012</v>
          </cell>
          <cell r="F107">
            <v>0.14000000000000012</v>
          </cell>
          <cell r="G107">
            <v>0.14000000000000012</v>
          </cell>
          <cell r="H107">
            <v>0.14000000000000012</v>
          </cell>
          <cell r="I107">
            <v>0.13</v>
          </cell>
          <cell r="J107">
            <v>0.13</v>
          </cell>
          <cell r="K107">
            <v>0.13</v>
          </cell>
          <cell r="L107">
            <v>0.10000000000000009</v>
          </cell>
          <cell r="M107">
            <v>0.10000000000000009</v>
          </cell>
          <cell r="N107">
            <v>0</v>
          </cell>
        </row>
        <row r="108">
          <cell r="C108">
            <v>38718</v>
          </cell>
          <cell r="D108">
            <v>0.14000000000000012</v>
          </cell>
          <cell r="E108">
            <v>0.14000000000000012</v>
          </cell>
          <cell r="F108">
            <v>0.14000000000000012</v>
          </cell>
          <cell r="G108">
            <v>0.14000000000000012</v>
          </cell>
          <cell r="H108">
            <v>0.14000000000000012</v>
          </cell>
          <cell r="I108">
            <v>0.13</v>
          </cell>
          <cell r="J108">
            <v>0.13</v>
          </cell>
          <cell r="K108">
            <v>0.13</v>
          </cell>
          <cell r="L108">
            <v>0.10000000000000009</v>
          </cell>
          <cell r="M108">
            <v>0.10000000000000009</v>
          </cell>
          <cell r="N108">
            <v>0</v>
          </cell>
        </row>
        <row r="120">
          <cell r="C120" t="str">
            <v>Pulse wins from:</v>
          </cell>
          <cell r="D120" t="str">
            <v>Pulse</v>
          </cell>
          <cell r="E120" t="str">
            <v>AGL</v>
          </cell>
          <cell r="F120" t="str">
            <v>TXU</v>
          </cell>
          <cell r="G120" t="str">
            <v>CitiPower</v>
          </cell>
          <cell r="H120" t="str">
            <v>Powercor</v>
          </cell>
          <cell r="I120" t="str">
            <v>Integral</v>
          </cell>
          <cell r="J120" t="str">
            <v>EnergyAustralia</v>
          </cell>
          <cell r="K120" t="str">
            <v>Rural NSW</v>
          </cell>
          <cell r="L120" t="str">
            <v>Energex</v>
          </cell>
          <cell r="M120" t="str">
            <v>Ergon</v>
          </cell>
          <cell r="N120" t="str">
            <v>Non Incumbent</v>
          </cell>
        </row>
        <row r="121">
          <cell r="C121">
            <v>36526</v>
          </cell>
          <cell r="D121">
            <v>0</v>
          </cell>
          <cell r="E121">
            <v>7.0000000000000007E-2</v>
          </cell>
          <cell r="F121">
            <v>7.0000000000000007E-2</v>
          </cell>
          <cell r="G121">
            <v>7.0000000000000007E-2</v>
          </cell>
          <cell r="H121">
            <v>7.0000000000000007E-2</v>
          </cell>
          <cell r="I121">
            <v>0.08</v>
          </cell>
          <cell r="J121">
            <v>0.08</v>
          </cell>
          <cell r="K121">
            <v>0.08</v>
          </cell>
          <cell r="L121">
            <v>0.06</v>
          </cell>
          <cell r="M121">
            <v>0.06</v>
          </cell>
          <cell r="N121">
            <v>0.08</v>
          </cell>
        </row>
        <row r="122">
          <cell r="C122">
            <v>36892</v>
          </cell>
          <cell r="D122">
            <v>0</v>
          </cell>
          <cell r="E122">
            <v>7.0000000000000007E-2</v>
          </cell>
          <cell r="F122">
            <v>7.0000000000000007E-2</v>
          </cell>
          <cell r="G122">
            <v>7.0000000000000007E-2</v>
          </cell>
          <cell r="H122">
            <v>7.0000000000000007E-2</v>
          </cell>
          <cell r="I122">
            <v>0.08</v>
          </cell>
          <cell r="J122">
            <v>0.08</v>
          </cell>
          <cell r="K122">
            <v>0.08</v>
          </cell>
          <cell r="L122">
            <v>0.06</v>
          </cell>
          <cell r="M122">
            <v>0.06</v>
          </cell>
          <cell r="N122">
            <v>0.08</v>
          </cell>
        </row>
        <row r="123">
          <cell r="C123">
            <v>37257</v>
          </cell>
          <cell r="D123">
            <v>0</v>
          </cell>
          <cell r="E123">
            <v>7.0000000000000007E-2</v>
          </cell>
          <cell r="F123">
            <v>7.0000000000000007E-2</v>
          </cell>
          <cell r="G123">
            <v>7.0000000000000007E-2</v>
          </cell>
          <cell r="H123">
            <v>7.0000000000000007E-2</v>
          </cell>
          <cell r="I123">
            <v>0.08</v>
          </cell>
          <cell r="J123">
            <v>0.08</v>
          </cell>
          <cell r="K123">
            <v>0.08</v>
          </cell>
          <cell r="L123">
            <v>0.06</v>
          </cell>
          <cell r="M123">
            <v>0.06</v>
          </cell>
          <cell r="N123">
            <v>0.08</v>
          </cell>
        </row>
        <row r="124">
          <cell r="C124">
            <v>37622</v>
          </cell>
          <cell r="D124">
            <v>0</v>
          </cell>
          <cell r="E124">
            <v>7.0000000000000007E-2</v>
          </cell>
          <cell r="F124">
            <v>7.0000000000000007E-2</v>
          </cell>
          <cell r="G124">
            <v>7.0000000000000007E-2</v>
          </cell>
          <cell r="H124">
            <v>7.0000000000000007E-2</v>
          </cell>
          <cell r="I124">
            <v>0.08</v>
          </cell>
          <cell r="J124">
            <v>0.08</v>
          </cell>
          <cell r="K124">
            <v>0.08</v>
          </cell>
          <cell r="L124">
            <v>0.06</v>
          </cell>
          <cell r="M124">
            <v>0.06</v>
          </cell>
          <cell r="N124">
            <v>0.08</v>
          </cell>
        </row>
        <row r="125">
          <cell r="C125">
            <v>37987</v>
          </cell>
          <cell r="D125">
            <v>0</v>
          </cell>
          <cell r="E125">
            <v>7.0000000000000007E-2</v>
          </cell>
          <cell r="F125">
            <v>7.0000000000000007E-2</v>
          </cell>
          <cell r="G125">
            <v>7.0000000000000007E-2</v>
          </cell>
          <cell r="H125">
            <v>7.0000000000000007E-2</v>
          </cell>
          <cell r="I125">
            <v>0.08</v>
          </cell>
          <cell r="J125">
            <v>0.08</v>
          </cell>
          <cell r="K125">
            <v>0.08</v>
          </cell>
          <cell r="L125">
            <v>0.06</v>
          </cell>
          <cell r="M125">
            <v>0.06</v>
          </cell>
          <cell r="N125">
            <v>0.08</v>
          </cell>
        </row>
        <row r="126">
          <cell r="C126">
            <v>38353</v>
          </cell>
          <cell r="D126">
            <v>0</v>
          </cell>
          <cell r="E126">
            <v>7.0000000000000007E-2</v>
          </cell>
          <cell r="F126">
            <v>7.0000000000000007E-2</v>
          </cell>
          <cell r="G126">
            <v>7.0000000000000007E-2</v>
          </cell>
          <cell r="H126">
            <v>7.0000000000000007E-2</v>
          </cell>
          <cell r="I126">
            <v>0.08</v>
          </cell>
          <cell r="J126">
            <v>0.08</v>
          </cell>
          <cell r="K126">
            <v>0.08</v>
          </cell>
          <cell r="L126">
            <v>0.06</v>
          </cell>
          <cell r="M126">
            <v>0.06</v>
          </cell>
          <cell r="N126">
            <v>0.08</v>
          </cell>
        </row>
        <row r="127">
          <cell r="C127">
            <v>38718</v>
          </cell>
          <cell r="D127">
            <v>0</v>
          </cell>
          <cell r="E127">
            <v>7.0000000000000007E-2</v>
          </cell>
          <cell r="F127">
            <v>7.0000000000000007E-2</v>
          </cell>
          <cell r="G127">
            <v>7.0000000000000007E-2</v>
          </cell>
          <cell r="H127">
            <v>7.0000000000000007E-2</v>
          </cell>
          <cell r="I127">
            <v>0.08</v>
          </cell>
          <cell r="J127">
            <v>0.08</v>
          </cell>
          <cell r="K127">
            <v>0.08</v>
          </cell>
          <cell r="L127">
            <v>0.06</v>
          </cell>
          <cell r="M127">
            <v>0.06</v>
          </cell>
          <cell r="N127">
            <v>0.08</v>
          </cell>
        </row>
        <row r="129">
          <cell r="C129" t="str">
            <v>AGL</v>
          </cell>
          <cell r="D129" t="str">
            <v>Pulse</v>
          </cell>
          <cell r="E129" t="str">
            <v>AGL</v>
          </cell>
          <cell r="F129" t="str">
            <v>TXU</v>
          </cell>
          <cell r="G129" t="str">
            <v>CitiPower</v>
          </cell>
          <cell r="H129" t="str">
            <v>Powercor</v>
          </cell>
          <cell r="I129" t="str">
            <v>Integral</v>
          </cell>
          <cell r="J129" t="str">
            <v>EnergyAustralia</v>
          </cell>
          <cell r="K129" t="str">
            <v>Rural NSW</v>
          </cell>
          <cell r="L129" t="str">
            <v>Energex</v>
          </cell>
          <cell r="M129" t="str">
            <v>Ergon</v>
          </cell>
          <cell r="N129" t="str">
            <v>Non Incumbent</v>
          </cell>
        </row>
        <row r="130">
          <cell r="C130">
            <v>36526</v>
          </cell>
          <cell r="D130">
            <v>7.4999999999999997E-2</v>
          </cell>
          <cell r="E130">
            <v>0</v>
          </cell>
          <cell r="F130">
            <v>7.6666666666666675E-2</v>
          </cell>
          <cell r="G130">
            <v>7.6666666666666675E-2</v>
          </cell>
          <cell r="H130">
            <v>7.6666666666666675E-2</v>
          </cell>
          <cell r="I130">
            <v>8.2500000000000004E-2</v>
          </cell>
          <cell r="J130">
            <v>8.2500000000000004E-2</v>
          </cell>
          <cell r="K130">
            <v>8.2500000000000004E-2</v>
          </cell>
          <cell r="L130">
            <v>0.06</v>
          </cell>
          <cell r="M130">
            <v>0.06</v>
          </cell>
          <cell r="N130">
            <v>0.08</v>
          </cell>
        </row>
        <row r="131">
          <cell r="C131">
            <v>36892</v>
          </cell>
          <cell r="D131">
            <v>7.4999999999999997E-2</v>
          </cell>
          <cell r="E131">
            <v>0</v>
          </cell>
          <cell r="F131">
            <v>7.6666666666666675E-2</v>
          </cell>
          <cell r="G131">
            <v>7.6666666666666675E-2</v>
          </cell>
          <cell r="H131">
            <v>7.6666666666666675E-2</v>
          </cell>
          <cell r="I131">
            <v>8.2500000000000004E-2</v>
          </cell>
          <cell r="J131">
            <v>8.2500000000000004E-2</v>
          </cell>
          <cell r="K131">
            <v>8.2500000000000004E-2</v>
          </cell>
          <cell r="L131">
            <v>0.06</v>
          </cell>
          <cell r="M131">
            <v>0.06</v>
          </cell>
          <cell r="N131">
            <v>0.08</v>
          </cell>
        </row>
        <row r="132">
          <cell r="C132">
            <v>37257</v>
          </cell>
          <cell r="D132">
            <v>7.4999999999999997E-2</v>
          </cell>
          <cell r="E132">
            <v>0</v>
          </cell>
          <cell r="F132">
            <v>7.6666666666666675E-2</v>
          </cell>
          <cell r="G132">
            <v>7.6666666666666675E-2</v>
          </cell>
          <cell r="H132">
            <v>7.6666666666666675E-2</v>
          </cell>
          <cell r="I132">
            <v>8.2500000000000004E-2</v>
          </cell>
          <cell r="J132">
            <v>8.2500000000000004E-2</v>
          </cell>
          <cell r="K132">
            <v>8.2500000000000004E-2</v>
          </cell>
          <cell r="L132">
            <v>0.06</v>
          </cell>
          <cell r="M132">
            <v>0.06</v>
          </cell>
          <cell r="N132">
            <v>0.08</v>
          </cell>
        </row>
        <row r="133">
          <cell r="C133">
            <v>37622</v>
          </cell>
          <cell r="D133">
            <v>7.4999999999999997E-2</v>
          </cell>
          <cell r="E133">
            <v>0</v>
          </cell>
          <cell r="F133">
            <v>7.6666666666666675E-2</v>
          </cell>
          <cell r="G133">
            <v>7.6666666666666675E-2</v>
          </cell>
          <cell r="H133">
            <v>7.6666666666666675E-2</v>
          </cell>
          <cell r="I133">
            <v>8.2500000000000004E-2</v>
          </cell>
          <cell r="J133">
            <v>8.2500000000000004E-2</v>
          </cell>
          <cell r="K133">
            <v>8.2500000000000004E-2</v>
          </cell>
          <cell r="L133">
            <v>0.06</v>
          </cell>
          <cell r="M133">
            <v>0.06</v>
          </cell>
          <cell r="N133">
            <v>0.08</v>
          </cell>
        </row>
        <row r="134">
          <cell r="C134">
            <v>37987</v>
          </cell>
          <cell r="D134">
            <v>7.4999999999999997E-2</v>
          </cell>
          <cell r="E134">
            <v>0</v>
          </cell>
          <cell r="F134">
            <v>7.6666666666666675E-2</v>
          </cell>
          <cell r="G134">
            <v>7.6666666666666675E-2</v>
          </cell>
          <cell r="H134">
            <v>7.6666666666666675E-2</v>
          </cell>
          <cell r="I134">
            <v>8.2500000000000004E-2</v>
          </cell>
          <cell r="J134">
            <v>8.2500000000000004E-2</v>
          </cell>
          <cell r="K134">
            <v>8.2500000000000004E-2</v>
          </cell>
          <cell r="L134">
            <v>0.06</v>
          </cell>
          <cell r="M134">
            <v>0.06</v>
          </cell>
          <cell r="N134">
            <v>0.08</v>
          </cell>
        </row>
        <row r="135">
          <cell r="C135">
            <v>38353</v>
          </cell>
          <cell r="D135">
            <v>7.4999999999999997E-2</v>
          </cell>
          <cell r="E135">
            <v>0</v>
          </cell>
          <cell r="F135">
            <v>7.6666666666666675E-2</v>
          </cell>
          <cell r="G135">
            <v>7.6666666666666675E-2</v>
          </cell>
          <cell r="H135">
            <v>7.6666666666666675E-2</v>
          </cell>
          <cell r="I135">
            <v>8.2500000000000004E-2</v>
          </cell>
          <cell r="J135">
            <v>8.2500000000000004E-2</v>
          </cell>
          <cell r="K135">
            <v>8.2500000000000004E-2</v>
          </cell>
          <cell r="L135">
            <v>0.06</v>
          </cell>
          <cell r="M135">
            <v>0.06</v>
          </cell>
          <cell r="N135">
            <v>0.08</v>
          </cell>
        </row>
        <row r="136">
          <cell r="C136">
            <v>38718</v>
          </cell>
          <cell r="D136">
            <v>7.4999999999999997E-2</v>
          </cell>
          <cell r="E136">
            <v>0</v>
          </cell>
          <cell r="F136">
            <v>7.6666666666666675E-2</v>
          </cell>
          <cell r="G136">
            <v>7.6666666666666675E-2</v>
          </cell>
          <cell r="H136">
            <v>7.6666666666666675E-2</v>
          </cell>
          <cell r="I136">
            <v>8.2500000000000004E-2</v>
          </cell>
          <cell r="J136">
            <v>8.2500000000000004E-2</v>
          </cell>
          <cell r="K136">
            <v>8.2500000000000004E-2</v>
          </cell>
          <cell r="L136">
            <v>0.06</v>
          </cell>
          <cell r="M136">
            <v>0.06</v>
          </cell>
          <cell r="N136">
            <v>0.08</v>
          </cell>
        </row>
        <row r="138">
          <cell r="C138" t="str">
            <v>TXU</v>
          </cell>
          <cell r="D138" t="str">
            <v>Pulse</v>
          </cell>
          <cell r="E138" t="str">
            <v>AGL</v>
          </cell>
          <cell r="F138" t="str">
            <v>TXU</v>
          </cell>
          <cell r="G138" t="str">
            <v>CitiPower</v>
          </cell>
          <cell r="H138" t="str">
            <v>Powercor</v>
          </cell>
          <cell r="I138" t="str">
            <v>Integral</v>
          </cell>
          <cell r="J138" t="str">
            <v>EnergyAustralia</v>
          </cell>
          <cell r="K138" t="str">
            <v>Rural NSW</v>
          </cell>
          <cell r="L138" t="str">
            <v>Energex</v>
          </cell>
          <cell r="M138" t="str">
            <v>Ergon</v>
          </cell>
          <cell r="N138" t="str">
            <v>Non Incumbent</v>
          </cell>
        </row>
        <row r="139">
          <cell r="C139">
            <v>36526</v>
          </cell>
          <cell r="D139">
            <v>7.4999999999999997E-2</v>
          </cell>
          <cell r="E139">
            <v>7.6666666666666675E-2</v>
          </cell>
          <cell r="F139">
            <v>0</v>
          </cell>
          <cell r="G139">
            <v>7.6666666666666675E-2</v>
          </cell>
          <cell r="H139">
            <v>7.6666666666666675E-2</v>
          </cell>
          <cell r="I139">
            <v>8.2500000000000004E-2</v>
          </cell>
          <cell r="J139">
            <v>8.2500000000000004E-2</v>
          </cell>
          <cell r="K139">
            <v>8.2500000000000004E-2</v>
          </cell>
          <cell r="L139">
            <v>0.06</v>
          </cell>
          <cell r="M139">
            <v>0.06</v>
          </cell>
          <cell r="N139">
            <v>0.1</v>
          </cell>
        </row>
        <row r="140">
          <cell r="C140">
            <v>36892</v>
          </cell>
          <cell r="D140">
            <v>7.4999999999999997E-2</v>
          </cell>
          <cell r="E140">
            <v>7.6666666666666675E-2</v>
          </cell>
          <cell r="F140">
            <v>0</v>
          </cell>
          <cell r="G140">
            <v>7.6666666666666675E-2</v>
          </cell>
          <cell r="H140">
            <v>7.6666666666666675E-2</v>
          </cell>
          <cell r="I140">
            <v>8.2500000000000004E-2</v>
          </cell>
          <cell r="J140">
            <v>8.2500000000000004E-2</v>
          </cell>
          <cell r="K140">
            <v>8.2500000000000004E-2</v>
          </cell>
          <cell r="L140">
            <v>0.06</v>
          </cell>
          <cell r="M140">
            <v>0.06</v>
          </cell>
          <cell r="N140">
            <v>0.1</v>
          </cell>
        </row>
        <row r="141">
          <cell r="C141">
            <v>37257</v>
          </cell>
          <cell r="D141">
            <v>7.4999999999999997E-2</v>
          </cell>
          <cell r="E141">
            <v>7.6666666666666675E-2</v>
          </cell>
          <cell r="F141">
            <v>0</v>
          </cell>
          <cell r="G141">
            <v>7.6666666666666675E-2</v>
          </cell>
          <cell r="H141">
            <v>7.6666666666666675E-2</v>
          </cell>
          <cell r="I141">
            <v>8.2500000000000004E-2</v>
          </cell>
          <cell r="J141">
            <v>8.2500000000000004E-2</v>
          </cell>
          <cell r="K141">
            <v>8.2500000000000004E-2</v>
          </cell>
          <cell r="L141">
            <v>0.06</v>
          </cell>
          <cell r="M141">
            <v>0.06</v>
          </cell>
          <cell r="N141">
            <v>0.1</v>
          </cell>
        </row>
        <row r="142">
          <cell r="C142">
            <v>37622</v>
          </cell>
          <cell r="D142">
            <v>7.4999999999999997E-2</v>
          </cell>
          <cell r="E142">
            <v>7.6666666666666675E-2</v>
          </cell>
          <cell r="F142">
            <v>0</v>
          </cell>
          <cell r="G142">
            <v>7.6666666666666675E-2</v>
          </cell>
          <cell r="H142">
            <v>7.6666666666666675E-2</v>
          </cell>
          <cell r="I142">
            <v>8.2500000000000004E-2</v>
          </cell>
          <cell r="J142">
            <v>8.2500000000000004E-2</v>
          </cell>
          <cell r="K142">
            <v>8.2500000000000004E-2</v>
          </cell>
          <cell r="L142">
            <v>0.06</v>
          </cell>
          <cell r="M142">
            <v>0.06</v>
          </cell>
          <cell r="N142">
            <v>0.1</v>
          </cell>
        </row>
        <row r="143">
          <cell r="C143">
            <v>37987</v>
          </cell>
          <cell r="D143">
            <v>7.4999999999999997E-2</v>
          </cell>
          <cell r="E143">
            <v>7.6666666666666675E-2</v>
          </cell>
          <cell r="F143">
            <v>0</v>
          </cell>
          <cell r="G143">
            <v>7.6666666666666675E-2</v>
          </cell>
          <cell r="H143">
            <v>7.6666666666666675E-2</v>
          </cell>
          <cell r="I143">
            <v>8.2500000000000004E-2</v>
          </cell>
          <cell r="J143">
            <v>8.2500000000000004E-2</v>
          </cell>
          <cell r="K143">
            <v>8.2500000000000004E-2</v>
          </cell>
          <cell r="L143">
            <v>0.06</v>
          </cell>
          <cell r="M143">
            <v>0.06</v>
          </cell>
          <cell r="N143">
            <v>0.1</v>
          </cell>
        </row>
        <row r="144">
          <cell r="C144">
            <v>38353</v>
          </cell>
          <cell r="D144">
            <v>7.4999999999999997E-2</v>
          </cell>
          <cell r="E144">
            <v>7.6666666666666675E-2</v>
          </cell>
          <cell r="F144">
            <v>0</v>
          </cell>
          <cell r="G144">
            <v>7.6666666666666675E-2</v>
          </cell>
          <cell r="H144">
            <v>7.6666666666666675E-2</v>
          </cell>
          <cell r="I144">
            <v>8.2500000000000004E-2</v>
          </cell>
          <cell r="J144">
            <v>8.2500000000000004E-2</v>
          </cell>
          <cell r="K144">
            <v>8.2500000000000004E-2</v>
          </cell>
          <cell r="L144">
            <v>0.06</v>
          </cell>
          <cell r="M144">
            <v>0.06</v>
          </cell>
          <cell r="N144">
            <v>0.1</v>
          </cell>
        </row>
        <row r="145">
          <cell r="C145">
            <v>38718</v>
          </cell>
          <cell r="D145">
            <v>7.4999999999999997E-2</v>
          </cell>
          <cell r="E145">
            <v>7.6666666666666675E-2</v>
          </cell>
          <cell r="F145">
            <v>0</v>
          </cell>
          <cell r="G145">
            <v>7.6666666666666675E-2</v>
          </cell>
          <cell r="H145">
            <v>7.6666666666666675E-2</v>
          </cell>
          <cell r="I145">
            <v>8.2500000000000004E-2</v>
          </cell>
          <cell r="J145">
            <v>8.2500000000000004E-2</v>
          </cell>
          <cell r="K145">
            <v>8.2500000000000004E-2</v>
          </cell>
          <cell r="L145">
            <v>0.06</v>
          </cell>
          <cell r="M145">
            <v>0.06</v>
          </cell>
          <cell r="N145">
            <v>0.1</v>
          </cell>
        </row>
        <row r="147">
          <cell r="C147" t="str">
            <v>CitiPower</v>
          </cell>
          <cell r="D147" t="str">
            <v>Pulse</v>
          </cell>
          <cell r="E147" t="str">
            <v>AGL</v>
          </cell>
          <cell r="F147" t="str">
            <v>TXU</v>
          </cell>
          <cell r="G147" t="str">
            <v>CitiPower</v>
          </cell>
          <cell r="H147" t="str">
            <v>Powercor</v>
          </cell>
          <cell r="I147" t="str">
            <v>Integral</v>
          </cell>
          <cell r="J147" t="str">
            <v>EnergyAustralia</v>
          </cell>
          <cell r="K147" t="str">
            <v>Rural NSW</v>
          </cell>
          <cell r="L147" t="str">
            <v>Energex</v>
          </cell>
          <cell r="M147" t="str">
            <v>Ergon</v>
          </cell>
          <cell r="N147" t="str">
            <v>Non Incumbent</v>
          </cell>
        </row>
        <row r="148">
          <cell r="C148">
            <v>36526</v>
          </cell>
          <cell r="D148">
            <v>7.4999999999999997E-2</v>
          </cell>
          <cell r="E148">
            <v>7.6666666666666675E-2</v>
          </cell>
          <cell r="F148">
            <v>7.6666666666666675E-2</v>
          </cell>
          <cell r="G148">
            <v>0</v>
          </cell>
          <cell r="H148">
            <v>7.6666666666666675E-2</v>
          </cell>
          <cell r="I148">
            <v>8.2500000000000004E-2</v>
          </cell>
          <cell r="J148">
            <v>8.2500000000000004E-2</v>
          </cell>
          <cell r="K148">
            <v>8.2500000000000004E-2</v>
          </cell>
          <cell r="L148">
            <v>0.06</v>
          </cell>
          <cell r="M148">
            <v>0.06</v>
          </cell>
          <cell r="N148">
            <v>0.1</v>
          </cell>
        </row>
        <row r="149">
          <cell r="C149">
            <v>36892</v>
          </cell>
          <cell r="D149">
            <v>7.4999999999999997E-2</v>
          </cell>
          <cell r="E149">
            <v>7.6666666666666675E-2</v>
          </cell>
          <cell r="F149">
            <v>7.6666666666666675E-2</v>
          </cell>
          <cell r="G149">
            <v>0</v>
          </cell>
          <cell r="H149">
            <v>7.6666666666666675E-2</v>
          </cell>
          <cell r="I149">
            <v>8.2500000000000004E-2</v>
          </cell>
          <cell r="J149">
            <v>8.2500000000000004E-2</v>
          </cell>
          <cell r="K149">
            <v>8.2500000000000004E-2</v>
          </cell>
          <cell r="L149">
            <v>0.06</v>
          </cell>
          <cell r="M149">
            <v>0.06</v>
          </cell>
          <cell r="N149">
            <v>0.1</v>
          </cell>
        </row>
        <row r="150">
          <cell r="C150">
            <v>37257</v>
          </cell>
          <cell r="D150">
            <v>7.4999999999999997E-2</v>
          </cell>
          <cell r="E150">
            <v>7.6666666666666675E-2</v>
          </cell>
          <cell r="F150">
            <v>7.6666666666666675E-2</v>
          </cell>
          <cell r="G150">
            <v>0</v>
          </cell>
          <cell r="H150">
            <v>7.6666666666666675E-2</v>
          </cell>
          <cell r="I150">
            <v>8.2500000000000004E-2</v>
          </cell>
          <cell r="J150">
            <v>8.2500000000000004E-2</v>
          </cell>
          <cell r="K150">
            <v>8.2500000000000004E-2</v>
          </cell>
          <cell r="L150">
            <v>0.06</v>
          </cell>
          <cell r="M150">
            <v>0.06</v>
          </cell>
          <cell r="N150">
            <v>0.1</v>
          </cell>
        </row>
        <row r="151">
          <cell r="C151">
            <v>37622</v>
          </cell>
          <cell r="D151">
            <v>7.4999999999999997E-2</v>
          </cell>
          <cell r="E151">
            <v>7.6666666666666675E-2</v>
          </cell>
          <cell r="F151">
            <v>7.6666666666666675E-2</v>
          </cell>
          <cell r="G151">
            <v>0</v>
          </cell>
          <cell r="H151">
            <v>7.6666666666666675E-2</v>
          </cell>
          <cell r="I151">
            <v>8.2500000000000004E-2</v>
          </cell>
          <cell r="J151">
            <v>8.2500000000000004E-2</v>
          </cell>
          <cell r="K151">
            <v>8.2500000000000004E-2</v>
          </cell>
          <cell r="L151">
            <v>0.06</v>
          </cell>
          <cell r="M151">
            <v>0.06</v>
          </cell>
          <cell r="N151">
            <v>0.1</v>
          </cell>
        </row>
        <row r="152">
          <cell r="C152">
            <v>37987</v>
          </cell>
          <cell r="D152">
            <v>7.4999999999999997E-2</v>
          </cell>
          <cell r="E152">
            <v>7.6666666666666675E-2</v>
          </cell>
          <cell r="F152">
            <v>7.6666666666666675E-2</v>
          </cell>
          <cell r="G152">
            <v>0</v>
          </cell>
          <cell r="H152">
            <v>7.6666666666666675E-2</v>
          </cell>
          <cell r="I152">
            <v>8.2500000000000004E-2</v>
          </cell>
          <cell r="J152">
            <v>8.2500000000000004E-2</v>
          </cell>
          <cell r="K152">
            <v>8.2500000000000004E-2</v>
          </cell>
          <cell r="L152">
            <v>0.06</v>
          </cell>
          <cell r="M152">
            <v>0.06</v>
          </cell>
          <cell r="N152">
            <v>0.1</v>
          </cell>
        </row>
        <row r="153">
          <cell r="C153">
            <v>38353</v>
          </cell>
          <cell r="D153">
            <v>7.4999999999999997E-2</v>
          </cell>
          <cell r="E153">
            <v>7.6666666666666675E-2</v>
          </cell>
          <cell r="F153">
            <v>7.6666666666666675E-2</v>
          </cell>
          <cell r="G153">
            <v>0</v>
          </cell>
          <cell r="H153">
            <v>7.6666666666666675E-2</v>
          </cell>
          <cell r="I153">
            <v>8.2500000000000004E-2</v>
          </cell>
          <cell r="J153">
            <v>8.2500000000000004E-2</v>
          </cell>
          <cell r="K153">
            <v>8.2500000000000004E-2</v>
          </cell>
          <cell r="L153">
            <v>0.06</v>
          </cell>
          <cell r="M153">
            <v>0.06</v>
          </cell>
          <cell r="N153">
            <v>0.1</v>
          </cell>
        </row>
        <row r="154">
          <cell r="C154">
            <v>38718</v>
          </cell>
          <cell r="D154">
            <v>7.4999999999999997E-2</v>
          </cell>
          <cell r="E154">
            <v>7.6666666666666675E-2</v>
          </cell>
          <cell r="F154">
            <v>7.6666666666666675E-2</v>
          </cell>
          <cell r="G154">
            <v>0</v>
          </cell>
          <cell r="H154">
            <v>7.6666666666666675E-2</v>
          </cell>
          <cell r="I154">
            <v>8.2500000000000004E-2</v>
          </cell>
          <cell r="J154">
            <v>8.2500000000000004E-2</v>
          </cell>
          <cell r="K154">
            <v>8.2500000000000004E-2</v>
          </cell>
          <cell r="L154">
            <v>0.06</v>
          </cell>
          <cell r="M154">
            <v>0.06</v>
          </cell>
          <cell r="N154">
            <v>0.1</v>
          </cell>
        </row>
        <row r="156">
          <cell r="C156" t="str">
            <v>Powercor</v>
          </cell>
          <cell r="D156" t="str">
            <v>Pulse</v>
          </cell>
          <cell r="E156" t="str">
            <v>AGL</v>
          </cell>
          <cell r="F156" t="str">
            <v>TXU</v>
          </cell>
          <cell r="G156" t="str">
            <v>CitiPower</v>
          </cell>
          <cell r="H156" t="str">
            <v>Powercor</v>
          </cell>
          <cell r="I156" t="str">
            <v>Integral</v>
          </cell>
          <cell r="J156" t="str">
            <v>EnergyAustralia</v>
          </cell>
          <cell r="K156" t="str">
            <v>Rural NSW</v>
          </cell>
          <cell r="L156" t="str">
            <v>Energex</v>
          </cell>
          <cell r="M156" t="str">
            <v>Ergon</v>
          </cell>
          <cell r="N156" t="str">
            <v>Non Incumbent</v>
          </cell>
        </row>
        <row r="157">
          <cell r="C157">
            <v>36526</v>
          </cell>
          <cell r="D157">
            <v>7.4999999999999997E-2</v>
          </cell>
          <cell r="E157">
            <v>7.6666666666666675E-2</v>
          </cell>
          <cell r="F157">
            <v>7.6666666666666675E-2</v>
          </cell>
          <cell r="G157">
            <v>7.6666666666666675E-2</v>
          </cell>
          <cell r="H157">
            <v>0</v>
          </cell>
          <cell r="I157">
            <v>8.2500000000000004E-2</v>
          </cell>
          <cell r="J157">
            <v>8.2500000000000004E-2</v>
          </cell>
          <cell r="K157">
            <v>8.2500000000000004E-2</v>
          </cell>
          <cell r="L157">
            <v>0.06</v>
          </cell>
          <cell r="M157">
            <v>0.06</v>
          </cell>
          <cell r="N157">
            <v>0.1</v>
          </cell>
        </row>
        <row r="158">
          <cell r="C158">
            <v>36892</v>
          </cell>
          <cell r="D158">
            <v>7.4999999999999997E-2</v>
          </cell>
          <cell r="E158">
            <v>7.6666666666666675E-2</v>
          </cell>
          <cell r="F158">
            <v>7.6666666666666675E-2</v>
          </cell>
          <cell r="G158">
            <v>7.6666666666666675E-2</v>
          </cell>
          <cell r="H158">
            <v>0</v>
          </cell>
          <cell r="I158">
            <v>8.2500000000000004E-2</v>
          </cell>
          <cell r="J158">
            <v>8.2500000000000004E-2</v>
          </cell>
          <cell r="K158">
            <v>8.2500000000000004E-2</v>
          </cell>
          <cell r="L158">
            <v>0.06</v>
          </cell>
          <cell r="M158">
            <v>0.06</v>
          </cell>
          <cell r="N158">
            <v>0.1</v>
          </cell>
        </row>
        <row r="159">
          <cell r="C159">
            <v>37257</v>
          </cell>
          <cell r="D159">
            <v>7.4999999999999997E-2</v>
          </cell>
          <cell r="E159">
            <v>7.6666666666666675E-2</v>
          </cell>
          <cell r="F159">
            <v>7.6666666666666675E-2</v>
          </cell>
          <cell r="G159">
            <v>7.6666666666666675E-2</v>
          </cell>
          <cell r="H159">
            <v>0</v>
          </cell>
          <cell r="I159">
            <v>8.2500000000000004E-2</v>
          </cell>
          <cell r="J159">
            <v>8.2500000000000004E-2</v>
          </cell>
          <cell r="K159">
            <v>8.2500000000000004E-2</v>
          </cell>
          <cell r="L159">
            <v>0.06</v>
          </cell>
          <cell r="M159">
            <v>0.06</v>
          </cell>
          <cell r="N159">
            <v>0.1</v>
          </cell>
        </row>
        <row r="160">
          <cell r="C160">
            <v>37622</v>
          </cell>
          <cell r="D160">
            <v>7.4999999999999997E-2</v>
          </cell>
          <cell r="E160">
            <v>7.6666666666666675E-2</v>
          </cell>
          <cell r="F160">
            <v>7.6666666666666675E-2</v>
          </cell>
          <cell r="G160">
            <v>7.6666666666666675E-2</v>
          </cell>
          <cell r="H160">
            <v>0</v>
          </cell>
          <cell r="I160">
            <v>8.2500000000000004E-2</v>
          </cell>
          <cell r="J160">
            <v>8.2500000000000004E-2</v>
          </cell>
          <cell r="K160">
            <v>8.2500000000000004E-2</v>
          </cell>
          <cell r="L160">
            <v>0.06</v>
          </cell>
          <cell r="M160">
            <v>0.06</v>
          </cell>
          <cell r="N160">
            <v>0.1</v>
          </cell>
        </row>
        <row r="161">
          <cell r="C161">
            <v>37987</v>
          </cell>
          <cell r="D161">
            <v>7.4999999999999997E-2</v>
          </cell>
          <cell r="E161">
            <v>7.6666666666666675E-2</v>
          </cell>
          <cell r="F161">
            <v>7.6666666666666675E-2</v>
          </cell>
          <cell r="G161">
            <v>7.6666666666666675E-2</v>
          </cell>
          <cell r="H161">
            <v>0</v>
          </cell>
          <cell r="I161">
            <v>8.2500000000000004E-2</v>
          </cell>
          <cell r="J161">
            <v>8.2500000000000004E-2</v>
          </cell>
          <cell r="K161">
            <v>8.2500000000000004E-2</v>
          </cell>
          <cell r="L161">
            <v>0.06</v>
          </cell>
          <cell r="M161">
            <v>0.06</v>
          </cell>
          <cell r="N161">
            <v>0.1</v>
          </cell>
        </row>
        <row r="162">
          <cell r="C162">
            <v>38353</v>
          </cell>
          <cell r="D162">
            <v>7.4999999999999997E-2</v>
          </cell>
          <cell r="E162">
            <v>7.6666666666666675E-2</v>
          </cell>
          <cell r="F162">
            <v>7.6666666666666675E-2</v>
          </cell>
          <cell r="G162">
            <v>7.6666666666666675E-2</v>
          </cell>
          <cell r="H162">
            <v>0</v>
          </cell>
          <cell r="I162">
            <v>8.2500000000000004E-2</v>
          </cell>
          <cell r="J162">
            <v>8.2500000000000004E-2</v>
          </cell>
          <cell r="K162">
            <v>8.2500000000000004E-2</v>
          </cell>
          <cell r="L162">
            <v>0.06</v>
          </cell>
          <cell r="M162">
            <v>0.06</v>
          </cell>
          <cell r="N162">
            <v>0.1</v>
          </cell>
        </row>
        <row r="163">
          <cell r="C163">
            <v>38718</v>
          </cell>
          <cell r="D163">
            <v>7.4999999999999997E-2</v>
          </cell>
          <cell r="E163">
            <v>7.6666666666666675E-2</v>
          </cell>
          <cell r="F163">
            <v>7.6666666666666675E-2</v>
          </cell>
          <cell r="G163">
            <v>7.6666666666666675E-2</v>
          </cell>
          <cell r="H163">
            <v>0</v>
          </cell>
          <cell r="I163">
            <v>8.2500000000000004E-2</v>
          </cell>
          <cell r="J163">
            <v>8.2500000000000004E-2</v>
          </cell>
          <cell r="K163">
            <v>8.2500000000000004E-2</v>
          </cell>
          <cell r="L163">
            <v>0.06</v>
          </cell>
          <cell r="M163">
            <v>0.06</v>
          </cell>
          <cell r="N163">
            <v>0.1</v>
          </cell>
        </row>
        <row r="165">
          <cell r="C165" t="str">
            <v>Integral</v>
          </cell>
          <cell r="D165" t="str">
            <v>Pulse</v>
          </cell>
          <cell r="E165" t="str">
            <v>AGL</v>
          </cell>
          <cell r="F165" t="str">
            <v>TXU</v>
          </cell>
          <cell r="G165" t="str">
            <v>CitiPower</v>
          </cell>
          <cell r="H165" t="str">
            <v>Powercor</v>
          </cell>
          <cell r="I165" t="str">
            <v>Integral</v>
          </cell>
          <cell r="J165" t="str">
            <v>EnergyAustralia</v>
          </cell>
          <cell r="K165" t="str">
            <v>Rural NSW</v>
          </cell>
          <cell r="L165" t="str">
            <v>Energex</v>
          </cell>
          <cell r="M165" t="str">
            <v>Ergon</v>
          </cell>
          <cell r="N165" t="str">
            <v>Non Incumbent</v>
          </cell>
        </row>
        <row r="166">
          <cell r="C166">
            <v>36526</v>
          </cell>
          <cell r="D166">
            <v>0.13333333333333333</v>
          </cell>
          <cell r="E166">
            <v>0.13333333333333333</v>
          </cell>
          <cell r="F166">
            <v>0.13333333333333333</v>
          </cell>
          <cell r="G166">
            <v>0.13333333333333333</v>
          </cell>
          <cell r="H166">
            <v>0.13333333333333333</v>
          </cell>
          <cell r="I166">
            <v>0</v>
          </cell>
          <cell r="J166">
            <v>0.15</v>
          </cell>
          <cell r="K166">
            <v>0.15</v>
          </cell>
          <cell r="L166">
            <v>0.1</v>
          </cell>
          <cell r="M166">
            <v>0.1</v>
          </cell>
          <cell r="N166">
            <v>0.12666666666666668</v>
          </cell>
        </row>
        <row r="167">
          <cell r="C167">
            <v>36892</v>
          </cell>
          <cell r="D167">
            <v>0.13333333333333333</v>
          </cell>
          <cell r="E167">
            <v>0.13333333333333333</v>
          </cell>
          <cell r="F167">
            <v>0.13333333333333333</v>
          </cell>
          <cell r="G167">
            <v>0.13333333333333333</v>
          </cell>
          <cell r="H167">
            <v>0.13333333333333333</v>
          </cell>
          <cell r="I167">
            <v>0</v>
          </cell>
          <cell r="J167">
            <v>0.15</v>
          </cell>
          <cell r="K167">
            <v>0.15</v>
          </cell>
          <cell r="L167">
            <v>0.1</v>
          </cell>
          <cell r="M167">
            <v>0.1</v>
          </cell>
          <cell r="N167">
            <v>0.12666666666666668</v>
          </cell>
        </row>
        <row r="168">
          <cell r="C168">
            <v>37257</v>
          </cell>
          <cell r="D168">
            <v>0.13333333333333333</v>
          </cell>
          <cell r="E168">
            <v>0.13333333333333333</v>
          </cell>
          <cell r="F168">
            <v>0.13333333333333333</v>
          </cell>
          <cell r="G168">
            <v>0.13333333333333333</v>
          </cell>
          <cell r="H168">
            <v>0.13333333333333333</v>
          </cell>
          <cell r="I168">
            <v>0</v>
          </cell>
          <cell r="J168">
            <v>0.15</v>
          </cell>
          <cell r="K168">
            <v>0.15</v>
          </cell>
          <cell r="L168">
            <v>0.1</v>
          </cell>
          <cell r="M168">
            <v>0.1</v>
          </cell>
          <cell r="N168">
            <v>0.12666666666666668</v>
          </cell>
        </row>
        <row r="169">
          <cell r="C169">
            <v>37622</v>
          </cell>
          <cell r="D169">
            <v>0.13333333333333333</v>
          </cell>
          <cell r="E169">
            <v>0.13333333333333333</v>
          </cell>
          <cell r="F169">
            <v>0.13333333333333333</v>
          </cell>
          <cell r="G169">
            <v>0.13333333333333333</v>
          </cell>
          <cell r="H169">
            <v>0.13333333333333333</v>
          </cell>
          <cell r="I169">
            <v>0</v>
          </cell>
          <cell r="J169">
            <v>0.15</v>
          </cell>
          <cell r="K169">
            <v>0.15</v>
          </cell>
          <cell r="L169">
            <v>0.1</v>
          </cell>
          <cell r="M169">
            <v>0.1</v>
          </cell>
          <cell r="N169">
            <v>0.12666666666666668</v>
          </cell>
        </row>
        <row r="170">
          <cell r="C170">
            <v>37987</v>
          </cell>
          <cell r="D170">
            <v>0.13333333333333333</v>
          </cell>
          <cell r="E170">
            <v>0.13333333333333333</v>
          </cell>
          <cell r="F170">
            <v>0.13333333333333333</v>
          </cell>
          <cell r="G170">
            <v>0.13333333333333333</v>
          </cell>
          <cell r="H170">
            <v>0.13333333333333333</v>
          </cell>
          <cell r="I170">
            <v>0</v>
          </cell>
          <cell r="J170">
            <v>0.15</v>
          </cell>
          <cell r="K170">
            <v>0.15</v>
          </cell>
          <cell r="L170">
            <v>0.1</v>
          </cell>
          <cell r="M170">
            <v>0.1</v>
          </cell>
          <cell r="N170">
            <v>0.12666666666666668</v>
          </cell>
        </row>
        <row r="171">
          <cell r="C171">
            <v>38353</v>
          </cell>
          <cell r="D171">
            <v>0.13333333333333333</v>
          </cell>
          <cell r="E171">
            <v>0.13333333333333333</v>
          </cell>
          <cell r="F171">
            <v>0.13333333333333333</v>
          </cell>
          <cell r="G171">
            <v>0.13333333333333333</v>
          </cell>
          <cell r="H171">
            <v>0.13333333333333333</v>
          </cell>
          <cell r="I171">
            <v>0</v>
          </cell>
          <cell r="J171">
            <v>0.15</v>
          </cell>
          <cell r="K171">
            <v>0.15</v>
          </cell>
          <cell r="L171">
            <v>0.1</v>
          </cell>
          <cell r="M171">
            <v>0.1</v>
          </cell>
          <cell r="N171">
            <v>0.12666666666666668</v>
          </cell>
        </row>
        <row r="172">
          <cell r="C172">
            <v>38718</v>
          </cell>
          <cell r="D172">
            <v>0.13333333333333333</v>
          </cell>
          <cell r="E172">
            <v>0.13333333333333333</v>
          </cell>
          <cell r="F172">
            <v>0.13333333333333333</v>
          </cell>
          <cell r="G172">
            <v>0.13333333333333333</v>
          </cell>
          <cell r="H172">
            <v>0.13333333333333333</v>
          </cell>
          <cell r="I172">
            <v>0</v>
          </cell>
          <cell r="J172">
            <v>0.15</v>
          </cell>
          <cell r="K172">
            <v>0.15</v>
          </cell>
          <cell r="L172">
            <v>0.1</v>
          </cell>
          <cell r="M172">
            <v>0.1</v>
          </cell>
          <cell r="N172">
            <v>0.12666666666666668</v>
          </cell>
        </row>
        <row r="174">
          <cell r="C174" t="str">
            <v>EnergyAustralia</v>
          </cell>
          <cell r="D174" t="str">
            <v>Pulse</v>
          </cell>
          <cell r="E174" t="str">
            <v>AGL</v>
          </cell>
          <cell r="F174" t="str">
            <v>TXU</v>
          </cell>
          <cell r="G174" t="str">
            <v>CitiPower</v>
          </cell>
          <cell r="H174" t="str">
            <v>Powercor</v>
          </cell>
          <cell r="I174" t="str">
            <v>Integral</v>
          </cell>
          <cell r="J174" t="str">
            <v>EnergyAustralia</v>
          </cell>
          <cell r="K174" t="str">
            <v>Rural NSW</v>
          </cell>
          <cell r="L174" t="str">
            <v>Energex</v>
          </cell>
          <cell r="M174" t="str">
            <v>Ergon</v>
          </cell>
          <cell r="N174" t="str">
            <v>Non Incumbent</v>
          </cell>
        </row>
        <row r="175">
          <cell r="C175">
            <v>36526</v>
          </cell>
          <cell r="D175">
            <v>0.13333333333333333</v>
          </cell>
          <cell r="E175">
            <v>0.13333333333333333</v>
          </cell>
          <cell r="F175">
            <v>0.13333333333333333</v>
          </cell>
          <cell r="G175">
            <v>0.13333333333333333</v>
          </cell>
          <cell r="H175">
            <v>0.13333333333333333</v>
          </cell>
          <cell r="I175">
            <v>0.15</v>
          </cell>
          <cell r="J175">
            <v>0</v>
          </cell>
          <cell r="K175">
            <v>0.15</v>
          </cell>
          <cell r="L175">
            <v>0.1</v>
          </cell>
          <cell r="M175">
            <v>0.1</v>
          </cell>
          <cell r="N175">
            <v>0.12666666666666668</v>
          </cell>
        </row>
        <row r="176">
          <cell r="C176">
            <v>36892</v>
          </cell>
          <cell r="D176">
            <v>0.13333333333333333</v>
          </cell>
          <cell r="E176">
            <v>0.13333333333333333</v>
          </cell>
          <cell r="F176">
            <v>0.13333333333333333</v>
          </cell>
          <cell r="G176">
            <v>0.13333333333333333</v>
          </cell>
          <cell r="H176">
            <v>0.13333333333333333</v>
          </cell>
          <cell r="I176">
            <v>0.15</v>
          </cell>
          <cell r="J176">
            <v>0</v>
          </cell>
          <cell r="K176">
            <v>0.15</v>
          </cell>
          <cell r="L176">
            <v>0.1</v>
          </cell>
          <cell r="M176">
            <v>0.1</v>
          </cell>
          <cell r="N176">
            <v>0.12666666666666668</v>
          </cell>
        </row>
        <row r="177">
          <cell r="C177">
            <v>37257</v>
          </cell>
          <cell r="D177">
            <v>0.13333333333333333</v>
          </cell>
          <cell r="E177">
            <v>0.13333333333333333</v>
          </cell>
          <cell r="F177">
            <v>0.13333333333333333</v>
          </cell>
          <cell r="G177">
            <v>0.13333333333333333</v>
          </cell>
          <cell r="H177">
            <v>0.13333333333333333</v>
          </cell>
          <cell r="I177">
            <v>0.15</v>
          </cell>
          <cell r="J177">
            <v>0</v>
          </cell>
          <cell r="K177">
            <v>0.15</v>
          </cell>
          <cell r="L177">
            <v>0.1</v>
          </cell>
          <cell r="M177">
            <v>0.1</v>
          </cell>
          <cell r="N177">
            <v>0.12666666666666668</v>
          </cell>
        </row>
        <row r="178">
          <cell r="C178">
            <v>37622</v>
          </cell>
          <cell r="D178">
            <v>0.13333333333333333</v>
          </cell>
          <cell r="E178">
            <v>0.13333333333333333</v>
          </cell>
          <cell r="F178">
            <v>0.13333333333333333</v>
          </cell>
          <cell r="G178">
            <v>0.13333333333333333</v>
          </cell>
          <cell r="H178">
            <v>0.13333333333333333</v>
          </cell>
          <cell r="I178">
            <v>0.15</v>
          </cell>
          <cell r="J178">
            <v>0</v>
          </cell>
          <cell r="K178">
            <v>0.15</v>
          </cell>
          <cell r="L178">
            <v>0.1</v>
          </cell>
          <cell r="M178">
            <v>0.1</v>
          </cell>
          <cell r="N178">
            <v>0.12666666666666668</v>
          </cell>
        </row>
        <row r="179">
          <cell r="C179">
            <v>37987</v>
          </cell>
          <cell r="D179">
            <v>0.13333333333333333</v>
          </cell>
          <cell r="E179">
            <v>0.13333333333333333</v>
          </cell>
          <cell r="F179">
            <v>0.13333333333333333</v>
          </cell>
          <cell r="G179">
            <v>0.13333333333333333</v>
          </cell>
          <cell r="H179">
            <v>0.13333333333333333</v>
          </cell>
          <cell r="I179">
            <v>0.15</v>
          </cell>
          <cell r="J179">
            <v>0</v>
          </cell>
          <cell r="K179">
            <v>0.15</v>
          </cell>
          <cell r="L179">
            <v>0.1</v>
          </cell>
          <cell r="M179">
            <v>0.1</v>
          </cell>
          <cell r="N179">
            <v>0.12666666666666668</v>
          </cell>
        </row>
        <row r="180">
          <cell r="C180">
            <v>38353</v>
          </cell>
          <cell r="D180">
            <v>0.13333333333333333</v>
          </cell>
          <cell r="E180">
            <v>0.13333333333333333</v>
          </cell>
          <cell r="F180">
            <v>0.13333333333333333</v>
          </cell>
          <cell r="G180">
            <v>0.13333333333333333</v>
          </cell>
          <cell r="H180">
            <v>0.13333333333333333</v>
          </cell>
          <cell r="I180">
            <v>0.15</v>
          </cell>
          <cell r="J180">
            <v>0</v>
          </cell>
          <cell r="K180">
            <v>0.15</v>
          </cell>
          <cell r="L180">
            <v>0.1</v>
          </cell>
          <cell r="M180">
            <v>0.1</v>
          </cell>
          <cell r="N180">
            <v>0.12666666666666668</v>
          </cell>
        </row>
        <row r="181">
          <cell r="C181">
            <v>38718</v>
          </cell>
          <cell r="D181">
            <v>0.13333333333333333</v>
          </cell>
          <cell r="E181">
            <v>0.13333333333333333</v>
          </cell>
          <cell r="F181">
            <v>0.13333333333333333</v>
          </cell>
          <cell r="G181">
            <v>0.13333333333333333</v>
          </cell>
          <cell r="H181">
            <v>0.13333333333333333</v>
          </cell>
          <cell r="I181">
            <v>0.15</v>
          </cell>
          <cell r="J181">
            <v>0</v>
          </cell>
          <cell r="K181">
            <v>0.15</v>
          </cell>
          <cell r="L181">
            <v>0.1</v>
          </cell>
          <cell r="M181">
            <v>0.1</v>
          </cell>
          <cell r="N181">
            <v>0.12666666666666668</v>
          </cell>
        </row>
        <row r="183">
          <cell r="C183" t="str">
            <v>Rural NSW</v>
          </cell>
          <cell r="D183" t="str">
            <v>Pulse</v>
          </cell>
          <cell r="E183" t="str">
            <v>AGL</v>
          </cell>
          <cell r="F183" t="str">
            <v>TXU</v>
          </cell>
          <cell r="G183" t="str">
            <v>CitiPower</v>
          </cell>
          <cell r="H183" t="str">
            <v>Powercor</v>
          </cell>
          <cell r="I183" t="str">
            <v>Integral</v>
          </cell>
          <cell r="J183" t="str">
            <v>EnergyAustralia</v>
          </cell>
          <cell r="K183" t="str">
            <v>Rural NSW</v>
          </cell>
          <cell r="L183" t="str">
            <v>Energex</v>
          </cell>
          <cell r="M183" t="str">
            <v>Ergon</v>
          </cell>
          <cell r="N183" t="str">
            <v>Non Incumbent</v>
          </cell>
        </row>
        <row r="184">
          <cell r="C184">
            <v>36526</v>
          </cell>
          <cell r="D184">
            <v>0.13333333333333333</v>
          </cell>
          <cell r="E184">
            <v>0.13333333333333333</v>
          </cell>
          <cell r="F184">
            <v>0.13333333333333333</v>
          </cell>
          <cell r="G184">
            <v>0.13333333333333333</v>
          </cell>
          <cell r="H184">
            <v>0.13333333333333333</v>
          </cell>
          <cell r="I184">
            <v>0.15</v>
          </cell>
          <cell r="J184">
            <v>0.15</v>
          </cell>
          <cell r="K184">
            <v>0</v>
          </cell>
          <cell r="L184">
            <v>0.1</v>
          </cell>
          <cell r="M184">
            <v>0.1</v>
          </cell>
          <cell r="N184">
            <v>0.12666666666666668</v>
          </cell>
        </row>
        <row r="185">
          <cell r="C185">
            <v>36892</v>
          </cell>
          <cell r="D185">
            <v>0.13333333333333333</v>
          </cell>
          <cell r="E185">
            <v>0.13333333333333333</v>
          </cell>
          <cell r="F185">
            <v>0.13333333333333333</v>
          </cell>
          <cell r="G185">
            <v>0.13333333333333333</v>
          </cell>
          <cell r="H185">
            <v>0.13333333333333333</v>
          </cell>
          <cell r="I185">
            <v>0.15</v>
          </cell>
          <cell r="J185">
            <v>0.15</v>
          </cell>
          <cell r="K185">
            <v>0</v>
          </cell>
          <cell r="L185">
            <v>0.1</v>
          </cell>
          <cell r="M185">
            <v>0.1</v>
          </cell>
          <cell r="N185">
            <v>0.12666666666666668</v>
          </cell>
        </row>
        <row r="186">
          <cell r="C186">
            <v>37257</v>
          </cell>
          <cell r="D186">
            <v>0.13333333333333333</v>
          </cell>
          <cell r="E186">
            <v>0.13333333333333333</v>
          </cell>
          <cell r="F186">
            <v>0.13333333333333333</v>
          </cell>
          <cell r="G186">
            <v>0.13333333333333333</v>
          </cell>
          <cell r="H186">
            <v>0.13333333333333333</v>
          </cell>
          <cell r="I186">
            <v>0.15</v>
          </cell>
          <cell r="J186">
            <v>0.15</v>
          </cell>
          <cell r="K186">
            <v>0</v>
          </cell>
          <cell r="L186">
            <v>0.1</v>
          </cell>
          <cell r="M186">
            <v>0.1</v>
          </cell>
          <cell r="N186">
            <v>0.12666666666666668</v>
          </cell>
        </row>
        <row r="187">
          <cell r="C187">
            <v>37622</v>
          </cell>
          <cell r="D187">
            <v>0.13333333333333333</v>
          </cell>
          <cell r="E187">
            <v>0.13333333333333333</v>
          </cell>
          <cell r="F187">
            <v>0.13333333333333333</v>
          </cell>
          <cell r="G187">
            <v>0.13333333333333333</v>
          </cell>
          <cell r="H187">
            <v>0.13333333333333333</v>
          </cell>
          <cell r="I187">
            <v>0.15</v>
          </cell>
          <cell r="J187">
            <v>0.15</v>
          </cell>
          <cell r="K187">
            <v>0</v>
          </cell>
          <cell r="L187">
            <v>0.1</v>
          </cell>
          <cell r="M187">
            <v>0.1</v>
          </cell>
          <cell r="N187">
            <v>0.12666666666666668</v>
          </cell>
        </row>
        <row r="188">
          <cell r="C188">
            <v>37987</v>
          </cell>
          <cell r="D188">
            <v>0.13333333333333333</v>
          </cell>
          <cell r="E188">
            <v>0.13333333333333333</v>
          </cell>
          <cell r="F188">
            <v>0.13333333333333333</v>
          </cell>
          <cell r="G188">
            <v>0.13333333333333333</v>
          </cell>
          <cell r="H188">
            <v>0.13333333333333333</v>
          </cell>
          <cell r="I188">
            <v>0.15</v>
          </cell>
          <cell r="J188">
            <v>0.15</v>
          </cell>
          <cell r="K188">
            <v>0</v>
          </cell>
          <cell r="L188">
            <v>0.1</v>
          </cell>
          <cell r="M188">
            <v>0.1</v>
          </cell>
          <cell r="N188">
            <v>0.12666666666666668</v>
          </cell>
        </row>
        <row r="189">
          <cell r="C189">
            <v>38353</v>
          </cell>
          <cell r="D189">
            <v>0.13333333333333333</v>
          </cell>
          <cell r="E189">
            <v>0.13333333333333333</v>
          </cell>
          <cell r="F189">
            <v>0.13333333333333333</v>
          </cell>
          <cell r="G189">
            <v>0.13333333333333333</v>
          </cell>
          <cell r="H189">
            <v>0.13333333333333333</v>
          </cell>
          <cell r="I189">
            <v>0.15</v>
          </cell>
          <cell r="J189">
            <v>0.15</v>
          </cell>
          <cell r="K189">
            <v>0</v>
          </cell>
          <cell r="L189">
            <v>0.1</v>
          </cell>
          <cell r="M189">
            <v>0.1</v>
          </cell>
          <cell r="N189">
            <v>0.12666666666666668</v>
          </cell>
        </row>
        <row r="190">
          <cell r="C190">
            <v>38718</v>
          </cell>
          <cell r="D190">
            <v>0.13333333333333333</v>
          </cell>
          <cell r="E190">
            <v>0.13333333333333333</v>
          </cell>
          <cell r="F190">
            <v>0.13333333333333333</v>
          </cell>
          <cell r="G190">
            <v>0.13333333333333333</v>
          </cell>
          <cell r="H190">
            <v>0.13333333333333333</v>
          </cell>
          <cell r="I190">
            <v>0.15</v>
          </cell>
          <cell r="J190">
            <v>0.15</v>
          </cell>
          <cell r="K190">
            <v>0</v>
          </cell>
          <cell r="L190">
            <v>0.1</v>
          </cell>
          <cell r="M190">
            <v>0.1</v>
          </cell>
          <cell r="N190">
            <v>0.12666666666666668</v>
          </cell>
        </row>
        <row r="192">
          <cell r="C192" t="str">
            <v>Energex</v>
          </cell>
          <cell r="D192" t="str">
            <v>Pulse</v>
          </cell>
          <cell r="E192" t="str">
            <v>AGL</v>
          </cell>
          <cell r="F192" t="str">
            <v>TXU</v>
          </cell>
          <cell r="G192" t="str">
            <v>CitiPower</v>
          </cell>
          <cell r="H192" t="str">
            <v>Powercor</v>
          </cell>
          <cell r="I192" t="str">
            <v>Integral</v>
          </cell>
          <cell r="J192" t="str">
            <v>EnergyAustralia</v>
          </cell>
          <cell r="K192" t="str">
            <v>Rural NSW</v>
          </cell>
          <cell r="L192" t="str">
            <v>Energex</v>
          </cell>
          <cell r="M192" t="str">
            <v>Ergon</v>
          </cell>
          <cell r="N192" t="str">
            <v>Non Incumbent</v>
          </cell>
        </row>
        <row r="193">
          <cell r="C193">
            <v>36526</v>
          </cell>
          <cell r="D193">
            <v>0.08</v>
          </cell>
          <cell r="E193">
            <v>0.08</v>
          </cell>
          <cell r="F193">
            <v>0.08</v>
          </cell>
          <cell r="G193">
            <v>0.08</v>
          </cell>
          <cell r="H193">
            <v>0.08</v>
          </cell>
          <cell r="I193">
            <v>0.08</v>
          </cell>
          <cell r="J193">
            <v>0.08</v>
          </cell>
          <cell r="K193">
            <v>0.08</v>
          </cell>
          <cell r="L193">
            <v>0</v>
          </cell>
          <cell r="M193">
            <v>0.3</v>
          </cell>
          <cell r="N193">
            <v>0.08</v>
          </cell>
        </row>
        <row r="194">
          <cell r="C194">
            <v>36892</v>
          </cell>
          <cell r="D194">
            <v>0.08</v>
          </cell>
          <cell r="E194">
            <v>0.08</v>
          </cell>
          <cell r="F194">
            <v>0.08</v>
          </cell>
          <cell r="G194">
            <v>0.08</v>
          </cell>
          <cell r="H194">
            <v>0.08</v>
          </cell>
          <cell r="I194">
            <v>0.08</v>
          </cell>
          <cell r="J194">
            <v>0.08</v>
          </cell>
          <cell r="K194">
            <v>0.08</v>
          </cell>
          <cell r="L194">
            <v>0</v>
          </cell>
          <cell r="M194">
            <v>0.3</v>
          </cell>
          <cell r="N194">
            <v>0.08</v>
          </cell>
        </row>
        <row r="195">
          <cell r="C195">
            <v>37257</v>
          </cell>
          <cell r="D195">
            <v>0.08</v>
          </cell>
          <cell r="E195">
            <v>0.08</v>
          </cell>
          <cell r="F195">
            <v>0.08</v>
          </cell>
          <cell r="G195">
            <v>0.08</v>
          </cell>
          <cell r="H195">
            <v>0.08</v>
          </cell>
          <cell r="I195">
            <v>0.08</v>
          </cell>
          <cell r="J195">
            <v>0.08</v>
          </cell>
          <cell r="K195">
            <v>0.08</v>
          </cell>
          <cell r="L195">
            <v>0</v>
          </cell>
          <cell r="M195">
            <v>0.3</v>
          </cell>
          <cell r="N195">
            <v>0.08</v>
          </cell>
        </row>
        <row r="196">
          <cell r="C196">
            <v>37622</v>
          </cell>
          <cell r="D196">
            <v>0.08</v>
          </cell>
          <cell r="E196">
            <v>0.08</v>
          </cell>
          <cell r="F196">
            <v>0.08</v>
          </cell>
          <cell r="G196">
            <v>0.08</v>
          </cell>
          <cell r="H196">
            <v>0.08</v>
          </cell>
          <cell r="I196">
            <v>0.08</v>
          </cell>
          <cell r="J196">
            <v>0.08</v>
          </cell>
          <cell r="K196">
            <v>0.08</v>
          </cell>
          <cell r="L196">
            <v>0</v>
          </cell>
          <cell r="M196">
            <v>0.3</v>
          </cell>
          <cell r="N196">
            <v>0.08</v>
          </cell>
        </row>
        <row r="197">
          <cell r="C197">
            <v>37987</v>
          </cell>
          <cell r="D197">
            <v>0.08</v>
          </cell>
          <cell r="E197">
            <v>0.08</v>
          </cell>
          <cell r="F197">
            <v>0.08</v>
          </cell>
          <cell r="G197">
            <v>0.08</v>
          </cell>
          <cell r="H197">
            <v>0.08</v>
          </cell>
          <cell r="I197">
            <v>0.08</v>
          </cell>
          <cell r="J197">
            <v>0.08</v>
          </cell>
          <cell r="K197">
            <v>0.08</v>
          </cell>
          <cell r="L197">
            <v>0</v>
          </cell>
          <cell r="M197">
            <v>0.3</v>
          </cell>
          <cell r="N197">
            <v>0.08</v>
          </cell>
        </row>
        <row r="198">
          <cell r="C198">
            <v>38353</v>
          </cell>
          <cell r="D198">
            <v>0.08</v>
          </cell>
          <cell r="E198">
            <v>0.08</v>
          </cell>
          <cell r="F198">
            <v>0.08</v>
          </cell>
          <cell r="G198">
            <v>0.08</v>
          </cell>
          <cell r="H198">
            <v>0.08</v>
          </cell>
          <cell r="I198">
            <v>0.08</v>
          </cell>
          <cell r="J198">
            <v>0.08</v>
          </cell>
          <cell r="K198">
            <v>0.08</v>
          </cell>
          <cell r="L198">
            <v>0</v>
          </cell>
          <cell r="M198">
            <v>0.3</v>
          </cell>
          <cell r="N198">
            <v>0.08</v>
          </cell>
        </row>
        <row r="199">
          <cell r="C199">
            <v>38718</v>
          </cell>
          <cell r="D199">
            <v>0.08</v>
          </cell>
          <cell r="E199">
            <v>0.08</v>
          </cell>
          <cell r="F199">
            <v>0.08</v>
          </cell>
          <cell r="G199">
            <v>0.08</v>
          </cell>
          <cell r="H199">
            <v>0.08</v>
          </cell>
          <cell r="I199">
            <v>0.08</v>
          </cell>
          <cell r="J199">
            <v>0.08</v>
          </cell>
          <cell r="K199">
            <v>0.08</v>
          </cell>
          <cell r="L199">
            <v>0</v>
          </cell>
          <cell r="M199">
            <v>0.3</v>
          </cell>
          <cell r="N199">
            <v>0.08</v>
          </cell>
        </row>
        <row r="201">
          <cell r="C201" t="str">
            <v>Ergon</v>
          </cell>
          <cell r="D201" t="str">
            <v>Pulse</v>
          </cell>
          <cell r="E201" t="str">
            <v>AGL</v>
          </cell>
          <cell r="F201" t="str">
            <v>TXU</v>
          </cell>
          <cell r="G201" t="str">
            <v>CitiPower</v>
          </cell>
          <cell r="H201" t="str">
            <v>Powercor</v>
          </cell>
          <cell r="I201" t="str">
            <v>Integral</v>
          </cell>
          <cell r="J201" t="str">
            <v>EnergyAustralia</v>
          </cell>
          <cell r="K201" t="str">
            <v>Rural NSW</v>
          </cell>
          <cell r="L201" t="str">
            <v>Energex</v>
          </cell>
          <cell r="M201" t="str">
            <v>Ergon</v>
          </cell>
          <cell r="N201" t="str">
            <v>Non Incumbent</v>
          </cell>
        </row>
        <row r="202">
          <cell r="C202">
            <v>36526</v>
          </cell>
          <cell r="D202">
            <v>0.08</v>
          </cell>
          <cell r="E202">
            <v>0.08</v>
          </cell>
          <cell r="F202">
            <v>0.08</v>
          </cell>
          <cell r="G202">
            <v>0.08</v>
          </cell>
          <cell r="H202">
            <v>0.08</v>
          </cell>
          <cell r="I202">
            <v>0.08</v>
          </cell>
          <cell r="J202">
            <v>0.08</v>
          </cell>
          <cell r="K202">
            <v>0.08</v>
          </cell>
          <cell r="L202">
            <v>0.3</v>
          </cell>
          <cell r="M202">
            <v>0</v>
          </cell>
          <cell r="N202">
            <v>0.08</v>
          </cell>
        </row>
        <row r="203">
          <cell r="C203">
            <v>36892</v>
          </cell>
          <cell r="D203">
            <v>0.08</v>
          </cell>
          <cell r="E203">
            <v>0.08</v>
          </cell>
          <cell r="F203">
            <v>0.08</v>
          </cell>
          <cell r="G203">
            <v>0.08</v>
          </cell>
          <cell r="H203">
            <v>0.08</v>
          </cell>
          <cell r="I203">
            <v>0.08</v>
          </cell>
          <cell r="J203">
            <v>0.08</v>
          </cell>
          <cell r="K203">
            <v>0.08</v>
          </cell>
          <cell r="L203">
            <v>0.3</v>
          </cell>
          <cell r="M203">
            <v>0</v>
          </cell>
          <cell r="N203">
            <v>0.08</v>
          </cell>
        </row>
        <row r="204">
          <cell r="C204">
            <v>37257</v>
          </cell>
          <cell r="D204">
            <v>0.08</v>
          </cell>
          <cell r="E204">
            <v>0.08</v>
          </cell>
          <cell r="F204">
            <v>0.08</v>
          </cell>
          <cell r="G204">
            <v>0.08</v>
          </cell>
          <cell r="H204">
            <v>0.08</v>
          </cell>
          <cell r="I204">
            <v>0.08</v>
          </cell>
          <cell r="J204">
            <v>0.08</v>
          </cell>
          <cell r="K204">
            <v>0.08</v>
          </cell>
          <cell r="L204">
            <v>0.3</v>
          </cell>
          <cell r="M204">
            <v>0</v>
          </cell>
          <cell r="N204">
            <v>0.08</v>
          </cell>
        </row>
        <row r="205">
          <cell r="C205">
            <v>37622</v>
          </cell>
          <cell r="D205">
            <v>0.08</v>
          </cell>
          <cell r="E205">
            <v>0.08</v>
          </cell>
          <cell r="F205">
            <v>0.08</v>
          </cell>
          <cell r="G205">
            <v>0.08</v>
          </cell>
          <cell r="H205">
            <v>0.08</v>
          </cell>
          <cell r="I205">
            <v>0.08</v>
          </cell>
          <cell r="J205">
            <v>0.08</v>
          </cell>
          <cell r="K205">
            <v>0.08</v>
          </cell>
          <cell r="L205">
            <v>0.3</v>
          </cell>
          <cell r="M205">
            <v>0</v>
          </cell>
          <cell r="N205">
            <v>0.08</v>
          </cell>
        </row>
        <row r="206">
          <cell r="C206">
            <v>37987</v>
          </cell>
          <cell r="D206">
            <v>0.08</v>
          </cell>
          <cell r="E206">
            <v>0.08</v>
          </cell>
          <cell r="F206">
            <v>0.08</v>
          </cell>
          <cell r="G206">
            <v>0.08</v>
          </cell>
          <cell r="H206">
            <v>0.08</v>
          </cell>
          <cell r="I206">
            <v>0.08</v>
          </cell>
          <cell r="J206">
            <v>0.08</v>
          </cell>
          <cell r="K206">
            <v>0.08</v>
          </cell>
          <cell r="L206">
            <v>0.3</v>
          </cell>
          <cell r="M206">
            <v>0</v>
          </cell>
          <cell r="N206">
            <v>0.08</v>
          </cell>
        </row>
        <row r="207">
          <cell r="C207">
            <v>38353</v>
          </cell>
          <cell r="D207">
            <v>0.08</v>
          </cell>
          <cell r="E207">
            <v>0.08</v>
          </cell>
          <cell r="F207">
            <v>0.08</v>
          </cell>
          <cell r="G207">
            <v>0.08</v>
          </cell>
          <cell r="H207">
            <v>0.08</v>
          </cell>
          <cell r="I207">
            <v>0.08</v>
          </cell>
          <cell r="J207">
            <v>0.08</v>
          </cell>
          <cell r="K207">
            <v>0.08</v>
          </cell>
          <cell r="L207">
            <v>0.3</v>
          </cell>
          <cell r="M207">
            <v>0</v>
          </cell>
          <cell r="N207">
            <v>0.08</v>
          </cell>
        </row>
        <row r="208">
          <cell r="C208">
            <v>38718</v>
          </cell>
          <cell r="D208">
            <v>0.08</v>
          </cell>
          <cell r="E208">
            <v>0.08</v>
          </cell>
          <cell r="F208">
            <v>0.08</v>
          </cell>
          <cell r="G208">
            <v>0.08</v>
          </cell>
          <cell r="H208">
            <v>0.08</v>
          </cell>
          <cell r="I208">
            <v>0.08</v>
          </cell>
          <cell r="J208">
            <v>0.08</v>
          </cell>
          <cell r="K208">
            <v>0.08</v>
          </cell>
          <cell r="L208">
            <v>0.3</v>
          </cell>
          <cell r="M208">
            <v>0</v>
          </cell>
          <cell r="N208">
            <v>0.08</v>
          </cell>
        </row>
        <row r="210">
          <cell r="C210" t="str">
            <v>Non Incumbent</v>
          </cell>
          <cell r="D210" t="str">
            <v>Pulse</v>
          </cell>
          <cell r="E210" t="str">
            <v>AGL</v>
          </cell>
          <cell r="F210" t="str">
            <v>TXU</v>
          </cell>
          <cell r="G210" t="str">
            <v>CitiPower</v>
          </cell>
          <cell r="H210" t="str">
            <v>Powercor</v>
          </cell>
          <cell r="I210" t="str">
            <v>Integral</v>
          </cell>
          <cell r="J210" t="str">
            <v>EnergyAustralia</v>
          </cell>
          <cell r="K210" t="str">
            <v>Rural NSW</v>
          </cell>
          <cell r="L210" t="str">
            <v>Energex</v>
          </cell>
          <cell r="M210" t="str">
            <v>Ergon</v>
          </cell>
          <cell r="N210" t="str">
            <v>Non Incumbent</v>
          </cell>
        </row>
        <row r="211">
          <cell r="C211">
            <v>36526</v>
          </cell>
          <cell r="D211">
            <v>0.14000000000000012</v>
          </cell>
          <cell r="E211">
            <v>0.14000000000000012</v>
          </cell>
          <cell r="F211">
            <v>0.14000000000000012</v>
          </cell>
          <cell r="G211">
            <v>0.14000000000000012</v>
          </cell>
          <cell r="H211">
            <v>0.14000000000000012</v>
          </cell>
          <cell r="I211">
            <v>0.13</v>
          </cell>
          <cell r="J211">
            <v>0.13</v>
          </cell>
          <cell r="K211">
            <v>0.13</v>
          </cell>
          <cell r="L211">
            <v>0.10000000000000009</v>
          </cell>
          <cell r="M211">
            <v>0.10000000000000009</v>
          </cell>
          <cell r="N211">
            <v>0</v>
          </cell>
        </row>
        <row r="212">
          <cell r="C212">
            <v>36892</v>
          </cell>
          <cell r="D212">
            <v>0.14000000000000012</v>
          </cell>
          <cell r="E212">
            <v>0.14000000000000012</v>
          </cell>
          <cell r="F212">
            <v>0.14000000000000012</v>
          </cell>
          <cell r="G212">
            <v>0.14000000000000012</v>
          </cell>
          <cell r="H212">
            <v>0.14000000000000012</v>
          </cell>
          <cell r="I212">
            <v>0.13</v>
          </cell>
          <cell r="J212">
            <v>0.13</v>
          </cell>
          <cell r="K212">
            <v>0.13</v>
          </cell>
          <cell r="L212">
            <v>0.10000000000000009</v>
          </cell>
          <cell r="M212">
            <v>0.10000000000000009</v>
          </cell>
          <cell r="N212">
            <v>0</v>
          </cell>
        </row>
        <row r="213">
          <cell r="C213">
            <v>37257</v>
          </cell>
          <cell r="D213">
            <v>0.14000000000000012</v>
          </cell>
          <cell r="E213">
            <v>0.14000000000000012</v>
          </cell>
          <cell r="F213">
            <v>0.14000000000000012</v>
          </cell>
          <cell r="G213">
            <v>0.14000000000000012</v>
          </cell>
          <cell r="H213">
            <v>0.14000000000000012</v>
          </cell>
          <cell r="I213">
            <v>0.13</v>
          </cell>
          <cell r="J213">
            <v>0.13</v>
          </cell>
          <cell r="K213">
            <v>0.13</v>
          </cell>
          <cell r="L213">
            <v>0.10000000000000009</v>
          </cell>
          <cell r="M213">
            <v>0.10000000000000009</v>
          </cell>
          <cell r="N213">
            <v>0</v>
          </cell>
        </row>
        <row r="214">
          <cell r="C214">
            <v>37622</v>
          </cell>
          <cell r="D214">
            <v>0.14000000000000012</v>
          </cell>
          <cell r="E214">
            <v>0.14000000000000012</v>
          </cell>
          <cell r="F214">
            <v>0.14000000000000012</v>
          </cell>
          <cell r="G214">
            <v>0.14000000000000012</v>
          </cell>
          <cell r="H214">
            <v>0.14000000000000012</v>
          </cell>
          <cell r="I214">
            <v>0.13</v>
          </cell>
          <cell r="J214">
            <v>0.13</v>
          </cell>
          <cell r="K214">
            <v>0.13</v>
          </cell>
          <cell r="L214">
            <v>0.10000000000000009</v>
          </cell>
          <cell r="M214">
            <v>0.10000000000000009</v>
          </cell>
          <cell r="N214">
            <v>0</v>
          </cell>
        </row>
        <row r="215">
          <cell r="C215">
            <v>37987</v>
          </cell>
          <cell r="D215">
            <v>0.14000000000000012</v>
          </cell>
          <cell r="E215">
            <v>0.14000000000000012</v>
          </cell>
          <cell r="F215">
            <v>0.14000000000000012</v>
          </cell>
          <cell r="G215">
            <v>0.14000000000000012</v>
          </cell>
          <cell r="H215">
            <v>0.14000000000000012</v>
          </cell>
          <cell r="I215">
            <v>0.13</v>
          </cell>
          <cell r="J215">
            <v>0.13</v>
          </cell>
          <cell r="K215">
            <v>0.13</v>
          </cell>
          <cell r="L215">
            <v>0.10000000000000009</v>
          </cell>
          <cell r="M215">
            <v>0.10000000000000009</v>
          </cell>
          <cell r="N215">
            <v>0</v>
          </cell>
        </row>
        <row r="216">
          <cell r="C216">
            <v>38353</v>
          </cell>
          <cell r="D216">
            <v>0.14000000000000012</v>
          </cell>
          <cell r="E216">
            <v>0.14000000000000012</v>
          </cell>
          <cell r="F216">
            <v>0.14000000000000012</v>
          </cell>
          <cell r="G216">
            <v>0.14000000000000012</v>
          </cell>
          <cell r="H216">
            <v>0.14000000000000012</v>
          </cell>
          <cell r="I216">
            <v>0.13</v>
          </cell>
          <cell r="J216">
            <v>0.13</v>
          </cell>
          <cell r="K216">
            <v>0.13</v>
          </cell>
          <cell r="L216">
            <v>0.10000000000000009</v>
          </cell>
          <cell r="M216">
            <v>0.10000000000000009</v>
          </cell>
          <cell r="N216">
            <v>0</v>
          </cell>
        </row>
        <row r="217">
          <cell r="C217">
            <v>38718</v>
          </cell>
          <cell r="D217">
            <v>0.14000000000000012</v>
          </cell>
          <cell r="E217">
            <v>0.14000000000000012</v>
          </cell>
          <cell r="F217">
            <v>0.14000000000000012</v>
          </cell>
          <cell r="G217">
            <v>0.14000000000000012</v>
          </cell>
          <cell r="H217">
            <v>0.14000000000000012</v>
          </cell>
          <cell r="I217">
            <v>0.13</v>
          </cell>
          <cell r="J217">
            <v>0.13</v>
          </cell>
          <cell r="K217">
            <v>0.13</v>
          </cell>
          <cell r="L217">
            <v>0.10000000000000009</v>
          </cell>
          <cell r="M217">
            <v>0.10000000000000009</v>
          </cell>
          <cell r="N217">
            <v>0</v>
          </cell>
        </row>
        <row r="229">
          <cell r="C229" t="str">
            <v>Pulse wins from:</v>
          </cell>
          <cell r="D229" t="str">
            <v>Pulse</v>
          </cell>
          <cell r="E229" t="str">
            <v>AGL</v>
          </cell>
          <cell r="F229" t="str">
            <v>TXU</v>
          </cell>
          <cell r="G229" t="str">
            <v>CitiPower</v>
          </cell>
          <cell r="H229" t="str">
            <v>Powercor</v>
          </cell>
          <cell r="I229" t="str">
            <v>Integral</v>
          </cell>
          <cell r="J229" t="str">
            <v>EnergyAustralia</v>
          </cell>
          <cell r="K229" t="str">
            <v>Rural NSW</v>
          </cell>
          <cell r="L229" t="str">
            <v>Energex</v>
          </cell>
          <cell r="M229" t="str">
            <v>Ergon</v>
          </cell>
          <cell r="N229" t="str">
            <v>Non Incumbent</v>
          </cell>
        </row>
        <row r="230">
          <cell r="C230">
            <v>36526</v>
          </cell>
          <cell r="D230">
            <v>0</v>
          </cell>
          <cell r="E230">
            <v>7.0000000000000007E-2</v>
          </cell>
          <cell r="F230">
            <v>7.0000000000000007E-2</v>
          </cell>
          <cell r="G230">
            <v>7.0000000000000007E-2</v>
          </cell>
          <cell r="H230">
            <v>7.0000000000000007E-2</v>
          </cell>
          <cell r="I230">
            <v>0.08</v>
          </cell>
          <cell r="J230">
            <v>0.08</v>
          </cell>
          <cell r="K230">
            <v>0.08</v>
          </cell>
          <cell r="L230">
            <v>0.06</v>
          </cell>
          <cell r="M230">
            <v>0.06</v>
          </cell>
          <cell r="N230">
            <v>0.08</v>
          </cell>
        </row>
        <row r="231">
          <cell r="C231">
            <v>36892</v>
          </cell>
          <cell r="D231">
            <v>0</v>
          </cell>
          <cell r="E231">
            <v>7.0000000000000007E-2</v>
          </cell>
          <cell r="F231">
            <v>7.0000000000000007E-2</v>
          </cell>
          <cell r="G231">
            <v>7.0000000000000007E-2</v>
          </cell>
          <cell r="H231">
            <v>7.0000000000000007E-2</v>
          </cell>
          <cell r="I231">
            <v>0.08</v>
          </cell>
          <cell r="J231">
            <v>0.08</v>
          </cell>
          <cell r="K231">
            <v>0.08</v>
          </cell>
          <cell r="L231">
            <v>0.06</v>
          </cell>
          <cell r="M231">
            <v>0.06</v>
          </cell>
          <cell r="N231">
            <v>0.08</v>
          </cell>
        </row>
        <row r="232">
          <cell r="C232">
            <v>37257</v>
          </cell>
          <cell r="D232">
            <v>0</v>
          </cell>
          <cell r="E232">
            <v>7.0000000000000007E-2</v>
          </cell>
          <cell r="F232">
            <v>7.0000000000000007E-2</v>
          </cell>
          <cell r="G232">
            <v>7.0000000000000007E-2</v>
          </cell>
          <cell r="H232">
            <v>7.0000000000000007E-2</v>
          </cell>
          <cell r="I232">
            <v>0.08</v>
          </cell>
          <cell r="J232">
            <v>0.08</v>
          </cell>
          <cell r="K232">
            <v>0.08</v>
          </cell>
          <cell r="L232">
            <v>0.06</v>
          </cell>
          <cell r="M232">
            <v>0.06</v>
          </cell>
          <cell r="N232">
            <v>0.08</v>
          </cell>
        </row>
        <row r="233">
          <cell r="C233">
            <v>37622</v>
          </cell>
          <cell r="D233">
            <v>0</v>
          </cell>
          <cell r="E233">
            <v>7.0000000000000007E-2</v>
          </cell>
          <cell r="F233">
            <v>7.0000000000000007E-2</v>
          </cell>
          <cell r="G233">
            <v>7.0000000000000007E-2</v>
          </cell>
          <cell r="H233">
            <v>7.0000000000000007E-2</v>
          </cell>
          <cell r="I233">
            <v>0.08</v>
          </cell>
          <cell r="J233">
            <v>0.08</v>
          </cell>
          <cell r="K233">
            <v>0.08</v>
          </cell>
          <cell r="L233">
            <v>0.06</v>
          </cell>
          <cell r="M233">
            <v>0.06</v>
          </cell>
          <cell r="N233">
            <v>0.08</v>
          </cell>
        </row>
        <row r="234">
          <cell r="C234">
            <v>37987</v>
          </cell>
          <cell r="D234">
            <v>0</v>
          </cell>
          <cell r="E234">
            <v>7.0000000000000007E-2</v>
          </cell>
          <cell r="F234">
            <v>7.0000000000000007E-2</v>
          </cell>
          <cell r="G234">
            <v>7.0000000000000007E-2</v>
          </cell>
          <cell r="H234">
            <v>7.0000000000000007E-2</v>
          </cell>
          <cell r="I234">
            <v>0.08</v>
          </cell>
          <cell r="J234">
            <v>0.08</v>
          </cell>
          <cell r="K234">
            <v>0.08</v>
          </cell>
          <cell r="L234">
            <v>0.06</v>
          </cell>
          <cell r="M234">
            <v>0.06</v>
          </cell>
          <cell r="N234">
            <v>0.08</v>
          </cell>
        </row>
        <row r="235">
          <cell r="C235">
            <v>38353</v>
          </cell>
          <cell r="D235">
            <v>0</v>
          </cell>
          <cell r="E235">
            <v>7.0000000000000007E-2</v>
          </cell>
          <cell r="F235">
            <v>7.0000000000000007E-2</v>
          </cell>
          <cell r="G235">
            <v>7.0000000000000007E-2</v>
          </cell>
          <cell r="H235">
            <v>7.0000000000000007E-2</v>
          </cell>
          <cell r="I235">
            <v>0.08</v>
          </cell>
          <cell r="J235">
            <v>0.08</v>
          </cell>
          <cell r="K235">
            <v>0.08</v>
          </cell>
          <cell r="L235">
            <v>0.06</v>
          </cell>
          <cell r="M235">
            <v>0.06</v>
          </cell>
          <cell r="N235">
            <v>0.08</v>
          </cell>
        </row>
        <row r="236">
          <cell r="C236">
            <v>38718</v>
          </cell>
          <cell r="D236">
            <v>0</v>
          </cell>
          <cell r="E236">
            <v>7.0000000000000007E-2</v>
          </cell>
          <cell r="F236">
            <v>7.0000000000000007E-2</v>
          </cell>
          <cell r="G236">
            <v>7.0000000000000007E-2</v>
          </cell>
          <cell r="H236">
            <v>7.0000000000000007E-2</v>
          </cell>
          <cell r="I236">
            <v>0.08</v>
          </cell>
          <cell r="J236">
            <v>0.08</v>
          </cell>
          <cell r="K236">
            <v>0.08</v>
          </cell>
          <cell r="L236">
            <v>0.06</v>
          </cell>
          <cell r="M236">
            <v>0.06</v>
          </cell>
          <cell r="N236">
            <v>0.08</v>
          </cell>
        </row>
        <row r="238">
          <cell r="C238" t="str">
            <v>AGL</v>
          </cell>
          <cell r="D238" t="str">
            <v>Pulse</v>
          </cell>
          <cell r="E238" t="str">
            <v>AGL</v>
          </cell>
          <cell r="F238" t="str">
            <v>TXU</v>
          </cell>
          <cell r="G238" t="str">
            <v>CitiPower</v>
          </cell>
          <cell r="H238" t="str">
            <v>Powercor</v>
          </cell>
          <cell r="I238" t="str">
            <v>Integral</v>
          </cell>
          <cell r="J238" t="str">
            <v>EnergyAustralia</v>
          </cell>
          <cell r="K238" t="str">
            <v>Rural NSW</v>
          </cell>
          <cell r="L238" t="str">
            <v>Energex</v>
          </cell>
          <cell r="M238" t="str">
            <v>Ergon</v>
          </cell>
          <cell r="N238" t="str">
            <v>Non Incumbent</v>
          </cell>
        </row>
        <row r="239">
          <cell r="C239">
            <v>36526</v>
          </cell>
          <cell r="D239">
            <v>7.4999999999999997E-2</v>
          </cell>
          <cell r="E239">
            <v>0</v>
          </cell>
          <cell r="F239">
            <v>7.6666666666666675E-2</v>
          </cell>
          <cell r="G239">
            <v>7.6666666666666675E-2</v>
          </cell>
          <cell r="H239">
            <v>7.6666666666666675E-2</v>
          </cell>
          <cell r="I239">
            <v>8.2500000000000004E-2</v>
          </cell>
          <cell r="J239">
            <v>8.2500000000000004E-2</v>
          </cell>
          <cell r="K239">
            <v>8.2500000000000004E-2</v>
          </cell>
          <cell r="L239">
            <v>0.06</v>
          </cell>
          <cell r="M239">
            <v>0.06</v>
          </cell>
          <cell r="N239">
            <v>0.08</v>
          </cell>
        </row>
        <row r="240">
          <cell r="C240">
            <v>36892</v>
          </cell>
          <cell r="D240">
            <v>7.4999999999999997E-2</v>
          </cell>
          <cell r="E240">
            <v>0</v>
          </cell>
          <cell r="F240">
            <v>7.6666666666666675E-2</v>
          </cell>
          <cell r="G240">
            <v>7.6666666666666675E-2</v>
          </cell>
          <cell r="H240">
            <v>7.6666666666666675E-2</v>
          </cell>
          <cell r="I240">
            <v>8.2500000000000004E-2</v>
          </cell>
          <cell r="J240">
            <v>8.2500000000000004E-2</v>
          </cell>
          <cell r="K240">
            <v>8.2500000000000004E-2</v>
          </cell>
          <cell r="L240">
            <v>0.06</v>
          </cell>
          <cell r="M240">
            <v>0.06</v>
          </cell>
          <cell r="N240">
            <v>0.08</v>
          </cell>
        </row>
        <row r="241">
          <cell r="C241">
            <v>37257</v>
          </cell>
          <cell r="D241">
            <v>7.4999999999999997E-2</v>
          </cell>
          <cell r="E241">
            <v>0</v>
          </cell>
          <cell r="F241">
            <v>7.6666666666666675E-2</v>
          </cell>
          <cell r="G241">
            <v>7.6666666666666675E-2</v>
          </cell>
          <cell r="H241">
            <v>7.6666666666666675E-2</v>
          </cell>
          <cell r="I241">
            <v>8.2500000000000004E-2</v>
          </cell>
          <cell r="J241">
            <v>8.2500000000000004E-2</v>
          </cell>
          <cell r="K241">
            <v>8.2500000000000004E-2</v>
          </cell>
          <cell r="L241">
            <v>0.06</v>
          </cell>
          <cell r="M241">
            <v>0.06</v>
          </cell>
          <cell r="N241">
            <v>0.08</v>
          </cell>
        </row>
        <row r="242">
          <cell r="C242">
            <v>37622</v>
          </cell>
          <cell r="D242">
            <v>7.4999999999999997E-2</v>
          </cell>
          <cell r="E242">
            <v>0</v>
          </cell>
          <cell r="F242">
            <v>7.6666666666666675E-2</v>
          </cell>
          <cell r="G242">
            <v>7.6666666666666675E-2</v>
          </cell>
          <cell r="H242">
            <v>7.6666666666666675E-2</v>
          </cell>
          <cell r="I242">
            <v>8.2500000000000004E-2</v>
          </cell>
          <cell r="J242">
            <v>8.2500000000000004E-2</v>
          </cell>
          <cell r="K242">
            <v>8.2500000000000004E-2</v>
          </cell>
          <cell r="L242">
            <v>0.06</v>
          </cell>
          <cell r="M242">
            <v>0.06</v>
          </cell>
          <cell r="N242">
            <v>0.08</v>
          </cell>
        </row>
        <row r="243">
          <cell r="C243">
            <v>37987</v>
          </cell>
          <cell r="D243">
            <v>7.4999999999999997E-2</v>
          </cell>
          <cell r="E243">
            <v>0</v>
          </cell>
          <cell r="F243">
            <v>7.6666666666666675E-2</v>
          </cell>
          <cell r="G243">
            <v>7.6666666666666675E-2</v>
          </cell>
          <cell r="H243">
            <v>7.6666666666666675E-2</v>
          </cell>
          <cell r="I243">
            <v>8.2500000000000004E-2</v>
          </cell>
          <cell r="J243">
            <v>8.2500000000000004E-2</v>
          </cell>
          <cell r="K243">
            <v>8.2500000000000004E-2</v>
          </cell>
          <cell r="L243">
            <v>0.06</v>
          </cell>
          <cell r="M243">
            <v>0.06</v>
          </cell>
          <cell r="N243">
            <v>0.08</v>
          </cell>
        </row>
        <row r="244">
          <cell r="C244">
            <v>38353</v>
          </cell>
          <cell r="D244">
            <v>7.4999999999999997E-2</v>
          </cell>
          <cell r="E244">
            <v>0</v>
          </cell>
          <cell r="F244">
            <v>7.6666666666666675E-2</v>
          </cell>
          <cell r="G244">
            <v>7.6666666666666675E-2</v>
          </cell>
          <cell r="H244">
            <v>7.6666666666666675E-2</v>
          </cell>
          <cell r="I244">
            <v>8.2500000000000004E-2</v>
          </cell>
          <cell r="J244">
            <v>8.2500000000000004E-2</v>
          </cell>
          <cell r="K244">
            <v>8.2500000000000004E-2</v>
          </cell>
          <cell r="L244">
            <v>0.06</v>
          </cell>
          <cell r="M244">
            <v>0.06</v>
          </cell>
          <cell r="N244">
            <v>0.08</v>
          </cell>
        </row>
        <row r="245">
          <cell r="C245">
            <v>38718</v>
          </cell>
          <cell r="D245">
            <v>7.4999999999999997E-2</v>
          </cell>
          <cell r="E245">
            <v>0</v>
          </cell>
          <cell r="F245">
            <v>7.6666666666666675E-2</v>
          </cell>
          <cell r="G245">
            <v>7.6666666666666675E-2</v>
          </cell>
          <cell r="H245">
            <v>7.6666666666666675E-2</v>
          </cell>
          <cell r="I245">
            <v>8.2500000000000004E-2</v>
          </cell>
          <cell r="J245">
            <v>8.2500000000000004E-2</v>
          </cell>
          <cell r="K245">
            <v>8.2500000000000004E-2</v>
          </cell>
          <cell r="L245">
            <v>0.06</v>
          </cell>
          <cell r="M245">
            <v>0.06</v>
          </cell>
          <cell r="N245">
            <v>0.08</v>
          </cell>
        </row>
        <row r="247">
          <cell r="C247" t="str">
            <v>TXU</v>
          </cell>
          <cell r="D247" t="str">
            <v>Pulse</v>
          </cell>
          <cell r="E247" t="str">
            <v>AGL</v>
          </cell>
          <cell r="F247" t="str">
            <v>TXU</v>
          </cell>
          <cell r="G247" t="str">
            <v>CitiPower</v>
          </cell>
          <cell r="H247" t="str">
            <v>Powercor</v>
          </cell>
          <cell r="I247" t="str">
            <v>Integral</v>
          </cell>
          <cell r="J247" t="str">
            <v>EnergyAustralia</v>
          </cell>
          <cell r="K247" t="str">
            <v>Rural NSW</v>
          </cell>
          <cell r="L247" t="str">
            <v>Energex</v>
          </cell>
          <cell r="M247" t="str">
            <v>Ergon</v>
          </cell>
          <cell r="N247" t="str">
            <v>Non Incumbent</v>
          </cell>
        </row>
        <row r="248">
          <cell r="C248">
            <v>36526</v>
          </cell>
          <cell r="D248">
            <v>7.4999999999999997E-2</v>
          </cell>
          <cell r="E248">
            <v>7.6666666666666675E-2</v>
          </cell>
          <cell r="F248">
            <v>0</v>
          </cell>
          <cell r="G248">
            <v>7.6666666666666675E-2</v>
          </cell>
          <cell r="H248">
            <v>7.6666666666666675E-2</v>
          </cell>
          <cell r="I248">
            <v>8.2500000000000004E-2</v>
          </cell>
          <cell r="J248">
            <v>8.2500000000000004E-2</v>
          </cell>
          <cell r="K248">
            <v>8.2500000000000004E-2</v>
          </cell>
          <cell r="L248">
            <v>0.06</v>
          </cell>
          <cell r="M248">
            <v>0.06</v>
          </cell>
          <cell r="N248">
            <v>0.1</v>
          </cell>
        </row>
        <row r="249">
          <cell r="C249">
            <v>36892</v>
          </cell>
          <cell r="D249">
            <v>7.4999999999999997E-2</v>
          </cell>
          <cell r="E249">
            <v>7.6666666666666675E-2</v>
          </cell>
          <cell r="F249">
            <v>0</v>
          </cell>
          <cell r="G249">
            <v>7.6666666666666675E-2</v>
          </cell>
          <cell r="H249">
            <v>7.6666666666666675E-2</v>
          </cell>
          <cell r="I249">
            <v>8.2500000000000004E-2</v>
          </cell>
          <cell r="J249">
            <v>8.2500000000000004E-2</v>
          </cell>
          <cell r="K249">
            <v>8.2500000000000004E-2</v>
          </cell>
          <cell r="L249">
            <v>0.06</v>
          </cell>
          <cell r="M249">
            <v>0.06</v>
          </cell>
          <cell r="N249">
            <v>0.1</v>
          </cell>
        </row>
        <row r="250">
          <cell r="C250">
            <v>37257</v>
          </cell>
          <cell r="D250">
            <v>7.4999999999999997E-2</v>
          </cell>
          <cell r="E250">
            <v>7.6666666666666675E-2</v>
          </cell>
          <cell r="F250">
            <v>0</v>
          </cell>
          <cell r="G250">
            <v>7.6666666666666675E-2</v>
          </cell>
          <cell r="H250">
            <v>7.6666666666666675E-2</v>
          </cell>
          <cell r="I250">
            <v>8.2500000000000004E-2</v>
          </cell>
          <cell r="J250">
            <v>8.2500000000000004E-2</v>
          </cell>
          <cell r="K250">
            <v>8.2500000000000004E-2</v>
          </cell>
          <cell r="L250">
            <v>0.06</v>
          </cell>
          <cell r="M250">
            <v>0.06</v>
          </cell>
          <cell r="N250">
            <v>0.1</v>
          </cell>
        </row>
        <row r="251">
          <cell r="C251">
            <v>37622</v>
          </cell>
          <cell r="D251">
            <v>7.4999999999999997E-2</v>
          </cell>
          <cell r="E251">
            <v>7.6666666666666675E-2</v>
          </cell>
          <cell r="F251">
            <v>0</v>
          </cell>
          <cell r="G251">
            <v>7.6666666666666675E-2</v>
          </cell>
          <cell r="H251">
            <v>7.6666666666666675E-2</v>
          </cell>
          <cell r="I251">
            <v>8.2500000000000004E-2</v>
          </cell>
          <cell r="J251">
            <v>8.2500000000000004E-2</v>
          </cell>
          <cell r="K251">
            <v>8.2500000000000004E-2</v>
          </cell>
          <cell r="L251">
            <v>0.06</v>
          </cell>
          <cell r="M251">
            <v>0.06</v>
          </cell>
          <cell r="N251">
            <v>0.1</v>
          </cell>
        </row>
        <row r="252">
          <cell r="C252">
            <v>37987</v>
          </cell>
          <cell r="D252">
            <v>7.4999999999999997E-2</v>
          </cell>
          <cell r="E252">
            <v>7.6666666666666675E-2</v>
          </cell>
          <cell r="F252">
            <v>0</v>
          </cell>
          <cell r="G252">
            <v>7.6666666666666675E-2</v>
          </cell>
          <cell r="H252">
            <v>7.6666666666666675E-2</v>
          </cell>
          <cell r="I252">
            <v>8.2500000000000004E-2</v>
          </cell>
          <cell r="J252">
            <v>8.2500000000000004E-2</v>
          </cell>
          <cell r="K252">
            <v>8.2500000000000004E-2</v>
          </cell>
          <cell r="L252">
            <v>0.06</v>
          </cell>
          <cell r="M252">
            <v>0.06</v>
          </cell>
          <cell r="N252">
            <v>0.1</v>
          </cell>
        </row>
        <row r="253">
          <cell r="C253">
            <v>38353</v>
          </cell>
          <cell r="D253">
            <v>7.4999999999999997E-2</v>
          </cell>
          <cell r="E253">
            <v>7.6666666666666675E-2</v>
          </cell>
          <cell r="F253">
            <v>0</v>
          </cell>
          <cell r="G253">
            <v>7.6666666666666675E-2</v>
          </cell>
          <cell r="H253">
            <v>7.6666666666666675E-2</v>
          </cell>
          <cell r="I253">
            <v>8.2500000000000004E-2</v>
          </cell>
          <cell r="J253">
            <v>8.2500000000000004E-2</v>
          </cell>
          <cell r="K253">
            <v>8.2500000000000004E-2</v>
          </cell>
          <cell r="L253">
            <v>0.06</v>
          </cell>
          <cell r="M253">
            <v>0.06</v>
          </cell>
          <cell r="N253">
            <v>0.1</v>
          </cell>
        </row>
        <row r="254">
          <cell r="C254">
            <v>38718</v>
          </cell>
          <cell r="D254">
            <v>7.4999999999999997E-2</v>
          </cell>
          <cell r="E254">
            <v>7.6666666666666675E-2</v>
          </cell>
          <cell r="F254">
            <v>0</v>
          </cell>
          <cell r="G254">
            <v>7.6666666666666675E-2</v>
          </cell>
          <cell r="H254">
            <v>7.6666666666666675E-2</v>
          </cell>
          <cell r="I254">
            <v>8.2500000000000004E-2</v>
          </cell>
          <cell r="J254">
            <v>8.2500000000000004E-2</v>
          </cell>
          <cell r="K254">
            <v>8.2500000000000004E-2</v>
          </cell>
          <cell r="L254">
            <v>0.06</v>
          </cell>
          <cell r="M254">
            <v>0.06</v>
          </cell>
          <cell r="N254">
            <v>0.1</v>
          </cell>
        </row>
        <row r="256">
          <cell r="C256" t="str">
            <v>CitiPower</v>
          </cell>
          <cell r="D256" t="str">
            <v>Pulse</v>
          </cell>
          <cell r="E256" t="str">
            <v>AGL</v>
          </cell>
          <cell r="F256" t="str">
            <v>TXU</v>
          </cell>
          <cell r="G256" t="str">
            <v>CitiPower</v>
          </cell>
          <cell r="H256" t="str">
            <v>Powercor</v>
          </cell>
          <cell r="I256" t="str">
            <v>Integral</v>
          </cell>
          <cell r="J256" t="str">
            <v>EnergyAustralia</v>
          </cell>
          <cell r="K256" t="str">
            <v>Rural NSW</v>
          </cell>
          <cell r="L256" t="str">
            <v>Energex</v>
          </cell>
          <cell r="M256" t="str">
            <v>Ergon</v>
          </cell>
          <cell r="N256" t="str">
            <v>Non Incumbent</v>
          </cell>
        </row>
        <row r="257">
          <cell r="C257">
            <v>36526</v>
          </cell>
          <cell r="D257">
            <v>7.4999999999999997E-2</v>
          </cell>
          <cell r="E257">
            <v>7.6666666666666675E-2</v>
          </cell>
          <cell r="F257">
            <v>7.6666666666666675E-2</v>
          </cell>
          <cell r="G257">
            <v>0</v>
          </cell>
          <cell r="H257">
            <v>7.6666666666666675E-2</v>
          </cell>
          <cell r="I257">
            <v>8.2500000000000004E-2</v>
          </cell>
          <cell r="J257">
            <v>8.2500000000000004E-2</v>
          </cell>
          <cell r="K257">
            <v>8.2500000000000004E-2</v>
          </cell>
          <cell r="L257">
            <v>0.06</v>
          </cell>
          <cell r="M257">
            <v>0.06</v>
          </cell>
          <cell r="N257">
            <v>0.1</v>
          </cell>
        </row>
        <row r="258">
          <cell r="C258">
            <v>36892</v>
          </cell>
          <cell r="D258">
            <v>7.4999999999999997E-2</v>
          </cell>
          <cell r="E258">
            <v>7.6666666666666675E-2</v>
          </cell>
          <cell r="F258">
            <v>7.6666666666666675E-2</v>
          </cell>
          <cell r="G258">
            <v>0</v>
          </cell>
          <cell r="H258">
            <v>7.6666666666666675E-2</v>
          </cell>
          <cell r="I258">
            <v>8.2500000000000004E-2</v>
          </cell>
          <cell r="J258">
            <v>8.2500000000000004E-2</v>
          </cell>
          <cell r="K258">
            <v>8.2500000000000004E-2</v>
          </cell>
          <cell r="L258">
            <v>0.06</v>
          </cell>
          <cell r="M258">
            <v>0.06</v>
          </cell>
          <cell r="N258">
            <v>0.1</v>
          </cell>
        </row>
        <row r="259">
          <cell r="C259">
            <v>37257</v>
          </cell>
          <cell r="D259">
            <v>7.4999999999999997E-2</v>
          </cell>
          <cell r="E259">
            <v>7.6666666666666675E-2</v>
          </cell>
          <cell r="F259">
            <v>7.6666666666666675E-2</v>
          </cell>
          <cell r="G259">
            <v>0</v>
          </cell>
          <cell r="H259">
            <v>7.6666666666666675E-2</v>
          </cell>
          <cell r="I259">
            <v>8.2500000000000004E-2</v>
          </cell>
          <cell r="J259">
            <v>8.2500000000000004E-2</v>
          </cell>
          <cell r="K259">
            <v>8.2500000000000004E-2</v>
          </cell>
          <cell r="L259">
            <v>0.06</v>
          </cell>
          <cell r="M259">
            <v>0.06</v>
          </cell>
          <cell r="N259">
            <v>0.1</v>
          </cell>
        </row>
        <row r="260">
          <cell r="C260">
            <v>37622</v>
          </cell>
          <cell r="D260">
            <v>7.4999999999999997E-2</v>
          </cell>
          <cell r="E260">
            <v>7.6666666666666675E-2</v>
          </cell>
          <cell r="F260">
            <v>7.6666666666666675E-2</v>
          </cell>
          <cell r="G260">
            <v>0</v>
          </cell>
          <cell r="H260">
            <v>7.6666666666666675E-2</v>
          </cell>
          <cell r="I260">
            <v>8.2500000000000004E-2</v>
          </cell>
          <cell r="J260">
            <v>8.2500000000000004E-2</v>
          </cell>
          <cell r="K260">
            <v>8.2500000000000004E-2</v>
          </cell>
          <cell r="L260">
            <v>0.06</v>
          </cell>
          <cell r="M260">
            <v>0.06</v>
          </cell>
          <cell r="N260">
            <v>0.1</v>
          </cell>
        </row>
        <row r="261">
          <cell r="C261">
            <v>37987</v>
          </cell>
          <cell r="D261">
            <v>7.4999999999999997E-2</v>
          </cell>
          <cell r="E261">
            <v>7.6666666666666675E-2</v>
          </cell>
          <cell r="F261">
            <v>7.6666666666666675E-2</v>
          </cell>
          <cell r="G261">
            <v>0</v>
          </cell>
          <cell r="H261">
            <v>7.6666666666666675E-2</v>
          </cell>
          <cell r="I261">
            <v>8.2500000000000004E-2</v>
          </cell>
          <cell r="J261">
            <v>8.2500000000000004E-2</v>
          </cell>
          <cell r="K261">
            <v>8.2500000000000004E-2</v>
          </cell>
          <cell r="L261">
            <v>0.06</v>
          </cell>
          <cell r="M261">
            <v>0.06</v>
          </cell>
          <cell r="N261">
            <v>0.1</v>
          </cell>
        </row>
        <row r="262">
          <cell r="C262">
            <v>38353</v>
          </cell>
          <cell r="D262">
            <v>7.4999999999999997E-2</v>
          </cell>
          <cell r="E262">
            <v>7.6666666666666675E-2</v>
          </cell>
          <cell r="F262">
            <v>7.6666666666666675E-2</v>
          </cell>
          <cell r="G262">
            <v>0</v>
          </cell>
          <cell r="H262">
            <v>7.6666666666666675E-2</v>
          </cell>
          <cell r="I262">
            <v>8.2500000000000004E-2</v>
          </cell>
          <cell r="J262">
            <v>8.2500000000000004E-2</v>
          </cell>
          <cell r="K262">
            <v>8.2500000000000004E-2</v>
          </cell>
          <cell r="L262">
            <v>0.06</v>
          </cell>
          <cell r="M262">
            <v>0.06</v>
          </cell>
          <cell r="N262">
            <v>0.1</v>
          </cell>
        </row>
        <row r="263">
          <cell r="C263">
            <v>38718</v>
          </cell>
          <cell r="D263">
            <v>7.4999999999999997E-2</v>
          </cell>
          <cell r="E263">
            <v>7.6666666666666675E-2</v>
          </cell>
          <cell r="F263">
            <v>7.6666666666666675E-2</v>
          </cell>
          <cell r="G263">
            <v>0</v>
          </cell>
          <cell r="H263">
            <v>7.6666666666666675E-2</v>
          </cell>
          <cell r="I263">
            <v>8.2500000000000004E-2</v>
          </cell>
          <cell r="J263">
            <v>8.2500000000000004E-2</v>
          </cell>
          <cell r="K263">
            <v>8.2500000000000004E-2</v>
          </cell>
          <cell r="L263">
            <v>0.06</v>
          </cell>
          <cell r="M263">
            <v>0.06</v>
          </cell>
          <cell r="N263">
            <v>0.1</v>
          </cell>
        </row>
        <row r="265">
          <cell r="C265" t="str">
            <v>Powercor</v>
          </cell>
          <cell r="D265" t="str">
            <v>Pulse</v>
          </cell>
          <cell r="E265" t="str">
            <v>AGL</v>
          </cell>
          <cell r="F265" t="str">
            <v>TXU</v>
          </cell>
          <cell r="G265" t="str">
            <v>CitiPower</v>
          </cell>
          <cell r="H265" t="str">
            <v>Powercor</v>
          </cell>
          <cell r="I265" t="str">
            <v>Integral</v>
          </cell>
          <cell r="J265" t="str">
            <v>EnergyAustralia</v>
          </cell>
          <cell r="K265" t="str">
            <v>Rural NSW</v>
          </cell>
          <cell r="L265" t="str">
            <v>Energex</v>
          </cell>
          <cell r="M265" t="str">
            <v>Ergon</v>
          </cell>
          <cell r="N265" t="str">
            <v>Non Incumbent</v>
          </cell>
        </row>
        <row r="266">
          <cell r="C266">
            <v>36526</v>
          </cell>
          <cell r="D266">
            <v>7.4999999999999997E-2</v>
          </cell>
          <cell r="E266">
            <v>7.6666666666666675E-2</v>
          </cell>
          <cell r="F266">
            <v>7.6666666666666675E-2</v>
          </cell>
          <cell r="G266">
            <v>7.6666666666666675E-2</v>
          </cell>
          <cell r="H266">
            <v>0</v>
          </cell>
          <cell r="I266">
            <v>8.2500000000000004E-2</v>
          </cell>
          <cell r="J266">
            <v>8.2500000000000004E-2</v>
          </cell>
          <cell r="K266">
            <v>8.2500000000000004E-2</v>
          </cell>
          <cell r="L266">
            <v>0.06</v>
          </cell>
          <cell r="M266">
            <v>0.06</v>
          </cell>
          <cell r="N266">
            <v>0.1</v>
          </cell>
        </row>
        <row r="267">
          <cell r="C267">
            <v>36892</v>
          </cell>
          <cell r="D267">
            <v>7.4999999999999997E-2</v>
          </cell>
          <cell r="E267">
            <v>7.6666666666666675E-2</v>
          </cell>
          <cell r="F267">
            <v>7.6666666666666675E-2</v>
          </cell>
          <cell r="G267">
            <v>7.6666666666666675E-2</v>
          </cell>
          <cell r="H267">
            <v>0</v>
          </cell>
          <cell r="I267">
            <v>8.2500000000000004E-2</v>
          </cell>
          <cell r="J267">
            <v>8.2500000000000004E-2</v>
          </cell>
          <cell r="K267">
            <v>8.2500000000000004E-2</v>
          </cell>
          <cell r="L267">
            <v>0.06</v>
          </cell>
          <cell r="M267">
            <v>0.06</v>
          </cell>
          <cell r="N267">
            <v>0.1</v>
          </cell>
        </row>
        <row r="268">
          <cell r="C268">
            <v>37257</v>
          </cell>
          <cell r="D268">
            <v>7.4999999999999997E-2</v>
          </cell>
          <cell r="E268">
            <v>7.6666666666666675E-2</v>
          </cell>
          <cell r="F268">
            <v>7.6666666666666675E-2</v>
          </cell>
          <cell r="G268">
            <v>7.6666666666666675E-2</v>
          </cell>
          <cell r="H268">
            <v>0</v>
          </cell>
          <cell r="I268">
            <v>8.2500000000000004E-2</v>
          </cell>
          <cell r="J268">
            <v>8.2500000000000004E-2</v>
          </cell>
          <cell r="K268">
            <v>8.2500000000000004E-2</v>
          </cell>
          <cell r="L268">
            <v>0.06</v>
          </cell>
          <cell r="M268">
            <v>0.06</v>
          </cell>
          <cell r="N268">
            <v>0.1</v>
          </cell>
        </row>
        <row r="269">
          <cell r="C269">
            <v>37622</v>
          </cell>
          <cell r="D269">
            <v>7.4999999999999997E-2</v>
          </cell>
          <cell r="E269">
            <v>7.6666666666666675E-2</v>
          </cell>
          <cell r="F269">
            <v>7.6666666666666675E-2</v>
          </cell>
          <cell r="G269">
            <v>7.6666666666666675E-2</v>
          </cell>
          <cell r="H269">
            <v>0</v>
          </cell>
          <cell r="I269">
            <v>8.2500000000000004E-2</v>
          </cell>
          <cell r="J269">
            <v>8.2500000000000004E-2</v>
          </cell>
          <cell r="K269">
            <v>8.2500000000000004E-2</v>
          </cell>
          <cell r="L269">
            <v>0.06</v>
          </cell>
          <cell r="M269">
            <v>0.06</v>
          </cell>
          <cell r="N269">
            <v>0.1</v>
          </cell>
        </row>
        <row r="270">
          <cell r="C270">
            <v>37987</v>
          </cell>
          <cell r="D270">
            <v>7.4999999999999997E-2</v>
          </cell>
          <cell r="E270">
            <v>7.6666666666666675E-2</v>
          </cell>
          <cell r="F270">
            <v>7.6666666666666675E-2</v>
          </cell>
          <cell r="G270">
            <v>7.6666666666666675E-2</v>
          </cell>
          <cell r="H270">
            <v>0</v>
          </cell>
          <cell r="I270">
            <v>8.2500000000000004E-2</v>
          </cell>
          <cell r="J270">
            <v>8.2500000000000004E-2</v>
          </cell>
          <cell r="K270">
            <v>8.2500000000000004E-2</v>
          </cell>
          <cell r="L270">
            <v>0.06</v>
          </cell>
          <cell r="M270">
            <v>0.06</v>
          </cell>
          <cell r="N270">
            <v>0.1</v>
          </cell>
        </row>
        <row r="271">
          <cell r="C271">
            <v>38353</v>
          </cell>
          <cell r="D271">
            <v>7.4999999999999997E-2</v>
          </cell>
          <cell r="E271">
            <v>7.6666666666666675E-2</v>
          </cell>
          <cell r="F271">
            <v>7.6666666666666675E-2</v>
          </cell>
          <cell r="G271">
            <v>7.6666666666666675E-2</v>
          </cell>
          <cell r="H271">
            <v>0</v>
          </cell>
          <cell r="I271">
            <v>8.2500000000000004E-2</v>
          </cell>
          <cell r="J271">
            <v>8.2500000000000004E-2</v>
          </cell>
          <cell r="K271">
            <v>8.2500000000000004E-2</v>
          </cell>
          <cell r="L271">
            <v>0.06</v>
          </cell>
          <cell r="M271">
            <v>0.06</v>
          </cell>
          <cell r="N271">
            <v>0.1</v>
          </cell>
        </row>
        <row r="272">
          <cell r="C272">
            <v>38718</v>
          </cell>
          <cell r="D272">
            <v>7.4999999999999997E-2</v>
          </cell>
          <cell r="E272">
            <v>7.6666666666666675E-2</v>
          </cell>
          <cell r="F272">
            <v>7.6666666666666675E-2</v>
          </cell>
          <cell r="G272">
            <v>7.6666666666666675E-2</v>
          </cell>
          <cell r="H272">
            <v>0</v>
          </cell>
          <cell r="I272">
            <v>8.2500000000000004E-2</v>
          </cell>
          <cell r="J272">
            <v>8.2500000000000004E-2</v>
          </cell>
          <cell r="K272">
            <v>8.2500000000000004E-2</v>
          </cell>
          <cell r="L272">
            <v>0.06</v>
          </cell>
          <cell r="M272">
            <v>0.06</v>
          </cell>
          <cell r="N272">
            <v>0.1</v>
          </cell>
        </row>
        <row r="274">
          <cell r="C274" t="str">
            <v>Integral</v>
          </cell>
          <cell r="D274" t="str">
            <v>Pulse</v>
          </cell>
          <cell r="E274" t="str">
            <v>AGL</v>
          </cell>
          <cell r="F274" t="str">
            <v>TXU</v>
          </cell>
          <cell r="G274" t="str">
            <v>CitiPower</v>
          </cell>
          <cell r="H274" t="str">
            <v>Powercor</v>
          </cell>
          <cell r="I274" t="str">
            <v>Integral</v>
          </cell>
          <cell r="J274" t="str">
            <v>EnergyAustralia</v>
          </cell>
          <cell r="K274" t="str">
            <v>Rural NSW</v>
          </cell>
          <cell r="L274" t="str">
            <v>Energex</v>
          </cell>
          <cell r="M274" t="str">
            <v>Ergon</v>
          </cell>
          <cell r="N274" t="str">
            <v>Non Incumbent</v>
          </cell>
        </row>
        <row r="275">
          <cell r="C275">
            <v>36526</v>
          </cell>
          <cell r="D275">
            <v>0.13333333333333333</v>
          </cell>
          <cell r="E275">
            <v>0.13333333333333333</v>
          </cell>
          <cell r="F275">
            <v>0.13333333333333333</v>
          </cell>
          <cell r="G275">
            <v>0.13333333333333333</v>
          </cell>
          <cell r="H275">
            <v>0.13333333333333333</v>
          </cell>
          <cell r="I275">
            <v>0</v>
          </cell>
          <cell r="J275">
            <v>0.15</v>
          </cell>
          <cell r="K275">
            <v>0.15</v>
          </cell>
          <cell r="L275">
            <v>0.1</v>
          </cell>
          <cell r="M275">
            <v>0.1</v>
          </cell>
          <cell r="N275">
            <v>0.12666666666666668</v>
          </cell>
        </row>
        <row r="276">
          <cell r="C276">
            <v>36892</v>
          </cell>
          <cell r="D276">
            <v>0.13333333333333333</v>
          </cell>
          <cell r="E276">
            <v>0.13333333333333333</v>
          </cell>
          <cell r="F276">
            <v>0.13333333333333333</v>
          </cell>
          <cell r="G276">
            <v>0.13333333333333333</v>
          </cell>
          <cell r="H276">
            <v>0.13333333333333333</v>
          </cell>
          <cell r="I276">
            <v>0</v>
          </cell>
          <cell r="J276">
            <v>0.15</v>
          </cell>
          <cell r="K276">
            <v>0.15</v>
          </cell>
          <cell r="L276">
            <v>0.1</v>
          </cell>
          <cell r="M276">
            <v>0.1</v>
          </cell>
          <cell r="N276">
            <v>0.12666666666666668</v>
          </cell>
        </row>
        <row r="277">
          <cell r="C277">
            <v>37257</v>
          </cell>
          <cell r="D277">
            <v>0.13333333333333333</v>
          </cell>
          <cell r="E277">
            <v>0.13333333333333333</v>
          </cell>
          <cell r="F277">
            <v>0.13333333333333333</v>
          </cell>
          <cell r="G277">
            <v>0.13333333333333333</v>
          </cell>
          <cell r="H277">
            <v>0.13333333333333333</v>
          </cell>
          <cell r="I277">
            <v>0</v>
          </cell>
          <cell r="J277">
            <v>0.15</v>
          </cell>
          <cell r="K277">
            <v>0.15</v>
          </cell>
          <cell r="L277">
            <v>0.1</v>
          </cell>
          <cell r="M277">
            <v>0.1</v>
          </cell>
          <cell r="N277">
            <v>0.12666666666666668</v>
          </cell>
        </row>
        <row r="278">
          <cell r="C278">
            <v>37622</v>
          </cell>
          <cell r="D278">
            <v>0.13333333333333333</v>
          </cell>
          <cell r="E278">
            <v>0.13333333333333333</v>
          </cell>
          <cell r="F278">
            <v>0.13333333333333333</v>
          </cell>
          <cell r="G278">
            <v>0.13333333333333333</v>
          </cell>
          <cell r="H278">
            <v>0.13333333333333333</v>
          </cell>
          <cell r="I278">
            <v>0</v>
          </cell>
          <cell r="J278">
            <v>0.15</v>
          </cell>
          <cell r="K278">
            <v>0.15</v>
          </cell>
          <cell r="L278">
            <v>0.1</v>
          </cell>
          <cell r="M278">
            <v>0.1</v>
          </cell>
          <cell r="N278">
            <v>0.12666666666666668</v>
          </cell>
        </row>
        <row r="279">
          <cell r="C279">
            <v>37987</v>
          </cell>
          <cell r="D279">
            <v>0.13333333333333333</v>
          </cell>
          <cell r="E279">
            <v>0.13333333333333333</v>
          </cell>
          <cell r="F279">
            <v>0.13333333333333333</v>
          </cell>
          <cell r="G279">
            <v>0.13333333333333333</v>
          </cell>
          <cell r="H279">
            <v>0.13333333333333333</v>
          </cell>
          <cell r="I279">
            <v>0</v>
          </cell>
          <cell r="J279">
            <v>0.15</v>
          </cell>
          <cell r="K279">
            <v>0.15</v>
          </cell>
          <cell r="L279">
            <v>0.1</v>
          </cell>
          <cell r="M279">
            <v>0.1</v>
          </cell>
          <cell r="N279">
            <v>0.12666666666666668</v>
          </cell>
        </row>
        <row r="280">
          <cell r="C280">
            <v>38353</v>
          </cell>
          <cell r="D280">
            <v>0.13333333333333333</v>
          </cell>
          <cell r="E280">
            <v>0.13333333333333333</v>
          </cell>
          <cell r="F280">
            <v>0.13333333333333333</v>
          </cell>
          <cell r="G280">
            <v>0.13333333333333333</v>
          </cell>
          <cell r="H280">
            <v>0.13333333333333333</v>
          </cell>
          <cell r="I280">
            <v>0</v>
          </cell>
          <cell r="J280">
            <v>0.15</v>
          </cell>
          <cell r="K280">
            <v>0.15</v>
          </cell>
          <cell r="L280">
            <v>0.1</v>
          </cell>
          <cell r="M280">
            <v>0.1</v>
          </cell>
          <cell r="N280">
            <v>0.12666666666666668</v>
          </cell>
        </row>
        <row r="281">
          <cell r="C281">
            <v>38718</v>
          </cell>
          <cell r="D281">
            <v>0.13333333333333333</v>
          </cell>
          <cell r="E281">
            <v>0.13333333333333333</v>
          </cell>
          <cell r="F281">
            <v>0.13333333333333333</v>
          </cell>
          <cell r="G281">
            <v>0.13333333333333333</v>
          </cell>
          <cell r="H281">
            <v>0.13333333333333333</v>
          </cell>
          <cell r="I281">
            <v>0</v>
          </cell>
          <cell r="J281">
            <v>0.15</v>
          </cell>
          <cell r="K281">
            <v>0.15</v>
          </cell>
          <cell r="L281">
            <v>0.1</v>
          </cell>
          <cell r="M281">
            <v>0.1</v>
          </cell>
          <cell r="N281">
            <v>0.12666666666666668</v>
          </cell>
        </row>
        <row r="283">
          <cell r="C283" t="str">
            <v>EnergyAustralia</v>
          </cell>
          <cell r="D283" t="str">
            <v>Pulse</v>
          </cell>
          <cell r="E283" t="str">
            <v>AGL</v>
          </cell>
          <cell r="F283" t="str">
            <v>TXU</v>
          </cell>
          <cell r="G283" t="str">
            <v>CitiPower</v>
          </cell>
          <cell r="H283" t="str">
            <v>Powercor</v>
          </cell>
          <cell r="I283" t="str">
            <v>Integral</v>
          </cell>
          <cell r="J283" t="str">
            <v>EnergyAustralia</v>
          </cell>
          <cell r="K283" t="str">
            <v>Rural NSW</v>
          </cell>
          <cell r="L283" t="str">
            <v>Energex</v>
          </cell>
          <cell r="M283" t="str">
            <v>Ergon</v>
          </cell>
          <cell r="N283" t="str">
            <v>Non Incumbent</v>
          </cell>
        </row>
        <row r="284">
          <cell r="C284">
            <v>36526</v>
          </cell>
          <cell r="D284">
            <v>0.13333333333333333</v>
          </cell>
          <cell r="E284">
            <v>0.13333333333333333</v>
          </cell>
          <cell r="F284">
            <v>0.13333333333333333</v>
          </cell>
          <cell r="G284">
            <v>0.13333333333333333</v>
          </cell>
          <cell r="H284">
            <v>0.13333333333333333</v>
          </cell>
          <cell r="I284">
            <v>0.15</v>
          </cell>
          <cell r="J284">
            <v>0</v>
          </cell>
          <cell r="K284">
            <v>0.15</v>
          </cell>
          <cell r="L284">
            <v>0.1</v>
          </cell>
          <cell r="M284">
            <v>0.1</v>
          </cell>
          <cell r="N284">
            <v>0.12666666666666668</v>
          </cell>
        </row>
        <row r="285">
          <cell r="C285">
            <v>36892</v>
          </cell>
          <cell r="D285">
            <v>0.13333333333333333</v>
          </cell>
          <cell r="E285">
            <v>0.13333333333333333</v>
          </cell>
          <cell r="F285">
            <v>0.13333333333333333</v>
          </cell>
          <cell r="G285">
            <v>0.13333333333333333</v>
          </cell>
          <cell r="H285">
            <v>0.13333333333333333</v>
          </cell>
          <cell r="I285">
            <v>0.15</v>
          </cell>
          <cell r="J285">
            <v>0</v>
          </cell>
          <cell r="K285">
            <v>0.15</v>
          </cell>
          <cell r="L285">
            <v>0.1</v>
          </cell>
          <cell r="M285">
            <v>0.1</v>
          </cell>
          <cell r="N285">
            <v>0.12666666666666668</v>
          </cell>
        </row>
        <row r="286">
          <cell r="C286">
            <v>37257</v>
          </cell>
          <cell r="D286">
            <v>0.13333333333333333</v>
          </cell>
          <cell r="E286">
            <v>0.13333333333333333</v>
          </cell>
          <cell r="F286">
            <v>0.13333333333333333</v>
          </cell>
          <cell r="G286">
            <v>0.13333333333333333</v>
          </cell>
          <cell r="H286">
            <v>0.13333333333333333</v>
          </cell>
          <cell r="I286">
            <v>0.15</v>
          </cell>
          <cell r="J286">
            <v>0</v>
          </cell>
          <cell r="K286">
            <v>0.15</v>
          </cell>
          <cell r="L286">
            <v>0.1</v>
          </cell>
          <cell r="M286">
            <v>0.1</v>
          </cell>
          <cell r="N286">
            <v>0.12666666666666668</v>
          </cell>
        </row>
        <row r="287">
          <cell r="C287">
            <v>37622</v>
          </cell>
          <cell r="D287">
            <v>0.13333333333333333</v>
          </cell>
          <cell r="E287">
            <v>0.13333333333333333</v>
          </cell>
          <cell r="F287">
            <v>0.13333333333333333</v>
          </cell>
          <cell r="G287">
            <v>0.13333333333333333</v>
          </cell>
          <cell r="H287">
            <v>0.13333333333333333</v>
          </cell>
          <cell r="I287">
            <v>0.15</v>
          </cell>
          <cell r="J287">
            <v>0</v>
          </cell>
          <cell r="K287">
            <v>0.15</v>
          </cell>
          <cell r="L287">
            <v>0.1</v>
          </cell>
          <cell r="M287">
            <v>0.1</v>
          </cell>
          <cell r="N287">
            <v>0.12666666666666668</v>
          </cell>
        </row>
        <row r="288">
          <cell r="C288">
            <v>37987</v>
          </cell>
          <cell r="D288">
            <v>0.13333333333333333</v>
          </cell>
          <cell r="E288">
            <v>0.13333333333333333</v>
          </cell>
          <cell r="F288">
            <v>0.13333333333333333</v>
          </cell>
          <cell r="G288">
            <v>0.13333333333333333</v>
          </cell>
          <cell r="H288">
            <v>0.13333333333333333</v>
          </cell>
          <cell r="I288">
            <v>0.15</v>
          </cell>
          <cell r="J288">
            <v>0</v>
          </cell>
          <cell r="K288">
            <v>0.15</v>
          </cell>
          <cell r="L288">
            <v>0.1</v>
          </cell>
          <cell r="M288">
            <v>0.1</v>
          </cell>
          <cell r="N288">
            <v>0.12666666666666668</v>
          </cell>
        </row>
        <row r="289">
          <cell r="C289">
            <v>38353</v>
          </cell>
          <cell r="D289">
            <v>0.13333333333333333</v>
          </cell>
          <cell r="E289">
            <v>0.13333333333333333</v>
          </cell>
          <cell r="F289">
            <v>0.13333333333333333</v>
          </cell>
          <cell r="G289">
            <v>0.13333333333333333</v>
          </cell>
          <cell r="H289">
            <v>0.13333333333333333</v>
          </cell>
          <cell r="I289">
            <v>0.15</v>
          </cell>
          <cell r="J289">
            <v>0</v>
          </cell>
          <cell r="K289">
            <v>0.15</v>
          </cell>
          <cell r="L289">
            <v>0.1</v>
          </cell>
          <cell r="M289">
            <v>0.1</v>
          </cell>
          <cell r="N289">
            <v>0.12666666666666668</v>
          </cell>
        </row>
        <row r="290">
          <cell r="C290">
            <v>38718</v>
          </cell>
          <cell r="D290">
            <v>0.13333333333333333</v>
          </cell>
          <cell r="E290">
            <v>0.13333333333333333</v>
          </cell>
          <cell r="F290">
            <v>0.13333333333333333</v>
          </cell>
          <cell r="G290">
            <v>0.13333333333333333</v>
          </cell>
          <cell r="H290">
            <v>0.13333333333333333</v>
          </cell>
          <cell r="I290">
            <v>0.15</v>
          </cell>
          <cell r="J290">
            <v>0</v>
          </cell>
          <cell r="K290">
            <v>0.15</v>
          </cell>
          <cell r="L290">
            <v>0.1</v>
          </cell>
          <cell r="M290">
            <v>0.1</v>
          </cell>
          <cell r="N290">
            <v>0.12666666666666668</v>
          </cell>
        </row>
        <row r="292">
          <cell r="C292" t="str">
            <v>Rural NSW</v>
          </cell>
          <cell r="D292" t="str">
            <v>Pulse</v>
          </cell>
          <cell r="E292" t="str">
            <v>AGL</v>
          </cell>
          <cell r="F292" t="str">
            <v>TXU</v>
          </cell>
          <cell r="G292" t="str">
            <v>CitiPower</v>
          </cell>
          <cell r="H292" t="str">
            <v>Powercor</v>
          </cell>
          <cell r="I292" t="str">
            <v>Integral</v>
          </cell>
          <cell r="J292" t="str">
            <v>EnergyAustralia</v>
          </cell>
          <cell r="K292" t="str">
            <v>Rural NSW</v>
          </cell>
          <cell r="L292" t="str">
            <v>Energex</v>
          </cell>
          <cell r="M292" t="str">
            <v>Ergon</v>
          </cell>
          <cell r="N292" t="str">
            <v>Non Incumbent</v>
          </cell>
        </row>
        <row r="293">
          <cell r="C293">
            <v>36526</v>
          </cell>
          <cell r="D293">
            <v>0.13333333333333333</v>
          </cell>
          <cell r="E293">
            <v>0.13333333333333333</v>
          </cell>
          <cell r="F293">
            <v>0.13333333333333333</v>
          </cell>
          <cell r="G293">
            <v>0.13333333333333333</v>
          </cell>
          <cell r="H293">
            <v>0.13333333333333333</v>
          </cell>
          <cell r="I293">
            <v>0.15</v>
          </cell>
          <cell r="J293">
            <v>0.15</v>
          </cell>
          <cell r="K293">
            <v>0</v>
          </cell>
          <cell r="L293">
            <v>0.1</v>
          </cell>
          <cell r="M293">
            <v>0.1</v>
          </cell>
          <cell r="N293">
            <v>0.12666666666666668</v>
          </cell>
        </row>
        <row r="294">
          <cell r="C294">
            <v>36892</v>
          </cell>
          <cell r="D294">
            <v>0.13333333333333333</v>
          </cell>
          <cell r="E294">
            <v>0.13333333333333333</v>
          </cell>
          <cell r="F294">
            <v>0.13333333333333333</v>
          </cell>
          <cell r="G294">
            <v>0.13333333333333333</v>
          </cell>
          <cell r="H294">
            <v>0.13333333333333333</v>
          </cell>
          <cell r="I294">
            <v>0.15</v>
          </cell>
          <cell r="J294">
            <v>0.15</v>
          </cell>
          <cell r="K294">
            <v>0</v>
          </cell>
          <cell r="L294">
            <v>0.1</v>
          </cell>
          <cell r="M294">
            <v>0.1</v>
          </cell>
          <cell r="N294">
            <v>0.12666666666666668</v>
          </cell>
        </row>
        <row r="295">
          <cell r="C295">
            <v>37257</v>
          </cell>
          <cell r="D295">
            <v>0.13333333333333333</v>
          </cell>
          <cell r="E295">
            <v>0.13333333333333333</v>
          </cell>
          <cell r="F295">
            <v>0.13333333333333333</v>
          </cell>
          <cell r="G295">
            <v>0.13333333333333333</v>
          </cell>
          <cell r="H295">
            <v>0.13333333333333333</v>
          </cell>
          <cell r="I295">
            <v>0.15</v>
          </cell>
          <cell r="J295">
            <v>0.15</v>
          </cell>
          <cell r="K295">
            <v>0</v>
          </cell>
          <cell r="L295">
            <v>0.1</v>
          </cell>
          <cell r="M295">
            <v>0.1</v>
          </cell>
          <cell r="N295">
            <v>0.12666666666666668</v>
          </cell>
        </row>
        <row r="296">
          <cell r="C296">
            <v>37622</v>
          </cell>
          <cell r="D296">
            <v>0.13333333333333333</v>
          </cell>
          <cell r="E296">
            <v>0.13333333333333333</v>
          </cell>
          <cell r="F296">
            <v>0.13333333333333333</v>
          </cell>
          <cell r="G296">
            <v>0.13333333333333333</v>
          </cell>
          <cell r="H296">
            <v>0.13333333333333333</v>
          </cell>
          <cell r="I296">
            <v>0.15</v>
          </cell>
          <cell r="J296">
            <v>0.15</v>
          </cell>
          <cell r="K296">
            <v>0</v>
          </cell>
          <cell r="L296">
            <v>0.1</v>
          </cell>
          <cell r="M296">
            <v>0.1</v>
          </cell>
          <cell r="N296">
            <v>0.12666666666666668</v>
          </cell>
        </row>
        <row r="297">
          <cell r="C297">
            <v>37987</v>
          </cell>
          <cell r="D297">
            <v>0.13333333333333333</v>
          </cell>
          <cell r="E297">
            <v>0.13333333333333333</v>
          </cell>
          <cell r="F297">
            <v>0.13333333333333333</v>
          </cell>
          <cell r="G297">
            <v>0.13333333333333333</v>
          </cell>
          <cell r="H297">
            <v>0.13333333333333333</v>
          </cell>
          <cell r="I297">
            <v>0.15</v>
          </cell>
          <cell r="J297">
            <v>0.15</v>
          </cell>
          <cell r="K297">
            <v>0</v>
          </cell>
          <cell r="L297">
            <v>0.1</v>
          </cell>
          <cell r="M297">
            <v>0.1</v>
          </cell>
          <cell r="N297">
            <v>0.12666666666666668</v>
          </cell>
        </row>
        <row r="298">
          <cell r="C298">
            <v>38353</v>
          </cell>
          <cell r="D298">
            <v>0.13333333333333333</v>
          </cell>
          <cell r="E298">
            <v>0.13333333333333333</v>
          </cell>
          <cell r="F298">
            <v>0.13333333333333333</v>
          </cell>
          <cell r="G298">
            <v>0.13333333333333333</v>
          </cell>
          <cell r="H298">
            <v>0.13333333333333333</v>
          </cell>
          <cell r="I298">
            <v>0.15</v>
          </cell>
          <cell r="J298">
            <v>0.15</v>
          </cell>
          <cell r="K298">
            <v>0</v>
          </cell>
          <cell r="L298">
            <v>0.1</v>
          </cell>
          <cell r="M298">
            <v>0.1</v>
          </cell>
          <cell r="N298">
            <v>0.12666666666666668</v>
          </cell>
        </row>
        <row r="299">
          <cell r="C299">
            <v>38718</v>
          </cell>
          <cell r="D299">
            <v>0.13333333333333333</v>
          </cell>
          <cell r="E299">
            <v>0.13333333333333333</v>
          </cell>
          <cell r="F299">
            <v>0.13333333333333333</v>
          </cell>
          <cell r="G299">
            <v>0.13333333333333333</v>
          </cell>
          <cell r="H299">
            <v>0.13333333333333333</v>
          </cell>
          <cell r="I299">
            <v>0.15</v>
          </cell>
          <cell r="J299">
            <v>0.15</v>
          </cell>
          <cell r="K299">
            <v>0</v>
          </cell>
          <cell r="L299">
            <v>0.1</v>
          </cell>
          <cell r="M299">
            <v>0.1</v>
          </cell>
          <cell r="N299">
            <v>0.12666666666666668</v>
          </cell>
        </row>
        <row r="301">
          <cell r="C301" t="str">
            <v>Energex</v>
          </cell>
          <cell r="D301" t="str">
            <v>Pulse</v>
          </cell>
          <cell r="E301" t="str">
            <v>AGL</v>
          </cell>
          <cell r="F301" t="str">
            <v>TXU</v>
          </cell>
          <cell r="G301" t="str">
            <v>CitiPower</v>
          </cell>
          <cell r="H301" t="str">
            <v>Powercor</v>
          </cell>
          <cell r="I301" t="str">
            <v>Integral</v>
          </cell>
          <cell r="J301" t="str">
            <v>EnergyAustralia</v>
          </cell>
          <cell r="K301" t="str">
            <v>Rural NSW</v>
          </cell>
          <cell r="L301" t="str">
            <v>Energex</v>
          </cell>
          <cell r="M301" t="str">
            <v>Ergon</v>
          </cell>
          <cell r="N301" t="str">
            <v>Non Incumbent</v>
          </cell>
        </row>
        <row r="302">
          <cell r="C302">
            <v>36526</v>
          </cell>
          <cell r="D302">
            <v>0.08</v>
          </cell>
          <cell r="E302">
            <v>0.08</v>
          </cell>
          <cell r="F302">
            <v>0.08</v>
          </cell>
          <cell r="G302">
            <v>0.08</v>
          </cell>
          <cell r="H302">
            <v>0.08</v>
          </cell>
          <cell r="I302">
            <v>0.08</v>
          </cell>
          <cell r="J302">
            <v>0.08</v>
          </cell>
          <cell r="K302">
            <v>0.08</v>
          </cell>
          <cell r="L302">
            <v>0</v>
          </cell>
          <cell r="M302">
            <v>0.3</v>
          </cell>
          <cell r="N302">
            <v>0.08</v>
          </cell>
        </row>
        <row r="303">
          <cell r="C303">
            <v>36892</v>
          </cell>
          <cell r="D303">
            <v>0.08</v>
          </cell>
          <cell r="E303">
            <v>0.08</v>
          </cell>
          <cell r="F303">
            <v>0.08</v>
          </cell>
          <cell r="G303">
            <v>0.08</v>
          </cell>
          <cell r="H303">
            <v>0.08</v>
          </cell>
          <cell r="I303">
            <v>0.08</v>
          </cell>
          <cell r="J303">
            <v>0.08</v>
          </cell>
          <cell r="K303">
            <v>0.08</v>
          </cell>
          <cell r="L303">
            <v>0</v>
          </cell>
          <cell r="M303">
            <v>0.3</v>
          </cell>
          <cell r="N303">
            <v>0.08</v>
          </cell>
        </row>
        <row r="304">
          <cell r="C304">
            <v>37257</v>
          </cell>
          <cell r="D304">
            <v>0.08</v>
          </cell>
          <cell r="E304">
            <v>0.08</v>
          </cell>
          <cell r="F304">
            <v>0.08</v>
          </cell>
          <cell r="G304">
            <v>0.08</v>
          </cell>
          <cell r="H304">
            <v>0.08</v>
          </cell>
          <cell r="I304">
            <v>0.08</v>
          </cell>
          <cell r="J304">
            <v>0.08</v>
          </cell>
          <cell r="K304">
            <v>0.08</v>
          </cell>
          <cell r="L304">
            <v>0</v>
          </cell>
          <cell r="M304">
            <v>0.3</v>
          </cell>
          <cell r="N304">
            <v>0.08</v>
          </cell>
        </row>
        <row r="305">
          <cell r="C305">
            <v>37622</v>
          </cell>
          <cell r="D305">
            <v>0.08</v>
          </cell>
          <cell r="E305">
            <v>0.08</v>
          </cell>
          <cell r="F305">
            <v>0.08</v>
          </cell>
          <cell r="G305">
            <v>0.08</v>
          </cell>
          <cell r="H305">
            <v>0.08</v>
          </cell>
          <cell r="I305">
            <v>0.08</v>
          </cell>
          <cell r="J305">
            <v>0.08</v>
          </cell>
          <cell r="K305">
            <v>0.08</v>
          </cell>
          <cell r="L305">
            <v>0</v>
          </cell>
          <cell r="M305">
            <v>0.3</v>
          </cell>
          <cell r="N305">
            <v>0.08</v>
          </cell>
        </row>
        <row r="306">
          <cell r="C306">
            <v>37987</v>
          </cell>
          <cell r="D306">
            <v>0.08</v>
          </cell>
          <cell r="E306">
            <v>0.08</v>
          </cell>
          <cell r="F306">
            <v>0.08</v>
          </cell>
          <cell r="G306">
            <v>0.08</v>
          </cell>
          <cell r="H306">
            <v>0.08</v>
          </cell>
          <cell r="I306">
            <v>0.08</v>
          </cell>
          <cell r="J306">
            <v>0.08</v>
          </cell>
          <cell r="K306">
            <v>0.08</v>
          </cell>
          <cell r="L306">
            <v>0</v>
          </cell>
          <cell r="M306">
            <v>0.3</v>
          </cell>
          <cell r="N306">
            <v>0.08</v>
          </cell>
        </row>
        <row r="307">
          <cell r="C307">
            <v>38353</v>
          </cell>
          <cell r="D307">
            <v>0.08</v>
          </cell>
          <cell r="E307">
            <v>0.08</v>
          </cell>
          <cell r="F307">
            <v>0.08</v>
          </cell>
          <cell r="G307">
            <v>0.08</v>
          </cell>
          <cell r="H307">
            <v>0.08</v>
          </cell>
          <cell r="I307">
            <v>0.08</v>
          </cell>
          <cell r="J307">
            <v>0.08</v>
          </cell>
          <cell r="K307">
            <v>0.08</v>
          </cell>
          <cell r="L307">
            <v>0</v>
          </cell>
          <cell r="M307">
            <v>0.3</v>
          </cell>
          <cell r="N307">
            <v>0.08</v>
          </cell>
        </row>
        <row r="308">
          <cell r="C308">
            <v>38718</v>
          </cell>
          <cell r="D308">
            <v>0.08</v>
          </cell>
          <cell r="E308">
            <v>0.08</v>
          </cell>
          <cell r="F308">
            <v>0.08</v>
          </cell>
          <cell r="G308">
            <v>0.08</v>
          </cell>
          <cell r="H308">
            <v>0.08</v>
          </cell>
          <cell r="I308">
            <v>0.08</v>
          </cell>
          <cell r="J308">
            <v>0.08</v>
          </cell>
          <cell r="K308">
            <v>0.08</v>
          </cell>
          <cell r="L308">
            <v>0</v>
          </cell>
          <cell r="M308">
            <v>0.3</v>
          </cell>
          <cell r="N308">
            <v>0.08</v>
          </cell>
        </row>
        <row r="310">
          <cell r="C310" t="str">
            <v>Ergon</v>
          </cell>
          <cell r="D310" t="str">
            <v>Pulse</v>
          </cell>
          <cell r="E310" t="str">
            <v>AGL</v>
          </cell>
          <cell r="F310" t="str">
            <v>TXU</v>
          </cell>
          <cell r="G310" t="str">
            <v>CitiPower</v>
          </cell>
          <cell r="H310" t="str">
            <v>Powercor</v>
          </cell>
          <cell r="I310" t="str">
            <v>Integral</v>
          </cell>
          <cell r="J310" t="str">
            <v>EnergyAustralia</v>
          </cell>
          <cell r="K310" t="str">
            <v>Rural NSW</v>
          </cell>
          <cell r="L310" t="str">
            <v>Energex</v>
          </cell>
          <cell r="M310" t="str">
            <v>Ergon</v>
          </cell>
          <cell r="N310" t="str">
            <v>Non Incumbent</v>
          </cell>
        </row>
        <row r="311">
          <cell r="C311">
            <v>36526</v>
          </cell>
          <cell r="D311">
            <v>0.08</v>
          </cell>
          <cell r="E311">
            <v>0.08</v>
          </cell>
          <cell r="F311">
            <v>0.08</v>
          </cell>
          <cell r="G311">
            <v>0.08</v>
          </cell>
          <cell r="H311">
            <v>0.08</v>
          </cell>
          <cell r="I311">
            <v>0.08</v>
          </cell>
          <cell r="J311">
            <v>0.08</v>
          </cell>
          <cell r="K311">
            <v>0.08</v>
          </cell>
          <cell r="L311">
            <v>0.3</v>
          </cell>
          <cell r="M311">
            <v>0</v>
          </cell>
          <cell r="N311">
            <v>0.08</v>
          </cell>
        </row>
        <row r="312">
          <cell r="C312">
            <v>36892</v>
          </cell>
          <cell r="D312">
            <v>0.08</v>
          </cell>
          <cell r="E312">
            <v>0.08</v>
          </cell>
          <cell r="F312">
            <v>0.08</v>
          </cell>
          <cell r="G312">
            <v>0.08</v>
          </cell>
          <cell r="H312">
            <v>0.08</v>
          </cell>
          <cell r="I312">
            <v>0.08</v>
          </cell>
          <cell r="J312">
            <v>0.08</v>
          </cell>
          <cell r="K312">
            <v>0.08</v>
          </cell>
          <cell r="L312">
            <v>0.3</v>
          </cell>
          <cell r="M312">
            <v>0</v>
          </cell>
          <cell r="N312">
            <v>0.08</v>
          </cell>
        </row>
        <row r="313">
          <cell r="C313">
            <v>37257</v>
          </cell>
          <cell r="D313">
            <v>0.08</v>
          </cell>
          <cell r="E313">
            <v>0.08</v>
          </cell>
          <cell r="F313">
            <v>0.08</v>
          </cell>
          <cell r="G313">
            <v>0.08</v>
          </cell>
          <cell r="H313">
            <v>0.08</v>
          </cell>
          <cell r="I313">
            <v>0.08</v>
          </cell>
          <cell r="J313">
            <v>0.08</v>
          </cell>
          <cell r="K313">
            <v>0.08</v>
          </cell>
          <cell r="L313">
            <v>0.3</v>
          </cell>
          <cell r="M313">
            <v>0</v>
          </cell>
          <cell r="N313">
            <v>0.08</v>
          </cell>
        </row>
        <row r="314">
          <cell r="C314">
            <v>37622</v>
          </cell>
          <cell r="D314">
            <v>0.08</v>
          </cell>
          <cell r="E314">
            <v>0.08</v>
          </cell>
          <cell r="F314">
            <v>0.08</v>
          </cell>
          <cell r="G314">
            <v>0.08</v>
          </cell>
          <cell r="H314">
            <v>0.08</v>
          </cell>
          <cell r="I314">
            <v>0.08</v>
          </cell>
          <cell r="J314">
            <v>0.08</v>
          </cell>
          <cell r="K314">
            <v>0.08</v>
          </cell>
          <cell r="L314">
            <v>0.3</v>
          </cell>
          <cell r="M314">
            <v>0</v>
          </cell>
          <cell r="N314">
            <v>0.08</v>
          </cell>
        </row>
        <row r="315">
          <cell r="C315">
            <v>37987</v>
          </cell>
          <cell r="D315">
            <v>0.08</v>
          </cell>
          <cell r="E315">
            <v>0.08</v>
          </cell>
          <cell r="F315">
            <v>0.08</v>
          </cell>
          <cell r="G315">
            <v>0.08</v>
          </cell>
          <cell r="H315">
            <v>0.08</v>
          </cell>
          <cell r="I315">
            <v>0.08</v>
          </cell>
          <cell r="J315">
            <v>0.08</v>
          </cell>
          <cell r="K315">
            <v>0.08</v>
          </cell>
          <cell r="L315">
            <v>0.3</v>
          </cell>
          <cell r="M315">
            <v>0</v>
          </cell>
          <cell r="N315">
            <v>0.08</v>
          </cell>
        </row>
        <row r="316">
          <cell r="C316">
            <v>38353</v>
          </cell>
          <cell r="D316">
            <v>0.08</v>
          </cell>
          <cell r="E316">
            <v>0.08</v>
          </cell>
          <cell r="F316">
            <v>0.08</v>
          </cell>
          <cell r="G316">
            <v>0.08</v>
          </cell>
          <cell r="H316">
            <v>0.08</v>
          </cell>
          <cell r="I316">
            <v>0.08</v>
          </cell>
          <cell r="J316">
            <v>0.08</v>
          </cell>
          <cell r="K316">
            <v>0.08</v>
          </cell>
          <cell r="L316">
            <v>0.3</v>
          </cell>
          <cell r="M316">
            <v>0</v>
          </cell>
          <cell r="N316">
            <v>0.08</v>
          </cell>
        </row>
        <row r="317">
          <cell r="C317">
            <v>38718</v>
          </cell>
          <cell r="D317">
            <v>0.08</v>
          </cell>
          <cell r="E317">
            <v>0.08</v>
          </cell>
          <cell r="F317">
            <v>0.08</v>
          </cell>
          <cell r="G317">
            <v>0.08</v>
          </cell>
          <cell r="H317">
            <v>0.08</v>
          </cell>
          <cell r="I317">
            <v>0.08</v>
          </cell>
          <cell r="J317">
            <v>0.08</v>
          </cell>
          <cell r="K317">
            <v>0.08</v>
          </cell>
          <cell r="L317">
            <v>0.3</v>
          </cell>
          <cell r="M317">
            <v>0</v>
          </cell>
          <cell r="N317">
            <v>0.08</v>
          </cell>
        </row>
        <row r="319">
          <cell r="C319" t="str">
            <v>Non Incumbent</v>
          </cell>
          <cell r="D319" t="str">
            <v>Pulse</v>
          </cell>
          <cell r="E319" t="str">
            <v>AGL</v>
          </cell>
          <cell r="F319" t="str">
            <v>TXU</v>
          </cell>
          <cell r="G319" t="str">
            <v>CitiPower</v>
          </cell>
          <cell r="H319" t="str">
            <v>Powercor</v>
          </cell>
          <cell r="I319" t="str">
            <v>Integral</v>
          </cell>
          <cell r="J319" t="str">
            <v>EnergyAustralia</v>
          </cell>
          <cell r="K319" t="str">
            <v>Rural NSW</v>
          </cell>
          <cell r="L319" t="str">
            <v>Energex</v>
          </cell>
          <cell r="M319" t="str">
            <v>Ergon</v>
          </cell>
          <cell r="N319" t="str">
            <v>Non Incumbent</v>
          </cell>
        </row>
        <row r="320">
          <cell r="C320">
            <v>36526</v>
          </cell>
          <cell r="D320">
            <v>0.14000000000000012</v>
          </cell>
          <cell r="E320">
            <v>0.14000000000000012</v>
          </cell>
          <cell r="F320">
            <v>0.14000000000000012</v>
          </cell>
          <cell r="G320">
            <v>0.14000000000000012</v>
          </cell>
          <cell r="H320">
            <v>0.14000000000000012</v>
          </cell>
          <cell r="I320">
            <v>0.13</v>
          </cell>
          <cell r="J320">
            <v>0.13</v>
          </cell>
          <cell r="K320">
            <v>0.13</v>
          </cell>
          <cell r="L320">
            <v>0.10000000000000009</v>
          </cell>
          <cell r="M320">
            <v>0.10000000000000009</v>
          </cell>
          <cell r="N320">
            <v>0</v>
          </cell>
        </row>
        <row r="321">
          <cell r="C321">
            <v>36892</v>
          </cell>
          <cell r="D321">
            <v>0.14000000000000012</v>
          </cell>
          <cell r="E321">
            <v>0.14000000000000012</v>
          </cell>
          <cell r="F321">
            <v>0.14000000000000012</v>
          </cell>
          <cell r="G321">
            <v>0.14000000000000012</v>
          </cell>
          <cell r="H321">
            <v>0.14000000000000012</v>
          </cell>
          <cell r="I321">
            <v>0.13</v>
          </cell>
          <cell r="J321">
            <v>0.13</v>
          </cell>
          <cell r="K321">
            <v>0.13</v>
          </cell>
          <cell r="L321">
            <v>0.10000000000000009</v>
          </cell>
          <cell r="M321">
            <v>0.10000000000000009</v>
          </cell>
          <cell r="N321">
            <v>0</v>
          </cell>
        </row>
        <row r="322">
          <cell r="C322">
            <v>37257</v>
          </cell>
          <cell r="D322">
            <v>0.14000000000000012</v>
          </cell>
          <cell r="E322">
            <v>0.14000000000000012</v>
          </cell>
          <cell r="F322">
            <v>0.14000000000000012</v>
          </cell>
          <cell r="G322">
            <v>0.14000000000000012</v>
          </cell>
          <cell r="H322">
            <v>0.14000000000000012</v>
          </cell>
          <cell r="I322">
            <v>0.13</v>
          </cell>
          <cell r="J322">
            <v>0.13</v>
          </cell>
          <cell r="K322">
            <v>0.13</v>
          </cell>
          <cell r="L322">
            <v>0.10000000000000009</v>
          </cell>
          <cell r="M322">
            <v>0.10000000000000009</v>
          </cell>
          <cell r="N322">
            <v>0</v>
          </cell>
        </row>
        <row r="323">
          <cell r="C323">
            <v>37622</v>
          </cell>
          <cell r="D323">
            <v>0.14000000000000012</v>
          </cell>
          <cell r="E323">
            <v>0.14000000000000012</v>
          </cell>
          <cell r="F323">
            <v>0.14000000000000012</v>
          </cell>
          <cell r="G323">
            <v>0.14000000000000012</v>
          </cell>
          <cell r="H323">
            <v>0.14000000000000012</v>
          </cell>
          <cell r="I323">
            <v>0.13</v>
          </cell>
          <cell r="J323">
            <v>0.13</v>
          </cell>
          <cell r="K323">
            <v>0.13</v>
          </cell>
          <cell r="L323">
            <v>0.10000000000000009</v>
          </cell>
          <cell r="M323">
            <v>0.10000000000000009</v>
          </cell>
          <cell r="N323">
            <v>0</v>
          </cell>
        </row>
        <row r="324">
          <cell r="C324">
            <v>37987</v>
          </cell>
          <cell r="D324">
            <v>0.14000000000000012</v>
          </cell>
          <cell r="E324">
            <v>0.14000000000000012</v>
          </cell>
          <cell r="F324">
            <v>0.14000000000000012</v>
          </cell>
          <cell r="G324">
            <v>0.14000000000000012</v>
          </cell>
          <cell r="H324">
            <v>0.14000000000000012</v>
          </cell>
          <cell r="I324">
            <v>0.13</v>
          </cell>
          <cell r="J324">
            <v>0.13</v>
          </cell>
          <cell r="K324">
            <v>0.13</v>
          </cell>
          <cell r="L324">
            <v>0.10000000000000009</v>
          </cell>
          <cell r="M324">
            <v>0.10000000000000009</v>
          </cell>
          <cell r="N324">
            <v>0</v>
          </cell>
        </row>
        <row r="325">
          <cell r="C325">
            <v>38353</v>
          </cell>
          <cell r="D325">
            <v>0.14000000000000012</v>
          </cell>
          <cell r="E325">
            <v>0.14000000000000012</v>
          </cell>
          <cell r="F325">
            <v>0.14000000000000012</v>
          </cell>
          <cell r="G325">
            <v>0.14000000000000012</v>
          </cell>
          <cell r="H325">
            <v>0.14000000000000012</v>
          </cell>
          <cell r="I325">
            <v>0.13</v>
          </cell>
          <cell r="J325">
            <v>0.13</v>
          </cell>
          <cell r="K325">
            <v>0.13</v>
          </cell>
          <cell r="L325">
            <v>0.10000000000000009</v>
          </cell>
          <cell r="M325">
            <v>0.10000000000000009</v>
          </cell>
          <cell r="N325">
            <v>0</v>
          </cell>
        </row>
        <row r="326">
          <cell r="C326">
            <v>38718</v>
          </cell>
          <cell r="D326">
            <v>0.14000000000000012</v>
          </cell>
          <cell r="E326">
            <v>0.14000000000000012</v>
          </cell>
          <cell r="F326">
            <v>0.14000000000000012</v>
          </cell>
          <cell r="G326">
            <v>0.14000000000000012</v>
          </cell>
          <cell r="H326">
            <v>0.14000000000000012</v>
          </cell>
          <cell r="I326">
            <v>0.13</v>
          </cell>
          <cell r="J326">
            <v>0.13</v>
          </cell>
          <cell r="K326">
            <v>0.13</v>
          </cell>
          <cell r="L326">
            <v>0.10000000000000009</v>
          </cell>
          <cell r="M326">
            <v>0.10000000000000009</v>
          </cell>
          <cell r="N326">
            <v>0</v>
          </cell>
        </row>
        <row r="338">
          <cell r="C338" t="str">
            <v>Pulse wins from:</v>
          </cell>
          <cell r="D338" t="str">
            <v>Pulse</v>
          </cell>
          <cell r="E338" t="str">
            <v>AGL</v>
          </cell>
          <cell r="F338" t="str">
            <v>TXU</v>
          </cell>
          <cell r="G338" t="str">
            <v>CitiPower</v>
          </cell>
          <cell r="H338" t="str">
            <v>Powercor</v>
          </cell>
          <cell r="I338" t="str">
            <v>Integral</v>
          </cell>
          <cell r="J338" t="str">
            <v>EnergyAustralia</v>
          </cell>
          <cell r="K338" t="str">
            <v>Rural NSW</v>
          </cell>
          <cell r="L338" t="str">
            <v>Energex</v>
          </cell>
          <cell r="M338" t="str">
            <v>Ergon</v>
          </cell>
          <cell r="N338" t="str">
            <v>Non Incumbent</v>
          </cell>
        </row>
        <row r="339">
          <cell r="C339">
            <v>36526</v>
          </cell>
          <cell r="D339">
            <v>0</v>
          </cell>
          <cell r="E339">
            <v>7.0000000000000007E-2</v>
          </cell>
          <cell r="F339">
            <v>7.0000000000000007E-2</v>
          </cell>
          <cell r="G339">
            <v>7.0000000000000007E-2</v>
          </cell>
          <cell r="H339">
            <v>7.0000000000000007E-2</v>
          </cell>
          <cell r="I339">
            <v>0.08</v>
          </cell>
          <cell r="J339">
            <v>0.08</v>
          </cell>
          <cell r="K339">
            <v>0.08</v>
          </cell>
          <cell r="L339">
            <v>0.06</v>
          </cell>
          <cell r="M339">
            <v>0.06</v>
          </cell>
          <cell r="N339">
            <v>0.08</v>
          </cell>
        </row>
        <row r="340">
          <cell r="C340">
            <v>36892</v>
          </cell>
          <cell r="D340">
            <v>0</v>
          </cell>
          <cell r="E340">
            <v>7.0000000000000007E-2</v>
          </cell>
          <cell r="F340">
            <v>7.0000000000000007E-2</v>
          </cell>
          <cell r="G340">
            <v>7.0000000000000007E-2</v>
          </cell>
          <cell r="H340">
            <v>7.0000000000000007E-2</v>
          </cell>
          <cell r="I340">
            <v>0.08</v>
          </cell>
          <cell r="J340">
            <v>0.08</v>
          </cell>
          <cell r="K340">
            <v>0.08</v>
          </cell>
          <cell r="L340">
            <v>0.06</v>
          </cell>
          <cell r="M340">
            <v>0.06</v>
          </cell>
          <cell r="N340">
            <v>0.08</v>
          </cell>
        </row>
        <row r="341">
          <cell r="C341">
            <v>37257</v>
          </cell>
          <cell r="D341">
            <v>0</v>
          </cell>
          <cell r="E341">
            <v>7.0000000000000007E-2</v>
          </cell>
          <cell r="F341">
            <v>7.0000000000000007E-2</v>
          </cell>
          <cell r="G341">
            <v>7.0000000000000007E-2</v>
          </cell>
          <cell r="H341">
            <v>7.0000000000000007E-2</v>
          </cell>
          <cell r="I341">
            <v>0.08</v>
          </cell>
          <cell r="J341">
            <v>0.08</v>
          </cell>
          <cell r="K341">
            <v>0.08</v>
          </cell>
          <cell r="L341">
            <v>0.06</v>
          </cell>
          <cell r="M341">
            <v>0.06</v>
          </cell>
          <cell r="N341">
            <v>0.08</v>
          </cell>
        </row>
        <row r="342">
          <cell r="C342">
            <v>37622</v>
          </cell>
          <cell r="D342">
            <v>0</v>
          </cell>
          <cell r="E342">
            <v>7.0000000000000007E-2</v>
          </cell>
          <cell r="F342">
            <v>7.0000000000000007E-2</v>
          </cell>
          <cell r="G342">
            <v>7.0000000000000007E-2</v>
          </cell>
          <cell r="H342">
            <v>7.0000000000000007E-2</v>
          </cell>
          <cell r="I342">
            <v>0.08</v>
          </cell>
          <cell r="J342">
            <v>0.08</v>
          </cell>
          <cell r="K342">
            <v>0.08</v>
          </cell>
          <cell r="L342">
            <v>0.06</v>
          </cell>
          <cell r="M342">
            <v>0.06</v>
          </cell>
          <cell r="N342">
            <v>0.08</v>
          </cell>
        </row>
        <row r="343">
          <cell r="C343">
            <v>37987</v>
          </cell>
          <cell r="D343">
            <v>0</v>
          </cell>
          <cell r="E343">
            <v>7.0000000000000007E-2</v>
          </cell>
          <cell r="F343">
            <v>7.0000000000000007E-2</v>
          </cell>
          <cell r="G343">
            <v>7.0000000000000007E-2</v>
          </cell>
          <cell r="H343">
            <v>7.0000000000000007E-2</v>
          </cell>
          <cell r="I343">
            <v>0.08</v>
          </cell>
          <cell r="J343">
            <v>0.08</v>
          </cell>
          <cell r="K343">
            <v>0.08</v>
          </cell>
          <cell r="L343">
            <v>0.06</v>
          </cell>
          <cell r="M343">
            <v>0.06</v>
          </cell>
          <cell r="N343">
            <v>0.08</v>
          </cell>
        </row>
        <row r="344">
          <cell r="C344">
            <v>38353</v>
          </cell>
          <cell r="D344">
            <v>0</v>
          </cell>
          <cell r="E344">
            <v>7.0000000000000007E-2</v>
          </cell>
          <cell r="F344">
            <v>7.0000000000000007E-2</v>
          </cell>
          <cell r="G344">
            <v>7.0000000000000007E-2</v>
          </cell>
          <cell r="H344">
            <v>7.0000000000000007E-2</v>
          </cell>
          <cell r="I344">
            <v>0.08</v>
          </cell>
          <cell r="J344">
            <v>0.08</v>
          </cell>
          <cell r="K344">
            <v>0.08</v>
          </cell>
          <cell r="L344">
            <v>0.06</v>
          </cell>
          <cell r="M344">
            <v>0.06</v>
          </cell>
          <cell r="N344">
            <v>0.08</v>
          </cell>
        </row>
        <row r="345">
          <cell r="C345">
            <v>38718</v>
          </cell>
          <cell r="D345">
            <v>0</v>
          </cell>
          <cell r="E345">
            <v>7.0000000000000007E-2</v>
          </cell>
          <cell r="F345">
            <v>7.0000000000000007E-2</v>
          </cell>
          <cell r="G345">
            <v>7.0000000000000007E-2</v>
          </cell>
          <cell r="H345">
            <v>7.0000000000000007E-2</v>
          </cell>
          <cell r="I345">
            <v>0.08</v>
          </cell>
          <cell r="J345">
            <v>0.08</v>
          </cell>
          <cell r="K345">
            <v>0.08</v>
          </cell>
          <cell r="L345">
            <v>0.06</v>
          </cell>
          <cell r="M345">
            <v>0.06</v>
          </cell>
          <cell r="N345">
            <v>0.08</v>
          </cell>
        </row>
        <row r="347">
          <cell r="C347" t="str">
            <v>AGL</v>
          </cell>
          <cell r="D347" t="str">
            <v>Pulse</v>
          </cell>
          <cell r="E347" t="str">
            <v>AGL</v>
          </cell>
          <cell r="F347" t="str">
            <v>TXU</v>
          </cell>
          <cell r="G347" t="str">
            <v>CitiPower</v>
          </cell>
          <cell r="H347" t="str">
            <v>Powercor</v>
          </cell>
          <cell r="I347" t="str">
            <v>Integral</v>
          </cell>
          <cell r="J347" t="str">
            <v>EnergyAustralia</v>
          </cell>
          <cell r="K347" t="str">
            <v>Rural NSW</v>
          </cell>
          <cell r="L347" t="str">
            <v>Energex</v>
          </cell>
          <cell r="M347" t="str">
            <v>Ergon</v>
          </cell>
          <cell r="N347" t="str">
            <v>Non Incumbent</v>
          </cell>
        </row>
        <row r="348">
          <cell r="C348">
            <v>36526</v>
          </cell>
          <cell r="D348">
            <v>7.4999999999999997E-2</v>
          </cell>
          <cell r="E348">
            <v>0</v>
          </cell>
          <cell r="F348">
            <v>7.6666666666666675E-2</v>
          </cell>
          <cell r="G348">
            <v>7.6666666666666675E-2</v>
          </cell>
          <cell r="H348">
            <v>7.6666666666666675E-2</v>
          </cell>
          <cell r="I348">
            <v>8.2500000000000004E-2</v>
          </cell>
          <cell r="J348">
            <v>8.2500000000000004E-2</v>
          </cell>
          <cell r="K348">
            <v>8.2500000000000004E-2</v>
          </cell>
          <cell r="L348">
            <v>0.06</v>
          </cell>
          <cell r="M348">
            <v>0.06</v>
          </cell>
          <cell r="N348">
            <v>0.08</v>
          </cell>
        </row>
        <row r="349">
          <cell r="C349">
            <v>36892</v>
          </cell>
          <cell r="D349">
            <v>7.4999999999999997E-2</v>
          </cell>
          <cell r="E349">
            <v>0</v>
          </cell>
          <cell r="F349">
            <v>7.6666666666666675E-2</v>
          </cell>
          <cell r="G349">
            <v>7.6666666666666675E-2</v>
          </cell>
          <cell r="H349">
            <v>7.6666666666666675E-2</v>
          </cell>
          <cell r="I349">
            <v>8.2500000000000004E-2</v>
          </cell>
          <cell r="J349">
            <v>8.2500000000000004E-2</v>
          </cell>
          <cell r="K349">
            <v>8.2500000000000004E-2</v>
          </cell>
          <cell r="L349">
            <v>0.06</v>
          </cell>
          <cell r="M349">
            <v>0.06</v>
          </cell>
          <cell r="N349">
            <v>0.08</v>
          </cell>
        </row>
        <row r="350">
          <cell r="C350">
            <v>37257</v>
          </cell>
          <cell r="D350">
            <v>7.4999999999999997E-2</v>
          </cell>
          <cell r="E350">
            <v>0</v>
          </cell>
          <cell r="F350">
            <v>7.6666666666666675E-2</v>
          </cell>
          <cell r="G350">
            <v>7.6666666666666675E-2</v>
          </cell>
          <cell r="H350">
            <v>7.6666666666666675E-2</v>
          </cell>
          <cell r="I350">
            <v>8.2500000000000004E-2</v>
          </cell>
          <cell r="J350">
            <v>8.2500000000000004E-2</v>
          </cell>
          <cell r="K350">
            <v>8.2500000000000004E-2</v>
          </cell>
          <cell r="L350">
            <v>0.06</v>
          </cell>
          <cell r="M350">
            <v>0.06</v>
          </cell>
          <cell r="N350">
            <v>0.08</v>
          </cell>
        </row>
        <row r="351">
          <cell r="C351">
            <v>37622</v>
          </cell>
          <cell r="D351">
            <v>7.4999999999999997E-2</v>
          </cell>
          <cell r="E351">
            <v>0</v>
          </cell>
          <cell r="F351">
            <v>7.6666666666666675E-2</v>
          </cell>
          <cell r="G351">
            <v>7.6666666666666675E-2</v>
          </cell>
          <cell r="H351">
            <v>7.6666666666666675E-2</v>
          </cell>
          <cell r="I351">
            <v>8.2500000000000004E-2</v>
          </cell>
          <cell r="J351">
            <v>8.2500000000000004E-2</v>
          </cell>
          <cell r="K351">
            <v>8.2500000000000004E-2</v>
          </cell>
          <cell r="L351">
            <v>0.06</v>
          </cell>
          <cell r="M351">
            <v>0.06</v>
          </cell>
          <cell r="N351">
            <v>0.08</v>
          </cell>
        </row>
        <row r="352">
          <cell r="C352">
            <v>37987</v>
          </cell>
          <cell r="D352">
            <v>7.4999999999999997E-2</v>
          </cell>
          <cell r="E352">
            <v>0</v>
          </cell>
          <cell r="F352">
            <v>7.6666666666666675E-2</v>
          </cell>
          <cell r="G352">
            <v>7.6666666666666675E-2</v>
          </cell>
          <cell r="H352">
            <v>7.6666666666666675E-2</v>
          </cell>
          <cell r="I352">
            <v>8.2500000000000004E-2</v>
          </cell>
          <cell r="J352">
            <v>8.2500000000000004E-2</v>
          </cell>
          <cell r="K352">
            <v>8.2500000000000004E-2</v>
          </cell>
          <cell r="L352">
            <v>0.06</v>
          </cell>
          <cell r="M352">
            <v>0.06</v>
          </cell>
          <cell r="N352">
            <v>0.08</v>
          </cell>
        </row>
        <row r="353">
          <cell r="C353">
            <v>38353</v>
          </cell>
          <cell r="D353">
            <v>7.4999999999999997E-2</v>
          </cell>
          <cell r="E353">
            <v>0</v>
          </cell>
          <cell r="F353">
            <v>7.6666666666666675E-2</v>
          </cell>
          <cell r="G353">
            <v>7.6666666666666675E-2</v>
          </cell>
          <cell r="H353">
            <v>7.6666666666666675E-2</v>
          </cell>
          <cell r="I353">
            <v>8.2500000000000004E-2</v>
          </cell>
          <cell r="J353">
            <v>8.2500000000000004E-2</v>
          </cell>
          <cell r="K353">
            <v>8.2500000000000004E-2</v>
          </cell>
          <cell r="L353">
            <v>0.06</v>
          </cell>
          <cell r="M353">
            <v>0.06</v>
          </cell>
          <cell r="N353">
            <v>0.08</v>
          </cell>
        </row>
        <row r="354">
          <cell r="C354">
            <v>38718</v>
          </cell>
          <cell r="D354">
            <v>7.4999999999999997E-2</v>
          </cell>
          <cell r="E354">
            <v>0</v>
          </cell>
          <cell r="F354">
            <v>7.6666666666666675E-2</v>
          </cell>
          <cell r="G354">
            <v>7.6666666666666675E-2</v>
          </cell>
          <cell r="H354">
            <v>7.6666666666666675E-2</v>
          </cell>
          <cell r="I354">
            <v>8.2500000000000004E-2</v>
          </cell>
          <cell r="J354">
            <v>8.2500000000000004E-2</v>
          </cell>
          <cell r="K354">
            <v>8.2500000000000004E-2</v>
          </cell>
          <cell r="L354">
            <v>0.06</v>
          </cell>
          <cell r="M354">
            <v>0.06</v>
          </cell>
          <cell r="N354">
            <v>0.08</v>
          </cell>
        </row>
        <row r="356">
          <cell r="C356" t="str">
            <v>TXU</v>
          </cell>
          <cell r="D356" t="str">
            <v>Pulse</v>
          </cell>
          <cell r="E356" t="str">
            <v>AGL</v>
          </cell>
          <cell r="F356" t="str">
            <v>TXU</v>
          </cell>
          <cell r="G356" t="str">
            <v>CitiPower</v>
          </cell>
          <cell r="H356" t="str">
            <v>Powercor</v>
          </cell>
          <cell r="I356" t="str">
            <v>Integral</v>
          </cell>
          <cell r="J356" t="str">
            <v>EnergyAustralia</v>
          </cell>
          <cell r="K356" t="str">
            <v>Rural NSW</v>
          </cell>
          <cell r="L356" t="str">
            <v>Energex</v>
          </cell>
          <cell r="M356" t="str">
            <v>Ergon</v>
          </cell>
          <cell r="N356" t="str">
            <v>Non Incumbent</v>
          </cell>
        </row>
        <row r="357">
          <cell r="C357">
            <v>36526</v>
          </cell>
          <cell r="D357">
            <v>7.4999999999999997E-2</v>
          </cell>
          <cell r="E357">
            <v>7.6666666666666675E-2</v>
          </cell>
          <cell r="F357">
            <v>0</v>
          </cell>
          <cell r="G357">
            <v>7.6666666666666675E-2</v>
          </cell>
          <cell r="H357">
            <v>7.6666666666666675E-2</v>
          </cell>
          <cell r="I357">
            <v>8.2500000000000004E-2</v>
          </cell>
          <cell r="J357">
            <v>8.2500000000000004E-2</v>
          </cell>
          <cell r="K357">
            <v>8.2500000000000004E-2</v>
          </cell>
          <cell r="L357">
            <v>0.06</v>
          </cell>
          <cell r="M357">
            <v>0.06</v>
          </cell>
          <cell r="N357">
            <v>0.1</v>
          </cell>
        </row>
        <row r="358">
          <cell r="C358">
            <v>36892</v>
          </cell>
          <cell r="D358">
            <v>7.4999999999999997E-2</v>
          </cell>
          <cell r="E358">
            <v>7.6666666666666675E-2</v>
          </cell>
          <cell r="F358">
            <v>0</v>
          </cell>
          <cell r="G358">
            <v>7.6666666666666675E-2</v>
          </cell>
          <cell r="H358">
            <v>7.6666666666666675E-2</v>
          </cell>
          <cell r="I358">
            <v>8.2500000000000004E-2</v>
          </cell>
          <cell r="J358">
            <v>8.2500000000000004E-2</v>
          </cell>
          <cell r="K358">
            <v>8.2500000000000004E-2</v>
          </cell>
          <cell r="L358">
            <v>0.06</v>
          </cell>
          <cell r="M358">
            <v>0.06</v>
          </cell>
          <cell r="N358">
            <v>0.1</v>
          </cell>
        </row>
        <row r="359">
          <cell r="C359">
            <v>37257</v>
          </cell>
          <cell r="D359">
            <v>7.4999999999999997E-2</v>
          </cell>
          <cell r="E359">
            <v>7.6666666666666675E-2</v>
          </cell>
          <cell r="F359">
            <v>0</v>
          </cell>
          <cell r="G359">
            <v>7.6666666666666675E-2</v>
          </cell>
          <cell r="H359">
            <v>7.6666666666666675E-2</v>
          </cell>
          <cell r="I359">
            <v>8.2500000000000004E-2</v>
          </cell>
          <cell r="J359">
            <v>8.2500000000000004E-2</v>
          </cell>
          <cell r="K359">
            <v>8.2500000000000004E-2</v>
          </cell>
          <cell r="L359">
            <v>0.06</v>
          </cell>
          <cell r="M359">
            <v>0.06</v>
          </cell>
          <cell r="N359">
            <v>0.1</v>
          </cell>
        </row>
        <row r="360">
          <cell r="C360">
            <v>37622</v>
          </cell>
          <cell r="D360">
            <v>7.4999999999999997E-2</v>
          </cell>
          <cell r="E360">
            <v>7.6666666666666675E-2</v>
          </cell>
          <cell r="F360">
            <v>0</v>
          </cell>
          <cell r="G360">
            <v>7.6666666666666675E-2</v>
          </cell>
          <cell r="H360">
            <v>7.6666666666666675E-2</v>
          </cell>
          <cell r="I360">
            <v>8.2500000000000004E-2</v>
          </cell>
          <cell r="J360">
            <v>8.2500000000000004E-2</v>
          </cell>
          <cell r="K360">
            <v>8.2500000000000004E-2</v>
          </cell>
          <cell r="L360">
            <v>0.06</v>
          </cell>
          <cell r="M360">
            <v>0.06</v>
          </cell>
          <cell r="N360">
            <v>0.1</v>
          </cell>
        </row>
        <row r="361">
          <cell r="C361">
            <v>37987</v>
          </cell>
          <cell r="D361">
            <v>7.4999999999999997E-2</v>
          </cell>
          <cell r="E361">
            <v>7.6666666666666675E-2</v>
          </cell>
          <cell r="F361">
            <v>0</v>
          </cell>
          <cell r="G361">
            <v>7.6666666666666675E-2</v>
          </cell>
          <cell r="H361">
            <v>7.6666666666666675E-2</v>
          </cell>
          <cell r="I361">
            <v>8.2500000000000004E-2</v>
          </cell>
          <cell r="J361">
            <v>8.2500000000000004E-2</v>
          </cell>
          <cell r="K361">
            <v>8.2500000000000004E-2</v>
          </cell>
          <cell r="L361">
            <v>0.06</v>
          </cell>
          <cell r="M361">
            <v>0.06</v>
          </cell>
          <cell r="N361">
            <v>0.1</v>
          </cell>
        </row>
        <row r="362">
          <cell r="C362">
            <v>38353</v>
          </cell>
          <cell r="D362">
            <v>7.4999999999999997E-2</v>
          </cell>
          <cell r="E362">
            <v>7.6666666666666675E-2</v>
          </cell>
          <cell r="F362">
            <v>0</v>
          </cell>
          <cell r="G362">
            <v>7.6666666666666675E-2</v>
          </cell>
          <cell r="H362">
            <v>7.6666666666666675E-2</v>
          </cell>
          <cell r="I362">
            <v>8.2500000000000004E-2</v>
          </cell>
          <cell r="J362">
            <v>8.2500000000000004E-2</v>
          </cell>
          <cell r="K362">
            <v>8.2500000000000004E-2</v>
          </cell>
          <cell r="L362">
            <v>0.06</v>
          </cell>
          <cell r="M362">
            <v>0.06</v>
          </cell>
          <cell r="N362">
            <v>0.1</v>
          </cell>
        </row>
        <row r="363">
          <cell r="C363">
            <v>38718</v>
          </cell>
          <cell r="D363">
            <v>7.4999999999999997E-2</v>
          </cell>
          <cell r="E363">
            <v>7.6666666666666675E-2</v>
          </cell>
          <cell r="F363">
            <v>0</v>
          </cell>
          <cell r="G363">
            <v>7.6666666666666675E-2</v>
          </cell>
          <cell r="H363">
            <v>7.6666666666666675E-2</v>
          </cell>
          <cell r="I363">
            <v>8.2500000000000004E-2</v>
          </cell>
          <cell r="J363">
            <v>8.2500000000000004E-2</v>
          </cell>
          <cell r="K363">
            <v>8.2500000000000004E-2</v>
          </cell>
          <cell r="L363">
            <v>0.06</v>
          </cell>
          <cell r="M363">
            <v>0.06</v>
          </cell>
          <cell r="N363">
            <v>0.1</v>
          </cell>
        </row>
        <row r="365">
          <cell r="C365" t="str">
            <v>CitiPower</v>
          </cell>
          <cell r="D365" t="str">
            <v>Pulse</v>
          </cell>
          <cell r="E365" t="str">
            <v>AGL</v>
          </cell>
          <cell r="F365" t="str">
            <v>TXU</v>
          </cell>
          <cell r="G365" t="str">
            <v>CitiPower</v>
          </cell>
          <cell r="H365" t="str">
            <v>Powercor</v>
          </cell>
          <cell r="I365" t="str">
            <v>Integral</v>
          </cell>
          <cell r="J365" t="str">
            <v>EnergyAustralia</v>
          </cell>
          <cell r="K365" t="str">
            <v>Rural NSW</v>
          </cell>
          <cell r="L365" t="str">
            <v>Energex</v>
          </cell>
          <cell r="M365" t="str">
            <v>Ergon</v>
          </cell>
          <cell r="N365" t="str">
            <v>Non Incumbent</v>
          </cell>
        </row>
        <row r="366">
          <cell r="C366">
            <v>36526</v>
          </cell>
          <cell r="D366">
            <v>7.4999999999999997E-2</v>
          </cell>
          <cell r="E366">
            <v>7.6666666666666675E-2</v>
          </cell>
          <cell r="F366">
            <v>7.6666666666666675E-2</v>
          </cell>
          <cell r="G366">
            <v>0</v>
          </cell>
          <cell r="H366">
            <v>7.6666666666666675E-2</v>
          </cell>
          <cell r="I366">
            <v>8.2500000000000004E-2</v>
          </cell>
          <cell r="J366">
            <v>8.2500000000000004E-2</v>
          </cell>
          <cell r="K366">
            <v>8.2500000000000004E-2</v>
          </cell>
          <cell r="L366">
            <v>0.06</v>
          </cell>
          <cell r="M366">
            <v>0.06</v>
          </cell>
          <cell r="N366">
            <v>0.1</v>
          </cell>
        </row>
        <row r="367">
          <cell r="C367">
            <v>36892</v>
          </cell>
          <cell r="D367">
            <v>7.4999999999999997E-2</v>
          </cell>
          <cell r="E367">
            <v>7.6666666666666675E-2</v>
          </cell>
          <cell r="F367">
            <v>7.6666666666666675E-2</v>
          </cell>
          <cell r="G367">
            <v>0</v>
          </cell>
          <cell r="H367">
            <v>7.6666666666666675E-2</v>
          </cell>
          <cell r="I367">
            <v>8.2500000000000004E-2</v>
          </cell>
          <cell r="J367">
            <v>8.2500000000000004E-2</v>
          </cell>
          <cell r="K367">
            <v>8.2500000000000004E-2</v>
          </cell>
          <cell r="L367">
            <v>0.06</v>
          </cell>
          <cell r="M367">
            <v>0.06</v>
          </cell>
          <cell r="N367">
            <v>0.1</v>
          </cell>
        </row>
        <row r="368">
          <cell r="C368">
            <v>37257</v>
          </cell>
          <cell r="D368">
            <v>7.4999999999999997E-2</v>
          </cell>
          <cell r="E368">
            <v>7.6666666666666675E-2</v>
          </cell>
          <cell r="F368">
            <v>7.6666666666666675E-2</v>
          </cell>
          <cell r="G368">
            <v>0</v>
          </cell>
          <cell r="H368">
            <v>7.6666666666666675E-2</v>
          </cell>
          <cell r="I368">
            <v>8.2500000000000004E-2</v>
          </cell>
          <cell r="J368">
            <v>8.2500000000000004E-2</v>
          </cell>
          <cell r="K368">
            <v>8.2500000000000004E-2</v>
          </cell>
          <cell r="L368">
            <v>0.06</v>
          </cell>
          <cell r="M368">
            <v>0.06</v>
          </cell>
          <cell r="N368">
            <v>0.1</v>
          </cell>
        </row>
        <row r="369">
          <cell r="C369">
            <v>37622</v>
          </cell>
          <cell r="D369">
            <v>7.4999999999999997E-2</v>
          </cell>
          <cell r="E369">
            <v>7.6666666666666675E-2</v>
          </cell>
          <cell r="F369">
            <v>7.6666666666666675E-2</v>
          </cell>
          <cell r="G369">
            <v>0</v>
          </cell>
          <cell r="H369">
            <v>7.6666666666666675E-2</v>
          </cell>
          <cell r="I369">
            <v>8.2500000000000004E-2</v>
          </cell>
          <cell r="J369">
            <v>8.2500000000000004E-2</v>
          </cell>
          <cell r="K369">
            <v>8.2500000000000004E-2</v>
          </cell>
          <cell r="L369">
            <v>0.06</v>
          </cell>
          <cell r="M369">
            <v>0.06</v>
          </cell>
          <cell r="N369">
            <v>0.1</v>
          </cell>
        </row>
        <row r="370">
          <cell r="C370">
            <v>37987</v>
          </cell>
          <cell r="D370">
            <v>7.4999999999999997E-2</v>
          </cell>
          <cell r="E370">
            <v>7.6666666666666675E-2</v>
          </cell>
          <cell r="F370">
            <v>7.6666666666666675E-2</v>
          </cell>
          <cell r="G370">
            <v>0</v>
          </cell>
          <cell r="H370">
            <v>7.6666666666666675E-2</v>
          </cell>
          <cell r="I370">
            <v>8.2500000000000004E-2</v>
          </cell>
          <cell r="J370">
            <v>8.2500000000000004E-2</v>
          </cell>
          <cell r="K370">
            <v>8.2500000000000004E-2</v>
          </cell>
          <cell r="L370">
            <v>0.06</v>
          </cell>
          <cell r="M370">
            <v>0.06</v>
          </cell>
          <cell r="N370">
            <v>0.1</v>
          </cell>
        </row>
        <row r="371">
          <cell r="C371">
            <v>38353</v>
          </cell>
          <cell r="D371">
            <v>7.4999999999999997E-2</v>
          </cell>
          <cell r="E371">
            <v>7.6666666666666675E-2</v>
          </cell>
          <cell r="F371">
            <v>7.6666666666666675E-2</v>
          </cell>
          <cell r="G371">
            <v>0</v>
          </cell>
          <cell r="H371">
            <v>7.6666666666666675E-2</v>
          </cell>
          <cell r="I371">
            <v>8.2500000000000004E-2</v>
          </cell>
          <cell r="J371">
            <v>8.2500000000000004E-2</v>
          </cell>
          <cell r="K371">
            <v>8.2500000000000004E-2</v>
          </cell>
          <cell r="L371">
            <v>0.06</v>
          </cell>
          <cell r="M371">
            <v>0.06</v>
          </cell>
          <cell r="N371">
            <v>0.1</v>
          </cell>
        </row>
        <row r="372">
          <cell r="C372">
            <v>38718</v>
          </cell>
          <cell r="D372">
            <v>7.4999999999999997E-2</v>
          </cell>
          <cell r="E372">
            <v>7.6666666666666675E-2</v>
          </cell>
          <cell r="F372">
            <v>7.6666666666666675E-2</v>
          </cell>
          <cell r="G372">
            <v>0</v>
          </cell>
          <cell r="H372">
            <v>7.6666666666666675E-2</v>
          </cell>
          <cell r="I372">
            <v>8.2500000000000004E-2</v>
          </cell>
          <cell r="J372">
            <v>8.2500000000000004E-2</v>
          </cell>
          <cell r="K372">
            <v>8.2500000000000004E-2</v>
          </cell>
          <cell r="L372">
            <v>0.06</v>
          </cell>
          <cell r="M372">
            <v>0.06</v>
          </cell>
          <cell r="N372">
            <v>0.1</v>
          </cell>
        </row>
        <row r="374">
          <cell r="C374" t="str">
            <v>Powercor</v>
          </cell>
          <cell r="D374" t="str">
            <v>Pulse</v>
          </cell>
          <cell r="E374" t="str">
            <v>AGL</v>
          </cell>
          <cell r="F374" t="str">
            <v>TXU</v>
          </cell>
          <cell r="G374" t="str">
            <v>CitiPower</v>
          </cell>
          <cell r="H374" t="str">
            <v>Powercor</v>
          </cell>
          <cell r="I374" t="str">
            <v>Integral</v>
          </cell>
          <cell r="J374" t="str">
            <v>EnergyAustralia</v>
          </cell>
          <cell r="K374" t="str">
            <v>Rural NSW</v>
          </cell>
          <cell r="L374" t="str">
            <v>Energex</v>
          </cell>
          <cell r="M374" t="str">
            <v>Ergon</v>
          </cell>
          <cell r="N374" t="str">
            <v>Non Incumbent</v>
          </cell>
        </row>
        <row r="375">
          <cell r="C375">
            <v>36526</v>
          </cell>
          <cell r="D375">
            <v>7.4999999999999997E-2</v>
          </cell>
          <cell r="E375">
            <v>7.6666666666666675E-2</v>
          </cell>
          <cell r="F375">
            <v>7.6666666666666675E-2</v>
          </cell>
          <cell r="G375">
            <v>7.6666666666666675E-2</v>
          </cell>
          <cell r="H375">
            <v>0</v>
          </cell>
          <cell r="I375">
            <v>8.2500000000000004E-2</v>
          </cell>
          <cell r="J375">
            <v>8.2500000000000004E-2</v>
          </cell>
          <cell r="K375">
            <v>8.2500000000000004E-2</v>
          </cell>
          <cell r="L375">
            <v>0.06</v>
          </cell>
          <cell r="M375">
            <v>0.06</v>
          </cell>
          <cell r="N375">
            <v>0.1</v>
          </cell>
        </row>
        <row r="376">
          <cell r="C376">
            <v>36892</v>
          </cell>
          <cell r="D376">
            <v>7.4999999999999997E-2</v>
          </cell>
          <cell r="E376">
            <v>7.6666666666666675E-2</v>
          </cell>
          <cell r="F376">
            <v>7.6666666666666675E-2</v>
          </cell>
          <cell r="G376">
            <v>7.6666666666666675E-2</v>
          </cell>
          <cell r="H376">
            <v>0</v>
          </cell>
          <cell r="I376">
            <v>8.2500000000000004E-2</v>
          </cell>
          <cell r="J376">
            <v>8.2500000000000004E-2</v>
          </cell>
          <cell r="K376">
            <v>8.2500000000000004E-2</v>
          </cell>
          <cell r="L376">
            <v>0.06</v>
          </cell>
          <cell r="M376">
            <v>0.06</v>
          </cell>
          <cell r="N376">
            <v>0.1</v>
          </cell>
        </row>
        <row r="377">
          <cell r="C377">
            <v>37257</v>
          </cell>
          <cell r="D377">
            <v>7.4999999999999997E-2</v>
          </cell>
          <cell r="E377">
            <v>7.6666666666666675E-2</v>
          </cell>
          <cell r="F377">
            <v>7.6666666666666675E-2</v>
          </cell>
          <cell r="G377">
            <v>7.6666666666666675E-2</v>
          </cell>
          <cell r="H377">
            <v>0</v>
          </cell>
          <cell r="I377">
            <v>8.2500000000000004E-2</v>
          </cell>
          <cell r="J377">
            <v>8.2500000000000004E-2</v>
          </cell>
          <cell r="K377">
            <v>8.2500000000000004E-2</v>
          </cell>
          <cell r="L377">
            <v>0.06</v>
          </cell>
          <cell r="M377">
            <v>0.06</v>
          </cell>
          <cell r="N377">
            <v>0.1</v>
          </cell>
        </row>
        <row r="378">
          <cell r="C378">
            <v>37622</v>
          </cell>
          <cell r="D378">
            <v>7.4999999999999997E-2</v>
          </cell>
          <cell r="E378">
            <v>7.6666666666666675E-2</v>
          </cell>
          <cell r="F378">
            <v>7.6666666666666675E-2</v>
          </cell>
          <cell r="G378">
            <v>7.6666666666666675E-2</v>
          </cell>
          <cell r="H378">
            <v>0</v>
          </cell>
          <cell r="I378">
            <v>8.2500000000000004E-2</v>
          </cell>
          <cell r="J378">
            <v>8.2500000000000004E-2</v>
          </cell>
          <cell r="K378">
            <v>8.2500000000000004E-2</v>
          </cell>
          <cell r="L378">
            <v>0.06</v>
          </cell>
          <cell r="M378">
            <v>0.06</v>
          </cell>
          <cell r="N378">
            <v>0.1</v>
          </cell>
        </row>
        <row r="379">
          <cell r="C379">
            <v>37987</v>
          </cell>
          <cell r="D379">
            <v>7.4999999999999997E-2</v>
          </cell>
          <cell r="E379">
            <v>7.6666666666666675E-2</v>
          </cell>
          <cell r="F379">
            <v>7.6666666666666675E-2</v>
          </cell>
          <cell r="G379">
            <v>7.6666666666666675E-2</v>
          </cell>
          <cell r="H379">
            <v>0</v>
          </cell>
          <cell r="I379">
            <v>8.2500000000000004E-2</v>
          </cell>
          <cell r="J379">
            <v>8.2500000000000004E-2</v>
          </cell>
          <cell r="K379">
            <v>8.2500000000000004E-2</v>
          </cell>
          <cell r="L379">
            <v>0.06</v>
          </cell>
          <cell r="M379">
            <v>0.06</v>
          </cell>
          <cell r="N379">
            <v>0.1</v>
          </cell>
        </row>
        <row r="380">
          <cell r="C380">
            <v>38353</v>
          </cell>
          <cell r="D380">
            <v>7.4999999999999997E-2</v>
          </cell>
          <cell r="E380">
            <v>7.6666666666666675E-2</v>
          </cell>
          <cell r="F380">
            <v>7.6666666666666675E-2</v>
          </cell>
          <cell r="G380">
            <v>7.6666666666666675E-2</v>
          </cell>
          <cell r="H380">
            <v>0</v>
          </cell>
          <cell r="I380">
            <v>8.2500000000000004E-2</v>
          </cell>
          <cell r="J380">
            <v>8.2500000000000004E-2</v>
          </cell>
          <cell r="K380">
            <v>8.2500000000000004E-2</v>
          </cell>
          <cell r="L380">
            <v>0.06</v>
          </cell>
          <cell r="M380">
            <v>0.06</v>
          </cell>
          <cell r="N380">
            <v>0.1</v>
          </cell>
        </row>
        <row r="381">
          <cell r="C381">
            <v>38718</v>
          </cell>
          <cell r="D381">
            <v>7.4999999999999997E-2</v>
          </cell>
          <cell r="E381">
            <v>7.6666666666666675E-2</v>
          </cell>
          <cell r="F381">
            <v>7.6666666666666675E-2</v>
          </cell>
          <cell r="G381">
            <v>7.6666666666666675E-2</v>
          </cell>
          <cell r="H381">
            <v>0</v>
          </cell>
          <cell r="I381">
            <v>8.2500000000000004E-2</v>
          </cell>
          <cell r="J381">
            <v>8.2500000000000004E-2</v>
          </cell>
          <cell r="K381">
            <v>8.2500000000000004E-2</v>
          </cell>
          <cell r="L381">
            <v>0.06</v>
          </cell>
          <cell r="M381">
            <v>0.06</v>
          </cell>
          <cell r="N381">
            <v>0.1</v>
          </cell>
        </row>
        <row r="383">
          <cell r="C383" t="str">
            <v>Integral</v>
          </cell>
          <cell r="D383" t="str">
            <v>Pulse</v>
          </cell>
          <cell r="E383" t="str">
            <v>AGL</v>
          </cell>
          <cell r="F383" t="str">
            <v>TXU</v>
          </cell>
          <cell r="G383" t="str">
            <v>CitiPower</v>
          </cell>
          <cell r="H383" t="str">
            <v>Powercor</v>
          </cell>
          <cell r="I383" t="str">
            <v>Integral</v>
          </cell>
          <cell r="J383" t="str">
            <v>EnergyAustralia</v>
          </cell>
          <cell r="K383" t="str">
            <v>Rural NSW</v>
          </cell>
          <cell r="L383" t="str">
            <v>Energex</v>
          </cell>
          <cell r="M383" t="str">
            <v>Ergon</v>
          </cell>
          <cell r="N383" t="str">
            <v>Non Incumbent</v>
          </cell>
        </row>
        <row r="384">
          <cell r="C384">
            <v>36526</v>
          </cell>
          <cell r="D384">
            <v>0.13333333333333333</v>
          </cell>
          <cell r="E384">
            <v>0.13333333333333333</v>
          </cell>
          <cell r="F384">
            <v>0.13333333333333333</v>
          </cell>
          <cell r="G384">
            <v>0.13333333333333333</v>
          </cell>
          <cell r="H384">
            <v>0.13333333333333333</v>
          </cell>
          <cell r="I384">
            <v>0</v>
          </cell>
          <cell r="J384">
            <v>0.15</v>
          </cell>
          <cell r="K384">
            <v>0.15</v>
          </cell>
          <cell r="L384">
            <v>0.1</v>
          </cell>
          <cell r="M384">
            <v>0.1</v>
          </cell>
          <cell r="N384">
            <v>0.12666666666666668</v>
          </cell>
        </row>
        <row r="385">
          <cell r="C385">
            <v>36892</v>
          </cell>
          <cell r="D385">
            <v>0.13333333333333333</v>
          </cell>
          <cell r="E385">
            <v>0.13333333333333333</v>
          </cell>
          <cell r="F385">
            <v>0.13333333333333333</v>
          </cell>
          <cell r="G385">
            <v>0.13333333333333333</v>
          </cell>
          <cell r="H385">
            <v>0.13333333333333333</v>
          </cell>
          <cell r="I385">
            <v>0</v>
          </cell>
          <cell r="J385">
            <v>0.15</v>
          </cell>
          <cell r="K385">
            <v>0.15</v>
          </cell>
          <cell r="L385">
            <v>0.1</v>
          </cell>
          <cell r="M385">
            <v>0.1</v>
          </cell>
          <cell r="N385">
            <v>0.12666666666666668</v>
          </cell>
        </row>
        <row r="386">
          <cell r="C386">
            <v>37257</v>
          </cell>
          <cell r="D386">
            <v>0.13333333333333333</v>
          </cell>
          <cell r="E386">
            <v>0.13333333333333333</v>
          </cell>
          <cell r="F386">
            <v>0.13333333333333333</v>
          </cell>
          <cell r="G386">
            <v>0.13333333333333333</v>
          </cell>
          <cell r="H386">
            <v>0.13333333333333333</v>
          </cell>
          <cell r="I386">
            <v>0</v>
          </cell>
          <cell r="J386">
            <v>0.15</v>
          </cell>
          <cell r="K386">
            <v>0.15</v>
          </cell>
          <cell r="L386">
            <v>0.1</v>
          </cell>
          <cell r="M386">
            <v>0.1</v>
          </cell>
          <cell r="N386">
            <v>0.12666666666666668</v>
          </cell>
        </row>
        <row r="387">
          <cell r="C387">
            <v>37622</v>
          </cell>
          <cell r="D387">
            <v>0.13333333333333333</v>
          </cell>
          <cell r="E387">
            <v>0.13333333333333333</v>
          </cell>
          <cell r="F387">
            <v>0.13333333333333333</v>
          </cell>
          <cell r="G387">
            <v>0.13333333333333333</v>
          </cell>
          <cell r="H387">
            <v>0.13333333333333333</v>
          </cell>
          <cell r="I387">
            <v>0</v>
          </cell>
          <cell r="J387">
            <v>0.15</v>
          </cell>
          <cell r="K387">
            <v>0.15</v>
          </cell>
          <cell r="L387">
            <v>0.1</v>
          </cell>
          <cell r="M387">
            <v>0.1</v>
          </cell>
          <cell r="N387">
            <v>0.12666666666666668</v>
          </cell>
        </row>
        <row r="388">
          <cell r="C388">
            <v>37987</v>
          </cell>
          <cell r="D388">
            <v>0.13333333333333333</v>
          </cell>
          <cell r="E388">
            <v>0.13333333333333333</v>
          </cell>
          <cell r="F388">
            <v>0.13333333333333333</v>
          </cell>
          <cell r="G388">
            <v>0.13333333333333333</v>
          </cell>
          <cell r="H388">
            <v>0.13333333333333333</v>
          </cell>
          <cell r="I388">
            <v>0</v>
          </cell>
          <cell r="J388">
            <v>0.15</v>
          </cell>
          <cell r="K388">
            <v>0.15</v>
          </cell>
          <cell r="L388">
            <v>0.1</v>
          </cell>
          <cell r="M388">
            <v>0.1</v>
          </cell>
          <cell r="N388">
            <v>0.12666666666666668</v>
          </cell>
        </row>
        <row r="389">
          <cell r="C389">
            <v>38353</v>
          </cell>
          <cell r="D389">
            <v>0.13333333333333333</v>
          </cell>
          <cell r="E389">
            <v>0.13333333333333333</v>
          </cell>
          <cell r="F389">
            <v>0.13333333333333333</v>
          </cell>
          <cell r="G389">
            <v>0.13333333333333333</v>
          </cell>
          <cell r="H389">
            <v>0.13333333333333333</v>
          </cell>
          <cell r="I389">
            <v>0</v>
          </cell>
          <cell r="J389">
            <v>0.15</v>
          </cell>
          <cell r="K389">
            <v>0.15</v>
          </cell>
          <cell r="L389">
            <v>0.1</v>
          </cell>
          <cell r="M389">
            <v>0.1</v>
          </cell>
          <cell r="N389">
            <v>0.12666666666666668</v>
          </cell>
        </row>
        <row r="390">
          <cell r="C390">
            <v>38718</v>
          </cell>
          <cell r="D390">
            <v>0.13333333333333333</v>
          </cell>
          <cell r="E390">
            <v>0.13333333333333333</v>
          </cell>
          <cell r="F390">
            <v>0.13333333333333333</v>
          </cell>
          <cell r="G390">
            <v>0.13333333333333333</v>
          </cell>
          <cell r="H390">
            <v>0.13333333333333333</v>
          </cell>
          <cell r="I390">
            <v>0</v>
          </cell>
          <cell r="J390">
            <v>0.15</v>
          </cell>
          <cell r="K390">
            <v>0.15</v>
          </cell>
          <cell r="L390">
            <v>0.1</v>
          </cell>
          <cell r="M390">
            <v>0.1</v>
          </cell>
          <cell r="N390">
            <v>0.12666666666666668</v>
          </cell>
        </row>
        <row r="392">
          <cell r="C392" t="str">
            <v>EnergyAustralia</v>
          </cell>
          <cell r="D392" t="str">
            <v>Pulse</v>
          </cell>
          <cell r="E392" t="str">
            <v>AGL</v>
          </cell>
          <cell r="F392" t="str">
            <v>TXU</v>
          </cell>
          <cell r="G392" t="str">
            <v>CitiPower</v>
          </cell>
          <cell r="H392" t="str">
            <v>Powercor</v>
          </cell>
          <cell r="I392" t="str">
            <v>Integral</v>
          </cell>
          <cell r="J392" t="str">
            <v>EnergyAustralia</v>
          </cell>
          <cell r="K392" t="str">
            <v>Rural NSW</v>
          </cell>
          <cell r="L392" t="str">
            <v>Energex</v>
          </cell>
          <cell r="M392" t="str">
            <v>Ergon</v>
          </cell>
          <cell r="N392" t="str">
            <v>Non Incumbent</v>
          </cell>
        </row>
        <row r="393">
          <cell r="C393">
            <v>36526</v>
          </cell>
          <cell r="D393">
            <v>0.13333333333333333</v>
          </cell>
          <cell r="E393">
            <v>0.13333333333333333</v>
          </cell>
          <cell r="F393">
            <v>0.13333333333333333</v>
          </cell>
          <cell r="G393">
            <v>0.13333333333333333</v>
          </cell>
          <cell r="H393">
            <v>0.13333333333333333</v>
          </cell>
          <cell r="I393">
            <v>0.15</v>
          </cell>
          <cell r="J393">
            <v>0</v>
          </cell>
          <cell r="K393">
            <v>0.15</v>
          </cell>
          <cell r="L393">
            <v>0.1</v>
          </cell>
          <cell r="M393">
            <v>0.1</v>
          </cell>
          <cell r="N393">
            <v>0.12666666666666668</v>
          </cell>
        </row>
        <row r="394">
          <cell r="C394">
            <v>36892</v>
          </cell>
          <cell r="D394">
            <v>0.13333333333333333</v>
          </cell>
          <cell r="E394">
            <v>0.13333333333333333</v>
          </cell>
          <cell r="F394">
            <v>0.13333333333333333</v>
          </cell>
          <cell r="G394">
            <v>0.13333333333333333</v>
          </cell>
          <cell r="H394">
            <v>0.13333333333333333</v>
          </cell>
          <cell r="I394">
            <v>0.15</v>
          </cell>
          <cell r="J394">
            <v>0</v>
          </cell>
          <cell r="K394">
            <v>0.15</v>
          </cell>
          <cell r="L394">
            <v>0.1</v>
          </cell>
          <cell r="M394">
            <v>0.1</v>
          </cell>
          <cell r="N394">
            <v>0.12666666666666668</v>
          </cell>
        </row>
        <row r="395">
          <cell r="C395">
            <v>37257</v>
          </cell>
          <cell r="D395">
            <v>0.13333333333333333</v>
          </cell>
          <cell r="E395">
            <v>0.13333333333333333</v>
          </cell>
          <cell r="F395">
            <v>0.13333333333333333</v>
          </cell>
          <cell r="G395">
            <v>0.13333333333333333</v>
          </cell>
          <cell r="H395">
            <v>0.13333333333333333</v>
          </cell>
          <cell r="I395">
            <v>0.15</v>
          </cell>
          <cell r="J395">
            <v>0</v>
          </cell>
          <cell r="K395">
            <v>0.15</v>
          </cell>
          <cell r="L395">
            <v>0.1</v>
          </cell>
          <cell r="M395">
            <v>0.1</v>
          </cell>
          <cell r="N395">
            <v>0.12666666666666668</v>
          </cell>
        </row>
        <row r="396">
          <cell r="C396">
            <v>37622</v>
          </cell>
          <cell r="D396">
            <v>0.13333333333333333</v>
          </cell>
          <cell r="E396">
            <v>0.13333333333333333</v>
          </cell>
          <cell r="F396">
            <v>0.13333333333333333</v>
          </cell>
          <cell r="G396">
            <v>0.13333333333333333</v>
          </cell>
          <cell r="H396">
            <v>0.13333333333333333</v>
          </cell>
          <cell r="I396">
            <v>0.15</v>
          </cell>
          <cell r="J396">
            <v>0</v>
          </cell>
          <cell r="K396">
            <v>0.15</v>
          </cell>
          <cell r="L396">
            <v>0.1</v>
          </cell>
          <cell r="M396">
            <v>0.1</v>
          </cell>
          <cell r="N396">
            <v>0.12666666666666668</v>
          </cell>
        </row>
        <row r="397">
          <cell r="C397">
            <v>37987</v>
          </cell>
          <cell r="D397">
            <v>0.13333333333333333</v>
          </cell>
          <cell r="E397">
            <v>0.13333333333333333</v>
          </cell>
          <cell r="F397">
            <v>0.13333333333333333</v>
          </cell>
          <cell r="G397">
            <v>0.13333333333333333</v>
          </cell>
          <cell r="H397">
            <v>0.13333333333333333</v>
          </cell>
          <cell r="I397">
            <v>0.15</v>
          </cell>
          <cell r="J397">
            <v>0</v>
          </cell>
          <cell r="K397">
            <v>0.15</v>
          </cell>
          <cell r="L397">
            <v>0.1</v>
          </cell>
          <cell r="M397">
            <v>0.1</v>
          </cell>
          <cell r="N397">
            <v>0.12666666666666668</v>
          </cell>
        </row>
        <row r="398">
          <cell r="C398">
            <v>38353</v>
          </cell>
          <cell r="D398">
            <v>0.13333333333333333</v>
          </cell>
          <cell r="E398">
            <v>0.13333333333333333</v>
          </cell>
          <cell r="F398">
            <v>0.13333333333333333</v>
          </cell>
          <cell r="G398">
            <v>0.13333333333333333</v>
          </cell>
          <cell r="H398">
            <v>0.13333333333333333</v>
          </cell>
          <cell r="I398">
            <v>0.15</v>
          </cell>
          <cell r="J398">
            <v>0</v>
          </cell>
          <cell r="K398">
            <v>0.15</v>
          </cell>
          <cell r="L398">
            <v>0.1</v>
          </cell>
          <cell r="M398">
            <v>0.1</v>
          </cell>
          <cell r="N398">
            <v>0.12666666666666668</v>
          </cell>
        </row>
        <row r="399">
          <cell r="C399">
            <v>38718</v>
          </cell>
          <cell r="D399">
            <v>0.13333333333333333</v>
          </cell>
          <cell r="E399">
            <v>0.13333333333333333</v>
          </cell>
          <cell r="F399">
            <v>0.13333333333333333</v>
          </cell>
          <cell r="G399">
            <v>0.13333333333333333</v>
          </cell>
          <cell r="H399">
            <v>0.13333333333333333</v>
          </cell>
          <cell r="I399">
            <v>0.15</v>
          </cell>
          <cell r="J399">
            <v>0</v>
          </cell>
          <cell r="K399">
            <v>0.15</v>
          </cell>
          <cell r="L399">
            <v>0.1</v>
          </cell>
          <cell r="M399">
            <v>0.1</v>
          </cell>
          <cell r="N399">
            <v>0.12666666666666668</v>
          </cell>
        </row>
        <row r="401">
          <cell r="C401" t="str">
            <v>Rural NSW</v>
          </cell>
          <cell r="D401" t="str">
            <v>Pulse</v>
          </cell>
          <cell r="E401" t="str">
            <v>AGL</v>
          </cell>
          <cell r="F401" t="str">
            <v>TXU</v>
          </cell>
          <cell r="G401" t="str">
            <v>CitiPower</v>
          </cell>
          <cell r="H401" t="str">
            <v>Powercor</v>
          </cell>
          <cell r="I401" t="str">
            <v>Integral</v>
          </cell>
          <cell r="J401" t="str">
            <v>EnergyAustralia</v>
          </cell>
          <cell r="K401" t="str">
            <v>Rural NSW</v>
          </cell>
          <cell r="L401" t="str">
            <v>Energex</v>
          </cell>
          <cell r="M401" t="str">
            <v>Ergon</v>
          </cell>
          <cell r="N401" t="str">
            <v>Non Incumbent</v>
          </cell>
        </row>
        <row r="402">
          <cell r="C402">
            <v>36526</v>
          </cell>
          <cell r="D402">
            <v>0.13333333333333333</v>
          </cell>
          <cell r="E402">
            <v>0.13333333333333333</v>
          </cell>
          <cell r="F402">
            <v>0.13333333333333333</v>
          </cell>
          <cell r="G402">
            <v>0.13333333333333333</v>
          </cell>
          <cell r="H402">
            <v>0.13333333333333333</v>
          </cell>
          <cell r="I402">
            <v>0.15</v>
          </cell>
          <cell r="J402">
            <v>0.15</v>
          </cell>
          <cell r="K402">
            <v>0</v>
          </cell>
          <cell r="L402">
            <v>0.1</v>
          </cell>
          <cell r="M402">
            <v>0.1</v>
          </cell>
          <cell r="N402">
            <v>0.12666666666666668</v>
          </cell>
        </row>
        <row r="403">
          <cell r="C403">
            <v>36892</v>
          </cell>
          <cell r="D403">
            <v>0.13333333333333333</v>
          </cell>
          <cell r="E403">
            <v>0.13333333333333333</v>
          </cell>
          <cell r="F403">
            <v>0.13333333333333333</v>
          </cell>
          <cell r="G403">
            <v>0.13333333333333333</v>
          </cell>
          <cell r="H403">
            <v>0.13333333333333333</v>
          </cell>
          <cell r="I403">
            <v>0.15</v>
          </cell>
          <cell r="J403">
            <v>0.15</v>
          </cell>
          <cell r="K403">
            <v>0</v>
          </cell>
          <cell r="L403">
            <v>0.1</v>
          </cell>
          <cell r="M403">
            <v>0.1</v>
          </cell>
          <cell r="N403">
            <v>0.12666666666666668</v>
          </cell>
        </row>
        <row r="404">
          <cell r="C404">
            <v>37257</v>
          </cell>
          <cell r="D404">
            <v>0.13333333333333333</v>
          </cell>
          <cell r="E404">
            <v>0.13333333333333333</v>
          </cell>
          <cell r="F404">
            <v>0.13333333333333333</v>
          </cell>
          <cell r="G404">
            <v>0.13333333333333333</v>
          </cell>
          <cell r="H404">
            <v>0.13333333333333333</v>
          </cell>
          <cell r="I404">
            <v>0.15</v>
          </cell>
          <cell r="J404">
            <v>0.15</v>
          </cell>
          <cell r="K404">
            <v>0</v>
          </cell>
          <cell r="L404">
            <v>0.1</v>
          </cell>
          <cell r="M404">
            <v>0.1</v>
          </cell>
          <cell r="N404">
            <v>0.12666666666666668</v>
          </cell>
        </row>
        <row r="405">
          <cell r="C405">
            <v>37622</v>
          </cell>
          <cell r="D405">
            <v>0.13333333333333333</v>
          </cell>
          <cell r="E405">
            <v>0.13333333333333333</v>
          </cell>
          <cell r="F405">
            <v>0.13333333333333333</v>
          </cell>
          <cell r="G405">
            <v>0.13333333333333333</v>
          </cell>
          <cell r="H405">
            <v>0.13333333333333333</v>
          </cell>
          <cell r="I405">
            <v>0.15</v>
          </cell>
          <cell r="J405">
            <v>0.15</v>
          </cell>
          <cell r="K405">
            <v>0</v>
          </cell>
          <cell r="L405">
            <v>0.1</v>
          </cell>
          <cell r="M405">
            <v>0.1</v>
          </cell>
          <cell r="N405">
            <v>0.12666666666666668</v>
          </cell>
        </row>
        <row r="406">
          <cell r="C406">
            <v>37987</v>
          </cell>
          <cell r="D406">
            <v>0.13333333333333333</v>
          </cell>
          <cell r="E406">
            <v>0.13333333333333333</v>
          </cell>
          <cell r="F406">
            <v>0.13333333333333333</v>
          </cell>
          <cell r="G406">
            <v>0.13333333333333333</v>
          </cell>
          <cell r="H406">
            <v>0.13333333333333333</v>
          </cell>
          <cell r="I406">
            <v>0.15</v>
          </cell>
          <cell r="J406">
            <v>0.15</v>
          </cell>
          <cell r="K406">
            <v>0</v>
          </cell>
          <cell r="L406">
            <v>0.1</v>
          </cell>
          <cell r="M406">
            <v>0.1</v>
          </cell>
          <cell r="N406">
            <v>0.12666666666666668</v>
          </cell>
        </row>
        <row r="407">
          <cell r="C407">
            <v>38353</v>
          </cell>
          <cell r="D407">
            <v>0.13333333333333333</v>
          </cell>
          <cell r="E407">
            <v>0.13333333333333333</v>
          </cell>
          <cell r="F407">
            <v>0.13333333333333333</v>
          </cell>
          <cell r="G407">
            <v>0.13333333333333333</v>
          </cell>
          <cell r="H407">
            <v>0.13333333333333333</v>
          </cell>
          <cell r="I407">
            <v>0.15</v>
          </cell>
          <cell r="J407">
            <v>0.15</v>
          </cell>
          <cell r="K407">
            <v>0</v>
          </cell>
          <cell r="L407">
            <v>0.1</v>
          </cell>
          <cell r="M407">
            <v>0.1</v>
          </cell>
          <cell r="N407">
            <v>0.12666666666666668</v>
          </cell>
        </row>
        <row r="408">
          <cell r="C408">
            <v>38718</v>
          </cell>
          <cell r="D408">
            <v>0.13333333333333333</v>
          </cell>
          <cell r="E408">
            <v>0.13333333333333333</v>
          </cell>
          <cell r="F408">
            <v>0.13333333333333333</v>
          </cell>
          <cell r="G408">
            <v>0.13333333333333333</v>
          </cell>
          <cell r="H408">
            <v>0.13333333333333333</v>
          </cell>
          <cell r="I408">
            <v>0.15</v>
          </cell>
          <cell r="J408">
            <v>0.15</v>
          </cell>
          <cell r="K408">
            <v>0</v>
          </cell>
          <cell r="L408">
            <v>0.1</v>
          </cell>
          <cell r="M408">
            <v>0.1</v>
          </cell>
          <cell r="N408">
            <v>0.12666666666666668</v>
          </cell>
        </row>
        <row r="410">
          <cell r="C410" t="str">
            <v>Energex</v>
          </cell>
          <cell r="D410" t="str">
            <v>Pulse</v>
          </cell>
          <cell r="E410" t="str">
            <v>AGL</v>
          </cell>
          <cell r="F410" t="str">
            <v>TXU</v>
          </cell>
          <cell r="G410" t="str">
            <v>CitiPower</v>
          </cell>
          <cell r="H410" t="str">
            <v>Powercor</v>
          </cell>
          <cell r="I410" t="str">
            <v>Integral</v>
          </cell>
          <cell r="J410" t="str">
            <v>EnergyAustralia</v>
          </cell>
          <cell r="K410" t="str">
            <v>Rural NSW</v>
          </cell>
          <cell r="L410" t="str">
            <v>Energex</v>
          </cell>
          <cell r="M410" t="str">
            <v>Ergon</v>
          </cell>
          <cell r="N410" t="str">
            <v>Non Incumbent</v>
          </cell>
        </row>
        <row r="411">
          <cell r="C411">
            <v>36526</v>
          </cell>
          <cell r="D411">
            <v>0.08</v>
          </cell>
          <cell r="E411">
            <v>0.08</v>
          </cell>
          <cell r="F411">
            <v>0.08</v>
          </cell>
          <cell r="G411">
            <v>0.08</v>
          </cell>
          <cell r="H411">
            <v>0.08</v>
          </cell>
          <cell r="I411">
            <v>0.08</v>
          </cell>
          <cell r="J411">
            <v>0.08</v>
          </cell>
          <cell r="K411">
            <v>0.08</v>
          </cell>
          <cell r="L411">
            <v>0</v>
          </cell>
          <cell r="M411">
            <v>0.3</v>
          </cell>
          <cell r="N411">
            <v>0.08</v>
          </cell>
        </row>
        <row r="412">
          <cell r="C412">
            <v>36892</v>
          </cell>
          <cell r="D412">
            <v>0.08</v>
          </cell>
          <cell r="E412">
            <v>0.08</v>
          </cell>
          <cell r="F412">
            <v>0.08</v>
          </cell>
          <cell r="G412">
            <v>0.08</v>
          </cell>
          <cell r="H412">
            <v>0.08</v>
          </cell>
          <cell r="I412">
            <v>0.08</v>
          </cell>
          <cell r="J412">
            <v>0.08</v>
          </cell>
          <cell r="K412">
            <v>0.08</v>
          </cell>
          <cell r="L412">
            <v>0</v>
          </cell>
          <cell r="M412">
            <v>0.3</v>
          </cell>
          <cell r="N412">
            <v>0.08</v>
          </cell>
        </row>
        <row r="413">
          <cell r="C413">
            <v>37257</v>
          </cell>
          <cell r="D413">
            <v>0.08</v>
          </cell>
          <cell r="E413">
            <v>0.08</v>
          </cell>
          <cell r="F413">
            <v>0.08</v>
          </cell>
          <cell r="G413">
            <v>0.08</v>
          </cell>
          <cell r="H413">
            <v>0.08</v>
          </cell>
          <cell r="I413">
            <v>0.08</v>
          </cell>
          <cell r="J413">
            <v>0.08</v>
          </cell>
          <cell r="K413">
            <v>0.08</v>
          </cell>
          <cell r="L413">
            <v>0</v>
          </cell>
          <cell r="M413">
            <v>0.3</v>
          </cell>
          <cell r="N413">
            <v>0.08</v>
          </cell>
        </row>
        <row r="414">
          <cell r="C414">
            <v>37622</v>
          </cell>
          <cell r="D414">
            <v>0.08</v>
          </cell>
          <cell r="E414">
            <v>0.08</v>
          </cell>
          <cell r="F414">
            <v>0.08</v>
          </cell>
          <cell r="G414">
            <v>0.08</v>
          </cell>
          <cell r="H414">
            <v>0.08</v>
          </cell>
          <cell r="I414">
            <v>0.08</v>
          </cell>
          <cell r="J414">
            <v>0.08</v>
          </cell>
          <cell r="K414">
            <v>0.08</v>
          </cell>
          <cell r="L414">
            <v>0</v>
          </cell>
          <cell r="M414">
            <v>0.3</v>
          </cell>
          <cell r="N414">
            <v>0.08</v>
          </cell>
        </row>
        <row r="415">
          <cell r="C415">
            <v>37987</v>
          </cell>
          <cell r="D415">
            <v>0.08</v>
          </cell>
          <cell r="E415">
            <v>0.08</v>
          </cell>
          <cell r="F415">
            <v>0.08</v>
          </cell>
          <cell r="G415">
            <v>0.08</v>
          </cell>
          <cell r="H415">
            <v>0.08</v>
          </cell>
          <cell r="I415">
            <v>0.08</v>
          </cell>
          <cell r="J415">
            <v>0.08</v>
          </cell>
          <cell r="K415">
            <v>0.08</v>
          </cell>
          <cell r="L415">
            <v>0</v>
          </cell>
          <cell r="M415">
            <v>0.3</v>
          </cell>
          <cell r="N415">
            <v>0.08</v>
          </cell>
        </row>
        <row r="416">
          <cell r="C416">
            <v>38353</v>
          </cell>
          <cell r="D416">
            <v>0.08</v>
          </cell>
          <cell r="E416">
            <v>0.08</v>
          </cell>
          <cell r="F416">
            <v>0.08</v>
          </cell>
          <cell r="G416">
            <v>0.08</v>
          </cell>
          <cell r="H416">
            <v>0.08</v>
          </cell>
          <cell r="I416">
            <v>0.08</v>
          </cell>
          <cell r="J416">
            <v>0.08</v>
          </cell>
          <cell r="K416">
            <v>0.08</v>
          </cell>
          <cell r="L416">
            <v>0</v>
          </cell>
          <cell r="M416">
            <v>0.3</v>
          </cell>
          <cell r="N416">
            <v>0.08</v>
          </cell>
        </row>
        <row r="417">
          <cell r="C417">
            <v>38718</v>
          </cell>
          <cell r="D417">
            <v>0.08</v>
          </cell>
          <cell r="E417">
            <v>0.08</v>
          </cell>
          <cell r="F417">
            <v>0.08</v>
          </cell>
          <cell r="G417">
            <v>0.08</v>
          </cell>
          <cell r="H417">
            <v>0.08</v>
          </cell>
          <cell r="I417">
            <v>0.08</v>
          </cell>
          <cell r="J417">
            <v>0.08</v>
          </cell>
          <cell r="K417">
            <v>0.08</v>
          </cell>
          <cell r="L417">
            <v>0</v>
          </cell>
          <cell r="M417">
            <v>0.3</v>
          </cell>
          <cell r="N417">
            <v>0.08</v>
          </cell>
        </row>
        <row r="419">
          <cell r="C419" t="str">
            <v>Ergon</v>
          </cell>
          <cell r="D419" t="str">
            <v>Pulse</v>
          </cell>
          <cell r="E419" t="str">
            <v>AGL</v>
          </cell>
          <cell r="F419" t="str">
            <v>TXU</v>
          </cell>
          <cell r="G419" t="str">
            <v>CitiPower</v>
          </cell>
          <cell r="H419" t="str">
            <v>Powercor</v>
          </cell>
          <cell r="I419" t="str">
            <v>Integral</v>
          </cell>
          <cell r="J419" t="str">
            <v>EnergyAustralia</v>
          </cell>
          <cell r="K419" t="str">
            <v>Rural NSW</v>
          </cell>
          <cell r="L419" t="str">
            <v>Energex</v>
          </cell>
          <cell r="M419" t="str">
            <v>Ergon</v>
          </cell>
          <cell r="N419" t="str">
            <v>Non Incumbent</v>
          </cell>
        </row>
        <row r="420">
          <cell r="C420">
            <v>36526</v>
          </cell>
          <cell r="D420">
            <v>0.08</v>
          </cell>
          <cell r="E420">
            <v>0.08</v>
          </cell>
          <cell r="F420">
            <v>0.08</v>
          </cell>
          <cell r="G420">
            <v>0.08</v>
          </cell>
          <cell r="H420">
            <v>0.08</v>
          </cell>
          <cell r="I420">
            <v>0.08</v>
          </cell>
          <cell r="J420">
            <v>0.08</v>
          </cell>
          <cell r="K420">
            <v>0.08</v>
          </cell>
          <cell r="L420">
            <v>0.3</v>
          </cell>
          <cell r="M420">
            <v>0</v>
          </cell>
          <cell r="N420">
            <v>0.08</v>
          </cell>
        </row>
        <row r="421">
          <cell r="C421">
            <v>36892</v>
          </cell>
          <cell r="D421">
            <v>0.08</v>
          </cell>
          <cell r="E421">
            <v>0.08</v>
          </cell>
          <cell r="F421">
            <v>0.08</v>
          </cell>
          <cell r="G421">
            <v>0.08</v>
          </cell>
          <cell r="H421">
            <v>0.08</v>
          </cell>
          <cell r="I421">
            <v>0.08</v>
          </cell>
          <cell r="J421">
            <v>0.08</v>
          </cell>
          <cell r="K421">
            <v>0.08</v>
          </cell>
          <cell r="L421">
            <v>0.3</v>
          </cell>
          <cell r="M421">
            <v>0</v>
          </cell>
          <cell r="N421">
            <v>0.08</v>
          </cell>
        </row>
        <row r="422">
          <cell r="C422">
            <v>37257</v>
          </cell>
          <cell r="D422">
            <v>0.08</v>
          </cell>
          <cell r="E422">
            <v>0.08</v>
          </cell>
          <cell r="F422">
            <v>0.08</v>
          </cell>
          <cell r="G422">
            <v>0.08</v>
          </cell>
          <cell r="H422">
            <v>0.08</v>
          </cell>
          <cell r="I422">
            <v>0.08</v>
          </cell>
          <cell r="J422">
            <v>0.08</v>
          </cell>
          <cell r="K422">
            <v>0.08</v>
          </cell>
          <cell r="L422">
            <v>0.3</v>
          </cell>
          <cell r="M422">
            <v>0</v>
          </cell>
          <cell r="N422">
            <v>0.08</v>
          </cell>
        </row>
        <row r="423">
          <cell r="C423">
            <v>37622</v>
          </cell>
          <cell r="D423">
            <v>0.08</v>
          </cell>
          <cell r="E423">
            <v>0.08</v>
          </cell>
          <cell r="F423">
            <v>0.08</v>
          </cell>
          <cell r="G423">
            <v>0.08</v>
          </cell>
          <cell r="H423">
            <v>0.08</v>
          </cell>
          <cell r="I423">
            <v>0.08</v>
          </cell>
          <cell r="J423">
            <v>0.08</v>
          </cell>
          <cell r="K423">
            <v>0.08</v>
          </cell>
          <cell r="L423">
            <v>0.3</v>
          </cell>
          <cell r="M423">
            <v>0</v>
          </cell>
          <cell r="N423">
            <v>0.08</v>
          </cell>
        </row>
        <row r="424">
          <cell r="C424">
            <v>37987</v>
          </cell>
          <cell r="D424">
            <v>0.08</v>
          </cell>
          <cell r="E424">
            <v>0.08</v>
          </cell>
          <cell r="F424">
            <v>0.08</v>
          </cell>
          <cell r="G424">
            <v>0.08</v>
          </cell>
          <cell r="H424">
            <v>0.08</v>
          </cell>
          <cell r="I424">
            <v>0.08</v>
          </cell>
          <cell r="J424">
            <v>0.08</v>
          </cell>
          <cell r="K424">
            <v>0.08</v>
          </cell>
          <cell r="L424">
            <v>0.3</v>
          </cell>
          <cell r="M424">
            <v>0</v>
          </cell>
          <cell r="N424">
            <v>0.08</v>
          </cell>
        </row>
        <row r="425">
          <cell r="C425">
            <v>38353</v>
          </cell>
          <cell r="D425">
            <v>0.08</v>
          </cell>
          <cell r="E425">
            <v>0.08</v>
          </cell>
          <cell r="F425">
            <v>0.08</v>
          </cell>
          <cell r="G425">
            <v>0.08</v>
          </cell>
          <cell r="H425">
            <v>0.08</v>
          </cell>
          <cell r="I425">
            <v>0.08</v>
          </cell>
          <cell r="J425">
            <v>0.08</v>
          </cell>
          <cell r="K425">
            <v>0.08</v>
          </cell>
          <cell r="L425">
            <v>0.3</v>
          </cell>
          <cell r="M425">
            <v>0</v>
          </cell>
          <cell r="N425">
            <v>0.08</v>
          </cell>
        </row>
        <row r="426">
          <cell r="C426">
            <v>38718</v>
          </cell>
          <cell r="D426">
            <v>0.08</v>
          </cell>
          <cell r="E426">
            <v>0.08</v>
          </cell>
          <cell r="F426">
            <v>0.08</v>
          </cell>
          <cell r="G426">
            <v>0.08</v>
          </cell>
          <cell r="H426">
            <v>0.08</v>
          </cell>
          <cell r="I426">
            <v>0.08</v>
          </cell>
          <cell r="J426">
            <v>0.08</v>
          </cell>
          <cell r="K426">
            <v>0.08</v>
          </cell>
          <cell r="L426">
            <v>0.3</v>
          </cell>
          <cell r="M426">
            <v>0</v>
          </cell>
          <cell r="N426">
            <v>0.08</v>
          </cell>
        </row>
        <row r="428">
          <cell r="C428" t="str">
            <v>Non Incumbent</v>
          </cell>
          <cell r="D428" t="str">
            <v>Pulse</v>
          </cell>
          <cell r="E428" t="str">
            <v>AGL</v>
          </cell>
          <cell r="F428" t="str">
            <v>TXU</v>
          </cell>
          <cell r="G428" t="str">
            <v>CitiPower</v>
          </cell>
          <cell r="H428" t="str">
            <v>Powercor</v>
          </cell>
          <cell r="I428" t="str">
            <v>Integral</v>
          </cell>
          <cell r="J428" t="str">
            <v>EnergyAustralia</v>
          </cell>
          <cell r="K428" t="str">
            <v>Rural NSW</v>
          </cell>
          <cell r="L428" t="str">
            <v>Energex</v>
          </cell>
          <cell r="M428" t="str">
            <v>Ergon</v>
          </cell>
          <cell r="N428" t="str">
            <v>Non Incumbent</v>
          </cell>
        </row>
        <row r="429">
          <cell r="C429">
            <v>36526</v>
          </cell>
          <cell r="D429">
            <v>0.14000000000000012</v>
          </cell>
          <cell r="E429">
            <v>0.14000000000000012</v>
          </cell>
          <cell r="F429">
            <v>0.14000000000000012</v>
          </cell>
          <cell r="G429">
            <v>0.14000000000000012</v>
          </cell>
          <cell r="H429">
            <v>0.14000000000000012</v>
          </cell>
          <cell r="I429">
            <v>0.13</v>
          </cell>
          <cell r="J429">
            <v>0.13</v>
          </cell>
          <cell r="K429">
            <v>0.13</v>
          </cell>
          <cell r="L429">
            <v>0.10000000000000009</v>
          </cell>
          <cell r="M429">
            <v>0.10000000000000009</v>
          </cell>
          <cell r="N429">
            <v>0</v>
          </cell>
        </row>
        <row r="430">
          <cell r="C430">
            <v>36892</v>
          </cell>
          <cell r="D430">
            <v>0.14000000000000012</v>
          </cell>
          <cell r="E430">
            <v>0.14000000000000012</v>
          </cell>
          <cell r="F430">
            <v>0.14000000000000012</v>
          </cell>
          <cell r="G430">
            <v>0.14000000000000012</v>
          </cell>
          <cell r="H430">
            <v>0.14000000000000012</v>
          </cell>
          <cell r="I430">
            <v>0.13</v>
          </cell>
          <cell r="J430">
            <v>0.13</v>
          </cell>
          <cell r="K430">
            <v>0.13</v>
          </cell>
          <cell r="L430">
            <v>0.10000000000000009</v>
          </cell>
          <cell r="M430">
            <v>0.10000000000000009</v>
          </cell>
          <cell r="N430">
            <v>0</v>
          </cell>
        </row>
        <row r="431">
          <cell r="C431">
            <v>37257</v>
          </cell>
          <cell r="D431">
            <v>0.14000000000000012</v>
          </cell>
          <cell r="E431">
            <v>0.14000000000000012</v>
          </cell>
          <cell r="F431">
            <v>0.14000000000000012</v>
          </cell>
          <cell r="G431">
            <v>0.14000000000000012</v>
          </cell>
          <cell r="H431">
            <v>0.14000000000000012</v>
          </cell>
          <cell r="I431">
            <v>0.13</v>
          </cell>
          <cell r="J431">
            <v>0.13</v>
          </cell>
          <cell r="K431">
            <v>0.13</v>
          </cell>
          <cell r="L431">
            <v>0.10000000000000009</v>
          </cell>
          <cell r="M431">
            <v>0.10000000000000009</v>
          </cell>
          <cell r="N431">
            <v>0</v>
          </cell>
        </row>
        <row r="432">
          <cell r="C432">
            <v>37622</v>
          </cell>
          <cell r="D432">
            <v>0.14000000000000012</v>
          </cell>
          <cell r="E432">
            <v>0.14000000000000012</v>
          </cell>
          <cell r="F432">
            <v>0.14000000000000012</v>
          </cell>
          <cell r="G432">
            <v>0.14000000000000012</v>
          </cell>
          <cell r="H432">
            <v>0.14000000000000012</v>
          </cell>
          <cell r="I432">
            <v>0.13</v>
          </cell>
          <cell r="J432">
            <v>0.13</v>
          </cell>
          <cell r="K432">
            <v>0.13</v>
          </cell>
          <cell r="L432">
            <v>0.10000000000000009</v>
          </cell>
          <cell r="M432">
            <v>0.10000000000000009</v>
          </cell>
          <cell r="N432">
            <v>0</v>
          </cell>
        </row>
        <row r="433">
          <cell r="C433">
            <v>37987</v>
          </cell>
          <cell r="D433">
            <v>0.14000000000000012</v>
          </cell>
          <cell r="E433">
            <v>0.14000000000000012</v>
          </cell>
          <cell r="F433">
            <v>0.14000000000000012</v>
          </cell>
          <cell r="G433">
            <v>0.14000000000000012</v>
          </cell>
          <cell r="H433">
            <v>0.14000000000000012</v>
          </cell>
          <cell r="I433">
            <v>0.13</v>
          </cell>
          <cell r="J433">
            <v>0.13</v>
          </cell>
          <cell r="K433">
            <v>0.13</v>
          </cell>
          <cell r="L433">
            <v>0.10000000000000009</v>
          </cell>
          <cell r="M433">
            <v>0.10000000000000009</v>
          </cell>
          <cell r="N433">
            <v>0</v>
          </cell>
        </row>
        <row r="434">
          <cell r="C434">
            <v>38353</v>
          </cell>
          <cell r="D434">
            <v>0.14000000000000012</v>
          </cell>
          <cell r="E434">
            <v>0.14000000000000012</v>
          </cell>
          <cell r="F434">
            <v>0.14000000000000012</v>
          </cell>
          <cell r="G434">
            <v>0.14000000000000012</v>
          </cell>
          <cell r="H434">
            <v>0.14000000000000012</v>
          </cell>
          <cell r="I434">
            <v>0.13</v>
          </cell>
          <cell r="J434">
            <v>0.13</v>
          </cell>
          <cell r="K434">
            <v>0.13</v>
          </cell>
          <cell r="L434">
            <v>0.10000000000000009</v>
          </cell>
          <cell r="M434">
            <v>0.10000000000000009</v>
          </cell>
          <cell r="N434">
            <v>0</v>
          </cell>
        </row>
        <row r="435">
          <cell r="C435">
            <v>38718</v>
          </cell>
          <cell r="D435">
            <v>0.14000000000000012</v>
          </cell>
          <cell r="E435">
            <v>0.14000000000000012</v>
          </cell>
          <cell r="F435">
            <v>0.14000000000000012</v>
          </cell>
          <cell r="G435">
            <v>0.14000000000000012</v>
          </cell>
          <cell r="H435">
            <v>0.14000000000000012</v>
          </cell>
          <cell r="I435">
            <v>0.13</v>
          </cell>
          <cell r="J435">
            <v>0.13</v>
          </cell>
          <cell r="K435">
            <v>0.13</v>
          </cell>
          <cell r="L435">
            <v>0.10000000000000009</v>
          </cell>
          <cell r="M435">
            <v>0.10000000000000009</v>
          </cell>
          <cell r="N435">
            <v>0</v>
          </cell>
        </row>
        <row r="447">
          <cell r="C447" t="str">
            <v>Pulse wins from:</v>
          </cell>
          <cell r="D447" t="str">
            <v>Pulse</v>
          </cell>
          <cell r="E447" t="str">
            <v>AGL</v>
          </cell>
          <cell r="F447" t="str">
            <v>TXU</v>
          </cell>
          <cell r="G447" t="str">
            <v>CitiPower</v>
          </cell>
          <cell r="H447" t="str">
            <v>Powercor</v>
          </cell>
          <cell r="I447" t="str">
            <v>Integral</v>
          </cell>
          <cell r="J447" t="str">
            <v>EnergyAustralia</v>
          </cell>
          <cell r="K447" t="str">
            <v>Rural NSW</v>
          </cell>
          <cell r="L447" t="str">
            <v>Energex</v>
          </cell>
          <cell r="M447" t="str">
            <v>Ergon</v>
          </cell>
          <cell r="N447" t="str">
            <v>Non Incumbent</v>
          </cell>
        </row>
        <row r="448">
          <cell r="C448">
            <v>36526</v>
          </cell>
          <cell r="D448">
            <v>0</v>
          </cell>
          <cell r="E448">
            <v>7.0000000000000007E-2</v>
          </cell>
          <cell r="F448">
            <v>7.0000000000000007E-2</v>
          </cell>
          <cell r="G448">
            <v>7.0000000000000007E-2</v>
          </cell>
          <cell r="H448">
            <v>7.0000000000000007E-2</v>
          </cell>
          <cell r="I448">
            <v>0.08</v>
          </cell>
          <cell r="J448">
            <v>0.08</v>
          </cell>
          <cell r="K448">
            <v>0.08</v>
          </cell>
          <cell r="L448">
            <v>0.06</v>
          </cell>
          <cell r="M448">
            <v>0.06</v>
          </cell>
          <cell r="N448">
            <v>0.08</v>
          </cell>
        </row>
        <row r="449">
          <cell r="C449">
            <v>36892</v>
          </cell>
          <cell r="D449">
            <v>0</v>
          </cell>
          <cell r="E449">
            <v>7.0000000000000007E-2</v>
          </cell>
          <cell r="F449">
            <v>7.0000000000000007E-2</v>
          </cell>
          <cell r="G449">
            <v>7.0000000000000007E-2</v>
          </cell>
          <cell r="H449">
            <v>7.0000000000000007E-2</v>
          </cell>
          <cell r="I449">
            <v>0.08</v>
          </cell>
          <cell r="J449">
            <v>0.08</v>
          </cell>
          <cell r="K449">
            <v>0.08</v>
          </cell>
          <cell r="L449">
            <v>0.06</v>
          </cell>
          <cell r="M449">
            <v>0.06</v>
          </cell>
          <cell r="N449">
            <v>0.08</v>
          </cell>
        </row>
        <row r="450">
          <cell r="C450">
            <v>37257</v>
          </cell>
          <cell r="D450">
            <v>0</v>
          </cell>
          <cell r="E450">
            <v>7.0000000000000007E-2</v>
          </cell>
          <cell r="F450">
            <v>7.0000000000000007E-2</v>
          </cell>
          <cell r="G450">
            <v>7.0000000000000007E-2</v>
          </cell>
          <cell r="H450">
            <v>7.0000000000000007E-2</v>
          </cell>
          <cell r="I450">
            <v>0.08</v>
          </cell>
          <cell r="J450">
            <v>0.08</v>
          </cell>
          <cell r="K450">
            <v>0.08</v>
          </cell>
          <cell r="L450">
            <v>0.06</v>
          </cell>
          <cell r="M450">
            <v>0.06</v>
          </cell>
          <cell r="N450">
            <v>0.08</v>
          </cell>
        </row>
        <row r="451">
          <cell r="C451">
            <v>37622</v>
          </cell>
          <cell r="D451">
            <v>0</v>
          </cell>
          <cell r="E451">
            <v>7.0000000000000007E-2</v>
          </cell>
          <cell r="F451">
            <v>7.0000000000000007E-2</v>
          </cell>
          <cell r="G451">
            <v>7.0000000000000007E-2</v>
          </cell>
          <cell r="H451">
            <v>7.0000000000000007E-2</v>
          </cell>
          <cell r="I451">
            <v>0.08</v>
          </cell>
          <cell r="J451">
            <v>0.08</v>
          </cell>
          <cell r="K451">
            <v>0.08</v>
          </cell>
          <cell r="L451">
            <v>0.06</v>
          </cell>
          <cell r="M451">
            <v>0.06</v>
          </cell>
          <cell r="N451">
            <v>0.08</v>
          </cell>
        </row>
        <row r="452">
          <cell r="C452">
            <v>37987</v>
          </cell>
          <cell r="D452">
            <v>0</v>
          </cell>
          <cell r="E452">
            <v>7.0000000000000007E-2</v>
          </cell>
          <cell r="F452">
            <v>7.0000000000000007E-2</v>
          </cell>
          <cell r="G452">
            <v>7.0000000000000007E-2</v>
          </cell>
          <cell r="H452">
            <v>7.0000000000000007E-2</v>
          </cell>
          <cell r="I452">
            <v>0.08</v>
          </cell>
          <cell r="J452">
            <v>0.08</v>
          </cell>
          <cell r="K452">
            <v>0.08</v>
          </cell>
          <cell r="L452">
            <v>0.06</v>
          </cell>
          <cell r="M452">
            <v>0.06</v>
          </cell>
          <cell r="N452">
            <v>0.08</v>
          </cell>
        </row>
        <row r="453">
          <cell r="C453">
            <v>38353</v>
          </cell>
          <cell r="D453">
            <v>0</v>
          </cell>
          <cell r="E453">
            <v>7.0000000000000007E-2</v>
          </cell>
          <cell r="F453">
            <v>7.0000000000000007E-2</v>
          </cell>
          <cell r="G453">
            <v>7.0000000000000007E-2</v>
          </cell>
          <cell r="H453">
            <v>7.0000000000000007E-2</v>
          </cell>
          <cell r="I453">
            <v>0.08</v>
          </cell>
          <cell r="J453">
            <v>0.08</v>
          </cell>
          <cell r="K453">
            <v>0.08</v>
          </cell>
          <cell r="L453">
            <v>0.06</v>
          </cell>
          <cell r="M453">
            <v>0.06</v>
          </cell>
          <cell r="N453">
            <v>0.08</v>
          </cell>
        </row>
        <row r="454">
          <cell r="C454">
            <v>38718</v>
          </cell>
          <cell r="D454">
            <v>0</v>
          </cell>
          <cell r="E454">
            <v>7.0000000000000007E-2</v>
          </cell>
          <cell r="F454">
            <v>7.0000000000000007E-2</v>
          </cell>
          <cell r="G454">
            <v>7.0000000000000007E-2</v>
          </cell>
          <cell r="H454">
            <v>7.0000000000000007E-2</v>
          </cell>
          <cell r="I454">
            <v>0.08</v>
          </cell>
          <cell r="J454">
            <v>0.08</v>
          </cell>
          <cell r="K454">
            <v>0.08</v>
          </cell>
          <cell r="L454">
            <v>0.06</v>
          </cell>
          <cell r="M454">
            <v>0.06</v>
          </cell>
          <cell r="N454">
            <v>0.08</v>
          </cell>
        </row>
        <row r="456">
          <cell r="C456" t="str">
            <v>AGL</v>
          </cell>
          <cell r="D456" t="str">
            <v>Pulse</v>
          </cell>
          <cell r="E456" t="str">
            <v>AGL</v>
          </cell>
          <cell r="F456" t="str">
            <v>TXU</v>
          </cell>
          <cell r="G456" t="str">
            <v>CitiPower</v>
          </cell>
          <cell r="H456" t="str">
            <v>Powercor</v>
          </cell>
          <cell r="I456" t="str">
            <v>Integral</v>
          </cell>
          <cell r="J456" t="str">
            <v>EnergyAustralia</v>
          </cell>
          <cell r="K456" t="str">
            <v>Rural NSW</v>
          </cell>
          <cell r="L456" t="str">
            <v>Energex</v>
          </cell>
          <cell r="M456" t="str">
            <v>Ergon</v>
          </cell>
          <cell r="N456" t="str">
            <v>Non Incumbent</v>
          </cell>
        </row>
        <row r="457">
          <cell r="C457">
            <v>36526</v>
          </cell>
          <cell r="D457">
            <v>7.4999999999999997E-2</v>
          </cell>
          <cell r="E457">
            <v>0</v>
          </cell>
          <cell r="F457">
            <v>7.6666666666666675E-2</v>
          </cell>
          <cell r="G457">
            <v>7.6666666666666675E-2</v>
          </cell>
          <cell r="H457">
            <v>7.6666666666666675E-2</v>
          </cell>
          <cell r="I457">
            <v>8.2500000000000004E-2</v>
          </cell>
          <cell r="J457">
            <v>8.2500000000000004E-2</v>
          </cell>
          <cell r="K457">
            <v>8.2500000000000004E-2</v>
          </cell>
          <cell r="L457">
            <v>0.06</v>
          </cell>
          <cell r="M457">
            <v>0.06</v>
          </cell>
          <cell r="N457">
            <v>0.08</v>
          </cell>
        </row>
        <row r="458">
          <cell r="C458">
            <v>36892</v>
          </cell>
          <cell r="D458">
            <v>7.4999999999999997E-2</v>
          </cell>
          <cell r="E458">
            <v>0</v>
          </cell>
          <cell r="F458">
            <v>7.6666666666666675E-2</v>
          </cell>
          <cell r="G458">
            <v>7.6666666666666675E-2</v>
          </cell>
          <cell r="H458">
            <v>7.6666666666666675E-2</v>
          </cell>
          <cell r="I458">
            <v>8.2500000000000004E-2</v>
          </cell>
          <cell r="J458">
            <v>8.2500000000000004E-2</v>
          </cell>
          <cell r="K458">
            <v>8.2500000000000004E-2</v>
          </cell>
          <cell r="L458">
            <v>0.06</v>
          </cell>
          <cell r="M458">
            <v>0.06</v>
          </cell>
          <cell r="N458">
            <v>0.08</v>
          </cell>
        </row>
        <row r="459">
          <cell r="C459">
            <v>37257</v>
          </cell>
          <cell r="D459">
            <v>7.4999999999999997E-2</v>
          </cell>
          <cell r="E459">
            <v>0</v>
          </cell>
          <cell r="F459">
            <v>7.6666666666666675E-2</v>
          </cell>
          <cell r="G459">
            <v>7.6666666666666675E-2</v>
          </cell>
          <cell r="H459">
            <v>7.6666666666666675E-2</v>
          </cell>
          <cell r="I459">
            <v>8.2500000000000004E-2</v>
          </cell>
          <cell r="J459">
            <v>8.2500000000000004E-2</v>
          </cell>
          <cell r="K459">
            <v>8.2500000000000004E-2</v>
          </cell>
          <cell r="L459">
            <v>0.06</v>
          </cell>
          <cell r="M459">
            <v>0.06</v>
          </cell>
          <cell r="N459">
            <v>0.08</v>
          </cell>
        </row>
        <row r="460">
          <cell r="C460">
            <v>37622</v>
          </cell>
          <cell r="D460">
            <v>7.4999999999999997E-2</v>
          </cell>
          <cell r="E460">
            <v>0</v>
          </cell>
          <cell r="F460">
            <v>7.6666666666666675E-2</v>
          </cell>
          <cell r="G460">
            <v>7.6666666666666675E-2</v>
          </cell>
          <cell r="H460">
            <v>7.6666666666666675E-2</v>
          </cell>
          <cell r="I460">
            <v>8.2500000000000004E-2</v>
          </cell>
          <cell r="J460">
            <v>8.2500000000000004E-2</v>
          </cell>
          <cell r="K460">
            <v>8.2500000000000004E-2</v>
          </cell>
          <cell r="L460">
            <v>0.06</v>
          </cell>
          <cell r="M460">
            <v>0.06</v>
          </cell>
          <cell r="N460">
            <v>0.08</v>
          </cell>
        </row>
        <row r="461">
          <cell r="C461">
            <v>37987</v>
          </cell>
          <cell r="D461">
            <v>7.4999999999999997E-2</v>
          </cell>
          <cell r="E461">
            <v>0</v>
          </cell>
          <cell r="F461">
            <v>7.6666666666666675E-2</v>
          </cell>
          <cell r="G461">
            <v>7.6666666666666675E-2</v>
          </cell>
          <cell r="H461">
            <v>7.6666666666666675E-2</v>
          </cell>
          <cell r="I461">
            <v>8.2500000000000004E-2</v>
          </cell>
          <cell r="J461">
            <v>8.2500000000000004E-2</v>
          </cell>
          <cell r="K461">
            <v>8.2500000000000004E-2</v>
          </cell>
          <cell r="L461">
            <v>0.06</v>
          </cell>
          <cell r="M461">
            <v>0.06</v>
          </cell>
          <cell r="N461">
            <v>0.08</v>
          </cell>
        </row>
        <row r="462">
          <cell r="C462">
            <v>38353</v>
          </cell>
          <cell r="D462">
            <v>7.4999999999999997E-2</v>
          </cell>
          <cell r="E462">
            <v>0</v>
          </cell>
          <cell r="F462">
            <v>7.6666666666666675E-2</v>
          </cell>
          <cell r="G462">
            <v>7.6666666666666675E-2</v>
          </cell>
          <cell r="H462">
            <v>7.6666666666666675E-2</v>
          </cell>
          <cell r="I462">
            <v>8.2500000000000004E-2</v>
          </cell>
          <cell r="J462">
            <v>8.2500000000000004E-2</v>
          </cell>
          <cell r="K462">
            <v>8.2500000000000004E-2</v>
          </cell>
          <cell r="L462">
            <v>0.06</v>
          </cell>
          <cell r="M462">
            <v>0.06</v>
          </cell>
          <cell r="N462">
            <v>0.08</v>
          </cell>
        </row>
        <row r="463">
          <cell r="C463">
            <v>38718</v>
          </cell>
          <cell r="D463">
            <v>7.4999999999999997E-2</v>
          </cell>
          <cell r="E463">
            <v>0</v>
          </cell>
          <cell r="F463">
            <v>7.6666666666666675E-2</v>
          </cell>
          <cell r="G463">
            <v>7.6666666666666675E-2</v>
          </cell>
          <cell r="H463">
            <v>7.6666666666666675E-2</v>
          </cell>
          <cell r="I463">
            <v>8.2500000000000004E-2</v>
          </cell>
          <cell r="J463">
            <v>8.2500000000000004E-2</v>
          </cell>
          <cell r="K463">
            <v>8.2500000000000004E-2</v>
          </cell>
          <cell r="L463">
            <v>0.06</v>
          </cell>
          <cell r="M463">
            <v>0.06</v>
          </cell>
          <cell r="N463">
            <v>0.08</v>
          </cell>
        </row>
        <row r="465">
          <cell r="C465" t="str">
            <v>TXU</v>
          </cell>
          <cell r="D465" t="str">
            <v>Pulse</v>
          </cell>
          <cell r="E465" t="str">
            <v>AGL</v>
          </cell>
          <cell r="F465" t="str">
            <v>TXU</v>
          </cell>
          <cell r="G465" t="str">
            <v>CitiPower</v>
          </cell>
          <cell r="H465" t="str">
            <v>Powercor</v>
          </cell>
          <cell r="I465" t="str">
            <v>Integral</v>
          </cell>
          <cell r="J465" t="str">
            <v>EnergyAustralia</v>
          </cell>
          <cell r="K465" t="str">
            <v>Rural NSW</v>
          </cell>
          <cell r="L465" t="str">
            <v>Energex</v>
          </cell>
          <cell r="M465" t="str">
            <v>Ergon</v>
          </cell>
          <cell r="N465" t="str">
            <v>Non Incumbent</v>
          </cell>
        </row>
        <row r="466">
          <cell r="C466">
            <v>36526</v>
          </cell>
          <cell r="D466">
            <v>7.4999999999999997E-2</v>
          </cell>
          <cell r="E466">
            <v>7.6666666666666675E-2</v>
          </cell>
          <cell r="F466">
            <v>0</v>
          </cell>
          <cell r="G466">
            <v>7.6666666666666675E-2</v>
          </cell>
          <cell r="H466">
            <v>7.6666666666666675E-2</v>
          </cell>
          <cell r="I466">
            <v>8.2500000000000004E-2</v>
          </cell>
          <cell r="J466">
            <v>8.2500000000000004E-2</v>
          </cell>
          <cell r="K466">
            <v>8.2500000000000004E-2</v>
          </cell>
          <cell r="L466">
            <v>0.06</v>
          </cell>
          <cell r="M466">
            <v>0.06</v>
          </cell>
          <cell r="N466">
            <v>0.1</v>
          </cell>
        </row>
        <row r="467">
          <cell r="C467">
            <v>36892</v>
          </cell>
          <cell r="D467">
            <v>7.4999999999999997E-2</v>
          </cell>
          <cell r="E467">
            <v>7.6666666666666675E-2</v>
          </cell>
          <cell r="F467">
            <v>0</v>
          </cell>
          <cell r="G467">
            <v>7.6666666666666675E-2</v>
          </cell>
          <cell r="H467">
            <v>7.6666666666666675E-2</v>
          </cell>
          <cell r="I467">
            <v>8.2500000000000004E-2</v>
          </cell>
          <cell r="J467">
            <v>8.2500000000000004E-2</v>
          </cell>
          <cell r="K467">
            <v>8.2500000000000004E-2</v>
          </cell>
          <cell r="L467">
            <v>0.06</v>
          </cell>
          <cell r="M467">
            <v>0.06</v>
          </cell>
          <cell r="N467">
            <v>0.1</v>
          </cell>
        </row>
        <row r="468">
          <cell r="C468">
            <v>37257</v>
          </cell>
          <cell r="D468">
            <v>7.4999999999999997E-2</v>
          </cell>
          <cell r="E468">
            <v>7.6666666666666675E-2</v>
          </cell>
          <cell r="F468">
            <v>0</v>
          </cell>
          <cell r="G468">
            <v>7.6666666666666675E-2</v>
          </cell>
          <cell r="H468">
            <v>7.6666666666666675E-2</v>
          </cell>
          <cell r="I468">
            <v>8.2500000000000004E-2</v>
          </cell>
          <cell r="J468">
            <v>8.2500000000000004E-2</v>
          </cell>
          <cell r="K468">
            <v>8.2500000000000004E-2</v>
          </cell>
          <cell r="L468">
            <v>0.06</v>
          </cell>
          <cell r="M468">
            <v>0.06</v>
          </cell>
          <cell r="N468">
            <v>0.1</v>
          </cell>
        </row>
        <row r="469">
          <cell r="C469">
            <v>37622</v>
          </cell>
          <cell r="D469">
            <v>7.4999999999999997E-2</v>
          </cell>
          <cell r="E469">
            <v>7.6666666666666675E-2</v>
          </cell>
          <cell r="F469">
            <v>0</v>
          </cell>
          <cell r="G469">
            <v>7.6666666666666675E-2</v>
          </cell>
          <cell r="H469">
            <v>7.6666666666666675E-2</v>
          </cell>
          <cell r="I469">
            <v>8.2500000000000004E-2</v>
          </cell>
          <cell r="J469">
            <v>8.2500000000000004E-2</v>
          </cell>
          <cell r="K469">
            <v>8.2500000000000004E-2</v>
          </cell>
          <cell r="L469">
            <v>0.06</v>
          </cell>
          <cell r="M469">
            <v>0.06</v>
          </cell>
          <cell r="N469">
            <v>0.1</v>
          </cell>
        </row>
        <row r="470">
          <cell r="C470">
            <v>37987</v>
          </cell>
          <cell r="D470">
            <v>7.4999999999999997E-2</v>
          </cell>
          <cell r="E470">
            <v>7.6666666666666675E-2</v>
          </cell>
          <cell r="F470">
            <v>0</v>
          </cell>
          <cell r="G470">
            <v>7.6666666666666675E-2</v>
          </cell>
          <cell r="H470">
            <v>7.6666666666666675E-2</v>
          </cell>
          <cell r="I470">
            <v>8.2500000000000004E-2</v>
          </cell>
          <cell r="J470">
            <v>8.2500000000000004E-2</v>
          </cell>
          <cell r="K470">
            <v>8.2500000000000004E-2</v>
          </cell>
          <cell r="L470">
            <v>0.06</v>
          </cell>
          <cell r="M470">
            <v>0.06</v>
          </cell>
          <cell r="N470">
            <v>0.1</v>
          </cell>
        </row>
        <row r="471">
          <cell r="C471">
            <v>38353</v>
          </cell>
          <cell r="D471">
            <v>7.4999999999999997E-2</v>
          </cell>
          <cell r="E471">
            <v>7.6666666666666675E-2</v>
          </cell>
          <cell r="F471">
            <v>0</v>
          </cell>
          <cell r="G471">
            <v>7.6666666666666675E-2</v>
          </cell>
          <cell r="H471">
            <v>7.6666666666666675E-2</v>
          </cell>
          <cell r="I471">
            <v>8.2500000000000004E-2</v>
          </cell>
          <cell r="J471">
            <v>8.2500000000000004E-2</v>
          </cell>
          <cell r="K471">
            <v>8.2500000000000004E-2</v>
          </cell>
          <cell r="L471">
            <v>0.06</v>
          </cell>
          <cell r="M471">
            <v>0.06</v>
          </cell>
          <cell r="N471">
            <v>0.1</v>
          </cell>
        </row>
        <row r="472">
          <cell r="C472">
            <v>38718</v>
          </cell>
          <cell r="D472">
            <v>7.4999999999999997E-2</v>
          </cell>
          <cell r="E472">
            <v>7.6666666666666675E-2</v>
          </cell>
          <cell r="F472">
            <v>0</v>
          </cell>
          <cell r="G472">
            <v>7.6666666666666675E-2</v>
          </cell>
          <cell r="H472">
            <v>7.6666666666666675E-2</v>
          </cell>
          <cell r="I472">
            <v>8.2500000000000004E-2</v>
          </cell>
          <cell r="J472">
            <v>8.2500000000000004E-2</v>
          </cell>
          <cell r="K472">
            <v>8.2500000000000004E-2</v>
          </cell>
          <cell r="L472">
            <v>0.06</v>
          </cell>
          <cell r="M472">
            <v>0.06</v>
          </cell>
          <cell r="N472">
            <v>0.1</v>
          </cell>
        </row>
        <row r="474">
          <cell r="C474" t="str">
            <v>CitiPower</v>
          </cell>
          <cell r="D474" t="str">
            <v>Pulse</v>
          </cell>
          <cell r="E474" t="str">
            <v>AGL</v>
          </cell>
          <cell r="F474" t="str">
            <v>TXU</v>
          </cell>
          <cell r="G474" t="str">
            <v>CitiPower</v>
          </cell>
          <cell r="H474" t="str">
            <v>Powercor</v>
          </cell>
          <cell r="I474" t="str">
            <v>Integral</v>
          </cell>
          <cell r="J474" t="str">
            <v>EnergyAustralia</v>
          </cell>
          <cell r="K474" t="str">
            <v>Rural NSW</v>
          </cell>
          <cell r="L474" t="str">
            <v>Energex</v>
          </cell>
          <cell r="M474" t="str">
            <v>Ergon</v>
          </cell>
          <cell r="N474" t="str">
            <v>Non Incumbent</v>
          </cell>
        </row>
        <row r="475">
          <cell r="C475">
            <v>36526</v>
          </cell>
          <cell r="D475">
            <v>7.4999999999999997E-2</v>
          </cell>
          <cell r="E475">
            <v>7.6666666666666675E-2</v>
          </cell>
          <cell r="F475">
            <v>7.6666666666666675E-2</v>
          </cell>
          <cell r="G475">
            <v>0</v>
          </cell>
          <cell r="H475">
            <v>7.6666666666666675E-2</v>
          </cell>
          <cell r="I475">
            <v>8.2500000000000004E-2</v>
          </cell>
          <cell r="J475">
            <v>8.2500000000000004E-2</v>
          </cell>
          <cell r="K475">
            <v>8.2500000000000004E-2</v>
          </cell>
          <cell r="L475">
            <v>0.06</v>
          </cell>
          <cell r="M475">
            <v>0.06</v>
          </cell>
          <cell r="N475">
            <v>0.1</v>
          </cell>
        </row>
        <row r="476">
          <cell r="C476">
            <v>36892</v>
          </cell>
          <cell r="D476">
            <v>7.4999999999999997E-2</v>
          </cell>
          <cell r="E476">
            <v>7.6666666666666675E-2</v>
          </cell>
          <cell r="F476">
            <v>7.6666666666666675E-2</v>
          </cell>
          <cell r="G476">
            <v>0</v>
          </cell>
          <cell r="H476">
            <v>7.6666666666666675E-2</v>
          </cell>
          <cell r="I476">
            <v>8.2500000000000004E-2</v>
          </cell>
          <cell r="J476">
            <v>8.2500000000000004E-2</v>
          </cell>
          <cell r="K476">
            <v>8.2500000000000004E-2</v>
          </cell>
          <cell r="L476">
            <v>0.06</v>
          </cell>
          <cell r="M476">
            <v>0.06</v>
          </cell>
          <cell r="N476">
            <v>0.1</v>
          </cell>
        </row>
        <row r="477">
          <cell r="C477">
            <v>37257</v>
          </cell>
          <cell r="D477">
            <v>7.4999999999999997E-2</v>
          </cell>
          <cell r="E477">
            <v>7.6666666666666675E-2</v>
          </cell>
          <cell r="F477">
            <v>7.6666666666666675E-2</v>
          </cell>
          <cell r="G477">
            <v>0</v>
          </cell>
          <cell r="H477">
            <v>7.6666666666666675E-2</v>
          </cell>
          <cell r="I477">
            <v>8.2500000000000004E-2</v>
          </cell>
          <cell r="J477">
            <v>8.2500000000000004E-2</v>
          </cell>
          <cell r="K477">
            <v>8.2500000000000004E-2</v>
          </cell>
          <cell r="L477">
            <v>0.06</v>
          </cell>
          <cell r="M477">
            <v>0.06</v>
          </cell>
          <cell r="N477">
            <v>0.1</v>
          </cell>
        </row>
        <row r="478">
          <cell r="C478">
            <v>37622</v>
          </cell>
          <cell r="D478">
            <v>7.4999999999999997E-2</v>
          </cell>
          <cell r="E478">
            <v>7.6666666666666675E-2</v>
          </cell>
          <cell r="F478">
            <v>7.6666666666666675E-2</v>
          </cell>
          <cell r="G478">
            <v>0</v>
          </cell>
          <cell r="H478">
            <v>7.6666666666666675E-2</v>
          </cell>
          <cell r="I478">
            <v>8.2500000000000004E-2</v>
          </cell>
          <cell r="J478">
            <v>8.2500000000000004E-2</v>
          </cell>
          <cell r="K478">
            <v>8.2500000000000004E-2</v>
          </cell>
          <cell r="L478">
            <v>0.06</v>
          </cell>
          <cell r="M478">
            <v>0.06</v>
          </cell>
          <cell r="N478">
            <v>0.1</v>
          </cell>
        </row>
        <row r="479">
          <cell r="C479">
            <v>37987</v>
          </cell>
          <cell r="D479">
            <v>7.4999999999999997E-2</v>
          </cell>
          <cell r="E479">
            <v>7.6666666666666675E-2</v>
          </cell>
          <cell r="F479">
            <v>7.6666666666666675E-2</v>
          </cell>
          <cell r="G479">
            <v>0</v>
          </cell>
          <cell r="H479">
            <v>7.6666666666666675E-2</v>
          </cell>
          <cell r="I479">
            <v>8.2500000000000004E-2</v>
          </cell>
          <cell r="J479">
            <v>8.2500000000000004E-2</v>
          </cell>
          <cell r="K479">
            <v>8.2500000000000004E-2</v>
          </cell>
          <cell r="L479">
            <v>0.06</v>
          </cell>
          <cell r="M479">
            <v>0.06</v>
          </cell>
          <cell r="N479">
            <v>0.1</v>
          </cell>
        </row>
        <row r="480">
          <cell r="C480">
            <v>38353</v>
          </cell>
          <cell r="D480">
            <v>7.4999999999999997E-2</v>
          </cell>
          <cell r="E480">
            <v>7.6666666666666675E-2</v>
          </cell>
          <cell r="F480">
            <v>7.6666666666666675E-2</v>
          </cell>
          <cell r="G480">
            <v>0</v>
          </cell>
          <cell r="H480">
            <v>7.6666666666666675E-2</v>
          </cell>
          <cell r="I480">
            <v>8.2500000000000004E-2</v>
          </cell>
          <cell r="J480">
            <v>8.2500000000000004E-2</v>
          </cell>
          <cell r="K480">
            <v>8.2500000000000004E-2</v>
          </cell>
          <cell r="L480">
            <v>0.06</v>
          </cell>
          <cell r="M480">
            <v>0.06</v>
          </cell>
          <cell r="N480">
            <v>0.1</v>
          </cell>
        </row>
        <row r="481">
          <cell r="C481">
            <v>38718</v>
          </cell>
          <cell r="D481">
            <v>7.4999999999999997E-2</v>
          </cell>
          <cell r="E481">
            <v>7.6666666666666675E-2</v>
          </cell>
          <cell r="F481">
            <v>7.6666666666666675E-2</v>
          </cell>
          <cell r="G481">
            <v>0</v>
          </cell>
          <cell r="H481">
            <v>7.6666666666666675E-2</v>
          </cell>
          <cell r="I481">
            <v>8.2500000000000004E-2</v>
          </cell>
          <cell r="J481">
            <v>8.2500000000000004E-2</v>
          </cell>
          <cell r="K481">
            <v>8.2500000000000004E-2</v>
          </cell>
          <cell r="L481">
            <v>0.06</v>
          </cell>
          <cell r="M481">
            <v>0.06</v>
          </cell>
          <cell r="N481">
            <v>0.1</v>
          </cell>
        </row>
        <row r="483">
          <cell r="C483" t="str">
            <v>Powercor</v>
          </cell>
          <cell r="D483" t="str">
            <v>Pulse</v>
          </cell>
          <cell r="E483" t="str">
            <v>AGL</v>
          </cell>
          <cell r="F483" t="str">
            <v>TXU</v>
          </cell>
          <cell r="G483" t="str">
            <v>CitiPower</v>
          </cell>
          <cell r="H483" t="str">
            <v>Powercor</v>
          </cell>
          <cell r="I483" t="str">
            <v>Integral</v>
          </cell>
          <cell r="J483" t="str">
            <v>EnergyAustralia</v>
          </cell>
          <cell r="K483" t="str">
            <v>Rural NSW</v>
          </cell>
          <cell r="L483" t="str">
            <v>Energex</v>
          </cell>
          <cell r="M483" t="str">
            <v>Ergon</v>
          </cell>
          <cell r="N483" t="str">
            <v>Non Incumbent</v>
          </cell>
        </row>
        <row r="484">
          <cell r="C484">
            <v>36526</v>
          </cell>
          <cell r="D484">
            <v>7.4999999999999997E-2</v>
          </cell>
          <cell r="E484">
            <v>7.6666666666666675E-2</v>
          </cell>
          <cell r="F484">
            <v>7.6666666666666675E-2</v>
          </cell>
          <cell r="G484">
            <v>7.6666666666666675E-2</v>
          </cell>
          <cell r="H484">
            <v>0</v>
          </cell>
          <cell r="I484">
            <v>8.2500000000000004E-2</v>
          </cell>
          <cell r="J484">
            <v>8.2500000000000004E-2</v>
          </cell>
          <cell r="K484">
            <v>8.2500000000000004E-2</v>
          </cell>
          <cell r="L484">
            <v>0.06</v>
          </cell>
          <cell r="M484">
            <v>0.06</v>
          </cell>
          <cell r="N484">
            <v>0.1</v>
          </cell>
        </row>
        <row r="485">
          <cell r="C485">
            <v>36892</v>
          </cell>
          <cell r="D485">
            <v>7.4999999999999997E-2</v>
          </cell>
          <cell r="E485">
            <v>7.6666666666666675E-2</v>
          </cell>
          <cell r="F485">
            <v>7.6666666666666675E-2</v>
          </cell>
          <cell r="G485">
            <v>7.6666666666666675E-2</v>
          </cell>
          <cell r="H485">
            <v>0</v>
          </cell>
          <cell r="I485">
            <v>8.2500000000000004E-2</v>
          </cell>
          <cell r="J485">
            <v>8.2500000000000004E-2</v>
          </cell>
          <cell r="K485">
            <v>8.2500000000000004E-2</v>
          </cell>
          <cell r="L485">
            <v>0.06</v>
          </cell>
          <cell r="M485">
            <v>0.06</v>
          </cell>
          <cell r="N485">
            <v>0.1</v>
          </cell>
        </row>
        <row r="486">
          <cell r="C486">
            <v>37257</v>
          </cell>
          <cell r="D486">
            <v>7.4999999999999997E-2</v>
          </cell>
          <cell r="E486">
            <v>7.6666666666666675E-2</v>
          </cell>
          <cell r="F486">
            <v>7.6666666666666675E-2</v>
          </cell>
          <cell r="G486">
            <v>7.6666666666666675E-2</v>
          </cell>
          <cell r="H486">
            <v>0</v>
          </cell>
          <cell r="I486">
            <v>8.2500000000000004E-2</v>
          </cell>
          <cell r="J486">
            <v>8.2500000000000004E-2</v>
          </cell>
          <cell r="K486">
            <v>8.2500000000000004E-2</v>
          </cell>
          <cell r="L486">
            <v>0.06</v>
          </cell>
          <cell r="M486">
            <v>0.06</v>
          </cell>
          <cell r="N486">
            <v>0.1</v>
          </cell>
        </row>
        <row r="487">
          <cell r="C487">
            <v>37622</v>
          </cell>
          <cell r="D487">
            <v>7.4999999999999997E-2</v>
          </cell>
          <cell r="E487">
            <v>7.6666666666666675E-2</v>
          </cell>
          <cell r="F487">
            <v>7.6666666666666675E-2</v>
          </cell>
          <cell r="G487">
            <v>7.6666666666666675E-2</v>
          </cell>
          <cell r="H487">
            <v>0</v>
          </cell>
          <cell r="I487">
            <v>8.2500000000000004E-2</v>
          </cell>
          <cell r="J487">
            <v>8.2500000000000004E-2</v>
          </cell>
          <cell r="K487">
            <v>8.2500000000000004E-2</v>
          </cell>
          <cell r="L487">
            <v>0.06</v>
          </cell>
          <cell r="M487">
            <v>0.06</v>
          </cell>
          <cell r="N487">
            <v>0.1</v>
          </cell>
        </row>
        <row r="488">
          <cell r="C488">
            <v>37987</v>
          </cell>
          <cell r="D488">
            <v>7.4999999999999997E-2</v>
          </cell>
          <cell r="E488">
            <v>7.6666666666666675E-2</v>
          </cell>
          <cell r="F488">
            <v>7.6666666666666675E-2</v>
          </cell>
          <cell r="G488">
            <v>7.6666666666666675E-2</v>
          </cell>
          <cell r="H488">
            <v>0</v>
          </cell>
          <cell r="I488">
            <v>8.2500000000000004E-2</v>
          </cell>
          <cell r="J488">
            <v>8.2500000000000004E-2</v>
          </cell>
          <cell r="K488">
            <v>8.2500000000000004E-2</v>
          </cell>
          <cell r="L488">
            <v>0.06</v>
          </cell>
          <cell r="M488">
            <v>0.06</v>
          </cell>
          <cell r="N488">
            <v>0.1</v>
          </cell>
        </row>
        <row r="489">
          <cell r="C489">
            <v>38353</v>
          </cell>
          <cell r="D489">
            <v>7.4999999999999997E-2</v>
          </cell>
          <cell r="E489">
            <v>7.6666666666666675E-2</v>
          </cell>
          <cell r="F489">
            <v>7.6666666666666675E-2</v>
          </cell>
          <cell r="G489">
            <v>7.6666666666666675E-2</v>
          </cell>
          <cell r="H489">
            <v>0</v>
          </cell>
          <cell r="I489">
            <v>8.2500000000000004E-2</v>
          </cell>
          <cell r="J489">
            <v>8.2500000000000004E-2</v>
          </cell>
          <cell r="K489">
            <v>8.2500000000000004E-2</v>
          </cell>
          <cell r="L489">
            <v>0.06</v>
          </cell>
          <cell r="M489">
            <v>0.06</v>
          </cell>
          <cell r="N489">
            <v>0.1</v>
          </cell>
        </row>
        <row r="490">
          <cell r="C490">
            <v>38718</v>
          </cell>
          <cell r="D490">
            <v>7.4999999999999997E-2</v>
          </cell>
          <cell r="E490">
            <v>7.6666666666666675E-2</v>
          </cell>
          <cell r="F490">
            <v>7.6666666666666675E-2</v>
          </cell>
          <cell r="G490">
            <v>7.6666666666666675E-2</v>
          </cell>
          <cell r="H490">
            <v>0</v>
          </cell>
          <cell r="I490">
            <v>8.2500000000000004E-2</v>
          </cell>
          <cell r="J490">
            <v>8.2500000000000004E-2</v>
          </cell>
          <cell r="K490">
            <v>8.2500000000000004E-2</v>
          </cell>
          <cell r="L490">
            <v>0.06</v>
          </cell>
          <cell r="M490">
            <v>0.06</v>
          </cell>
          <cell r="N490">
            <v>0.1</v>
          </cell>
        </row>
        <row r="492">
          <cell r="C492" t="str">
            <v>Integral</v>
          </cell>
          <cell r="D492" t="str">
            <v>Pulse</v>
          </cell>
          <cell r="E492" t="str">
            <v>AGL</v>
          </cell>
          <cell r="F492" t="str">
            <v>TXU</v>
          </cell>
          <cell r="G492" t="str">
            <v>CitiPower</v>
          </cell>
          <cell r="H492" t="str">
            <v>Powercor</v>
          </cell>
          <cell r="I492" t="str">
            <v>Integral</v>
          </cell>
          <cell r="J492" t="str">
            <v>EnergyAustralia</v>
          </cell>
          <cell r="K492" t="str">
            <v>Rural NSW</v>
          </cell>
          <cell r="L492" t="str">
            <v>Energex</v>
          </cell>
          <cell r="M492" t="str">
            <v>Ergon</v>
          </cell>
          <cell r="N492" t="str">
            <v>Non Incumbent</v>
          </cell>
        </row>
        <row r="493">
          <cell r="C493">
            <v>36526</v>
          </cell>
          <cell r="D493">
            <v>0.13333333333333333</v>
          </cell>
          <cell r="E493">
            <v>0.13333333333333333</v>
          </cell>
          <cell r="F493">
            <v>0.13333333333333333</v>
          </cell>
          <cell r="G493">
            <v>0.13333333333333333</v>
          </cell>
          <cell r="H493">
            <v>0.13333333333333333</v>
          </cell>
          <cell r="I493">
            <v>0</v>
          </cell>
          <cell r="J493">
            <v>0.15</v>
          </cell>
          <cell r="K493">
            <v>0.15</v>
          </cell>
          <cell r="L493">
            <v>0.1</v>
          </cell>
          <cell r="M493">
            <v>0.1</v>
          </cell>
          <cell r="N493">
            <v>0.12666666666666668</v>
          </cell>
        </row>
        <row r="494">
          <cell r="C494">
            <v>36892</v>
          </cell>
          <cell r="D494">
            <v>0.13333333333333333</v>
          </cell>
          <cell r="E494">
            <v>0.13333333333333333</v>
          </cell>
          <cell r="F494">
            <v>0.13333333333333333</v>
          </cell>
          <cell r="G494">
            <v>0.13333333333333333</v>
          </cell>
          <cell r="H494">
            <v>0.13333333333333333</v>
          </cell>
          <cell r="I494">
            <v>0</v>
          </cell>
          <cell r="J494">
            <v>0.15</v>
          </cell>
          <cell r="K494">
            <v>0.15</v>
          </cell>
          <cell r="L494">
            <v>0.1</v>
          </cell>
          <cell r="M494">
            <v>0.1</v>
          </cell>
          <cell r="N494">
            <v>0.12666666666666668</v>
          </cell>
        </row>
        <row r="495">
          <cell r="C495">
            <v>37257</v>
          </cell>
          <cell r="D495">
            <v>0.13333333333333333</v>
          </cell>
          <cell r="E495">
            <v>0.13333333333333333</v>
          </cell>
          <cell r="F495">
            <v>0.13333333333333333</v>
          </cell>
          <cell r="G495">
            <v>0.13333333333333333</v>
          </cell>
          <cell r="H495">
            <v>0.13333333333333333</v>
          </cell>
          <cell r="I495">
            <v>0</v>
          </cell>
          <cell r="J495">
            <v>0.15</v>
          </cell>
          <cell r="K495">
            <v>0.15</v>
          </cell>
          <cell r="L495">
            <v>0.1</v>
          </cell>
          <cell r="M495">
            <v>0.1</v>
          </cell>
          <cell r="N495">
            <v>0.12666666666666668</v>
          </cell>
        </row>
        <row r="496">
          <cell r="C496">
            <v>37622</v>
          </cell>
          <cell r="D496">
            <v>0.13333333333333333</v>
          </cell>
          <cell r="E496">
            <v>0.13333333333333333</v>
          </cell>
          <cell r="F496">
            <v>0.13333333333333333</v>
          </cell>
          <cell r="G496">
            <v>0.13333333333333333</v>
          </cell>
          <cell r="H496">
            <v>0.13333333333333333</v>
          </cell>
          <cell r="I496">
            <v>0</v>
          </cell>
          <cell r="J496">
            <v>0.15</v>
          </cell>
          <cell r="K496">
            <v>0.15</v>
          </cell>
          <cell r="L496">
            <v>0.1</v>
          </cell>
          <cell r="M496">
            <v>0.1</v>
          </cell>
          <cell r="N496">
            <v>0.12666666666666668</v>
          </cell>
        </row>
        <row r="497">
          <cell r="C497">
            <v>37987</v>
          </cell>
          <cell r="D497">
            <v>0.13333333333333333</v>
          </cell>
          <cell r="E497">
            <v>0.13333333333333333</v>
          </cell>
          <cell r="F497">
            <v>0.13333333333333333</v>
          </cell>
          <cell r="G497">
            <v>0.13333333333333333</v>
          </cell>
          <cell r="H497">
            <v>0.13333333333333333</v>
          </cell>
          <cell r="I497">
            <v>0</v>
          </cell>
          <cell r="J497">
            <v>0.15</v>
          </cell>
          <cell r="K497">
            <v>0.15</v>
          </cell>
          <cell r="L497">
            <v>0.1</v>
          </cell>
          <cell r="M497">
            <v>0.1</v>
          </cell>
          <cell r="N497">
            <v>0.12666666666666668</v>
          </cell>
        </row>
        <row r="498">
          <cell r="C498">
            <v>38353</v>
          </cell>
          <cell r="D498">
            <v>0.13333333333333333</v>
          </cell>
          <cell r="E498">
            <v>0.13333333333333333</v>
          </cell>
          <cell r="F498">
            <v>0.13333333333333333</v>
          </cell>
          <cell r="G498">
            <v>0.13333333333333333</v>
          </cell>
          <cell r="H498">
            <v>0.13333333333333333</v>
          </cell>
          <cell r="I498">
            <v>0</v>
          </cell>
          <cell r="J498">
            <v>0.15</v>
          </cell>
          <cell r="K498">
            <v>0.15</v>
          </cell>
          <cell r="L498">
            <v>0.1</v>
          </cell>
          <cell r="M498">
            <v>0.1</v>
          </cell>
          <cell r="N498">
            <v>0.12666666666666668</v>
          </cell>
        </row>
        <row r="499">
          <cell r="C499">
            <v>38718</v>
          </cell>
          <cell r="D499">
            <v>0.13333333333333333</v>
          </cell>
          <cell r="E499">
            <v>0.13333333333333333</v>
          </cell>
          <cell r="F499">
            <v>0.13333333333333333</v>
          </cell>
          <cell r="G499">
            <v>0.13333333333333333</v>
          </cell>
          <cell r="H499">
            <v>0.13333333333333333</v>
          </cell>
          <cell r="I499">
            <v>0</v>
          </cell>
          <cell r="J499">
            <v>0.15</v>
          </cell>
          <cell r="K499">
            <v>0.15</v>
          </cell>
          <cell r="L499">
            <v>0.1</v>
          </cell>
          <cell r="M499">
            <v>0.1</v>
          </cell>
          <cell r="N499">
            <v>0.12666666666666668</v>
          </cell>
        </row>
        <row r="501">
          <cell r="C501" t="str">
            <v>EnergyAustralia</v>
          </cell>
          <cell r="D501" t="str">
            <v>Pulse</v>
          </cell>
          <cell r="E501" t="str">
            <v>AGL</v>
          </cell>
          <cell r="F501" t="str">
            <v>TXU</v>
          </cell>
          <cell r="G501" t="str">
            <v>CitiPower</v>
          </cell>
          <cell r="H501" t="str">
            <v>Powercor</v>
          </cell>
          <cell r="I501" t="str">
            <v>Integral</v>
          </cell>
          <cell r="J501" t="str">
            <v>EnergyAustralia</v>
          </cell>
          <cell r="K501" t="str">
            <v>Rural NSW</v>
          </cell>
          <cell r="L501" t="str">
            <v>Energex</v>
          </cell>
          <cell r="M501" t="str">
            <v>Ergon</v>
          </cell>
          <cell r="N501" t="str">
            <v>Non Incumbent</v>
          </cell>
        </row>
        <row r="502">
          <cell r="C502">
            <v>36526</v>
          </cell>
          <cell r="D502">
            <v>0.13333333333333333</v>
          </cell>
          <cell r="E502">
            <v>0.13333333333333333</v>
          </cell>
          <cell r="F502">
            <v>0.13333333333333333</v>
          </cell>
          <cell r="G502">
            <v>0.13333333333333333</v>
          </cell>
          <cell r="H502">
            <v>0.13333333333333333</v>
          </cell>
          <cell r="I502">
            <v>0.15</v>
          </cell>
          <cell r="J502">
            <v>0</v>
          </cell>
          <cell r="K502">
            <v>0.15</v>
          </cell>
          <cell r="L502">
            <v>0.1</v>
          </cell>
          <cell r="M502">
            <v>0.1</v>
          </cell>
          <cell r="N502">
            <v>0.12666666666666668</v>
          </cell>
        </row>
        <row r="503">
          <cell r="C503">
            <v>36892</v>
          </cell>
          <cell r="D503">
            <v>0.13333333333333333</v>
          </cell>
          <cell r="E503">
            <v>0.13333333333333333</v>
          </cell>
          <cell r="F503">
            <v>0.13333333333333333</v>
          </cell>
          <cell r="G503">
            <v>0.13333333333333333</v>
          </cell>
          <cell r="H503">
            <v>0.13333333333333333</v>
          </cell>
          <cell r="I503">
            <v>0.15</v>
          </cell>
          <cell r="J503">
            <v>0</v>
          </cell>
          <cell r="K503">
            <v>0.15</v>
          </cell>
          <cell r="L503">
            <v>0.1</v>
          </cell>
          <cell r="M503">
            <v>0.1</v>
          </cell>
          <cell r="N503">
            <v>0.12666666666666668</v>
          </cell>
        </row>
        <row r="504">
          <cell r="C504">
            <v>37257</v>
          </cell>
          <cell r="D504">
            <v>0.13333333333333333</v>
          </cell>
          <cell r="E504">
            <v>0.13333333333333333</v>
          </cell>
          <cell r="F504">
            <v>0.13333333333333333</v>
          </cell>
          <cell r="G504">
            <v>0.13333333333333333</v>
          </cell>
          <cell r="H504">
            <v>0.13333333333333333</v>
          </cell>
          <cell r="I504">
            <v>0.15</v>
          </cell>
          <cell r="J504">
            <v>0</v>
          </cell>
          <cell r="K504">
            <v>0.15</v>
          </cell>
          <cell r="L504">
            <v>0.1</v>
          </cell>
          <cell r="M504">
            <v>0.1</v>
          </cell>
          <cell r="N504">
            <v>0.12666666666666668</v>
          </cell>
        </row>
        <row r="505">
          <cell r="C505">
            <v>37622</v>
          </cell>
          <cell r="D505">
            <v>0.13333333333333333</v>
          </cell>
          <cell r="E505">
            <v>0.13333333333333333</v>
          </cell>
          <cell r="F505">
            <v>0.13333333333333333</v>
          </cell>
          <cell r="G505">
            <v>0.13333333333333333</v>
          </cell>
          <cell r="H505">
            <v>0.13333333333333333</v>
          </cell>
          <cell r="I505">
            <v>0.15</v>
          </cell>
          <cell r="J505">
            <v>0</v>
          </cell>
          <cell r="K505">
            <v>0.15</v>
          </cell>
          <cell r="L505">
            <v>0.1</v>
          </cell>
          <cell r="M505">
            <v>0.1</v>
          </cell>
          <cell r="N505">
            <v>0.12666666666666668</v>
          </cell>
        </row>
        <row r="506">
          <cell r="C506">
            <v>37987</v>
          </cell>
          <cell r="D506">
            <v>0.13333333333333333</v>
          </cell>
          <cell r="E506">
            <v>0.13333333333333333</v>
          </cell>
          <cell r="F506">
            <v>0.13333333333333333</v>
          </cell>
          <cell r="G506">
            <v>0.13333333333333333</v>
          </cell>
          <cell r="H506">
            <v>0.13333333333333333</v>
          </cell>
          <cell r="I506">
            <v>0.15</v>
          </cell>
          <cell r="J506">
            <v>0</v>
          </cell>
          <cell r="K506">
            <v>0.15</v>
          </cell>
          <cell r="L506">
            <v>0.1</v>
          </cell>
          <cell r="M506">
            <v>0.1</v>
          </cell>
          <cell r="N506">
            <v>0.12666666666666668</v>
          </cell>
        </row>
        <row r="507">
          <cell r="C507">
            <v>38353</v>
          </cell>
          <cell r="D507">
            <v>0.13333333333333333</v>
          </cell>
          <cell r="E507">
            <v>0.13333333333333333</v>
          </cell>
          <cell r="F507">
            <v>0.13333333333333333</v>
          </cell>
          <cell r="G507">
            <v>0.13333333333333333</v>
          </cell>
          <cell r="H507">
            <v>0.13333333333333333</v>
          </cell>
          <cell r="I507">
            <v>0.15</v>
          </cell>
          <cell r="J507">
            <v>0</v>
          </cell>
          <cell r="K507">
            <v>0.15</v>
          </cell>
          <cell r="L507">
            <v>0.1</v>
          </cell>
          <cell r="M507">
            <v>0.1</v>
          </cell>
          <cell r="N507">
            <v>0.12666666666666668</v>
          </cell>
        </row>
        <row r="508">
          <cell r="C508">
            <v>38718</v>
          </cell>
          <cell r="D508">
            <v>0.13333333333333333</v>
          </cell>
          <cell r="E508">
            <v>0.13333333333333333</v>
          </cell>
          <cell r="F508">
            <v>0.13333333333333333</v>
          </cell>
          <cell r="G508">
            <v>0.13333333333333333</v>
          </cell>
          <cell r="H508">
            <v>0.13333333333333333</v>
          </cell>
          <cell r="I508">
            <v>0.15</v>
          </cell>
          <cell r="J508">
            <v>0</v>
          </cell>
          <cell r="K508">
            <v>0.15</v>
          </cell>
          <cell r="L508">
            <v>0.1</v>
          </cell>
          <cell r="M508">
            <v>0.1</v>
          </cell>
          <cell r="N508">
            <v>0.12666666666666668</v>
          </cell>
        </row>
        <row r="510">
          <cell r="C510" t="str">
            <v>Rural NSW</v>
          </cell>
          <cell r="D510" t="str">
            <v>Pulse</v>
          </cell>
          <cell r="E510" t="str">
            <v>AGL</v>
          </cell>
          <cell r="F510" t="str">
            <v>TXU</v>
          </cell>
          <cell r="G510" t="str">
            <v>CitiPower</v>
          </cell>
          <cell r="H510" t="str">
            <v>Powercor</v>
          </cell>
          <cell r="I510" t="str">
            <v>Integral</v>
          </cell>
          <cell r="J510" t="str">
            <v>EnergyAustralia</v>
          </cell>
          <cell r="K510" t="str">
            <v>Rural NSW</v>
          </cell>
          <cell r="L510" t="str">
            <v>Energex</v>
          </cell>
          <cell r="M510" t="str">
            <v>Ergon</v>
          </cell>
          <cell r="N510" t="str">
            <v>Non Incumbent</v>
          </cell>
        </row>
        <row r="511">
          <cell r="C511">
            <v>36526</v>
          </cell>
          <cell r="D511">
            <v>0.13333333333333333</v>
          </cell>
          <cell r="E511">
            <v>0.13333333333333333</v>
          </cell>
          <cell r="F511">
            <v>0.13333333333333333</v>
          </cell>
          <cell r="G511">
            <v>0.13333333333333333</v>
          </cell>
          <cell r="H511">
            <v>0.13333333333333333</v>
          </cell>
          <cell r="I511">
            <v>0.15</v>
          </cell>
          <cell r="J511">
            <v>0.15</v>
          </cell>
          <cell r="K511">
            <v>0</v>
          </cell>
          <cell r="L511">
            <v>0.1</v>
          </cell>
          <cell r="M511">
            <v>0.1</v>
          </cell>
          <cell r="N511">
            <v>0.12666666666666668</v>
          </cell>
        </row>
        <row r="512">
          <cell r="C512">
            <v>36892</v>
          </cell>
          <cell r="D512">
            <v>0.13333333333333333</v>
          </cell>
          <cell r="E512">
            <v>0.13333333333333333</v>
          </cell>
          <cell r="F512">
            <v>0.13333333333333333</v>
          </cell>
          <cell r="G512">
            <v>0.13333333333333333</v>
          </cell>
          <cell r="H512">
            <v>0.13333333333333333</v>
          </cell>
          <cell r="I512">
            <v>0.15</v>
          </cell>
          <cell r="J512">
            <v>0.15</v>
          </cell>
          <cell r="K512">
            <v>0</v>
          </cell>
          <cell r="L512">
            <v>0.1</v>
          </cell>
          <cell r="M512">
            <v>0.1</v>
          </cell>
          <cell r="N512">
            <v>0.12666666666666668</v>
          </cell>
        </row>
        <row r="513">
          <cell r="C513">
            <v>37257</v>
          </cell>
          <cell r="D513">
            <v>0.13333333333333333</v>
          </cell>
          <cell r="E513">
            <v>0.13333333333333333</v>
          </cell>
          <cell r="F513">
            <v>0.13333333333333333</v>
          </cell>
          <cell r="G513">
            <v>0.13333333333333333</v>
          </cell>
          <cell r="H513">
            <v>0.13333333333333333</v>
          </cell>
          <cell r="I513">
            <v>0.15</v>
          </cell>
          <cell r="J513">
            <v>0.15</v>
          </cell>
          <cell r="K513">
            <v>0</v>
          </cell>
          <cell r="L513">
            <v>0.1</v>
          </cell>
          <cell r="M513">
            <v>0.1</v>
          </cell>
          <cell r="N513">
            <v>0.12666666666666668</v>
          </cell>
        </row>
        <row r="514">
          <cell r="C514">
            <v>37622</v>
          </cell>
          <cell r="D514">
            <v>0.13333333333333333</v>
          </cell>
          <cell r="E514">
            <v>0.13333333333333333</v>
          </cell>
          <cell r="F514">
            <v>0.13333333333333333</v>
          </cell>
          <cell r="G514">
            <v>0.13333333333333333</v>
          </cell>
          <cell r="H514">
            <v>0.13333333333333333</v>
          </cell>
          <cell r="I514">
            <v>0.15</v>
          </cell>
          <cell r="J514">
            <v>0.15</v>
          </cell>
          <cell r="K514">
            <v>0</v>
          </cell>
          <cell r="L514">
            <v>0.1</v>
          </cell>
          <cell r="M514">
            <v>0.1</v>
          </cell>
          <cell r="N514">
            <v>0.12666666666666668</v>
          </cell>
        </row>
        <row r="515">
          <cell r="C515">
            <v>37987</v>
          </cell>
          <cell r="D515">
            <v>0.13333333333333333</v>
          </cell>
          <cell r="E515">
            <v>0.13333333333333333</v>
          </cell>
          <cell r="F515">
            <v>0.13333333333333333</v>
          </cell>
          <cell r="G515">
            <v>0.13333333333333333</v>
          </cell>
          <cell r="H515">
            <v>0.13333333333333333</v>
          </cell>
          <cell r="I515">
            <v>0.15</v>
          </cell>
          <cell r="J515">
            <v>0.15</v>
          </cell>
          <cell r="K515">
            <v>0</v>
          </cell>
          <cell r="L515">
            <v>0.1</v>
          </cell>
          <cell r="M515">
            <v>0.1</v>
          </cell>
          <cell r="N515">
            <v>0.12666666666666668</v>
          </cell>
        </row>
        <row r="516">
          <cell r="C516">
            <v>38353</v>
          </cell>
          <cell r="D516">
            <v>0.13333333333333333</v>
          </cell>
          <cell r="E516">
            <v>0.13333333333333333</v>
          </cell>
          <cell r="F516">
            <v>0.13333333333333333</v>
          </cell>
          <cell r="G516">
            <v>0.13333333333333333</v>
          </cell>
          <cell r="H516">
            <v>0.13333333333333333</v>
          </cell>
          <cell r="I516">
            <v>0.15</v>
          </cell>
          <cell r="J516">
            <v>0.15</v>
          </cell>
          <cell r="K516">
            <v>0</v>
          </cell>
          <cell r="L516">
            <v>0.1</v>
          </cell>
          <cell r="M516">
            <v>0.1</v>
          </cell>
          <cell r="N516">
            <v>0.12666666666666668</v>
          </cell>
        </row>
        <row r="517">
          <cell r="C517">
            <v>38718</v>
          </cell>
          <cell r="D517">
            <v>0.13333333333333333</v>
          </cell>
          <cell r="E517">
            <v>0.13333333333333333</v>
          </cell>
          <cell r="F517">
            <v>0.13333333333333333</v>
          </cell>
          <cell r="G517">
            <v>0.13333333333333333</v>
          </cell>
          <cell r="H517">
            <v>0.13333333333333333</v>
          </cell>
          <cell r="I517">
            <v>0.15</v>
          </cell>
          <cell r="J517">
            <v>0.15</v>
          </cell>
          <cell r="K517">
            <v>0</v>
          </cell>
          <cell r="L517">
            <v>0.1</v>
          </cell>
          <cell r="M517">
            <v>0.1</v>
          </cell>
          <cell r="N517">
            <v>0.12666666666666668</v>
          </cell>
        </row>
        <row r="519">
          <cell r="C519" t="str">
            <v>Energex</v>
          </cell>
          <cell r="D519" t="str">
            <v>Pulse</v>
          </cell>
          <cell r="E519" t="str">
            <v>AGL</v>
          </cell>
          <cell r="F519" t="str">
            <v>TXU</v>
          </cell>
          <cell r="G519" t="str">
            <v>CitiPower</v>
          </cell>
          <cell r="H519" t="str">
            <v>Powercor</v>
          </cell>
          <cell r="I519" t="str">
            <v>Integral</v>
          </cell>
          <cell r="J519" t="str">
            <v>EnergyAustralia</v>
          </cell>
          <cell r="K519" t="str">
            <v>Rural NSW</v>
          </cell>
          <cell r="L519" t="str">
            <v>Energex</v>
          </cell>
          <cell r="M519" t="str">
            <v>Ergon</v>
          </cell>
          <cell r="N519" t="str">
            <v>Non Incumbent</v>
          </cell>
        </row>
        <row r="520">
          <cell r="C520">
            <v>36526</v>
          </cell>
          <cell r="D520">
            <v>0.08</v>
          </cell>
          <cell r="E520">
            <v>0.08</v>
          </cell>
          <cell r="F520">
            <v>0.08</v>
          </cell>
          <cell r="G520">
            <v>0.08</v>
          </cell>
          <cell r="H520">
            <v>0.08</v>
          </cell>
          <cell r="I520">
            <v>0.08</v>
          </cell>
          <cell r="J520">
            <v>0.08</v>
          </cell>
          <cell r="K520">
            <v>0.08</v>
          </cell>
          <cell r="L520">
            <v>0</v>
          </cell>
          <cell r="M520">
            <v>0.3</v>
          </cell>
          <cell r="N520">
            <v>0.08</v>
          </cell>
        </row>
        <row r="521">
          <cell r="C521">
            <v>36892</v>
          </cell>
          <cell r="D521">
            <v>0.08</v>
          </cell>
          <cell r="E521">
            <v>0.08</v>
          </cell>
          <cell r="F521">
            <v>0.08</v>
          </cell>
          <cell r="G521">
            <v>0.08</v>
          </cell>
          <cell r="H521">
            <v>0.08</v>
          </cell>
          <cell r="I521">
            <v>0.08</v>
          </cell>
          <cell r="J521">
            <v>0.08</v>
          </cell>
          <cell r="K521">
            <v>0.08</v>
          </cell>
          <cell r="L521">
            <v>0</v>
          </cell>
          <cell r="M521">
            <v>0.3</v>
          </cell>
          <cell r="N521">
            <v>0.08</v>
          </cell>
        </row>
        <row r="522">
          <cell r="C522">
            <v>37257</v>
          </cell>
          <cell r="D522">
            <v>0.08</v>
          </cell>
          <cell r="E522">
            <v>0.08</v>
          </cell>
          <cell r="F522">
            <v>0.08</v>
          </cell>
          <cell r="G522">
            <v>0.08</v>
          </cell>
          <cell r="H522">
            <v>0.08</v>
          </cell>
          <cell r="I522">
            <v>0.08</v>
          </cell>
          <cell r="J522">
            <v>0.08</v>
          </cell>
          <cell r="K522">
            <v>0.08</v>
          </cell>
          <cell r="L522">
            <v>0</v>
          </cell>
          <cell r="M522">
            <v>0.3</v>
          </cell>
          <cell r="N522">
            <v>0.08</v>
          </cell>
        </row>
        <row r="523">
          <cell r="C523">
            <v>37622</v>
          </cell>
          <cell r="D523">
            <v>0.08</v>
          </cell>
          <cell r="E523">
            <v>0.08</v>
          </cell>
          <cell r="F523">
            <v>0.08</v>
          </cell>
          <cell r="G523">
            <v>0.08</v>
          </cell>
          <cell r="H523">
            <v>0.08</v>
          </cell>
          <cell r="I523">
            <v>0.08</v>
          </cell>
          <cell r="J523">
            <v>0.08</v>
          </cell>
          <cell r="K523">
            <v>0.08</v>
          </cell>
          <cell r="L523">
            <v>0</v>
          </cell>
          <cell r="M523">
            <v>0.3</v>
          </cell>
          <cell r="N523">
            <v>0.08</v>
          </cell>
        </row>
        <row r="524">
          <cell r="C524">
            <v>37987</v>
          </cell>
          <cell r="D524">
            <v>0.08</v>
          </cell>
          <cell r="E524">
            <v>0.08</v>
          </cell>
          <cell r="F524">
            <v>0.08</v>
          </cell>
          <cell r="G524">
            <v>0.08</v>
          </cell>
          <cell r="H524">
            <v>0.08</v>
          </cell>
          <cell r="I524">
            <v>0.08</v>
          </cell>
          <cell r="J524">
            <v>0.08</v>
          </cell>
          <cell r="K524">
            <v>0.08</v>
          </cell>
          <cell r="L524">
            <v>0</v>
          </cell>
          <cell r="M524">
            <v>0.3</v>
          </cell>
          <cell r="N524">
            <v>0.08</v>
          </cell>
        </row>
        <row r="525">
          <cell r="C525">
            <v>38353</v>
          </cell>
          <cell r="D525">
            <v>0.08</v>
          </cell>
          <cell r="E525">
            <v>0.08</v>
          </cell>
          <cell r="F525">
            <v>0.08</v>
          </cell>
          <cell r="G525">
            <v>0.08</v>
          </cell>
          <cell r="H525">
            <v>0.08</v>
          </cell>
          <cell r="I525">
            <v>0.08</v>
          </cell>
          <cell r="J525">
            <v>0.08</v>
          </cell>
          <cell r="K525">
            <v>0.08</v>
          </cell>
          <cell r="L525">
            <v>0</v>
          </cell>
          <cell r="M525">
            <v>0.3</v>
          </cell>
          <cell r="N525">
            <v>0.08</v>
          </cell>
        </row>
        <row r="526">
          <cell r="C526">
            <v>38718</v>
          </cell>
          <cell r="D526">
            <v>0.08</v>
          </cell>
          <cell r="E526">
            <v>0.08</v>
          </cell>
          <cell r="F526">
            <v>0.08</v>
          </cell>
          <cell r="G526">
            <v>0.08</v>
          </cell>
          <cell r="H526">
            <v>0.08</v>
          </cell>
          <cell r="I526">
            <v>0.08</v>
          </cell>
          <cell r="J526">
            <v>0.08</v>
          </cell>
          <cell r="K526">
            <v>0.08</v>
          </cell>
          <cell r="L526">
            <v>0</v>
          </cell>
          <cell r="M526">
            <v>0.3</v>
          </cell>
          <cell r="N526">
            <v>0.08</v>
          </cell>
        </row>
        <row r="528">
          <cell r="C528" t="str">
            <v>Ergon</v>
          </cell>
          <cell r="D528" t="str">
            <v>Pulse</v>
          </cell>
          <cell r="E528" t="str">
            <v>AGL</v>
          </cell>
          <cell r="F528" t="str">
            <v>TXU</v>
          </cell>
          <cell r="G528" t="str">
            <v>CitiPower</v>
          </cell>
          <cell r="H528" t="str">
            <v>Powercor</v>
          </cell>
          <cell r="I528" t="str">
            <v>Integral</v>
          </cell>
          <cell r="J528" t="str">
            <v>EnergyAustralia</v>
          </cell>
          <cell r="K528" t="str">
            <v>Rural NSW</v>
          </cell>
          <cell r="L528" t="str">
            <v>Energex</v>
          </cell>
          <cell r="M528" t="str">
            <v>Ergon</v>
          </cell>
          <cell r="N528" t="str">
            <v>Non Incumbent</v>
          </cell>
        </row>
        <row r="529">
          <cell r="C529">
            <v>36526</v>
          </cell>
          <cell r="D529">
            <v>0.08</v>
          </cell>
          <cell r="E529">
            <v>0.08</v>
          </cell>
          <cell r="F529">
            <v>0.08</v>
          </cell>
          <cell r="G529">
            <v>0.08</v>
          </cell>
          <cell r="H529">
            <v>0.08</v>
          </cell>
          <cell r="I529">
            <v>0.08</v>
          </cell>
          <cell r="J529">
            <v>0.08</v>
          </cell>
          <cell r="K529">
            <v>0.08</v>
          </cell>
          <cell r="L529">
            <v>0.3</v>
          </cell>
          <cell r="M529">
            <v>0</v>
          </cell>
          <cell r="N529">
            <v>0.08</v>
          </cell>
        </row>
        <row r="530">
          <cell r="C530">
            <v>36892</v>
          </cell>
          <cell r="D530">
            <v>0.08</v>
          </cell>
          <cell r="E530">
            <v>0.08</v>
          </cell>
          <cell r="F530">
            <v>0.08</v>
          </cell>
          <cell r="G530">
            <v>0.08</v>
          </cell>
          <cell r="H530">
            <v>0.08</v>
          </cell>
          <cell r="I530">
            <v>0.08</v>
          </cell>
          <cell r="J530">
            <v>0.08</v>
          </cell>
          <cell r="K530">
            <v>0.08</v>
          </cell>
          <cell r="L530">
            <v>0.3</v>
          </cell>
          <cell r="M530">
            <v>0</v>
          </cell>
          <cell r="N530">
            <v>0.08</v>
          </cell>
        </row>
        <row r="531">
          <cell r="C531">
            <v>37257</v>
          </cell>
          <cell r="D531">
            <v>0.08</v>
          </cell>
          <cell r="E531">
            <v>0.08</v>
          </cell>
          <cell r="F531">
            <v>0.08</v>
          </cell>
          <cell r="G531">
            <v>0.08</v>
          </cell>
          <cell r="H531">
            <v>0.08</v>
          </cell>
          <cell r="I531">
            <v>0.08</v>
          </cell>
          <cell r="J531">
            <v>0.08</v>
          </cell>
          <cell r="K531">
            <v>0.08</v>
          </cell>
          <cell r="L531">
            <v>0.3</v>
          </cell>
          <cell r="M531">
            <v>0</v>
          </cell>
          <cell r="N531">
            <v>0.08</v>
          </cell>
        </row>
        <row r="532">
          <cell r="C532">
            <v>37622</v>
          </cell>
          <cell r="D532">
            <v>0.08</v>
          </cell>
          <cell r="E532">
            <v>0.08</v>
          </cell>
          <cell r="F532">
            <v>0.08</v>
          </cell>
          <cell r="G532">
            <v>0.08</v>
          </cell>
          <cell r="H532">
            <v>0.08</v>
          </cell>
          <cell r="I532">
            <v>0.08</v>
          </cell>
          <cell r="J532">
            <v>0.08</v>
          </cell>
          <cell r="K532">
            <v>0.08</v>
          </cell>
          <cell r="L532">
            <v>0.3</v>
          </cell>
          <cell r="M532">
            <v>0</v>
          </cell>
          <cell r="N532">
            <v>0.08</v>
          </cell>
        </row>
        <row r="533">
          <cell r="C533">
            <v>37987</v>
          </cell>
          <cell r="D533">
            <v>0.08</v>
          </cell>
          <cell r="E533">
            <v>0.08</v>
          </cell>
          <cell r="F533">
            <v>0.08</v>
          </cell>
          <cell r="G533">
            <v>0.08</v>
          </cell>
          <cell r="H533">
            <v>0.08</v>
          </cell>
          <cell r="I533">
            <v>0.08</v>
          </cell>
          <cell r="J533">
            <v>0.08</v>
          </cell>
          <cell r="K533">
            <v>0.08</v>
          </cell>
          <cell r="L533">
            <v>0.3</v>
          </cell>
          <cell r="M533">
            <v>0</v>
          </cell>
          <cell r="N533">
            <v>0.08</v>
          </cell>
        </row>
        <row r="534">
          <cell r="C534">
            <v>38353</v>
          </cell>
          <cell r="D534">
            <v>0.08</v>
          </cell>
          <cell r="E534">
            <v>0.08</v>
          </cell>
          <cell r="F534">
            <v>0.08</v>
          </cell>
          <cell r="G534">
            <v>0.08</v>
          </cell>
          <cell r="H534">
            <v>0.08</v>
          </cell>
          <cell r="I534">
            <v>0.08</v>
          </cell>
          <cell r="J534">
            <v>0.08</v>
          </cell>
          <cell r="K534">
            <v>0.08</v>
          </cell>
          <cell r="L534">
            <v>0.3</v>
          </cell>
          <cell r="M534">
            <v>0</v>
          </cell>
          <cell r="N534">
            <v>0.08</v>
          </cell>
        </row>
        <row r="535">
          <cell r="C535">
            <v>38718</v>
          </cell>
          <cell r="D535">
            <v>0.08</v>
          </cell>
          <cell r="E535">
            <v>0.08</v>
          </cell>
          <cell r="F535">
            <v>0.08</v>
          </cell>
          <cell r="G535">
            <v>0.08</v>
          </cell>
          <cell r="H535">
            <v>0.08</v>
          </cell>
          <cell r="I535">
            <v>0.08</v>
          </cell>
          <cell r="J535">
            <v>0.08</v>
          </cell>
          <cell r="K535">
            <v>0.08</v>
          </cell>
          <cell r="L535">
            <v>0.3</v>
          </cell>
          <cell r="M535">
            <v>0</v>
          </cell>
          <cell r="N535">
            <v>0.08</v>
          </cell>
        </row>
        <row r="537">
          <cell r="C537" t="str">
            <v>Non Incumbent</v>
          </cell>
          <cell r="D537" t="str">
            <v>Pulse</v>
          </cell>
          <cell r="E537" t="str">
            <v>AGL</v>
          </cell>
          <cell r="F537" t="str">
            <v>TXU</v>
          </cell>
          <cell r="G537" t="str">
            <v>CitiPower</v>
          </cell>
          <cell r="H537" t="str">
            <v>Powercor</v>
          </cell>
          <cell r="I537" t="str">
            <v>Integral</v>
          </cell>
          <cell r="J537" t="str">
            <v>EnergyAustralia</v>
          </cell>
          <cell r="K537" t="str">
            <v>Rural NSW</v>
          </cell>
          <cell r="L537" t="str">
            <v>Energex</v>
          </cell>
          <cell r="M537" t="str">
            <v>Ergon</v>
          </cell>
          <cell r="N537" t="str">
            <v>Non Incumbent</v>
          </cell>
        </row>
        <row r="538">
          <cell r="C538">
            <v>36526</v>
          </cell>
          <cell r="D538">
            <v>0.14000000000000012</v>
          </cell>
          <cell r="E538">
            <v>0.14000000000000012</v>
          </cell>
          <cell r="F538">
            <v>0.14000000000000012</v>
          </cell>
          <cell r="G538">
            <v>0.14000000000000012</v>
          </cell>
          <cell r="H538">
            <v>0.14000000000000012</v>
          </cell>
          <cell r="I538">
            <v>0.13</v>
          </cell>
          <cell r="J538">
            <v>0.13</v>
          </cell>
          <cell r="K538">
            <v>0.13</v>
          </cell>
          <cell r="L538">
            <v>0.10000000000000009</v>
          </cell>
          <cell r="M538">
            <v>0.10000000000000009</v>
          </cell>
          <cell r="N538">
            <v>0</v>
          </cell>
        </row>
        <row r="539">
          <cell r="C539">
            <v>36892</v>
          </cell>
          <cell r="D539">
            <v>0.14000000000000012</v>
          </cell>
          <cell r="E539">
            <v>0.14000000000000012</v>
          </cell>
          <cell r="F539">
            <v>0.14000000000000012</v>
          </cell>
          <cell r="G539">
            <v>0.14000000000000012</v>
          </cell>
          <cell r="H539">
            <v>0.14000000000000012</v>
          </cell>
          <cell r="I539">
            <v>0.13</v>
          </cell>
          <cell r="J539">
            <v>0.13</v>
          </cell>
          <cell r="K539">
            <v>0.13</v>
          </cell>
          <cell r="L539">
            <v>0.10000000000000009</v>
          </cell>
          <cell r="M539">
            <v>0.10000000000000009</v>
          </cell>
          <cell r="N539">
            <v>0</v>
          </cell>
        </row>
        <row r="540">
          <cell r="C540">
            <v>37257</v>
          </cell>
          <cell r="D540">
            <v>0.14000000000000012</v>
          </cell>
          <cell r="E540">
            <v>0.14000000000000012</v>
          </cell>
          <cell r="F540">
            <v>0.14000000000000012</v>
          </cell>
          <cell r="G540">
            <v>0.14000000000000012</v>
          </cell>
          <cell r="H540">
            <v>0.14000000000000012</v>
          </cell>
          <cell r="I540">
            <v>0.13</v>
          </cell>
          <cell r="J540">
            <v>0.13</v>
          </cell>
          <cell r="K540">
            <v>0.13</v>
          </cell>
          <cell r="L540">
            <v>0.10000000000000009</v>
          </cell>
          <cell r="M540">
            <v>0.10000000000000009</v>
          </cell>
          <cell r="N540">
            <v>0</v>
          </cell>
        </row>
        <row r="541">
          <cell r="C541">
            <v>37622</v>
          </cell>
          <cell r="D541">
            <v>0.14000000000000012</v>
          </cell>
          <cell r="E541">
            <v>0.14000000000000012</v>
          </cell>
          <cell r="F541">
            <v>0.14000000000000012</v>
          </cell>
          <cell r="G541">
            <v>0.14000000000000012</v>
          </cell>
          <cell r="H541">
            <v>0.14000000000000012</v>
          </cell>
          <cell r="I541">
            <v>0.13</v>
          </cell>
          <cell r="J541">
            <v>0.13</v>
          </cell>
          <cell r="K541">
            <v>0.13</v>
          </cell>
          <cell r="L541">
            <v>0.10000000000000009</v>
          </cell>
          <cell r="M541">
            <v>0.10000000000000009</v>
          </cell>
          <cell r="N541">
            <v>0</v>
          </cell>
        </row>
        <row r="542">
          <cell r="C542">
            <v>37987</v>
          </cell>
          <cell r="D542">
            <v>0.14000000000000012</v>
          </cell>
          <cell r="E542">
            <v>0.14000000000000012</v>
          </cell>
          <cell r="F542">
            <v>0.14000000000000012</v>
          </cell>
          <cell r="G542">
            <v>0.14000000000000012</v>
          </cell>
          <cell r="H542">
            <v>0.14000000000000012</v>
          </cell>
          <cell r="I542">
            <v>0.13</v>
          </cell>
          <cell r="J542">
            <v>0.13</v>
          </cell>
          <cell r="K542">
            <v>0.13</v>
          </cell>
          <cell r="L542">
            <v>0.10000000000000009</v>
          </cell>
          <cell r="M542">
            <v>0.10000000000000009</v>
          </cell>
          <cell r="N542">
            <v>0</v>
          </cell>
        </row>
        <row r="543">
          <cell r="C543">
            <v>38353</v>
          </cell>
          <cell r="D543">
            <v>0.14000000000000012</v>
          </cell>
          <cell r="E543">
            <v>0.14000000000000012</v>
          </cell>
          <cell r="F543">
            <v>0.14000000000000012</v>
          </cell>
          <cell r="G543">
            <v>0.14000000000000012</v>
          </cell>
          <cell r="H543">
            <v>0.14000000000000012</v>
          </cell>
          <cell r="I543">
            <v>0.13</v>
          </cell>
          <cell r="J543">
            <v>0.13</v>
          </cell>
          <cell r="K543">
            <v>0.13</v>
          </cell>
          <cell r="L543">
            <v>0.10000000000000009</v>
          </cell>
          <cell r="M543">
            <v>0.10000000000000009</v>
          </cell>
          <cell r="N543">
            <v>0</v>
          </cell>
        </row>
        <row r="544">
          <cell r="C544">
            <v>38718</v>
          </cell>
          <cell r="D544">
            <v>0.14000000000000012</v>
          </cell>
          <cell r="E544">
            <v>0.14000000000000012</v>
          </cell>
          <cell r="F544">
            <v>0.14000000000000012</v>
          </cell>
          <cell r="G544">
            <v>0.14000000000000012</v>
          </cell>
          <cell r="H544">
            <v>0.14000000000000012</v>
          </cell>
          <cell r="I544">
            <v>0.13</v>
          </cell>
          <cell r="J544">
            <v>0.13</v>
          </cell>
          <cell r="K544">
            <v>0.13</v>
          </cell>
          <cell r="L544">
            <v>0.10000000000000009</v>
          </cell>
          <cell r="M544">
            <v>0.10000000000000009</v>
          </cell>
          <cell r="N544">
            <v>0</v>
          </cell>
        </row>
        <row r="556">
          <cell r="C556" t="str">
            <v>Pulse wins from:</v>
          </cell>
          <cell r="D556" t="str">
            <v>Pulse</v>
          </cell>
          <cell r="E556" t="str">
            <v>AGL</v>
          </cell>
          <cell r="F556" t="str">
            <v>TXU</v>
          </cell>
          <cell r="G556" t="str">
            <v>CitiPower</v>
          </cell>
          <cell r="H556" t="str">
            <v>Powercor</v>
          </cell>
          <cell r="I556" t="str">
            <v>Integral</v>
          </cell>
          <cell r="J556" t="str">
            <v>EnergyAustralia</v>
          </cell>
          <cell r="K556" t="str">
            <v>Rural NSW</v>
          </cell>
          <cell r="L556" t="str">
            <v>Energex</v>
          </cell>
          <cell r="M556" t="str">
            <v>Ergon</v>
          </cell>
          <cell r="N556" t="str">
            <v>Non Incumbent</v>
          </cell>
        </row>
        <row r="557">
          <cell r="C557">
            <v>36526</v>
          </cell>
          <cell r="D557">
            <v>0</v>
          </cell>
          <cell r="E557">
            <v>7.0000000000000007E-2</v>
          </cell>
          <cell r="F557">
            <v>7.0000000000000007E-2</v>
          </cell>
          <cell r="G557">
            <v>7.0000000000000007E-2</v>
          </cell>
          <cell r="H557">
            <v>7.0000000000000007E-2</v>
          </cell>
          <cell r="I557">
            <v>0.08</v>
          </cell>
          <cell r="J557">
            <v>0.08</v>
          </cell>
          <cell r="K557">
            <v>0.08</v>
          </cell>
          <cell r="L557">
            <v>0.06</v>
          </cell>
          <cell r="M557">
            <v>0.06</v>
          </cell>
          <cell r="N557">
            <v>0.08</v>
          </cell>
        </row>
        <row r="558">
          <cell r="C558">
            <v>36892</v>
          </cell>
          <cell r="D558">
            <v>0</v>
          </cell>
          <cell r="E558">
            <v>7.0000000000000007E-2</v>
          </cell>
          <cell r="F558">
            <v>7.0000000000000007E-2</v>
          </cell>
          <cell r="G558">
            <v>7.0000000000000007E-2</v>
          </cell>
          <cell r="H558">
            <v>7.0000000000000007E-2</v>
          </cell>
          <cell r="I558">
            <v>0.08</v>
          </cell>
          <cell r="J558">
            <v>0.08</v>
          </cell>
          <cell r="K558">
            <v>0.08</v>
          </cell>
          <cell r="L558">
            <v>0.06</v>
          </cell>
          <cell r="M558">
            <v>0.06</v>
          </cell>
          <cell r="N558">
            <v>0.08</v>
          </cell>
        </row>
        <row r="559">
          <cell r="C559">
            <v>37257</v>
          </cell>
          <cell r="D559">
            <v>0</v>
          </cell>
          <cell r="E559">
            <v>7.0000000000000007E-2</v>
          </cell>
          <cell r="F559">
            <v>7.0000000000000007E-2</v>
          </cell>
          <cell r="G559">
            <v>7.0000000000000007E-2</v>
          </cell>
          <cell r="H559">
            <v>7.0000000000000007E-2</v>
          </cell>
          <cell r="I559">
            <v>0.08</v>
          </cell>
          <cell r="J559">
            <v>0.08</v>
          </cell>
          <cell r="K559">
            <v>0.08</v>
          </cell>
          <cell r="L559">
            <v>0.06</v>
          </cell>
          <cell r="M559">
            <v>0.06</v>
          </cell>
          <cell r="N559">
            <v>0.08</v>
          </cell>
        </row>
        <row r="560">
          <cell r="C560">
            <v>37622</v>
          </cell>
          <cell r="D560">
            <v>0</v>
          </cell>
          <cell r="E560">
            <v>7.0000000000000007E-2</v>
          </cell>
          <cell r="F560">
            <v>7.0000000000000007E-2</v>
          </cell>
          <cell r="G560">
            <v>7.0000000000000007E-2</v>
          </cell>
          <cell r="H560">
            <v>7.0000000000000007E-2</v>
          </cell>
          <cell r="I560">
            <v>0.08</v>
          </cell>
          <cell r="J560">
            <v>0.08</v>
          </cell>
          <cell r="K560">
            <v>0.08</v>
          </cell>
          <cell r="L560">
            <v>0.06</v>
          </cell>
          <cell r="M560">
            <v>0.06</v>
          </cell>
          <cell r="N560">
            <v>0.08</v>
          </cell>
        </row>
        <row r="561">
          <cell r="C561">
            <v>37987</v>
          </cell>
          <cell r="D561">
            <v>0</v>
          </cell>
          <cell r="E561">
            <v>7.0000000000000007E-2</v>
          </cell>
          <cell r="F561">
            <v>7.0000000000000007E-2</v>
          </cell>
          <cell r="G561">
            <v>7.0000000000000007E-2</v>
          </cell>
          <cell r="H561">
            <v>7.0000000000000007E-2</v>
          </cell>
          <cell r="I561">
            <v>0.08</v>
          </cell>
          <cell r="J561">
            <v>0.08</v>
          </cell>
          <cell r="K561">
            <v>0.08</v>
          </cell>
          <cell r="L561">
            <v>0.06</v>
          </cell>
          <cell r="M561">
            <v>0.06</v>
          </cell>
          <cell r="N561">
            <v>0.08</v>
          </cell>
        </row>
        <row r="562">
          <cell r="C562">
            <v>38353</v>
          </cell>
          <cell r="D562">
            <v>0</v>
          </cell>
          <cell r="E562">
            <v>7.0000000000000007E-2</v>
          </cell>
          <cell r="F562">
            <v>7.0000000000000007E-2</v>
          </cell>
          <cell r="G562">
            <v>7.0000000000000007E-2</v>
          </cell>
          <cell r="H562">
            <v>7.0000000000000007E-2</v>
          </cell>
          <cell r="I562">
            <v>0.08</v>
          </cell>
          <cell r="J562">
            <v>0.08</v>
          </cell>
          <cell r="K562">
            <v>0.08</v>
          </cell>
          <cell r="L562">
            <v>0.06</v>
          </cell>
          <cell r="M562">
            <v>0.06</v>
          </cell>
          <cell r="N562">
            <v>0.08</v>
          </cell>
        </row>
        <row r="563">
          <cell r="C563">
            <v>38718</v>
          </cell>
          <cell r="D563">
            <v>0</v>
          </cell>
          <cell r="E563">
            <v>7.0000000000000007E-2</v>
          </cell>
          <cell r="F563">
            <v>7.0000000000000007E-2</v>
          </cell>
          <cell r="G563">
            <v>7.0000000000000007E-2</v>
          </cell>
          <cell r="H563">
            <v>7.0000000000000007E-2</v>
          </cell>
          <cell r="I563">
            <v>0.08</v>
          </cell>
          <cell r="J563">
            <v>0.08</v>
          </cell>
          <cell r="K563">
            <v>0.08</v>
          </cell>
          <cell r="L563">
            <v>0.06</v>
          </cell>
          <cell r="M563">
            <v>0.06</v>
          </cell>
          <cell r="N563">
            <v>0.08</v>
          </cell>
        </row>
        <row r="565">
          <cell r="C565" t="str">
            <v>AGL</v>
          </cell>
          <cell r="D565" t="str">
            <v>Pulse</v>
          </cell>
          <cell r="E565" t="str">
            <v>AGL</v>
          </cell>
          <cell r="F565" t="str">
            <v>TXU</v>
          </cell>
          <cell r="G565" t="str">
            <v>CitiPower</v>
          </cell>
          <cell r="H565" t="str">
            <v>Powercor</v>
          </cell>
          <cell r="I565" t="str">
            <v>Integral</v>
          </cell>
          <cell r="J565" t="str">
            <v>EnergyAustralia</v>
          </cell>
          <cell r="K565" t="str">
            <v>Rural NSW</v>
          </cell>
          <cell r="L565" t="str">
            <v>Energex</v>
          </cell>
          <cell r="M565" t="str">
            <v>Ergon</v>
          </cell>
          <cell r="N565" t="str">
            <v>Non Incumbent</v>
          </cell>
        </row>
        <row r="566">
          <cell r="C566">
            <v>36526</v>
          </cell>
          <cell r="D566">
            <v>7.4999999999999997E-2</v>
          </cell>
          <cell r="E566">
            <v>0</v>
          </cell>
          <cell r="F566">
            <v>7.6666666666666675E-2</v>
          </cell>
          <cell r="G566">
            <v>7.6666666666666675E-2</v>
          </cell>
          <cell r="H566">
            <v>7.6666666666666675E-2</v>
          </cell>
          <cell r="I566">
            <v>8.2500000000000004E-2</v>
          </cell>
          <cell r="J566">
            <v>8.2500000000000004E-2</v>
          </cell>
          <cell r="K566">
            <v>8.2500000000000004E-2</v>
          </cell>
          <cell r="L566">
            <v>0.06</v>
          </cell>
          <cell r="M566">
            <v>0.06</v>
          </cell>
          <cell r="N566">
            <v>0.08</v>
          </cell>
        </row>
        <row r="567">
          <cell r="C567">
            <v>36892</v>
          </cell>
          <cell r="D567">
            <v>7.4999999999999997E-2</v>
          </cell>
          <cell r="E567">
            <v>0</v>
          </cell>
          <cell r="F567">
            <v>7.6666666666666675E-2</v>
          </cell>
          <cell r="G567">
            <v>7.6666666666666675E-2</v>
          </cell>
          <cell r="H567">
            <v>7.6666666666666675E-2</v>
          </cell>
          <cell r="I567">
            <v>8.2500000000000004E-2</v>
          </cell>
          <cell r="J567">
            <v>8.2500000000000004E-2</v>
          </cell>
          <cell r="K567">
            <v>8.2500000000000004E-2</v>
          </cell>
          <cell r="L567">
            <v>0.06</v>
          </cell>
          <cell r="M567">
            <v>0.06</v>
          </cell>
          <cell r="N567">
            <v>0.08</v>
          </cell>
        </row>
        <row r="568">
          <cell r="C568">
            <v>37257</v>
          </cell>
          <cell r="D568">
            <v>7.4999999999999997E-2</v>
          </cell>
          <cell r="E568">
            <v>0</v>
          </cell>
          <cell r="F568">
            <v>7.6666666666666675E-2</v>
          </cell>
          <cell r="G568">
            <v>7.6666666666666675E-2</v>
          </cell>
          <cell r="H568">
            <v>7.6666666666666675E-2</v>
          </cell>
          <cell r="I568">
            <v>8.2500000000000004E-2</v>
          </cell>
          <cell r="J568">
            <v>8.2500000000000004E-2</v>
          </cell>
          <cell r="K568">
            <v>8.2500000000000004E-2</v>
          </cell>
          <cell r="L568">
            <v>0.06</v>
          </cell>
          <cell r="M568">
            <v>0.06</v>
          </cell>
          <cell r="N568">
            <v>0.08</v>
          </cell>
        </row>
        <row r="569">
          <cell r="C569">
            <v>37622</v>
          </cell>
          <cell r="D569">
            <v>7.4999999999999997E-2</v>
          </cell>
          <cell r="E569">
            <v>0</v>
          </cell>
          <cell r="F569">
            <v>7.6666666666666675E-2</v>
          </cell>
          <cell r="G569">
            <v>7.6666666666666675E-2</v>
          </cell>
          <cell r="H569">
            <v>7.6666666666666675E-2</v>
          </cell>
          <cell r="I569">
            <v>8.2500000000000004E-2</v>
          </cell>
          <cell r="J569">
            <v>8.2500000000000004E-2</v>
          </cell>
          <cell r="K569">
            <v>8.2500000000000004E-2</v>
          </cell>
          <cell r="L569">
            <v>0.06</v>
          </cell>
          <cell r="M569">
            <v>0.06</v>
          </cell>
          <cell r="N569">
            <v>0.08</v>
          </cell>
        </row>
        <row r="570">
          <cell r="C570">
            <v>37987</v>
          </cell>
          <cell r="D570">
            <v>7.4999999999999997E-2</v>
          </cell>
          <cell r="E570">
            <v>0</v>
          </cell>
          <cell r="F570">
            <v>7.6666666666666675E-2</v>
          </cell>
          <cell r="G570">
            <v>7.6666666666666675E-2</v>
          </cell>
          <cell r="H570">
            <v>7.6666666666666675E-2</v>
          </cell>
          <cell r="I570">
            <v>8.2500000000000004E-2</v>
          </cell>
          <cell r="J570">
            <v>8.2500000000000004E-2</v>
          </cell>
          <cell r="K570">
            <v>8.2500000000000004E-2</v>
          </cell>
          <cell r="L570">
            <v>0.06</v>
          </cell>
          <cell r="M570">
            <v>0.06</v>
          </cell>
          <cell r="N570">
            <v>0.08</v>
          </cell>
        </row>
        <row r="571">
          <cell r="C571">
            <v>38353</v>
          </cell>
          <cell r="D571">
            <v>7.4999999999999997E-2</v>
          </cell>
          <cell r="E571">
            <v>0</v>
          </cell>
          <cell r="F571">
            <v>7.6666666666666675E-2</v>
          </cell>
          <cell r="G571">
            <v>7.6666666666666675E-2</v>
          </cell>
          <cell r="H571">
            <v>7.6666666666666675E-2</v>
          </cell>
          <cell r="I571">
            <v>8.2500000000000004E-2</v>
          </cell>
          <cell r="J571">
            <v>8.2500000000000004E-2</v>
          </cell>
          <cell r="K571">
            <v>8.2500000000000004E-2</v>
          </cell>
          <cell r="L571">
            <v>0.06</v>
          </cell>
          <cell r="M571">
            <v>0.06</v>
          </cell>
          <cell r="N571">
            <v>0.08</v>
          </cell>
        </row>
        <row r="572">
          <cell r="C572">
            <v>38718</v>
          </cell>
          <cell r="D572">
            <v>7.4999999999999997E-2</v>
          </cell>
          <cell r="E572">
            <v>0</v>
          </cell>
          <cell r="F572">
            <v>7.6666666666666675E-2</v>
          </cell>
          <cell r="G572">
            <v>7.6666666666666675E-2</v>
          </cell>
          <cell r="H572">
            <v>7.6666666666666675E-2</v>
          </cell>
          <cell r="I572">
            <v>8.2500000000000004E-2</v>
          </cell>
          <cell r="J572">
            <v>8.2500000000000004E-2</v>
          </cell>
          <cell r="K572">
            <v>8.2500000000000004E-2</v>
          </cell>
          <cell r="L572">
            <v>0.06</v>
          </cell>
          <cell r="M572">
            <v>0.06</v>
          </cell>
          <cell r="N572">
            <v>0.08</v>
          </cell>
        </row>
        <row r="574">
          <cell r="C574" t="str">
            <v>TXU</v>
          </cell>
          <cell r="D574" t="str">
            <v>Pulse</v>
          </cell>
          <cell r="E574" t="str">
            <v>AGL</v>
          </cell>
          <cell r="F574" t="str">
            <v>TXU</v>
          </cell>
          <cell r="G574" t="str">
            <v>CitiPower</v>
          </cell>
          <cell r="H574" t="str">
            <v>Powercor</v>
          </cell>
          <cell r="I574" t="str">
            <v>Integral</v>
          </cell>
          <cell r="J574" t="str">
            <v>EnergyAustralia</v>
          </cell>
          <cell r="K574" t="str">
            <v>Rural NSW</v>
          </cell>
          <cell r="L574" t="str">
            <v>Energex</v>
          </cell>
          <cell r="M574" t="str">
            <v>Ergon</v>
          </cell>
          <cell r="N574" t="str">
            <v>Non Incumbent</v>
          </cell>
        </row>
        <row r="575">
          <cell r="C575">
            <v>36526</v>
          </cell>
          <cell r="D575">
            <v>7.4999999999999997E-2</v>
          </cell>
          <cell r="E575">
            <v>7.6666666666666675E-2</v>
          </cell>
          <cell r="F575">
            <v>0</v>
          </cell>
          <cell r="G575">
            <v>7.6666666666666675E-2</v>
          </cell>
          <cell r="H575">
            <v>7.6666666666666675E-2</v>
          </cell>
          <cell r="I575">
            <v>8.2500000000000004E-2</v>
          </cell>
          <cell r="J575">
            <v>8.2500000000000004E-2</v>
          </cell>
          <cell r="K575">
            <v>8.2500000000000004E-2</v>
          </cell>
          <cell r="L575">
            <v>0.06</v>
          </cell>
          <cell r="M575">
            <v>0.06</v>
          </cell>
          <cell r="N575">
            <v>0.1</v>
          </cell>
        </row>
        <row r="576">
          <cell r="C576">
            <v>36892</v>
          </cell>
          <cell r="D576">
            <v>7.4999999999999997E-2</v>
          </cell>
          <cell r="E576">
            <v>7.6666666666666675E-2</v>
          </cell>
          <cell r="F576">
            <v>0</v>
          </cell>
          <cell r="G576">
            <v>7.6666666666666675E-2</v>
          </cell>
          <cell r="H576">
            <v>7.6666666666666675E-2</v>
          </cell>
          <cell r="I576">
            <v>8.2500000000000004E-2</v>
          </cell>
          <cell r="J576">
            <v>8.2500000000000004E-2</v>
          </cell>
          <cell r="K576">
            <v>8.2500000000000004E-2</v>
          </cell>
          <cell r="L576">
            <v>0.06</v>
          </cell>
          <cell r="M576">
            <v>0.06</v>
          </cell>
          <cell r="N576">
            <v>0.1</v>
          </cell>
        </row>
        <row r="577">
          <cell r="C577">
            <v>37257</v>
          </cell>
          <cell r="D577">
            <v>7.4999999999999997E-2</v>
          </cell>
          <cell r="E577">
            <v>7.6666666666666675E-2</v>
          </cell>
          <cell r="F577">
            <v>0</v>
          </cell>
          <cell r="G577">
            <v>7.6666666666666675E-2</v>
          </cell>
          <cell r="H577">
            <v>7.6666666666666675E-2</v>
          </cell>
          <cell r="I577">
            <v>8.2500000000000004E-2</v>
          </cell>
          <cell r="J577">
            <v>8.2500000000000004E-2</v>
          </cell>
          <cell r="K577">
            <v>8.2500000000000004E-2</v>
          </cell>
          <cell r="L577">
            <v>0.06</v>
          </cell>
          <cell r="M577">
            <v>0.06</v>
          </cell>
          <cell r="N577">
            <v>0.1</v>
          </cell>
        </row>
        <row r="578">
          <cell r="C578">
            <v>37622</v>
          </cell>
          <cell r="D578">
            <v>7.4999999999999997E-2</v>
          </cell>
          <cell r="E578">
            <v>7.6666666666666675E-2</v>
          </cell>
          <cell r="F578">
            <v>0</v>
          </cell>
          <cell r="G578">
            <v>7.6666666666666675E-2</v>
          </cell>
          <cell r="H578">
            <v>7.6666666666666675E-2</v>
          </cell>
          <cell r="I578">
            <v>8.2500000000000004E-2</v>
          </cell>
          <cell r="J578">
            <v>8.2500000000000004E-2</v>
          </cell>
          <cell r="K578">
            <v>8.2500000000000004E-2</v>
          </cell>
          <cell r="L578">
            <v>0.06</v>
          </cell>
          <cell r="M578">
            <v>0.06</v>
          </cell>
          <cell r="N578">
            <v>0.1</v>
          </cell>
        </row>
        <row r="579">
          <cell r="C579">
            <v>37987</v>
          </cell>
          <cell r="D579">
            <v>7.4999999999999997E-2</v>
          </cell>
          <cell r="E579">
            <v>7.6666666666666675E-2</v>
          </cell>
          <cell r="F579">
            <v>0</v>
          </cell>
          <cell r="G579">
            <v>7.6666666666666675E-2</v>
          </cell>
          <cell r="H579">
            <v>7.6666666666666675E-2</v>
          </cell>
          <cell r="I579">
            <v>8.2500000000000004E-2</v>
          </cell>
          <cell r="J579">
            <v>8.2500000000000004E-2</v>
          </cell>
          <cell r="K579">
            <v>8.2500000000000004E-2</v>
          </cell>
          <cell r="L579">
            <v>0.06</v>
          </cell>
          <cell r="M579">
            <v>0.06</v>
          </cell>
          <cell r="N579">
            <v>0.1</v>
          </cell>
        </row>
        <row r="580">
          <cell r="C580">
            <v>38353</v>
          </cell>
          <cell r="D580">
            <v>7.4999999999999997E-2</v>
          </cell>
          <cell r="E580">
            <v>7.6666666666666675E-2</v>
          </cell>
          <cell r="F580">
            <v>0</v>
          </cell>
          <cell r="G580">
            <v>7.6666666666666675E-2</v>
          </cell>
          <cell r="H580">
            <v>7.6666666666666675E-2</v>
          </cell>
          <cell r="I580">
            <v>8.2500000000000004E-2</v>
          </cell>
          <cell r="J580">
            <v>8.2500000000000004E-2</v>
          </cell>
          <cell r="K580">
            <v>8.2500000000000004E-2</v>
          </cell>
          <cell r="L580">
            <v>0.06</v>
          </cell>
          <cell r="M580">
            <v>0.06</v>
          </cell>
          <cell r="N580">
            <v>0.1</v>
          </cell>
        </row>
        <row r="581">
          <cell r="C581">
            <v>38718</v>
          </cell>
          <cell r="D581">
            <v>7.4999999999999997E-2</v>
          </cell>
          <cell r="E581">
            <v>7.6666666666666675E-2</v>
          </cell>
          <cell r="F581">
            <v>0</v>
          </cell>
          <cell r="G581">
            <v>7.6666666666666675E-2</v>
          </cell>
          <cell r="H581">
            <v>7.6666666666666675E-2</v>
          </cell>
          <cell r="I581">
            <v>8.2500000000000004E-2</v>
          </cell>
          <cell r="J581">
            <v>8.2500000000000004E-2</v>
          </cell>
          <cell r="K581">
            <v>8.2500000000000004E-2</v>
          </cell>
          <cell r="L581">
            <v>0.06</v>
          </cell>
          <cell r="M581">
            <v>0.06</v>
          </cell>
          <cell r="N581">
            <v>0.1</v>
          </cell>
        </row>
        <row r="583">
          <cell r="C583" t="str">
            <v>CitiPower</v>
          </cell>
          <cell r="D583" t="str">
            <v>Pulse</v>
          </cell>
          <cell r="E583" t="str">
            <v>AGL</v>
          </cell>
          <cell r="F583" t="str">
            <v>TXU</v>
          </cell>
          <cell r="G583" t="str">
            <v>CitiPower</v>
          </cell>
          <cell r="H583" t="str">
            <v>Powercor</v>
          </cell>
          <cell r="I583" t="str">
            <v>Integral</v>
          </cell>
          <cell r="J583" t="str">
            <v>EnergyAustralia</v>
          </cell>
          <cell r="K583" t="str">
            <v>Rural NSW</v>
          </cell>
          <cell r="L583" t="str">
            <v>Energex</v>
          </cell>
          <cell r="M583" t="str">
            <v>Ergon</v>
          </cell>
          <cell r="N583" t="str">
            <v>Non Incumbent</v>
          </cell>
        </row>
        <row r="584">
          <cell r="C584">
            <v>36526</v>
          </cell>
          <cell r="D584">
            <v>7.4999999999999997E-2</v>
          </cell>
          <cell r="E584">
            <v>7.6666666666666675E-2</v>
          </cell>
          <cell r="F584">
            <v>7.6666666666666675E-2</v>
          </cell>
          <cell r="G584">
            <v>0</v>
          </cell>
          <cell r="H584">
            <v>7.6666666666666675E-2</v>
          </cell>
          <cell r="I584">
            <v>8.2500000000000004E-2</v>
          </cell>
          <cell r="J584">
            <v>8.2500000000000004E-2</v>
          </cell>
          <cell r="K584">
            <v>8.2500000000000004E-2</v>
          </cell>
          <cell r="L584">
            <v>0.06</v>
          </cell>
          <cell r="M584">
            <v>0.06</v>
          </cell>
          <cell r="N584">
            <v>0.1</v>
          </cell>
        </row>
        <row r="585">
          <cell r="C585">
            <v>36892</v>
          </cell>
          <cell r="D585">
            <v>7.4999999999999997E-2</v>
          </cell>
          <cell r="E585">
            <v>7.6666666666666675E-2</v>
          </cell>
          <cell r="F585">
            <v>7.6666666666666675E-2</v>
          </cell>
          <cell r="G585">
            <v>0</v>
          </cell>
          <cell r="H585">
            <v>7.6666666666666675E-2</v>
          </cell>
          <cell r="I585">
            <v>8.2500000000000004E-2</v>
          </cell>
          <cell r="J585">
            <v>8.2500000000000004E-2</v>
          </cell>
          <cell r="K585">
            <v>8.2500000000000004E-2</v>
          </cell>
          <cell r="L585">
            <v>0.06</v>
          </cell>
          <cell r="M585">
            <v>0.06</v>
          </cell>
          <cell r="N585">
            <v>0.1</v>
          </cell>
        </row>
        <row r="586">
          <cell r="C586">
            <v>37257</v>
          </cell>
          <cell r="D586">
            <v>7.4999999999999997E-2</v>
          </cell>
          <cell r="E586">
            <v>7.6666666666666675E-2</v>
          </cell>
          <cell r="F586">
            <v>7.6666666666666675E-2</v>
          </cell>
          <cell r="G586">
            <v>0</v>
          </cell>
          <cell r="H586">
            <v>7.6666666666666675E-2</v>
          </cell>
          <cell r="I586">
            <v>8.2500000000000004E-2</v>
          </cell>
          <cell r="J586">
            <v>8.2500000000000004E-2</v>
          </cell>
          <cell r="K586">
            <v>8.2500000000000004E-2</v>
          </cell>
          <cell r="L586">
            <v>0.06</v>
          </cell>
          <cell r="M586">
            <v>0.06</v>
          </cell>
          <cell r="N586">
            <v>0.1</v>
          </cell>
        </row>
        <row r="587">
          <cell r="C587">
            <v>37622</v>
          </cell>
          <cell r="D587">
            <v>7.4999999999999997E-2</v>
          </cell>
          <cell r="E587">
            <v>7.6666666666666675E-2</v>
          </cell>
          <cell r="F587">
            <v>7.6666666666666675E-2</v>
          </cell>
          <cell r="G587">
            <v>0</v>
          </cell>
          <cell r="H587">
            <v>7.6666666666666675E-2</v>
          </cell>
          <cell r="I587">
            <v>8.2500000000000004E-2</v>
          </cell>
          <cell r="J587">
            <v>8.2500000000000004E-2</v>
          </cell>
          <cell r="K587">
            <v>8.2500000000000004E-2</v>
          </cell>
          <cell r="L587">
            <v>0.06</v>
          </cell>
          <cell r="M587">
            <v>0.06</v>
          </cell>
          <cell r="N587">
            <v>0.1</v>
          </cell>
        </row>
        <row r="588">
          <cell r="C588">
            <v>37987</v>
          </cell>
          <cell r="D588">
            <v>7.4999999999999997E-2</v>
          </cell>
          <cell r="E588">
            <v>7.6666666666666675E-2</v>
          </cell>
          <cell r="F588">
            <v>7.6666666666666675E-2</v>
          </cell>
          <cell r="G588">
            <v>0</v>
          </cell>
          <cell r="H588">
            <v>7.6666666666666675E-2</v>
          </cell>
          <cell r="I588">
            <v>8.2500000000000004E-2</v>
          </cell>
          <cell r="J588">
            <v>8.2500000000000004E-2</v>
          </cell>
          <cell r="K588">
            <v>8.2500000000000004E-2</v>
          </cell>
          <cell r="L588">
            <v>0.06</v>
          </cell>
          <cell r="M588">
            <v>0.06</v>
          </cell>
          <cell r="N588">
            <v>0.1</v>
          </cell>
        </row>
        <row r="589">
          <cell r="C589">
            <v>38353</v>
          </cell>
          <cell r="D589">
            <v>7.4999999999999997E-2</v>
          </cell>
          <cell r="E589">
            <v>7.6666666666666675E-2</v>
          </cell>
          <cell r="F589">
            <v>7.6666666666666675E-2</v>
          </cell>
          <cell r="G589">
            <v>0</v>
          </cell>
          <cell r="H589">
            <v>7.6666666666666675E-2</v>
          </cell>
          <cell r="I589">
            <v>8.2500000000000004E-2</v>
          </cell>
          <cell r="J589">
            <v>8.2500000000000004E-2</v>
          </cell>
          <cell r="K589">
            <v>8.2500000000000004E-2</v>
          </cell>
          <cell r="L589">
            <v>0.06</v>
          </cell>
          <cell r="M589">
            <v>0.06</v>
          </cell>
          <cell r="N589">
            <v>0.1</v>
          </cell>
        </row>
        <row r="590">
          <cell r="C590">
            <v>38718</v>
          </cell>
          <cell r="D590">
            <v>7.4999999999999997E-2</v>
          </cell>
          <cell r="E590">
            <v>7.6666666666666675E-2</v>
          </cell>
          <cell r="F590">
            <v>7.6666666666666675E-2</v>
          </cell>
          <cell r="G590">
            <v>0</v>
          </cell>
          <cell r="H590">
            <v>7.6666666666666675E-2</v>
          </cell>
          <cell r="I590">
            <v>8.2500000000000004E-2</v>
          </cell>
          <cell r="J590">
            <v>8.2500000000000004E-2</v>
          </cell>
          <cell r="K590">
            <v>8.2500000000000004E-2</v>
          </cell>
          <cell r="L590">
            <v>0.06</v>
          </cell>
          <cell r="M590">
            <v>0.06</v>
          </cell>
          <cell r="N590">
            <v>0.1</v>
          </cell>
        </row>
        <row r="592">
          <cell r="C592" t="str">
            <v>Powercor</v>
          </cell>
          <cell r="D592" t="str">
            <v>Pulse</v>
          </cell>
          <cell r="E592" t="str">
            <v>AGL</v>
          </cell>
          <cell r="F592" t="str">
            <v>TXU</v>
          </cell>
          <cell r="G592" t="str">
            <v>CitiPower</v>
          </cell>
          <cell r="H592" t="str">
            <v>Powercor</v>
          </cell>
          <cell r="I592" t="str">
            <v>Integral</v>
          </cell>
          <cell r="J592" t="str">
            <v>EnergyAustralia</v>
          </cell>
          <cell r="K592" t="str">
            <v>Rural NSW</v>
          </cell>
          <cell r="L592" t="str">
            <v>Energex</v>
          </cell>
          <cell r="M592" t="str">
            <v>Ergon</v>
          </cell>
          <cell r="N592" t="str">
            <v>Non Incumbent</v>
          </cell>
        </row>
        <row r="593">
          <cell r="C593">
            <v>36526</v>
          </cell>
          <cell r="D593">
            <v>7.4999999999999997E-2</v>
          </cell>
          <cell r="E593">
            <v>7.6666666666666675E-2</v>
          </cell>
          <cell r="F593">
            <v>7.6666666666666675E-2</v>
          </cell>
          <cell r="G593">
            <v>7.6666666666666675E-2</v>
          </cell>
          <cell r="H593">
            <v>0</v>
          </cell>
          <cell r="I593">
            <v>8.2500000000000004E-2</v>
          </cell>
          <cell r="J593">
            <v>8.2500000000000004E-2</v>
          </cell>
          <cell r="K593">
            <v>8.2500000000000004E-2</v>
          </cell>
          <cell r="L593">
            <v>0.06</v>
          </cell>
          <cell r="M593">
            <v>0.06</v>
          </cell>
          <cell r="N593">
            <v>0.1</v>
          </cell>
        </row>
        <row r="594">
          <cell r="C594">
            <v>36892</v>
          </cell>
          <cell r="D594">
            <v>7.4999999999999997E-2</v>
          </cell>
          <cell r="E594">
            <v>7.6666666666666675E-2</v>
          </cell>
          <cell r="F594">
            <v>7.6666666666666675E-2</v>
          </cell>
          <cell r="G594">
            <v>7.6666666666666675E-2</v>
          </cell>
          <cell r="H594">
            <v>0</v>
          </cell>
          <cell r="I594">
            <v>8.2500000000000004E-2</v>
          </cell>
          <cell r="J594">
            <v>8.2500000000000004E-2</v>
          </cell>
          <cell r="K594">
            <v>8.2500000000000004E-2</v>
          </cell>
          <cell r="L594">
            <v>0.06</v>
          </cell>
          <cell r="M594">
            <v>0.06</v>
          </cell>
          <cell r="N594">
            <v>0.1</v>
          </cell>
        </row>
        <row r="595">
          <cell r="C595">
            <v>37257</v>
          </cell>
          <cell r="D595">
            <v>7.4999999999999997E-2</v>
          </cell>
          <cell r="E595">
            <v>7.6666666666666675E-2</v>
          </cell>
          <cell r="F595">
            <v>7.6666666666666675E-2</v>
          </cell>
          <cell r="G595">
            <v>7.6666666666666675E-2</v>
          </cell>
          <cell r="H595">
            <v>0</v>
          </cell>
          <cell r="I595">
            <v>8.2500000000000004E-2</v>
          </cell>
          <cell r="J595">
            <v>8.2500000000000004E-2</v>
          </cell>
          <cell r="K595">
            <v>8.2500000000000004E-2</v>
          </cell>
          <cell r="L595">
            <v>0.06</v>
          </cell>
          <cell r="M595">
            <v>0.06</v>
          </cell>
          <cell r="N595">
            <v>0.1</v>
          </cell>
        </row>
        <row r="596">
          <cell r="C596">
            <v>37622</v>
          </cell>
          <cell r="D596">
            <v>7.4999999999999997E-2</v>
          </cell>
          <cell r="E596">
            <v>7.6666666666666675E-2</v>
          </cell>
          <cell r="F596">
            <v>7.6666666666666675E-2</v>
          </cell>
          <cell r="G596">
            <v>7.6666666666666675E-2</v>
          </cell>
          <cell r="H596">
            <v>0</v>
          </cell>
          <cell r="I596">
            <v>8.2500000000000004E-2</v>
          </cell>
          <cell r="J596">
            <v>8.2500000000000004E-2</v>
          </cell>
          <cell r="K596">
            <v>8.2500000000000004E-2</v>
          </cell>
          <cell r="L596">
            <v>0.06</v>
          </cell>
          <cell r="M596">
            <v>0.06</v>
          </cell>
          <cell r="N596">
            <v>0.1</v>
          </cell>
        </row>
        <row r="597">
          <cell r="C597">
            <v>37987</v>
          </cell>
          <cell r="D597">
            <v>7.4999999999999997E-2</v>
          </cell>
          <cell r="E597">
            <v>7.6666666666666675E-2</v>
          </cell>
          <cell r="F597">
            <v>7.6666666666666675E-2</v>
          </cell>
          <cell r="G597">
            <v>7.6666666666666675E-2</v>
          </cell>
          <cell r="H597">
            <v>0</v>
          </cell>
          <cell r="I597">
            <v>8.2500000000000004E-2</v>
          </cell>
          <cell r="J597">
            <v>8.2500000000000004E-2</v>
          </cell>
          <cell r="K597">
            <v>8.2500000000000004E-2</v>
          </cell>
          <cell r="L597">
            <v>0.06</v>
          </cell>
          <cell r="M597">
            <v>0.06</v>
          </cell>
          <cell r="N597">
            <v>0.1</v>
          </cell>
        </row>
        <row r="598">
          <cell r="C598">
            <v>38353</v>
          </cell>
          <cell r="D598">
            <v>7.4999999999999997E-2</v>
          </cell>
          <cell r="E598">
            <v>7.6666666666666675E-2</v>
          </cell>
          <cell r="F598">
            <v>7.6666666666666675E-2</v>
          </cell>
          <cell r="G598">
            <v>7.6666666666666675E-2</v>
          </cell>
          <cell r="H598">
            <v>0</v>
          </cell>
          <cell r="I598">
            <v>8.2500000000000004E-2</v>
          </cell>
          <cell r="J598">
            <v>8.2500000000000004E-2</v>
          </cell>
          <cell r="K598">
            <v>8.2500000000000004E-2</v>
          </cell>
          <cell r="L598">
            <v>0.06</v>
          </cell>
          <cell r="M598">
            <v>0.06</v>
          </cell>
          <cell r="N598">
            <v>0.1</v>
          </cell>
        </row>
        <row r="599">
          <cell r="C599">
            <v>38718</v>
          </cell>
          <cell r="D599">
            <v>7.4999999999999997E-2</v>
          </cell>
          <cell r="E599">
            <v>7.6666666666666675E-2</v>
          </cell>
          <cell r="F599">
            <v>7.6666666666666675E-2</v>
          </cell>
          <cell r="G599">
            <v>7.6666666666666675E-2</v>
          </cell>
          <cell r="H599">
            <v>0</v>
          </cell>
          <cell r="I599">
            <v>8.2500000000000004E-2</v>
          </cell>
          <cell r="J599">
            <v>8.2500000000000004E-2</v>
          </cell>
          <cell r="K599">
            <v>8.2500000000000004E-2</v>
          </cell>
          <cell r="L599">
            <v>0.06</v>
          </cell>
          <cell r="M599">
            <v>0.06</v>
          </cell>
          <cell r="N599">
            <v>0.1</v>
          </cell>
        </row>
        <row r="601">
          <cell r="C601" t="str">
            <v>Integral</v>
          </cell>
          <cell r="D601" t="str">
            <v>Pulse</v>
          </cell>
          <cell r="E601" t="str">
            <v>AGL</v>
          </cell>
          <cell r="F601" t="str">
            <v>TXU</v>
          </cell>
          <cell r="G601" t="str">
            <v>CitiPower</v>
          </cell>
          <cell r="H601" t="str">
            <v>Powercor</v>
          </cell>
          <cell r="I601" t="str">
            <v>Integral</v>
          </cell>
          <cell r="J601" t="str">
            <v>EnergyAustralia</v>
          </cell>
          <cell r="K601" t="str">
            <v>Rural NSW</v>
          </cell>
          <cell r="L601" t="str">
            <v>Energex</v>
          </cell>
          <cell r="M601" t="str">
            <v>Ergon</v>
          </cell>
          <cell r="N601" t="str">
            <v>Non Incumbent</v>
          </cell>
        </row>
        <row r="602">
          <cell r="C602">
            <v>36526</v>
          </cell>
          <cell r="D602">
            <v>0.13333333333333333</v>
          </cell>
          <cell r="E602">
            <v>0.13333333333333333</v>
          </cell>
          <cell r="F602">
            <v>0.13333333333333333</v>
          </cell>
          <cell r="G602">
            <v>0.13333333333333333</v>
          </cell>
          <cell r="H602">
            <v>0.13333333333333333</v>
          </cell>
          <cell r="I602">
            <v>0</v>
          </cell>
          <cell r="J602">
            <v>0.15</v>
          </cell>
          <cell r="K602">
            <v>0.15</v>
          </cell>
          <cell r="L602">
            <v>0.1</v>
          </cell>
          <cell r="M602">
            <v>0.1</v>
          </cell>
          <cell r="N602">
            <v>0.12666666666666668</v>
          </cell>
        </row>
        <row r="603">
          <cell r="C603">
            <v>36892</v>
          </cell>
          <cell r="D603">
            <v>0.13333333333333333</v>
          </cell>
          <cell r="E603">
            <v>0.13333333333333333</v>
          </cell>
          <cell r="F603">
            <v>0.13333333333333333</v>
          </cell>
          <cell r="G603">
            <v>0.13333333333333333</v>
          </cell>
          <cell r="H603">
            <v>0.13333333333333333</v>
          </cell>
          <cell r="I603">
            <v>0</v>
          </cell>
          <cell r="J603">
            <v>0.15</v>
          </cell>
          <cell r="K603">
            <v>0.15</v>
          </cell>
          <cell r="L603">
            <v>0.1</v>
          </cell>
          <cell r="M603">
            <v>0.1</v>
          </cell>
          <cell r="N603">
            <v>0.12666666666666668</v>
          </cell>
        </row>
        <row r="604">
          <cell r="C604">
            <v>37257</v>
          </cell>
          <cell r="D604">
            <v>0.13333333333333333</v>
          </cell>
          <cell r="E604">
            <v>0.13333333333333333</v>
          </cell>
          <cell r="F604">
            <v>0.13333333333333333</v>
          </cell>
          <cell r="G604">
            <v>0.13333333333333333</v>
          </cell>
          <cell r="H604">
            <v>0.13333333333333333</v>
          </cell>
          <cell r="I604">
            <v>0</v>
          </cell>
          <cell r="J604">
            <v>0.15</v>
          </cell>
          <cell r="K604">
            <v>0.15</v>
          </cell>
          <cell r="L604">
            <v>0.1</v>
          </cell>
          <cell r="M604">
            <v>0.1</v>
          </cell>
          <cell r="N604">
            <v>0.12666666666666668</v>
          </cell>
        </row>
        <row r="605">
          <cell r="C605">
            <v>37622</v>
          </cell>
          <cell r="D605">
            <v>0.13333333333333333</v>
          </cell>
          <cell r="E605">
            <v>0.13333333333333333</v>
          </cell>
          <cell r="F605">
            <v>0.13333333333333333</v>
          </cell>
          <cell r="G605">
            <v>0.13333333333333333</v>
          </cell>
          <cell r="H605">
            <v>0.13333333333333333</v>
          </cell>
          <cell r="I605">
            <v>0</v>
          </cell>
          <cell r="J605">
            <v>0.15</v>
          </cell>
          <cell r="K605">
            <v>0.15</v>
          </cell>
          <cell r="L605">
            <v>0.1</v>
          </cell>
          <cell r="M605">
            <v>0.1</v>
          </cell>
          <cell r="N605">
            <v>0.12666666666666668</v>
          </cell>
        </row>
        <row r="606">
          <cell r="C606">
            <v>37987</v>
          </cell>
          <cell r="D606">
            <v>0.13333333333333333</v>
          </cell>
          <cell r="E606">
            <v>0.13333333333333333</v>
          </cell>
          <cell r="F606">
            <v>0.13333333333333333</v>
          </cell>
          <cell r="G606">
            <v>0.13333333333333333</v>
          </cell>
          <cell r="H606">
            <v>0.13333333333333333</v>
          </cell>
          <cell r="I606">
            <v>0</v>
          </cell>
          <cell r="J606">
            <v>0.15</v>
          </cell>
          <cell r="K606">
            <v>0.15</v>
          </cell>
          <cell r="L606">
            <v>0.1</v>
          </cell>
          <cell r="M606">
            <v>0.1</v>
          </cell>
          <cell r="N606">
            <v>0.12666666666666668</v>
          </cell>
        </row>
        <row r="607">
          <cell r="C607">
            <v>38353</v>
          </cell>
          <cell r="D607">
            <v>0.13333333333333333</v>
          </cell>
          <cell r="E607">
            <v>0.13333333333333333</v>
          </cell>
          <cell r="F607">
            <v>0.13333333333333333</v>
          </cell>
          <cell r="G607">
            <v>0.13333333333333333</v>
          </cell>
          <cell r="H607">
            <v>0.13333333333333333</v>
          </cell>
          <cell r="I607">
            <v>0</v>
          </cell>
          <cell r="J607">
            <v>0.15</v>
          </cell>
          <cell r="K607">
            <v>0.15</v>
          </cell>
          <cell r="L607">
            <v>0.1</v>
          </cell>
          <cell r="M607">
            <v>0.1</v>
          </cell>
          <cell r="N607">
            <v>0.12666666666666668</v>
          </cell>
        </row>
        <row r="608">
          <cell r="C608">
            <v>38718</v>
          </cell>
          <cell r="D608">
            <v>0.13333333333333333</v>
          </cell>
          <cell r="E608">
            <v>0.13333333333333333</v>
          </cell>
          <cell r="F608">
            <v>0.13333333333333333</v>
          </cell>
          <cell r="G608">
            <v>0.13333333333333333</v>
          </cell>
          <cell r="H608">
            <v>0.13333333333333333</v>
          </cell>
          <cell r="I608">
            <v>0</v>
          </cell>
          <cell r="J608">
            <v>0.15</v>
          </cell>
          <cell r="K608">
            <v>0.15</v>
          </cell>
          <cell r="L608">
            <v>0.1</v>
          </cell>
          <cell r="M608">
            <v>0.1</v>
          </cell>
          <cell r="N608">
            <v>0.12666666666666668</v>
          </cell>
        </row>
        <row r="610">
          <cell r="C610" t="str">
            <v>EnergyAustralia</v>
          </cell>
          <cell r="D610" t="str">
            <v>Pulse</v>
          </cell>
          <cell r="E610" t="str">
            <v>AGL</v>
          </cell>
          <cell r="F610" t="str">
            <v>TXU</v>
          </cell>
          <cell r="G610" t="str">
            <v>CitiPower</v>
          </cell>
          <cell r="H610" t="str">
            <v>Powercor</v>
          </cell>
          <cell r="I610" t="str">
            <v>Integral</v>
          </cell>
          <cell r="J610" t="str">
            <v>EnergyAustralia</v>
          </cell>
          <cell r="K610" t="str">
            <v>Rural NSW</v>
          </cell>
          <cell r="L610" t="str">
            <v>Energex</v>
          </cell>
          <cell r="M610" t="str">
            <v>Ergon</v>
          </cell>
          <cell r="N610" t="str">
            <v>Non Incumbent</v>
          </cell>
        </row>
        <row r="611">
          <cell r="C611">
            <v>36526</v>
          </cell>
          <cell r="D611">
            <v>0.13333333333333333</v>
          </cell>
          <cell r="E611">
            <v>0.13333333333333333</v>
          </cell>
          <cell r="F611">
            <v>0.13333333333333333</v>
          </cell>
          <cell r="G611">
            <v>0.13333333333333333</v>
          </cell>
          <cell r="H611">
            <v>0.13333333333333333</v>
          </cell>
          <cell r="I611">
            <v>0.15</v>
          </cell>
          <cell r="J611">
            <v>0</v>
          </cell>
          <cell r="K611">
            <v>0.15</v>
          </cell>
          <cell r="L611">
            <v>0.1</v>
          </cell>
          <cell r="M611">
            <v>0.1</v>
          </cell>
          <cell r="N611">
            <v>0.12666666666666668</v>
          </cell>
        </row>
        <row r="612">
          <cell r="C612">
            <v>36892</v>
          </cell>
          <cell r="D612">
            <v>0.13333333333333333</v>
          </cell>
          <cell r="E612">
            <v>0.13333333333333333</v>
          </cell>
          <cell r="F612">
            <v>0.13333333333333333</v>
          </cell>
          <cell r="G612">
            <v>0.13333333333333333</v>
          </cell>
          <cell r="H612">
            <v>0.13333333333333333</v>
          </cell>
          <cell r="I612">
            <v>0.15</v>
          </cell>
          <cell r="J612">
            <v>0</v>
          </cell>
          <cell r="K612">
            <v>0.15</v>
          </cell>
          <cell r="L612">
            <v>0.1</v>
          </cell>
          <cell r="M612">
            <v>0.1</v>
          </cell>
          <cell r="N612">
            <v>0.12666666666666668</v>
          </cell>
        </row>
        <row r="613">
          <cell r="C613">
            <v>37257</v>
          </cell>
          <cell r="D613">
            <v>0.13333333333333333</v>
          </cell>
          <cell r="E613">
            <v>0.13333333333333333</v>
          </cell>
          <cell r="F613">
            <v>0.13333333333333333</v>
          </cell>
          <cell r="G613">
            <v>0.13333333333333333</v>
          </cell>
          <cell r="H613">
            <v>0.13333333333333333</v>
          </cell>
          <cell r="I613">
            <v>0.15</v>
          </cell>
          <cell r="J613">
            <v>0</v>
          </cell>
          <cell r="K613">
            <v>0.15</v>
          </cell>
          <cell r="L613">
            <v>0.1</v>
          </cell>
          <cell r="M613">
            <v>0.1</v>
          </cell>
          <cell r="N613">
            <v>0.12666666666666668</v>
          </cell>
        </row>
        <row r="614">
          <cell r="C614">
            <v>37622</v>
          </cell>
          <cell r="D614">
            <v>0.13333333333333333</v>
          </cell>
          <cell r="E614">
            <v>0.13333333333333333</v>
          </cell>
          <cell r="F614">
            <v>0.13333333333333333</v>
          </cell>
          <cell r="G614">
            <v>0.13333333333333333</v>
          </cell>
          <cell r="H614">
            <v>0.13333333333333333</v>
          </cell>
          <cell r="I614">
            <v>0.15</v>
          </cell>
          <cell r="J614">
            <v>0</v>
          </cell>
          <cell r="K614">
            <v>0.15</v>
          </cell>
          <cell r="L614">
            <v>0.1</v>
          </cell>
          <cell r="M614">
            <v>0.1</v>
          </cell>
          <cell r="N614">
            <v>0.12666666666666668</v>
          </cell>
        </row>
        <row r="615">
          <cell r="C615">
            <v>37987</v>
          </cell>
          <cell r="D615">
            <v>0.13333333333333333</v>
          </cell>
          <cell r="E615">
            <v>0.13333333333333333</v>
          </cell>
          <cell r="F615">
            <v>0.13333333333333333</v>
          </cell>
          <cell r="G615">
            <v>0.13333333333333333</v>
          </cell>
          <cell r="H615">
            <v>0.13333333333333333</v>
          </cell>
          <cell r="I615">
            <v>0.15</v>
          </cell>
          <cell r="J615">
            <v>0</v>
          </cell>
          <cell r="K615">
            <v>0.15</v>
          </cell>
          <cell r="L615">
            <v>0.1</v>
          </cell>
          <cell r="M615">
            <v>0.1</v>
          </cell>
          <cell r="N615">
            <v>0.12666666666666668</v>
          </cell>
        </row>
        <row r="616">
          <cell r="C616">
            <v>38353</v>
          </cell>
          <cell r="D616">
            <v>0.13333333333333333</v>
          </cell>
          <cell r="E616">
            <v>0.13333333333333333</v>
          </cell>
          <cell r="F616">
            <v>0.13333333333333333</v>
          </cell>
          <cell r="G616">
            <v>0.13333333333333333</v>
          </cell>
          <cell r="H616">
            <v>0.13333333333333333</v>
          </cell>
          <cell r="I616">
            <v>0.15</v>
          </cell>
          <cell r="J616">
            <v>0</v>
          </cell>
          <cell r="K616">
            <v>0.15</v>
          </cell>
          <cell r="L616">
            <v>0.1</v>
          </cell>
          <cell r="M616">
            <v>0.1</v>
          </cell>
          <cell r="N616">
            <v>0.12666666666666668</v>
          </cell>
        </row>
        <row r="617">
          <cell r="C617">
            <v>38718</v>
          </cell>
          <cell r="D617">
            <v>0.13333333333333333</v>
          </cell>
          <cell r="E617">
            <v>0.13333333333333333</v>
          </cell>
          <cell r="F617">
            <v>0.13333333333333333</v>
          </cell>
          <cell r="G617">
            <v>0.13333333333333333</v>
          </cell>
          <cell r="H617">
            <v>0.13333333333333333</v>
          </cell>
          <cell r="I617">
            <v>0.15</v>
          </cell>
          <cell r="J617">
            <v>0</v>
          </cell>
          <cell r="K617">
            <v>0.15</v>
          </cell>
          <cell r="L617">
            <v>0.1</v>
          </cell>
          <cell r="M617">
            <v>0.1</v>
          </cell>
          <cell r="N617">
            <v>0.12666666666666668</v>
          </cell>
        </row>
        <row r="619">
          <cell r="C619" t="str">
            <v>Rural NSW</v>
          </cell>
          <cell r="D619" t="str">
            <v>Pulse</v>
          </cell>
          <cell r="E619" t="str">
            <v>AGL</v>
          </cell>
          <cell r="F619" t="str">
            <v>TXU</v>
          </cell>
          <cell r="G619" t="str">
            <v>CitiPower</v>
          </cell>
          <cell r="H619" t="str">
            <v>Powercor</v>
          </cell>
          <cell r="I619" t="str">
            <v>Integral</v>
          </cell>
          <cell r="J619" t="str">
            <v>EnergyAustralia</v>
          </cell>
          <cell r="K619" t="str">
            <v>Rural NSW</v>
          </cell>
          <cell r="L619" t="str">
            <v>Energex</v>
          </cell>
          <cell r="M619" t="str">
            <v>Ergon</v>
          </cell>
          <cell r="N619" t="str">
            <v>Non Incumbent</v>
          </cell>
        </row>
        <row r="620">
          <cell r="C620">
            <v>36526</v>
          </cell>
          <cell r="D620">
            <v>0.13333333333333333</v>
          </cell>
          <cell r="E620">
            <v>0.13333333333333333</v>
          </cell>
          <cell r="F620">
            <v>0.13333333333333333</v>
          </cell>
          <cell r="G620">
            <v>0.13333333333333333</v>
          </cell>
          <cell r="H620">
            <v>0.13333333333333333</v>
          </cell>
          <cell r="I620">
            <v>0.15</v>
          </cell>
          <cell r="J620">
            <v>0.15</v>
          </cell>
          <cell r="K620">
            <v>0</v>
          </cell>
          <cell r="L620">
            <v>0.1</v>
          </cell>
          <cell r="M620">
            <v>0.1</v>
          </cell>
          <cell r="N620">
            <v>0.12666666666666668</v>
          </cell>
        </row>
        <row r="621">
          <cell r="C621">
            <v>36892</v>
          </cell>
          <cell r="D621">
            <v>0.13333333333333333</v>
          </cell>
          <cell r="E621">
            <v>0.13333333333333333</v>
          </cell>
          <cell r="F621">
            <v>0.13333333333333333</v>
          </cell>
          <cell r="G621">
            <v>0.13333333333333333</v>
          </cell>
          <cell r="H621">
            <v>0.13333333333333333</v>
          </cell>
          <cell r="I621">
            <v>0.15</v>
          </cell>
          <cell r="J621">
            <v>0.15</v>
          </cell>
          <cell r="K621">
            <v>0</v>
          </cell>
          <cell r="L621">
            <v>0.1</v>
          </cell>
          <cell r="M621">
            <v>0.1</v>
          </cell>
          <cell r="N621">
            <v>0.12666666666666668</v>
          </cell>
        </row>
        <row r="622">
          <cell r="C622">
            <v>37257</v>
          </cell>
          <cell r="D622">
            <v>0.13333333333333333</v>
          </cell>
          <cell r="E622">
            <v>0.13333333333333333</v>
          </cell>
          <cell r="F622">
            <v>0.13333333333333333</v>
          </cell>
          <cell r="G622">
            <v>0.13333333333333333</v>
          </cell>
          <cell r="H622">
            <v>0.13333333333333333</v>
          </cell>
          <cell r="I622">
            <v>0.15</v>
          </cell>
          <cell r="J622">
            <v>0.15</v>
          </cell>
          <cell r="K622">
            <v>0</v>
          </cell>
          <cell r="L622">
            <v>0.1</v>
          </cell>
          <cell r="M622">
            <v>0.1</v>
          </cell>
          <cell r="N622">
            <v>0.12666666666666668</v>
          </cell>
        </row>
        <row r="623">
          <cell r="C623">
            <v>37622</v>
          </cell>
          <cell r="D623">
            <v>0.13333333333333333</v>
          </cell>
          <cell r="E623">
            <v>0.13333333333333333</v>
          </cell>
          <cell r="F623">
            <v>0.13333333333333333</v>
          </cell>
          <cell r="G623">
            <v>0.13333333333333333</v>
          </cell>
          <cell r="H623">
            <v>0.13333333333333333</v>
          </cell>
          <cell r="I623">
            <v>0.15</v>
          </cell>
          <cell r="J623">
            <v>0.15</v>
          </cell>
          <cell r="K623">
            <v>0</v>
          </cell>
          <cell r="L623">
            <v>0.1</v>
          </cell>
          <cell r="M623">
            <v>0.1</v>
          </cell>
          <cell r="N623">
            <v>0.12666666666666668</v>
          </cell>
        </row>
        <row r="624">
          <cell r="C624">
            <v>37987</v>
          </cell>
          <cell r="D624">
            <v>0.13333333333333333</v>
          </cell>
          <cell r="E624">
            <v>0.13333333333333333</v>
          </cell>
          <cell r="F624">
            <v>0.13333333333333333</v>
          </cell>
          <cell r="G624">
            <v>0.13333333333333333</v>
          </cell>
          <cell r="H624">
            <v>0.13333333333333333</v>
          </cell>
          <cell r="I624">
            <v>0.15</v>
          </cell>
          <cell r="J624">
            <v>0.15</v>
          </cell>
          <cell r="K624">
            <v>0</v>
          </cell>
          <cell r="L624">
            <v>0.1</v>
          </cell>
          <cell r="M624">
            <v>0.1</v>
          </cell>
          <cell r="N624">
            <v>0.12666666666666668</v>
          </cell>
        </row>
        <row r="625">
          <cell r="C625">
            <v>38353</v>
          </cell>
          <cell r="D625">
            <v>0.13333333333333333</v>
          </cell>
          <cell r="E625">
            <v>0.13333333333333333</v>
          </cell>
          <cell r="F625">
            <v>0.13333333333333333</v>
          </cell>
          <cell r="G625">
            <v>0.13333333333333333</v>
          </cell>
          <cell r="H625">
            <v>0.13333333333333333</v>
          </cell>
          <cell r="I625">
            <v>0.15</v>
          </cell>
          <cell r="J625">
            <v>0.15</v>
          </cell>
          <cell r="K625">
            <v>0</v>
          </cell>
          <cell r="L625">
            <v>0.1</v>
          </cell>
          <cell r="M625">
            <v>0.1</v>
          </cell>
          <cell r="N625">
            <v>0.12666666666666668</v>
          </cell>
        </row>
        <row r="626">
          <cell r="C626">
            <v>38718</v>
          </cell>
          <cell r="D626">
            <v>0.13333333333333333</v>
          </cell>
          <cell r="E626">
            <v>0.13333333333333333</v>
          </cell>
          <cell r="F626">
            <v>0.13333333333333333</v>
          </cell>
          <cell r="G626">
            <v>0.13333333333333333</v>
          </cell>
          <cell r="H626">
            <v>0.13333333333333333</v>
          </cell>
          <cell r="I626">
            <v>0.15</v>
          </cell>
          <cell r="J626">
            <v>0.15</v>
          </cell>
          <cell r="K626">
            <v>0</v>
          </cell>
          <cell r="L626">
            <v>0.1</v>
          </cell>
          <cell r="M626">
            <v>0.1</v>
          </cell>
          <cell r="N626">
            <v>0.12666666666666668</v>
          </cell>
        </row>
        <row r="628">
          <cell r="C628" t="str">
            <v>Energex</v>
          </cell>
          <cell r="D628" t="str">
            <v>Pulse</v>
          </cell>
          <cell r="E628" t="str">
            <v>AGL</v>
          </cell>
          <cell r="F628" t="str">
            <v>TXU</v>
          </cell>
          <cell r="G628" t="str">
            <v>CitiPower</v>
          </cell>
          <cell r="H628" t="str">
            <v>Powercor</v>
          </cell>
          <cell r="I628" t="str">
            <v>Integral</v>
          </cell>
          <cell r="J628" t="str">
            <v>EnergyAustralia</v>
          </cell>
          <cell r="K628" t="str">
            <v>Rural NSW</v>
          </cell>
          <cell r="L628" t="str">
            <v>Energex</v>
          </cell>
          <cell r="M628" t="str">
            <v>Ergon</v>
          </cell>
          <cell r="N628" t="str">
            <v>Non Incumbent</v>
          </cell>
        </row>
        <row r="629">
          <cell r="C629">
            <v>36526</v>
          </cell>
          <cell r="D629">
            <v>0.08</v>
          </cell>
          <cell r="E629">
            <v>0.08</v>
          </cell>
          <cell r="F629">
            <v>0.08</v>
          </cell>
          <cell r="G629">
            <v>0.08</v>
          </cell>
          <cell r="H629">
            <v>0.08</v>
          </cell>
          <cell r="I629">
            <v>0.08</v>
          </cell>
          <cell r="J629">
            <v>0.08</v>
          </cell>
          <cell r="K629">
            <v>0.08</v>
          </cell>
          <cell r="L629">
            <v>0</v>
          </cell>
          <cell r="M629">
            <v>0.3</v>
          </cell>
          <cell r="N629">
            <v>0.08</v>
          </cell>
        </row>
        <row r="630">
          <cell r="C630">
            <v>36892</v>
          </cell>
          <cell r="D630">
            <v>0.08</v>
          </cell>
          <cell r="E630">
            <v>0.08</v>
          </cell>
          <cell r="F630">
            <v>0.08</v>
          </cell>
          <cell r="G630">
            <v>0.08</v>
          </cell>
          <cell r="H630">
            <v>0.08</v>
          </cell>
          <cell r="I630">
            <v>0.08</v>
          </cell>
          <cell r="J630">
            <v>0.08</v>
          </cell>
          <cell r="K630">
            <v>0.08</v>
          </cell>
          <cell r="L630">
            <v>0</v>
          </cell>
          <cell r="M630">
            <v>0.3</v>
          </cell>
          <cell r="N630">
            <v>0.08</v>
          </cell>
        </row>
        <row r="631">
          <cell r="C631">
            <v>37257</v>
          </cell>
          <cell r="D631">
            <v>0.08</v>
          </cell>
          <cell r="E631">
            <v>0.08</v>
          </cell>
          <cell r="F631">
            <v>0.08</v>
          </cell>
          <cell r="G631">
            <v>0.08</v>
          </cell>
          <cell r="H631">
            <v>0.08</v>
          </cell>
          <cell r="I631">
            <v>0.08</v>
          </cell>
          <cell r="J631">
            <v>0.08</v>
          </cell>
          <cell r="K631">
            <v>0.08</v>
          </cell>
          <cell r="L631">
            <v>0</v>
          </cell>
          <cell r="M631">
            <v>0.3</v>
          </cell>
          <cell r="N631">
            <v>0.08</v>
          </cell>
        </row>
        <row r="632">
          <cell r="C632">
            <v>37622</v>
          </cell>
          <cell r="D632">
            <v>0.08</v>
          </cell>
          <cell r="E632">
            <v>0.08</v>
          </cell>
          <cell r="F632">
            <v>0.08</v>
          </cell>
          <cell r="G632">
            <v>0.08</v>
          </cell>
          <cell r="H632">
            <v>0.08</v>
          </cell>
          <cell r="I632">
            <v>0.08</v>
          </cell>
          <cell r="J632">
            <v>0.08</v>
          </cell>
          <cell r="K632">
            <v>0.08</v>
          </cell>
          <cell r="L632">
            <v>0</v>
          </cell>
          <cell r="M632">
            <v>0.3</v>
          </cell>
          <cell r="N632">
            <v>0.08</v>
          </cell>
        </row>
        <row r="633">
          <cell r="C633">
            <v>37987</v>
          </cell>
          <cell r="D633">
            <v>0.08</v>
          </cell>
          <cell r="E633">
            <v>0.08</v>
          </cell>
          <cell r="F633">
            <v>0.08</v>
          </cell>
          <cell r="G633">
            <v>0.08</v>
          </cell>
          <cell r="H633">
            <v>0.08</v>
          </cell>
          <cell r="I633">
            <v>0.08</v>
          </cell>
          <cell r="J633">
            <v>0.08</v>
          </cell>
          <cell r="K633">
            <v>0.08</v>
          </cell>
          <cell r="L633">
            <v>0</v>
          </cell>
          <cell r="M633">
            <v>0.3</v>
          </cell>
          <cell r="N633">
            <v>0.08</v>
          </cell>
        </row>
        <row r="634">
          <cell r="C634">
            <v>38353</v>
          </cell>
          <cell r="D634">
            <v>0.08</v>
          </cell>
          <cell r="E634">
            <v>0.08</v>
          </cell>
          <cell r="F634">
            <v>0.08</v>
          </cell>
          <cell r="G634">
            <v>0.08</v>
          </cell>
          <cell r="H634">
            <v>0.08</v>
          </cell>
          <cell r="I634">
            <v>0.08</v>
          </cell>
          <cell r="J634">
            <v>0.08</v>
          </cell>
          <cell r="K634">
            <v>0.08</v>
          </cell>
          <cell r="L634">
            <v>0</v>
          </cell>
          <cell r="M634">
            <v>0.3</v>
          </cell>
          <cell r="N634">
            <v>0.08</v>
          </cell>
        </row>
        <row r="635">
          <cell r="C635">
            <v>38718</v>
          </cell>
          <cell r="D635">
            <v>0.08</v>
          </cell>
          <cell r="E635">
            <v>0.08</v>
          </cell>
          <cell r="F635">
            <v>0.08</v>
          </cell>
          <cell r="G635">
            <v>0.08</v>
          </cell>
          <cell r="H635">
            <v>0.08</v>
          </cell>
          <cell r="I635">
            <v>0.08</v>
          </cell>
          <cell r="J635">
            <v>0.08</v>
          </cell>
          <cell r="K635">
            <v>0.08</v>
          </cell>
          <cell r="L635">
            <v>0</v>
          </cell>
          <cell r="M635">
            <v>0.3</v>
          </cell>
          <cell r="N635">
            <v>0.08</v>
          </cell>
        </row>
        <row r="637">
          <cell r="C637" t="str">
            <v>Ergon</v>
          </cell>
          <cell r="D637" t="str">
            <v>Pulse</v>
          </cell>
          <cell r="E637" t="str">
            <v>AGL</v>
          </cell>
          <cell r="F637" t="str">
            <v>TXU</v>
          </cell>
          <cell r="G637" t="str">
            <v>CitiPower</v>
          </cell>
          <cell r="H637" t="str">
            <v>Powercor</v>
          </cell>
          <cell r="I637" t="str">
            <v>Integral</v>
          </cell>
          <cell r="J637" t="str">
            <v>EnergyAustralia</v>
          </cell>
          <cell r="K637" t="str">
            <v>Rural NSW</v>
          </cell>
          <cell r="L637" t="str">
            <v>Energex</v>
          </cell>
          <cell r="M637" t="str">
            <v>Ergon</v>
          </cell>
          <cell r="N637" t="str">
            <v>Non Incumbent</v>
          </cell>
        </row>
        <row r="638">
          <cell r="C638">
            <v>36526</v>
          </cell>
          <cell r="D638">
            <v>0.08</v>
          </cell>
          <cell r="E638">
            <v>0.08</v>
          </cell>
          <cell r="F638">
            <v>0.08</v>
          </cell>
          <cell r="G638">
            <v>0.08</v>
          </cell>
          <cell r="H638">
            <v>0.08</v>
          </cell>
          <cell r="I638">
            <v>0.08</v>
          </cell>
          <cell r="J638">
            <v>0.08</v>
          </cell>
          <cell r="K638">
            <v>0.08</v>
          </cell>
          <cell r="L638">
            <v>0.3</v>
          </cell>
          <cell r="M638">
            <v>0</v>
          </cell>
          <cell r="N638">
            <v>0.08</v>
          </cell>
        </row>
        <row r="639">
          <cell r="C639">
            <v>36892</v>
          </cell>
          <cell r="D639">
            <v>0.08</v>
          </cell>
          <cell r="E639">
            <v>0.08</v>
          </cell>
          <cell r="F639">
            <v>0.08</v>
          </cell>
          <cell r="G639">
            <v>0.08</v>
          </cell>
          <cell r="H639">
            <v>0.08</v>
          </cell>
          <cell r="I639">
            <v>0.08</v>
          </cell>
          <cell r="J639">
            <v>0.08</v>
          </cell>
          <cell r="K639">
            <v>0.08</v>
          </cell>
          <cell r="L639">
            <v>0.3</v>
          </cell>
          <cell r="M639">
            <v>0</v>
          </cell>
          <cell r="N639">
            <v>0.08</v>
          </cell>
        </row>
        <row r="640">
          <cell r="C640">
            <v>37257</v>
          </cell>
          <cell r="D640">
            <v>0.08</v>
          </cell>
          <cell r="E640">
            <v>0.08</v>
          </cell>
          <cell r="F640">
            <v>0.08</v>
          </cell>
          <cell r="G640">
            <v>0.08</v>
          </cell>
          <cell r="H640">
            <v>0.08</v>
          </cell>
          <cell r="I640">
            <v>0.08</v>
          </cell>
          <cell r="J640">
            <v>0.08</v>
          </cell>
          <cell r="K640">
            <v>0.08</v>
          </cell>
          <cell r="L640">
            <v>0.3</v>
          </cell>
          <cell r="M640">
            <v>0</v>
          </cell>
          <cell r="N640">
            <v>0.08</v>
          </cell>
        </row>
        <row r="641">
          <cell r="C641">
            <v>37622</v>
          </cell>
          <cell r="D641">
            <v>0.08</v>
          </cell>
          <cell r="E641">
            <v>0.08</v>
          </cell>
          <cell r="F641">
            <v>0.08</v>
          </cell>
          <cell r="G641">
            <v>0.08</v>
          </cell>
          <cell r="H641">
            <v>0.08</v>
          </cell>
          <cell r="I641">
            <v>0.08</v>
          </cell>
          <cell r="J641">
            <v>0.08</v>
          </cell>
          <cell r="K641">
            <v>0.08</v>
          </cell>
          <cell r="L641">
            <v>0.3</v>
          </cell>
          <cell r="M641">
            <v>0</v>
          </cell>
          <cell r="N641">
            <v>0.08</v>
          </cell>
        </row>
        <row r="642">
          <cell r="C642">
            <v>37987</v>
          </cell>
          <cell r="D642">
            <v>0.08</v>
          </cell>
          <cell r="E642">
            <v>0.08</v>
          </cell>
          <cell r="F642">
            <v>0.08</v>
          </cell>
          <cell r="G642">
            <v>0.08</v>
          </cell>
          <cell r="H642">
            <v>0.08</v>
          </cell>
          <cell r="I642">
            <v>0.08</v>
          </cell>
          <cell r="J642">
            <v>0.08</v>
          </cell>
          <cell r="K642">
            <v>0.08</v>
          </cell>
          <cell r="L642">
            <v>0.3</v>
          </cell>
          <cell r="M642">
            <v>0</v>
          </cell>
          <cell r="N642">
            <v>0.08</v>
          </cell>
        </row>
        <row r="643">
          <cell r="C643">
            <v>38353</v>
          </cell>
          <cell r="D643">
            <v>0.08</v>
          </cell>
          <cell r="E643">
            <v>0.08</v>
          </cell>
          <cell r="F643">
            <v>0.08</v>
          </cell>
          <cell r="G643">
            <v>0.08</v>
          </cell>
          <cell r="H643">
            <v>0.08</v>
          </cell>
          <cell r="I643">
            <v>0.08</v>
          </cell>
          <cell r="J643">
            <v>0.08</v>
          </cell>
          <cell r="K643">
            <v>0.08</v>
          </cell>
          <cell r="L643">
            <v>0.3</v>
          </cell>
          <cell r="M643">
            <v>0</v>
          </cell>
          <cell r="N643">
            <v>0.08</v>
          </cell>
        </row>
        <row r="644">
          <cell r="C644">
            <v>38718</v>
          </cell>
          <cell r="D644">
            <v>0.08</v>
          </cell>
          <cell r="E644">
            <v>0.08</v>
          </cell>
          <cell r="F644">
            <v>0.08</v>
          </cell>
          <cell r="G644">
            <v>0.08</v>
          </cell>
          <cell r="H644">
            <v>0.08</v>
          </cell>
          <cell r="I644">
            <v>0.08</v>
          </cell>
          <cell r="J644">
            <v>0.08</v>
          </cell>
          <cell r="K644">
            <v>0.08</v>
          </cell>
          <cell r="L644">
            <v>0.3</v>
          </cell>
          <cell r="M644">
            <v>0</v>
          </cell>
          <cell r="N644">
            <v>0.08</v>
          </cell>
        </row>
        <row r="646">
          <cell r="C646" t="str">
            <v>Non Incumbent</v>
          </cell>
          <cell r="D646" t="str">
            <v>Pulse</v>
          </cell>
          <cell r="E646" t="str">
            <v>AGL</v>
          </cell>
          <cell r="F646" t="str">
            <v>TXU</v>
          </cell>
          <cell r="G646" t="str">
            <v>CitiPower</v>
          </cell>
          <cell r="H646" t="str">
            <v>Powercor</v>
          </cell>
          <cell r="I646" t="str">
            <v>Integral</v>
          </cell>
          <cell r="J646" t="str">
            <v>EnergyAustralia</v>
          </cell>
          <cell r="K646" t="str">
            <v>Rural NSW</v>
          </cell>
          <cell r="L646" t="str">
            <v>Energex</v>
          </cell>
          <cell r="M646" t="str">
            <v>Ergon</v>
          </cell>
          <cell r="N646" t="str">
            <v>Non Incumbent</v>
          </cell>
        </row>
        <row r="647">
          <cell r="C647">
            <v>36526</v>
          </cell>
          <cell r="D647">
            <v>0.14000000000000012</v>
          </cell>
          <cell r="E647">
            <v>0.14000000000000012</v>
          </cell>
          <cell r="F647">
            <v>0.14000000000000012</v>
          </cell>
          <cell r="G647">
            <v>0.14000000000000012</v>
          </cell>
          <cell r="H647">
            <v>0.14000000000000012</v>
          </cell>
          <cell r="I647">
            <v>0.13</v>
          </cell>
          <cell r="J647">
            <v>0.13</v>
          </cell>
          <cell r="K647">
            <v>0.13</v>
          </cell>
          <cell r="L647">
            <v>0.10000000000000009</v>
          </cell>
          <cell r="M647">
            <v>0.10000000000000009</v>
          </cell>
          <cell r="N647">
            <v>0</v>
          </cell>
        </row>
        <row r="648">
          <cell r="C648">
            <v>36892</v>
          </cell>
          <cell r="D648">
            <v>0.14000000000000012</v>
          </cell>
          <cell r="E648">
            <v>0.14000000000000012</v>
          </cell>
          <cell r="F648">
            <v>0.14000000000000012</v>
          </cell>
          <cell r="G648">
            <v>0.14000000000000012</v>
          </cell>
          <cell r="H648">
            <v>0.14000000000000012</v>
          </cell>
          <cell r="I648">
            <v>0.13</v>
          </cell>
          <cell r="J648">
            <v>0.13</v>
          </cell>
          <cell r="K648">
            <v>0.13</v>
          </cell>
          <cell r="L648">
            <v>0.10000000000000009</v>
          </cell>
          <cell r="M648">
            <v>0.10000000000000009</v>
          </cell>
          <cell r="N648">
            <v>0</v>
          </cell>
        </row>
        <row r="649">
          <cell r="C649">
            <v>37257</v>
          </cell>
          <cell r="D649">
            <v>0.14000000000000012</v>
          </cell>
          <cell r="E649">
            <v>0.14000000000000012</v>
          </cell>
          <cell r="F649">
            <v>0.14000000000000012</v>
          </cell>
          <cell r="G649">
            <v>0.14000000000000012</v>
          </cell>
          <cell r="H649">
            <v>0.14000000000000012</v>
          </cell>
          <cell r="I649">
            <v>0.13</v>
          </cell>
          <cell r="J649">
            <v>0.13</v>
          </cell>
          <cell r="K649">
            <v>0.13</v>
          </cell>
          <cell r="L649">
            <v>0.10000000000000009</v>
          </cell>
          <cell r="M649">
            <v>0.10000000000000009</v>
          </cell>
          <cell r="N649">
            <v>0</v>
          </cell>
        </row>
        <row r="650">
          <cell r="C650">
            <v>37622</v>
          </cell>
          <cell r="D650">
            <v>0.14000000000000012</v>
          </cell>
          <cell r="E650">
            <v>0.14000000000000012</v>
          </cell>
          <cell r="F650">
            <v>0.14000000000000012</v>
          </cell>
          <cell r="G650">
            <v>0.14000000000000012</v>
          </cell>
          <cell r="H650">
            <v>0.14000000000000012</v>
          </cell>
          <cell r="I650">
            <v>0.13</v>
          </cell>
          <cell r="J650">
            <v>0.13</v>
          </cell>
          <cell r="K650">
            <v>0.13</v>
          </cell>
          <cell r="L650">
            <v>0.10000000000000009</v>
          </cell>
          <cell r="M650">
            <v>0.10000000000000009</v>
          </cell>
          <cell r="N650">
            <v>0</v>
          </cell>
        </row>
        <row r="651">
          <cell r="C651">
            <v>37987</v>
          </cell>
          <cell r="D651">
            <v>0.14000000000000012</v>
          </cell>
          <cell r="E651">
            <v>0.14000000000000012</v>
          </cell>
          <cell r="F651">
            <v>0.14000000000000012</v>
          </cell>
          <cell r="G651">
            <v>0.14000000000000012</v>
          </cell>
          <cell r="H651">
            <v>0.14000000000000012</v>
          </cell>
          <cell r="I651">
            <v>0.13</v>
          </cell>
          <cell r="J651">
            <v>0.13</v>
          </cell>
          <cell r="K651">
            <v>0.13</v>
          </cell>
          <cell r="L651">
            <v>0.10000000000000009</v>
          </cell>
          <cell r="M651">
            <v>0.10000000000000009</v>
          </cell>
          <cell r="N651">
            <v>0</v>
          </cell>
        </row>
        <row r="652">
          <cell r="C652">
            <v>38353</v>
          </cell>
          <cell r="D652">
            <v>0.14000000000000012</v>
          </cell>
          <cell r="E652">
            <v>0.14000000000000012</v>
          </cell>
          <cell r="F652">
            <v>0.14000000000000012</v>
          </cell>
          <cell r="G652">
            <v>0.14000000000000012</v>
          </cell>
          <cell r="H652">
            <v>0.14000000000000012</v>
          </cell>
          <cell r="I652">
            <v>0.13</v>
          </cell>
          <cell r="J652">
            <v>0.13</v>
          </cell>
          <cell r="K652">
            <v>0.13</v>
          </cell>
          <cell r="L652">
            <v>0.10000000000000009</v>
          </cell>
          <cell r="M652">
            <v>0.10000000000000009</v>
          </cell>
          <cell r="N652">
            <v>0</v>
          </cell>
        </row>
        <row r="653">
          <cell r="C653">
            <v>38718</v>
          </cell>
          <cell r="D653">
            <v>0.14000000000000012</v>
          </cell>
          <cell r="E653">
            <v>0.14000000000000012</v>
          </cell>
          <cell r="F653">
            <v>0.14000000000000012</v>
          </cell>
          <cell r="G653">
            <v>0.14000000000000012</v>
          </cell>
          <cell r="H653">
            <v>0.14000000000000012</v>
          </cell>
          <cell r="I653">
            <v>0.13</v>
          </cell>
          <cell r="J653">
            <v>0.13</v>
          </cell>
          <cell r="K653">
            <v>0.13</v>
          </cell>
          <cell r="L653">
            <v>0.10000000000000009</v>
          </cell>
          <cell r="M653">
            <v>0.10000000000000009</v>
          </cell>
          <cell r="N653">
            <v>0</v>
          </cell>
        </row>
        <row r="665">
          <cell r="C665" t="str">
            <v>Pulse wins from:</v>
          </cell>
          <cell r="D665" t="str">
            <v>Pulse</v>
          </cell>
          <cell r="E665" t="str">
            <v>AGL</v>
          </cell>
          <cell r="F665" t="str">
            <v>TXU</v>
          </cell>
          <cell r="G665" t="str">
            <v>CitiPower</v>
          </cell>
          <cell r="H665" t="str">
            <v>Powercor</v>
          </cell>
          <cell r="I665" t="str">
            <v>Integral</v>
          </cell>
          <cell r="J665" t="str">
            <v>EnergyAustralia</v>
          </cell>
          <cell r="K665" t="str">
            <v>Rural NSW</v>
          </cell>
          <cell r="L665" t="str">
            <v>Energex</v>
          </cell>
          <cell r="M665" t="str">
            <v>Ergon</v>
          </cell>
          <cell r="N665" t="str">
            <v>Non Incumbent</v>
          </cell>
        </row>
        <row r="666">
          <cell r="C666">
            <v>36526</v>
          </cell>
          <cell r="D666">
            <v>0</v>
          </cell>
          <cell r="E666">
            <v>7.0000000000000007E-2</v>
          </cell>
          <cell r="F666">
            <v>7.0000000000000007E-2</v>
          </cell>
          <cell r="G666">
            <v>7.0000000000000007E-2</v>
          </cell>
          <cell r="H666">
            <v>7.0000000000000007E-2</v>
          </cell>
          <cell r="I666">
            <v>0.08</v>
          </cell>
          <cell r="J666">
            <v>0.08</v>
          </cell>
          <cell r="K666">
            <v>0.08</v>
          </cell>
          <cell r="L666">
            <v>0.06</v>
          </cell>
          <cell r="M666">
            <v>0.06</v>
          </cell>
          <cell r="N666">
            <v>0.08</v>
          </cell>
        </row>
        <row r="667">
          <cell r="C667">
            <v>36892</v>
          </cell>
          <cell r="D667">
            <v>0</v>
          </cell>
          <cell r="E667">
            <v>7.0000000000000007E-2</v>
          </cell>
          <cell r="F667">
            <v>7.0000000000000007E-2</v>
          </cell>
          <cell r="G667">
            <v>7.0000000000000007E-2</v>
          </cell>
          <cell r="H667">
            <v>7.0000000000000007E-2</v>
          </cell>
          <cell r="I667">
            <v>0.08</v>
          </cell>
          <cell r="J667">
            <v>0.08</v>
          </cell>
          <cell r="K667">
            <v>0.08</v>
          </cell>
          <cell r="L667">
            <v>0.06</v>
          </cell>
          <cell r="M667">
            <v>0.06</v>
          </cell>
          <cell r="N667">
            <v>0.08</v>
          </cell>
        </row>
        <row r="668">
          <cell r="C668">
            <v>37257</v>
          </cell>
          <cell r="D668">
            <v>0</v>
          </cell>
          <cell r="E668">
            <v>7.0000000000000007E-2</v>
          </cell>
          <cell r="F668">
            <v>7.0000000000000007E-2</v>
          </cell>
          <cell r="G668">
            <v>7.0000000000000007E-2</v>
          </cell>
          <cell r="H668">
            <v>7.0000000000000007E-2</v>
          </cell>
          <cell r="I668">
            <v>0.08</v>
          </cell>
          <cell r="J668">
            <v>0.08</v>
          </cell>
          <cell r="K668">
            <v>0.08</v>
          </cell>
          <cell r="L668">
            <v>0.06</v>
          </cell>
          <cell r="M668">
            <v>0.06</v>
          </cell>
          <cell r="N668">
            <v>0.08</v>
          </cell>
        </row>
        <row r="669">
          <cell r="C669">
            <v>37622</v>
          </cell>
          <cell r="D669">
            <v>0</v>
          </cell>
          <cell r="E669">
            <v>7.0000000000000007E-2</v>
          </cell>
          <cell r="F669">
            <v>7.0000000000000007E-2</v>
          </cell>
          <cell r="G669">
            <v>7.0000000000000007E-2</v>
          </cell>
          <cell r="H669">
            <v>7.0000000000000007E-2</v>
          </cell>
          <cell r="I669">
            <v>0.08</v>
          </cell>
          <cell r="J669">
            <v>0.08</v>
          </cell>
          <cell r="K669">
            <v>0.08</v>
          </cell>
          <cell r="L669">
            <v>0.06</v>
          </cell>
          <cell r="M669">
            <v>0.06</v>
          </cell>
          <cell r="N669">
            <v>0.08</v>
          </cell>
        </row>
        <row r="670">
          <cell r="C670">
            <v>37987</v>
          </cell>
          <cell r="D670">
            <v>0</v>
          </cell>
          <cell r="E670">
            <v>7.0000000000000007E-2</v>
          </cell>
          <cell r="F670">
            <v>7.0000000000000007E-2</v>
          </cell>
          <cell r="G670">
            <v>7.0000000000000007E-2</v>
          </cell>
          <cell r="H670">
            <v>7.0000000000000007E-2</v>
          </cell>
          <cell r="I670">
            <v>0.08</v>
          </cell>
          <cell r="J670">
            <v>0.08</v>
          </cell>
          <cell r="K670">
            <v>0.08</v>
          </cell>
          <cell r="L670">
            <v>0.06</v>
          </cell>
          <cell r="M670">
            <v>0.06</v>
          </cell>
          <cell r="N670">
            <v>0.08</v>
          </cell>
        </row>
        <row r="671">
          <cell r="C671">
            <v>38353</v>
          </cell>
          <cell r="D671">
            <v>0</v>
          </cell>
          <cell r="E671">
            <v>7.0000000000000007E-2</v>
          </cell>
          <cell r="F671">
            <v>7.0000000000000007E-2</v>
          </cell>
          <cell r="G671">
            <v>7.0000000000000007E-2</v>
          </cell>
          <cell r="H671">
            <v>7.0000000000000007E-2</v>
          </cell>
          <cell r="I671">
            <v>0.08</v>
          </cell>
          <cell r="J671">
            <v>0.08</v>
          </cell>
          <cell r="K671">
            <v>0.08</v>
          </cell>
          <cell r="L671">
            <v>0.06</v>
          </cell>
          <cell r="M671">
            <v>0.06</v>
          </cell>
          <cell r="N671">
            <v>0.08</v>
          </cell>
        </row>
        <row r="672">
          <cell r="C672">
            <v>38718</v>
          </cell>
          <cell r="D672">
            <v>0</v>
          </cell>
          <cell r="E672">
            <v>7.0000000000000007E-2</v>
          </cell>
          <cell r="F672">
            <v>7.0000000000000007E-2</v>
          </cell>
          <cell r="G672">
            <v>7.0000000000000007E-2</v>
          </cell>
          <cell r="H672">
            <v>7.0000000000000007E-2</v>
          </cell>
          <cell r="I672">
            <v>0.08</v>
          </cell>
          <cell r="J672">
            <v>0.08</v>
          </cell>
          <cell r="K672">
            <v>0.08</v>
          </cell>
          <cell r="L672">
            <v>0.06</v>
          </cell>
          <cell r="M672">
            <v>0.06</v>
          </cell>
          <cell r="N672">
            <v>0.08</v>
          </cell>
        </row>
        <row r="674">
          <cell r="C674" t="str">
            <v>AGL</v>
          </cell>
          <cell r="D674" t="str">
            <v>Pulse</v>
          </cell>
          <cell r="E674" t="str">
            <v>AGL</v>
          </cell>
          <cell r="F674" t="str">
            <v>TXU</v>
          </cell>
          <cell r="G674" t="str">
            <v>CitiPower</v>
          </cell>
          <cell r="H674" t="str">
            <v>Powercor</v>
          </cell>
          <cell r="I674" t="str">
            <v>Integral</v>
          </cell>
          <cell r="J674" t="str">
            <v>EnergyAustralia</v>
          </cell>
          <cell r="K674" t="str">
            <v>Rural NSW</v>
          </cell>
          <cell r="L674" t="str">
            <v>Energex</v>
          </cell>
          <cell r="M674" t="str">
            <v>Ergon</v>
          </cell>
          <cell r="N674" t="str">
            <v>Non Incumbent</v>
          </cell>
        </row>
        <row r="675">
          <cell r="C675">
            <v>36526</v>
          </cell>
          <cell r="D675">
            <v>7.4999999999999997E-2</v>
          </cell>
          <cell r="E675">
            <v>0</v>
          </cell>
          <cell r="F675">
            <v>7.6666666666666675E-2</v>
          </cell>
          <cell r="G675">
            <v>7.6666666666666675E-2</v>
          </cell>
          <cell r="H675">
            <v>7.6666666666666675E-2</v>
          </cell>
          <cell r="I675">
            <v>8.2500000000000004E-2</v>
          </cell>
          <cell r="J675">
            <v>8.2500000000000004E-2</v>
          </cell>
          <cell r="K675">
            <v>8.2500000000000004E-2</v>
          </cell>
          <cell r="L675">
            <v>0.06</v>
          </cell>
          <cell r="M675">
            <v>0.06</v>
          </cell>
          <cell r="N675">
            <v>0.08</v>
          </cell>
        </row>
        <row r="676">
          <cell r="C676">
            <v>36892</v>
          </cell>
          <cell r="D676">
            <v>7.4999999999999997E-2</v>
          </cell>
          <cell r="E676">
            <v>0</v>
          </cell>
          <cell r="F676">
            <v>7.6666666666666675E-2</v>
          </cell>
          <cell r="G676">
            <v>7.6666666666666675E-2</v>
          </cell>
          <cell r="H676">
            <v>7.6666666666666675E-2</v>
          </cell>
          <cell r="I676">
            <v>8.2500000000000004E-2</v>
          </cell>
          <cell r="J676">
            <v>8.2500000000000004E-2</v>
          </cell>
          <cell r="K676">
            <v>8.2500000000000004E-2</v>
          </cell>
          <cell r="L676">
            <v>0.06</v>
          </cell>
          <cell r="M676">
            <v>0.06</v>
          </cell>
          <cell r="N676">
            <v>0.08</v>
          </cell>
        </row>
        <row r="677">
          <cell r="C677">
            <v>37257</v>
          </cell>
          <cell r="D677">
            <v>7.4999999999999997E-2</v>
          </cell>
          <cell r="E677">
            <v>0</v>
          </cell>
          <cell r="F677">
            <v>7.6666666666666675E-2</v>
          </cell>
          <cell r="G677">
            <v>7.6666666666666675E-2</v>
          </cell>
          <cell r="H677">
            <v>7.6666666666666675E-2</v>
          </cell>
          <cell r="I677">
            <v>8.2500000000000004E-2</v>
          </cell>
          <cell r="J677">
            <v>8.2500000000000004E-2</v>
          </cell>
          <cell r="K677">
            <v>8.2500000000000004E-2</v>
          </cell>
          <cell r="L677">
            <v>0.06</v>
          </cell>
          <cell r="M677">
            <v>0.06</v>
          </cell>
          <cell r="N677">
            <v>0.08</v>
          </cell>
        </row>
        <row r="678">
          <cell r="C678">
            <v>37622</v>
          </cell>
          <cell r="D678">
            <v>7.4999999999999997E-2</v>
          </cell>
          <cell r="E678">
            <v>0</v>
          </cell>
          <cell r="F678">
            <v>7.6666666666666675E-2</v>
          </cell>
          <cell r="G678">
            <v>7.6666666666666675E-2</v>
          </cell>
          <cell r="H678">
            <v>7.6666666666666675E-2</v>
          </cell>
          <cell r="I678">
            <v>8.2500000000000004E-2</v>
          </cell>
          <cell r="J678">
            <v>8.2500000000000004E-2</v>
          </cell>
          <cell r="K678">
            <v>8.2500000000000004E-2</v>
          </cell>
          <cell r="L678">
            <v>0.06</v>
          </cell>
          <cell r="M678">
            <v>0.06</v>
          </cell>
          <cell r="N678">
            <v>0.08</v>
          </cell>
        </row>
        <row r="679">
          <cell r="C679">
            <v>37987</v>
          </cell>
          <cell r="D679">
            <v>7.4999999999999997E-2</v>
          </cell>
          <cell r="E679">
            <v>0</v>
          </cell>
          <cell r="F679">
            <v>7.6666666666666675E-2</v>
          </cell>
          <cell r="G679">
            <v>7.6666666666666675E-2</v>
          </cell>
          <cell r="H679">
            <v>7.6666666666666675E-2</v>
          </cell>
          <cell r="I679">
            <v>8.2500000000000004E-2</v>
          </cell>
          <cell r="J679">
            <v>8.2500000000000004E-2</v>
          </cell>
          <cell r="K679">
            <v>8.2500000000000004E-2</v>
          </cell>
          <cell r="L679">
            <v>0.06</v>
          </cell>
          <cell r="M679">
            <v>0.06</v>
          </cell>
          <cell r="N679">
            <v>0.08</v>
          </cell>
        </row>
        <row r="680">
          <cell r="C680">
            <v>38353</v>
          </cell>
          <cell r="D680">
            <v>7.4999999999999997E-2</v>
          </cell>
          <cell r="E680">
            <v>0</v>
          </cell>
          <cell r="F680">
            <v>7.6666666666666675E-2</v>
          </cell>
          <cell r="G680">
            <v>7.6666666666666675E-2</v>
          </cell>
          <cell r="H680">
            <v>7.6666666666666675E-2</v>
          </cell>
          <cell r="I680">
            <v>8.2500000000000004E-2</v>
          </cell>
          <cell r="J680">
            <v>8.2500000000000004E-2</v>
          </cell>
          <cell r="K680">
            <v>8.2500000000000004E-2</v>
          </cell>
          <cell r="L680">
            <v>0.06</v>
          </cell>
          <cell r="M680">
            <v>0.06</v>
          </cell>
          <cell r="N680">
            <v>0.08</v>
          </cell>
        </row>
        <row r="681">
          <cell r="C681">
            <v>38718</v>
          </cell>
          <cell r="D681">
            <v>7.4999999999999997E-2</v>
          </cell>
          <cell r="E681">
            <v>0</v>
          </cell>
          <cell r="F681">
            <v>7.6666666666666675E-2</v>
          </cell>
          <cell r="G681">
            <v>7.6666666666666675E-2</v>
          </cell>
          <cell r="H681">
            <v>7.6666666666666675E-2</v>
          </cell>
          <cell r="I681">
            <v>8.2500000000000004E-2</v>
          </cell>
          <cell r="J681">
            <v>8.2500000000000004E-2</v>
          </cell>
          <cell r="K681">
            <v>8.2500000000000004E-2</v>
          </cell>
          <cell r="L681">
            <v>0.06</v>
          </cell>
          <cell r="M681">
            <v>0.06</v>
          </cell>
          <cell r="N681">
            <v>0.08</v>
          </cell>
        </row>
        <row r="683">
          <cell r="C683" t="str">
            <v>TXU</v>
          </cell>
          <cell r="D683" t="str">
            <v>Pulse</v>
          </cell>
          <cell r="E683" t="str">
            <v>AGL</v>
          </cell>
          <cell r="F683" t="str">
            <v>TXU</v>
          </cell>
          <cell r="G683" t="str">
            <v>CitiPower</v>
          </cell>
          <cell r="H683" t="str">
            <v>Powercor</v>
          </cell>
          <cell r="I683" t="str">
            <v>Integral</v>
          </cell>
          <cell r="J683" t="str">
            <v>EnergyAustralia</v>
          </cell>
          <cell r="K683" t="str">
            <v>Rural NSW</v>
          </cell>
          <cell r="L683" t="str">
            <v>Energex</v>
          </cell>
          <cell r="M683" t="str">
            <v>Ergon</v>
          </cell>
          <cell r="N683" t="str">
            <v>Non Incumbent</v>
          </cell>
        </row>
        <row r="684">
          <cell r="C684">
            <v>36526</v>
          </cell>
          <cell r="D684">
            <v>7.4999999999999997E-2</v>
          </cell>
          <cell r="E684">
            <v>7.6666666666666675E-2</v>
          </cell>
          <cell r="F684">
            <v>0</v>
          </cell>
          <cell r="G684">
            <v>7.6666666666666675E-2</v>
          </cell>
          <cell r="H684">
            <v>7.6666666666666675E-2</v>
          </cell>
          <cell r="I684">
            <v>8.2500000000000004E-2</v>
          </cell>
          <cell r="J684">
            <v>8.2500000000000004E-2</v>
          </cell>
          <cell r="K684">
            <v>8.2500000000000004E-2</v>
          </cell>
          <cell r="L684">
            <v>0.06</v>
          </cell>
          <cell r="M684">
            <v>0.06</v>
          </cell>
          <cell r="N684">
            <v>0.1</v>
          </cell>
        </row>
        <row r="685">
          <cell r="C685">
            <v>36892</v>
          </cell>
          <cell r="D685">
            <v>7.4999999999999997E-2</v>
          </cell>
          <cell r="E685">
            <v>7.6666666666666675E-2</v>
          </cell>
          <cell r="F685">
            <v>0</v>
          </cell>
          <cell r="G685">
            <v>7.6666666666666675E-2</v>
          </cell>
          <cell r="H685">
            <v>7.6666666666666675E-2</v>
          </cell>
          <cell r="I685">
            <v>8.2500000000000004E-2</v>
          </cell>
          <cell r="J685">
            <v>8.2500000000000004E-2</v>
          </cell>
          <cell r="K685">
            <v>8.2500000000000004E-2</v>
          </cell>
          <cell r="L685">
            <v>0.06</v>
          </cell>
          <cell r="M685">
            <v>0.06</v>
          </cell>
          <cell r="N685">
            <v>0.1</v>
          </cell>
        </row>
        <row r="686">
          <cell r="C686">
            <v>37257</v>
          </cell>
          <cell r="D686">
            <v>7.4999999999999997E-2</v>
          </cell>
          <cell r="E686">
            <v>7.6666666666666675E-2</v>
          </cell>
          <cell r="F686">
            <v>0</v>
          </cell>
          <cell r="G686">
            <v>7.6666666666666675E-2</v>
          </cell>
          <cell r="H686">
            <v>7.6666666666666675E-2</v>
          </cell>
          <cell r="I686">
            <v>8.2500000000000004E-2</v>
          </cell>
          <cell r="J686">
            <v>8.2500000000000004E-2</v>
          </cell>
          <cell r="K686">
            <v>8.2500000000000004E-2</v>
          </cell>
          <cell r="L686">
            <v>0.06</v>
          </cell>
          <cell r="M686">
            <v>0.06</v>
          </cell>
          <cell r="N686">
            <v>0.1</v>
          </cell>
        </row>
        <row r="687">
          <cell r="C687">
            <v>37622</v>
          </cell>
          <cell r="D687">
            <v>7.4999999999999997E-2</v>
          </cell>
          <cell r="E687">
            <v>7.6666666666666675E-2</v>
          </cell>
          <cell r="F687">
            <v>0</v>
          </cell>
          <cell r="G687">
            <v>7.6666666666666675E-2</v>
          </cell>
          <cell r="H687">
            <v>7.6666666666666675E-2</v>
          </cell>
          <cell r="I687">
            <v>8.2500000000000004E-2</v>
          </cell>
          <cell r="J687">
            <v>8.2500000000000004E-2</v>
          </cell>
          <cell r="K687">
            <v>8.2500000000000004E-2</v>
          </cell>
          <cell r="L687">
            <v>0.06</v>
          </cell>
          <cell r="M687">
            <v>0.06</v>
          </cell>
          <cell r="N687">
            <v>0.1</v>
          </cell>
        </row>
        <row r="688">
          <cell r="C688">
            <v>37987</v>
          </cell>
          <cell r="D688">
            <v>7.4999999999999997E-2</v>
          </cell>
          <cell r="E688">
            <v>7.6666666666666675E-2</v>
          </cell>
          <cell r="F688">
            <v>0</v>
          </cell>
          <cell r="G688">
            <v>7.6666666666666675E-2</v>
          </cell>
          <cell r="H688">
            <v>7.6666666666666675E-2</v>
          </cell>
          <cell r="I688">
            <v>8.2500000000000004E-2</v>
          </cell>
          <cell r="J688">
            <v>8.2500000000000004E-2</v>
          </cell>
          <cell r="K688">
            <v>8.2500000000000004E-2</v>
          </cell>
          <cell r="L688">
            <v>0.06</v>
          </cell>
          <cell r="M688">
            <v>0.06</v>
          </cell>
          <cell r="N688">
            <v>0.1</v>
          </cell>
        </row>
        <row r="689">
          <cell r="C689">
            <v>38353</v>
          </cell>
          <cell r="D689">
            <v>7.4999999999999997E-2</v>
          </cell>
          <cell r="E689">
            <v>7.6666666666666675E-2</v>
          </cell>
          <cell r="F689">
            <v>0</v>
          </cell>
          <cell r="G689">
            <v>7.6666666666666675E-2</v>
          </cell>
          <cell r="H689">
            <v>7.6666666666666675E-2</v>
          </cell>
          <cell r="I689">
            <v>8.2500000000000004E-2</v>
          </cell>
          <cell r="J689">
            <v>8.2500000000000004E-2</v>
          </cell>
          <cell r="K689">
            <v>8.2500000000000004E-2</v>
          </cell>
          <cell r="L689">
            <v>0.06</v>
          </cell>
          <cell r="M689">
            <v>0.06</v>
          </cell>
          <cell r="N689">
            <v>0.1</v>
          </cell>
        </row>
        <row r="690">
          <cell r="C690">
            <v>38718</v>
          </cell>
          <cell r="D690">
            <v>7.4999999999999997E-2</v>
          </cell>
          <cell r="E690">
            <v>7.6666666666666675E-2</v>
          </cell>
          <cell r="F690">
            <v>0</v>
          </cell>
          <cell r="G690">
            <v>7.6666666666666675E-2</v>
          </cell>
          <cell r="H690">
            <v>7.6666666666666675E-2</v>
          </cell>
          <cell r="I690">
            <v>8.2500000000000004E-2</v>
          </cell>
          <cell r="J690">
            <v>8.2500000000000004E-2</v>
          </cell>
          <cell r="K690">
            <v>8.2500000000000004E-2</v>
          </cell>
          <cell r="L690">
            <v>0.06</v>
          </cell>
          <cell r="M690">
            <v>0.06</v>
          </cell>
          <cell r="N690">
            <v>0.1</v>
          </cell>
        </row>
        <row r="692">
          <cell r="C692" t="str">
            <v>CitiPower</v>
          </cell>
          <cell r="D692" t="str">
            <v>Pulse</v>
          </cell>
          <cell r="E692" t="str">
            <v>AGL</v>
          </cell>
          <cell r="F692" t="str">
            <v>TXU</v>
          </cell>
          <cell r="G692" t="str">
            <v>CitiPower</v>
          </cell>
          <cell r="H692" t="str">
            <v>Powercor</v>
          </cell>
          <cell r="I692" t="str">
            <v>Integral</v>
          </cell>
          <cell r="J692" t="str">
            <v>EnergyAustralia</v>
          </cell>
          <cell r="K692" t="str">
            <v>Rural NSW</v>
          </cell>
          <cell r="L692" t="str">
            <v>Energex</v>
          </cell>
          <cell r="M692" t="str">
            <v>Ergon</v>
          </cell>
          <cell r="N692" t="str">
            <v>Non Incumbent</v>
          </cell>
        </row>
        <row r="693">
          <cell r="C693">
            <v>36526</v>
          </cell>
          <cell r="D693">
            <v>7.4999999999999997E-2</v>
          </cell>
          <cell r="E693">
            <v>7.6666666666666675E-2</v>
          </cell>
          <cell r="F693">
            <v>7.6666666666666675E-2</v>
          </cell>
          <cell r="G693">
            <v>0</v>
          </cell>
          <cell r="H693">
            <v>7.6666666666666675E-2</v>
          </cell>
          <cell r="I693">
            <v>8.2500000000000004E-2</v>
          </cell>
          <cell r="J693">
            <v>8.2500000000000004E-2</v>
          </cell>
          <cell r="K693">
            <v>8.2500000000000004E-2</v>
          </cell>
          <cell r="L693">
            <v>0.06</v>
          </cell>
          <cell r="M693">
            <v>0.06</v>
          </cell>
          <cell r="N693">
            <v>0.1</v>
          </cell>
        </row>
        <row r="694">
          <cell r="C694">
            <v>36892</v>
          </cell>
          <cell r="D694">
            <v>7.4999999999999997E-2</v>
          </cell>
          <cell r="E694">
            <v>7.6666666666666675E-2</v>
          </cell>
          <cell r="F694">
            <v>7.6666666666666675E-2</v>
          </cell>
          <cell r="G694">
            <v>0</v>
          </cell>
          <cell r="H694">
            <v>7.6666666666666675E-2</v>
          </cell>
          <cell r="I694">
            <v>8.2500000000000004E-2</v>
          </cell>
          <cell r="J694">
            <v>8.2500000000000004E-2</v>
          </cell>
          <cell r="K694">
            <v>8.2500000000000004E-2</v>
          </cell>
          <cell r="L694">
            <v>0.06</v>
          </cell>
          <cell r="M694">
            <v>0.06</v>
          </cell>
          <cell r="N694">
            <v>0.1</v>
          </cell>
        </row>
        <row r="695">
          <cell r="C695">
            <v>37257</v>
          </cell>
          <cell r="D695">
            <v>7.4999999999999997E-2</v>
          </cell>
          <cell r="E695">
            <v>7.6666666666666675E-2</v>
          </cell>
          <cell r="F695">
            <v>7.6666666666666675E-2</v>
          </cell>
          <cell r="G695">
            <v>0</v>
          </cell>
          <cell r="H695">
            <v>7.6666666666666675E-2</v>
          </cell>
          <cell r="I695">
            <v>8.2500000000000004E-2</v>
          </cell>
          <cell r="J695">
            <v>8.2500000000000004E-2</v>
          </cell>
          <cell r="K695">
            <v>8.2500000000000004E-2</v>
          </cell>
          <cell r="L695">
            <v>0.06</v>
          </cell>
          <cell r="M695">
            <v>0.06</v>
          </cell>
          <cell r="N695">
            <v>0.1</v>
          </cell>
        </row>
        <row r="696">
          <cell r="C696">
            <v>37622</v>
          </cell>
          <cell r="D696">
            <v>7.4999999999999997E-2</v>
          </cell>
          <cell r="E696">
            <v>7.6666666666666675E-2</v>
          </cell>
          <cell r="F696">
            <v>7.6666666666666675E-2</v>
          </cell>
          <cell r="G696">
            <v>0</v>
          </cell>
          <cell r="H696">
            <v>7.6666666666666675E-2</v>
          </cell>
          <cell r="I696">
            <v>8.2500000000000004E-2</v>
          </cell>
          <cell r="J696">
            <v>8.2500000000000004E-2</v>
          </cell>
          <cell r="K696">
            <v>8.2500000000000004E-2</v>
          </cell>
          <cell r="L696">
            <v>0.06</v>
          </cell>
          <cell r="M696">
            <v>0.06</v>
          </cell>
          <cell r="N696">
            <v>0.1</v>
          </cell>
        </row>
        <row r="697">
          <cell r="C697">
            <v>37987</v>
          </cell>
          <cell r="D697">
            <v>7.4999999999999997E-2</v>
          </cell>
          <cell r="E697">
            <v>7.6666666666666675E-2</v>
          </cell>
          <cell r="F697">
            <v>7.6666666666666675E-2</v>
          </cell>
          <cell r="G697">
            <v>0</v>
          </cell>
          <cell r="H697">
            <v>7.6666666666666675E-2</v>
          </cell>
          <cell r="I697">
            <v>8.2500000000000004E-2</v>
          </cell>
          <cell r="J697">
            <v>8.2500000000000004E-2</v>
          </cell>
          <cell r="K697">
            <v>8.2500000000000004E-2</v>
          </cell>
          <cell r="L697">
            <v>0.06</v>
          </cell>
          <cell r="M697">
            <v>0.06</v>
          </cell>
          <cell r="N697">
            <v>0.1</v>
          </cell>
        </row>
        <row r="698">
          <cell r="C698">
            <v>38353</v>
          </cell>
          <cell r="D698">
            <v>7.4999999999999997E-2</v>
          </cell>
          <cell r="E698">
            <v>7.6666666666666675E-2</v>
          </cell>
          <cell r="F698">
            <v>7.6666666666666675E-2</v>
          </cell>
          <cell r="G698">
            <v>0</v>
          </cell>
          <cell r="H698">
            <v>7.6666666666666675E-2</v>
          </cell>
          <cell r="I698">
            <v>8.2500000000000004E-2</v>
          </cell>
          <cell r="J698">
            <v>8.2500000000000004E-2</v>
          </cell>
          <cell r="K698">
            <v>8.2500000000000004E-2</v>
          </cell>
          <cell r="L698">
            <v>0.06</v>
          </cell>
          <cell r="M698">
            <v>0.06</v>
          </cell>
          <cell r="N698">
            <v>0.1</v>
          </cell>
        </row>
        <row r="699">
          <cell r="C699">
            <v>38718</v>
          </cell>
          <cell r="D699">
            <v>7.4999999999999997E-2</v>
          </cell>
          <cell r="E699">
            <v>7.6666666666666675E-2</v>
          </cell>
          <cell r="F699">
            <v>7.6666666666666675E-2</v>
          </cell>
          <cell r="G699">
            <v>0</v>
          </cell>
          <cell r="H699">
            <v>7.6666666666666675E-2</v>
          </cell>
          <cell r="I699">
            <v>8.2500000000000004E-2</v>
          </cell>
          <cell r="J699">
            <v>8.2500000000000004E-2</v>
          </cell>
          <cell r="K699">
            <v>8.2500000000000004E-2</v>
          </cell>
          <cell r="L699">
            <v>0.06</v>
          </cell>
          <cell r="M699">
            <v>0.06</v>
          </cell>
          <cell r="N699">
            <v>0.1</v>
          </cell>
        </row>
        <row r="701">
          <cell r="C701" t="str">
            <v>Powercor</v>
          </cell>
          <cell r="D701" t="str">
            <v>Pulse</v>
          </cell>
          <cell r="E701" t="str">
            <v>AGL</v>
          </cell>
          <cell r="F701" t="str">
            <v>TXU</v>
          </cell>
          <cell r="G701" t="str">
            <v>CitiPower</v>
          </cell>
          <cell r="H701" t="str">
            <v>Powercor</v>
          </cell>
          <cell r="I701" t="str">
            <v>Integral</v>
          </cell>
          <cell r="J701" t="str">
            <v>EnergyAustralia</v>
          </cell>
          <cell r="K701" t="str">
            <v>Rural NSW</v>
          </cell>
          <cell r="L701" t="str">
            <v>Energex</v>
          </cell>
          <cell r="M701" t="str">
            <v>Ergon</v>
          </cell>
          <cell r="N701" t="str">
            <v>Non Incumbent</v>
          </cell>
        </row>
        <row r="702">
          <cell r="C702">
            <v>36526</v>
          </cell>
          <cell r="D702">
            <v>7.4999999999999997E-2</v>
          </cell>
          <cell r="E702">
            <v>7.6666666666666675E-2</v>
          </cell>
          <cell r="F702">
            <v>7.6666666666666675E-2</v>
          </cell>
          <cell r="G702">
            <v>7.6666666666666675E-2</v>
          </cell>
          <cell r="H702">
            <v>0</v>
          </cell>
          <cell r="I702">
            <v>8.2500000000000004E-2</v>
          </cell>
          <cell r="J702">
            <v>8.2500000000000004E-2</v>
          </cell>
          <cell r="K702">
            <v>8.2500000000000004E-2</v>
          </cell>
          <cell r="L702">
            <v>0.06</v>
          </cell>
          <cell r="M702">
            <v>0.06</v>
          </cell>
          <cell r="N702">
            <v>0.1</v>
          </cell>
        </row>
        <row r="703">
          <cell r="C703">
            <v>36892</v>
          </cell>
          <cell r="D703">
            <v>7.4999999999999997E-2</v>
          </cell>
          <cell r="E703">
            <v>7.6666666666666675E-2</v>
          </cell>
          <cell r="F703">
            <v>7.6666666666666675E-2</v>
          </cell>
          <cell r="G703">
            <v>7.6666666666666675E-2</v>
          </cell>
          <cell r="H703">
            <v>0</v>
          </cell>
          <cell r="I703">
            <v>8.2500000000000004E-2</v>
          </cell>
          <cell r="J703">
            <v>8.2500000000000004E-2</v>
          </cell>
          <cell r="K703">
            <v>8.2500000000000004E-2</v>
          </cell>
          <cell r="L703">
            <v>0.06</v>
          </cell>
          <cell r="M703">
            <v>0.06</v>
          </cell>
          <cell r="N703">
            <v>0.1</v>
          </cell>
        </row>
        <row r="704">
          <cell r="C704">
            <v>37257</v>
          </cell>
          <cell r="D704">
            <v>7.4999999999999997E-2</v>
          </cell>
          <cell r="E704">
            <v>7.6666666666666675E-2</v>
          </cell>
          <cell r="F704">
            <v>7.6666666666666675E-2</v>
          </cell>
          <cell r="G704">
            <v>7.6666666666666675E-2</v>
          </cell>
          <cell r="H704">
            <v>0</v>
          </cell>
          <cell r="I704">
            <v>8.2500000000000004E-2</v>
          </cell>
          <cell r="J704">
            <v>8.2500000000000004E-2</v>
          </cell>
          <cell r="K704">
            <v>8.2500000000000004E-2</v>
          </cell>
          <cell r="L704">
            <v>0.06</v>
          </cell>
          <cell r="M704">
            <v>0.06</v>
          </cell>
          <cell r="N704">
            <v>0.1</v>
          </cell>
        </row>
        <row r="705">
          <cell r="C705">
            <v>37622</v>
          </cell>
          <cell r="D705">
            <v>7.4999999999999997E-2</v>
          </cell>
          <cell r="E705">
            <v>7.6666666666666675E-2</v>
          </cell>
          <cell r="F705">
            <v>7.6666666666666675E-2</v>
          </cell>
          <cell r="G705">
            <v>7.6666666666666675E-2</v>
          </cell>
          <cell r="H705">
            <v>0</v>
          </cell>
          <cell r="I705">
            <v>8.2500000000000004E-2</v>
          </cell>
          <cell r="J705">
            <v>8.2500000000000004E-2</v>
          </cell>
          <cell r="K705">
            <v>8.2500000000000004E-2</v>
          </cell>
          <cell r="L705">
            <v>0.06</v>
          </cell>
          <cell r="M705">
            <v>0.06</v>
          </cell>
          <cell r="N705">
            <v>0.1</v>
          </cell>
        </row>
        <row r="706">
          <cell r="C706">
            <v>37987</v>
          </cell>
          <cell r="D706">
            <v>7.4999999999999997E-2</v>
          </cell>
          <cell r="E706">
            <v>7.6666666666666675E-2</v>
          </cell>
          <cell r="F706">
            <v>7.6666666666666675E-2</v>
          </cell>
          <cell r="G706">
            <v>7.6666666666666675E-2</v>
          </cell>
          <cell r="H706">
            <v>0</v>
          </cell>
          <cell r="I706">
            <v>8.2500000000000004E-2</v>
          </cell>
          <cell r="J706">
            <v>8.2500000000000004E-2</v>
          </cell>
          <cell r="K706">
            <v>8.2500000000000004E-2</v>
          </cell>
          <cell r="L706">
            <v>0.06</v>
          </cell>
          <cell r="M706">
            <v>0.06</v>
          </cell>
          <cell r="N706">
            <v>0.1</v>
          </cell>
        </row>
        <row r="707">
          <cell r="C707">
            <v>38353</v>
          </cell>
          <cell r="D707">
            <v>7.4999999999999997E-2</v>
          </cell>
          <cell r="E707">
            <v>7.6666666666666675E-2</v>
          </cell>
          <cell r="F707">
            <v>7.6666666666666675E-2</v>
          </cell>
          <cell r="G707">
            <v>7.6666666666666675E-2</v>
          </cell>
          <cell r="H707">
            <v>0</v>
          </cell>
          <cell r="I707">
            <v>8.2500000000000004E-2</v>
          </cell>
          <cell r="J707">
            <v>8.2500000000000004E-2</v>
          </cell>
          <cell r="K707">
            <v>8.2500000000000004E-2</v>
          </cell>
          <cell r="L707">
            <v>0.06</v>
          </cell>
          <cell r="M707">
            <v>0.06</v>
          </cell>
          <cell r="N707">
            <v>0.1</v>
          </cell>
        </row>
        <row r="708">
          <cell r="C708">
            <v>38718</v>
          </cell>
          <cell r="D708">
            <v>7.4999999999999997E-2</v>
          </cell>
          <cell r="E708">
            <v>7.6666666666666675E-2</v>
          </cell>
          <cell r="F708">
            <v>7.6666666666666675E-2</v>
          </cell>
          <cell r="G708">
            <v>7.6666666666666675E-2</v>
          </cell>
          <cell r="H708">
            <v>0</v>
          </cell>
          <cell r="I708">
            <v>8.2500000000000004E-2</v>
          </cell>
          <cell r="J708">
            <v>8.2500000000000004E-2</v>
          </cell>
          <cell r="K708">
            <v>8.2500000000000004E-2</v>
          </cell>
          <cell r="L708">
            <v>0.06</v>
          </cell>
          <cell r="M708">
            <v>0.06</v>
          </cell>
          <cell r="N708">
            <v>0.1</v>
          </cell>
        </row>
        <row r="710">
          <cell r="C710" t="str">
            <v>Integral</v>
          </cell>
          <cell r="D710" t="str">
            <v>Pulse</v>
          </cell>
          <cell r="E710" t="str">
            <v>AGL</v>
          </cell>
          <cell r="F710" t="str">
            <v>TXU</v>
          </cell>
          <cell r="G710" t="str">
            <v>CitiPower</v>
          </cell>
          <cell r="H710" t="str">
            <v>Powercor</v>
          </cell>
          <cell r="I710" t="str">
            <v>Integral</v>
          </cell>
          <cell r="J710" t="str">
            <v>EnergyAustralia</v>
          </cell>
          <cell r="K710" t="str">
            <v>Rural NSW</v>
          </cell>
          <cell r="L710" t="str">
            <v>Energex</v>
          </cell>
          <cell r="M710" t="str">
            <v>Ergon</v>
          </cell>
          <cell r="N710" t="str">
            <v>Non Incumbent</v>
          </cell>
        </row>
        <row r="711">
          <cell r="C711">
            <v>36526</v>
          </cell>
          <cell r="D711">
            <v>0.13333333333333333</v>
          </cell>
          <cell r="E711">
            <v>0.13333333333333333</v>
          </cell>
          <cell r="F711">
            <v>0.13333333333333333</v>
          </cell>
          <cell r="G711">
            <v>0.13333333333333333</v>
          </cell>
          <cell r="H711">
            <v>0.13333333333333333</v>
          </cell>
          <cell r="I711">
            <v>0</v>
          </cell>
          <cell r="J711">
            <v>0.15</v>
          </cell>
          <cell r="K711">
            <v>0.15</v>
          </cell>
          <cell r="L711">
            <v>0.1</v>
          </cell>
          <cell r="M711">
            <v>0.1</v>
          </cell>
          <cell r="N711">
            <v>0.12666666666666668</v>
          </cell>
        </row>
        <row r="712">
          <cell r="C712">
            <v>36892</v>
          </cell>
          <cell r="D712">
            <v>0.13333333333333333</v>
          </cell>
          <cell r="E712">
            <v>0.13333333333333333</v>
          </cell>
          <cell r="F712">
            <v>0.13333333333333333</v>
          </cell>
          <cell r="G712">
            <v>0.13333333333333333</v>
          </cell>
          <cell r="H712">
            <v>0.13333333333333333</v>
          </cell>
          <cell r="I712">
            <v>0</v>
          </cell>
          <cell r="J712">
            <v>0.15</v>
          </cell>
          <cell r="K712">
            <v>0.15</v>
          </cell>
          <cell r="L712">
            <v>0.1</v>
          </cell>
          <cell r="M712">
            <v>0.1</v>
          </cell>
          <cell r="N712">
            <v>0.12666666666666668</v>
          </cell>
        </row>
        <row r="713">
          <cell r="C713">
            <v>37257</v>
          </cell>
          <cell r="D713">
            <v>0.13333333333333333</v>
          </cell>
          <cell r="E713">
            <v>0.13333333333333333</v>
          </cell>
          <cell r="F713">
            <v>0.13333333333333333</v>
          </cell>
          <cell r="G713">
            <v>0.13333333333333333</v>
          </cell>
          <cell r="H713">
            <v>0.13333333333333333</v>
          </cell>
          <cell r="I713">
            <v>0</v>
          </cell>
          <cell r="J713">
            <v>0.15</v>
          </cell>
          <cell r="K713">
            <v>0.15</v>
          </cell>
          <cell r="L713">
            <v>0.1</v>
          </cell>
          <cell r="M713">
            <v>0.1</v>
          </cell>
          <cell r="N713">
            <v>0.12666666666666668</v>
          </cell>
        </row>
        <row r="714">
          <cell r="C714">
            <v>37622</v>
          </cell>
          <cell r="D714">
            <v>0.13333333333333333</v>
          </cell>
          <cell r="E714">
            <v>0.13333333333333333</v>
          </cell>
          <cell r="F714">
            <v>0.13333333333333333</v>
          </cell>
          <cell r="G714">
            <v>0.13333333333333333</v>
          </cell>
          <cell r="H714">
            <v>0.13333333333333333</v>
          </cell>
          <cell r="I714">
            <v>0</v>
          </cell>
          <cell r="J714">
            <v>0.15</v>
          </cell>
          <cell r="K714">
            <v>0.15</v>
          </cell>
          <cell r="L714">
            <v>0.1</v>
          </cell>
          <cell r="M714">
            <v>0.1</v>
          </cell>
          <cell r="N714">
            <v>0.12666666666666668</v>
          </cell>
        </row>
        <row r="715">
          <cell r="C715">
            <v>37987</v>
          </cell>
          <cell r="D715">
            <v>0.13333333333333333</v>
          </cell>
          <cell r="E715">
            <v>0.13333333333333333</v>
          </cell>
          <cell r="F715">
            <v>0.13333333333333333</v>
          </cell>
          <cell r="G715">
            <v>0.13333333333333333</v>
          </cell>
          <cell r="H715">
            <v>0.13333333333333333</v>
          </cell>
          <cell r="I715">
            <v>0</v>
          </cell>
          <cell r="J715">
            <v>0.15</v>
          </cell>
          <cell r="K715">
            <v>0.15</v>
          </cell>
          <cell r="L715">
            <v>0.1</v>
          </cell>
          <cell r="M715">
            <v>0.1</v>
          </cell>
          <cell r="N715">
            <v>0.12666666666666668</v>
          </cell>
        </row>
        <row r="716">
          <cell r="C716">
            <v>38353</v>
          </cell>
          <cell r="D716">
            <v>0.13333333333333333</v>
          </cell>
          <cell r="E716">
            <v>0.13333333333333333</v>
          </cell>
          <cell r="F716">
            <v>0.13333333333333333</v>
          </cell>
          <cell r="G716">
            <v>0.13333333333333333</v>
          </cell>
          <cell r="H716">
            <v>0.13333333333333333</v>
          </cell>
          <cell r="I716">
            <v>0</v>
          </cell>
          <cell r="J716">
            <v>0.15</v>
          </cell>
          <cell r="K716">
            <v>0.15</v>
          </cell>
          <cell r="L716">
            <v>0.1</v>
          </cell>
          <cell r="M716">
            <v>0.1</v>
          </cell>
          <cell r="N716">
            <v>0.12666666666666668</v>
          </cell>
        </row>
        <row r="717">
          <cell r="C717">
            <v>38718</v>
          </cell>
          <cell r="D717">
            <v>0.13333333333333333</v>
          </cell>
          <cell r="E717">
            <v>0.13333333333333333</v>
          </cell>
          <cell r="F717">
            <v>0.13333333333333333</v>
          </cell>
          <cell r="G717">
            <v>0.13333333333333333</v>
          </cell>
          <cell r="H717">
            <v>0.13333333333333333</v>
          </cell>
          <cell r="I717">
            <v>0</v>
          </cell>
          <cell r="J717">
            <v>0.15</v>
          </cell>
          <cell r="K717">
            <v>0.15</v>
          </cell>
          <cell r="L717">
            <v>0.1</v>
          </cell>
          <cell r="M717">
            <v>0.1</v>
          </cell>
          <cell r="N717">
            <v>0.12666666666666668</v>
          </cell>
        </row>
        <row r="719">
          <cell r="C719" t="str">
            <v>EnergyAustralia</v>
          </cell>
          <cell r="D719" t="str">
            <v>Pulse</v>
          </cell>
          <cell r="E719" t="str">
            <v>AGL</v>
          </cell>
          <cell r="F719" t="str">
            <v>TXU</v>
          </cell>
          <cell r="G719" t="str">
            <v>CitiPower</v>
          </cell>
          <cell r="H719" t="str">
            <v>Powercor</v>
          </cell>
          <cell r="I719" t="str">
            <v>Integral</v>
          </cell>
          <cell r="J719" t="str">
            <v>EnergyAustralia</v>
          </cell>
          <cell r="K719" t="str">
            <v>Rural NSW</v>
          </cell>
          <cell r="L719" t="str">
            <v>Energex</v>
          </cell>
          <cell r="M719" t="str">
            <v>Ergon</v>
          </cell>
          <cell r="N719" t="str">
            <v>Non Incumbent</v>
          </cell>
        </row>
        <row r="720">
          <cell r="C720">
            <v>36526</v>
          </cell>
          <cell r="D720">
            <v>0.13333333333333333</v>
          </cell>
          <cell r="E720">
            <v>0.13333333333333333</v>
          </cell>
          <cell r="F720">
            <v>0.13333333333333333</v>
          </cell>
          <cell r="G720">
            <v>0.13333333333333333</v>
          </cell>
          <cell r="H720">
            <v>0.13333333333333333</v>
          </cell>
          <cell r="I720">
            <v>0.15</v>
          </cell>
          <cell r="J720">
            <v>0</v>
          </cell>
          <cell r="K720">
            <v>0.15</v>
          </cell>
          <cell r="L720">
            <v>0.1</v>
          </cell>
          <cell r="M720">
            <v>0.1</v>
          </cell>
          <cell r="N720">
            <v>0.12666666666666668</v>
          </cell>
        </row>
        <row r="721">
          <cell r="C721">
            <v>36892</v>
          </cell>
          <cell r="D721">
            <v>0.13333333333333333</v>
          </cell>
          <cell r="E721">
            <v>0.13333333333333333</v>
          </cell>
          <cell r="F721">
            <v>0.13333333333333333</v>
          </cell>
          <cell r="G721">
            <v>0.13333333333333333</v>
          </cell>
          <cell r="H721">
            <v>0.13333333333333333</v>
          </cell>
          <cell r="I721">
            <v>0.15</v>
          </cell>
          <cell r="J721">
            <v>0</v>
          </cell>
          <cell r="K721">
            <v>0.15</v>
          </cell>
          <cell r="L721">
            <v>0.1</v>
          </cell>
          <cell r="M721">
            <v>0.1</v>
          </cell>
          <cell r="N721">
            <v>0.12666666666666668</v>
          </cell>
        </row>
        <row r="722">
          <cell r="C722">
            <v>37257</v>
          </cell>
          <cell r="D722">
            <v>0.13333333333333333</v>
          </cell>
          <cell r="E722">
            <v>0.13333333333333333</v>
          </cell>
          <cell r="F722">
            <v>0.13333333333333333</v>
          </cell>
          <cell r="G722">
            <v>0.13333333333333333</v>
          </cell>
          <cell r="H722">
            <v>0.13333333333333333</v>
          </cell>
          <cell r="I722">
            <v>0.15</v>
          </cell>
          <cell r="J722">
            <v>0</v>
          </cell>
          <cell r="K722">
            <v>0.15</v>
          </cell>
          <cell r="L722">
            <v>0.1</v>
          </cell>
          <cell r="M722">
            <v>0.1</v>
          </cell>
          <cell r="N722">
            <v>0.12666666666666668</v>
          </cell>
        </row>
        <row r="723">
          <cell r="C723">
            <v>37622</v>
          </cell>
          <cell r="D723">
            <v>0.13333333333333333</v>
          </cell>
          <cell r="E723">
            <v>0.13333333333333333</v>
          </cell>
          <cell r="F723">
            <v>0.13333333333333333</v>
          </cell>
          <cell r="G723">
            <v>0.13333333333333333</v>
          </cell>
          <cell r="H723">
            <v>0.13333333333333333</v>
          </cell>
          <cell r="I723">
            <v>0.15</v>
          </cell>
          <cell r="J723">
            <v>0</v>
          </cell>
          <cell r="K723">
            <v>0.15</v>
          </cell>
          <cell r="L723">
            <v>0.1</v>
          </cell>
          <cell r="M723">
            <v>0.1</v>
          </cell>
          <cell r="N723">
            <v>0.12666666666666668</v>
          </cell>
        </row>
        <row r="724">
          <cell r="C724">
            <v>37987</v>
          </cell>
          <cell r="D724">
            <v>0.13333333333333333</v>
          </cell>
          <cell r="E724">
            <v>0.13333333333333333</v>
          </cell>
          <cell r="F724">
            <v>0.13333333333333333</v>
          </cell>
          <cell r="G724">
            <v>0.13333333333333333</v>
          </cell>
          <cell r="H724">
            <v>0.13333333333333333</v>
          </cell>
          <cell r="I724">
            <v>0.15</v>
          </cell>
          <cell r="J724">
            <v>0</v>
          </cell>
          <cell r="K724">
            <v>0.15</v>
          </cell>
          <cell r="L724">
            <v>0.1</v>
          </cell>
          <cell r="M724">
            <v>0.1</v>
          </cell>
          <cell r="N724">
            <v>0.12666666666666668</v>
          </cell>
        </row>
        <row r="725">
          <cell r="C725">
            <v>38353</v>
          </cell>
          <cell r="D725">
            <v>0.13333333333333333</v>
          </cell>
          <cell r="E725">
            <v>0.13333333333333333</v>
          </cell>
          <cell r="F725">
            <v>0.13333333333333333</v>
          </cell>
          <cell r="G725">
            <v>0.13333333333333333</v>
          </cell>
          <cell r="H725">
            <v>0.13333333333333333</v>
          </cell>
          <cell r="I725">
            <v>0.15</v>
          </cell>
          <cell r="J725">
            <v>0</v>
          </cell>
          <cell r="K725">
            <v>0.15</v>
          </cell>
          <cell r="L725">
            <v>0.1</v>
          </cell>
          <cell r="M725">
            <v>0.1</v>
          </cell>
          <cell r="N725">
            <v>0.12666666666666668</v>
          </cell>
        </row>
        <row r="726">
          <cell r="C726">
            <v>38718</v>
          </cell>
          <cell r="D726">
            <v>0.13333333333333333</v>
          </cell>
          <cell r="E726">
            <v>0.13333333333333333</v>
          </cell>
          <cell r="F726">
            <v>0.13333333333333333</v>
          </cell>
          <cell r="G726">
            <v>0.13333333333333333</v>
          </cell>
          <cell r="H726">
            <v>0.13333333333333333</v>
          </cell>
          <cell r="I726">
            <v>0.15</v>
          </cell>
          <cell r="J726">
            <v>0</v>
          </cell>
          <cell r="K726">
            <v>0.15</v>
          </cell>
          <cell r="L726">
            <v>0.1</v>
          </cell>
          <cell r="M726">
            <v>0.1</v>
          </cell>
          <cell r="N726">
            <v>0.12666666666666668</v>
          </cell>
        </row>
        <row r="728">
          <cell r="C728" t="str">
            <v>Rural NSW</v>
          </cell>
          <cell r="D728" t="str">
            <v>Pulse</v>
          </cell>
          <cell r="E728" t="str">
            <v>AGL</v>
          </cell>
          <cell r="F728" t="str">
            <v>TXU</v>
          </cell>
          <cell r="G728" t="str">
            <v>CitiPower</v>
          </cell>
          <cell r="H728" t="str">
            <v>Powercor</v>
          </cell>
          <cell r="I728" t="str">
            <v>Integral</v>
          </cell>
          <cell r="J728" t="str">
            <v>EnergyAustralia</v>
          </cell>
          <cell r="K728" t="str">
            <v>Rural NSW</v>
          </cell>
          <cell r="L728" t="str">
            <v>Energex</v>
          </cell>
          <cell r="M728" t="str">
            <v>Ergon</v>
          </cell>
          <cell r="N728" t="str">
            <v>Non Incumbent</v>
          </cell>
        </row>
        <row r="729">
          <cell r="C729">
            <v>36526</v>
          </cell>
          <cell r="D729">
            <v>0.13333333333333333</v>
          </cell>
          <cell r="E729">
            <v>0.13333333333333333</v>
          </cell>
          <cell r="F729">
            <v>0.13333333333333333</v>
          </cell>
          <cell r="G729">
            <v>0.13333333333333333</v>
          </cell>
          <cell r="H729">
            <v>0.13333333333333333</v>
          </cell>
          <cell r="I729">
            <v>0.15</v>
          </cell>
          <cell r="J729">
            <v>0.15</v>
          </cell>
          <cell r="K729">
            <v>0</v>
          </cell>
          <cell r="L729">
            <v>0.1</v>
          </cell>
          <cell r="M729">
            <v>0.1</v>
          </cell>
          <cell r="N729">
            <v>0.12666666666666668</v>
          </cell>
        </row>
        <row r="730">
          <cell r="C730">
            <v>36892</v>
          </cell>
          <cell r="D730">
            <v>0.13333333333333333</v>
          </cell>
          <cell r="E730">
            <v>0.13333333333333333</v>
          </cell>
          <cell r="F730">
            <v>0.13333333333333333</v>
          </cell>
          <cell r="G730">
            <v>0.13333333333333333</v>
          </cell>
          <cell r="H730">
            <v>0.13333333333333333</v>
          </cell>
          <cell r="I730">
            <v>0.15</v>
          </cell>
          <cell r="J730">
            <v>0.15</v>
          </cell>
          <cell r="K730">
            <v>0</v>
          </cell>
          <cell r="L730">
            <v>0.1</v>
          </cell>
          <cell r="M730">
            <v>0.1</v>
          </cell>
          <cell r="N730">
            <v>0.12666666666666668</v>
          </cell>
        </row>
        <row r="731">
          <cell r="C731">
            <v>37257</v>
          </cell>
          <cell r="D731">
            <v>0.13333333333333333</v>
          </cell>
          <cell r="E731">
            <v>0.13333333333333333</v>
          </cell>
          <cell r="F731">
            <v>0.13333333333333333</v>
          </cell>
          <cell r="G731">
            <v>0.13333333333333333</v>
          </cell>
          <cell r="H731">
            <v>0.13333333333333333</v>
          </cell>
          <cell r="I731">
            <v>0.15</v>
          </cell>
          <cell r="J731">
            <v>0.15</v>
          </cell>
          <cell r="K731">
            <v>0</v>
          </cell>
          <cell r="L731">
            <v>0.1</v>
          </cell>
          <cell r="M731">
            <v>0.1</v>
          </cell>
          <cell r="N731">
            <v>0.12666666666666668</v>
          </cell>
        </row>
        <row r="732">
          <cell r="C732">
            <v>37622</v>
          </cell>
          <cell r="D732">
            <v>0.13333333333333333</v>
          </cell>
          <cell r="E732">
            <v>0.13333333333333333</v>
          </cell>
          <cell r="F732">
            <v>0.13333333333333333</v>
          </cell>
          <cell r="G732">
            <v>0.13333333333333333</v>
          </cell>
          <cell r="H732">
            <v>0.13333333333333333</v>
          </cell>
          <cell r="I732">
            <v>0.15</v>
          </cell>
          <cell r="J732">
            <v>0.15</v>
          </cell>
          <cell r="K732">
            <v>0</v>
          </cell>
          <cell r="L732">
            <v>0.1</v>
          </cell>
          <cell r="M732">
            <v>0.1</v>
          </cell>
          <cell r="N732">
            <v>0.12666666666666668</v>
          </cell>
        </row>
        <row r="733">
          <cell r="C733">
            <v>37987</v>
          </cell>
          <cell r="D733">
            <v>0.13333333333333333</v>
          </cell>
          <cell r="E733">
            <v>0.13333333333333333</v>
          </cell>
          <cell r="F733">
            <v>0.13333333333333333</v>
          </cell>
          <cell r="G733">
            <v>0.13333333333333333</v>
          </cell>
          <cell r="H733">
            <v>0.13333333333333333</v>
          </cell>
          <cell r="I733">
            <v>0.15</v>
          </cell>
          <cell r="J733">
            <v>0.15</v>
          </cell>
          <cell r="K733">
            <v>0</v>
          </cell>
          <cell r="L733">
            <v>0.1</v>
          </cell>
          <cell r="M733">
            <v>0.1</v>
          </cell>
          <cell r="N733">
            <v>0.12666666666666668</v>
          </cell>
        </row>
        <row r="734">
          <cell r="C734">
            <v>38353</v>
          </cell>
          <cell r="D734">
            <v>0.13333333333333333</v>
          </cell>
          <cell r="E734">
            <v>0.13333333333333333</v>
          </cell>
          <cell r="F734">
            <v>0.13333333333333333</v>
          </cell>
          <cell r="G734">
            <v>0.13333333333333333</v>
          </cell>
          <cell r="H734">
            <v>0.13333333333333333</v>
          </cell>
          <cell r="I734">
            <v>0.15</v>
          </cell>
          <cell r="J734">
            <v>0.15</v>
          </cell>
          <cell r="K734">
            <v>0</v>
          </cell>
          <cell r="L734">
            <v>0.1</v>
          </cell>
          <cell r="M734">
            <v>0.1</v>
          </cell>
          <cell r="N734">
            <v>0.12666666666666668</v>
          </cell>
        </row>
        <row r="735">
          <cell r="C735">
            <v>38718</v>
          </cell>
          <cell r="D735">
            <v>0.13333333333333333</v>
          </cell>
          <cell r="E735">
            <v>0.13333333333333333</v>
          </cell>
          <cell r="F735">
            <v>0.13333333333333333</v>
          </cell>
          <cell r="G735">
            <v>0.13333333333333333</v>
          </cell>
          <cell r="H735">
            <v>0.13333333333333333</v>
          </cell>
          <cell r="I735">
            <v>0.15</v>
          </cell>
          <cell r="J735">
            <v>0.15</v>
          </cell>
          <cell r="K735">
            <v>0</v>
          </cell>
          <cell r="L735">
            <v>0.1</v>
          </cell>
          <cell r="M735">
            <v>0.1</v>
          </cell>
          <cell r="N735">
            <v>0.12666666666666668</v>
          </cell>
        </row>
        <row r="737">
          <cell r="C737" t="str">
            <v>Energex</v>
          </cell>
          <cell r="D737" t="str">
            <v>Pulse</v>
          </cell>
          <cell r="E737" t="str">
            <v>AGL</v>
          </cell>
          <cell r="F737" t="str">
            <v>TXU</v>
          </cell>
          <cell r="G737" t="str">
            <v>CitiPower</v>
          </cell>
          <cell r="H737" t="str">
            <v>Powercor</v>
          </cell>
          <cell r="I737" t="str">
            <v>Integral</v>
          </cell>
          <cell r="J737" t="str">
            <v>EnergyAustralia</v>
          </cell>
          <cell r="K737" t="str">
            <v>Rural NSW</v>
          </cell>
          <cell r="L737" t="str">
            <v>Energex</v>
          </cell>
          <cell r="M737" t="str">
            <v>Ergon</v>
          </cell>
          <cell r="N737" t="str">
            <v>Non Incumbent</v>
          </cell>
        </row>
        <row r="738">
          <cell r="C738">
            <v>36526</v>
          </cell>
          <cell r="D738">
            <v>0.08</v>
          </cell>
          <cell r="E738">
            <v>0.08</v>
          </cell>
          <cell r="F738">
            <v>0.08</v>
          </cell>
          <cell r="G738">
            <v>0.08</v>
          </cell>
          <cell r="H738">
            <v>0.08</v>
          </cell>
          <cell r="I738">
            <v>0.08</v>
          </cell>
          <cell r="J738">
            <v>0.08</v>
          </cell>
          <cell r="K738">
            <v>0.08</v>
          </cell>
          <cell r="L738">
            <v>0</v>
          </cell>
          <cell r="M738">
            <v>0.3</v>
          </cell>
          <cell r="N738">
            <v>0.08</v>
          </cell>
        </row>
        <row r="739">
          <cell r="C739">
            <v>36892</v>
          </cell>
          <cell r="D739">
            <v>0.08</v>
          </cell>
          <cell r="E739">
            <v>0.08</v>
          </cell>
          <cell r="F739">
            <v>0.08</v>
          </cell>
          <cell r="G739">
            <v>0.08</v>
          </cell>
          <cell r="H739">
            <v>0.08</v>
          </cell>
          <cell r="I739">
            <v>0.08</v>
          </cell>
          <cell r="J739">
            <v>0.08</v>
          </cell>
          <cell r="K739">
            <v>0.08</v>
          </cell>
          <cell r="L739">
            <v>0</v>
          </cell>
          <cell r="M739">
            <v>0.3</v>
          </cell>
          <cell r="N739">
            <v>0.08</v>
          </cell>
        </row>
        <row r="740">
          <cell r="C740">
            <v>37257</v>
          </cell>
          <cell r="D740">
            <v>0.08</v>
          </cell>
          <cell r="E740">
            <v>0.08</v>
          </cell>
          <cell r="F740">
            <v>0.08</v>
          </cell>
          <cell r="G740">
            <v>0.08</v>
          </cell>
          <cell r="H740">
            <v>0.08</v>
          </cell>
          <cell r="I740">
            <v>0.08</v>
          </cell>
          <cell r="J740">
            <v>0.08</v>
          </cell>
          <cell r="K740">
            <v>0.08</v>
          </cell>
          <cell r="L740">
            <v>0</v>
          </cell>
          <cell r="M740">
            <v>0.3</v>
          </cell>
          <cell r="N740">
            <v>0.08</v>
          </cell>
        </row>
        <row r="741">
          <cell r="C741">
            <v>37622</v>
          </cell>
          <cell r="D741">
            <v>0.08</v>
          </cell>
          <cell r="E741">
            <v>0.08</v>
          </cell>
          <cell r="F741">
            <v>0.08</v>
          </cell>
          <cell r="G741">
            <v>0.08</v>
          </cell>
          <cell r="H741">
            <v>0.08</v>
          </cell>
          <cell r="I741">
            <v>0.08</v>
          </cell>
          <cell r="J741">
            <v>0.08</v>
          </cell>
          <cell r="K741">
            <v>0.08</v>
          </cell>
          <cell r="L741">
            <v>0</v>
          </cell>
          <cell r="M741">
            <v>0.3</v>
          </cell>
          <cell r="N741">
            <v>0.08</v>
          </cell>
        </row>
        <row r="742">
          <cell r="C742">
            <v>37987</v>
          </cell>
          <cell r="D742">
            <v>0.08</v>
          </cell>
          <cell r="E742">
            <v>0.08</v>
          </cell>
          <cell r="F742">
            <v>0.08</v>
          </cell>
          <cell r="G742">
            <v>0.08</v>
          </cell>
          <cell r="H742">
            <v>0.08</v>
          </cell>
          <cell r="I742">
            <v>0.08</v>
          </cell>
          <cell r="J742">
            <v>0.08</v>
          </cell>
          <cell r="K742">
            <v>0.08</v>
          </cell>
          <cell r="L742">
            <v>0</v>
          </cell>
          <cell r="M742">
            <v>0.3</v>
          </cell>
          <cell r="N742">
            <v>0.08</v>
          </cell>
        </row>
        <row r="743">
          <cell r="C743">
            <v>38353</v>
          </cell>
          <cell r="D743">
            <v>0.08</v>
          </cell>
          <cell r="E743">
            <v>0.08</v>
          </cell>
          <cell r="F743">
            <v>0.08</v>
          </cell>
          <cell r="G743">
            <v>0.08</v>
          </cell>
          <cell r="H743">
            <v>0.08</v>
          </cell>
          <cell r="I743">
            <v>0.08</v>
          </cell>
          <cell r="J743">
            <v>0.08</v>
          </cell>
          <cell r="K743">
            <v>0.08</v>
          </cell>
          <cell r="L743">
            <v>0</v>
          </cell>
          <cell r="M743">
            <v>0.3</v>
          </cell>
          <cell r="N743">
            <v>0.08</v>
          </cell>
        </row>
        <row r="744">
          <cell r="C744">
            <v>38718</v>
          </cell>
          <cell r="D744">
            <v>0.08</v>
          </cell>
          <cell r="E744">
            <v>0.08</v>
          </cell>
          <cell r="F744">
            <v>0.08</v>
          </cell>
          <cell r="G744">
            <v>0.08</v>
          </cell>
          <cell r="H744">
            <v>0.08</v>
          </cell>
          <cell r="I744">
            <v>0.08</v>
          </cell>
          <cell r="J744">
            <v>0.08</v>
          </cell>
          <cell r="K744">
            <v>0.08</v>
          </cell>
          <cell r="L744">
            <v>0</v>
          </cell>
          <cell r="M744">
            <v>0.3</v>
          </cell>
          <cell r="N744">
            <v>0.08</v>
          </cell>
        </row>
        <row r="746">
          <cell r="C746" t="str">
            <v>Ergon</v>
          </cell>
          <cell r="D746" t="str">
            <v>Pulse</v>
          </cell>
          <cell r="E746" t="str">
            <v>AGL</v>
          </cell>
          <cell r="F746" t="str">
            <v>TXU</v>
          </cell>
          <cell r="G746" t="str">
            <v>CitiPower</v>
          </cell>
          <cell r="H746" t="str">
            <v>Powercor</v>
          </cell>
          <cell r="I746" t="str">
            <v>Integral</v>
          </cell>
          <cell r="J746" t="str">
            <v>EnergyAustralia</v>
          </cell>
          <cell r="K746" t="str">
            <v>Rural NSW</v>
          </cell>
          <cell r="L746" t="str">
            <v>Energex</v>
          </cell>
          <cell r="M746" t="str">
            <v>Ergon</v>
          </cell>
          <cell r="N746" t="str">
            <v>Non Incumbent</v>
          </cell>
        </row>
        <row r="747">
          <cell r="C747">
            <v>36526</v>
          </cell>
          <cell r="D747">
            <v>0.08</v>
          </cell>
          <cell r="E747">
            <v>0.08</v>
          </cell>
          <cell r="F747">
            <v>0.08</v>
          </cell>
          <cell r="G747">
            <v>0.08</v>
          </cell>
          <cell r="H747">
            <v>0.08</v>
          </cell>
          <cell r="I747">
            <v>0.08</v>
          </cell>
          <cell r="J747">
            <v>0.08</v>
          </cell>
          <cell r="K747">
            <v>0.08</v>
          </cell>
          <cell r="L747">
            <v>0.3</v>
          </cell>
          <cell r="M747">
            <v>0</v>
          </cell>
          <cell r="N747">
            <v>0.08</v>
          </cell>
        </row>
        <row r="748">
          <cell r="C748">
            <v>36892</v>
          </cell>
          <cell r="D748">
            <v>0.08</v>
          </cell>
          <cell r="E748">
            <v>0.08</v>
          </cell>
          <cell r="F748">
            <v>0.08</v>
          </cell>
          <cell r="G748">
            <v>0.08</v>
          </cell>
          <cell r="H748">
            <v>0.08</v>
          </cell>
          <cell r="I748">
            <v>0.08</v>
          </cell>
          <cell r="J748">
            <v>0.08</v>
          </cell>
          <cell r="K748">
            <v>0.08</v>
          </cell>
          <cell r="L748">
            <v>0.3</v>
          </cell>
          <cell r="M748">
            <v>0</v>
          </cell>
          <cell r="N748">
            <v>0.08</v>
          </cell>
        </row>
        <row r="749">
          <cell r="C749">
            <v>37257</v>
          </cell>
          <cell r="D749">
            <v>0.08</v>
          </cell>
          <cell r="E749">
            <v>0.08</v>
          </cell>
          <cell r="F749">
            <v>0.08</v>
          </cell>
          <cell r="G749">
            <v>0.08</v>
          </cell>
          <cell r="H749">
            <v>0.08</v>
          </cell>
          <cell r="I749">
            <v>0.08</v>
          </cell>
          <cell r="J749">
            <v>0.08</v>
          </cell>
          <cell r="K749">
            <v>0.08</v>
          </cell>
          <cell r="L749">
            <v>0.3</v>
          </cell>
          <cell r="M749">
            <v>0</v>
          </cell>
          <cell r="N749">
            <v>0.08</v>
          </cell>
        </row>
        <row r="750">
          <cell r="C750">
            <v>37622</v>
          </cell>
          <cell r="D750">
            <v>0.08</v>
          </cell>
          <cell r="E750">
            <v>0.08</v>
          </cell>
          <cell r="F750">
            <v>0.08</v>
          </cell>
          <cell r="G750">
            <v>0.08</v>
          </cell>
          <cell r="H750">
            <v>0.08</v>
          </cell>
          <cell r="I750">
            <v>0.08</v>
          </cell>
          <cell r="J750">
            <v>0.08</v>
          </cell>
          <cell r="K750">
            <v>0.08</v>
          </cell>
          <cell r="L750">
            <v>0.3</v>
          </cell>
          <cell r="M750">
            <v>0</v>
          </cell>
          <cell r="N750">
            <v>0.08</v>
          </cell>
        </row>
        <row r="751">
          <cell r="C751">
            <v>37987</v>
          </cell>
          <cell r="D751">
            <v>0.08</v>
          </cell>
          <cell r="E751">
            <v>0.08</v>
          </cell>
          <cell r="F751">
            <v>0.08</v>
          </cell>
          <cell r="G751">
            <v>0.08</v>
          </cell>
          <cell r="H751">
            <v>0.08</v>
          </cell>
          <cell r="I751">
            <v>0.08</v>
          </cell>
          <cell r="J751">
            <v>0.08</v>
          </cell>
          <cell r="K751">
            <v>0.08</v>
          </cell>
          <cell r="L751">
            <v>0.3</v>
          </cell>
          <cell r="M751">
            <v>0</v>
          </cell>
          <cell r="N751">
            <v>0.08</v>
          </cell>
        </row>
        <row r="752">
          <cell r="C752">
            <v>38353</v>
          </cell>
          <cell r="D752">
            <v>0.08</v>
          </cell>
          <cell r="E752">
            <v>0.08</v>
          </cell>
          <cell r="F752">
            <v>0.08</v>
          </cell>
          <cell r="G752">
            <v>0.08</v>
          </cell>
          <cell r="H752">
            <v>0.08</v>
          </cell>
          <cell r="I752">
            <v>0.08</v>
          </cell>
          <cell r="J752">
            <v>0.08</v>
          </cell>
          <cell r="K752">
            <v>0.08</v>
          </cell>
          <cell r="L752">
            <v>0.3</v>
          </cell>
          <cell r="M752">
            <v>0</v>
          </cell>
          <cell r="N752">
            <v>0.08</v>
          </cell>
        </row>
        <row r="753">
          <cell r="C753">
            <v>38718</v>
          </cell>
          <cell r="D753">
            <v>0.08</v>
          </cell>
          <cell r="E753">
            <v>0.08</v>
          </cell>
          <cell r="F753">
            <v>0.08</v>
          </cell>
          <cell r="G753">
            <v>0.08</v>
          </cell>
          <cell r="H753">
            <v>0.08</v>
          </cell>
          <cell r="I753">
            <v>0.08</v>
          </cell>
          <cell r="J753">
            <v>0.08</v>
          </cell>
          <cell r="K753">
            <v>0.08</v>
          </cell>
          <cell r="L753">
            <v>0.3</v>
          </cell>
          <cell r="M753">
            <v>0</v>
          </cell>
          <cell r="N753">
            <v>0.08</v>
          </cell>
        </row>
        <row r="755">
          <cell r="C755" t="str">
            <v>Non Incumbent</v>
          </cell>
          <cell r="D755" t="str">
            <v>Pulse</v>
          </cell>
          <cell r="E755" t="str">
            <v>AGL</v>
          </cell>
          <cell r="F755" t="str">
            <v>TXU</v>
          </cell>
          <cell r="G755" t="str">
            <v>CitiPower</v>
          </cell>
          <cell r="H755" t="str">
            <v>Powercor</v>
          </cell>
          <cell r="I755" t="str">
            <v>Integral</v>
          </cell>
          <cell r="J755" t="str">
            <v>EnergyAustralia</v>
          </cell>
          <cell r="K755" t="str">
            <v>Rural NSW</v>
          </cell>
          <cell r="L755" t="str">
            <v>Energex</v>
          </cell>
          <cell r="M755" t="str">
            <v>Ergon</v>
          </cell>
          <cell r="N755" t="str">
            <v>Non Incumbent</v>
          </cell>
        </row>
        <row r="756">
          <cell r="C756">
            <v>36526</v>
          </cell>
          <cell r="D756">
            <v>0.14000000000000012</v>
          </cell>
          <cell r="E756">
            <v>0.14000000000000012</v>
          </cell>
          <cell r="F756">
            <v>0.14000000000000012</v>
          </cell>
          <cell r="G756">
            <v>0.14000000000000012</v>
          </cell>
          <cell r="H756">
            <v>0.14000000000000012</v>
          </cell>
          <cell r="I756">
            <v>0.13</v>
          </cell>
          <cell r="J756">
            <v>0.13</v>
          </cell>
          <cell r="K756">
            <v>0.13</v>
          </cell>
          <cell r="L756">
            <v>0.10000000000000009</v>
          </cell>
          <cell r="M756">
            <v>0.10000000000000009</v>
          </cell>
          <cell r="N756">
            <v>0</v>
          </cell>
        </row>
        <row r="757">
          <cell r="C757">
            <v>36892</v>
          </cell>
          <cell r="D757">
            <v>0.14000000000000012</v>
          </cell>
          <cell r="E757">
            <v>0.14000000000000012</v>
          </cell>
          <cell r="F757">
            <v>0.14000000000000012</v>
          </cell>
          <cell r="G757">
            <v>0.14000000000000012</v>
          </cell>
          <cell r="H757">
            <v>0.14000000000000012</v>
          </cell>
          <cell r="I757">
            <v>0.13</v>
          </cell>
          <cell r="J757">
            <v>0.13</v>
          </cell>
          <cell r="K757">
            <v>0.13</v>
          </cell>
          <cell r="L757">
            <v>0.10000000000000009</v>
          </cell>
          <cell r="M757">
            <v>0.10000000000000009</v>
          </cell>
          <cell r="N757">
            <v>0</v>
          </cell>
        </row>
        <row r="758">
          <cell r="C758">
            <v>37257</v>
          </cell>
          <cell r="D758">
            <v>0.14000000000000012</v>
          </cell>
          <cell r="E758">
            <v>0.14000000000000012</v>
          </cell>
          <cell r="F758">
            <v>0.14000000000000012</v>
          </cell>
          <cell r="G758">
            <v>0.14000000000000012</v>
          </cell>
          <cell r="H758">
            <v>0.14000000000000012</v>
          </cell>
          <cell r="I758">
            <v>0.13</v>
          </cell>
          <cell r="J758">
            <v>0.13</v>
          </cell>
          <cell r="K758">
            <v>0.13</v>
          </cell>
          <cell r="L758">
            <v>0.10000000000000009</v>
          </cell>
          <cell r="M758">
            <v>0.10000000000000009</v>
          </cell>
          <cell r="N758">
            <v>0</v>
          </cell>
        </row>
        <row r="759">
          <cell r="C759">
            <v>37622</v>
          </cell>
          <cell r="D759">
            <v>0.14000000000000012</v>
          </cell>
          <cell r="E759">
            <v>0.14000000000000012</v>
          </cell>
          <cell r="F759">
            <v>0.14000000000000012</v>
          </cell>
          <cell r="G759">
            <v>0.14000000000000012</v>
          </cell>
          <cell r="H759">
            <v>0.14000000000000012</v>
          </cell>
          <cell r="I759">
            <v>0.13</v>
          </cell>
          <cell r="J759">
            <v>0.13</v>
          </cell>
          <cell r="K759">
            <v>0.13</v>
          </cell>
          <cell r="L759">
            <v>0.10000000000000009</v>
          </cell>
          <cell r="M759">
            <v>0.10000000000000009</v>
          </cell>
          <cell r="N759">
            <v>0</v>
          </cell>
        </row>
        <row r="760">
          <cell r="C760">
            <v>37987</v>
          </cell>
          <cell r="D760">
            <v>0.14000000000000012</v>
          </cell>
          <cell r="E760">
            <v>0.14000000000000012</v>
          </cell>
          <cell r="F760">
            <v>0.14000000000000012</v>
          </cell>
          <cell r="G760">
            <v>0.14000000000000012</v>
          </cell>
          <cell r="H760">
            <v>0.14000000000000012</v>
          </cell>
          <cell r="I760">
            <v>0.13</v>
          </cell>
          <cell r="J760">
            <v>0.13</v>
          </cell>
          <cell r="K760">
            <v>0.13</v>
          </cell>
          <cell r="L760">
            <v>0.10000000000000009</v>
          </cell>
          <cell r="M760">
            <v>0.10000000000000009</v>
          </cell>
          <cell r="N760">
            <v>0</v>
          </cell>
        </row>
        <row r="761">
          <cell r="C761">
            <v>38353</v>
          </cell>
          <cell r="D761">
            <v>0.14000000000000012</v>
          </cell>
          <cell r="E761">
            <v>0.14000000000000012</v>
          </cell>
          <cell r="F761">
            <v>0.14000000000000012</v>
          </cell>
          <cell r="G761">
            <v>0.14000000000000012</v>
          </cell>
          <cell r="H761">
            <v>0.14000000000000012</v>
          </cell>
          <cell r="I761">
            <v>0.13</v>
          </cell>
          <cell r="J761">
            <v>0.13</v>
          </cell>
          <cell r="K761">
            <v>0.13</v>
          </cell>
          <cell r="L761">
            <v>0.10000000000000009</v>
          </cell>
          <cell r="M761">
            <v>0.10000000000000009</v>
          </cell>
          <cell r="N761">
            <v>0</v>
          </cell>
        </row>
        <row r="762">
          <cell r="C762">
            <v>38718</v>
          </cell>
          <cell r="D762">
            <v>0.14000000000000012</v>
          </cell>
          <cell r="E762">
            <v>0.14000000000000012</v>
          </cell>
          <cell r="F762">
            <v>0.14000000000000012</v>
          </cell>
          <cell r="G762">
            <v>0.14000000000000012</v>
          </cell>
          <cell r="H762">
            <v>0.14000000000000012</v>
          </cell>
          <cell r="I762">
            <v>0.13</v>
          </cell>
          <cell r="J762">
            <v>0.13</v>
          </cell>
          <cell r="K762">
            <v>0.13</v>
          </cell>
          <cell r="L762">
            <v>0.10000000000000009</v>
          </cell>
          <cell r="M762">
            <v>0.10000000000000009</v>
          </cell>
          <cell r="N762">
            <v>0</v>
          </cell>
        </row>
        <row r="774">
          <cell r="C774" t="str">
            <v>Pulse wins from:</v>
          </cell>
          <cell r="D774" t="str">
            <v>Pulse</v>
          </cell>
          <cell r="E774" t="str">
            <v>AGL</v>
          </cell>
          <cell r="F774" t="str">
            <v>TXU</v>
          </cell>
          <cell r="G774" t="str">
            <v>CitiPower</v>
          </cell>
          <cell r="H774" t="str">
            <v>Powercor</v>
          </cell>
          <cell r="I774" t="str">
            <v>Integral</v>
          </cell>
          <cell r="J774" t="str">
            <v>EnergyAustralia</v>
          </cell>
          <cell r="K774" t="str">
            <v>Rural NSW</v>
          </cell>
          <cell r="L774" t="str">
            <v>Energex</v>
          </cell>
          <cell r="M774" t="str">
            <v>Ergon</v>
          </cell>
          <cell r="N774" t="str">
            <v>Non Incumbent</v>
          </cell>
        </row>
        <row r="775">
          <cell r="C775">
            <v>36526</v>
          </cell>
          <cell r="D775">
            <v>0</v>
          </cell>
          <cell r="E775">
            <v>7.0000000000000007E-2</v>
          </cell>
          <cell r="F775">
            <v>7.0000000000000007E-2</v>
          </cell>
          <cell r="G775">
            <v>7.0000000000000007E-2</v>
          </cell>
          <cell r="H775">
            <v>7.0000000000000007E-2</v>
          </cell>
          <cell r="I775">
            <v>0.08</v>
          </cell>
          <cell r="J775">
            <v>0.08</v>
          </cell>
          <cell r="K775">
            <v>0.08</v>
          </cell>
          <cell r="L775">
            <v>0.06</v>
          </cell>
          <cell r="M775">
            <v>0.06</v>
          </cell>
          <cell r="N775">
            <v>0.08</v>
          </cell>
        </row>
        <row r="776">
          <cell r="C776">
            <v>36892</v>
          </cell>
          <cell r="D776">
            <v>0</v>
          </cell>
          <cell r="E776">
            <v>7.0000000000000007E-2</v>
          </cell>
          <cell r="F776">
            <v>7.0000000000000007E-2</v>
          </cell>
          <cell r="G776">
            <v>7.0000000000000007E-2</v>
          </cell>
          <cell r="H776">
            <v>7.0000000000000007E-2</v>
          </cell>
          <cell r="I776">
            <v>0.08</v>
          </cell>
          <cell r="J776">
            <v>0.08</v>
          </cell>
          <cell r="K776">
            <v>0.08</v>
          </cell>
          <cell r="L776">
            <v>0.06</v>
          </cell>
          <cell r="M776">
            <v>0.06</v>
          </cell>
          <cell r="N776">
            <v>0.08</v>
          </cell>
        </row>
        <row r="777">
          <cell r="C777">
            <v>37257</v>
          </cell>
          <cell r="D777">
            <v>0</v>
          </cell>
          <cell r="E777">
            <v>7.0000000000000007E-2</v>
          </cell>
          <cell r="F777">
            <v>7.0000000000000007E-2</v>
          </cell>
          <cell r="G777">
            <v>7.0000000000000007E-2</v>
          </cell>
          <cell r="H777">
            <v>7.0000000000000007E-2</v>
          </cell>
          <cell r="I777">
            <v>0.08</v>
          </cell>
          <cell r="J777">
            <v>0.08</v>
          </cell>
          <cell r="K777">
            <v>0.08</v>
          </cell>
          <cell r="L777">
            <v>0.06</v>
          </cell>
          <cell r="M777">
            <v>0.06</v>
          </cell>
          <cell r="N777">
            <v>0.08</v>
          </cell>
        </row>
        <row r="778">
          <cell r="C778">
            <v>37622</v>
          </cell>
          <cell r="D778">
            <v>0</v>
          </cell>
          <cell r="E778">
            <v>7.0000000000000007E-2</v>
          </cell>
          <cell r="F778">
            <v>7.0000000000000007E-2</v>
          </cell>
          <cell r="G778">
            <v>7.0000000000000007E-2</v>
          </cell>
          <cell r="H778">
            <v>7.0000000000000007E-2</v>
          </cell>
          <cell r="I778">
            <v>0.08</v>
          </cell>
          <cell r="J778">
            <v>0.08</v>
          </cell>
          <cell r="K778">
            <v>0.08</v>
          </cell>
          <cell r="L778">
            <v>0.06</v>
          </cell>
          <cell r="M778">
            <v>0.06</v>
          </cell>
          <cell r="N778">
            <v>0.08</v>
          </cell>
        </row>
        <row r="779">
          <cell r="C779">
            <v>37987</v>
          </cell>
          <cell r="D779">
            <v>0</v>
          </cell>
          <cell r="E779">
            <v>7.0000000000000007E-2</v>
          </cell>
          <cell r="F779">
            <v>7.0000000000000007E-2</v>
          </cell>
          <cell r="G779">
            <v>7.0000000000000007E-2</v>
          </cell>
          <cell r="H779">
            <v>7.0000000000000007E-2</v>
          </cell>
          <cell r="I779">
            <v>0.08</v>
          </cell>
          <cell r="J779">
            <v>0.08</v>
          </cell>
          <cell r="K779">
            <v>0.08</v>
          </cell>
          <cell r="L779">
            <v>0.06</v>
          </cell>
          <cell r="M779">
            <v>0.06</v>
          </cell>
          <cell r="N779">
            <v>0.08</v>
          </cell>
        </row>
        <row r="780">
          <cell r="C780">
            <v>38353</v>
          </cell>
          <cell r="D780">
            <v>0</v>
          </cell>
          <cell r="E780">
            <v>7.0000000000000007E-2</v>
          </cell>
          <cell r="F780">
            <v>7.0000000000000007E-2</v>
          </cell>
          <cell r="G780">
            <v>7.0000000000000007E-2</v>
          </cell>
          <cell r="H780">
            <v>7.0000000000000007E-2</v>
          </cell>
          <cell r="I780">
            <v>0.08</v>
          </cell>
          <cell r="J780">
            <v>0.08</v>
          </cell>
          <cell r="K780">
            <v>0.08</v>
          </cell>
          <cell r="L780">
            <v>0.06</v>
          </cell>
          <cell r="M780">
            <v>0.06</v>
          </cell>
          <cell r="N780">
            <v>0.08</v>
          </cell>
        </row>
        <row r="781">
          <cell r="C781">
            <v>38718</v>
          </cell>
          <cell r="D781">
            <v>0</v>
          </cell>
          <cell r="E781">
            <v>7.0000000000000007E-2</v>
          </cell>
          <cell r="F781">
            <v>7.0000000000000007E-2</v>
          </cell>
          <cell r="G781">
            <v>7.0000000000000007E-2</v>
          </cell>
          <cell r="H781">
            <v>7.0000000000000007E-2</v>
          </cell>
          <cell r="I781">
            <v>0.08</v>
          </cell>
          <cell r="J781">
            <v>0.08</v>
          </cell>
          <cell r="K781">
            <v>0.08</v>
          </cell>
          <cell r="L781">
            <v>0.06</v>
          </cell>
          <cell r="M781">
            <v>0.06</v>
          </cell>
          <cell r="N781">
            <v>0.08</v>
          </cell>
        </row>
        <row r="783">
          <cell r="C783" t="str">
            <v>AGL</v>
          </cell>
          <cell r="D783" t="str">
            <v>Pulse</v>
          </cell>
          <cell r="E783" t="str">
            <v>AGL</v>
          </cell>
          <cell r="F783" t="str">
            <v>TXU</v>
          </cell>
          <cell r="G783" t="str">
            <v>CitiPower</v>
          </cell>
          <cell r="H783" t="str">
            <v>Powercor</v>
          </cell>
          <cell r="I783" t="str">
            <v>Integral</v>
          </cell>
          <cell r="J783" t="str">
            <v>EnergyAustralia</v>
          </cell>
          <cell r="K783" t="str">
            <v>Rural NSW</v>
          </cell>
          <cell r="L783" t="str">
            <v>Energex</v>
          </cell>
          <cell r="M783" t="str">
            <v>Ergon</v>
          </cell>
          <cell r="N783" t="str">
            <v>Non Incumbent</v>
          </cell>
        </row>
        <row r="784">
          <cell r="C784">
            <v>36526</v>
          </cell>
          <cell r="D784">
            <v>7.4999999999999997E-2</v>
          </cell>
          <cell r="E784">
            <v>0</v>
          </cell>
          <cell r="F784">
            <v>7.6666666666666675E-2</v>
          </cell>
          <cell r="G784">
            <v>7.6666666666666675E-2</v>
          </cell>
          <cell r="H784">
            <v>7.6666666666666675E-2</v>
          </cell>
          <cell r="I784">
            <v>8.2500000000000004E-2</v>
          </cell>
          <cell r="J784">
            <v>8.2500000000000004E-2</v>
          </cell>
          <cell r="K784">
            <v>8.2500000000000004E-2</v>
          </cell>
          <cell r="L784">
            <v>0.06</v>
          </cell>
          <cell r="M784">
            <v>0.06</v>
          </cell>
          <cell r="N784">
            <v>0.08</v>
          </cell>
        </row>
        <row r="785">
          <cell r="C785">
            <v>36892</v>
          </cell>
          <cell r="D785">
            <v>7.4999999999999997E-2</v>
          </cell>
          <cell r="E785">
            <v>0</v>
          </cell>
          <cell r="F785">
            <v>7.6666666666666675E-2</v>
          </cell>
          <cell r="G785">
            <v>7.6666666666666675E-2</v>
          </cell>
          <cell r="H785">
            <v>7.6666666666666675E-2</v>
          </cell>
          <cell r="I785">
            <v>8.2500000000000004E-2</v>
          </cell>
          <cell r="J785">
            <v>8.2500000000000004E-2</v>
          </cell>
          <cell r="K785">
            <v>8.2500000000000004E-2</v>
          </cell>
          <cell r="L785">
            <v>0.06</v>
          </cell>
          <cell r="M785">
            <v>0.06</v>
          </cell>
          <cell r="N785">
            <v>0.08</v>
          </cell>
        </row>
        <row r="786">
          <cell r="C786">
            <v>37257</v>
          </cell>
          <cell r="D786">
            <v>7.4999999999999997E-2</v>
          </cell>
          <cell r="E786">
            <v>0</v>
          </cell>
          <cell r="F786">
            <v>7.6666666666666675E-2</v>
          </cell>
          <cell r="G786">
            <v>7.6666666666666675E-2</v>
          </cell>
          <cell r="H786">
            <v>7.6666666666666675E-2</v>
          </cell>
          <cell r="I786">
            <v>8.2500000000000004E-2</v>
          </cell>
          <cell r="J786">
            <v>8.2500000000000004E-2</v>
          </cell>
          <cell r="K786">
            <v>8.2500000000000004E-2</v>
          </cell>
          <cell r="L786">
            <v>0.06</v>
          </cell>
          <cell r="M786">
            <v>0.06</v>
          </cell>
          <cell r="N786">
            <v>0.08</v>
          </cell>
        </row>
        <row r="787">
          <cell r="C787">
            <v>37622</v>
          </cell>
          <cell r="D787">
            <v>7.4999999999999997E-2</v>
          </cell>
          <cell r="E787">
            <v>0</v>
          </cell>
          <cell r="F787">
            <v>7.6666666666666675E-2</v>
          </cell>
          <cell r="G787">
            <v>7.6666666666666675E-2</v>
          </cell>
          <cell r="H787">
            <v>7.6666666666666675E-2</v>
          </cell>
          <cell r="I787">
            <v>8.2500000000000004E-2</v>
          </cell>
          <cell r="J787">
            <v>8.2500000000000004E-2</v>
          </cell>
          <cell r="K787">
            <v>8.2500000000000004E-2</v>
          </cell>
          <cell r="L787">
            <v>0.06</v>
          </cell>
          <cell r="M787">
            <v>0.06</v>
          </cell>
          <cell r="N787">
            <v>0.08</v>
          </cell>
        </row>
        <row r="788">
          <cell r="C788">
            <v>37987</v>
          </cell>
          <cell r="D788">
            <v>7.4999999999999997E-2</v>
          </cell>
          <cell r="E788">
            <v>0</v>
          </cell>
          <cell r="F788">
            <v>7.6666666666666675E-2</v>
          </cell>
          <cell r="G788">
            <v>7.6666666666666675E-2</v>
          </cell>
          <cell r="H788">
            <v>7.6666666666666675E-2</v>
          </cell>
          <cell r="I788">
            <v>8.2500000000000004E-2</v>
          </cell>
          <cell r="J788">
            <v>8.2500000000000004E-2</v>
          </cell>
          <cell r="K788">
            <v>8.2500000000000004E-2</v>
          </cell>
          <cell r="L788">
            <v>0.06</v>
          </cell>
          <cell r="M788">
            <v>0.06</v>
          </cell>
          <cell r="N788">
            <v>0.08</v>
          </cell>
        </row>
        <row r="789">
          <cell r="C789">
            <v>38353</v>
          </cell>
          <cell r="D789">
            <v>7.4999999999999997E-2</v>
          </cell>
          <cell r="E789">
            <v>0</v>
          </cell>
          <cell r="F789">
            <v>7.6666666666666675E-2</v>
          </cell>
          <cell r="G789">
            <v>7.6666666666666675E-2</v>
          </cell>
          <cell r="H789">
            <v>7.6666666666666675E-2</v>
          </cell>
          <cell r="I789">
            <v>8.2500000000000004E-2</v>
          </cell>
          <cell r="J789">
            <v>8.2500000000000004E-2</v>
          </cell>
          <cell r="K789">
            <v>8.2500000000000004E-2</v>
          </cell>
          <cell r="L789">
            <v>0.06</v>
          </cell>
          <cell r="M789">
            <v>0.06</v>
          </cell>
          <cell r="N789">
            <v>0.08</v>
          </cell>
        </row>
        <row r="790">
          <cell r="C790">
            <v>38718</v>
          </cell>
          <cell r="D790">
            <v>7.4999999999999997E-2</v>
          </cell>
          <cell r="E790">
            <v>0</v>
          </cell>
          <cell r="F790">
            <v>7.6666666666666675E-2</v>
          </cell>
          <cell r="G790">
            <v>7.6666666666666675E-2</v>
          </cell>
          <cell r="H790">
            <v>7.6666666666666675E-2</v>
          </cell>
          <cell r="I790">
            <v>8.2500000000000004E-2</v>
          </cell>
          <cell r="J790">
            <v>8.2500000000000004E-2</v>
          </cell>
          <cell r="K790">
            <v>8.2500000000000004E-2</v>
          </cell>
          <cell r="L790">
            <v>0.06</v>
          </cell>
          <cell r="M790">
            <v>0.06</v>
          </cell>
          <cell r="N790">
            <v>0.08</v>
          </cell>
        </row>
        <row r="792">
          <cell r="C792" t="str">
            <v>TXU</v>
          </cell>
          <cell r="D792" t="str">
            <v>Pulse</v>
          </cell>
          <cell r="E792" t="str">
            <v>AGL</v>
          </cell>
          <cell r="F792" t="str">
            <v>TXU</v>
          </cell>
          <cell r="G792" t="str">
            <v>CitiPower</v>
          </cell>
          <cell r="H792" t="str">
            <v>Powercor</v>
          </cell>
          <cell r="I792" t="str">
            <v>Integral</v>
          </cell>
          <cell r="J792" t="str">
            <v>EnergyAustralia</v>
          </cell>
          <cell r="K792" t="str">
            <v>Rural NSW</v>
          </cell>
          <cell r="L792" t="str">
            <v>Energex</v>
          </cell>
          <cell r="M792" t="str">
            <v>Ergon</v>
          </cell>
          <cell r="N792" t="str">
            <v>Non Incumbent</v>
          </cell>
        </row>
        <row r="793">
          <cell r="C793">
            <v>36526</v>
          </cell>
          <cell r="D793">
            <v>7.4999999999999997E-2</v>
          </cell>
          <cell r="E793">
            <v>7.6666666666666675E-2</v>
          </cell>
          <cell r="F793">
            <v>0</v>
          </cell>
          <cell r="G793">
            <v>7.6666666666666675E-2</v>
          </cell>
          <cell r="H793">
            <v>7.6666666666666675E-2</v>
          </cell>
          <cell r="I793">
            <v>8.2500000000000004E-2</v>
          </cell>
          <cell r="J793">
            <v>8.2500000000000004E-2</v>
          </cell>
          <cell r="K793">
            <v>8.2500000000000004E-2</v>
          </cell>
          <cell r="L793">
            <v>0.06</v>
          </cell>
          <cell r="M793">
            <v>0.06</v>
          </cell>
          <cell r="N793">
            <v>0.1</v>
          </cell>
        </row>
        <row r="794">
          <cell r="C794">
            <v>36892</v>
          </cell>
          <cell r="D794">
            <v>7.4999999999999997E-2</v>
          </cell>
          <cell r="E794">
            <v>7.6666666666666675E-2</v>
          </cell>
          <cell r="F794">
            <v>0</v>
          </cell>
          <cell r="G794">
            <v>7.6666666666666675E-2</v>
          </cell>
          <cell r="H794">
            <v>7.6666666666666675E-2</v>
          </cell>
          <cell r="I794">
            <v>8.2500000000000004E-2</v>
          </cell>
          <cell r="J794">
            <v>8.2500000000000004E-2</v>
          </cell>
          <cell r="K794">
            <v>8.2500000000000004E-2</v>
          </cell>
          <cell r="L794">
            <v>0.06</v>
          </cell>
          <cell r="M794">
            <v>0.06</v>
          </cell>
          <cell r="N794">
            <v>0.1</v>
          </cell>
        </row>
        <row r="795">
          <cell r="C795">
            <v>37257</v>
          </cell>
          <cell r="D795">
            <v>7.4999999999999997E-2</v>
          </cell>
          <cell r="E795">
            <v>7.6666666666666675E-2</v>
          </cell>
          <cell r="F795">
            <v>0</v>
          </cell>
          <cell r="G795">
            <v>7.6666666666666675E-2</v>
          </cell>
          <cell r="H795">
            <v>7.6666666666666675E-2</v>
          </cell>
          <cell r="I795">
            <v>8.2500000000000004E-2</v>
          </cell>
          <cell r="J795">
            <v>8.2500000000000004E-2</v>
          </cell>
          <cell r="K795">
            <v>8.2500000000000004E-2</v>
          </cell>
          <cell r="L795">
            <v>0.06</v>
          </cell>
          <cell r="M795">
            <v>0.06</v>
          </cell>
          <cell r="N795">
            <v>0.1</v>
          </cell>
        </row>
        <row r="796">
          <cell r="C796">
            <v>37622</v>
          </cell>
          <cell r="D796">
            <v>7.4999999999999997E-2</v>
          </cell>
          <cell r="E796">
            <v>7.6666666666666675E-2</v>
          </cell>
          <cell r="F796">
            <v>0</v>
          </cell>
          <cell r="G796">
            <v>7.6666666666666675E-2</v>
          </cell>
          <cell r="H796">
            <v>7.6666666666666675E-2</v>
          </cell>
          <cell r="I796">
            <v>8.2500000000000004E-2</v>
          </cell>
          <cell r="J796">
            <v>8.2500000000000004E-2</v>
          </cell>
          <cell r="K796">
            <v>8.2500000000000004E-2</v>
          </cell>
          <cell r="L796">
            <v>0.06</v>
          </cell>
          <cell r="M796">
            <v>0.06</v>
          </cell>
          <cell r="N796">
            <v>0.1</v>
          </cell>
        </row>
        <row r="797">
          <cell r="C797">
            <v>37987</v>
          </cell>
          <cell r="D797">
            <v>7.4999999999999997E-2</v>
          </cell>
          <cell r="E797">
            <v>7.6666666666666675E-2</v>
          </cell>
          <cell r="F797">
            <v>0</v>
          </cell>
          <cell r="G797">
            <v>7.6666666666666675E-2</v>
          </cell>
          <cell r="H797">
            <v>7.6666666666666675E-2</v>
          </cell>
          <cell r="I797">
            <v>8.2500000000000004E-2</v>
          </cell>
          <cell r="J797">
            <v>8.2500000000000004E-2</v>
          </cell>
          <cell r="K797">
            <v>8.2500000000000004E-2</v>
          </cell>
          <cell r="L797">
            <v>0.06</v>
          </cell>
          <cell r="M797">
            <v>0.06</v>
          </cell>
          <cell r="N797">
            <v>0.1</v>
          </cell>
        </row>
        <row r="798">
          <cell r="C798">
            <v>38353</v>
          </cell>
          <cell r="D798">
            <v>7.4999999999999997E-2</v>
          </cell>
          <cell r="E798">
            <v>7.6666666666666675E-2</v>
          </cell>
          <cell r="F798">
            <v>0</v>
          </cell>
          <cell r="G798">
            <v>7.6666666666666675E-2</v>
          </cell>
          <cell r="H798">
            <v>7.6666666666666675E-2</v>
          </cell>
          <cell r="I798">
            <v>8.2500000000000004E-2</v>
          </cell>
          <cell r="J798">
            <v>8.2500000000000004E-2</v>
          </cell>
          <cell r="K798">
            <v>8.2500000000000004E-2</v>
          </cell>
          <cell r="L798">
            <v>0.06</v>
          </cell>
          <cell r="M798">
            <v>0.06</v>
          </cell>
          <cell r="N798">
            <v>0.1</v>
          </cell>
        </row>
        <row r="799">
          <cell r="C799">
            <v>38718</v>
          </cell>
          <cell r="D799">
            <v>7.4999999999999997E-2</v>
          </cell>
          <cell r="E799">
            <v>7.6666666666666675E-2</v>
          </cell>
          <cell r="F799">
            <v>0</v>
          </cell>
          <cell r="G799">
            <v>7.6666666666666675E-2</v>
          </cell>
          <cell r="H799">
            <v>7.6666666666666675E-2</v>
          </cell>
          <cell r="I799">
            <v>8.2500000000000004E-2</v>
          </cell>
          <cell r="J799">
            <v>8.2500000000000004E-2</v>
          </cell>
          <cell r="K799">
            <v>8.2500000000000004E-2</v>
          </cell>
          <cell r="L799">
            <v>0.06</v>
          </cell>
          <cell r="M799">
            <v>0.06</v>
          </cell>
          <cell r="N799">
            <v>0.1</v>
          </cell>
        </row>
        <row r="801">
          <cell r="C801" t="str">
            <v>CitiPower</v>
          </cell>
          <cell r="D801" t="str">
            <v>Pulse</v>
          </cell>
          <cell r="E801" t="str">
            <v>AGL</v>
          </cell>
          <cell r="F801" t="str">
            <v>TXU</v>
          </cell>
          <cell r="G801" t="str">
            <v>CitiPower</v>
          </cell>
          <cell r="H801" t="str">
            <v>Powercor</v>
          </cell>
          <cell r="I801" t="str">
            <v>Integral</v>
          </cell>
          <cell r="J801" t="str">
            <v>EnergyAustralia</v>
          </cell>
          <cell r="K801" t="str">
            <v>Rural NSW</v>
          </cell>
          <cell r="L801" t="str">
            <v>Energex</v>
          </cell>
          <cell r="M801" t="str">
            <v>Ergon</v>
          </cell>
          <cell r="N801" t="str">
            <v>Non Incumbent</v>
          </cell>
        </row>
        <row r="802">
          <cell r="C802">
            <v>36526</v>
          </cell>
          <cell r="D802">
            <v>7.4999999999999997E-2</v>
          </cell>
          <cell r="E802">
            <v>7.6666666666666675E-2</v>
          </cell>
          <cell r="F802">
            <v>7.6666666666666675E-2</v>
          </cell>
          <cell r="G802">
            <v>0</v>
          </cell>
          <cell r="H802">
            <v>7.6666666666666675E-2</v>
          </cell>
          <cell r="I802">
            <v>8.2500000000000004E-2</v>
          </cell>
          <cell r="J802">
            <v>8.2500000000000004E-2</v>
          </cell>
          <cell r="K802">
            <v>8.2500000000000004E-2</v>
          </cell>
          <cell r="L802">
            <v>0.06</v>
          </cell>
          <cell r="M802">
            <v>0.06</v>
          </cell>
          <cell r="N802">
            <v>0.1</v>
          </cell>
        </row>
        <row r="803">
          <cell r="C803">
            <v>36892</v>
          </cell>
          <cell r="D803">
            <v>7.4999999999999997E-2</v>
          </cell>
          <cell r="E803">
            <v>7.6666666666666675E-2</v>
          </cell>
          <cell r="F803">
            <v>7.6666666666666675E-2</v>
          </cell>
          <cell r="G803">
            <v>0</v>
          </cell>
          <cell r="H803">
            <v>7.6666666666666675E-2</v>
          </cell>
          <cell r="I803">
            <v>8.2500000000000004E-2</v>
          </cell>
          <cell r="J803">
            <v>8.2500000000000004E-2</v>
          </cell>
          <cell r="K803">
            <v>8.2500000000000004E-2</v>
          </cell>
          <cell r="L803">
            <v>0.06</v>
          </cell>
          <cell r="M803">
            <v>0.06</v>
          </cell>
          <cell r="N803">
            <v>0.1</v>
          </cell>
        </row>
        <row r="804">
          <cell r="C804">
            <v>37257</v>
          </cell>
          <cell r="D804">
            <v>7.4999999999999997E-2</v>
          </cell>
          <cell r="E804">
            <v>7.6666666666666675E-2</v>
          </cell>
          <cell r="F804">
            <v>7.6666666666666675E-2</v>
          </cell>
          <cell r="G804">
            <v>0</v>
          </cell>
          <cell r="H804">
            <v>7.6666666666666675E-2</v>
          </cell>
          <cell r="I804">
            <v>8.2500000000000004E-2</v>
          </cell>
          <cell r="J804">
            <v>8.2500000000000004E-2</v>
          </cell>
          <cell r="K804">
            <v>8.2500000000000004E-2</v>
          </cell>
          <cell r="L804">
            <v>0.06</v>
          </cell>
          <cell r="M804">
            <v>0.06</v>
          </cell>
          <cell r="N804">
            <v>0.1</v>
          </cell>
        </row>
        <row r="805">
          <cell r="C805">
            <v>37622</v>
          </cell>
          <cell r="D805">
            <v>7.4999999999999997E-2</v>
          </cell>
          <cell r="E805">
            <v>7.6666666666666675E-2</v>
          </cell>
          <cell r="F805">
            <v>7.6666666666666675E-2</v>
          </cell>
          <cell r="G805">
            <v>0</v>
          </cell>
          <cell r="H805">
            <v>7.6666666666666675E-2</v>
          </cell>
          <cell r="I805">
            <v>8.2500000000000004E-2</v>
          </cell>
          <cell r="J805">
            <v>8.2500000000000004E-2</v>
          </cell>
          <cell r="K805">
            <v>8.2500000000000004E-2</v>
          </cell>
          <cell r="L805">
            <v>0.06</v>
          </cell>
          <cell r="M805">
            <v>0.06</v>
          </cell>
          <cell r="N805">
            <v>0.1</v>
          </cell>
        </row>
        <row r="806">
          <cell r="C806">
            <v>37987</v>
          </cell>
          <cell r="D806">
            <v>7.4999999999999997E-2</v>
          </cell>
          <cell r="E806">
            <v>7.6666666666666675E-2</v>
          </cell>
          <cell r="F806">
            <v>7.6666666666666675E-2</v>
          </cell>
          <cell r="G806">
            <v>0</v>
          </cell>
          <cell r="H806">
            <v>7.6666666666666675E-2</v>
          </cell>
          <cell r="I806">
            <v>8.2500000000000004E-2</v>
          </cell>
          <cell r="J806">
            <v>8.2500000000000004E-2</v>
          </cell>
          <cell r="K806">
            <v>8.2500000000000004E-2</v>
          </cell>
          <cell r="L806">
            <v>0.06</v>
          </cell>
          <cell r="M806">
            <v>0.06</v>
          </cell>
          <cell r="N806">
            <v>0.1</v>
          </cell>
        </row>
        <row r="807">
          <cell r="C807">
            <v>38353</v>
          </cell>
          <cell r="D807">
            <v>7.4999999999999997E-2</v>
          </cell>
          <cell r="E807">
            <v>7.6666666666666675E-2</v>
          </cell>
          <cell r="F807">
            <v>7.6666666666666675E-2</v>
          </cell>
          <cell r="G807">
            <v>0</v>
          </cell>
          <cell r="H807">
            <v>7.6666666666666675E-2</v>
          </cell>
          <cell r="I807">
            <v>8.2500000000000004E-2</v>
          </cell>
          <cell r="J807">
            <v>8.2500000000000004E-2</v>
          </cell>
          <cell r="K807">
            <v>8.2500000000000004E-2</v>
          </cell>
          <cell r="L807">
            <v>0.06</v>
          </cell>
          <cell r="M807">
            <v>0.06</v>
          </cell>
          <cell r="N807">
            <v>0.1</v>
          </cell>
        </row>
        <row r="808">
          <cell r="C808">
            <v>38718</v>
          </cell>
          <cell r="D808">
            <v>7.4999999999999997E-2</v>
          </cell>
          <cell r="E808">
            <v>7.6666666666666675E-2</v>
          </cell>
          <cell r="F808">
            <v>7.6666666666666675E-2</v>
          </cell>
          <cell r="G808">
            <v>0</v>
          </cell>
          <cell r="H808">
            <v>7.6666666666666675E-2</v>
          </cell>
          <cell r="I808">
            <v>8.2500000000000004E-2</v>
          </cell>
          <cell r="J808">
            <v>8.2500000000000004E-2</v>
          </cell>
          <cell r="K808">
            <v>8.2500000000000004E-2</v>
          </cell>
          <cell r="L808">
            <v>0.06</v>
          </cell>
          <cell r="M808">
            <v>0.06</v>
          </cell>
          <cell r="N808">
            <v>0.1</v>
          </cell>
        </row>
        <row r="810">
          <cell r="C810" t="str">
            <v>Powercor</v>
          </cell>
          <cell r="D810" t="str">
            <v>Pulse</v>
          </cell>
          <cell r="E810" t="str">
            <v>AGL</v>
          </cell>
          <cell r="F810" t="str">
            <v>TXU</v>
          </cell>
          <cell r="G810" t="str">
            <v>CitiPower</v>
          </cell>
          <cell r="H810" t="str">
            <v>Powercor</v>
          </cell>
          <cell r="I810" t="str">
            <v>Integral</v>
          </cell>
          <cell r="J810" t="str">
            <v>EnergyAustralia</v>
          </cell>
          <cell r="K810" t="str">
            <v>Rural NSW</v>
          </cell>
          <cell r="L810" t="str">
            <v>Energex</v>
          </cell>
          <cell r="M810" t="str">
            <v>Ergon</v>
          </cell>
          <cell r="N810" t="str">
            <v>Non Incumbent</v>
          </cell>
        </row>
        <row r="811">
          <cell r="C811">
            <v>36526</v>
          </cell>
          <cell r="D811">
            <v>7.4999999999999997E-2</v>
          </cell>
          <cell r="E811">
            <v>7.6666666666666675E-2</v>
          </cell>
          <cell r="F811">
            <v>7.6666666666666675E-2</v>
          </cell>
          <cell r="G811">
            <v>7.6666666666666675E-2</v>
          </cell>
          <cell r="H811">
            <v>0</v>
          </cell>
          <cell r="I811">
            <v>8.2500000000000004E-2</v>
          </cell>
          <cell r="J811">
            <v>8.2500000000000004E-2</v>
          </cell>
          <cell r="K811">
            <v>8.2500000000000004E-2</v>
          </cell>
          <cell r="L811">
            <v>0.06</v>
          </cell>
          <cell r="M811">
            <v>0.06</v>
          </cell>
          <cell r="N811">
            <v>0.1</v>
          </cell>
        </row>
        <row r="812">
          <cell r="C812">
            <v>36892</v>
          </cell>
          <cell r="D812">
            <v>7.4999999999999997E-2</v>
          </cell>
          <cell r="E812">
            <v>7.6666666666666675E-2</v>
          </cell>
          <cell r="F812">
            <v>7.6666666666666675E-2</v>
          </cell>
          <cell r="G812">
            <v>7.6666666666666675E-2</v>
          </cell>
          <cell r="H812">
            <v>0</v>
          </cell>
          <cell r="I812">
            <v>8.2500000000000004E-2</v>
          </cell>
          <cell r="J812">
            <v>8.2500000000000004E-2</v>
          </cell>
          <cell r="K812">
            <v>8.2500000000000004E-2</v>
          </cell>
          <cell r="L812">
            <v>0.06</v>
          </cell>
          <cell r="M812">
            <v>0.06</v>
          </cell>
          <cell r="N812">
            <v>0.1</v>
          </cell>
        </row>
        <row r="813">
          <cell r="C813">
            <v>37257</v>
          </cell>
          <cell r="D813">
            <v>7.4999999999999997E-2</v>
          </cell>
          <cell r="E813">
            <v>7.6666666666666675E-2</v>
          </cell>
          <cell r="F813">
            <v>7.6666666666666675E-2</v>
          </cell>
          <cell r="G813">
            <v>7.6666666666666675E-2</v>
          </cell>
          <cell r="H813">
            <v>0</v>
          </cell>
          <cell r="I813">
            <v>8.2500000000000004E-2</v>
          </cell>
          <cell r="J813">
            <v>8.2500000000000004E-2</v>
          </cell>
          <cell r="K813">
            <v>8.2500000000000004E-2</v>
          </cell>
          <cell r="L813">
            <v>0.06</v>
          </cell>
          <cell r="M813">
            <v>0.06</v>
          </cell>
          <cell r="N813">
            <v>0.1</v>
          </cell>
        </row>
        <row r="814">
          <cell r="C814">
            <v>37622</v>
          </cell>
          <cell r="D814">
            <v>7.4999999999999997E-2</v>
          </cell>
          <cell r="E814">
            <v>7.6666666666666675E-2</v>
          </cell>
          <cell r="F814">
            <v>7.6666666666666675E-2</v>
          </cell>
          <cell r="G814">
            <v>7.6666666666666675E-2</v>
          </cell>
          <cell r="H814">
            <v>0</v>
          </cell>
          <cell r="I814">
            <v>8.2500000000000004E-2</v>
          </cell>
          <cell r="J814">
            <v>8.2500000000000004E-2</v>
          </cell>
          <cell r="K814">
            <v>8.2500000000000004E-2</v>
          </cell>
          <cell r="L814">
            <v>0.06</v>
          </cell>
          <cell r="M814">
            <v>0.06</v>
          </cell>
          <cell r="N814">
            <v>0.1</v>
          </cell>
        </row>
        <row r="815">
          <cell r="C815">
            <v>37987</v>
          </cell>
          <cell r="D815">
            <v>7.4999999999999997E-2</v>
          </cell>
          <cell r="E815">
            <v>7.6666666666666675E-2</v>
          </cell>
          <cell r="F815">
            <v>7.6666666666666675E-2</v>
          </cell>
          <cell r="G815">
            <v>7.6666666666666675E-2</v>
          </cell>
          <cell r="H815">
            <v>0</v>
          </cell>
          <cell r="I815">
            <v>8.2500000000000004E-2</v>
          </cell>
          <cell r="J815">
            <v>8.2500000000000004E-2</v>
          </cell>
          <cell r="K815">
            <v>8.2500000000000004E-2</v>
          </cell>
          <cell r="L815">
            <v>0.06</v>
          </cell>
          <cell r="M815">
            <v>0.06</v>
          </cell>
          <cell r="N815">
            <v>0.1</v>
          </cell>
        </row>
        <row r="816">
          <cell r="C816">
            <v>38353</v>
          </cell>
          <cell r="D816">
            <v>7.4999999999999997E-2</v>
          </cell>
          <cell r="E816">
            <v>7.6666666666666675E-2</v>
          </cell>
          <cell r="F816">
            <v>7.6666666666666675E-2</v>
          </cell>
          <cell r="G816">
            <v>7.6666666666666675E-2</v>
          </cell>
          <cell r="H816">
            <v>0</v>
          </cell>
          <cell r="I816">
            <v>8.2500000000000004E-2</v>
          </cell>
          <cell r="J816">
            <v>8.2500000000000004E-2</v>
          </cell>
          <cell r="K816">
            <v>8.2500000000000004E-2</v>
          </cell>
          <cell r="L816">
            <v>0.06</v>
          </cell>
          <cell r="M816">
            <v>0.06</v>
          </cell>
          <cell r="N816">
            <v>0.1</v>
          </cell>
        </row>
        <row r="817">
          <cell r="C817">
            <v>38718</v>
          </cell>
          <cell r="D817">
            <v>7.4999999999999997E-2</v>
          </cell>
          <cell r="E817">
            <v>7.6666666666666675E-2</v>
          </cell>
          <cell r="F817">
            <v>7.6666666666666675E-2</v>
          </cell>
          <cell r="G817">
            <v>7.6666666666666675E-2</v>
          </cell>
          <cell r="H817">
            <v>0</v>
          </cell>
          <cell r="I817">
            <v>8.2500000000000004E-2</v>
          </cell>
          <cell r="J817">
            <v>8.2500000000000004E-2</v>
          </cell>
          <cell r="K817">
            <v>8.2500000000000004E-2</v>
          </cell>
          <cell r="L817">
            <v>0.06</v>
          </cell>
          <cell r="M817">
            <v>0.06</v>
          </cell>
          <cell r="N817">
            <v>0.1</v>
          </cell>
        </row>
        <row r="819">
          <cell r="C819" t="str">
            <v>Integral</v>
          </cell>
          <cell r="D819" t="str">
            <v>Pulse</v>
          </cell>
          <cell r="E819" t="str">
            <v>AGL</v>
          </cell>
          <cell r="F819" t="str">
            <v>TXU</v>
          </cell>
          <cell r="G819" t="str">
            <v>CitiPower</v>
          </cell>
          <cell r="H819" t="str">
            <v>Powercor</v>
          </cell>
          <cell r="I819" t="str">
            <v>Integral</v>
          </cell>
          <cell r="J819" t="str">
            <v>EnergyAustralia</v>
          </cell>
          <cell r="K819" t="str">
            <v>Rural NSW</v>
          </cell>
          <cell r="L819" t="str">
            <v>Energex</v>
          </cell>
          <cell r="M819" t="str">
            <v>Ergon</v>
          </cell>
          <cell r="N819" t="str">
            <v>Non Incumbent</v>
          </cell>
        </row>
        <row r="820">
          <cell r="C820">
            <v>36526</v>
          </cell>
          <cell r="D820">
            <v>0.13333333333333333</v>
          </cell>
          <cell r="E820">
            <v>0.13333333333333333</v>
          </cell>
          <cell r="F820">
            <v>0.13333333333333333</v>
          </cell>
          <cell r="G820">
            <v>0.13333333333333333</v>
          </cell>
          <cell r="H820">
            <v>0.13333333333333333</v>
          </cell>
          <cell r="I820">
            <v>0</v>
          </cell>
          <cell r="J820">
            <v>0.15</v>
          </cell>
          <cell r="K820">
            <v>0.15</v>
          </cell>
          <cell r="L820">
            <v>0.1</v>
          </cell>
          <cell r="M820">
            <v>0.1</v>
          </cell>
          <cell r="N820">
            <v>0.12666666666666668</v>
          </cell>
        </row>
        <row r="821">
          <cell r="C821">
            <v>36892</v>
          </cell>
          <cell r="D821">
            <v>0.13333333333333333</v>
          </cell>
          <cell r="E821">
            <v>0.13333333333333333</v>
          </cell>
          <cell r="F821">
            <v>0.13333333333333333</v>
          </cell>
          <cell r="G821">
            <v>0.13333333333333333</v>
          </cell>
          <cell r="H821">
            <v>0.13333333333333333</v>
          </cell>
          <cell r="I821">
            <v>0</v>
          </cell>
          <cell r="J821">
            <v>0.15</v>
          </cell>
          <cell r="K821">
            <v>0.15</v>
          </cell>
          <cell r="L821">
            <v>0.1</v>
          </cell>
          <cell r="M821">
            <v>0.1</v>
          </cell>
          <cell r="N821">
            <v>0.12666666666666668</v>
          </cell>
        </row>
        <row r="822">
          <cell r="C822">
            <v>37257</v>
          </cell>
          <cell r="D822">
            <v>0.13333333333333333</v>
          </cell>
          <cell r="E822">
            <v>0.13333333333333333</v>
          </cell>
          <cell r="F822">
            <v>0.13333333333333333</v>
          </cell>
          <cell r="G822">
            <v>0.13333333333333333</v>
          </cell>
          <cell r="H822">
            <v>0.13333333333333333</v>
          </cell>
          <cell r="I822">
            <v>0</v>
          </cell>
          <cell r="J822">
            <v>0.15</v>
          </cell>
          <cell r="K822">
            <v>0.15</v>
          </cell>
          <cell r="L822">
            <v>0.1</v>
          </cell>
          <cell r="M822">
            <v>0.1</v>
          </cell>
          <cell r="N822">
            <v>0.12666666666666668</v>
          </cell>
        </row>
        <row r="823">
          <cell r="C823">
            <v>37622</v>
          </cell>
          <cell r="D823">
            <v>0.13333333333333333</v>
          </cell>
          <cell r="E823">
            <v>0.13333333333333333</v>
          </cell>
          <cell r="F823">
            <v>0.13333333333333333</v>
          </cell>
          <cell r="G823">
            <v>0.13333333333333333</v>
          </cell>
          <cell r="H823">
            <v>0.13333333333333333</v>
          </cell>
          <cell r="I823">
            <v>0</v>
          </cell>
          <cell r="J823">
            <v>0.15</v>
          </cell>
          <cell r="K823">
            <v>0.15</v>
          </cell>
          <cell r="L823">
            <v>0.1</v>
          </cell>
          <cell r="M823">
            <v>0.1</v>
          </cell>
          <cell r="N823">
            <v>0.12666666666666668</v>
          </cell>
        </row>
        <row r="824">
          <cell r="C824">
            <v>37987</v>
          </cell>
          <cell r="D824">
            <v>0.13333333333333333</v>
          </cell>
          <cell r="E824">
            <v>0.13333333333333333</v>
          </cell>
          <cell r="F824">
            <v>0.13333333333333333</v>
          </cell>
          <cell r="G824">
            <v>0.13333333333333333</v>
          </cell>
          <cell r="H824">
            <v>0.13333333333333333</v>
          </cell>
          <cell r="I824">
            <v>0</v>
          </cell>
          <cell r="J824">
            <v>0.15</v>
          </cell>
          <cell r="K824">
            <v>0.15</v>
          </cell>
          <cell r="L824">
            <v>0.1</v>
          </cell>
          <cell r="M824">
            <v>0.1</v>
          </cell>
          <cell r="N824">
            <v>0.12666666666666668</v>
          </cell>
        </row>
        <row r="825">
          <cell r="C825">
            <v>38353</v>
          </cell>
          <cell r="D825">
            <v>0.13333333333333333</v>
          </cell>
          <cell r="E825">
            <v>0.13333333333333333</v>
          </cell>
          <cell r="F825">
            <v>0.13333333333333333</v>
          </cell>
          <cell r="G825">
            <v>0.13333333333333333</v>
          </cell>
          <cell r="H825">
            <v>0.13333333333333333</v>
          </cell>
          <cell r="I825">
            <v>0</v>
          </cell>
          <cell r="J825">
            <v>0.15</v>
          </cell>
          <cell r="K825">
            <v>0.15</v>
          </cell>
          <cell r="L825">
            <v>0.1</v>
          </cell>
          <cell r="M825">
            <v>0.1</v>
          </cell>
          <cell r="N825">
            <v>0.12666666666666668</v>
          </cell>
        </row>
        <row r="826">
          <cell r="C826">
            <v>38718</v>
          </cell>
          <cell r="D826">
            <v>0.13333333333333333</v>
          </cell>
          <cell r="E826">
            <v>0.13333333333333333</v>
          </cell>
          <cell r="F826">
            <v>0.13333333333333333</v>
          </cell>
          <cell r="G826">
            <v>0.13333333333333333</v>
          </cell>
          <cell r="H826">
            <v>0.13333333333333333</v>
          </cell>
          <cell r="I826">
            <v>0</v>
          </cell>
          <cell r="J826">
            <v>0.15</v>
          </cell>
          <cell r="K826">
            <v>0.15</v>
          </cell>
          <cell r="L826">
            <v>0.1</v>
          </cell>
          <cell r="M826">
            <v>0.1</v>
          </cell>
          <cell r="N826">
            <v>0.12666666666666668</v>
          </cell>
        </row>
        <row r="828">
          <cell r="C828" t="str">
            <v>EnergyAustralia</v>
          </cell>
          <cell r="D828" t="str">
            <v>Pulse</v>
          </cell>
          <cell r="E828" t="str">
            <v>AGL</v>
          </cell>
          <cell r="F828" t="str">
            <v>TXU</v>
          </cell>
          <cell r="G828" t="str">
            <v>CitiPower</v>
          </cell>
          <cell r="H828" t="str">
            <v>Powercor</v>
          </cell>
          <cell r="I828" t="str">
            <v>Integral</v>
          </cell>
          <cell r="J828" t="str">
            <v>EnergyAustralia</v>
          </cell>
          <cell r="K828" t="str">
            <v>Rural NSW</v>
          </cell>
          <cell r="L828" t="str">
            <v>Energex</v>
          </cell>
          <cell r="M828" t="str">
            <v>Ergon</v>
          </cell>
          <cell r="N828" t="str">
            <v>Non Incumbent</v>
          </cell>
        </row>
        <row r="829">
          <cell r="C829">
            <v>36526</v>
          </cell>
          <cell r="D829">
            <v>0.13333333333333333</v>
          </cell>
          <cell r="E829">
            <v>0.13333333333333333</v>
          </cell>
          <cell r="F829">
            <v>0.13333333333333333</v>
          </cell>
          <cell r="G829">
            <v>0.13333333333333333</v>
          </cell>
          <cell r="H829">
            <v>0.13333333333333333</v>
          </cell>
          <cell r="I829">
            <v>0.15</v>
          </cell>
          <cell r="J829">
            <v>0</v>
          </cell>
          <cell r="K829">
            <v>0.15</v>
          </cell>
          <cell r="L829">
            <v>0.1</v>
          </cell>
          <cell r="M829">
            <v>0.1</v>
          </cell>
          <cell r="N829">
            <v>0.12666666666666668</v>
          </cell>
        </row>
        <row r="830">
          <cell r="C830">
            <v>36892</v>
          </cell>
          <cell r="D830">
            <v>0.13333333333333333</v>
          </cell>
          <cell r="E830">
            <v>0.13333333333333333</v>
          </cell>
          <cell r="F830">
            <v>0.13333333333333333</v>
          </cell>
          <cell r="G830">
            <v>0.13333333333333333</v>
          </cell>
          <cell r="H830">
            <v>0.13333333333333333</v>
          </cell>
          <cell r="I830">
            <v>0.15</v>
          </cell>
          <cell r="J830">
            <v>0</v>
          </cell>
          <cell r="K830">
            <v>0.15</v>
          </cell>
          <cell r="L830">
            <v>0.1</v>
          </cell>
          <cell r="M830">
            <v>0.1</v>
          </cell>
          <cell r="N830">
            <v>0.12666666666666668</v>
          </cell>
        </row>
        <row r="831">
          <cell r="C831">
            <v>37257</v>
          </cell>
          <cell r="D831">
            <v>0.13333333333333333</v>
          </cell>
          <cell r="E831">
            <v>0.13333333333333333</v>
          </cell>
          <cell r="F831">
            <v>0.13333333333333333</v>
          </cell>
          <cell r="G831">
            <v>0.13333333333333333</v>
          </cell>
          <cell r="H831">
            <v>0.13333333333333333</v>
          </cell>
          <cell r="I831">
            <v>0.15</v>
          </cell>
          <cell r="J831">
            <v>0</v>
          </cell>
          <cell r="K831">
            <v>0.15</v>
          </cell>
          <cell r="L831">
            <v>0.1</v>
          </cell>
          <cell r="M831">
            <v>0.1</v>
          </cell>
          <cell r="N831">
            <v>0.12666666666666668</v>
          </cell>
        </row>
        <row r="832">
          <cell r="C832">
            <v>37622</v>
          </cell>
          <cell r="D832">
            <v>0.13333333333333333</v>
          </cell>
          <cell r="E832">
            <v>0.13333333333333333</v>
          </cell>
          <cell r="F832">
            <v>0.13333333333333333</v>
          </cell>
          <cell r="G832">
            <v>0.13333333333333333</v>
          </cell>
          <cell r="H832">
            <v>0.13333333333333333</v>
          </cell>
          <cell r="I832">
            <v>0.15</v>
          </cell>
          <cell r="J832">
            <v>0</v>
          </cell>
          <cell r="K832">
            <v>0.15</v>
          </cell>
          <cell r="L832">
            <v>0.1</v>
          </cell>
          <cell r="M832">
            <v>0.1</v>
          </cell>
          <cell r="N832">
            <v>0.12666666666666668</v>
          </cell>
        </row>
        <row r="833">
          <cell r="C833">
            <v>37987</v>
          </cell>
          <cell r="D833">
            <v>0.13333333333333333</v>
          </cell>
          <cell r="E833">
            <v>0.13333333333333333</v>
          </cell>
          <cell r="F833">
            <v>0.13333333333333333</v>
          </cell>
          <cell r="G833">
            <v>0.13333333333333333</v>
          </cell>
          <cell r="H833">
            <v>0.13333333333333333</v>
          </cell>
          <cell r="I833">
            <v>0.15</v>
          </cell>
          <cell r="J833">
            <v>0</v>
          </cell>
          <cell r="K833">
            <v>0.15</v>
          </cell>
          <cell r="L833">
            <v>0.1</v>
          </cell>
          <cell r="M833">
            <v>0.1</v>
          </cell>
          <cell r="N833">
            <v>0.12666666666666668</v>
          </cell>
        </row>
        <row r="834">
          <cell r="C834">
            <v>38353</v>
          </cell>
          <cell r="D834">
            <v>0.13333333333333333</v>
          </cell>
          <cell r="E834">
            <v>0.13333333333333333</v>
          </cell>
          <cell r="F834">
            <v>0.13333333333333333</v>
          </cell>
          <cell r="G834">
            <v>0.13333333333333333</v>
          </cell>
          <cell r="H834">
            <v>0.13333333333333333</v>
          </cell>
          <cell r="I834">
            <v>0.15</v>
          </cell>
          <cell r="J834">
            <v>0</v>
          </cell>
          <cell r="K834">
            <v>0.15</v>
          </cell>
          <cell r="L834">
            <v>0.1</v>
          </cell>
          <cell r="M834">
            <v>0.1</v>
          </cell>
          <cell r="N834">
            <v>0.12666666666666668</v>
          </cell>
        </row>
        <row r="835">
          <cell r="C835">
            <v>38718</v>
          </cell>
          <cell r="D835">
            <v>0.13333333333333333</v>
          </cell>
          <cell r="E835">
            <v>0.13333333333333333</v>
          </cell>
          <cell r="F835">
            <v>0.13333333333333333</v>
          </cell>
          <cell r="G835">
            <v>0.13333333333333333</v>
          </cell>
          <cell r="H835">
            <v>0.13333333333333333</v>
          </cell>
          <cell r="I835">
            <v>0.15</v>
          </cell>
          <cell r="J835">
            <v>0</v>
          </cell>
          <cell r="K835">
            <v>0.15</v>
          </cell>
          <cell r="L835">
            <v>0.1</v>
          </cell>
          <cell r="M835">
            <v>0.1</v>
          </cell>
          <cell r="N835">
            <v>0.12666666666666668</v>
          </cell>
        </row>
        <row r="837">
          <cell r="C837" t="str">
            <v>Rural NSW</v>
          </cell>
          <cell r="D837" t="str">
            <v>Pulse</v>
          </cell>
          <cell r="E837" t="str">
            <v>AGL</v>
          </cell>
          <cell r="F837" t="str">
            <v>TXU</v>
          </cell>
          <cell r="G837" t="str">
            <v>CitiPower</v>
          </cell>
          <cell r="H837" t="str">
            <v>Powercor</v>
          </cell>
          <cell r="I837" t="str">
            <v>Integral</v>
          </cell>
          <cell r="J837" t="str">
            <v>EnergyAustralia</v>
          </cell>
          <cell r="K837" t="str">
            <v>Rural NSW</v>
          </cell>
          <cell r="L837" t="str">
            <v>Energex</v>
          </cell>
          <cell r="M837" t="str">
            <v>Ergon</v>
          </cell>
          <cell r="N837" t="str">
            <v>Non Incumbent</v>
          </cell>
        </row>
        <row r="838">
          <cell r="C838">
            <v>36526</v>
          </cell>
          <cell r="D838">
            <v>0.13333333333333333</v>
          </cell>
          <cell r="E838">
            <v>0.13333333333333333</v>
          </cell>
          <cell r="F838">
            <v>0.13333333333333333</v>
          </cell>
          <cell r="G838">
            <v>0.13333333333333333</v>
          </cell>
          <cell r="H838">
            <v>0.13333333333333333</v>
          </cell>
          <cell r="I838">
            <v>0.15</v>
          </cell>
          <cell r="J838">
            <v>0.15</v>
          </cell>
          <cell r="K838">
            <v>0</v>
          </cell>
          <cell r="L838">
            <v>0.1</v>
          </cell>
          <cell r="M838">
            <v>0.1</v>
          </cell>
          <cell r="N838">
            <v>0.12666666666666668</v>
          </cell>
        </row>
        <row r="839">
          <cell r="C839">
            <v>36892</v>
          </cell>
          <cell r="D839">
            <v>0.13333333333333333</v>
          </cell>
          <cell r="E839">
            <v>0.13333333333333333</v>
          </cell>
          <cell r="F839">
            <v>0.13333333333333333</v>
          </cell>
          <cell r="G839">
            <v>0.13333333333333333</v>
          </cell>
          <cell r="H839">
            <v>0.13333333333333333</v>
          </cell>
          <cell r="I839">
            <v>0.15</v>
          </cell>
          <cell r="J839">
            <v>0.15</v>
          </cell>
          <cell r="K839">
            <v>0</v>
          </cell>
          <cell r="L839">
            <v>0.1</v>
          </cell>
          <cell r="M839">
            <v>0.1</v>
          </cell>
          <cell r="N839">
            <v>0.12666666666666668</v>
          </cell>
        </row>
        <row r="840">
          <cell r="C840">
            <v>37257</v>
          </cell>
          <cell r="D840">
            <v>0.13333333333333333</v>
          </cell>
          <cell r="E840">
            <v>0.13333333333333333</v>
          </cell>
          <cell r="F840">
            <v>0.13333333333333333</v>
          </cell>
          <cell r="G840">
            <v>0.13333333333333333</v>
          </cell>
          <cell r="H840">
            <v>0.13333333333333333</v>
          </cell>
          <cell r="I840">
            <v>0.15</v>
          </cell>
          <cell r="J840">
            <v>0.15</v>
          </cell>
          <cell r="K840">
            <v>0</v>
          </cell>
          <cell r="L840">
            <v>0.1</v>
          </cell>
          <cell r="M840">
            <v>0.1</v>
          </cell>
          <cell r="N840">
            <v>0.12666666666666668</v>
          </cell>
        </row>
        <row r="841">
          <cell r="C841">
            <v>37622</v>
          </cell>
          <cell r="D841">
            <v>0.13333333333333333</v>
          </cell>
          <cell r="E841">
            <v>0.13333333333333333</v>
          </cell>
          <cell r="F841">
            <v>0.13333333333333333</v>
          </cell>
          <cell r="G841">
            <v>0.13333333333333333</v>
          </cell>
          <cell r="H841">
            <v>0.13333333333333333</v>
          </cell>
          <cell r="I841">
            <v>0.15</v>
          </cell>
          <cell r="J841">
            <v>0.15</v>
          </cell>
          <cell r="K841">
            <v>0</v>
          </cell>
          <cell r="L841">
            <v>0.1</v>
          </cell>
          <cell r="M841">
            <v>0.1</v>
          </cell>
          <cell r="N841">
            <v>0.12666666666666668</v>
          </cell>
        </row>
        <row r="842">
          <cell r="C842">
            <v>37987</v>
          </cell>
          <cell r="D842">
            <v>0.13333333333333333</v>
          </cell>
          <cell r="E842">
            <v>0.13333333333333333</v>
          </cell>
          <cell r="F842">
            <v>0.13333333333333333</v>
          </cell>
          <cell r="G842">
            <v>0.13333333333333333</v>
          </cell>
          <cell r="H842">
            <v>0.13333333333333333</v>
          </cell>
          <cell r="I842">
            <v>0.15</v>
          </cell>
          <cell r="J842">
            <v>0.15</v>
          </cell>
          <cell r="K842">
            <v>0</v>
          </cell>
          <cell r="L842">
            <v>0.1</v>
          </cell>
          <cell r="M842">
            <v>0.1</v>
          </cell>
          <cell r="N842">
            <v>0.12666666666666668</v>
          </cell>
        </row>
        <row r="843">
          <cell r="C843">
            <v>38353</v>
          </cell>
          <cell r="D843">
            <v>0.13333333333333333</v>
          </cell>
          <cell r="E843">
            <v>0.13333333333333333</v>
          </cell>
          <cell r="F843">
            <v>0.13333333333333333</v>
          </cell>
          <cell r="G843">
            <v>0.13333333333333333</v>
          </cell>
          <cell r="H843">
            <v>0.13333333333333333</v>
          </cell>
          <cell r="I843">
            <v>0.15</v>
          </cell>
          <cell r="J843">
            <v>0.15</v>
          </cell>
          <cell r="K843">
            <v>0</v>
          </cell>
          <cell r="L843">
            <v>0.1</v>
          </cell>
          <cell r="M843">
            <v>0.1</v>
          </cell>
          <cell r="N843">
            <v>0.12666666666666668</v>
          </cell>
        </row>
        <row r="844">
          <cell r="C844">
            <v>38718</v>
          </cell>
          <cell r="D844">
            <v>0.13333333333333333</v>
          </cell>
          <cell r="E844">
            <v>0.13333333333333333</v>
          </cell>
          <cell r="F844">
            <v>0.13333333333333333</v>
          </cell>
          <cell r="G844">
            <v>0.13333333333333333</v>
          </cell>
          <cell r="H844">
            <v>0.13333333333333333</v>
          </cell>
          <cell r="I844">
            <v>0.15</v>
          </cell>
          <cell r="J844">
            <v>0.15</v>
          </cell>
          <cell r="K844">
            <v>0</v>
          </cell>
          <cell r="L844">
            <v>0.1</v>
          </cell>
          <cell r="M844">
            <v>0.1</v>
          </cell>
          <cell r="N844">
            <v>0.12666666666666668</v>
          </cell>
        </row>
        <row r="846">
          <cell r="C846" t="str">
            <v>Energex</v>
          </cell>
          <cell r="D846" t="str">
            <v>Pulse</v>
          </cell>
          <cell r="E846" t="str">
            <v>AGL</v>
          </cell>
          <cell r="F846" t="str">
            <v>TXU</v>
          </cell>
          <cell r="G846" t="str">
            <v>CitiPower</v>
          </cell>
          <cell r="H846" t="str">
            <v>Powercor</v>
          </cell>
          <cell r="I846" t="str">
            <v>Integral</v>
          </cell>
          <cell r="J846" t="str">
            <v>EnergyAustralia</v>
          </cell>
          <cell r="K846" t="str">
            <v>Rural NSW</v>
          </cell>
          <cell r="L846" t="str">
            <v>Energex</v>
          </cell>
          <cell r="M846" t="str">
            <v>Ergon</v>
          </cell>
          <cell r="N846" t="str">
            <v>Non Incumbent</v>
          </cell>
        </row>
        <row r="847">
          <cell r="C847">
            <v>36526</v>
          </cell>
          <cell r="D847">
            <v>0.08</v>
          </cell>
          <cell r="E847">
            <v>0.08</v>
          </cell>
          <cell r="F847">
            <v>0.08</v>
          </cell>
          <cell r="G847">
            <v>0.08</v>
          </cell>
          <cell r="H847">
            <v>0.08</v>
          </cell>
          <cell r="I847">
            <v>0.08</v>
          </cell>
          <cell r="J847">
            <v>0.08</v>
          </cell>
          <cell r="K847">
            <v>0.08</v>
          </cell>
          <cell r="L847">
            <v>0</v>
          </cell>
          <cell r="M847">
            <v>0.3</v>
          </cell>
          <cell r="N847">
            <v>0.08</v>
          </cell>
        </row>
        <row r="848">
          <cell r="C848">
            <v>36892</v>
          </cell>
          <cell r="D848">
            <v>0.08</v>
          </cell>
          <cell r="E848">
            <v>0.08</v>
          </cell>
          <cell r="F848">
            <v>0.08</v>
          </cell>
          <cell r="G848">
            <v>0.08</v>
          </cell>
          <cell r="H848">
            <v>0.08</v>
          </cell>
          <cell r="I848">
            <v>0.08</v>
          </cell>
          <cell r="J848">
            <v>0.08</v>
          </cell>
          <cell r="K848">
            <v>0.08</v>
          </cell>
          <cell r="L848">
            <v>0</v>
          </cell>
          <cell r="M848">
            <v>0.3</v>
          </cell>
          <cell r="N848">
            <v>0.08</v>
          </cell>
        </row>
        <row r="849">
          <cell r="C849">
            <v>37257</v>
          </cell>
          <cell r="D849">
            <v>0.08</v>
          </cell>
          <cell r="E849">
            <v>0.08</v>
          </cell>
          <cell r="F849">
            <v>0.08</v>
          </cell>
          <cell r="G849">
            <v>0.08</v>
          </cell>
          <cell r="H849">
            <v>0.08</v>
          </cell>
          <cell r="I849">
            <v>0.08</v>
          </cell>
          <cell r="J849">
            <v>0.08</v>
          </cell>
          <cell r="K849">
            <v>0.08</v>
          </cell>
          <cell r="L849">
            <v>0</v>
          </cell>
          <cell r="M849">
            <v>0.3</v>
          </cell>
          <cell r="N849">
            <v>0.08</v>
          </cell>
        </row>
        <row r="850">
          <cell r="C850">
            <v>37622</v>
          </cell>
          <cell r="D850">
            <v>0.08</v>
          </cell>
          <cell r="E850">
            <v>0.08</v>
          </cell>
          <cell r="F850">
            <v>0.08</v>
          </cell>
          <cell r="G850">
            <v>0.08</v>
          </cell>
          <cell r="H850">
            <v>0.08</v>
          </cell>
          <cell r="I850">
            <v>0.08</v>
          </cell>
          <cell r="J850">
            <v>0.08</v>
          </cell>
          <cell r="K850">
            <v>0.08</v>
          </cell>
          <cell r="L850">
            <v>0</v>
          </cell>
          <cell r="M850">
            <v>0.3</v>
          </cell>
          <cell r="N850">
            <v>0.08</v>
          </cell>
        </row>
        <row r="851">
          <cell r="C851">
            <v>37987</v>
          </cell>
          <cell r="D851">
            <v>0.08</v>
          </cell>
          <cell r="E851">
            <v>0.08</v>
          </cell>
          <cell r="F851">
            <v>0.08</v>
          </cell>
          <cell r="G851">
            <v>0.08</v>
          </cell>
          <cell r="H851">
            <v>0.08</v>
          </cell>
          <cell r="I851">
            <v>0.08</v>
          </cell>
          <cell r="J851">
            <v>0.08</v>
          </cell>
          <cell r="K851">
            <v>0.08</v>
          </cell>
          <cell r="L851">
            <v>0</v>
          </cell>
          <cell r="M851">
            <v>0.3</v>
          </cell>
          <cell r="N851">
            <v>0.08</v>
          </cell>
        </row>
        <row r="852">
          <cell r="C852">
            <v>38353</v>
          </cell>
          <cell r="D852">
            <v>0.08</v>
          </cell>
          <cell r="E852">
            <v>0.08</v>
          </cell>
          <cell r="F852">
            <v>0.08</v>
          </cell>
          <cell r="G852">
            <v>0.08</v>
          </cell>
          <cell r="H852">
            <v>0.08</v>
          </cell>
          <cell r="I852">
            <v>0.08</v>
          </cell>
          <cell r="J852">
            <v>0.08</v>
          </cell>
          <cell r="K852">
            <v>0.08</v>
          </cell>
          <cell r="L852">
            <v>0</v>
          </cell>
          <cell r="M852">
            <v>0.3</v>
          </cell>
          <cell r="N852">
            <v>0.08</v>
          </cell>
        </row>
        <row r="853">
          <cell r="C853">
            <v>38718</v>
          </cell>
          <cell r="D853">
            <v>0.08</v>
          </cell>
          <cell r="E853">
            <v>0.08</v>
          </cell>
          <cell r="F853">
            <v>0.08</v>
          </cell>
          <cell r="G853">
            <v>0.08</v>
          </cell>
          <cell r="H853">
            <v>0.08</v>
          </cell>
          <cell r="I853">
            <v>0.08</v>
          </cell>
          <cell r="J853">
            <v>0.08</v>
          </cell>
          <cell r="K853">
            <v>0.08</v>
          </cell>
          <cell r="L853">
            <v>0</v>
          </cell>
          <cell r="M853">
            <v>0.3</v>
          </cell>
          <cell r="N853">
            <v>0.08</v>
          </cell>
        </row>
        <row r="855">
          <cell r="C855" t="str">
            <v>Ergon</v>
          </cell>
          <cell r="D855" t="str">
            <v>Pulse</v>
          </cell>
          <cell r="E855" t="str">
            <v>AGL</v>
          </cell>
          <cell r="F855" t="str">
            <v>TXU</v>
          </cell>
          <cell r="G855" t="str">
            <v>CitiPower</v>
          </cell>
          <cell r="H855" t="str">
            <v>Powercor</v>
          </cell>
          <cell r="I855" t="str">
            <v>Integral</v>
          </cell>
          <cell r="J855" t="str">
            <v>EnergyAustralia</v>
          </cell>
          <cell r="K855" t="str">
            <v>Rural NSW</v>
          </cell>
          <cell r="L855" t="str">
            <v>Energex</v>
          </cell>
          <cell r="M855" t="str">
            <v>Ergon</v>
          </cell>
          <cell r="N855" t="str">
            <v>Non Incumbent</v>
          </cell>
        </row>
        <row r="856">
          <cell r="C856">
            <v>36526</v>
          </cell>
          <cell r="D856">
            <v>0.08</v>
          </cell>
          <cell r="E856">
            <v>0.08</v>
          </cell>
          <cell r="F856">
            <v>0.08</v>
          </cell>
          <cell r="G856">
            <v>0.08</v>
          </cell>
          <cell r="H856">
            <v>0.08</v>
          </cell>
          <cell r="I856">
            <v>0.08</v>
          </cell>
          <cell r="J856">
            <v>0.08</v>
          </cell>
          <cell r="K856">
            <v>0.08</v>
          </cell>
          <cell r="L856">
            <v>0.3</v>
          </cell>
          <cell r="M856">
            <v>0</v>
          </cell>
          <cell r="N856">
            <v>0.08</v>
          </cell>
        </row>
        <row r="857">
          <cell r="C857">
            <v>36892</v>
          </cell>
          <cell r="D857">
            <v>0.08</v>
          </cell>
          <cell r="E857">
            <v>0.08</v>
          </cell>
          <cell r="F857">
            <v>0.08</v>
          </cell>
          <cell r="G857">
            <v>0.08</v>
          </cell>
          <cell r="H857">
            <v>0.08</v>
          </cell>
          <cell r="I857">
            <v>0.08</v>
          </cell>
          <cell r="J857">
            <v>0.08</v>
          </cell>
          <cell r="K857">
            <v>0.08</v>
          </cell>
          <cell r="L857">
            <v>0.3</v>
          </cell>
          <cell r="M857">
            <v>0</v>
          </cell>
          <cell r="N857">
            <v>0.08</v>
          </cell>
        </row>
        <row r="858">
          <cell r="C858">
            <v>37257</v>
          </cell>
          <cell r="D858">
            <v>0.08</v>
          </cell>
          <cell r="E858">
            <v>0.08</v>
          </cell>
          <cell r="F858">
            <v>0.08</v>
          </cell>
          <cell r="G858">
            <v>0.08</v>
          </cell>
          <cell r="H858">
            <v>0.08</v>
          </cell>
          <cell r="I858">
            <v>0.08</v>
          </cell>
          <cell r="J858">
            <v>0.08</v>
          </cell>
          <cell r="K858">
            <v>0.08</v>
          </cell>
          <cell r="L858">
            <v>0.3</v>
          </cell>
          <cell r="M858">
            <v>0</v>
          </cell>
          <cell r="N858">
            <v>0.08</v>
          </cell>
        </row>
        <row r="859">
          <cell r="C859">
            <v>37622</v>
          </cell>
          <cell r="D859">
            <v>0.08</v>
          </cell>
          <cell r="E859">
            <v>0.08</v>
          </cell>
          <cell r="F859">
            <v>0.08</v>
          </cell>
          <cell r="G859">
            <v>0.08</v>
          </cell>
          <cell r="H859">
            <v>0.08</v>
          </cell>
          <cell r="I859">
            <v>0.08</v>
          </cell>
          <cell r="J859">
            <v>0.08</v>
          </cell>
          <cell r="K859">
            <v>0.08</v>
          </cell>
          <cell r="L859">
            <v>0.3</v>
          </cell>
          <cell r="M859">
            <v>0</v>
          </cell>
          <cell r="N859">
            <v>0.08</v>
          </cell>
        </row>
        <row r="860">
          <cell r="C860">
            <v>37987</v>
          </cell>
          <cell r="D860">
            <v>0.08</v>
          </cell>
          <cell r="E860">
            <v>0.08</v>
          </cell>
          <cell r="F860">
            <v>0.08</v>
          </cell>
          <cell r="G860">
            <v>0.08</v>
          </cell>
          <cell r="H860">
            <v>0.08</v>
          </cell>
          <cell r="I860">
            <v>0.08</v>
          </cell>
          <cell r="J860">
            <v>0.08</v>
          </cell>
          <cell r="K860">
            <v>0.08</v>
          </cell>
          <cell r="L860">
            <v>0.3</v>
          </cell>
          <cell r="M860">
            <v>0</v>
          </cell>
          <cell r="N860">
            <v>0.08</v>
          </cell>
        </row>
        <row r="861">
          <cell r="C861">
            <v>38353</v>
          </cell>
          <cell r="D861">
            <v>0.08</v>
          </cell>
          <cell r="E861">
            <v>0.08</v>
          </cell>
          <cell r="F861">
            <v>0.08</v>
          </cell>
          <cell r="G861">
            <v>0.08</v>
          </cell>
          <cell r="H861">
            <v>0.08</v>
          </cell>
          <cell r="I861">
            <v>0.08</v>
          </cell>
          <cell r="J861">
            <v>0.08</v>
          </cell>
          <cell r="K861">
            <v>0.08</v>
          </cell>
          <cell r="L861">
            <v>0.3</v>
          </cell>
          <cell r="M861">
            <v>0</v>
          </cell>
          <cell r="N861">
            <v>0.08</v>
          </cell>
        </row>
        <row r="862">
          <cell r="C862">
            <v>38718</v>
          </cell>
          <cell r="D862">
            <v>0.08</v>
          </cell>
          <cell r="E862">
            <v>0.08</v>
          </cell>
          <cell r="F862">
            <v>0.08</v>
          </cell>
          <cell r="G862">
            <v>0.08</v>
          </cell>
          <cell r="H862">
            <v>0.08</v>
          </cell>
          <cell r="I862">
            <v>0.08</v>
          </cell>
          <cell r="J862">
            <v>0.08</v>
          </cell>
          <cell r="K862">
            <v>0.08</v>
          </cell>
          <cell r="L862">
            <v>0.3</v>
          </cell>
          <cell r="M862">
            <v>0</v>
          </cell>
          <cell r="N862">
            <v>0.08</v>
          </cell>
        </row>
        <row r="864">
          <cell r="C864" t="str">
            <v>Non Incumbent</v>
          </cell>
          <cell r="D864" t="str">
            <v>Pulse</v>
          </cell>
          <cell r="E864" t="str">
            <v>AGL</v>
          </cell>
          <cell r="F864" t="str">
            <v>TXU</v>
          </cell>
          <cell r="G864" t="str">
            <v>CitiPower</v>
          </cell>
          <cell r="H864" t="str">
            <v>Powercor</v>
          </cell>
          <cell r="I864" t="str">
            <v>Integral</v>
          </cell>
          <cell r="J864" t="str">
            <v>EnergyAustralia</v>
          </cell>
          <cell r="K864" t="str">
            <v>Rural NSW</v>
          </cell>
          <cell r="L864" t="str">
            <v>Energex</v>
          </cell>
          <cell r="M864" t="str">
            <v>Ergon</v>
          </cell>
          <cell r="N864" t="str">
            <v>Non Incumbent</v>
          </cell>
        </row>
        <row r="865">
          <cell r="C865">
            <v>36526</v>
          </cell>
          <cell r="D865">
            <v>0.14000000000000012</v>
          </cell>
          <cell r="E865">
            <v>0.14000000000000012</v>
          </cell>
          <cell r="F865">
            <v>0.14000000000000012</v>
          </cell>
          <cell r="G865">
            <v>0.14000000000000012</v>
          </cell>
          <cell r="H865">
            <v>0.14000000000000012</v>
          </cell>
          <cell r="I865">
            <v>0.13</v>
          </cell>
          <cell r="J865">
            <v>0.13</v>
          </cell>
          <cell r="K865">
            <v>0.13</v>
          </cell>
          <cell r="L865">
            <v>0.10000000000000009</v>
          </cell>
          <cell r="M865">
            <v>0.10000000000000009</v>
          </cell>
          <cell r="N865">
            <v>0</v>
          </cell>
        </row>
        <row r="866">
          <cell r="C866">
            <v>36892</v>
          </cell>
          <cell r="D866">
            <v>0.14000000000000012</v>
          </cell>
          <cell r="E866">
            <v>0.14000000000000012</v>
          </cell>
          <cell r="F866">
            <v>0.14000000000000012</v>
          </cell>
          <cell r="G866">
            <v>0.14000000000000012</v>
          </cell>
          <cell r="H866">
            <v>0.14000000000000012</v>
          </cell>
          <cell r="I866">
            <v>0.13</v>
          </cell>
          <cell r="J866">
            <v>0.13</v>
          </cell>
          <cell r="K866">
            <v>0.13</v>
          </cell>
          <cell r="L866">
            <v>0.10000000000000009</v>
          </cell>
          <cell r="M866">
            <v>0.10000000000000009</v>
          </cell>
          <cell r="N866">
            <v>0</v>
          </cell>
        </row>
        <row r="867">
          <cell r="C867">
            <v>37257</v>
          </cell>
          <cell r="D867">
            <v>0.14000000000000012</v>
          </cell>
          <cell r="E867">
            <v>0.14000000000000012</v>
          </cell>
          <cell r="F867">
            <v>0.14000000000000012</v>
          </cell>
          <cell r="G867">
            <v>0.14000000000000012</v>
          </cell>
          <cell r="H867">
            <v>0.14000000000000012</v>
          </cell>
          <cell r="I867">
            <v>0.13</v>
          </cell>
          <cell r="J867">
            <v>0.13</v>
          </cell>
          <cell r="K867">
            <v>0.13</v>
          </cell>
          <cell r="L867">
            <v>0.10000000000000009</v>
          </cell>
          <cell r="M867">
            <v>0.10000000000000009</v>
          </cell>
          <cell r="N867">
            <v>0</v>
          </cell>
        </row>
        <row r="868">
          <cell r="C868">
            <v>37622</v>
          </cell>
          <cell r="D868">
            <v>0.14000000000000012</v>
          </cell>
          <cell r="E868">
            <v>0.14000000000000012</v>
          </cell>
          <cell r="F868">
            <v>0.14000000000000012</v>
          </cell>
          <cell r="G868">
            <v>0.14000000000000012</v>
          </cell>
          <cell r="H868">
            <v>0.14000000000000012</v>
          </cell>
          <cell r="I868">
            <v>0.13</v>
          </cell>
          <cell r="J868">
            <v>0.13</v>
          </cell>
          <cell r="K868">
            <v>0.13</v>
          </cell>
          <cell r="L868">
            <v>0.10000000000000009</v>
          </cell>
          <cell r="M868">
            <v>0.10000000000000009</v>
          </cell>
          <cell r="N868">
            <v>0</v>
          </cell>
        </row>
        <row r="869">
          <cell r="C869">
            <v>37987</v>
          </cell>
          <cell r="D869">
            <v>0.14000000000000012</v>
          </cell>
          <cell r="E869">
            <v>0.14000000000000012</v>
          </cell>
          <cell r="F869">
            <v>0.14000000000000012</v>
          </cell>
          <cell r="G869">
            <v>0.14000000000000012</v>
          </cell>
          <cell r="H869">
            <v>0.14000000000000012</v>
          </cell>
          <cell r="I869">
            <v>0.13</v>
          </cell>
          <cell r="J869">
            <v>0.13</v>
          </cell>
          <cell r="K869">
            <v>0.13</v>
          </cell>
          <cell r="L869">
            <v>0.10000000000000009</v>
          </cell>
          <cell r="M869">
            <v>0.10000000000000009</v>
          </cell>
          <cell r="N869">
            <v>0</v>
          </cell>
        </row>
        <row r="870">
          <cell r="C870">
            <v>38353</v>
          </cell>
          <cell r="D870">
            <v>0.14000000000000012</v>
          </cell>
          <cell r="E870">
            <v>0.14000000000000012</v>
          </cell>
          <cell r="F870">
            <v>0.14000000000000012</v>
          </cell>
          <cell r="G870">
            <v>0.14000000000000012</v>
          </cell>
          <cell r="H870">
            <v>0.14000000000000012</v>
          </cell>
          <cell r="I870">
            <v>0.13</v>
          </cell>
          <cell r="J870">
            <v>0.13</v>
          </cell>
          <cell r="K870">
            <v>0.13</v>
          </cell>
          <cell r="L870">
            <v>0.10000000000000009</v>
          </cell>
          <cell r="M870">
            <v>0.10000000000000009</v>
          </cell>
          <cell r="N870">
            <v>0</v>
          </cell>
        </row>
        <row r="871">
          <cell r="C871">
            <v>38718</v>
          </cell>
          <cell r="D871">
            <v>0.14000000000000012</v>
          </cell>
          <cell r="E871">
            <v>0.14000000000000012</v>
          </cell>
          <cell r="F871">
            <v>0.14000000000000012</v>
          </cell>
          <cell r="G871">
            <v>0.14000000000000012</v>
          </cell>
          <cell r="H871">
            <v>0.14000000000000012</v>
          </cell>
          <cell r="I871">
            <v>0.13</v>
          </cell>
          <cell r="J871">
            <v>0.13</v>
          </cell>
          <cell r="K871">
            <v>0.13</v>
          </cell>
          <cell r="L871">
            <v>0.10000000000000009</v>
          </cell>
          <cell r="M871">
            <v>0.10000000000000009</v>
          </cell>
          <cell r="N871">
            <v>0</v>
          </cell>
        </row>
        <row r="883">
          <cell r="C883" t="str">
            <v>Pulse wins from:</v>
          </cell>
          <cell r="D883" t="str">
            <v>Pulse</v>
          </cell>
          <cell r="E883" t="str">
            <v>AGL</v>
          </cell>
          <cell r="F883" t="str">
            <v>TXU</v>
          </cell>
          <cell r="G883" t="str">
            <v>CitiPower</v>
          </cell>
          <cell r="H883" t="str">
            <v>Powercor</v>
          </cell>
          <cell r="I883" t="str">
            <v>Integral</v>
          </cell>
          <cell r="J883" t="str">
            <v>EnergyAustralia</v>
          </cell>
          <cell r="K883" t="str">
            <v>Rural NSW</v>
          </cell>
          <cell r="L883" t="str">
            <v>Energex</v>
          </cell>
          <cell r="M883" t="str">
            <v>Ergon</v>
          </cell>
          <cell r="N883" t="str">
            <v>Non Incumbent</v>
          </cell>
        </row>
        <row r="884">
          <cell r="C884">
            <v>36526</v>
          </cell>
          <cell r="D884">
            <v>0</v>
          </cell>
          <cell r="E884">
            <v>7.0000000000000007E-2</v>
          </cell>
          <cell r="F884">
            <v>7.0000000000000007E-2</v>
          </cell>
          <cell r="G884">
            <v>7.0000000000000007E-2</v>
          </cell>
          <cell r="H884">
            <v>7.0000000000000007E-2</v>
          </cell>
          <cell r="I884">
            <v>0.08</v>
          </cell>
          <cell r="J884">
            <v>0.08</v>
          </cell>
          <cell r="K884">
            <v>0.08</v>
          </cell>
          <cell r="L884">
            <v>0.06</v>
          </cell>
          <cell r="M884">
            <v>0.06</v>
          </cell>
          <cell r="N884">
            <v>0.08</v>
          </cell>
        </row>
        <row r="885">
          <cell r="C885">
            <v>36892</v>
          </cell>
          <cell r="D885">
            <v>0</v>
          </cell>
          <cell r="E885">
            <v>7.0000000000000007E-2</v>
          </cell>
          <cell r="F885">
            <v>7.0000000000000007E-2</v>
          </cell>
          <cell r="G885">
            <v>7.0000000000000007E-2</v>
          </cell>
          <cell r="H885">
            <v>7.0000000000000007E-2</v>
          </cell>
          <cell r="I885">
            <v>0.08</v>
          </cell>
          <cell r="J885">
            <v>0.08</v>
          </cell>
          <cell r="K885">
            <v>0.08</v>
          </cell>
          <cell r="L885">
            <v>0.06</v>
          </cell>
          <cell r="M885">
            <v>0.06</v>
          </cell>
          <cell r="N885">
            <v>0.08</v>
          </cell>
        </row>
        <row r="886">
          <cell r="C886">
            <v>37257</v>
          </cell>
          <cell r="D886">
            <v>0</v>
          </cell>
          <cell r="E886">
            <v>7.0000000000000007E-2</v>
          </cell>
          <cell r="F886">
            <v>7.0000000000000007E-2</v>
          </cell>
          <cell r="G886">
            <v>7.0000000000000007E-2</v>
          </cell>
          <cell r="H886">
            <v>7.0000000000000007E-2</v>
          </cell>
          <cell r="I886">
            <v>0.08</v>
          </cell>
          <cell r="J886">
            <v>0.08</v>
          </cell>
          <cell r="K886">
            <v>0.08</v>
          </cell>
          <cell r="L886">
            <v>0.06</v>
          </cell>
          <cell r="M886">
            <v>0.06</v>
          </cell>
          <cell r="N886">
            <v>0.08</v>
          </cell>
        </row>
        <row r="887">
          <cell r="C887">
            <v>37622</v>
          </cell>
          <cell r="D887">
            <v>0</v>
          </cell>
          <cell r="E887">
            <v>7.0000000000000007E-2</v>
          </cell>
          <cell r="F887">
            <v>7.0000000000000007E-2</v>
          </cell>
          <cell r="G887">
            <v>7.0000000000000007E-2</v>
          </cell>
          <cell r="H887">
            <v>7.0000000000000007E-2</v>
          </cell>
          <cell r="I887">
            <v>0.08</v>
          </cell>
          <cell r="J887">
            <v>0.08</v>
          </cell>
          <cell r="K887">
            <v>0.08</v>
          </cell>
          <cell r="L887">
            <v>0.06</v>
          </cell>
          <cell r="M887">
            <v>0.06</v>
          </cell>
          <cell r="N887">
            <v>0.08</v>
          </cell>
        </row>
        <row r="888">
          <cell r="C888">
            <v>37987</v>
          </cell>
          <cell r="D888">
            <v>0</v>
          </cell>
          <cell r="E888">
            <v>7.0000000000000007E-2</v>
          </cell>
          <cell r="F888">
            <v>7.0000000000000007E-2</v>
          </cell>
          <cell r="G888">
            <v>7.0000000000000007E-2</v>
          </cell>
          <cell r="H888">
            <v>7.0000000000000007E-2</v>
          </cell>
          <cell r="I888">
            <v>0.08</v>
          </cell>
          <cell r="J888">
            <v>0.08</v>
          </cell>
          <cell r="K888">
            <v>0.08</v>
          </cell>
          <cell r="L888">
            <v>0.06</v>
          </cell>
          <cell r="M888">
            <v>0.06</v>
          </cell>
          <cell r="N888">
            <v>0.08</v>
          </cell>
        </row>
        <row r="889">
          <cell r="C889">
            <v>38353</v>
          </cell>
          <cell r="D889">
            <v>0</v>
          </cell>
          <cell r="E889">
            <v>7.0000000000000007E-2</v>
          </cell>
          <cell r="F889">
            <v>7.0000000000000007E-2</v>
          </cell>
          <cell r="G889">
            <v>7.0000000000000007E-2</v>
          </cell>
          <cell r="H889">
            <v>7.0000000000000007E-2</v>
          </cell>
          <cell r="I889">
            <v>0.08</v>
          </cell>
          <cell r="J889">
            <v>0.08</v>
          </cell>
          <cell r="K889">
            <v>0.08</v>
          </cell>
          <cell r="L889">
            <v>0.06</v>
          </cell>
          <cell r="M889">
            <v>0.06</v>
          </cell>
          <cell r="N889">
            <v>0.08</v>
          </cell>
        </row>
        <row r="890">
          <cell r="C890">
            <v>38718</v>
          </cell>
          <cell r="D890">
            <v>0</v>
          </cell>
          <cell r="E890">
            <v>7.0000000000000007E-2</v>
          </cell>
          <cell r="F890">
            <v>7.0000000000000007E-2</v>
          </cell>
          <cell r="G890">
            <v>7.0000000000000007E-2</v>
          </cell>
          <cell r="H890">
            <v>7.0000000000000007E-2</v>
          </cell>
          <cell r="I890">
            <v>0.08</v>
          </cell>
          <cell r="J890">
            <v>0.08</v>
          </cell>
          <cell r="K890">
            <v>0.08</v>
          </cell>
          <cell r="L890">
            <v>0.06</v>
          </cell>
          <cell r="M890">
            <v>0.06</v>
          </cell>
          <cell r="N890">
            <v>0.08</v>
          </cell>
        </row>
        <row r="892">
          <cell r="C892" t="str">
            <v>AGL</v>
          </cell>
          <cell r="D892" t="str">
            <v>Pulse</v>
          </cell>
          <cell r="E892" t="str">
            <v>AGL</v>
          </cell>
          <cell r="F892" t="str">
            <v>TXU</v>
          </cell>
          <cell r="G892" t="str">
            <v>CitiPower</v>
          </cell>
          <cell r="H892" t="str">
            <v>Powercor</v>
          </cell>
          <cell r="I892" t="str">
            <v>Integral</v>
          </cell>
          <cell r="J892" t="str">
            <v>EnergyAustralia</v>
          </cell>
          <cell r="K892" t="str">
            <v>Rural NSW</v>
          </cell>
          <cell r="L892" t="str">
            <v>Energex</v>
          </cell>
          <cell r="M892" t="str">
            <v>Ergon</v>
          </cell>
          <cell r="N892" t="str">
            <v>Non Incumbent</v>
          </cell>
        </row>
        <row r="893">
          <cell r="C893">
            <v>36526</v>
          </cell>
          <cell r="D893">
            <v>7.4999999999999997E-2</v>
          </cell>
          <cell r="E893">
            <v>0</v>
          </cell>
          <cell r="F893">
            <v>7.6666666666666675E-2</v>
          </cell>
          <cell r="G893">
            <v>7.6666666666666675E-2</v>
          </cell>
          <cell r="H893">
            <v>7.6666666666666675E-2</v>
          </cell>
          <cell r="I893">
            <v>8.2500000000000004E-2</v>
          </cell>
          <cell r="J893">
            <v>8.2500000000000004E-2</v>
          </cell>
          <cell r="K893">
            <v>8.2500000000000004E-2</v>
          </cell>
          <cell r="L893">
            <v>0.06</v>
          </cell>
          <cell r="M893">
            <v>0.06</v>
          </cell>
          <cell r="N893">
            <v>0.08</v>
          </cell>
        </row>
        <row r="894">
          <cell r="C894">
            <v>36892</v>
          </cell>
          <cell r="D894">
            <v>7.4999999999999997E-2</v>
          </cell>
          <cell r="E894">
            <v>0</v>
          </cell>
          <cell r="F894">
            <v>7.6666666666666675E-2</v>
          </cell>
          <cell r="G894">
            <v>7.6666666666666675E-2</v>
          </cell>
          <cell r="H894">
            <v>7.6666666666666675E-2</v>
          </cell>
          <cell r="I894">
            <v>8.2500000000000004E-2</v>
          </cell>
          <cell r="J894">
            <v>8.2500000000000004E-2</v>
          </cell>
          <cell r="K894">
            <v>8.2500000000000004E-2</v>
          </cell>
          <cell r="L894">
            <v>0.06</v>
          </cell>
          <cell r="M894">
            <v>0.06</v>
          </cell>
          <cell r="N894">
            <v>0.08</v>
          </cell>
        </row>
        <row r="895">
          <cell r="C895">
            <v>37257</v>
          </cell>
          <cell r="D895">
            <v>7.4999999999999997E-2</v>
          </cell>
          <cell r="E895">
            <v>0</v>
          </cell>
          <cell r="F895">
            <v>7.6666666666666675E-2</v>
          </cell>
          <cell r="G895">
            <v>7.6666666666666675E-2</v>
          </cell>
          <cell r="H895">
            <v>7.6666666666666675E-2</v>
          </cell>
          <cell r="I895">
            <v>8.2500000000000004E-2</v>
          </cell>
          <cell r="J895">
            <v>8.2500000000000004E-2</v>
          </cell>
          <cell r="K895">
            <v>8.2500000000000004E-2</v>
          </cell>
          <cell r="L895">
            <v>0.06</v>
          </cell>
          <cell r="M895">
            <v>0.06</v>
          </cell>
          <cell r="N895">
            <v>0.08</v>
          </cell>
        </row>
        <row r="896">
          <cell r="C896">
            <v>37622</v>
          </cell>
          <cell r="D896">
            <v>7.4999999999999997E-2</v>
          </cell>
          <cell r="E896">
            <v>0</v>
          </cell>
          <cell r="F896">
            <v>7.6666666666666675E-2</v>
          </cell>
          <cell r="G896">
            <v>7.6666666666666675E-2</v>
          </cell>
          <cell r="H896">
            <v>7.6666666666666675E-2</v>
          </cell>
          <cell r="I896">
            <v>8.2500000000000004E-2</v>
          </cell>
          <cell r="J896">
            <v>8.2500000000000004E-2</v>
          </cell>
          <cell r="K896">
            <v>8.2500000000000004E-2</v>
          </cell>
          <cell r="L896">
            <v>0.06</v>
          </cell>
          <cell r="M896">
            <v>0.06</v>
          </cell>
          <cell r="N896">
            <v>0.08</v>
          </cell>
        </row>
        <row r="897">
          <cell r="C897">
            <v>37987</v>
          </cell>
          <cell r="D897">
            <v>7.4999999999999997E-2</v>
          </cell>
          <cell r="E897">
            <v>0</v>
          </cell>
          <cell r="F897">
            <v>7.6666666666666675E-2</v>
          </cell>
          <cell r="G897">
            <v>7.6666666666666675E-2</v>
          </cell>
          <cell r="H897">
            <v>7.6666666666666675E-2</v>
          </cell>
          <cell r="I897">
            <v>8.2500000000000004E-2</v>
          </cell>
          <cell r="J897">
            <v>8.2500000000000004E-2</v>
          </cell>
          <cell r="K897">
            <v>8.2500000000000004E-2</v>
          </cell>
          <cell r="L897">
            <v>0.06</v>
          </cell>
          <cell r="M897">
            <v>0.06</v>
          </cell>
          <cell r="N897">
            <v>0.08</v>
          </cell>
        </row>
        <row r="898">
          <cell r="C898">
            <v>38353</v>
          </cell>
          <cell r="D898">
            <v>7.4999999999999997E-2</v>
          </cell>
          <cell r="E898">
            <v>0</v>
          </cell>
          <cell r="F898">
            <v>7.6666666666666675E-2</v>
          </cell>
          <cell r="G898">
            <v>7.6666666666666675E-2</v>
          </cell>
          <cell r="H898">
            <v>7.6666666666666675E-2</v>
          </cell>
          <cell r="I898">
            <v>8.2500000000000004E-2</v>
          </cell>
          <cell r="J898">
            <v>8.2500000000000004E-2</v>
          </cell>
          <cell r="K898">
            <v>8.2500000000000004E-2</v>
          </cell>
          <cell r="L898">
            <v>0.06</v>
          </cell>
          <cell r="M898">
            <v>0.06</v>
          </cell>
          <cell r="N898">
            <v>0.08</v>
          </cell>
        </row>
        <row r="899">
          <cell r="C899">
            <v>38718</v>
          </cell>
          <cell r="D899">
            <v>7.4999999999999997E-2</v>
          </cell>
          <cell r="E899">
            <v>0</v>
          </cell>
          <cell r="F899">
            <v>7.6666666666666675E-2</v>
          </cell>
          <cell r="G899">
            <v>7.6666666666666675E-2</v>
          </cell>
          <cell r="H899">
            <v>7.6666666666666675E-2</v>
          </cell>
          <cell r="I899">
            <v>8.2500000000000004E-2</v>
          </cell>
          <cell r="J899">
            <v>8.2500000000000004E-2</v>
          </cell>
          <cell r="K899">
            <v>8.2500000000000004E-2</v>
          </cell>
          <cell r="L899">
            <v>0.06</v>
          </cell>
          <cell r="M899">
            <v>0.06</v>
          </cell>
          <cell r="N899">
            <v>0.08</v>
          </cell>
        </row>
        <row r="901">
          <cell r="C901" t="str">
            <v>TXU</v>
          </cell>
          <cell r="D901" t="str">
            <v>Pulse</v>
          </cell>
          <cell r="E901" t="str">
            <v>AGL</v>
          </cell>
          <cell r="F901" t="str">
            <v>TXU</v>
          </cell>
          <cell r="G901" t="str">
            <v>CitiPower</v>
          </cell>
          <cell r="H901" t="str">
            <v>Powercor</v>
          </cell>
          <cell r="I901" t="str">
            <v>Integral</v>
          </cell>
          <cell r="J901" t="str">
            <v>EnergyAustralia</v>
          </cell>
          <cell r="K901" t="str">
            <v>Rural NSW</v>
          </cell>
          <cell r="L901" t="str">
            <v>Energex</v>
          </cell>
          <cell r="M901" t="str">
            <v>Ergon</v>
          </cell>
          <cell r="N901" t="str">
            <v>Non Incumbent</v>
          </cell>
        </row>
        <row r="902">
          <cell r="C902">
            <v>36526</v>
          </cell>
          <cell r="D902">
            <v>7.4999999999999997E-2</v>
          </cell>
          <cell r="E902">
            <v>7.6666666666666675E-2</v>
          </cell>
          <cell r="F902">
            <v>0</v>
          </cell>
          <cell r="G902">
            <v>7.6666666666666675E-2</v>
          </cell>
          <cell r="H902">
            <v>7.6666666666666675E-2</v>
          </cell>
          <cell r="I902">
            <v>8.2500000000000004E-2</v>
          </cell>
          <cell r="J902">
            <v>8.2500000000000004E-2</v>
          </cell>
          <cell r="K902">
            <v>8.2500000000000004E-2</v>
          </cell>
          <cell r="L902">
            <v>0.06</v>
          </cell>
          <cell r="M902">
            <v>0.06</v>
          </cell>
          <cell r="N902">
            <v>0.1</v>
          </cell>
        </row>
        <row r="903">
          <cell r="C903">
            <v>36892</v>
          </cell>
          <cell r="D903">
            <v>7.4999999999999997E-2</v>
          </cell>
          <cell r="E903">
            <v>7.6666666666666675E-2</v>
          </cell>
          <cell r="F903">
            <v>0</v>
          </cell>
          <cell r="G903">
            <v>7.6666666666666675E-2</v>
          </cell>
          <cell r="H903">
            <v>7.6666666666666675E-2</v>
          </cell>
          <cell r="I903">
            <v>8.2500000000000004E-2</v>
          </cell>
          <cell r="J903">
            <v>8.2500000000000004E-2</v>
          </cell>
          <cell r="K903">
            <v>8.2500000000000004E-2</v>
          </cell>
          <cell r="L903">
            <v>0.06</v>
          </cell>
          <cell r="M903">
            <v>0.06</v>
          </cell>
          <cell r="N903">
            <v>0.1</v>
          </cell>
        </row>
        <row r="904">
          <cell r="C904">
            <v>37257</v>
          </cell>
          <cell r="D904">
            <v>7.4999999999999997E-2</v>
          </cell>
          <cell r="E904">
            <v>7.6666666666666675E-2</v>
          </cell>
          <cell r="F904">
            <v>0</v>
          </cell>
          <cell r="G904">
            <v>7.6666666666666675E-2</v>
          </cell>
          <cell r="H904">
            <v>7.6666666666666675E-2</v>
          </cell>
          <cell r="I904">
            <v>8.2500000000000004E-2</v>
          </cell>
          <cell r="J904">
            <v>8.2500000000000004E-2</v>
          </cell>
          <cell r="K904">
            <v>8.2500000000000004E-2</v>
          </cell>
          <cell r="L904">
            <v>0.06</v>
          </cell>
          <cell r="M904">
            <v>0.06</v>
          </cell>
          <cell r="N904">
            <v>0.1</v>
          </cell>
        </row>
        <row r="905">
          <cell r="C905">
            <v>37622</v>
          </cell>
          <cell r="D905">
            <v>7.4999999999999997E-2</v>
          </cell>
          <cell r="E905">
            <v>7.6666666666666675E-2</v>
          </cell>
          <cell r="F905">
            <v>0</v>
          </cell>
          <cell r="G905">
            <v>7.6666666666666675E-2</v>
          </cell>
          <cell r="H905">
            <v>7.6666666666666675E-2</v>
          </cell>
          <cell r="I905">
            <v>8.2500000000000004E-2</v>
          </cell>
          <cell r="J905">
            <v>8.2500000000000004E-2</v>
          </cell>
          <cell r="K905">
            <v>8.2500000000000004E-2</v>
          </cell>
          <cell r="L905">
            <v>0.06</v>
          </cell>
          <cell r="M905">
            <v>0.06</v>
          </cell>
          <cell r="N905">
            <v>0.1</v>
          </cell>
        </row>
        <row r="906">
          <cell r="C906">
            <v>37987</v>
          </cell>
          <cell r="D906">
            <v>7.4999999999999997E-2</v>
          </cell>
          <cell r="E906">
            <v>7.6666666666666675E-2</v>
          </cell>
          <cell r="F906">
            <v>0</v>
          </cell>
          <cell r="G906">
            <v>7.6666666666666675E-2</v>
          </cell>
          <cell r="H906">
            <v>7.6666666666666675E-2</v>
          </cell>
          <cell r="I906">
            <v>8.2500000000000004E-2</v>
          </cell>
          <cell r="J906">
            <v>8.2500000000000004E-2</v>
          </cell>
          <cell r="K906">
            <v>8.2500000000000004E-2</v>
          </cell>
          <cell r="L906">
            <v>0.06</v>
          </cell>
          <cell r="M906">
            <v>0.06</v>
          </cell>
          <cell r="N906">
            <v>0.1</v>
          </cell>
        </row>
        <row r="907">
          <cell r="C907">
            <v>38353</v>
          </cell>
          <cell r="D907">
            <v>7.4999999999999997E-2</v>
          </cell>
          <cell r="E907">
            <v>7.6666666666666675E-2</v>
          </cell>
          <cell r="F907">
            <v>0</v>
          </cell>
          <cell r="G907">
            <v>7.6666666666666675E-2</v>
          </cell>
          <cell r="H907">
            <v>7.6666666666666675E-2</v>
          </cell>
          <cell r="I907">
            <v>8.2500000000000004E-2</v>
          </cell>
          <cell r="J907">
            <v>8.2500000000000004E-2</v>
          </cell>
          <cell r="K907">
            <v>8.2500000000000004E-2</v>
          </cell>
          <cell r="L907">
            <v>0.06</v>
          </cell>
          <cell r="M907">
            <v>0.06</v>
          </cell>
          <cell r="N907">
            <v>0.1</v>
          </cell>
        </row>
        <row r="908">
          <cell r="C908">
            <v>38718</v>
          </cell>
          <cell r="D908">
            <v>7.4999999999999997E-2</v>
          </cell>
          <cell r="E908">
            <v>7.6666666666666675E-2</v>
          </cell>
          <cell r="F908">
            <v>0</v>
          </cell>
          <cell r="G908">
            <v>7.6666666666666675E-2</v>
          </cell>
          <cell r="H908">
            <v>7.6666666666666675E-2</v>
          </cell>
          <cell r="I908">
            <v>8.2500000000000004E-2</v>
          </cell>
          <cell r="J908">
            <v>8.2500000000000004E-2</v>
          </cell>
          <cell r="K908">
            <v>8.2500000000000004E-2</v>
          </cell>
          <cell r="L908">
            <v>0.06</v>
          </cell>
          <cell r="M908">
            <v>0.06</v>
          </cell>
          <cell r="N908">
            <v>0.1</v>
          </cell>
        </row>
        <row r="910">
          <cell r="C910" t="str">
            <v>CitiPower</v>
          </cell>
          <cell r="D910" t="str">
            <v>Pulse</v>
          </cell>
          <cell r="E910" t="str">
            <v>AGL</v>
          </cell>
          <cell r="F910" t="str">
            <v>TXU</v>
          </cell>
          <cell r="G910" t="str">
            <v>CitiPower</v>
          </cell>
          <cell r="H910" t="str">
            <v>Powercor</v>
          </cell>
          <cell r="I910" t="str">
            <v>Integral</v>
          </cell>
          <cell r="J910" t="str">
            <v>EnergyAustralia</v>
          </cell>
          <cell r="K910" t="str">
            <v>Rural NSW</v>
          </cell>
          <cell r="L910" t="str">
            <v>Energex</v>
          </cell>
          <cell r="M910" t="str">
            <v>Ergon</v>
          </cell>
          <cell r="N910" t="str">
            <v>Non Incumbent</v>
          </cell>
        </row>
        <row r="911">
          <cell r="C911">
            <v>36526</v>
          </cell>
          <cell r="D911">
            <v>7.4999999999999997E-2</v>
          </cell>
          <cell r="E911">
            <v>7.6666666666666675E-2</v>
          </cell>
          <cell r="F911">
            <v>7.6666666666666675E-2</v>
          </cell>
          <cell r="G911">
            <v>0</v>
          </cell>
          <cell r="H911">
            <v>7.6666666666666675E-2</v>
          </cell>
          <cell r="I911">
            <v>8.2500000000000004E-2</v>
          </cell>
          <cell r="J911">
            <v>8.2500000000000004E-2</v>
          </cell>
          <cell r="K911">
            <v>8.2500000000000004E-2</v>
          </cell>
          <cell r="L911">
            <v>0.06</v>
          </cell>
          <cell r="M911">
            <v>0.06</v>
          </cell>
          <cell r="N911">
            <v>0.1</v>
          </cell>
        </row>
        <row r="912">
          <cell r="C912">
            <v>36892</v>
          </cell>
          <cell r="D912">
            <v>7.4999999999999997E-2</v>
          </cell>
          <cell r="E912">
            <v>7.6666666666666675E-2</v>
          </cell>
          <cell r="F912">
            <v>7.6666666666666675E-2</v>
          </cell>
          <cell r="G912">
            <v>0</v>
          </cell>
          <cell r="H912">
            <v>7.6666666666666675E-2</v>
          </cell>
          <cell r="I912">
            <v>8.2500000000000004E-2</v>
          </cell>
          <cell r="J912">
            <v>8.2500000000000004E-2</v>
          </cell>
          <cell r="K912">
            <v>8.2500000000000004E-2</v>
          </cell>
          <cell r="L912">
            <v>0.06</v>
          </cell>
          <cell r="M912">
            <v>0.06</v>
          </cell>
          <cell r="N912">
            <v>0.1</v>
          </cell>
        </row>
        <row r="913">
          <cell r="C913">
            <v>37257</v>
          </cell>
          <cell r="D913">
            <v>7.4999999999999997E-2</v>
          </cell>
          <cell r="E913">
            <v>7.6666666666666675E-2</v>
          </cell>
          <cell r="F913">
            <v>7.6666666666666675E-2</v>
          </cell>
          <cell r="G913">
            <v>0</v>
          </cell>
          <cell r="H913">
            <v>7.6666666666666675E-2</v>
          </cell>
          <cell r="I913">
            <v>8.2500000000000004E-2</v>
          </cell>
          <cell r="J913">
            <v>8.2500000000000004E-2</v>
          </cell>
          <cell r="K913">
            <v>8.2500000000000004E-2</v>
          </cell>
          <cell r="L913">
            <v>0.06</v>
          </cell>
          <cell r="M913">
            <v>0.06</v>
          </cell>
          <cell r="N913">
            <v>0.1</v>
          </cell>
        </row>
        <row r="914">
          <cell r="C914">
            <v>37622</v>
          </cell>
          <cell r="D914">
            <v>7.4999999999999997E-2</v>
          </cell>
          <cell r="E914">
            <v>7.6666666666666675E-2</v>
          </cell>
          <cell r="F914">
            <v>7.6666666666666675E-2</v>
          </cell>
          <cell r="G914">
            <v>0</v>
          </cell>
          <cell r="H914">
            <v>7.6666666666666675E-2</v>
          </cell>
          <cell r="I914">
            <v>8.2500000000000004E-2</v>
          </cell>
          <cell r="J914">
            <v>8.2500000000000004E-2</v>
          </cell>
          <cell r="K914">
            <v>8.2500000000000004E-2</v>
          </cell>
          <cell r="L914">
            <v>0.06</v>
          </cell>
          <cell r="M914">
            <v>0.06</v>
          </cell>
          <cell r="N914">
            <v>0.1</v>
          </cell>
        </row>
        <row r="915">
          <cell r="C915">
            <v>37987</v>
          </cell>
          <cell r="D915">
            <v>7.4999999999999997E-2</v>
          </cell>
          <cell r="E915">
            <v>7.6666666666666675E-2</v>
          </cell>
          <cell r="F915">
            <v>7.6666666666666675E-2</v>
          </cell>
          <cell r="G915">
            <v>0</v>
          </cell>
          <cell r="H915">
            <v>7.6666666666666675E-2</v>
          </cell>
          <cell r="I915">
            <v>8.2500000000000004E-2</v>
          </cell>
          <cell r="J915">
            <v>8.2500000000000004E-2</v>
          </cell>
          <cell r="K915">
            <v>8.2500000000000004E-2</v>
          </cell>
          <cell r="L915">
            <v>0.06</v>
          </cell>
          <cell r="M915">
            <v>0.06</v>
          </cell>
          <cell r="N915">
            <v>0.1</v>
          </cell>
        </row>
        <row r="916">
          <cell r="C916">
            <v>38353</v>
          </cell>
          <cell r="D916">
            <v>7.4999999999999997E-2</v>
          </cell>
          <cell r="E916">
            <v>7.6666666666666675E-2</v>
          </cell>
          <cell r="F916">
            <v>7.6666666666666675E-2</v>
          </cell>
          <cell r="G916">
            <v>0</v>
          </cell>
          <cell r="H916">
            <v>7.6666666666666675E-2</v>
          </cell>
          <cell r="I916">
            <v>8.2500000000000004E-2</v>
          </cell>
          <cell r="J916">
            <v>8.2500000000000004E-2</v>
          </cell>
          <cell r="K916">
            <v>8.2500000000000004E-2</v>
          </cell>
          <cell r="L916">
            <v>0.06</v>
          </cell>
          <cell r="M916">
            <v>0.06</v>
          </cell>
          <cell r="N916">
            <v>0.1</v>
          </cell>
        </row>
        <row r="917">
          <cell r="C917">
            <v>38718</v>
          </cell>
          <cell r="D917">
            <v>7.4999999999999997E-2</v>
          </cell>
          <cell r="E917">
            <v>7.6666666666666675E-2</v>
          </cell>
          <cell r="F917">
            <v>7.6666666666666675E-2</v>
          </cell>
          <cell r="G917">
            <v>0</v>
          </cell>
          <cell r="H917">
            <v>7.6666666666666675E-2</v>
          </cell>
          <cell r="I917">
            <v>8.2500000000000004E-2</v>
          </cell>
          <cell r="J917">
            <v>8.2500000000000004E-2</v>
          </cell>
          <cell r="K917">
            <v>8.2500000000000004E-2</v>
          </cell>
          <cell r="L917">
            <v>0.06</v>
          </cell>
          <cell r="M917">
            <v>0.06</v>
          </cell>
          <cell r="N917">
            <v>0.1</v>
          </cell>
        </row>
        <row r="919">
          <cell r="C919" t="str">
            <v>Powercor</v>
          </cell>
          <cell r="D919" t="str">
            <v>Pulse</v>
          </cell>
          <cell r="E919" t="str">
            <v>AGL</v>
          </cell>
          <cell r="F919" t="str">
            <v>TXU</v>
          </cell>
          <cell r="G919" t="str">
            <v>CitiPower</v>
          </cell>
          <cell r="H919" t="str">
            <v>Powercor</v>
          </cell>
          <cell r="I919" t="str">
            <v>Integral</v>
          </cell>
          <cell r="J919" t="str">
            <v>EnergyAustralia</v>
          </cell>
          <cell r="K919" t="str">
            <v>Rural NSW</v>
          </cell>
          <cell r="L919" t="str">
            <v>Energex</v>
          </cell>
          <cell r="M919" t="str">
            <v>Ergon</v>
          </cell>
          <cell r="N919" t="str">
            <v>Non Incumbent</v>
          </cell>
        </row>
        <row r="920">
          <cell r="C920">
            <v>36526</v>
          </cell>
          <cell r="D920">
            <v>7.4999999999999997E-2</v>
          </cell>
          <cell r="E920">
            <v>7.6666666666666675E-2</v>
          </cell>
          <cell r="F920">
            <v>7.6666666666666675E-2</v>
          </cell>
          <cell r="G920">
            <v>7.6666666666666675E-2</v>
          </cell>
          <cell r="H920">
            <v>0</v>
          </cell>
          <cell r="I920">
            <v>8.2500000000000004E-2</v>
          </cell>
          <cell r="J920">
            <v>8.2500000000000004E-2</v>
          </cell>
          <cell r="K920">
            <v>8.2500000000000004E-2</v>
          </cell>
          <cell r="L920">
            <v>0.06</v>
          </cell>
          <cell r="M920">
            <v>0.06</v>
          </cell>
          <cell r="N920">
            <v>0.1</v>
          </cell>
        </row>
        <row r="921">
          <cell r="C921">
            <v>36892</v>
          </cell>
          <cell r="D921">
            <v>7.4999999999999997E-2</v>
          </cell>
          <cell r="E921">
            <v>7.6666666666666675E-2</v>
          </cell>
          <cell r="F921">
            <v>7.6666666666666675E-2</v>
          </cell>
          <cell r="G921">
            <v>7.6666666666666675E-2</v>
          </cell>
          <cell r="H921">
            <v>0</v>
          </cell>
          <cell r="I921">
            <v>8.2500000000000004E-2</v>
          </cell>
          <cell r="J921">
            <v>8.2500000000000004E-2</v>
          </cell>
          <cell r="K921">
            <v>8.2500000000000004E-2</v>
          </cell>
          <cell r="L921">
            <v>0.06</v>
          </cell>
          <cell r="M921">
            <v>0.06</v>
          </cell>
          <cell r="N921">
            <v>0.1</v>
          </cell>
        </row>
        <row r="922">
          <cell r="C922">
            <v>37257</v>
          </cell>
          <cell r="D922">
            <v>7.4999999999999997E-2</v>
          </cell>
          <cell r="E922">
            <v>7.6666666666666675E-2</v>
          </cell>
          <cell r="F922">
            <v>7.6666666666666675E-2</v>
          </cell>
          <cell r="G922">
            <v>7.6666666666666675E-2</v>
          </cell>
          <cell r="H922">
            <v>0</v>
          </cell>
          <cell r="I922">
            <v>8.2500000000000004E-2</v>
          </cell>
          <cell r="J922">
            <v>8.2500000000000004E-2</v>
          </cell>
          <cell r="K922">
            <v>8.2500000000000004E-2</v>
          </cell>
          <cell r="L922">
            <v>0.06</v>
          </cell>
          <cell r="M922">
            <v>0.06</v>
          </cell>
          <cell r="N922">
            <v>0.1</v>
          </cell>
        </row>
        <row r="923">
          <cell r="C923">
            <v>37622</v>
          </cell>
          <cell r="D923">
            <v>7.4999999999999997E-2</v>
          </cell>
          <cell r="E923">
            <v>7.6666666666666675E-2</v>
          </cell>
          <cell r="F923">
            <v>7.6666666666666675E-2</v>
          </cell>
          <cell r="G923">
            <v>7.6666666666666675E-2</v>
          </cell>
          <cell r="H923">
            <v>0</v>
          </cell>
          <cell r="I923">
            <v>8.2500000000000004E-2</v>
          </cell>
          <cell r="J923">
            <v>8.2500000000000004E-2</v>
          </cell>
          <cell r="K923">
            <v>8.2500000000000004E-2</v>
          </cell>
          <cell r="L923">
            <v>0.06</v>
          </cell>
          <cell r="M923">
            <v>0.06</v>
          </cell>
          <cell r="N923">
            <v>0.1</v>
          </cell>
        </row>
        <row r="924">
          <cell r="C924">
            <v>37987</v>
          </cell>
          <cell r="D924">
            <v>7.4999999999999997E-2</v>
          </cell>
          <cell r="E924">
            <v>7.6666666666666675E-2</v>
          </cell>
          <cell r="F924">
            <v>7.6666666666666675E-2</v>
          </cell>
          <cell r="G924">
            <v>7.6666666666666675E-2</v>
          </cell>
          <cell r="H924">
            <v>0</v>
          </cell>
          <cell r="I924">
            <v>8.2500000000000004E-2</v>
          </cell>
          <cell r="J924">
            <v>8.2500000000000004E-2</v>
          </cell>
          <cell r="K924">
            <v>8.2500000000000004E-2</v>
          </cell>
          <cell r="L924">
            <v>0.06</v>
          </cell>
          <cell r="M924">
            <v>0.06</v>
          </cell>
          <cell r="N924">
            <v>0.1</v>
          </cell>
        </row>
        <row r="925">
          <cell r="C925">
            <v>38353</v>
          </cell>
          <cell r="D925">
            <v>7.4999999999999997E-2</v>
          </cell>
          <cell r="E925">
            <v>7.6666666666666675E-2</v>
          </cell>
          <cell r="F925">
            <v>7.6666666666666675E-2</v>
          </cell>
          <cell r="G925">
            <v>7.6666666666666675E-2</v>
          </cell>
          <cell r="H925">
            <v>0</v>
          </cell>
          <cell r="I925">
            <v>8.2500000000000004E-2</v>
          </cell>
          <cell r="J925">
            <v>8.2500000000000004E-2</v>
          </cell>
          <cell r="K925">
            <v>8.2500000000000004E-2</v>
          </cell>
          <cell r="L925">
            <v>0.06</v>
          </cell>
          <cell r="M925">
            <v>0.06</v>
          </cell>
          <cell r="N925">
            <v>0.1</v>
          </cell>
        </row>
        <row r="926">
          <cell r="C926">
            <v>38718</v>
          </cell>
          <cell r="D926">
            <v>7.4999999999999997E-2</v>
          </cell>
          <cell r="E926">
            <v>7.6666666666666675E-2</v>
          </cell>
          <cell r="F926">
            <v>7.6666666666666675E-2</v>
          </cell>
          <cell r="G926">
            <v>7.6666666666666675E-2</v>
          </cell>
          <cell r="H926">
            <v>0</v>
          </cell>
          <cell r="I926">
            <v>8.2500000000000004E-2</v>
          </cell>
          <cell r="J926">
            <v>8.2500000000000004E-2</v>
          </cell>
          <cell r="K926">
            <v>8.2500000000000004E-2</v>
          </cell>
          <cell r="L926">
            <v>0.06</v>
          </cell>
          <cell r="M926">
            <v>0.06</v>
          </cell>
          <cell r="N926">
            <v>0.1</v>
          </cell>
        </row>
        <row r="928">
          <cell r="C928" t="str">
            <v>Integral</v>
          </cell>
          <cell r="D928" t="str">
            <v>Pulse</v>
          </cell>
          <cell r="E928" t="str">
            <v>AGL</v>
          </cell>
          <cell r="F928" t="str">
            <v>TXU</v>
          </cell>
          <cell r="G928" t="str">
            <v>CitiPower</v>
          </cell>
          <cell r="H928" t="str">
            <v>Powercor</v>
          </cell>
          <cell r="I928" t="str">
            <v>Integral</v>
          </cell>
          <cell r="J928" t="str">
            <v>EnergyAustralia</v>
          </cell>
          <cell r="K928" t="str">
            <v>Rural NSW</v>
          </cell>
          <cell r="L928" t="str">
            <v>Energex</v>
          </cell>
          <cell r="M928" t="str">
            <v>Ergon</v>
          </cell>
          <cell r="N928" t="str">
            <v>Non Incumbent</v>
          </cell>
        </row>
        <row r="929">
          <cell r="C929">
            <v>36526</v>
          </cell>
          <cell r="D929">
            <v>0.13333333333333333</v>
          </cell>
          <cell r="E929">
            <v>0.13333333333333333</v>
          </cell>
          <cell r="F929">
            <v>0.13333333333333333</v>
          </cell>
          <cell r="G929">
            <v>0.13333333333333333</v>
          </cell>
          <cell r="H929">
            <v>0.13333333333333333</v>
          </cell>
          <cell r="I929">
            <v>0</v>
          </cell>
          <cell r="J929">
            <v>0.15</v>
          </cell>
          <cell r="K929">
            <v>0.15</v>
          </cell>
          <cell r="L929">
            <v>0.1</v>
          </cell>
          <cell r="M929">
            <v>0.1</v>
          </cell>
          <cell r="N929">
            <v>0.12666666666666668</v>
          </cell>
        </row>
        <row r="930">
          <cell r="C930">
            <v>36892</v>
          </cell>
          <cell r="D930">
            <v>0.13333333333333333</v>
          </cell>
          <cell r="E930">
            <v>0.13333333333333333</v>
          </cell>
          <cell r="F930">
            <v>0.13333333333333333</v>
          </cell>
          <cell r="G930">
            <v>0.13333333333333333</v>
          </cell>
          <cell r="H930">
            <v>0.13333333333333333</v>
          </cell>
          <cell r="I930">
            <v>0</v>
          </cell>
          <cell r="J930">
            <v>0.15</v>
          </cell>
          <cell r="K930">
            <v>0.15</v>
          </cell>
          <cell r="L930">
            <v>0.1</v>
          </cell>
          <cell r="M930">
            <v>0.1</v>
          </cell>
          <cell r="N930">
            <v>0.12666666666666668</v>
          </cell>
        </row>
        <row r="931">
          <cell r="C931">
            <v>37257</v>
          </cell>
          <cell r="D931">
            <v>0.13333333333333333</v>
          </cell>
          <cell r="E931">
            <v>0.13333333333333333</v>
          </cell>
          <cell r="F931">
            <v>0.13333333333333333</v>
          </cell>
          <cell r="G931">
            <v>0.13333333333333333</v>
          </cell>
          <cell r="H931">
            <v>0.13333333333333333</v>
          </cell>
          <cell r="I931">
            <v>0</v>
          </cell>
          <cell r="J931">
            <v>0.15</v>
          </cell>
          <cell r="K931">
            <v>0.15</v>
          </cell>
          <cell r="L931">
            <v>0.1</v>
          </cell>
          <cell r="M931">
            <v>0.1</v>
          </cell>
          <cell r="N931">
            <v>0.12666666666666668</v>
          </cell>
        </row>
        <row r="932">
          <cell r="C932">
            <v>37622</v>
          </cell>
          <cell r="D932">
            <v>0.13333333333333333</v>
          </cell>
          <cell r="E932">
            <v>0.13333333333333333</v>
          </cell>
          <cell r="F932">
            <v>0.13333333333333333</v>
          </cell>
          <cell r="G932">
            <v>0.13333333333333333</v>
          </cell>
          <cell r="H932">
            <v>0.13333333333333333</v>
          </cell>
          <cell r="I932">
            <v>0</v>
          </cell>
          <cell r="J932">
            <v>0.15</v>
          </cell>
          <cell r="K932">
            <v>0.15</v>
          </cell>
          <cell r="L932">
            <v>0.1</v>
          </cell>
          <cell r="M932">
            <v>0.1</v>
          </cell>
          <cell r="N932">
            <v>0.12666666666666668</v>
          </cell>
        </row>
        <row r="933">
          <cell r="C933">
            <v>37987</v>
          </cell>
          <cell r="D933">
            <v>0.13333333333333333</v>
          </cell>
          <cell r="E933">
            <v>0.13333333333333333</v>
          </cell>
          <cell r="F933">
            <v>0.13333333333333333</v>
          </cell>
          <cell r="G933">
            <v>0.13333333333333333</v>
          </cell>
          <cell r="H933">
            <v>0.13333333333333333</v>
          </cell>
          <cell r="I933">
            <v>0</v>
          </cell>
          <cell r="J933">
            <v>0.15</v>
          </cell>
          <cell r="K933">
            <v>0.15</v>
          </cell>
          <cell r="L933">
            <v>0.1</v>
          </cell>
          <cell r="M933">
            <v>0.1</v>
          </cell>
          <cell r="N933">
            <v>0.12666666666666668</v>
          </cell>
        </row>
        <row r="934">
          <cell r="C934">
            <v>38353</v>
          </cell>
          <cell r="D934">
            <v>0.13333333333333333</v>
          </cell>
          <cell r="E934">
            <v>0.13333333333333333</v>
          </cell>
          <cell r="F934">
            <v>0.13333333333333333</v>
          </cell>
          <cell r="G934">
            <v>0.13333333333333333</v>
          </cell>
          <cell r="H934">
            <v>0.13333333333333333</v>
          </cell>
          <cell r="I934">
            <v>0</v>
          </cell>
          <cell r="J934">
            <v>0.15</v>
          </cell>
          <cell r="K934">
            <v>0.15</v>
          </cell>
          <cell r="L934">
            <v>0.1</v>
          </cell>
          <cell r="M934">
            <v>0.1</v>
          </cell>
          <cell r="N934">
            <v>0.12666666666666668</v>
          </cell>
        </row>
        <row r="935">
          <cell r="C935">
            <v>38718</v>
          </cell>
          <cell r="D935">
            <v>0.13333333333333333</v>
          </cell>
          <cell r="E935">
            <v>0.13333333333333333</v>
          </cell>
          <cell r="F935">
            <v>0.13333333333333333</v>
          </cell>
          <cell r="G935">
            <v>0.13333333333333333</v>
          </cell>
          <cell r="H935">
            <v>0.13333333333333333</v>
          </cell>
          <cell r="I935">
            <v>0</v>
          </cell>
          <cell r="J935">
            <v>0.15</v>
          </cell>
          <cell r="K935">
            <v>0.15</v>
          </cell>
          <cell r="L935">
            <v>0.1</v>
          </cell>
          <cell r="M935">
            <v>0.1</v>
          </cell>
          <cell r="N935">
            <v>0.12666666666666668</v>
          </cell>
        </row>
        <row r="937">
          <cell r="C937" t="str">
            <v>EnergyAustralia</v>
          </cell>
          <cell r="D937" t="str">
            <v>Pulse</v>
          </cell>
          <cell r="E937" t="str">
            <v>AGL</v>
          </cell>
          <cell r="F937" t="str">
            <v>TXU</v>
          </cell>
          <cell r="G937" t="str">
            <v>CitiPower</v>
          </cell>
          <cell r="H937" t="str">
            <v>Powercor</v>
          </cell>
          <cell r="I937" t="str">
            <v>Integral</v>
          </cell>
          <cell r="J937" t="str">
            <v>EnergyAustralia</v>
          </cell>
          <cell r="K937" t="str">
            <v>Rural NSW</v>
          </cell>
          <cell r="L937" t="str">
            <v>Energex</v>
          </cell>
          <cell r="M937" t="str">
            <v>Ergon</v>
          </cell>
          <cell r="N937" t="str">
            <v>Non Incumbent</v>
          </cell>
        </row>
        <row r="938">
          <cell r="C938">
            <v>36526</v>
          </cell>
          <cell r="D938">
            <v>0.13333333333333333</v>
          </cell>
          <cell r="E938">
            <v>0.13333333333333333</v>
          </cell>
          <cell r="F938">
            <v>0.13333333333333333</v>
          </cell>
          <cell r="G938">
            <v>0.13333333333333333</v>
          </cell>
          <cell r="H938">
            <v>0.13333333333333333</v>
          </cell>
          <cell r="I938">
            <v>0.15</v>
          </cell>
          <cell r="J938">
            <v>0</v>
          </cell>
          <cell r="K938">
            <v>0.15</v>
          </cell>
          <cell r="L938">
            <v>0.1</v>
          </cell>
          <cell r="M938">
            <v>0.1</v>
          </cell>
          <cell r="N938">
            <v>0.12666666666666668</v>
          </cell>
        </row>
        <row r="939">
          <cell r="C939">
            <v>36892</v>
          </cell>
          <cell r="D939">
            <v>0.13333333333333333</v>
          </cell>
          <cell r="E939">
            <v>0.13333333333333333</v>
          </cell>
          <cell r="F939">
            <v>0.13333333333333333</v>
          </cell>
          <cell r="G939">
            <v>0.13333333333333333</v>
          </cell>
          <cell r="H939">
            <v>0.13333333333333333</v>
          </cell>
          <cell r="I939">
            <v>0.15</v>
          </cell>
          <cell r="J939">
            <v>0</v>
          </cell>
          <cell r="K939">
            <v>0.15</v>
          </cell>
          <cell r="L939">
            <v>0.1</v>
          </cell>
          <cell r="M939">
            <v>0.1</v>
          </cell>
          <cell r="N939">
            <v>0.12666666666666668</v>
          </cell>
        </row>
        <row r="940">
          <cell r="C940">
            <v>37257</v>
          </cell>
          <cell r="D940">
            <v>0.13333333333333333</v>
          </cell>
          <cell r="E940">
            <v>0.13333333333333333</v>
          </cell>
          <cell r="F940">
            <v>0.13333333333333333</v>
          </cell>
          <cell r="G940">
            <v>0.13333333333333333</v>
          </cell>
          <cell r="H940">
            <v>0.13333333333333333</v>
          </cell>
          <cell r="I940">
            <v>0.15</v>
          </cell>
          <cell r="J940">
            <v>0</v>
          </cell>
          <cell r="K940">
            <v>0.15</v>
          </cell>
          <cell r="L940">
            <v>0.1</v>
          </cell>
          <cell r="M940">
            <v>0.1</v>
          </cell>
          <cell r="N940">
            <v>0.12666666666666668</v>
          </cell>
        </row>
        <row r="941">
          <cell r="C941">
            <v>37622</v>
          </cell>
          <cell r="D941">
            <v>0.13333333333333333</v>
          </cell>
          <cell r="E941">
            <v>0.13333333333333333</v>
          </cell>
          <cell r="F941">
            <v>0.13333333333333333</v>
          </cell>
          <cell r="G941">
            <v>0.13333333333333333</v>
          </cell>
          <cell r="H941">
            <v>0.13333333333333333</v>
          </cell>
          <cell r="I941">
            <v>0.15</v>
          </cell>
          <cell r="J941">
            <v>0</v>
          </cell>
          <cell r="K941">
            <v>0.15</v>
          </cell>
          <cell r="L941">
            <v>0.1</v>
          </cell>
          <cell r="M941">
            <v>0.1</v>
          </cell>
          <cell r="N941">
            <v>0.12666666666666668</v>
          </cell>
        </row>
        <row r="942">
          <cell r="C942">
            <v>37987</v>
          </cell>
          <cell r="D942">
            <v>0.13333333333333333</v>
          </cell>
          <cell r="E942">
            <v>0.13333333333333333</v>
          </cell>
          <cell r="F942">
            <v>0.13333333333333333</v>
          </cell>
          <cell r="G942">
            <v>0.13333333333333333</v>
          </cell>
          <cell r="H942">
            <v>0.13333333333333333</v>
          </cell>
          <cell r="I942">
            <v>0.15</v>
          </cell>
          <cell r="J942">
            <v>0</v>
          </cell>
          <cell r="K942">
            <v>0.15</v>
          </cell>
          <cell r="L942">
            <v>0.1</v>
          </cell>
          <cell r="M942">
            <v>0.1</v>
          </cell>
          <cell r="N942">
            <v>0.12666666666666668</v>
          </cell>
        </row>
        <row r="943">
          <cell r="C943">
            <v>38353</v>
          </cell>
          <cell r="D943">
            <v>0.13333333333333333</v>
          </cell>
          <cell r="E943">
            <v>0.13333333333333333</v>
          </cell>
          <cell r="F943">
            <v>0.13333333333333333</v>
          </cell>
          <cell r="G943">
            <v>0.13333333333333333</v>
          </cell>
          <cell r="H943">
            <v>0.13333333333333333</v>
          </cell>
          <cell r="I943">
            <v>0.15</v>
          </cell>
          <cell r="J943">
            <v>0</v>
          </cell>
          <cell r="K943">
            <v>0.15</v>
          </cell>
          <cell r="L943">
            <v>0.1</v>
          </cell>
          <cell r="M943">
            <v>0.1</v>
          </cell>
          <cell r="N943">
            <v>0.12666666666666668</v>
          </cell>
        </row>
        <row r="944">
          <cell r="C944">
            <v>38718</v>
          </cell>
          <cell r="D944">
            <v>0.13333333333333333</v>
          </cell>
          <cell r="E944">
            <v>0.13333333333333333</v>
          </cell>
          <cell r="F944">
            <v>0.13333333333333333</v>
          </cell>
          <cell r="G944">
            <v>0.13333333333333333</v>
          </cell>
          <cell r="H944">
            <v>0.13333333333333333</v>
          </cell>
          <cell r="I944">
            <v>0.15</v>
          </cell>
          <cell r="J944">
            <v>0</v>
          </cell>
          <cell r="K944">
            <v>0.15</v>
          </cell>
          <cell r="L944">
            <v>0.1</v>
          </cell>
          <cell r="M944">
            <v>0.1</v>
          </cell>
          <cell r="N944">
            <v>0.12666666666666668</v>
          </cell>
        </row>
        <row r="946">
          <cell r="C946" t="str">
            <v>Rural NSW</v>
          </cell>
          <cell r="D946" t="str">
            <v>Pulse</v>
          </cell>
          <cell r="E946" t="str">
            <v>AGL</v>
          </cell>
          <cell r="F946" t="str">
            <v>TXU</v>
          </cell>
          <cell r="G946" t="str">
            <v>CitiPower</v>
          </cell>
          <cell r="H946" t="str">
            <v>Powercor</v>
          </cell>
          <cell r="I946" t="str">
            <v>Integral</v>
          </cell>
          <cell r="J946" t="str">
            <v>EnergyAustralia</v>
          </cell>
          <cell r="K946" t="str">
            <v>Rural NSW</v>
          </cell>
          <cell r="L946" t="str">
            <v>Energex</v>
          </cell>
          <cell r="M946" t="str">
            <v>Ergon</v>
          </cell>
          <cell r="N946" t="str">
            <v>Non Incumbent</v>
          </cell>
        </row>
        <row r="947">
          <cell r="C947">
            <v>36526</v>
          </cell>
          <cell r="D947">
            <v>0.13333333333333333</v>
          </cell>
          <cell r="E947">
            <v>0.13333333333333333</v>
          </cell>
          <cell r="F947">
            <v>0.13333333333333333</v>
          </cell>
          <cell r="G947">
            <v>0.13333333333333333</v>
          </cell>
          <cell r="H947">
            <v>0.13333333333333333</v>
          </cell>
          <cell r="I947">
            <v>0.15</v>
          </cell>
          <cell r="J947">
            <v>0.15</v>
          </cell>
          <cell r="K947">
            <v>0</v>
          </cell>
          <cell r="L947">
            <v>0.1</v>
          </cell>
          <cell r="M947">
            <v>0.1</v>
          </cell>
          <cell r="N947">
            <v>0.12666666666666668</v>
          </cell>
        </row>
        <row r="948">
          <cell r="C948">
            <v>36892</v>
          </cell>
          <cell r="D948">
            <v>0.13333333333333333</v>
          </cell>
          <cell r="E948">
            <v>0.13333333333333333</v>
          </cell>
          <cell r="F948">
            <v>0.13333333333333333</v>
          </cell>
          <cell r="G948">
            <v>0.13333333333333333</v>
          </cell>
          <cell r="H948">
            <v>0.13333333333333333</v>
          </cell>
          <cell r="I948">
            <v>0.15</v>
          </cell>
          <cell r="J948">
            <v>0.15</v>
          </cell>
          <cell r="K948">
            <v>0</v>
          </cell>
          <cell r="L948">
            <v>0.1</v>
          </cell>
          <cell r="M948">
            <v>0.1</v>
          </cell>
          <cell r="N948">
            <v>0.12666666666666668</v>
          </cell>
        </row>
        <row r="949">
          <cell r="C949">
            <v>37257</v>
          </cell>
          <cell r="D949">
            <v>0.13333333333333333</v>
          </cell>
          <cell r="E949">
            <v>0.13333333333333333</v>
          </cell>
          <cell r="F949">
            <v>0.13333333333333333</v>
          </cell>
          <cell r="G949">
            <v>0.13333333333333333</v>
          </cell>
          <cell r="H949">
            <v>0.13333333333333333</v>
          </cell>
          <cell r="I949">
            <v>0.15</v>
          </cell>
          <cell r="J949">
            <v>0.15</v>
          </cell>
          <cell r="K949">
            <v>0</v>
          </cell>
          <cell r="L949">
            <v>0.1</v>
          </cell>
          <cell r="M949">
            <v>0.1</v>
          </cell>
          <cell r="N949">
            <v>0.12666666666666668</v>
          </cell>
        </row>
        <row r="950">
          <cell r="C950">
            <v>37622</v>
          </cell>
          <cell r="D950">
            <v>0.13333333333333333</v>
          </cell>
          <cell r="E950">
            <v>0.13333333333333333</v>
          </cell>
          <cell r="F950">
            <v>0.13333333333333333</v>
          </cell>
          <cell r="G950">
            <v>0.13333333333333333</v>
          </cell>
          <cell r="H950">
            <v>0.13333333333333333</v>
          </cell>
          <cell r="I950">
            <v>0.15</v>
          </cell>
          <cell r="J950">
            <v>0.15</v>
          </cell>
          <cell r="K950">
            <v>0</v>
          </cell>
          <cell r="L950">
            <v>0.1</v>
          </cell>
          <cell r="M950">
            <v>0.1</v>
          </cell>
          <cell r="N950">
            <v>0.12666666666666668</v>
          </cell>
        </row>
        <row r="951">
          <cell r="C951">
            <v>37987</v>
          </cell>
          <cell r="D951">
            <v>0.13333333333333333</v>
          </cell>
          <cell r="E951">
            <v>0.13333333333333333</v>
          </cell>
          <cell r="F951">
            <v>0.13333333333333333</v>
          </cell>
          <cell r="G951">
            <v>0.13333333333333333</v>
          </cell>
          <cell r="H951">
            <v>0.13333333333333333</v>
          </cell>
          <cell r="I951">
            <v>0.15</v>
          </cell>
          <cell r="J951">
            <v>0.15</v>
          </cell>
          <cell r="K951">
            <v>0</v>
          </cell>
          <cell r="L951">
            <v>0.1</v>
          </cell>
          <cell r="M951">
            <v>0.1</v>
          </cell>
          <cell r="N951">
            <v>0.12666666666666668</v>
          </cell>
        </row>
        <row r="952">
          <cell r="C952">
            <v>38353</v>
          </cell>
          <cell r="D952">
            <v>0.13333333333333333</v>
          </cell>
          <cell r="E952">
            <v>0.13333333333333333</v>
          </cell>
          <cell r="F952">
            <v>0.13333333333333333</v>
          </cell>
          <cell r="G952">
            <v>0.13333333333333333</v>
          </cell>
          <cell r="H952">
            <v>0.13333333333333333</v>
          </cell>
          <cell r="I952">
            <v>0.15</v>
          </cell>
          <cell r="J952">
            <v>0.15</v>
          </cell>
          <cell r="K952">
            <v>0</v>
          </cell>
          <cell r="L952">
            <v>0.1</v>
          </cell>
          <cell r="M952">
            <v>0.1</v>
          </cell>
          <cell r="N952">
            <v>0.12666666666666668</v>
          </cell>
        </row>
        <row r="953">
          <cell r="C953">
            <v>38718</v>
          </cell>
          <cell r="D953">
            <v>0.13333333333333333</v>
          </cell>
          <cell r="E953">
            <v>0.13333333333333333</v>
          </cell>
          <cell r="F953">
            <v>0.13333333333333333</v>
          </cell>
          <cell r="G953">
            <v>0.13333333333333333</v>
          </cell>
          <cell r="H953">
            <v>0.13333333333333333</v>
          </cell>
          <cell r="I953">
            <v>0.15</v>
          </cell>
          <cell r="J953">
            <v>0.15</v>
          </cell>
          <cell r="K953">
            <v>0</v>
          </cell>
          <cell r="L953">
            <v>0.1</v>
          </cell>
          <cell r="M953">
            <v>0.1</v>
          </cell>
          <cell r="N953">
            <v>0.12666666666666668</v>
          </cell>
        </row>
        <row r="955">
          <cell r="C955" t="str">
            <v>Energex</v>
          </cell>
          <cell r="D955" t="str">
            <v>Pulse</v>
          </cell>
          <cell r="E955" t="str">
            <v>AGL</v>
          </cell>
          <cell r="F955" t="str">
            <v>TXU</v>
          </cell>
          <cell r="G955" t="str">
            <v>CitiPower</v>
          </cell>
          <cell r="H955" t="str">
            <v>Powercor</v>
          </cell>
          <cell r="I955" t="str">
            <v>Integral</v>
          </cell>
          <cell r="J955" t="str">
            <v>EnergyAustralia</v>
          </cell>
          <cell r="K955" t="str">
            <v>Rural NSW</v>
          </cell>
          <cell r="L955" t="str">
            <v>Energex</v>
          </cell>
          <cell r="M955" t="str">
            <v>Ergon</v>
          </cell>
          <cell r="N955" t="str">
            <v>Non Incumbent</v>
          </cell>
        </row>
        <row r="956">
          <cell r="C956">
            <v>36526</v>
          </cell>
          <cell r="D956">
            <v>0.08</v>
          </cell>
          <cell r="E956">
            <v>0.08</v>
          </cell>
          <cell r="F956">
            <v>0.08</v>
          </cell>
          <cell r="G956">
            <v>0.08</v>
          </cell>
          <cell r="H956">
            <v>0.08</v>
          </cell>
          <cell r="I956">
            <v>0.08</v>
          </cell>
          <cell r="J956">
            <v>0.08</v>
          </cell>
          <cell r="K956">
            <v>0.08</v>
          </cell>
          <cell r="L956">
            <v>0</v>
          </cell>
          <cell r="M956">
            <v>0.3</v>
          </cell>
          <cell r="N956">
            <v>0.08</v>
          </cell>
        </row>
        <row r="957">
          <cell r="C957">
            <v>36892</v>
          </cell>
          <cell r="D957">
            <v>0.08</v>
          </cell>
          <cell r="E957">
            <v>0.08</v>
          </cell>
          <cell r="F957">
            <v>0.08</v>
          </cell>
          <cell r="G957">
            <v>0.08</v>
          </cell>
          <cell r="H957">
            <v>0.08</v>
          </cell>
          <cell r="I957">
            <v>0.08</v>
          </cell>
          <cell r="J957">
            <v>0.08</v>
          </cell>
          <cell r="K957">
            <v>0.08</v>
          </cell>
          <cell r="L957">
            <v>0</v>
          </cell>
          <cell r="M957">
            <v>0.3</v>
          </cell>
          <cell r="N957">
            <v>0.08</v>
          </cell>
        </row>
        <row r="958">
          <cell r="C958">
            <v>37257</v>
          </cell>
          <cell r="D958">
            <v>0.08</v>
          </cell>
          <cell r="E958">
            <v>0.08</v>
          </cell>
          <cell r="F958">
            <v>0.08</v>
          </cell>
          <cell r="G958">
            <v>0.08</v>
          </cell>
          <cell r="H958">
            <v>0.08</v>
          </cell>
          <cell r="I958">
            <v>0.08</v>
          </cell>
          <cell r="J958">
            <v>0.08</v>
          </cell>
          <cell r="K958">
            <v>0.08</v>
          </cell>
          <cell r="L958">
            <v>0</v>
          </cell>
          <cell r="M958">
            <v>0.3</v>
          </cell>
          <cell r="N958">
            <v>0.08</v>
          </cell>
        </row>
        <row r="959">
          <cell r="C959">
            <v>37622</v>
          </cell>
          <cell r="D959">
            <v>0.08</v>
          </cell>
          <cell r="E959">
            <v>0.08</v>
          </cell>
          <cell r="F959">
            <v>0.08</v>
          </cell>
          <cell r="G959">
            <v>0.08</v>
          </cell>
          <cell r="H959">
            <v>0.08</v>
          </cell>
          <cell r="I959">
            <v>0.08</v>
          </cell>
          <cell r="J959">
            <v>0.08</v>
          </cell>
          <cell r="K959">
            <v>0.08</v>
          </cell>
          <cell r="L959">
            <v>0</v>
          </cell>
          <cell r="M959">
            <v>0.3</v>
          </cell>
          <cell r="N959">
            <v>0.08</v>
          </cell>
        </row>
        <row r="960">
          <cell r="C960">
            <v>37987</v>
          </cell>
          <cell r="D960">
            <v>0.08</v>
          </cell>
          <cell r="E960">
            <v>0.08</v>
          </cell>
          <cell r="F960">
            <v>0.08</v>
          </cell>
          <cell r="G960">
            <v>0.08</v>
          </cell>
          <cell r="H960">
            <v>0.08</v>
          </cell>
          <cell r="I960">
            <v>0.08</v>
          </cell>
          <cell r="J960">
            <v>0.08</v>
          </cell>
          <cell r="K960">
            <v>0.08</v>
          </cell>
          <cell r="L960">
            <v>0</v>
          </cell>
          <cell r="M960">
            <v>0.3</v>
          </cell>
          <cell r="N960">
            <v>0.08</v>
          </cell>
        </row>
        <row r="961">
          <cell r="C961">
            <v>38353</v>
          </cell>
          <cell r="D961">
            <v>0.08</v>
          </cell>
          <cell r="E961">
            <v>0.08</v>
          </cell>
          <cell r="F961">
            <v>0.08</v>
          </cell>
          <cell r="G961">
            <v>0.08</v>
          </cell>
          <cell r="H961">
            <v>0.08</v>
          </cell>
          <cell r="I961">
            <v>0.08</v>
          </cell>
          <cell r="J961">
            <v>0.08</v>
          </cell>
          <cell r="K961">
            <v>0.08</v>
          </cell>
          <cell r="L961">
            <v>0</v>
          </cell>
          <cell r="M961">
            <v>0.3</v>
          </cell>
          <cell r="N961">
            <v>0.08</v>
          </cell>
        </row>
        <row r="962">
          <cell r="C962">
            <v>38718</v>
          </cell>
          <cell r="D962">
            <v>0.08</v>
          </cell>
          <cell r="E962">
            <v>0.08</v>
          </cell>
          <cell r="F962">
            <v>0.08</v>
          </cell>
          <cell r="G962">
            <v>0.08</v>
          </cell>
          <cell r="H962">
            <v>0.08</v>
          </cell>
          <cell r="I962">
            <v>0.08</v>
          </cell>
          <cell r="J962">
            <v>0.08</v>
          </cell>
          <cell r="K962">
            <v>0.08</v>
          </cell>
          <cell r="L962">
            <v>0</v>
          </cell>
          <cell r="M962">
            <v>0.3</v>
          </cell>
          <cell r="N962">
            <v>0.08</v>
          </cell>
        </row>
        <row r="964">
          <cell r="C964" t="str">
            <v>Ergon</v>
          </cell>
          <cell r="D964" t="str">
            <v>Pulse</v>
          </cell>
          <cell r="E964" t="str">
            <v>AGL</v>
          </cell>
          <cell r="F964" t="str">
            <v>TXU</v>
          </cell>
          <cell r="G964" t="str">
            <v>CitiPower</v>
          </cell>
          <cell r="H964" t="str">
            <v>Powercor</v>
          </cell>
          <cell r="I964" t="str">
            <v>Integral</v>
          </cell>
          <cell r="J964" t="str">
            <v>EnergyAustralia</v>
          </cell>
          <cell r="K964" t="str">
            <v>Rural NSW</v>
          </cell>
          <cell r="L964" t="str">
            <v>Energex</v>
          </cell>
          <cell r="M964" t="str">
            <v>Ergon</v>
          </cell>
          <cell r="N964" t="str">
            <v>Non Incumbent</v>
          </cell>
        </row>
        <row r="965">
          <cell r="C965">
            <v>36526</v>
          </cell>
          <cell r="D965">
            <v>0.08</v>
          </cell>
          <cell r="E965">
            <v>0.08</v>
          </cell>
          <cell r="F965">
            <v>0.08</v>
          </cell>
          <cell r="G965">
            <v>0.08</v>
          </cell>
          <cell r="H965">
            <v>0.08</v>
          </cell>
          <cell r="I965">
            <v>0.08</v>
          </cell>
          <cell r="J965">
            <v>0.08</v>
          </cell>
          <cell r="K965">
            <v>0.08</v>
          </cell>
          <cell r="L965">
            <v>0.3</v>
          </cell>
          <cell r="M965">
            <v>0</v>
          </cell>
          <cell r="N965">
            <v>0.08</v>
          </cell>
        </row>
        <row r="966">
          <cell r="C966">
            <v>36892</v>
          </cell>
          <cell r="D966">
            <v>0.08</v>
          </cell>
          <cell r="E966">
            <v>0.08</v>
          </cell>
          <cell r="F966">
            <v>0.08</v>
          </cell>
          <cell r="G966">
            <v>0.08</v>
          </cell>
          <cell r="H966">
            <v>0.08</v>
          </cell>
          <cell r="I966">
            <v>0.08</v>
          </cell>
          <cell r="J966">
            <v>0.08</v>
          </cell>
          <cell r="K966">
            <v>0.08</v>
          </cell>
          <cell r="L966">
            <v>0.3</v>
          </cell>
          <cell r="M966">
            <v>0</v>
          </cell>
          <cell r="N966">
            <v>0.08</v>
          </cell>
        </row>
        <row r="967">
          <cell r="C967">
            <v>37257</v>
          </cell>
          <cell r="D967">
            <v>0.08</v>
          </cell>
          <cell r="E967">
            <v>0.08</v>
          </cell>
          <cell r="F967">
            <v>0.08</v>
          </cell>
          <cell r="G967">
            <v>0.08</v>
          </cell>
          <cell r="H967">
            <v>0.08</v>
          </cell>
          <cell r="I967">
            <v>0.08</v>
          </cell>
          <cell r="J967">
            <v>0.08</v>
          </cell>
          <cell r="K967">
            <v>0.08</v>
          </cell>
          <cell r="L967">
            <v>0.3</v>
          </cell>
          <cell r="M967">
            <v>0</v>
          </cell>
          <cell r="N967">
            <v>0.08</v>
          </cell>
        </row>
        <row r="968">
          <cell r="C968">
            <v>37622</v>
          </cell>
          <cell r="D968">
            <v>0.08</v>
          </cell>
          <cell r="E968">
            <v>0.08</v>
          </cell>
          <cell r="F968">
            <v>0.08</v>
          </cell>
          <cell r="G968">
            <v>0.08</v>
          </cell>
          <cell r="H968">
            <v>0.08</v>
          </cell>
          <cell r="I968">
            <v>0.08</v>
          </cell>
          <cell r="J968">
            <v>0.08</v>
          </cell>
          <cell r="K968">
            <v>0.08</v>
          </cell>
          <cell r="L968">
            <v>0.3</v>
          </cell>
          <cell r="M968">
            <v>0</v>
          </cell>
          <cell r="N968">
            <v>0.08</v>
          </cell>
        </row>
        <row r="969">
          <cell r="C969">
            <v>37987</v>
          </cell>
          <cell r="D969">
            <v>0.08</v>
          </cell>
          <cell r="E969">
            <v>0.08</v>
          </cell>
          <cell r="F969">
            <v>0.08</v>
          </cell>
          <cell r="G969">
            <v>0.08</v>
          </cell>
          <cell r="H969">
            <v>0.08</v>
          </cell>
          <cell r="I969">
            <v>0.08</v>
          </cell>
          <cell r="J969">
            <v>0.08</v>
          </cell>
          <cell r="K969">
            <v>0.08</v>
          </cell>
          <cell r="L969">
            <v>0.3</v>
          </cell>
          <cell r="M969">
            <v>0</v>
          </cell>
          <cell r="N969">
            <v>0.08</v>
          </cell>
        </row>
        <row r="970">
          <cell r="C970">
            <v>38353</v>
          </cell>
          <cell r="D970">
            <v>0.08</v>
          </cell>
          <cell r="E970">
            <v>0.08</v>
          </cell>
          <cell r="F970">
            <v>0.08</v>
          </cell>
          <cell r="G970">
            <v>0.08</v>
          </cell>
          <cell r="H970">
            <v>0.08</v>
          </cell>
          <cell r="I970">
            <v>0.08</v>
          </cell>
          <cell r="J970">
            <v>0.08</v>
          </cell>
          <cell r="K970">
            <v>0.08</v>
          </cell>
          <cell r="L970">
            <v>0.3</v>
          </cell>
          <cell r="M970">
            <v>0</v>
          </cell>
          <cell r="N970">
            <v>0.08</v>
          </cell>
        </row>
        <row r="971">
          <cell r="C971">
            <v>38718</v>
          </cell>
          <cell r="D971">
            <v>0.08</v>
          </cell>
          <cell r="E971">
            <v>0.08</v>
          </cell>
          <cell r="F971">
            <v>0.08</v>
          </cell>
          <cell r="G971">
            <v>0.08</v>
          </cell>
          <cell r="H971">
            <v>0.08</v>
          </cell>
          <cell r="I971">
            <v>0.08</v>
          </cell>
          <cell r="J971">
            <v>0.08</v>
          </cell>
          <cell r="K971">
            <v>0.08</v>
          </cell>
          <cell r="L971">
            <v>0.3</v>
          </cell>
          <cell r="M971">
            <v>0</v>
          </cell>
          <cell r="N971">
            <v>0.08</v>
          </cell>
        </row>
        <row r="973">
          <cell r="C973" t="str">
            <v>Non Incumbent</v>
          </cell>
          <cell r="D973" t="str">
            <v>Pulse</v>
          </cell>
          <cell r="E973" t="str">
            <v>AGL</v>
          </cell>
          <cell r="F973" t="str">
            <v>TXU</v>
          </cell>
          <cell r="G973" t="str">
            <v>CitiPower</v>
          </cell>
          <cell r="H973" t="str">
            <v>Powercor</v>
          </cell>
          <cell r="I973" t="str">
            <v>Integral</v>
          </cell>
          <cell r="J973" t="str">
            <v>EnergyAustralia</v>
          </cell>
          <cell r="K973" t="str">
            <v>Rural NSW</v>
          </cell>
          <cell r="L973" t="str">
            <v>Energex</v>
          </cell>
          <cell r="M973" t="str">
            <v>Ergon</v>
          </cell>
          <cell r="N973" t="str">
            <v>Non Incumbent</v>
          </cell>
        </row>
        <row r="974">
          <cell r="C974">
            <v>36526</v>
          </cell>
          <cell r="D974">
            <v>0.14000000000000012</v>
          </cell>
          <cell r="E974">
            <v>0.14000000000000012</v>
          </cell>
          <cell r="F974">
            <v>0.14000000000000012</v>
          </cell>
          <cell r="G974">
            <v>0.14000000000000012</v>
          </cell>
          <cell r="H974">
            <v>0.14000000000000012</v>
          </cell>
          <cell r="I974">
            <v>0.13</v>
          </cell>
          <cell r="J974">
            <v>0.13</v>
          </cell>
          <cell r="K974">
            <v>0.13</v>
          </cell>
          <cell r="L974">
            <v>0.10000000000000009</v>
          </cell>
          <cell r="M974">
            <v>0.10000000000000009</v>
          </cell>
          <cell r="N974">
            <v>0</v>
          </cell>
        </row>
        <row r="975">
          <cell r="C975">
            <v>36892</v>
          </cell>
          <cell r="D975">
            <v>0.14000000000000012</v>
          </cell>
          <cell r="E975">
            <v>0.14000000000000012</v>
          </cell>
          <cell r="F975">
            <v>0.14000000000000012</v>
          </cell>
          <cell r="G975">
            <v>0.14000000000000012</v>
          </cell>
          <cell r="H975">
            <v>0.14000000000000012</v>
          </cell>
          <cell r="I975">
            <v>0.13</v>
          </cell>
          <cell r="J975">
            <v>0.13</v>
          </cell>
          <cell r="K975">
            <v>0.13</v>
          </cell>
          <cell r="L975">
            <v>0.10000000000000009</v>
          </cell>
          <cell r="M975">
            <v>0.10000000000000009</v>
          </cell>
          <cell r="N975">
            <v>0</v>
          </cell>
        </row>
        <row r="976">
          <cell r="C976">
            <v>37257</v>
          </cell>
          <cell r="D976">
            <v>0.14000000000000012</v>
          </cell>
          <cell r="E976">
            <v>0.14000000000000012</v>
          </cell>
          <cell r="F976">
            <v>0.14000000000000012</v>
          </cell>
          <cell r="G976">
            <v>0.14000000000000012</v>
          </cell>
          <cell r="H976">
            <v>0.14000000000000012</v>
          </cell>
          <cell r="I976">
            <v>0.13</v>
          </cell>
          <cell r="J976">
            <v>0.13</v>
          </cell>
          <cell r="K976">
            <v>0.13</v>
          </cell>
          <cell r="L976">
            <v>0.10000000000000009</v>
          </cell>
          <cell r="M976">
            <v>0.10000000000000009</v>
          </cell>
          <cell r="N976">
            <v>0</v>
          </cell>
        </row>
        <row r="977">
          <cell r="C977">
            <v>37622</v>
          </cell>
          <cell r="D977">
            <v>0.14000000000000012</v>
          </cell>
          <cell r="E977">
            <v>0.14000000000000012</v>
          </cell>
          <cell r="F977">
            <v>0.14000000000000012</v>
          </cell>
          <cell r="G977">
            <v>0.14000000000000012</v>
          </cell>
          <cell r="H977">
            <v>0.14000000000000012</v>
          </cell>
          <cell r="I977">
            <v>0.13</v>
          </cell>
          <cell r="J977">
            <v>0.13</v>
          </cell>
          <cell r="K977">
            <v>0.13</v>
          </cell>
          <cell r="L977">
            <v>0.10000000000000009</v>
          </cell>
          <cell r="M977">
            <v>0.10000000000000009</v>
          </cell>
          <cell r="N977">
            <v>0</v>
          </cell>
        </row>
        <row r="978">
          <cell r="C978">
            <v>37987</v>
          </cell>
          <cell r="D978">
            <v>0.14000000000000012</v>
          </cell>
          <cell r="E978">
            <v>0.14000000000000012</v>
          </cell>
          <cell r="F978">
            <v>0.14000000000000012</v>
          </cell>
          <cell r="G978">
            <v>0.14000000000000012</v>
          </cell>
          <cell r="H978">
            <v>0.14000000000000012</v>
          </cell>
          <cell r="I978">
            <v>0.13</v>
          </cell>
          <cell r="J978">
            <v>0.13</v>
          </cell>
          <cell r="K978">
            <v>0.13</v>
          </cell>
          <cell r="L978">
            <v>0.10000000000000009</v>
          </cell>
          <cell r="M978">
            <v>0.10000000000000009</v>
          </cell>
          <cell r="N978">
            <v>0</v>
          </cell>
        </row>
        <row r="979">
          <cell r="C979">
            <v>38353</v>
          </cell>
          <cell r="D979">
            <v>0.14000000000000012</v>
          </cell>
          <cell r="E979">
            <v>0.14000000000000012</v>
          </cell>
          <cell r="F979">
            <v>0.14000000000000012</v>
          </cell>
          <cell r="G979">
            <v>0.14000000000000012</v>
          </cell>
          <cell r="H979">
            <v>0.14000000000000012</v>
          </cell>
          <cell r="I979">
            <v>0.13</v>
          </cell>
          <cell r="J979">
            <v>0.13</v>
          </cell>
          <cell r="K979">
            <v>0.13</v>
          </cell>
          <cell r="L979">
            <v>0.10000000000000009</v>
          </cell>
          <cell r="M979">
            <v>0.10000000000000009</v>
          </cell>
          <cell r="N979">
            <v>0</v>
          </cell>
        </row>
        <row r="980">
          <cell r="C980">
            <v>38718</v>
          </cell>
          <cell r="D980">
            <v>0.14000000000000012</v>
          </cell>
          <cell r="E980">
            <v>0.14000000000000012</v>
          </cell>
          <cell r="F980">
            <v>0.14000000000000012</v>
          </cell>
          <cell r="G980">
            <v>0.14000000000000012</v>
          </cell>
          <cell r="H980">
            <v>0.14000000000000012</v>
          </cell>
          <cell r="I980">
            <v>0.13</v>
          </cell>
          <cell r="J980">
            <v>0.13</v>
          </cell>
          <cell r="K980">
            <v>0.13</v>
          </cell>
          <cell r="L980">
            <v>0.10000000000000009</v>
          </cell>
          <cell r="M980">
            <v>0.10000000000000009</v>
          </cell>
          <cell r="N980">
            <v>0</v>
          </cell>
        </row>
        <row r="992">
          <cell r="C992" t="str">
            <v>Pulse wins from:</v>
          </cell>
          <cell r="D992" t="str">
            <v>Pulse</v>
          </cell>
          <cell r="E992" t="str">
            <v>AGL</v>
          </cell>
          <cell r="F992" t="str">
            <v>TXU</v>
          </cell>
          <cell r="G992" t="str">
            <v>CitiPower</v>
          </cell>
          <cell r="H992" t="str">
            <v>Powercor</v>
          </cell>
          <cell r="I992" t="str">
            <v>Integral</v>
          </cell>
          <cell r="J992" t="str">
            <v>EnergyAustralia</v>
          </cell>
          <cell r="K992" t="str">
            <v>Rural NSW</v>
          </cell>
          <cell r="L992" t="str">
            <v>Energex</v>
          </cell>
          <cell r="M992" t="str">
            <v>Ergon</v>
          </cell>
          <cell r="N992" t="str">
            <v>Non Incumbent</v>
          </cell>
        </row>
        <row r="993">
          <cell r="C993">
            <v>36526</v>
          </cell>
          <cell r="D993">
            <v>0</v>
          </cell>
          <cell r="E993">
            <v>7.0000000000000007E-2</v>
          </cell>
          <cell r="F993">
            <v>7.0000000000000007E-2</v>
          </cell>
          <cell r="G993">
            <v>7.0000000000000007E-2</v>
          </cell>
          <cell r="H993">
            <v>7.0000000000000007E-2</v>
          </cell>
          <cell r="I993">
            <v>0.08</v>
          </cell>
          <cell r="J993">
            <v>0.08</v>
          </cell>
          <cell r="K993">
            <v>0.08</v>
          </cell>
          <cell r="L993">
            <v>0.06</v>
          </cell>
          <cell r="M993">
            <v>0.06</v>
          </cell>
          <cell r="N993">
            <v>0.08</v>
          </cell>
        </row>
        <row r="994">
          <cell r="C994">
            <v>36892</v>
          </cell>
          <cell r="D994">
            <v>0</v>
          </cell>
          <cell r="E994">
            <v>7.0000000000000007E-2</v>
          </cell>
          <cell r="F994">
            <v>7.0000000000000007E-2</v>
          </cell>
          <cell r="G994">
            <v>7.0000000000000007E-2</v>
          </cell>
          <cell r="H994">
            <v>7.0000000000000007E-2</v>
          </cell>
          <cell r="I994">
            <v>0.08</v>
          </cell>
          <cell r="J994">
            <v>0.08</v>
          </cell>
          <cell r="K994">
            <v>0.08</v>
          </cell>
          <cell r="L994">
            <v>0.06</v>
          </cell>
          <cell r="M994">
            <v>0.06</v>
          </cell>
          <cell r="N994">
            <v>0.08</v>
          </cell>
        </row>
        <row r="995">
          <cell r="C995">
            <v>37257</v>
          </cell>
          <cell r="D995">
            <v>0</v>
          </cell>
          <cell r="E995">
            <v>7.0000000000000007E-2</v>
          </cell>
          <cell r="F995">
            <v>7.0000000000000007E-2</v>
          </cell>
          <cell r="G995">
            <v>7.0000000000000007E-2</v>
          </cell>
          <cell r="H995">
            <v>7.0000000000000007E-2</v>
          </cell>
          <cell r="I995">
            <v>0.08</v>
          </cell>
          <cell r="J995">
            <v>0.08</v>
          </cell>
          <cell r="K995">
            <v>0.08</v>
          </cell>
          <cell r="L995">
            <v>0.06</v>
          </cell>
          <cell r="M995">
            <v>0.06</v>
          </cell>
          <cell r="N995">
            <v>0.08</v>
          </cell>
        </row>
        <row r="996">
          <cell r="C996">
            <v>37622</v>
          </cell>
          <cell r="D996">
            <v>0</v>
          </cell>
          <cell r="E996">
            <v>7.0000000000000007E-2</v>
          </cell>
          <cell r="F996">
            <v>7.0000000000000007E-2</v>
          </cell>
          <cell r="G996">
            <v>7.0000000000000007E-2</v>
          </cell>
          <cell r="H996">
            <v>7.0000000000000007E-2</v>
          </cell>
          <cell r="I996">
            <v>0.08</v>
          </cell>
          <cell r="J996">
            <v>0.08</v>
          </cell>
          <cell r="K996">
            <v>0.08</v>
          </cell>
          <cell r="L996">
            <v>0.06</v>
          </cell>
          <cell r="M996">
            <v>0.06</v>
          </cell>
          <cell r="N996">
            <v>0.08</v>
          </cell>
        </row>
        <row r="997">
          <cell r="C997">
            <v>37987</v>
          </cell>
          <cell r="D997">
            <v>0</v>
          </cell>
          <cell r="E997">
            <v>7.0000000000000007E-2</v>
          </cell>
          <cell r="F997">
            <v>7.0000000000000007E-2</v>
          </cell>
          <cell r="G997">
            <v>7.0000000000000007E-2</v>
          </cell>
          <cell r="H997">
            <v>7.0000000000000007E-2</v>
          </cell>
          <cell r="I997">
            <v>0.08</v>
          </cell>
          <cell r="J997">
            <v>0.08</v>
          </cell>
          <cell r="K997">
            <v>0.08</v>
          </cell>
          <cell r="L997">
            <v>0.06</v>
          </cell>
          <cell r="M997">
            <v>0.06</v>
          </cell>
          <cell r="N997">
            <v>0.08</v>
          </cell>
        </row>
        <row r="998">
          <cell r="C998">
            <v>38353</v>
          </cell>
          <cell r="D998">
            <v>0</v>
          </cell>
          <cell r="E998">
            <v>7.0000000000000007E-2</v>
          </cell>
          <cell r="F998">
            <v>7.0000000000000007E-2</v>
          </cell>
          <cell r="G998">
            <v>7.0000000000000007E-2</v>
          </cell>
          <cell r="H998">
            <v>7.0000000000000007E-2</v>
          </cell>
          <cell r="I998">
            <v>0.08</v>
          </cell>
          <cell r="J998">
            <v>0.08</v>
          </cell>
          <cell r="K998">
            <v>0.08</v>
          </cell>
          <cell r="L998">
            <v>0.06</v>
          </cell>
          <cell r="M998">
            <v>0.06</v>
          </cell>
          <cell r="N998">
            <v>0.08</v>
          </cell>
        </row>
        <row r="999">
          <cell r="C999">
            <v>38718</v>
          </cell>
          <cell r="D999">
            <v>0</v>
          </cell>
          <cell r="E999">
            <v>7.0000000000000007E-2</v>
          </cell>
          <cell r="F999">
            <v>7.0000000000000007E-2</v>
          </cell>
          <cell r="G999">
            <v>7.0000000000000007E-2</v>
          </cell>
          <cell r="H999">
            <v>7.0000000000000007E-2</v>
          </cell>
          <cell r="I999">
            <v>0.08</v>
          </cell>
          <cell r="J999">
            <v>0.08</v>
          </cell>
          <cell r="K999">
            <v>0.08</v>
          </cell>
          <cell r="L999">
            <v>0.06</v>
          </cell>
          <cell r="M999">
            <v>0.06</v>
          </cell>
          <cell r="N999">
            <v>0.08</v>
          </cell>
        </row>
        <row r="1001">
          <cell r="C1001" t="str">
            <v>AGL</v>
          </cell>
          <cell r="D1001" t="str">
            <v>Pulse</v>
          </cell>
          <cell r="E1001" t="str">
            <v>AGL</v>
          </cell>
          <cell r="F1001" t="str">
            <v>TXU</v>
          </cell>
          <cell r="G1001" t="str">
            <v>CitiPower</v>
          </cell>
          <cell r="H1001" t="str">
            <v>Powercor</v>
          </cell>
          <cell r="I1001" t="str">
            <v>Integral</v>
          </cell>
          <cell r="J1001" t="str">
            <v>EnergyAustralia</v>
          </cell>
          <cell r="K1001" t="str">
            <v>Rural NSW</v>
          </cell>
          <cell r="L1001" t="str">
            <v>Energex</v>
          </cell>
          <cell r="M1001" t="str">
            <v>Ergon</v>
          </cell>
          <cell r="N1001" t="str">
            <v>Non Incumbent</v>
          </cell>
        </row>
        <row r="1002">
          <cell r="C1002">
            <v>36526</v>
          </cell>
          <cell r="D1002">
            <v>7.4999999999999997E-2</v>
          </cell>
          <cell r="E1002">
            <v>0</v>
          </cell>
          <cell r="F1002">
            <v>7.6666666666666675E-2</v>
          </cell>
          <cell r="G1002">
            <v>7.6666666666666675E-2</v>
          </cell>
          <cell r="H1002">
            <v>7.6666666666666675E-2</v>
          </cell>
          <cell r="I1002">
            <v>8.2500000000000004E-2</v>
          </cell>
          <cell r="J1002">
            <v>8.2500000000000004E-2</v>
          </cell>
          <cell r="K1002">
            <v>8.2500000000000004E-2</v>
          </cell>
          <cell r="L1002">
            <v>0.06</v>
          </cell>
          <cell r="M1002">
            <v>0.06</v>
          </cell>
          <cell r="N1002">
            <v>0.08</v>
          </cell>
        </row>
        <row r="1003">
          <cell r="C1003">
            <v>36892</v>
          </cell>
          <cell r="D1003">
            <v>7.4999999999999997E-2</v>
          </cell>
          <cell r="E1003">
            <v>0</v>
          </cell>
          <cell r="F1003">
            <v>7.6666666666666675E-2</v>
          </cell>
          <cell r="G1003">
            <v>7.6666666666666675E-2</v>
          </cell>
          <cell r="H1003">
            <v>7.6666666666666675E-2</v>
          </cell>
          <cell r="I1003">
            <v>8.2500000000000004E-2</v>
          </cell>
          <cell r="J1003">
            <v>8.2500000000000004E-2</v>
          </cell>
          <cell r="K1003">
            <v>8.2500000000000004E-2</v>
          </cell>
          <cell r="L1003">
            <v>0.06</v>
          </cell>
          <cell r="M1003">
            <v>0.06</v>
          </cell>
          <cell r="N1003">
            <v>0.08</v>
          </cell>
        </row>
        <row r="1004">
          <cell r="C1004">
            <v>37257</v>
          </cell>
          <cell r="D1004">
            <v>7.4999999999999997E-2</v>
          </cell>
          <cell r="E1004">
            <v>0</v>
          </cell>
          <cell r="F1004">
            <v>7.6666666666666675E-2</v>
          </cell>
          <cell r="G1004">
            <v>7.6666666666666675E-2</v>
          </cell>
          <cell r="H1004">
            <v>7.6666666666666675E-2</v>
          </cell>
          <cell r="I1004">
            <v>8.2500000000000004E-2</v>
          </cell>
          <cell r="J1004">
            <v>8.2500000000000004E-2</v>
          </cell>
          <cell r="K1004">
            <v>8.2500000000000004E-2</v>
          </cell>
          <cell r="L1004">
            <v>0.06</v>
          </cell>
          <cell r="M1004">
            <v>0.06</v>
          </cell>
          <cell r="N1004">
            <v>0.08</v>
          </cell>
        </row>
        <row r="1005">
          <cell r="C1005">
            <v>37622</v>
          </cell>
          <cell r="D1005">
            <v>7.4999999999999997E-2</v>
          </cell>
          <cell r="E1005">
            <v>0</v>
          </cell>
          <cell r="F1005">
            <v>7.6666666666666675E-2</v>
          </cell>
          <cell r="G1005">
            <v>7.6666666666666675E-2</v>
          </cell>
          <cell r="H1005">
            <v>7.6666666666666675E-2</v>
          </cell>
          <cell r="I1005">
            <v>8.2500000000000004E-2</v>
          </cell>
          <cell r="J1005">
            <v>8.2500000000000004E-2</v>
          </cell>
          <cell r="K1005">
            <v>8.2500000000000004E-2</v>
          </cell>
          <cell r="L1005">
            <v>0.06</v>
          </cell>
          <cell r="M1005">
            <v>0.06</v>
          </cell>
          <cell r="N1005">
            <v>0.08</v>
          </cell>
        </row>
        <row r="1006">
          <cell r="C1006">
            <v>37987</v>
          </cell>
          <cell r="D1006">
            <v>7.4999999999999997E-2</v>
          </cell>
          <cell r="E1006">
            <v>0</v>
          </cell>
          <cell r="F1006">
            <v>7.6666666666666675E-2</v>
          </cell>
          <cell r="G1006">
            <v>7.6666666666666675E-2</v>
          </cell>
          <cell r="H1006">
            <v>7.6666666666666675E-2</v>
          </cell>
          <cell r="I1006">
            <v>8.2500000000000004E-2</v>
          </cell>
          <cell r="J1006">
            <v>8.2500000000000004E-2</v>
          </cell>
          <cell r="K1006">
            <v>8.2500000000000004E-2</v>
          </cell>
          <cell r="L1006">
            <v>0.06</v>
          </cell>
          <cell r="M1006">
            <v>0.06</v>
          </cell>
          <cell r="N1006">
            <v>0.08</v>
          </cell>
        </row>
        <row r="1007">
          <cell r="C1007">
            <v>38353</v>
          </cell>
          <cell r="D1007">
            <v>7.4999999999999997E-2</v>
          </cell>
          <cell r="E1007">
            <v>0</v>
          </cell>
          <cell r="F1007">
            <v>7.6666666666666675E-2</v>
          </cell>
          <cell r="G1007">
            <v>7.6666666666666675E-2</v>
          </cell>
          <cell r="H1007">
            <v>7.6666666666666675E-2</v>
          </cell>
          <cell r="I1007">
            <v>8.2500000000000004E-2</v>
          </cell>
          <cell r="J1007">
            <v>8.2500000000000004E-2</v>
          </cell>
          <cell r="K1007">
            <v>8.2500000000000004E-2</v>
          </cell>
          <cell r="L1007">
            <v>0.06</v>
          </cell>
          <cell r="M1007">
            <v>0.06</v>
          </cell>
          <cell r="N1007">
            <v>0.08</v>
          </cell>
        </row>
        <row r="1008">
          <cell r="C1008">
            <v>38718</v>
          </cell>
          <cell r="D1008">
            <v>7.4999999999999997E-2</v>
          </cell>
          <cell r="E1008">
            <v>0</v>
          </cell>
          <cell r="F1008">
            <v>7.6666666666666675E-2</v>
          </cell>
          <cell r="G1008">
            <v>7.6666666666666675E-2</v>
          </cell>
          <cell r="H1008">
            <v>7.6666666666666675E-2</v>
          </cell>
          <cell r="I1008">
            <v>8.2500000000000004E-2</v>
          </cell>
          <cell r="J1008">
            <v>8.2500000000000004E-2</v>
          </cell>
          <cell r="K1008">
            <v>8.2500000000000004E-2</v>
          </cell>
          <cell r="L1008">
            <v>0.06</v>
          </cell>
          <cell r="M1008">
            <v>0.06</v>
          </cell>
          <cell r="N1008">
            <v>0.08</v>
          </cell>
        </row>
        <row r="1010">
          <cell r="C1010" t="str">
            <v>TXU</v>
          </cell>
          <cell r="D1010" t="str">
            <v>Pulse</v>
          </cell>
          <cell r="E1010" t="str">
            <v>AGL</v>
          </cell>
          <cell r="F1010" t="str">
            <v>TXU</v>
          </cell>
          <cell r="G1010" t="str">
            <v>CitiPower</v>
          </cell>
          <cell r="H1010" t="str">
            <v>Powercor</v>
          </cell>
          <cell r="I1010" t="str">
            <v>Integral</v>
          </cell>
          <cell r="J1010" t="str">
            <v>EnergyAustralia</v>
          </cell>
          <cell r="K1010" t="str">
            <v>Rural NSW</v>
          </cell>
          <cell r="L1010" t="str">
            <v>Energex</v>
          </cell>
          <cell r="M1010" t="str">
            <v>Ergon</v>
          </cell>
          <cell r="N1010" t="str">
            <v>Non Incumbent</v>
          </cell>
        </row>
        <row r="1011">
          <cell r="C1011">
            <v>36526</v>
          </cell>
          <cell r="D1011">
            <v>7.4999999999999997E-2</v>
          </cell>
          <cell r="E1011">
            <v>7.6666666666666675E-2</v>
          </cell>
          <cell r="F1011">
            <v>0</v>
          </cell>
          <cell r="G1011">
            <v>7.6666666666666675E-2</v>
          </cell>
          <cell r="H1011">
            <v>7.6666666666666675E-2</v>
          </cell>
          <cell r="I1011">
            <v>8.2500000000000004E-2</v>
          </cell>
          <cell r="J1011">
            <v>8.2500000000000004E-2</v>
          </cell>
          <cell r="K1011">
            <v>8.2500000000000004E-2</v>
          </cell>
          <cell r="L1011">
            <v>0.06</v>
          </cell>
          <cell r="M1011">
            <v>0.06</v>
          </cell>
          <cell r="N1011">
            <v>0.1</v>
          </cell>
        </row>
        <row r="1012">
          <cell r="C1012">
            <v>36892</v>
          </cell>
          <cell r="D1012">
            <v>7.4999999999999997E-2</v>
          </cell>
          <cell r="E1012">
            <v>7.6666666666666675E-2</v>
          </cell>
          <cell r="F1012">
            <v>0</v>
          </cell>
          <cell r="G1012">
            <v>7.6666666666666675E-2</v>
          </cell>
          <cell r="H1012">
            <v>7.6666666666666675E-2</v>
          </cell>
          <cell r="I1012">
            <v>8.2500000000000004E-2</v>
          </cell>
          <cell r="J1012">
            <v>8.2500000000000004E-2</v>
          </cell>
          <cell r="K1012">
            <v>8.2500000000000004E-2</v>
          </cell>
          <cell r="L1012">
            <v>0.06</v>
          </cell>
          <cell r="M1012">
            <v>0.06</v>
          </cell>
          <cell r="N1012">
            <v>0.1</v>
          </cell>
        </row>
        <row r="1013">
          <cell r="C1013">
            <v>37257</v>
          </cell>
          <cell r="D1013">
            <v>7.4999999999999997E-2</v>
          </cell>
          <cell r="E1013">
            <v>7.6666666666666675E-2</v>
          </cell>
          <cell r="F1013">
            <v>0</v>
          </cell>
          <cell r="G1013">
            <v>7.6666666666666675E-2</v>
          </cell>
          <cell r="H1013">
            <v>7.6666666666666675E-2</v>
          </cell>
          <cell r="I1013">
            <v>8.2500000000000004E-2</v>
          </cell>
          <cell r="J1013">
            <v>8.2500000000000004E-2</v>
          </cell>
          <cell r="K1013">
            <v>8.2500000000000004E-2</v>
          </cell>
          <cell r="L1013">
            <v>0.06</v>
          </cell>
          <cell r="M1013">
            <v>0.06</v>
          </cell>
          <cell r="N1013">
            <v>0.1</v>
          </cell>
        </row>
        <row r="1014">
          <cell r="C1014">
            <v>37622</v>
          </cell>
          <cell r="D1014">
            <v>7.4999999999999997E-2</v>
          </cell>
          <cell r="E1014">
            <v>7.6666666666666675E-2</v>
          </cell>
          <cell r="F1014">
            <v>0</v>
          </cell>
          <cell r="G1014">
            <v>7.6666666666666675E-2</v>
          </cell>
          <cell r="H1014">
            <v>7.6666666666666675E-2</v>
          </cell>
          <cell r="I1014">
            <v>8.2500000000000004E-2</v>
          </cell>
          <cell r="J1014">
            <v>8.2500000000000004E-2</v>
          </cell>
          <cell r="K1014">
            <v>8.2500000000000004E-2</v>
          </cell>
          <cell r="L1014">
            <v>0.06</v>
          </cell>
          <cell r="M1014">
            <v>0.06</v>
          </cell>
          <cell r="N1014">
            <v>0.1</v>
          </cell>
        </row>
        <row r="1015">
          <cell r="C1015">
            <v>37987</v>
          </cell>
          <cell r="D1015">
            <v>7.4999999999999997E-2</v>
          </cell>
          <cell r="E1015">
            <v>7.6666666666666675E-2</v>
          </cell>
          <cell r="F1015">
            <v>0</v>
          </cell>
          <cell r="G1015">
            <v>7.6666666666666675E-2</v>
          </cell>
          <cell r="H1015">
            <v>7.6666666666666675E-2</v>
          </cell>
          <cell r="I1015">
            <v>8.2500000000000004E-2</v>
          </cell>
          <cell r="J1015">
            <v>8.2500000000000004E-2</v>
          </cell>
          <cell r="K1015">
            <v>8.2500000000000004E-2</v>
          </cell>
          <cell r="L1015">
            <v>0.06</v>
          </cell>
          <cell r="M1015">
            <v>0.06</v>
          </cell>
          <cell r="N1015">
            <v>0.1</v>
          </cell>
        </row>
        <row r="1016">
          <cell r="C1016">
            <v>38353</v>
          </cell>
          <cell r="D1016">
            <v>7.4999999999999997E-2</v>
          </cell>
          <cell r="E1016">
            <v>7.6666666666666675E-2</v>
          </cell>
          <cell r="F1016">
            <v>0</v>
          </cell>
          <cell r="G1016">
            <v>7.6666666666666675E-2</v>
          </cell>
          <cell r="H1016">
            <v>7.6666666666666675E-2</v>
          </cell>
          <cell r="I1016">
            <v>8.2500000000000004E-2</v>
          </cell>
          <cell r="J1016">
            <v>8.2500000000000004E-2</v>
          </cell>
          <cell r="K1016">
            <v>8.2500000000000004E-2</v>
          </cell>
          <cell r="L1016">
            <v>0.06</v>
          </cell>
          <cell r="M1016">
            <v>0.06</v>
          </cell>
          <cell r="N1016">
            <v>0.1</v>
          </cell>
        </row>
        <row r="1017">
          <cell r="C1017">
            <v>38718</v>
          </cell>
          <cell r="D1017">
            <v>7.4999999999999997E-2</v>
          </cell>
          <cell r="E1017">
            <v>7.6666666666666675E-2</v>
          </cell>
          <cell r="F1017">
            <v>0</v>
          </cell>
          <cell r="G1017">
            <v>7.6666666666666675E-2</v>
          </cell>
          <cell r="H1017">
            <v>7.6666666666666675E-2</v>
          </cell>
          <cell r="I1017">
            <v>8.2500000000000004E-2</v>
          </cell>
          <cell r="J1017">
            <v>8.2500000000000004E-2</v>
          </cell>
          <cell r="K1017">
            <v>8.2500000000000004E-2</v>
          </cell>
          <cell r="L1017">
            <v>0.06</v>
          </cell>
          <cell r="M1017">
            <v>0.06</v>
          </cell>
          <cell r="N1017">
            <v>0.1</v>
          </cell>
        </row>
        <row r="1019">
          <cell r="C1019" t="str">
            <v>CitiPower</v>
          </cell>
          <cell r="D1019" t="str">
            <v>Pulse</v>
          </cell>
          <cell r="E1019" t="str">
            <v>AGL</v>
          </cell>
          <cell r="F1019" t="str">
            <v>TXU</v>
          </cell>
          <cell r="G1019" t="str">
            <v>CitiPower</v>
          </cell>
          <cell r="H1019" t="str">
            <v>Powercor</v>
          </cell>
          <cell r="I1019" t="str">
            <v>Integral</v>
          </cell>
          <cell r="J1019" t="str">
            <v>EnergyAustralia</v>
          </cell>
          <cell r="K1019" t="str">
            <v>Rural NSW</v>
          </cell>
          <cell r="L1019" t="str">
            <v>Energex</v>
          </cell>
          <cell r="M1019" t="str">
            <v>Ergon</v>
          </cell>
          <cell r="N1019" t="str">
            <v>Non Incumbent</v>
          </cell>
        </row>
        <row r="1020">
          <cell r="C1020">
            <v>36526</v>
          </cell>
          <cell r="D1020">
            <v>7.4999999999999997E-2</v>
          </cell>
          <cell r="E1020">
            <v>7.6666666666666675E-2</v>
          </cell>
          <cell r="F1020">
            <v>7.6666666666666675E-2</v>
          </cell>
          <cell r="G1020">
            <v>0</v>
          </cell>
          <cell r="H1020">
            <v>7.6666666666666675E-2</v>
          </cell>
          <cell r="I1020">
            <v>8.2500000000000004E-2</v>
          </cell>
          <cell r="J1020">
            <v>8.2500000000000004E-2</v>
          </cell>
          <cell r="K1020">
            <v>8.2500000000000004E-2</v>
          </cell>
          <cell r="L1020">
            <v>0.06</v>
          </cell>
          <cell r="M1020">
            <v>0.06</v>
          </cell>
          <cell r="N1020">
            <v>0.1</v>
          </cell>
        </row>
        <row r="1021">
          <cell r="C1021">
            <v>36892</v>
          </cell>
          <cell r="D1021">
            <v>7.4999999999999997E-2</v>
          </cell>
          <cell r="E1021">
            <v>7.6666666666666675E-2</v>
          </cell>
          <cell r="F1021">
            <v>7.6666666666666675E-2</v>
          </cell>
          <cell r="G1021">
            <v>0</v>
          </cell>
          <cell r="H1021">
            <v>7.6666666666666675E-2</v>
          </cell>
          <cell r="I1021">
            <v>8.2500000000000004E-2</v>
          </cell>
          <cell r="J1021">
            <v>8.2500000000000004E-2</v>
          </cell>
          <cell r="K1021">
            <v>8.2500000000000004E-2</v>
          </cell>
          <cell r="L1021">
            <v>0.06</v>
          </cell>
          <cell r="M1021">
            <v>0.06</v>
          </cell>
          <cell r="N1021">
            <v>0.1</v>
          </cell>
        </row>
        <row r="1022">
          <cell r="C1022">
            <v>37257</v>
          </cell>
          <cell r="D1022">
            <v>7.4999999999999997E-2</v>
          </cell>
          <cell r="E1022">
            <v>7.6666666666666675E-2</v>
          </cell>
          <cell r="F1022">
            <v>7.6666666666666675E-2</v>
          </cell>
          <cell r="G1022">
            <v>0</v>
          </cell>
          <cell r="H1022">
            <v>7.6666666666666675E-2</v>
          </cell>
          <cell r="I1022">
            <v>8.2500000000000004E-2</v>
          </cell>
          <cell r="J1022">
            <v>8.2500000000000004E-2</v>
          </cell>
          <cell r="K1022">
            <v>8.2500000000000004E-2</v>
          </cell>
          <cell r="L1022">
            <v>0.06</v>
          </cell>
          <cell r="M1022">
            <v>0.06</v>
          </cell>
          <cell r="N1022">
            <v>0.1</v>
          </cell>
        </row>
        <row r="1023">
          <cell r="C1023">
            <v>37622</v>
          </cell>
          <cell r="D1023">
            <v>7.4999999999999997E-2</v>
          </cell>
          <cell r="E1023">
            <v>7.6666666666666675E-2</v>
          </cell>
          <cell r="F1023">
            <v>7.6666666666666675E-2</v>
          </cell>
          <cell r="G1023">
            <v>0</v>
          </cell>
          <cell r="H1023">
            <v>7.6666666666666675E-2</v>
          </cell>
          <cell r="I1023">
            <v>8.2500000000000004E-2</v>
          </cell>
          <cell r="J1023">
            <v>8.2500000000000004E-2</v>
          </cell>
          <cell r="K1023">
            <v>8.2500000000000004E-2</v>
          </cell>
          <cell r="L1023">
            <v>0.06</v>
          </cell>
          <cell r="M1023">
            <v>0.06</v>
          </cell>
          <cell r="N1023">
            <v>0.1</v>
          </cell>
        </row>
        <row r="1024">
          <cell r="C1024">
            <v>37987</v>
          </cell>
          <cell r="D1024">
            <v>7.4999999999999997E-2</v>
          </cell>
          <cell r="E1024">
            <v>7.6666666666666675E-2</v>
          </cell>
          <cell r="F1024">
            <v>7.6666666666666675E-2</v>
          </cell>
          <cell r="G1024">
            <v>0</v>
          </cell>
          <cell r="H1024">
            <v>7.6666666666666675E-2</v>
          </cell>
          <cell r="I1024">
            <v>8.2500000000000004E-2</v>
          </cell>
          <cell r="J1024">
            <v>8.2500000000000004E-2</v>
          </cell>
          <cell r="K1024">
            <v>8.2500000000000004E-2</v>
          </cell>
          <cell r="L1024">
            <v>0.06</v>
          </cell>
          <cell r="M1024">
            <v>0.06</v>
          </cell>
          <cell r="N1024">
            <v>0.1</v>
          </cell>
        </row>
        <row r="1025">
          <cell r="C1025">
            <v>38353</v>
          </cell>
          <cell r="D1025">
            <v>7.4999999999999997E-2</v>
          </cell>
          <cell r="E1025">
            <v>7.6666666666666675E-2</v>
          </cell>
          <cell r="F1025">
            <v>7.6666666666666675E-2</v>
          </cell>
          <cell r="G1025">
            <v>0</v>
          </cell>
          <cell r="H1025">
            <v>7.6666666666666675E-2</v>
          </cell>
          <cell r="I1025">
            <v>8.2500000000000004E-2</v>
          </cell>
          <cell r="J1025">
            <v>8.2500000000000004E-2</v>
          </cell>
          <cell r="K1025">
            <v>8.2500000000000004E-2</v>
          </cell>
          <cell r="L1025">
            <v>0.06</v>
          </cell>
          <cell r="M1025">
            <v>0.06</v>
          </cell>
          <cell r="N1025">
            <v>0.1</v>
          </cell>
        </row>
        <row r="1026">
          <cell r="C1026">
            <v>38718</v>
          </cell>
          <cell r="D1026">
            <v>7.4999999999999997E-2</v>
          </cell>
          <cell r="E1026">
            <v>7.6666666666666675E-2</v>
          </cell>
          <cell r="F1026">
            <v>7.6666666666666675E-2</v>
          </cell>
          <cell r="G1026">
            <v>0</v>
          </cell>
          <cell r="H1026">
            <v>7.6666666666666675E-2</v>
          </cell>
          <cell r="I1026">
            <v>8.2500000000000004E-2</v>
          </cell>
          <cell r="J1026">
            <v>8.2500000000000004E-2</v>
          </cell>
          <cell r="K1026">
            <v>8.2500000000000004E-2</v>
          </cell>
          <cell r="L1026">
            <v>0.06</v>
          </cell>
          <cell r="M1026">
            <v>0.06</v>
          </cell>
          <cell r="N1026">
            <v>0.1</v>
          </cell>
        </row>
        <row r="1028">
          <cell r="C1028" t="str">
            <v>Powercor</v>
          </cell>
          <cell r="D1028" t="str">
            <v>Pulse</v>
          </cell>
          <cell r="E1028" t="str">
            <v>AGL</v>
          </cell>
          <cell r="F1028" t="str">
            <v>TXU</v>
          </cell>
          <cell r="G1028" t="str">
            <v>CitiPower</v>
          </cell>
          <cell r="H1028" t="str">
            <v>Powercor</v>
          </cell>
          <cell r="I1028" t="str">
            <v>Integral</v>
          </cell>
          <cell r="J1028" t="str">
            <v>EnergyAustralia</v>
          </cell>
          <cell r="K1028" t="str">
            <v>Rural NSW</v>
          </cell>
          <cell r="L1028" t="str">
            <v>Energex</v>
          </cell>
          <cell r="M1028" t="str">
            <v>Ergon</v>
          </cell>
          <cell r="N1028" t="str">
            <v>Non Incumbent</v>
          </cell>
        </row>
        <row r="1029">
          <cell r="C1029">
            <v>36526</v>
          </cell>
          <cell r="D1029">
            <v>7.4999999999999997E-2</v>
          </cell>
          <cell r="E1029">
            <v>7.6666666666666675E-2</v>
          </cell>
          <cell r="F1029">
            <v>7.6666666666666675E-2</v>
          </cell>
          <cell r="G1029">
            <v>7.6666666666666675E-2</v>
          </cell>
          <cell r="H1029">
            <v>0</v>
          </cell>
          <cell r="I1029">
            <v>8.2500000000000004E-2</v>
          </cell>
          <cell r="J1029">
            <v>8.2500000000000004E-2</v>
          </cell>
          <cell r="K1029">
            <v>8.2500000000000004E-2</v>
          </cell>
          <cell r="L1029">
            <v>0.06</v>
          </cell>
          <cell r="M1029">
            <v>0.06</v>
          </cell>
          <cell r="N1029">
            <v>0.1</v>
          </cell>
        </row>
        <row r="1030">
          <cell r="C1030">
            <v>36892</v>
          </cell>
          <cell r="D1030">
            <v>7.4999999999999997E-2</v>
          </cell>
          <cell r="E1030">
            <v>7.6666666666666675E-2</v>
          </cell>
          <cell r="F1030">
            <v>7.6666666666666675E-2</v>
          </cell>
          <cell r="G1030">
            <v>7.6666666666666675E-2</v>
          </cell>
          <cell r="H1030">
            <v>0</v>
          </cell>
          <cell r="I1030">
            <v>8.2500000000000004E-2</v>
          </cell>
          <cell r="J1030">
            <v>8.2500000000000004E-2</v>
          </cell>
          <cell r="K1030">
            <v>8.2500000000000004E-2</v>
          </cell>
          <cell r="L1030">
            <v>0.06</v>
          </cell>
          <cell r="M1030">
            <v>0.06</v>
          </cell>
          <cell r="N1030">
            <v>0.1</v>
          </cell>
        </row>
        <row r="1031">
          <cell r="C1031">
            <v>37257</v>
          </cell>
          <cell r="D1031">
            <v>7.4999999999999997E-2</v>
          </cell>
          <cell r="E1031">
            <v>7.6666666666666675E-2</v>
          </cell>
          <cell r="F1031">
            <v>7.6666666666666675E-2</v>
          </cell>
          <cell r="G1031">
            <v>7.6666666666666675E-2</v>
          </cell>
          <cell r="H1031">
            <v>0</v>
          </cell>
          <cell r="I1031">
            <v>8.2500000000000004E-2</v>
          </cell>
          <cell r="J1031">
            <v>8.2500000000000004E-2</v>
          </cell>
          <cell r="K1031">
            <v>8.2500000000000004E-2</v>
          </cell>
          <cell r="L1031">
            <v>0.06</v>
          </cell>
          <cell r="M1031">
            <v>0.06</v>
          </cell>
          <cell r="N1031">
            <v>0.1</v>
          </cell>
        </row>
        <row r="1032">
          <cell r="C1032">
            <v>37622</v>
          </cell>
          <cell r="D1032">
            <v>7.4999999999999997E-2</v>
          </cell>
          <cell r="E1032">
            <v>7.6666666666666675E-2</v>
          </cell>
          <cell r="F1032">
            <v>7.6666666666666675E-2</v>
          </cell>
          <cell r="G1032">
            <v>7.6666666666666675E-2</v>
          </cell>
          <cell r="H1032">
            <v>0</v>
          </cell>
          <cell r="I1032">
            <v>8.2500000000000004E-2</v>
          </cell>
          <cell r="J1032">
            <v>8.2500000000000004E-2</v>
          </cell>
          <cell r="K1032">
            <v>8.2500000000000004E-2</v>
          </cell>
          <cell r="L1032">
            <v>0.06</v>
          </cell>
          <cell r="M1032">
            <v>0.06</v>
          </cell>
          <cell r="N1032">
            <v>0.1</v>
          </cell>
        </row>
        <row r="1033">
          <cell r="C1033">
            <v>37987</v>
          </cell>
          <cell r="D1033">
            <v>7.4999999999999997E-2</v>
          </cell>
          <cell r="E1033">
            <v>7.6666666666666675E-2</v>
          </cell>
          <cell r="F1033">
            <v>7.6666666666666675E-2</v>
          </cell>
          <cell r="G1033">
            <v>7.6666666666666675E-2</v>
          </cell>
          <cell r="H1033">
            <v>0</v>
          </cell>
          <cell r="I1033">
            <v>8.2500000000000004E-2</v>
          </cell>
          <cell r="J1033">
            <v>8.2500000000000004E-2</v>
          </cell>
          <cell r="K1033">
            <v>8.2500000000000004E-2</v>
          </cell>
          <cell r="L1033">
            <v>0.06</v>
          </cell>
          <cell r="M1033">
            <v>0.06</v>
          </cell>
          <cell r="N1033">
            <v>0.1</v>
          </cell>
        </row>
        <row r="1034">
          <cell r="C1034">
            <v>38353</v>
          </cell>
          <cell r="D1034">
            <v>7.4999999999999997E-2</v>
          </cell>
          <cell r="E1034">
            <v>7.6666666666666675E-2</v>
          </cell>
          <cell r="F1034">
            <v>7.6666666666666675E-2</v>
          </cell>
          <cell r="G1034">
            <v>7.6666666666666675E-2</v>
          </cell>
          <cell r="H1034">
            <v>0</v>
          </cell>
          <cell r="I1034">
            <v>8.2500000000000004E-2</v>
          </cell>
          <cell r="J1034">
            <v>8.2500000000000004E-2</v>
          </cell>
          <cell r="K1034">
            <v>8.2500000000000004E-2</v>
          </cell>
          <cell r="L1034">
            <v>0.06</v>
          </cell>
          <cell r="M1034">
            <v>0.06</v>
          </cell>
          <cell r="N1034">
            <v>0.1</v>
          </cell>
        </row>
        <row r="1035">
          <cell r="C1035">
            <v>38718</v>
          </cell>
          <cell r="D1035">
            <v>7.4999999999999997E-2</v>
          </cell>
          <cell r="E1035">
            <v>7.6666666666666675E-2</v>
          </cell>
          <cell r="F1035">
            <v>7.6666666666666675E-2</v>
          </cell>
          <cell r="G1035">
            <v>7.6666666666666675E-2</v>
          </cell>
          <cell r="H1035">
            <v>0</v>
          </cell>
          <cell r="I1035">
            <v>8.2500000000000004E-2</v>
          </cell>
          <cell r="J1035">
            <v>8.2500000000000004E-2</v>
          </cell>
          <cell r="K1035">
            <v>8.2500000000000004E-2</v>
          </cell>
          <cell r="L1035">
            <v>0.06</v>
          </cell>
          <cell r="M1035">
            <v>0.06</v>
          </cell>
          <cell r="N1035">
            <v>0.1</v>
          </cell>
        </row>
        <row r="1037">
          <cell r="C1037" t="str">
            <v>Integral</v>
          </cell>
          <cell r="D1037" t="str">
            <v>Pulse</v>
          </cell>
          <cell r="E1037" t="str">
            <v>AGL</v>
          </cell>
          <cell r="F1037" t="str">
            <v>TXU</v>
          </cell>
          <cell r="G1037" t="str">
            <v>CitiPower</v>
          </cell>
          <cell r="H1037" t="str">
            <v>Powercor</v>
          </cell>
          <cell r="I1037" t="str">
            <v>Integral</v>
          </cell>
          <cell r="J1037" t="str">
            <v>EnergyAustralia</v>
          </cell>
          <cell r="K1037" t="str">
            <v>Rural NSW</v>
          </cell>
          <cell r="L1037" t="str">
            <v>Energex</v>
          </cell>
          <cell r="M1037" t="str">
            <v>Ergon</v>
          </cell>
          <cell r="N1037" t="str">
            <v>Non Incumbent</v>
          </cell>
        </row>
        <row r="1038">
          <cell r="C1038">
            <v>36526</v>
          </cell>
          <cell r="D1038">
            <v>0.13333333333333333</v>
          </cell>
          <cell r="E1038">
            <v>0.13333333333333333</v>
          </cell>
          <cell r="F1038">
            <v>0.13333333333333333</v>
          </cell>
          <cell r="G1038">
            <v>0.13333333333333333</v>
          </cell>
          <cell r="H1038">
            <v>0.13333333333333333</v>
          </cell>
          <cell r="I1038">
            <v>0</v>
          </cell>
          <cell r="J1038">
            <v>0.15</v>
          </cell>
          <cell r="K1038">
            <v>0.15</v>
          </cell>
          <cell r="L1038">
            <v>0.1</v>
          </cell>
          <cell r="M1038">
            <v>0.1</v>
          </cell>
          <cell r="N1038">
            <v>0.12666666666666668</v>
          </cell>
        </row>
        <row r="1039">
          <cell r="C1039">
            <v>36892</v>
          </cell>
          <cell r="D1039">
            <v>0.13333333333333333</v>
          </cell>
          <cell r="E1039">
            <v>0.13333333333333333</v>
          </cell>
          <cell r="F1039">
            <v>0.13333333333333333</v>
          </cell>
          <cell r="G1039">
            <v>0.13333333333333333</v>
          </cell>
          <cell r="H1039">
            <v>0.13333333333333333</v>
          </cell>
          <cell r="I1039">
            <v>0</v>
          </cell>
          <cell r="J1039">
            <v>0.15</v>
          </cell>
          <cell r="K1039">
            <v>0.15</v>
          </cell>
          <cell r="L1039">
            <v>0.1</v>
          </cell>
          <cell r="M1039">
            <v>0.1</v>
          </cell>
          <cell r="N1039">
            <v>0.12666666666666668</v>
          </cell>
        </row>
        <row r="1040">
          <cell r="C1040">
            <v>37257</v>
          </cell>
          <cell r="D1040">
            <v>0.13333333333333333</v>
          </cell>
          <cell r="E1040">
            <v>0.13333333333333333</v>
          </cell>
          <cell r="F1040">
            <v>0.13333333333333333</v>
          </cell>
          <cell r="G1040">
            <v>0.13333333333333333</v>
          </cell>
          <cell r="H1040">
            <v>0.13333333333333333</v>
          </cell>
          <cell r="I1040">
            <v>0</v>
          </cell>
          <cell r="J1040">
            <v>0.15</v>
          </cell>
          <cell r="K1040">
            <v>0.15</v>
          </cell>
          <cell r="L1040">
            <v>0.1</v>
          </cell>
          <cell r="M1040">
            <v>0.1</v>
          </cell>
          <cell r="N1040">
            <v>0.12666666666666668</v>
          </cell>
        </row>
        <row r="1041">
          <cell r="C1041">
            <v>37622</v>
          </cell>
          <cell r="D1041">
            <v>0.13333333333333333</v>
          </cell>
          <cell r="E1041">
            <v>0.13333333333333333</v>
          </cell>
          <cell r="F1041">
            <v>0.13333333333333333</v>
          </cell>
          <cell r="G1041">
            <v>0.13333333333333333</v>
          </cell>
          <cell r="H1041">
            <v>0.13333333333333333</v>
          </cell>
          <cell r="I1041">
            <v>0</v>
          </cell>
          <cell r="J1041">
            <v>0.15</v>
          </cell>
          <cell r="K1041">
            <v>0.15</v>
          </cell>
          <cell r="L1041">
            <v>0.1</v>
          </cell>
          <cell r="M1041">
            <v>0.1</v>
          </cell>
          <cell r="N1041">
            <v>0.12666666666666668</v>
          </cell>
        </row>
        <row r="1042">
          <cell r="C1042">
            <v>37987</v>
          </cell>
          <cell r="D1042">
            <v>0.13333333333333333</v>
          </cell>
          <cell r="E1042">
            <v>0.13333333333333333</v>
          </cell>
          <cell r="F1042">
            <v>0.13333333333333333</v>
          </cell>
          <cell r="G1042">
            <v>0.13333333333333333</v>
          </cell>
          <cell r="H1042">
            <v>0.13333333333333333</v>
          </cell>
          <cell r="I1042">
            <v>0</v>
          </cell>
          <cell r="J1042">
            <v>0.15</v>
          </cell>
          <cell r="K1042">
            <v>0.15</v>
          </cell>
          <cell r="L1042">
            <v>0.1</v>
          </cell>
          <cell r="M1042">
            <v>0.1</v>
          </cell>
          <cell r="N1042">
            <v>0.12666666666666668</v>
          </cell>
        </row>
        <row r="1043">
          <cell r="C1043">
            <v>38353</v>
          </cell>
          <cell r="D1043">
            <v>0.13333333333333333</v>
          </cell>
          <cell r="E1043">
            <v>0.13333333333333333</v>
          </cell>
          <cell r="F1043">
            <v>0.13333333333333333</v>
          </cell>
          <cell r="G1043">
            <v>0.13333333333333333</v>
          </cell>
          <cell r="H1043">
            <v>0.13333333333333333</v>
          </cell>
          <cell r="I1043">
            <v>0</v>
          </cell>
          <cell r="J1043">
            <v>0.15</v>
          </cell>
          <cell r="K1043">
            <v>0.15</v>
          </cell>
          <cell r="L1043">
            <v>0.1</v>
          </cell>
          <cell r="M1043">
            <v>0.1</v>
          </cell>
          <cell r="N1043">
            <v>0.12666666666666668</v>
          </cell>
        </row>
        <row r="1044">
          <cell r="C1044">
            <v>38718</v>
          </cell>
          <cell r="D1044">
            <v>0.13333333333333333</v>
          </cell>
          <cell r="E1044">
            <v>0.13333333333333333</v>
          </cell>
          <cell r="F1044">
            <v>0.13333333333333333</v>
          </cell>
          <cell r="G1044">
            <v>0.13333333333333333</v>
          </cell>
          <cell r="H1044">
            <v>0.13333333333333333</v>
          </cell>
          <cell r="I1044">
            <v>0</v>
          </cell>
          <cell r="J1044">
            <v>0.15</v>
          </cell>
          <cell r="K1044">
            <v>0.15</v>
          </cell>
          <cell r="L1044">
            <v>0.1</v>
          </cell>
          <cell r="M1044">
            <v>0.1</v>
          </cell>
          <cell r="N1044">
            <v>0.12666666666666668</v>
          </cell>
        </row>
        <row r="1046">
          <cell r="C1046" t="str">
            <v>EnergyAustralia</v>
          </cell>
          <cell r="D1046" t="str">
            <v>Pulse</v>
          </cell>
          <cell r="E1046" t="str">
            <v>AGL</v>
          </cell>
          <cell r="F1046" t="str">
            <v>TXU</v>
          </cell>
          <cell r="G1046" t="str">
            <v>CitiPower</v>
          </cell>
          <cell r="H1046" t="str">
            <v>Powercor</v>
          </cell>
          <cell r="I1046" t="str">
            <v>Integral</v>
          </cell>
          <cell r="J1046" t="str">
            <v>EnergyAustralia</v>
          </cell>
          <cell r="K1046" t="str">
            <v>Rural NSW</v>
          </cell>
          <cell r="L1046" t="str">
            <v>Energex</v>
          </cell>
          <cell r="M1046" t="str">
            <v>Ergon</v>
          </cell>
          <cell r="N1046" t="str">
            <v>Non Incumbent</v>
          </cell>
        </row>
        <row r="1047">
          <cell r="C1047">
            <v>36526</v>
          </cell>
          <cell r="D1047">
            <v>0.13333333333333333</v>
          </cell>
          <cell r="E1047">
            <v>0.13333333333333333</v>
          </cell>
          <cell r="F1047">
            <v>0.13333333333333333</v>
          </cell>
          <cell r="G1047">
            <v>0.13333333333333333</v>
          </cell>
          <cell r="H1047">
            <v>0.13333333333333333</v>
          </cell>
          <cell r="I1047">
            <v>0.15</v>
          </cell>
          <cell r="J1047">
            <v>0</v>
          </cell>
          <cell r="K1047">
            <v>0.15</v>
          </cell>
          <cell r="L1047">
            <v>0.1</v>
          </cell>
          <cell r="M1047">
            <v>0.1</v>
          </cell>
          <cell r="N1047">
            <v>0.12666666666666668</v>
          </cell>
        </row>
        <row r="1048">
          <cell r="C1048">
            <v>36892</v>
          </cell>
          <cell r="D1048">
            <v>0.13333333333333333</v>
          </cell>
          <cell r="E1048">
            <v>0.13333333333333333</v>
          </cell>
          <cell r="F1048">
            <v>0.13333333333333333</v>
          </cell>
          <cell r="G1048">
            <v>0.13333333333333333</v>
          </cell>
          <cell r="H1048">
            <v>0.13333333333333333</v>
          </cell>
          <cell r="I1048">
            <v>0.15</v>
          </cell>
          <cell r="J1048">
            <v>0</v>
          </cell>
          <cell r="K1048">
            <v>0.15</v>
          </cell>
          <cell r="L1048">
            <v>0.1</v>
          </cell>
          <cell r="M1048">
            <v>0.1</v>
          </cell>
          <cell r="N1048">
            <v>0.12666666666666668</v>
          </cell>
        </row>
        <row r="1049">
          <cell r="C1049">
            <v>37257</v>
          </cell>
          <cell r="D1049">
            <v>0.13333333333333333</v>
          </cell>
          <cell r="E1049">
            <v>0.13333333333333333</v>
          </cell>
          <cell r="F1049">
            <v>0.13333333333333333</v>
          </cell>
          <cell r="G1049">
            <v>0.13333333333333333</v>
          </cell>
          <cell r="H1049">
            <v>0.13333333333333333</v>
          </cell>
          <cell r="I1049">
            <v>0.15</v>
          </cell>
          <cell r="J1049">
            <v>0</v>
          </cell>
          <cell r="K1049">
            <v>0.15</v>
          </cell>
          <cell r="L1049">
            <v>0.1</v>
          </cell>
          <cell r="M1049">
            <v>0.1</v>
          </cell>
          <cell r="N1049">
            <v>0.12666666666666668</v>
          </cell>
        </row>
        <row r="1050">
          <cell r="C1050">
            <v>37622</v>
          </cell>
          <cell r="D1050">
            <v>0.13333333333333333</v>
          </cell>
          <cell r="E1050">
            <v>0.13333333333333333</v>
          </cell>
          <cell r="F1050">
            <v>0.13333333333333333</v>
          </cell>
          <cell r="G1050">
            <v>0.13333333333333333</v>
          </cell>
          <cell r="H1050">
            <v>0.13333333333333333</v>
          </cell>
          <cell r="I1050">
            <v>0.15</v>
          </cell>
          <cell r="J1050">
            <v>0</v>
          </cell>
          <cell r="K1050">
            <v>0.15</v>
          </cell>
          <cell r="L1050">
            <v>0.1</v>
          </cell>
          <cell r="M1050">
            <v>0.1</v>
          </cell>
          <cell r="N1050">
            <v>0.12666666666666668</v>
          </cell>
        </row>
        <row r="1051">
          <cell r="C1051">
            <v>37987</v>
          </cell>
          <cell r="D1051">
            <v>0.13333333333333333</v>
          </cell>
          <cell r="E1051">
            <v>0.13333333333333333</v>
          </cell>
          <cell r="F1051">
            <v>0.13333333333333333</v>
          </cell>
          <cell r="G1051">
            <v>0.13333333333333333</v>
          </cell>
          <cell r="H1051">
            <v>0.13333333333333333</v>
          </cell>
          <cell r="I1051">
            <v>0.15</v>
          </cell>
          <cell r="J1051">
            <v>0</v>
          </cell>
          <cell r="K1051">
            <v>0.15</v>
          </cell>
          <cell r="L1051">
            <v>0.1</v>
          </cell>
          <cell r="M1051">
            <v>0.1</v>
          </cell>
          <cell r="N1051">
            <v>0.12666666666666668</v>
          </cell>
        </row>
        <row r="1052">
          <cell r="C1052">
            <v>38353</v>
          </cell>
          <cell r="D1052">
            <v>0.13333333333333333</v>
          </cell>
          <cell r="E1052">
            <v>0.13333333333333333</v>
          </cell>
          <cell r="F1052">
            <v>0.13333333333333333</v>
          </cell>
          <cell r="G1052">
            <v>0.13333333333333333</v>
          </cell>
          <cell r="H1052">
            <v>0.13333333333333333</v>
          </cell>
          <cell r="I1052">
            <v>0.15</v>
          </cell>
          <cell r="J1052">
            <v>0</v>
          </cell>
          <cell r="K1052">
            <v>0.15</v>
          </cell>
          <cell r="L1052">
            <v>0.1</v>
          </cell>
          <cell r="M1052">
            <v>0.1</v>
          </cell>
          <cell r="N1052">
            <v>0.12666666666666668</v>
          </cell>
        </row>
        <row r="1053">
          <cell r="C1053">
            <v>38718</v>
          </cell>
          <cell r="D1053">
            <v>0.13333333333333333</v>
          </cell>
          <cell r="E1053">
            <v>0.13333333333333333</v>
          </cell>
          <cell r="F1053">
            <v>0.13333333333333333</v>
          </cell>
          <cell r="G1053">
            <v>0.13333333333333333</v>
          </cell>
          <cell r="H1053">
            <v>0.13333333333333333</v>
          </cell>
          <cell r="I1053">
            <v>0.15</v>
          </cell>
          <cell r="J1053">
            <v>0</v>
          </cell>
          <cell r="K1053">
            <v>0.15</v>
          </cell>
          <cell r="L1053">
            <v>0.1</v>
          </cell>
          <cell r="M1053">
            <v>0.1</v>
          </cell>
          <cell r="N1053">
            <v>0.12666666666666668</v>
          </cell>
        </row>
        <row r="1055">
          <cell r="C1055" t="str">
            <v>Rural NSW</v>
          </cell>
          <cell r="D1055" t="str">
            <v>Pulse</v>
          </cell>
          <cell r="E1055" t="str">
            <v>AGL</v>
          </cell>
          <cell r="F1055" t="str">
            <v>TXU</v>
          </cell>
          <cell r="G1055" t="str">
            <v>CitiPower</v>
          </cell>
          <cell r="H1055" t="str">
            <v>Powercor</v>
          </cell>
          <cell r="I1055" t="str">
            <v>Integral</v>
          </cell>
          <cell r="J1055" t="str">
            <v>EnergyAustralia</v>
          </cell>
          <cell r="K1055" t="str">
            <v>Rural NSW</v>
          </cell>
          <cell r="L1055" t="str">
            <v>Energex</v>
          </cell>
          <cell r="M1055" t="str">
            <v>Ergon</v>
          </cell>
          <cell r="N1055" t="str">
            <v>Non Incumbent</v>
          </cell>
        </row>
        <row r="1056">
          <cell r="C1056">
            <v>36526</v>
          </cell>
          <cell r="D1056">
            <v>0.13333333333333333</v>
          </cell>
          <cell r="E1056">
            <v>0.13333333333333333</v>
          </cell>
          <cell r="F1056">
            <v>0.13333333333333333</v>
          </cell>
          <cell r="G1056">
            <v>0.13333333333333333</v>
          </cell>
          <cell r="H1056">
            <v>0.13333333333333333</v>
          </cell>
          <cell r="I1056">
            <v>0.15</v>
          </cell>
          <cell r="J1056">
            <v>0.15</v>
          </cell>
          <cell r="K1056">
            <v>0</v>
          </cell>
          <cell r="L1056">
            <v>0.1</v>
          </cell>
          <cell r="M1056">
            <v>0.1</v>
          </cell>
          <cell r="N1056">
            <v>0.12666666666666668</v>
          </cell>
        </row>
        <row r="1057">
          <cell r="C1057">
            <v>36892</v>
          </cell>
          <cell r="D1057">
            <v>0.13333333333333333</v>
          </cell>
          <cell r="E1057">
            <v>0.13333333333333333</v>
          </cell>
          <cell r="F1057">
            <v>0.13333333333333333</v>
          </cell>
          <cell r="G1057">
            <v>0.13333333333333333</v>
          </cell>
          <cell r="H1057">
            <v>0.13333333333333333</v>
          </cell>
          <cell r="I1057">
            <v>0.15</v>
          </cell>
          <cell r="J1057">
            <v>0.15</v>
          </cell>
          <cell r="K1057">
            <v>0</v>
          </cell>
          <cell r="L1057">
            <v>0.1</v>
          </cell>
          <cell r="M1057">
            <v>0.1</v>
          </cell>
          <cell r="N1057">
            <v>0.12666666666666668</v>
          </cell>
        </row>
        <row r="1058">
          <cell r="C1058">
            <v>37257</v>
          </cell>
          <cell r="D1058">
            <v>0.13333333333333333</v>
          </cell>
          <cell r="E1058">
            <v>0.13333333333333333</v>
          </cell>
          <cell r="F1058">
            <v>0.13333333333333333</v>
          </cell>
          <cell r="G1058">
            <v>0.13333333333333333</v>
          </cell>
          <cell r="H1058">
            <v>0.13333333333333333</v>
          </cell>
          <cell r="I1058">
            <v>0.15</v>
          </cell>
          <cell r="J1058">
            <v>0.15</v>
          </cell>
          <cell r="K1058">
            <v>0</v>
          </cell>
          <cell r="L1058">
            <v>0.1</v>
          </cell>
          <cell r="M1058">
            <v>0.1</v>
          </cell>
          <cell r="N1058">
            <v>0.12666666666666668</v>
          </cell>
        </row>
        <row r="1059">
          <cell r="C1059">
            <v>37622</v>
          </cell>
          <cell r="D1059">
            <v>0.13333333333333333</v>
          </cell>
          <cell r="E1059">
            <v>0.13333333333333333</v>
          </cell>
          <cell r="F1059">
            <v>0.13333333333333333</v>
          </cell>
          <cell r="G1059">
            <v>0.13333333333333333</v>
          </cell>
          <cell r="H1059">
            <v>0.13333333333333333</v>
          </cell>
          <cell r="I1059">
            <v>0.15</v>
          </cell>
          <cell r="J1059">
            <v>0.15</v>
          </cell>
          <cell r="K1059">
            <v>0</v>
          </cell>
          <cell r="L1059">
            <v>0.1</v>
          </cell>
          <cell r="M1059">
            <v>0.1</v>
          </cell>
          <cell r="N1059">
            <v>0.12666666666666668</v>
          </cell>
        </row>
        <row r="1060">
          <cell r="C1060">
            <v>37987</v>
          </cell>
          <cell r="D1060">
            <v>0.13333333333333333</v>
          </cell>
          <cell r="E1060">
            <v>0.13333333333333333</v>
          </cell>
          <cell r="F1060">
            <v>0.13333333333333333</v>
          </cell>
          <cell r="G1060">
            <v>0.13333333333333333</v>
          </cell>
          <cell r="H1060">
            <v>0.13333333333333333</v>
          </cell>
          <cell r="I1060">
            <v>0.15</v>
          </cell>
          <cell r="J1060">
            <v>0.15</v>
          </cell>
          <cell r="K1060">
            <v>0</v>
          </cell>
          <cell r="L1060">
            <v>0.1</v>
          </cell>
          <cell r="M1060">
            <v>0.1</v>
          </cell>
          <cell r="N1060">
            <v>0.12666666666666668</v>
          </cell>
        </row>
        <row r="1061">
          <cell r="C1061">
            <v>38353</v>
          </cell>
          <cell r="D1061">
            <v>0.13333333333333333</v>
          </cell>
          <cell r="E1061">
            <v>0.13333333333333333</v>
          </cell>
          <cell r="F1061">
            <v>0.13333333333333333</v>
          </cell>
          <cell r="G1061">
            <v>0.13333333333333333</v>
          </cell>
          <cell r="H1061">
            <v>0.13333333333333333</v>
          </cell>
          <cell r="I1061">
            <v>0.15</v>
          </cell>
          <cell r="J1061">
            <v>0.15</v>
          </cell>
          <cell r="K1061">
            <v>0</v>
          </cell>
          <cell r="L1061">
            <v>0.1</v>
          </cell>
          <cell r="M1061">
            <v>0.1</v>
          </cell>
          <cell r="N1061">
            <v>0.12666666666666668</v>
          </cell>
        </row>
        <row r="1062">
          <cell r="C1062">
            <v>38718</v>
          </cell>
          <cell r="D1062">
            <v>0.13333333333333333</v>
          </cell>
          <cell r="E1062">
            <v>0.13333333333333333</v>
          </cell>
          <cell r="F1062">
            <v>0.13333333333333333</v>
          </cell>
          <cell r="G1062">
            <v>0.13333333333333333</v>
          </cell>
          <cell r="H1062">
            <v>0.13333333333333333</v>
          </cell>
          <cell r="I1062">
            <v>0.15</v>
          </cell>
          <cell r="J1062">
            <v>0.15</v>
          </cell>
          <cell r="K1062">
            <v>0</v>
          </cell>
          <cell r="L1062">
            <v>0.1</v>
          </cell>
          <cell r="M1062">
            <v>0.1</v>
          </cell>
          <cell r="N1062">
            <v>0.12666666666666668</v>
          </cell>
        </row>
        <row r="1064">
          <cell r="C1064" t="str">
            <v>Energex</v>
          </cell>
          <cell r="D1064" t="str">
            <v>Pulse</v>
          </cell>
          <cell r="E1064" t="str">
            <v>AGL</v>
          </cell>
          <cell r="F1064" t="str">
            <v>TXU</v>
          </cell>
          <cell r="G1064" t="str">
            <v>CitiPower</v>
          </cell>
          <cell r="H1064" t="str">
            <v>Powercor</v>
          </cell>
          <cell r="I1064" t="str">
            <v>Integral</v>
          </cell>
          <cell r="J1064" t="str">
            <v>EnergyAustralia</v>
          </cell>
          <cell r="K1064" t="str">
            <v>Rural NSW</v>
          </cell>
          <cell r="L1064" t="str">
            <v>Energex</v>
          </cell>
          <cell r="M1064" t="str">
            <v>Ergon</v>
          </cell>
          <cell r="N1064" t="str">
            <v>Non Incumbent</v>
          </cell>
        </row>
        <row r="1065">
          <cell r="C1065">
            <v>36526</v>
          </cell>
          <cell r="D1065">
            <v>0.08</v>
          </cell>
          <cell r="E1065">
            <v>0.08</v>
          </cell>
          <cell r="F1065">
            <v>0.08</v>
          </cell>
          <cell r="G1065">
            <v>0.08</v>
          </cell>
          <cell r="H1065">
            <v>0.08</v>
          </cell>
          <cell r="I1065">
            <v>0.08</v>
          </cell>
          <cell r="J1065">
            <v>0.08</v>
          </cell>
          <cell r="K1065">
            <v>0.08</v>
          </cell>
          <cell r="L1065">
            <v>0</v>
          </cell>
          <cell r="M1065">
            <v>0.3</v>
          </cell>
          <cell r="N1065">
            <v>0.08</v>
          </cell>
        </row>
        <row r="1066">
          <cell r="C1066">
            <v>36892</v>
          </cell>
          <cell r="D1066">
            <v>0.08</v>
          </cell>
          <cell r="E1066">
            <v>0.08</v>
          </cell>
          <cell r="F1066">
            <v>0.08</v>
          </cell>
          <cell r="G1066">
            <v>0.08</v>
          </cell>
          <cell r="H1066">
            <v>0.08</v>
          </cell>
          <cell r="I1066">
            <v>0.08</v>
          </cell>
          <cell r="J1066">
            <v>0.08</v>
          </cell>
          <cell r="K1066">
            <v>0.08</v>
          </cell>
          <cell r="L1066">
            <v>0</v>
          </cell>
          <cell r="M1066">
            <v>0.3</v>
          </cell>
          <cell r="N1066">
            <v>0.08</v>
          </cell>
        </row>
        <row r="1067">
          <cell r="C1067">
            <v>37257</v>
          </cell>
          <cell r="D1067">
            <v>0.08</v>
          </cell>
          <cell r="E1067">
            <v>0.08</v>
          </cell>
          <cell r="F1067">
            <v>0.08</v>
          </cell>
          <cell r="G1067">
            <v>0.08</v>
          </cell>
          <cell r="H1067">
            <v>0.08</v>
          </cell>
          <cell r="I1067">
            <v>0.08</v>
          </cell>
          <cell r="J1067">
            <v>0.08</v>
          </cell>
          <cell r="K1067">
            <v>0.08</v>
          </cell>
          <cell r="L1067">
            <v>0</v>
          </cell>
          <cell r="M1067">
            <v>0.3</v>
          </cell>
          <cell r="N1067">
            <v>0.08</v>
          </cell>
        </row>
        <row r="1068">
          <cell r="C1068">
            <v>37622</v>
          </cell>
          <cell r="D1068">
            <v>0.08</v>
          </cell>
          <cell r="E1068">
            <v>0.08</v>
          </cell>
          <cell r="F1068">
            <v>0.08</v>
          </cell>
          <cell r="G1068">
            <v>0.08</v>
          </cell>
          <cell r="H1068">
            <v>0.08</v>
          </cell>
          <cell r="I1068">
            <v>0.08</v>
          </cell>
          <cell r="J1068">
            <v>0.08</v>
          </cell>
          <cell r="K1068">
            <v>0.08</v>
          </cell>
          <cell r="L1068">
            <v>0</v>
          </cell>
          <cell r="M1068">
            <v>0.3</v>
          </cell>
          <cell r="N1068">
            <v>0.08</v>
          </cell>
        </row>
        <row r="1069">
          <cell r="C1069">
            <v>37987</v>
          </cell>
          <cell r="D1069">
            <v>0.08</v>
          </cell>
          <cell r="E1069">
            <v>0.08</v>
          </cell>
          <cell r="F1069">
            <v>0.08</v>
          </cell>
          <cell r="G1069">
            <v>0.08</v>
          </cell>
          <cell r="H1069">
            <v>0.08</v>
          </cell>
          <cell r="I1069">
            <v>0.08</v>
          </cell>
          <cell r="J1069">
            <v>0.08</v>
          </cell>
          <cell r="K1069">
            <v>0.08</v>
          </cell>
          <cell r="L1069">
            <v>0</v>
          </cell>
          <cell r="M1069">
            <v>0.3</v>
          </cell>
          <cell r="N1069">
            <v>0.08</v>
          </cell>
        </row>
        <row r="1070">
          <cell r="C1070">
            <v>38353</v>
          </cell>
          <cell r="D1070">
            <v>0.08</v>
          </cell>
          <cell r="E1070">
            <v>0.08</v>
          </cell>
          <cell r="F1070">
            <v>0.08</v>
          </cell>
          <cell r="G1070">
            <v>0.08</v>
          </cell>
          <cell r="H1070">
            <v>0.08</v>
          </cell>
          <cell r="I1070">
            <v>0.08</v>
          </cell>
          <cell r="J1070">
            <v>0.08</v>
          </cell>
          <cell r="K1070">
            <v>0.08</v>
          </cell>
          <cell r="L1070">
            <v>0</v>
          </cell>
          <cell r="M1070">
            <v>0.3</v>
          </cell>
          <cell r="N1070">
            <v>0.08</v>
          </cell>
        </row>
        <row r="1071">
          <cell r="C1071">
            <v>38718</v>
          </cell>
          <cell r="D1071">
            <v>0.08</v>
          </cell>
          <cell r="E1071">
            <v>0.08</v>
          </cell>
          <cell r="F1071">
            <v>0.08</v>
          </cell>
          <cell r="G1071">
            <v>0.08</v>
          </cell>
          <cell r="H1071">
            <v>0.08</v>
          </cell>
          <cell r="I1071">
            <v>0.08</v>
          </cell>
          <cell r="J1071">
            <v>0.08</v>
          </cell>
          <cell r="K1071">
            <v>0.08</v>
          </cell>
          <cell r="L1071">
            <v>0</v>
          </cell>
          <cell r="M1071">
            <v>0.3</v>
          </cell>
          <cell r="N1071">
            <v>0.08</v>
          </cell>
        </row>
        <row r="1073">
          <cell r="C1073" t="str">
            <v>Ergon</v>
          </cell>
          <cell r="D1073" t="str">
            <v>Pulse</v>
          </cell>
          <cell r="E1073" t="str">
            <v>AGL</v>
          </cell>
          <cell r="F1073" t="str">
            <v>TXU</v>
          </cell>
          <cell r="G1073" t="str">
            <v>CitiPower</v>
          </cell>
          <cell r="H1073" t="str">
            <v>Powercor</v>
          </cell>
          <cell r="I1073" t="str">
            <v>Integral</v>
          </cell>
          <cell r="J1073" t="str">
            <v>EnergyAustralia</v>
          </cell>
          <cell r="K1073" t="str">
            <v>Rural NSW</v>
          </cell>
          <cell r="L1073" t="str">
            <v>Energex</v>
          </cell>
          <cell r="M1073" t="str">
            <v>Ergon</v>
          </cell>
          <cell r="N1073" t="str">
            <v>Non Incumbent</v>
          </cell>
        </row>
        <row r="1074">
          <cell r="C1074">
            <v>36526</v>
          </cell>
          <cell r="D1074">
            <v>0.08</v>
          </cell>
          <cell r="E1074">
            <v>0.08</v>
          </cell>
          <cell r="F1074">
            <v>0.08</v>
          </cell>
          <cell r="G1074">
            <v>0.08</v>
          </cell>
          <cell r="H1074">
            <v>0.08</v>
          </cell>
          <cell r="I1074">
            <v>0.08</v>
          </cell>
          <cell r="J1074">
            <v>0.08</v>
          </cell>
          <cell r="K1074">
            <v>0.08</v>
          </cell>
          <cell r="L1074">
            <v>0.3</v>
          </cell>
          <cell r="M1074">
            <v>0</v>
          </cell>
          <cell r="N1074">
            <v>0.08</v>
          </cell>
        </row>
        <row r="1075">
          <cell r="C1075">
            <v>36892</v>
          </cell>
          <cell r="D1075">
            <v>0.08</v>
          </cell>
          <cell r="E1075">
            <v>0.08</v>
          </cell>
          <cell r="F1075">
            <v>0.08</v>
          </cell>
          <cell r="G1075">
            <v>0.08</v>
          </cell>
          <cell r="H1075">
            <v>0.08</v>
          </cell>
          <cell r="I1075">
            <v>0.08</v>
          </cell>
          <cell r="J1075">
            <v>0.08</v>
          </cell>
          <cell r="K1075">
            <v>0.08</v>
          </cell>
          <cell r="L1075">
            <v>0.3</v>
          </cell>
          <cell r="M1075">
            <v>0</v>
          </cell>
          <cell r="N1075">
            <v>0.08</v>
          </cell>
        </row>
        <row r="1076">
          <cell r="C1076">
            <v>37257</v>
          </cell>
          <cell r="D1076">
            <v>0.08</v>
          </cell>
          <cell r="E1076">
            <v>0.08</v>
          </cell>
          <cell r="F1076">
            <v>0.08</v>
          </cell>
          <cell r="G1076">
            <v>0.08</v>
          </cell>
          <cell r="H1076">
            <v>0.08</v>
          </cell>
          <cell r="I1076">
            <v>0.08</v>
          </cell>
          <cell r="J1076">
            <v>0.08</v>
          </cell>
          <cell r="K1076">
            <v>0.08</v>
          </cell>
          <cell r="L1076">
            <v>0.3</v>
          </cell>
          <cell r="M1076">
            <v>0</v>
          </cell>
          <cell r="N1076">
            <v>0.08</v>
          </cell>
        </row>
        <row r="1077">
          <cell r="C1077">
            <v>37622</v>
          </cell>
          <cell r="D1077">
            <v>0.08</v>
          </cell>
          <cell r="E1077">
            <v>0.08</v>
          </cell>
          <cell r="F1077">
            <v>0.08</v>
          </cell>
          <cell r="G1077">
            <v>0.08</v>
          </cell>
          <cell r="H1077">
            <v>0.08</v>
          </cell>
          <cell r="I1077">
            <v>0.08</v>
          </cell>
          <cell r="J1077">
            <v>0.08</v>
          </cell>
          <cell r="K1077">
            <v>0.08</v>
          </cell>
          <cell r="L1077">
            <v>0.3</v>
          </cell>
          <cell r="M1077">
            <v>0</v>
          </cell>
          <cell r="N1077">
            <v>0.08</v>
          </cell>
        </row>
        <row r="1078">
          <cell r="C1078">
            <v>37987</v>
          </cell>
          <cell r="D1078">
            <v>0.08</v>
          </cell>
          <cell r="E1078">
            <v>0.08</v>
          </cell>
          <cell r="F1078">
            <v>0.08</v>
          </cell>
          <cell r="G1078">
            <v>0.08</v>
          </cell>
          <cell r="H1078">
            <v>0.08</v>
          </cell>
          <cell r="I1078">
            <v>0.08</v>
          </cell>
          <cell r="J1078">
            <v>0.08</v>
          </cell>
          <cell r="K1078">
            <v>0.08</v>
          </cell>
          <cell r="L1078">
            <v>0.3</v>
          </cell>
          <cell r="M1078">
            <v>0</v>
          </cell>
          <cell r="N1078">
            <v>0.08</v>
          </cell>
        </row>
        <row r="1079">
          <cell r="C1079">
            <v>38353</v>
          </cell>
          <cell r="D1079">
            <v>0.08</v>
          </cell>
          <cell r="E1079">
            <v>0.08</v>
          </cell>
          <cell r="F1079">
            <v>0.08</v>
          </cell>
          <cell r="G1079">
            <v>0.08</v>
          </cell>
          <cell r="H1079">
            <v>0.08</v>
          </cell>
          <cell r="I1079">
            <v>0.08</v>
          </cell>
          <cell r="J1079">
            <v>0.08</v>
          </cell>
          <cell r="K1079">
            <v>0.08</v>
          </cell>
          <cell r="L1079">
            <v>0.3</v>
          </cell>
          <cell r="M1079">
            <v>0</v>
          </cell>
          <cell r="N1079">
            <v>0.08</v>
          </cell>
        </row>
        <row r="1080">
          <cell r="C1080">
            <v>38718</v>
          </cell>
          <cell r="D1080">
            <v>0.08</v>
          </cell>
          <cell r="E1080">
            <v>0.08</v>
          </cell>
          <cell r="F1080">
            <v>0.08</v>
          </cell>
          <cell r="G1080">
            <v>0.08</v>
          </cell>
          <cell r="H1080">
            <v>0.08</v>
          </cell>
          <cell r="I1080">
            <v>0.08</v>
          </cell>
          <cell r="J1080">
            <v>0.08</v>
          </cell>
          <cell r="K1080">
            <v>0.08</v>
          </cell>
          <cell r="L1080">
            <v>0.3</v>
          </cell>
          <cell r="M1080">
            <v>0</v>
          </cell>
          <cell r="N1080">
            <v>0.08</v>
          </cell>
        </row>
        <row r="1082">
          <cell r="C1082" t="str">
            <v>Non Incumbent</v>
          </cell>
          <cell r="D1082" t="str">
            <v>Pulse</v>
          </cell>
          <cell r="E1082" t="str">
            <v>AGL</v>
          </cell>
          <cell r="F1082" t="str">
            <v>TXU</v>
          </cell>
          <cell r="G1082" t="str">
            <v>CitiPower</v>
          </cell>
          <cell r="H1082" t="str">
            <v>Powercor</v>
          </cell>
          <cell r="I1082" t="str">
            <v>Integral</v>
          </cell>
          <cell r="J1082" t="str">
            <v>EnergyAustralia</v>
          </cell>
          <cell r="K1082" t="str">
            <v>Rural NSW</v>
          </cell>
          <cell r="L1082" t="str">
            <v>Energex</v>
          </cell>
          <cell r="M1082" t="str">
            <v>Ergon</v>
          </cell>
          <cell r="N1082" t="str">
            <v>Non Incumbent</v>
          </cell>
        </row>
        <row r="1083">
          <cell r="C1083">
            <v>36526</v>
          </cell>
          <cell r="D1083">
            <v>0.14000000000000012</v>
          </cell>
          <cell r="E1083">
            <v>0.14000000000000012</v>
          </cell>
          <cell r="F1083">
            <v>0.14000000000000012</v>
          </cell>
          <cell r="G1083">
            <v>0.14000000000000012</v>
          </cell>
          <cell r="H1083">
            <v>0.14000000000000012</v>
          </cell>
          <cell r="I1083">
            <v>0.13</v>
          </cell>
          <cell r="J1083">
            <v>0.13</v>
          </cell>
          <cell r="K1083">
            <v>0.13</v>
          </cell>
          <cell r="L1083">
            <v>0.10000000000000009</v>
          </cell>
          <cell r="M1083">
            <v>0.10000000000000009</v>
          </cell>
          <cell r="N1083">
            <v>0</v>
          </cell>
        </row>
        <row r="1084">
          <cell r="C1084">
            <v>36892</v>
          </cell>
          <cell r="D1084">
            <v>0.14000000000000012</v>
          </cell>
          <cell r="E1084">
            <v>0.14000000000000012</v>
          </cell>
          <cell r="F1084">
            <v>0.14000000000000012</v>
          </cell>
          <cell r="G1084">
            <v>0.14000000000000012</v>
          </cell>
          <cell r="H1084">
            <v>0.14000000000000012</v>
          </cell>
          <cell r="I1084">
            <v>0.13</v>
          </cell>
          <cell r="J1084">
            <v>0.13</v>
          </cell>
          <cell r="K1084">
            <v>0.13</v>
          </cell>
          <cell r="L1084">
            <v>0.10000000000000009</v>
          </cell>
          <cell r="M1084">
            <v>0.10000000000000009</v>
          </cell>
          <cell r="N1084">
            <v>0</v>
          </cell>
        </row>
        <row r="1085">
          <cell r="C1085">
            <v>37257</v>
          </cell>
          <cell r="D1085">
            <v>0.14000000000000012</v>
          </cell>
          <cell r="E1085">
            <v>0.14000000000000012</v>
          </cell>
          <cell r="F1085">
            <v>0.14000000000000012</v>
          </cell>
          <cell r="G1085">
            <v>0.14000000000000012</v>
          </cell>
          <cell r="H1085">
            <v>0.14000000000000012</v>
          </cell>
          <cell r="I1085">
            <v>0.13</v>
          </cell>
          <cell r="J1085">
            <v>0.13</v>
          </cell>
          <cell r="K1085">
            <v>0.13</v>
          </cell>
          <cell r="L1085">
            <v>0.10000000000000009</v>
          </cell>
          <cell r="M1085">
            <v>0.10000000000000009</v>
          </cell>
          <cell r="N1085">
            <v>0</v>
          </cell>
        </row>
        <row r="1086">
          <cell r="C1086">
            <v>37622</v>
          </cell>
          <cell r="D1086">
            <v>0.14000000000000012</v>
          </cell>
          <cell r="E1086">
            <v>0.14000000000000012</v>
          </cell>
          <cell r="F1086">
            <v>0.14000000000000012</v>
          </cell>
          <cell r="G1086">
            <v>0.14000000000000012</v>
          </cell>
          <cell r="H1086">
            <v>0.14000000000000012</v>
          </cell>
          <cell r="I1086">
            <v>0.13</v>
          </cell>
          <cell r="J1086">
            <v>0.13</v>
          </cell>
          <cell r="K1086">
            <v>0.13</v>
          </cell>
          <cell r="L1086">
            <v>0.10000000000000009</v>
          </cell>
          <cell r="M1086">
            <v>0.10000000000000009</v>
          </cell>
          <cell r="N1086">
            <v>0</v>
          </cell>
        </row>
        <row r="1087">
          <cell r="C1087">
            <v>37987</v>
          </cell>
          <cell r="D1087">
            <v>0.14000000000000012</v>
          </cell>
          <cell r="E1087">
            <v>0.14000000000000012</v>
          </cell>
          <cell r="F1087">
            <v>0.14000000000000012</v>
          </cell>
          <cell r="G1087">
            <v>0.14000000000000012</v>
          </cell>
          <cell r="H1087">
            <v>0.14000000000000012</v>
          </cell>
          <cell r="I1087">
            <v>0.13</v>
          </cell>
          <cell r="J1087">
            <v>0.13</v>
          </cell>
          <cell r="K1087">
            <v>0.13</v>
          </cell>
          <cell r="L1087">
            <v>0.10000000000000009</v>
          </cell>
          <cell r="M1087">
            <v>0.10000000000000009</v>
          </cell>
          <cell r="N1087">
            <v>0</v>
          </cell>
        </row>
        <row r="1088">
          <cell r="C1088">
            <v>38353</v>
          </cell>
          <cell r="D1088">
            <v>0.14000000000000012</v>
          </cell>
          <cell r="E1088">
            <v>0.14000000000000012</v>
          </cell>
          <cell r="F1088">
            <v>0.14000000000000012</v>
          </cell>
          <cell r="G1088">
            <v>0.14000000000000012</v>
          </cell>
          <cell r="H1088">
            <v>0.14000000000000012</v>
          </cell>
          <cell r="I1088">
            <v>0.13</v>
          </cell>
          <cell r="J1088">
            <v>0.13</v>
          </cell>
          <cell r="K1088">
            <v>0.13</v>
          </cell>
          <cell r="L1088">
            <v>0.10000000000000009</v>
          </cell>
          <cell r="M1088">
            <v>0.10000000000000009</v>
          </cell>
          <cell r="N1088">
            <v>0</v>
          </cell>
        </row>
        <row r="1089">
          <cell r="C1089">
            <v>38718</v>
          </cell>
          <cell r="D1089">
            <v>0.14000000000000012</v>
          </cell>
          <cell r="E1089">
            <v>0.14000000000000012</v>
          </cell>
          <cell r="F1089">
            <v>0.14000000000000012</v>
          </cell>
          <cell r="G1089">
            <v>0.14000000000000012</v>
          </cell>
          <cell r="H1089">
            <v>0.14000000000000012</v>
          </cell>
          <cell r="I1089">
            <v>0.13</v>
          </cell>
          <cell r="J1089">
            <v>0.13</v>
          </cell>
          <cell r="K1089">
            <v>0.13</v>
          </cell>
          <cell r="L1089">
            <v>0.10000000000000009</v>
          </cell>
          <cell r="M1089">
            <v>0.10000000000000009</v>
          </cell>
          <cell r="N1089">
            <v>0</v>
          </cell>
        </row>
        <row r="1101">
          <cell r="C1101" t="str">
            <v>Pulse wins from:</v>
          </cell>
          <cell r="D1101" t="str">
            <v>Pulse</v>
          </cell>
          <cell r="E1101" t="str">
            <v>AGL</v>
          </cell>
          <cell r="F1101" t="str">
            <v>TXU</v>
          </cell>
          <cell r="G1101" t="str">
            <v>CitiPower</v>
          </cell>
          <cell r="H1101" t="str">
            <v>Powercor</v>
          </cell>
          <cell r="I1101" t="str">
            <v>Integral</v>
          </cell>
          <cell r="J1101" t="str">
            <v>EnergyAustralia</v>
          </cell>
          <cell r="K1101" t="str">
            <v>Rural NSW</v>
          </cell>
          <cell r="L1101" t="str">
            <v>Energex</v>
          </cell>
          <cell r="M1101" t="str">
            <v>Ergon</v>
          </cell>
          <cell r="N1101" t="str">
            <v>Non Incumbent</v>
          </cell>
        </row>
        <row r="1102">
          <cell r="C1102">
            <v>36526</v>
          </cell>
          <cell r="D1102">
            <v>0</v>
          </cell>
          <cell r="E1102">
            <v>7.0000000000000007E-2</v>
          </cell>
          <cell r="F1102">
            <v>7.0000000000000007E-2</v>
          </cell>
          <cell r="G1102">
            <v>7.0000000000000007E-2</v>
          </cell>
          <cell r="H1102">
            <v>7.0000000000000007E-2</v>
          </cell>
          <cell r="I1102">
            <v>0.08</v>
          </cell>
          <cell r="J1102">
            <v>0.08</v>
          </cell>
          <cell r="K1102">
            <v>0.08</v>
          </cell>
          <cell r="L1102">
            <v>0.06</v>
          </cell>
          <cell r="M1102">
            <v>0.06</v>
          </cell>
          <cell r="N1102">
            <v>0.08</v>
          </cell>
        </row>
        <row r="1103">
          <cell r="C1103">
            <v>36892</v>
          </cell>
          <cell r="D1103">
            <v>0</v>
          </cell>
          <cell r="E1103">
            <v>7.0000000000000007E-2</v>
          </cell>
          <cell r="F1103">
            <v>7.0000000000000007E-2</v>
          </cell>
          <cell r="G1103">
            <v>7.0000000000000007E-2</v>
          </cell>
          <cell r="H1103">
            <v>7.0000000000000007E-2</v>
          </cell>
          <cell r="I1103">
            <v>0.08</v>
          </cell>
          <cell r="J1103">
            <v>0.08</v>
          </cell>
          <cell r="K1103">
            <v>0.08</v>
          </cell>
          <cell r="L1103">
            <v>0.06</v>
          </cell>
          <cell r="M1103">
            <v>0.06</v>
          </cell>
          <cell r="N1103">
            <v>0.08</v>
          </cell>
        </row>
        <row r="1104">
          <cell r="C1104">
            <v>37257</v>
          </cell>
          <cell r="D1104">
            <v>0</v>
          </cell>
          <cell r="E1104">
            <v>7.0000000000000007E-2</v>
          </cell>
          <cell r="F1104">
            <v>7.0000000000000007E-2</v>
          </cell>
          <cell r="G1104">
            <v>7.0000000000000007E-2</v>
          </cell>
          <cell r="H1104">
            <v>7.0000000000000007E-2</v>
          </cell>
          <cell r="I1104">
            <v>0.08</v>
          </cell>
          <cell r="J1104">
            <v>0.08</v>
          </cell>
          <cell r="K1104">
            <v>0.08</v>
          </cell>
          <cell r="L1104">
            <v>0.06</v>
          </cell>
          <cell r="M1104">
            <v>0.06</v>
          </cell>
          <cell r="N1104">
            <v>0.08</v>
          </cell>
        </row>
        <row r="1105">
          <cell r="C1105">
            <v>37622</v>
          </cell>
          <cell r="D1105">
            <v>0</v>
          </cell>
          <cell r="E1105">
            <v>7.0000000000000007E-2</v>
          </cell>
          <cell r="F1105">
            <v>7.0000000000000007E-2</v>
          </cell>
          <cell r="G1105">
            <v>7.0000000000000007E-2</v>
          </cell>
          <cell r="H1105">
            <v>7.0000000000000007E-2</v>
          </cell>
          <cell r="I1105">
            <v>0.08</v>
          </cell>
          <cell r="J1105">
            <v>0.08</v>
          </cell>
          <cell r="K1105">
            <v>0.08</v>
          </cell>
          <cell r="L1105">
            <v>0.06</v>
          </cell>
          <cell r="M1105">
            <v>0.06</v>
          </cell>
          <cell r="N1105">
            <v>0.08</v>
          </cell>
        </row>
        <row r="1106">
          <cell r="C1106">
            <v>37987</v>
          </cell>
          <cell r="D1106">
            <v>0</v>
          </cell>
          <cell r="E1106">
            <v>7.0000000000000007E-2</v>
          </cell>
          <cell r="F1106">
            <v>7.0000000000000007E-2</v>
          </cell>
          <cell r="G1106">
            <v>7.0000000000000007E-2</v>
          </cell>
          <cell r="H1106">
            <v>7.0000000000000007E-2</v>
          </cell>
          <cell r="I1106">
            <v>0.08</v>
          </cell>
          <cell r="J1106">
            <v>0.08</v>
          </cell>
          <cell r="K1106">
            <v>0.08</v>
          </cell>
          <cell r="L1106">
            <v>0.06</v>
          </cell>
          <cell r="M1106">
            <v>0.06</v>
          </cell>
          <cell r="N1106">
            <v>0.08</v>
          </cell>
        </row>
        <row r="1107">
          <cell r="C1107">
            <v>38353</v>
          </cell>
          <cell r="D1107">
            <v>0</v>
          </cell>
          <cell r="E1107">
            <v>7.0000000000000007E-2</v>
          </cell>
          <cell r="F1107">
            <v>7.0000000000000007E-2</v>
          </cell>
          <cell r="G1107">
            <v>7.0000000000000007E-2</v>
          </cell>
          <cell r="H1107">
            <v>7.0000000000000007E-2</v>
          </cell>
          <cell r="I1107">
            <v>0.08</v>
          </cell>
          <cell r="J1107">
            <v>0.08</v>
          </cell>
          <cell r="K1107">
            <v>0.08</v>
          </cell>
          <cell r="L1107">
            <v>0.06</v>
          </cell>
          <cell r="M1107">
            <v>0.06</v>
          </cell>
          <cell r="N1107">
            <v>0.08</v>
          </cell>
        </row>
        <row r="1108">
          <cell r="C1108">
            <v>38718</v>
          </cell>
          <cell r="D1108">
            <v>0</v>
          </cell>
          <cell r="E1108">
            <v>7.0000000000000007E-2</v>
          </cell>
          <cell r="F1108">
            <v>7.0000000000000007E-2</v>
          </cell>
          <cell r="G1108">
            <v>7.0000000000000007E-2</v>
          </cell>
          <cell r="H1108">
            <v>7.0000000000000007E-2</v>
          </cell>
          <cell r="I1108">
            <v>0.08</v>
          </cell>
          <cell r="J1108">
            <v>0.08</v>
          </cell>
          <cell r="K1108">
            <v>0.08</v>
          </cell>
          <cell r="L1108">
            <v>0.06</v>
          </cell>
          <cell r="M1108">
            <v>0.06</v>
          </cell>
          <cell r="N1108">
            <v>0.08</v>
          </cell>
        </row>
        <row r="1110">
          <cell r="C1110" t="str">
            <v>AGL</v>
          </cell>
          <cell r="D1110" t="str">
            <v>Pulse</v>
          </cell>
          <cell r="E1110" t="str">
            <v>AGL</v>
          </cell>
          <cell r="F1110" t="str">
            <v>TXU</v>
          </cell>
          <cell r="G1110" t="str">
            <v>CitiPower</v>
          </cell>
          <cell r="H1110" t="str">
            <v>Powercor</v>
          </cell>
          <cell r="I1110" t="str">
            <v>Integral</v>
          </cell>
          <cell r="J1110" t="str">
            <v>EnergyAustralia</v>
          </cell>
          <cell r="K1110" t="str">
            <v>Rural NSW</v>
          </cell>
          <cell r="L1110" t="str">
            <v>Energex</v>
          </cell>
          <cell r="M1110" t="str">
            <v>Ergon</v>
          </cell>
          <cell r="N1110" t="str">
            <v>Non Incumbent</v>
          </cell>
        </row>
        <row r="1111">
          <cell r="C1111">
            <v>36526</v>
          </cell>
          <cell r="D1111">
            <v>7.4999999999999997E-2</v>
          </cell>
          <cell r="E1111">
            <v>0</v>
          </cell>
          <cell r="F1111">
            <v>7.6666666666666675E-2</v>
          </cell>
          <cell r="G1111">
            <v>7.6666666666666675E-2</v>
          </cell>
          <cell r="H1111">
            <v>7.6666666666666675E-2</v>
          </cell>
          <cell r="I1111">
            <v>8.2500000000000004E-2</v>
          </cell>
          <cell r="J1111">
            <v>8.2500000000000004E-2</v>
          </cell>
          <cell r="K1111">
            <v>8.2500000000000004E-2</v>
          </cell>
          <cell r="L1111">
            <v>0.06</v>
          </cell>
          <cell r="M1111">
            <v>0.06</v>
          </cell>
          <cell r="N1111">
            <v>0.08</v>
          </cell>
        </row>
        <row r="1112">
          <cell r="C1112">
            <v>36892</v>
          </cell>
          <cell r="D1112">
            <v>7.4999999999999997E-2</v>
          </cell>
          <cell r="E1112">
            <v>0</v>
          </cell>
          <cell r="F1112">
            <v>7.6666666666666675E-2</v>
          </cell>
          <cell r="G1112">
            <v>7.6666666666666675E-2</v>
          </cell>
          <cell r="H1112">
            <v>7.6666666666666675E-2</v>
          </cell>
          <cell r="I1112">
            <v>8.2500000000000004E-2</v>
          </cell>
          <cell r="J1112">
            <v>8.2500000000000004E-2</v>
          </cell>
          <cell r="K1112">
            <v>8.2500000000000004E-2</v>
          </cell>
          <cell r="L1112">
            <v>0.06</v>
          </cell>
          <cell r="M1112">
            <v>0.06</v>
          </cell>
          <cell r="N1112">
            <v>0.08</v>
          </cell>
        </row>
        <row r="1113">
          <cell r="C1113">
            <v>37257</v>
          </cell>
          <cell r="D1113">
            <v>7.4999999999999997E-2</v>
          </cell>
          <cell r="E1113">
            <v>0</v>
          </cell>
          <cell r="F1113">
            <v>7.6666666666666675E-2</v>
          </cell>
          <cell r="G1113">
            <v>7.6666666666666675E-2</v>
          </cell>
          <cell r="H1113">
            <v>7.6666666666666675E-2</v>
          </cell>
          <cell r="I1113">
            <v>8.2500000000000004E-2</v>
          </cell>
          <cell r="J1113">
            <v>8.2500000000000004E-2</v>
          </cell>
          <cell r="K1113">
            <v>8.2500000000000004E-2</v>
          </cell>
          <cell r="L1113">
            <v>0.06</v>
          </cell>
          <cell r="M1113">
            <v>0.06</v>
          </cell>
          <cell r="N1113">
            <v>0.08</v>
          </cell>
        </row>
        <row r="1114">
          <cell r="C1114">
            <v>37622</v>
          </cell>
          <cell r="D1114">
            <v>7.4999999999999997E-2</v>
          </cell>
          <cell r="E1114">
            <v>0</v>
          </cell>
          <cell r="F1114">
            <v>7.6666666666666675E-2</v>
          </cell>
          <cell r="G1114">
            <v>7.6666666666666675E-2</v>
          </cell>
          <cell r="H1114">
            <v>7.6666666666666675E-2</v>
          </cell>
          <cell r="I1114">
            <v>8.2500000000000004E-2</v>
          </cell>
          <cell r="J1114">
            <v>8.2500000000000004E-2</v>
          </cell>
          <cell r="K1114">
            <v>8.2500000000000004E-2</v>
          </cell>
          <cell r="L1114">
            <v>0.06</v>
          </cell>
          <cell r="M1114">
            <v>0.06</v>
          </cell>
          <cell r="N1114">
            <v>0.08</v>
          </cell>
        </row>
        <row r="1115">
          <cell r="C1115">
            <v>37987</v>
          </cell>
          <cell r="D1115">
            <v>7.4999999999999997E-2</v>
          </cell>
          <cell r="E1115">
            <v>0</v>
          </cell>
          <cell r="F1115">
            <v>7.6666666666666675E-2</v>
          </cell>
          <cell r="G1115">
            <v>7.6666666666666675E-2</v>
          </cell>
          <cell r="H1115">
            <v>7.6666666666666675E-2</v>
          </cell>
          <cell r="I1115">
            <v>8.2500000000000004E-2</v>
          </cell>
          <cell r="J1115">
            <v>8.2500000000000004E-2</v>
          </cell>
          <cell r="K1115">
            <v>8.2500000000000004E-2</v>
          </cell>
          <cell r="L1115">
            <v>0.06</v>
          </cell>
          <cell r="M1115">
            <v>0.06</v>
          </cell>
          <cell r="N1115">
            <v>0.08</v>
          </cell>
        </row>
        <row r="1116">
          <cell r="C1116">
            <v>38353</v>
          </cell>
          <cell r="D1116">
            <v>7.4999999999999997E-2</v>
          </cell>
          <cell r="E1116">
            <v>0</v>
          </cell>
          <cell r="F1116">
            <v>7.6666666666666675E-2</v>
          </cell>
          <cell r="G1116">
            <v>7.6666666666666675E-2</v>
          </cell>
          <cell r="H1116">
            <v>7.6666666666666675E-2</v>
          </cell>
          <cell r="I1116">
            <v>8.2500000000000004E-2</v>
          </cell>
          <cell r="J1116">
            <v>8.2500000000000004E-2</v>
          </cell>
          <cell r="K1116">
            <v>8.2500000000000004E-2</v>
          </cell>
          <cell r="L1116">
            <v>0.06</v>
          </cell>
          <cell r="M1116">
            <v>0.06</v>
          </cell>
          <cell r="N1116">
            <v>0.08</v>
          </cell>
        </row>
        <row r="1117">
          <cell r="C1117">
            <v>38718</v>
          </cell>
          <cell r="D1117">
            <v>7.4999999999999997E-2</v>
          </cell>
          <cell r="E1117">
            <v>0</v>
          </cell>
          <cell r="F1117">
            <v>7.6666666666666675E-2</v>
          </cell>
          <cell r="G1117">
            <v>7.6666666666666675E-2</v>
          </cell>
          <cell r="H1117">
            <v>7.6666666666666675E-2</v>
          </cell>
          <cell r="I1117">
            <v>8.2500000000000004E-2</v>
          </cell>
          <cell r="J1117">
            <v>8.2500000000000004E-2</v>
          </cell>
          <cell r="K1117">
            <v>8.2500000000000004E-2</v>
          </cell>
          <cell r="L1117">
            <v>0.06</v>
          </cell>
          <cell r="M1117">
            <v>0.06</v>
          </cell>
          <cell r="N1117">
            <v>0.08</v>
          </cell>
        </row>
        <row r="1119">
          <cell r="C1119" t="str">
            <v>TXU</v>
          </cell>
          <cell r="D1119" t="str">
            <v>Pulse</v>
          </cell>
          <cell r="E1119" t="str">
            <v>AGL</v>
          </cell>
          <cell r="F1119" t="str">
            <v>TXU</v>
          </cell>
          <cell r="G1119" t="str">
            <v>CitiPower</v>
          </cell>
          <cell r="H1119" t="str">
            <v>Powercor</v>
          </cell>
          <cell r="I1119" t="str">
            <v>Integral</v>
          </cell>
          <cell r="J1119" t="str">
            <v>EnergyAustralia</v>
          </cell>
          <cell r="K1119" t="str">
            <v>Rural NSW</v>
          </cell>
          <cell r="L1119" t="str">
            <v>Energex</v>
          </cell>
          <cell r="M1119" t="str">
            <v>Ergon</v>
          </cell>
          <cell r="N1119" t="str">
            <v>Non Incumbent</v>
          </cell>
        </row>
        <row r="1120">
          <cell r="C1120">
            <v>36526</v>
          </cell>
          <cell r="D1120">
            <v>7.4999999999999997E-2</v>
          </cell>
          <cell r="E1120">
            <v>7.6666666666666675E-2</v>
          </cell>
          <cell r="F1120">
            <v>0</v>
          </cell>
          <cell r="G1120">
            <v>7.6666666666666675E-2</v>
          </cell>
          <cell r="H1120">
            <v>7.6666666666666675E-2</v>
          </cell>
          <cell r="I1120">
            <v>8.2500000000000004E-2</v>
          </cell>
          <cell r="J1120">
            <v>8.2500000000000004E-2</v>
          </cell>
          <cell r="K1120">
            <v>8.2500000000000004E-2</v>
          </cell>
          <cell r="L1120">
            <v>0.06</v>
          </cell>
          <cell r="M1120">
            <v>0.06</v>
          </cell>
          <cell r="N1120">
            <v>0.1</v>
          </cell>
        </row>
        <row r="1121">
          <cell r="C1121">
            <v>36892</v>
          </cell>
          <cell r="D1121">
            <v>7.4999999999999997E-2</v>
          </cell>
          <cell r="E1121">
            <v>7.6666666666666675E-2</v>
          </cell>
          <cell r="F1121">
            <v>0</v>
          </cell>
          <cell r="G1121">
            <v>7.6666666666666675E-2</v>
          </cell>
          <cell r="H1121">
            <v>7.6666666666666675E-2</v>
          </cell>
          <cell r="I1121">
            <v>8.2500000000000004E-2</v>
          </cell>
          <cell r="J1121">
            <v>8.2500000000000004E-2</v>
          </cell>
          <cell r="K1121">
            <v>8.2500000000000004E-2</v>
          </cell>
          <cell r="L1121">
            <v>0.06</v>
          </cell>
          <cell r="M1121">
            <v>0.06</v>
          </cell>
          <cell r="N1121">
            <v>0.1</v>
          </cell>
        </row>
        <row r="1122">
          <cell r="C1122">
            <v>37257</v>
          </cell>
          <cell r="D1122">
            <v>7.4999999999999997E-2</v>
          </cell>
          <cell r="E1122">
            <v>7.6666666666666675E-2</v>
          </cell>
          <cell r="F1122">
            <v>0</v>
          </cell>
          <cell r="G1122">
            <v>7.6666666666666675E-2</v>
          </cell>
          <cell r="H1122">
            <v>7.6666666666666675E-2</v>
          </cell>
          <cell r="I1122">
            <v>8.2500000000000004E-2</v>
          </cell>
          <cell r="J1122">
            <v>8.2500000000000004E-2</v>
          </cell>
          <cell r="K1122">
            <v>8.2500000000000004E-2</v>
          </cell>
          <cell r="L1122">
            <v>0.06</v>
          </cell>
          <cell r="M1122">
            <v>0.06</v>
          </cell>
          <cell r="N1122">
            <v>0.1</v>
          </cell>
        </row>
        <row r="1123">
          <cell r="C1123">
            <v>37622</v>
          </cell>
          <cell r="D1123">
            <v>7.4999999999999997E-2</v>
          </cell>
          <cell r="E1123">
            <v>7.6666666666666675E-2</v>
          </cell>
          <cell r="F1123">
            <v>0</v>
          </cell>
          <cell r="G1123">
            <v>7.6666666666666675E-2</v>
          </cell>
          <cell r="H1123">
            <v>7.6666666666666675E-2</v>
          </cell>
          <cell r="I1123">
            <v>8.2500000000000004E-2</v>
          </cell>
          <cell r="J1123">
            <v>8.2500000000000004E-2</v>
          </cell>
          <cell r="K1123">
            <v>8.2500000000000004E-2</v>
          </cell>
          <cell r="L1123">
            <v>0.06</v>
          </cell>
          <cell r="M1123">
            <v>0.06</v>
          </cell>
          <cell r="N1123">
            <v>0.1</v>
          </cell>
        </row>
        <row r="1124">
          <cell r="C1124">
            <v>37987</v>
          </cell>
          <cell r="D1124">
            <v>7.4999999999999997E-2</v>
          </cell>
          <cell r="E1124">
            <v>7.6666666666666675E-2</v>
          </cell>
          <cell r="F1124">
            <v>0</v>
          </cell>
          <cell r="G1124">
            <v>7.6666666666666675E-2</v>
          </cell>
          <cell r="H1124">
            <v>7.6666666666666675E-2</v>
          </cell>
          <cell r="I1124">
            <v>8.2500000000000004E-2</v>
          </cell>
          <cell r="J1124">
            <v>8.2500000000000004E-2</v>
          </cell>
          <cell r="K1124">
            <v>8.2500000000000004E-2</v>
          </cell>
          <cell r="L1124">
            <v>0.06</v>
          </cell>
          <cell r="M1124">
            <v>0.06</v>
          </cell>
          <cell r="N1124">
            <v>0.1</v>
          </cell>
        </row>
        <row r="1125">
          <cell r="C1125">
            <v>38353</v>
          </cell>
          <cell r="D1125">
            <v>7.4999999999999997E-2</v>
          </cell>
          <cell r="E1125">
            <v>7.6666666666666675E-2</v>
          </cell>
          <cell r="F1125">
            <v>0</v>
          </cell>
          <cell r="G1125">
            <v>7.6666666666666675E-2</v>
          </cell>
          <cell r="H1125">
            <v>7.6666666666666675E-2</v>
          </cell>
          <cell r="I1125">
            <v>8.2500000000000004E-2</v>
          </cell>
          <cell r="J1125">
            <v>8.2500000000000004E-2</v>
          </cell>
          <cell r="K1125">
            <v>8.2500000000000004E-2</v>
          </cell>
          <cell r="L1125">
            <v>0.06</v>
          </cell>
          <cell r="M1125">
            <v>0.06</v>
          </cell>
          <cell r="N1125">
            <v>0.1</v>
          </cell>
        </row>
        <row r="1126">
          <cell r="C1126">
            <v>38718</v>
          </cell>
          <cell r="D1126">
            <v>7.4999999999999997E-2</v>
          </cell>
          <cell r="E1126">
            <v>7.6666666666666675E-2</v>
          </cell>
          <cell r="F1126">
            <v>0</v>
          </cell>
          <cell r="G1126">
            <v>7.6666666666666675E-2</v>
          </cell>
          <cell r="H1126">
            <v>7.6666666666666675E-2</v>
          </cell>
          <cell r="I1126">
            <v>8.2500000000000004E-2</v>
          </cell>
          <cell r="J1126">
            <v>8.2500000000000004E-2</v>
          </cell>
          <cell r="K1126">
            <v>8.2500000000000004E-2</v>
          </cell>
          <cell r="L1126">
            <v>0.06</v>
          </cell>
          <cell r="M1126">
            <v>0.06</v>
          </cell>
          <cell r="N1126">
            <v>0.1</v>
          </cell>
        </row>
        <row r="1128">
          <cell r="C1128" t="str">
            <v>CitiPower</v>
          </cell>
          <cell r="D1128" t="str">
            <v>Pulse</v>
          </cell>
          <cell r="E1128" t="str">
            <v>AGL</v>
          </cell>
          <cell r="F1128" t="str">
            <v>TXU</v>
          </cell>
          <cell r="G1128" t="str">
            <v>CitiPower</v>
          </cell>
          <cell r="H1128" t="str">
            <v>Powercor</v>
          </cell>
          <cell r="I1128" t="str">
            <v>Integral</v>
          </cell>
          <cell r="J1128" t="str">
            <v>EnergyAustralia</v>
          </cell>
          <cell r="K1128" t="str">
            <v>Rural NSW</v>
          </cell>
          <cell r="L1128" t="str">
            <v>Energex</v>
          </cell>
          <cell r="M1128" t="str">
            <v>Ergon</v>
          </cell>
          <cell r="N1128" t="str">
            <v>Non Incumbent</v>
          </cell>
        </row>
        <row r="1129">
          <cell r="C1129">
            <v>36526</v>
          </cell>
          <cell r="D1129">
            <v>7.4999999999999997E-2</v>
          </cell>
          <cell r="E1129">
            <v>7.6666666666666675E-2</v>
          </cell>
          <cell r="F1129">
            <v>7.6666666666666675E-2</v>
          </cell>
          <cell r="G1129">
            <v>0</v>
          </cell>
          <cell r="H1129">
            <v>7.6666666666666675E-2</v>
          </cell>
          <cell r="I1129">
            <v>8.2500000000000004E-2</v>
          </cell>
          <cell r="J1129">
            <v>8.2500000000000004E-2</v>
          </cell>
          <cell r="K1129">
            <v>8.2500000000000004E-2</v>
          </cell>
          <cell r="L1129">
            <v>0.06</v>
          </cell>
          <cell r="M1129">
            <v>0.06</v>
          </cell>
          <cell r="N1129">
            <v>0.1</v>
          </cell>
        </row>
        <row r="1130">
          <cell r="C1130">
            <v>36892</v>
          </cell>
          <cell r="D1130">
            <v>7.4999999999999997E-2</v>
          </cell>
          <cell r="E1130">
            <v>7.6666666666666675E-2</v>
          </cell>
          <cell r="F1130">
            <v>7.6666666666666675E-2</v>
          </cell>
          <cell r="G1130">
            <v>0</v>
          </cell>
          <cell r="H1130">
            <v>7.6666666666666675E-2</v>
          </cell>
          <cell r="I1130">
            <v>8.2500000000000004E-2</v>
          </cell>
          <cell r="J1130">
            <v>8.2500000000000004E-2</v>
          </cell>
          <cell r="K1130">
            <v>8.2500000000000004E-2</v>
          </cell>
          <cell r="L1130">
            <v>0.06</v>
          </cell>
          <cell r="M1130">
            <v>0.06</v>
          </cell>
          <cell r="N1130">
            <v>0.1</v>
          </cell>
        </row>
        <row r="1131">
          <cell r="C1131">
            <v>37257</v>
          </cell>
          <cell r="D1131">
            <v>7.4999999999999997E-2</v>
          </cell>
          <cell r="E1131">
            <v>7.6666666666666675E-2</v>
          </cell>
          <cell r="F1131">
            <v>7.6666666666666675E-2</v>
          </cell>
          <cell r="G1131">
            <v>0</v>
          </cell>
          <cell r="H1131">
            <v>7.6666666666666675E-2</v>
          </cell>
          <cell r="I1131">
            <v>8.2500000000000004E-2</v>
          </cell>
          <cell r="J1131">
            <v>8.2500000000000004E-2</v>
          </cell>
          <cell r="K1131">
            <v>8.2500000000000004E-2</v>
          </cell>
          <cell r="L1131">
            <v>0.06</v>
          </cell>
          <cell r="M1131">
            <v>0.06</v>
          </cell>
          <cell r="N1131">
            <v>0.1</v>
          </cell>
        </row>
        <row r="1132">
          <cell r="C1132">
            <v>37622</v>
          </cell>
          <cell r="D1132">
            <v>7.4999999999999997E-2</v>
          </cell>
          <cell r="E1132">
            <v>7.6666666666666675E-2</v>
          </cell>
          <cell r="F1132">
            <v>7.6666666666666675E-2</v>
          </cell>
          <cell r="G1132">
            <v>0</v>
          </cell>
          <cell r="H1132">
            <v>7.6666666666666675E-2</v>
          </cell>
          <cell r="I1132">
            <v>8.2500000000000004E-2</v>
          </cell>
          <cell r="J1132">
            <v>8.2500000000000004E-2</v>
          </cell>
          <cell r="K1132">
            <v>8.2500000000000004E-2</v>
          </cell>
          <cell r="L1132">
            <v>0.06</v>
          </cell>
          <cell r="M1132">
            <v>0.06</v>
          </cell>
          <cell r="N1132">
            <v>0.1</v>
          </cell>
        </row>
        <row r="1133">
          <cell r="C1133">
            <v>37987</v>
          </cell>
          <cell r="D1133">
            <v>7.4999999999999997E-2</v>
          </cell>
          <cell r="E1133">
            <v>7.6666666666666675E-2</v>
          </cell>
          <cell r="F1133">
            <v>7.6666666666666675E-2</v>
          </cell>
          <cell r="G1133">
            <v>0</v>
          </cell>
          <cell r="H1133">
            <v>7.6666666666666675E-2</v>
          </cell>
          <cell r="I1133">
            <v>8.2500000000000004E-2</v>
          </cell>
          <cell r="J1133">
            <v>8.2500000000000004E-2</v>
          </cell>
          <cell r="K1133">
            <v>8.2500000000000004E-2</v>
          </cell>
          <cell r="L1133">
            <v>0.06</v>
          </cell>
          <cell r="M1133">
            <v>0.06</v>
          </cell>
          <cell r="N1133">
            <v>0.1</v>
          </cell>
        </row>
        <row r="1134">
          <cell r="C1134">
            <v>38353</v>
          </cell>
          <cell r="D1134">
            <v>7.4999999999999997E-2</v>
          </cell>
          <cell r="E1134">
            <v>7.6666666666666675E-2</v>
          </cell>
          <cell r="F1134">
            <v>7.6666666666666675E-2</v>
          </cell>
          <cell r="G1134">
            <v>0</v>
          </cell>
          <cell r="H1134">
            <v>7.6666666666666675E-2</v>
          </cell>
          <cell r="I1134">
            <v>8.2500000000000004E-2</v>
          </cell>
          <cell r="J1134">
            <v>8.2500000000000004E-2</v>
          </cell>
          <cell r="K1134">
            <v>8.2500000000000004E-2</v>
          </cell>
          <cell r="L1134">
            <v>0.06</v>
          </cell>
          <cell r="M1134">
            <v>0.06</v>
          </cell>
          <cell r="N1134">
            <v>0.1</v>
          </cell>
        </row>
        <row r="1135">
          <cell r="C1135">
            <v>38718</v>
          </cell>
          <cell r="D1135">
            <v>7.4999999999999997E-2</v>
          </cell>
          <cell r="E1135">
            <v>7.6666666666666675E-2</v>
          </cell>
          <cell r="F1135">
            <v>7.6666666666666675E-2</v>
          </cell>
          <cell r="G1135">
            <v>0</v>
          </cell>
          <cell r="H1135">
            <v>7.6666666666666675E-2</v>
          </cell>
          <cell r="I1135">
            <v>8.2500000000000004E-2</v>
          </cell>
          <cell r="J1135">
            <v>8.2500000000000004E-2</v>
          </cell>
          <cell r="K1135">
            <v>8.2500000000000004E-2</v>
          </cell>
          <cell r="L1135">
            <v>0.06</v>
          </cell>
          <cell r="M1135">
            <v>0.06</v>
          </cell>
          <cell r="N1135">
            <v>0.1</v>
          </cell>
        </row>
        <row r="1137">
          <cell r="C1137" t="str">
            <v>Powercor</v>
          </cell>
          <cell r="D1137" t="str">
            <v>Pulse</v>
          </cell>
          <cell r="E1137" t="str">
            <v>AGL</v>
          </cell>
          <cell r="F1137" t="str">
            <v>TXU</v>
          </cell>
          <cell r="G1137" t="str">
            <v>CitiPower</v>
          </cell>
          <cell r="H1137" t="str">
            <v>Powercor</v>
          </cell>
          <cell r="I1137" t="str">
            <v>Integral</v>
          </cell>
          <cell r="J1137" t="str">
            <v>EnergyAustralia</v>
          </cell>
          <cell r="K1137" t="str">
            <v>Rural NSW</v>
          </cell>
          <cell r="L1137" t="str">
            <v>Energex</v>
          </cell>
          <cell r="M1137" t="str">
            <v>Ergon</v>
          </cell>
          <cell r="N1137" t="str">
            <v>Non Incumbent</v>
          </cell>
        </row>
        <row r="1138">
          <cell r="C1138">
            <v>36526</v>
          </cell>
          <cell r="D1138">
            <v>7.4999999999999997E-2</v>
          </cell>
          <cell r="E1138">
            <v>7.6666666666666675E-2</v>
          </cell>
          <cell r="F1138">
            <v>7.6666666666666675E-2</v>
          </cell>
          <cell r="G1138">
            <v>7.6666666666666675E-2</v>
          </cell>
          <cell r="H1138">
            <v>0</v>
          </cell>
          <cell r="I1138">
            <v>8.2500000000000004E-2</v>
          </cell>
          <cell r="J1138">
            <v>8.2500000000000004E-2</v>
          </cell>
          <cell r="K1138">
            <v>8.2500000000000004E-2</v>
          </cell>
          <cell r="L1138">
            <v>0.06</v>
          </cell>
          <cell r="M1138">
            <v>0.06</v>
          </cell>
          <cell r="N1138">
            <v>0.1</v>
          </cell>
        </row>
        <row r="1139">
          <cell r="C1139">
            <v>36892</v>
          </cell>
          <cell r="D1139">
            <v>7.4999999999999997E-2</v>
          </cell>
          <cell r="E1139">
            <v>7.6666666666666675E-2</v>
          </cell>
          <cell r="F1139">
            <v>7.6666666666666675E-2</v>
          </cell>
          <cell r="G1139">
            <v>7.6666666666666675E-2</v>
          </cell>
          <cell r="H1139">
            <v>0</v>
          </cell>
          <cell r="I1139">
            <v>8.2500000000000004E-2</v>
          </cell>
          <cell r="J1139">
            <v>8.2500000000000004E-2</v>
          </cell>
          <cell r="K1139">
            <v>8.2500000000000004E-2</v>
          </cell>
          <cell r="L1139">
            <v>0.06</v>
          </cell>
          <cell r="M1139">
            <v>0.06</v>
          </cell>
          <cell r="N1139">
            <v>0.1</v>
          </cell>
        </row>
        <row r="1140">
          <cell r="C1140">
            <v>37257</v>
          </cell>
          <cell r="D1140">
            <v>7.4999999999999997E-2</v>
          </cell>
          <cell r="E1140">
            <v>7.6666666666666675E-2</v>
          </cell>
          <cell r="F1140">
            <v>7.6666666666666675E-2</v>
          </cell>
          <cell r="G1140">
            <v>7.6666666666666675E-2</v>
          </cell>
          <cell r="H1140">
            <v>0</v>
          </cell>
          <cell r="I1140">
            <v>8.2500000000000004E-2</v>
          </cell>
          <cell r="J1140">
            <v>8.2500000000000004E-2</v>
          </cell>
          <cell r="K1140">
            <v>8.2500000000000004E-2</v>
          </cell>
          <cell r="L1140">
            <v>0.06</v>
          </cell>
          <cell r="M1140">
            <v>0.06</v>
          </cell>
          <cell r="N1140">
            <v>0.1</v>
          </cell>
        </row>
        <row r="1141">
          <cell r="C1141">
            <v>37622</v>
          </cell>
          <cell r="D1141">
            <v>7.4999999999999997E-2</v>
          </cell>
          <cell r="E1141">
            <v>7.6666666666666675E-2</v>
          </cell>
          <cell r="F1141">
            <v>7.6666666666666675E-2</v>
          </cell>
          <cell r="G1141">
            <v>7.6666666666666675E-2</v>
          </cell>
          <cell r="H1141">
            <v>0</v>
          </cell>
          <cell r="I1141">
            <v>8.2500000000000004E-2</v>
          </cell>
          <cell r="J1141">
            <v>8.2500000000000004E-2</v>
          </cell>
          <cell r="K1141">
            <v>8.2500000000000004E-2</v>
          </cell>
          <cell r="L1141">
            <v>0.06</v>
          </cell>
          <cell r="M1141">
            <v>0.06</v>
          </cell>
          <cell r="N1141">
            <v>0.1</v>
          </cell>
        </row>
        <row r="1142">
          <cell r="C1142">
            <v>37987</v>
          </cell>
          <cell r="D1142">
            <v>7.4999999999999997E-2</v>
          </cell>
          <cell r="E1142">
            <v>7.6666666666666675E-2</v>
          </cell>
          <cell r="F1142">
            <v>7.6666666666666675E-2</v>
          </cell>
          <cell r="G1142">
            <v>7.6666666666666675E-2</v>
          </cell>
          <cell r="H1142">
            <v>0</v>
          </cell>
          <cell r="I1142">
            <v>8.2500000000000004E-2</v>
          </cell>
          <cell r="J1142">
            <v>8.2500000000000004E-2</v>
          </cell>
          <cell r="K1142">
            <v>8.2500000000000004E-2</v>
          </cell>
          <cell r="L1142">
            <v>0.06</v>
          </cell>
          <cell r="M1142">
            <v>0.06</v>
          </cell>
          <cell r="N1142">
            <v>0.1</v>
          </cell>
        </row>
        <row r="1143">
          <cell r="C1143">
            <v>38353</v>
          </cell>
          <cell r="D1143">
            <v>7.4999999999999997E-2</v>
          </cell>
          <cell r="E1143">
            <v>7.6666666666666675E-2</v>
          </cell>
          <cell r="F1143">
            <v>7.6666666666666675E-2</v>
          </cell>
          <cell r="G1143">
            <v>7.6666666666666675E-2</v>
          </cell>
          <cell r="H1143">
            <v>0</v>
          </cell>
          <cell r="I1143">
            <v>8.2500000000000004E-2</v>
          </cell>
          <cell r="J1143">
            <v>8.2500000000000004E-2</v>
          </cell>
          <cell r="K1143">
            <v>8.2500000000000004E-2</v>
          </cell>
          <cell r="L1143">
            <v>0.06</v>
          </cell>
          <cell r="M1143">
            <v>0.06</v>
          </cell>
          <cell r="N1143">
            <v>0.1</v>
          </cell>
        </row>
        <row r="1144">
          <cell r="C1144">
            <v>38718</v>
          </cell>
          <cell r="D1144">
            <v>7.4999999999999997E-2</v>
          </cell>
          <cell r="E1144">
            <v>7.6666666666666675E-2</v>
          </cell>
          <cell r="F1144">
            <v>7.6666666666666675E-2</v>
          </cell>
          <cell r="G1144">
            <v>7.6666666666666675E-2</v>
          </cell>
          <cell r="H1144">
            <v>0</v>
          </cell>
          <cell r="I1144">
            <v>8.2500000000000004E-2</v>
          </cell>
          <cell r="J1144">
            <v>8.2500000000000004E-2</v>
          </cell>
          <cell r="K1144">
            <v>8.2500000000000004E-2</v>
          </cell>
          <cell r="L1144">
            <v>0.06</v>
          </cell>
          <cell r="M1144">
            <v>0.06</v>
          </cell>
          <cell r="N1144">
            <v>0.1</v>
          </cell>
        </row>
        <row r="1146">
          <cell r="C1146" t="str">
            <v>Integral</v>
          </cell>
          <cell r="D1146" t="str">
            <v>Pulse</v>
          </cell>
          <cell r="E1146" t="str">
            <v>AGL</v>
          </cell>
          <cell r="F1146" t="str">
            <v>TXU</v>
          </cell>
          <cell r="G1146" t="str">
            <v>CitiPower</v>
          </cell>
          <cell r="H1146" t="str">
            <v>Powercor</v>
          </cell>
          <cell r="I1146" t="str">
            <v>Integral</v>
          </cell>
          <cell r="J1146" t="str">
            <v>EnergyAustralia</v>
          </cell>
          <cell r="K1146" t="str">
            <v>Rural NSW</v>
          </cell>
          <cell r="L1146" t="str">
            <v>Energex</v>
          </cell>
          <cell r="M1146" t="str">
            <v>Ergon</v>
          </cell>
          <cell r="N1146" t="str">
            <v>Non Incumbent</v>
          </cell>
        </row>
        <row r="1147">
          <cell r="C1147">
            <v>36526</v>
          </cell>
          <cell r="D1147">
            <v>0.13333333333333333</v>
          </cell>
          <cell r="E1147">
            <v>0.13333333333333333</v>
          </cell>
          <cell r="F1147">
            <v>0.13333333333333333</v>
          </cell>
          <cell r="G1147">
            <v>0.13333333333333333</v>
          </cell>
          <cell r="H1147">
            <v>0.13333333333333333</v>
          </cell>
          <cell r="I1147">
            <v>0</v>
          </cell>
          <cell r="J1147">
            <v>0.15</v>
          </cell>
          <cell r="K1147">
            <v>0.15</v>
          </cell>
          <cell r="L1147">
            <v>0.1</v>
          </cell>
          <cell r="M1147">
            <v>0.1</v>
          </cell>
          <cell r="N1147">
            <v>0.12666666666666668</v>
          </cell>
        </row>
        <row r="1148">
          <cell r="C1148">
            <v>36892</v>
          </cell>
          <cell r="D1148">
            <v>0.13333333333333333</v>
          </cell>
          <cell r="E1148">
            <v>0.13333333333333333</v>
          </cell>
          <cell r="F1148">
            <v>0.13333333333333333</v>
          </cell>
          <cell r="G1148">
            <v>0.13333333333333333</v>
          </cell>
          <cell r="H1148">
            <v>0.13333333333333333</v>
          </cell>
          <cell r="I1148">
            <v>0</v>
          </cell>
          <cell r="J1148">
            <v>0.15</v>
          </cell>
          <cell r="K1148">
            <v>0.15</v>
          </cell>
          <cell r="L1148">
            <v>0.1</v>
          </cell>
          <cell r="M1148">
            <v>0.1</v>
          </cell>
          <cell r="N1148">
            <v>0.12666666666666668</v>
          </cell>
        </row>
        <row r="1149">
          <cell r="C1149">
            <v>37257</v>
          </cell>
          <cell r="D1149">
            <v>0.13333333333333333</v>
          </cell>
          <cell r="E1149">
            <v>0.13333333333333333</v>
          </cell>
          <cell r="F1149">
            <v>0.13333333333333333</v>
          </cell>
          <cell r="G1149">
            <v>0.13333333333333333</v>
          </cell>
          <cell r="H1149">
            <v>0.13333333333333333</v>
          </cell>
          <cell r="I1149">
            <v>0</v>
          </cell>
          <cell r="J1149">
            <v>0.15</v>
          </cell>
          <cell r="K1149">
            <v>0.15</v>
          </cell>
          <cell r="L1149">
            <v>0.1</v>
          </cell>
          <cell r="M1149">
            <v>0.1</v>
          </cell>
          <cell r="N1149">
            <v>0.12666666666666668</v>
          </cell>
        </row>
        <row r="1150">
          <cell r="C1150">
            <v>37622</v>
          </cell>
          <cell r="D1150">
            <v>0.13333333333333333</v>
          </cell>
          <cell r="E1150">
            <v>0.13333333333333333</v>
          </cell>
          <cell r="F1150">
            <v>0.13333333333333333</v>
          </cell>
          <cell r="G1150">
            <v>0.13333333333333333</v>
          </cell>
          <cell r="H1150">
            <v>0.13333333333333333</v>
          </cell>
          <cell r="I1150">
            <v>0</v>
          </cell>
          <cell r="J1150">
            <v>0.15</v>
          </cell>
          <cell r="K1150">
            <v>0.15</v>
          </cell>
          <cell r="L1150">
            <v>0.1</v>
          </cell>
          <cell r="M1150">
            <v>0.1</v>
          </cell>
          <cell r="N1150">
            <v>0.12666666666666668</v>
          </cell>
        </row>
        <row r="1151">
          <cell r="C1151">
            <v>37987</v>
          </cell>
          <cell r="D1151">
            <v>0.13333333333333333</v>
          </cell>
          <cell r="E1151">
            <v>0.13333333333333333</v>
          </cell>
          <cell r="F1151">
            <v>0.13333333333333333</v>
          </cell>
          <cell r="G1151">
            <v>0.13333333333333333</v>
          </cell>
          <cell r="H1151">
            <v>0.13333333333333333</v>
          </cell>
          <cell r="I1151">
            <v>0</v>
          </cell>
          <cell r="J1151">
            <v>0.15</v>
          </cell>
          <cell r="K1151">
            <v>0.15</v>
          </cell>
          <cell r="L1151">
            <v>0.1</v>
          </cell>
          <cell r="M1151">
            <v>0.1</v>
          </cell>
          <cell r="N1151">
            <v>0.12666666666666668</v>
          </cell>
        </row>
        <row r="1152">
          <cell r="C1152">
            <v>38353</v>
          </cell>
          <cell r="D1152">
            <v>0.13333333333333333</v>
          </cell>
          <cell r="E1152">
            <v>0.13333333333333333</v>
          </cell>
          <cell r="F1152">
            <v>0.13333333333333333</v>
          </cell>
          <cell r="G1152">
            <v>0.13333333333333333</v>
          </cell>
          <cell r="H1152">
            <v>0.13333333333333333</v>
          </cell>
          <cell r="I1152">
            <v>0</v>
          </cell>
          <cell r="J1152">
            <v>0.15</v>
          </cell>
          <cell r="K1152">
            <v>0.15</v>
          </cell>
          <cell r="L1152">
            <v>0.1</v>
          </cell>
          <cell r="M1152">
            <v>0.1</v>
          </cell>
          <cell r="N1152">
            <v>0.12666666666666668</v>
          </cell>
        </row>
        <row r="1153">
          <cell r="C1153">
            <v>38718</v>
          </cell>
          <cell r="D1153">
            <v>0.13333333333333333</v>
          </cell>
          <cell r="E1153">
            <v>0.13333333333333333</v>
          </cell>
          <cell r="F1153">
            <v>0.13333333333333333</v>
          </cell>
          <cell r="G1153">
            <v>0.13333333333333333</v>
          </cell>
          <cell r="H1153">
            <v>0.13333333333333333</v>
          </cell>
          <cell r="I1153">
            <v>0</v>
          </cell>
          <cell r="J1153">
            <v>0.15</v>
          </cell>
          <cell r="K1153">
            <v>0.15</v>
          </cell>
          <cell r="L1153">
            <v>0.1</v>
          </cell>
          <cell r="M1153">
            <v>0.1</v>
          </cell>
          <cell r="N1153">
            <v>0.12666666666666668</v>
          </cell>
        </row>
        <row r="1155">
          <cell r="C1155" t="str">
            <v>EnergyAustralia</v>
          </cell>
          <cell r="D1155" t="str">
            <v>Pulse</v>
          </cell>
          <cell r="E1155" t="str">
            <v>AGL</v>
          </cell>
          <cell r="F1155" t="str">
            <v>TXU</v>
          </cell>
          <cell r="G1155" t="str">
            <v>CitiPower</v>
          </cell>
          <cell r="H1155" t="str">
            <v>Powercor</v>
          </cell>
          <cell r="I1155" t="str">
            <v>Integral</v>
          </cell>
          <cell r="J1155" t="str">
            <v>EnergyAustralia</v>
          </cell>
          <cell r="K1155" t="str">
            <v>Rural NSW</v>
          </cell>
          <cell r="L1155" t="str">
            <v>Energex</v>
          </cell>
          <cell r="M1155" t="str">
            <v>Ergon</v>
          </cell>
          <cell r="N1155" t="str">
            <v>Non Incumbent</v>
          </cell>
        </row>
        <row r="1156">
          <cell r="C1156">
            <v>36526</v>
          </cell>
          <cell r="D1156">
            <v>0.13333333333333333</v>
          </cell>
          <cell r="E1156">
            <v>0.13333333333333333</v>
          </cell>
          <cell r="F1156">
            <v>0.13333333333333333</v>
          </cell>
          <cell r="G1156">
            <v>0.13333333333333333</v>
          </cell>
          <cell r="H1156">
            <v>0.13333333333333333</v>
          </cell>
          <cell r="I1156">
            <v>0.15</v>
          </cell>
          <cell r="J1156">
            <v>0</v>
          </cell>
          <cell r="K1156">
            <v>0.15</v>
          </cell>
          <cell r="L1156">
            <v>0.1</v>
          </cell>
          <cell r="M1156">
            <v>0.1</v>
          </cell>
          <cell r="N1156">
            <v>0.12666666666666668</v>
          </cell>
        </row>
        <row r="1157">
          <cell r="C1157">
            <v>36892</v>
          </cell>
          <cell r="D1157">
            <v>0.13333333333333333</v>
          </cell>
          <cell r="E1157">
            <v>0.13333333333333333</v>
          </cell>
          <cell r="F1157">
            <v>0.13333333333333333</v>
          </cell>
          <cell r="G1157">
            <v>0.13333333333333333</v>
          </cell>
          <cell r="H1157">
            <v>0.13333333333333333</v>
          </cell>
          <cell r="I1157">
            <v>0.15</v>
          </cell>
          <cell r="J1157">
            <v>0</v>
          </cell>
          <cell r="K1157">
            <v>0.15</v>
          </cell>
          <cell r="L1157">
            <v>0.1</v>
          </cell>
          <cell r="M1157">
            <v>0.1</v>
          </cell>
          <cell r="N1157">
            <v>0.12666666666666668</v>
          </cell>
        </row>
        <row r="1158">
          <cell r="C1158">
            <v>37257</v>
          </cell>
          <cell r="D1158">
            <v>0.13333333333333333</v>
          </cell>
          <cell r="E1158">
            <v>0.13333333333333333</v>
          </cell>
          <cell r="F1158">
            <v>0.13333333333333333</v>
          </cell>
          <cell r="G1158">
            <v>0.13333333333333333</v>
          </cell>
          <cell r="H1158">
            <v>0.13333333333333333</v>
          </cell>
          <cell r="I1158">
            <v>0.15</v>
          </cell>
          <cell r="J1158">
            <v>0</v>
          </cell>
          <cell r="K1158">
            <v>0.15</v>
          </cell>
          <cell r="L1158">
            <v>0.1</v>
          </cell>
          <cell r="M1158">
            <v>0.1</v>
          </cell>
          <cell r="N1158">
            <v>0.12666666666666668</v>
          </cell>
        </row>
        <row r="1159">
          <cell r="C1159">
            <v>37622</v>
          </cell>
          <cell r="D1159">
            <v>0.13333333333333333</v>
          </cell>
          <cell r="E1159">
            <v>0.13333333333333333</v>
          </cell>
          <cell r="F1159">
            <v>0.13333333333333333</v>
          </cell>
          <cell r="G1159">
            <v>0.13333333333333333</v>
          </cell>
          <cell r="H1159">
            <v>0.13333333333333333</v>
          </cell>
          <cell r="I1159">
            <v>0.15</v>
          </cell>
          <cell r="J1159">
            <v>0</v>
          </cell>
          <cell r="K1159">
            <v>0.15</v>
          </cell>
          <cell r="L1159">
            <v>0.1</v>
          </cell>
          <cell r="M1159">
            <v>0.1</v>
          </cell>
          <cell r="N1159">
            <v>0.12666666666666668</v>
          </cell>
        </row>
        <row r="1160">
          <cell r="C1160">
            <v>37987</v>
          </cell>
          <cell r="D1160">
            <v>0.13333333333333333</v>
          </cell>
          <cell r="E1160">
            <v>0.13333333333333333</v>
          </cell>
          <cell r="F1160">
            <v>0.13333333333333333</v>
          </cell>
          <cell r="G1160">
            <v>0.13333333333333333</v>
          </cell>
          <cell r="H1160">
            <v>0.13333333333333333</v>
          </cell>
          <cell r="I1160">
            <v>0.15</v>
          </cell>
          <cell r="J1160">
            <v>0</v>
          </cell>
          <cell r="K1160">
            <v>0.15</v>
          </cell>
          <cell r="L1160">
            <v>0.1</v>
          </cell>
          <cell r="M1160">
            <v>0.1</v>
          </cell>
          <cell r="N1160">
            <v>0.12666666666666668</v>
          </cell>
        </row>
        <row r="1161">
          <cell r="C1161">
            <v>38353</v>
          </cell>
          <cell r="D1161">
            <v>0.13333333333333333</v>
          </cell>
          <cell r="E1161">
            <v>0.13333333333333333</v>
          </cell>
          <cell r="F1161">
            <v>0.13333333333333333</v>
          </cell>
          <cell r="G1161">
            <v>0.13333333333333333</v>
          </cell>
          <cell r="H1161">
            <v>0.13333333333333333</v>
          </cell>
          <cell r="I1161">
            <v>0.15</v>
          </cell>
          <cell r="J1161">
            <v>0</v>
          </cell>
          <cell r="K1161">
            <v>0.15</v>
          </cell>
          <cell r="L1161">
            <v>0.1</v>
          </cell>
          <cell r="M1161">
            <v>0.1</v>
          </cell>
          <cell r="N1161">
            <v>0.12666666666666668</v>
          </cell>
        </row>
        <row r="1162">
          <cell r="C1162">
            <v>38718</v>
          </cell>
          <cell r="D1162">
            <v>0.13333333333333333</v>
          </cell>
          <cell r="E1162">
            <v>0.13333333333333333</v>
          </cell>
          <cell r="F1162">
            <v>0.13333333333333333</v>
          </cell>
          <cell r="G1162">
            <v>0.13333333333333333</v>
          </cell>
          <cell r="H1162">
            <v>0.13333333333333333</v>
          </cell>
          <cell r="I1162">
            <v>0.15</v>
          </cell>
          <cell r="J1162">
            <v>0</v>
          </cell>
          <cell r="K1162">
            <v>0.15</v>
          </cell>
          <cell r="L1162">
            <v>0.1</v>
          </cell>
          <cell r="M1162">
            <v>0.1</v>
          </cell>
          <cell r="N1162">
            <v>0.12666666666666668</v>
          </cell>
        </row>
        <row r="1164">
          <cell r="C1164" t="str">
            <v>Rural NSW</v>
          </cell>
          <cell r="D1164" t="str">
            <v>Pulse</v>
          </cell>
          <cell r="E1164" t="str">
            <v>AGL</v>
          </cell>
          <cell r="F1164" t="str">
            <v>TXU</v>
          </cell>
          <cell r="G1164" t="str">
            <v>CitiPower</v>
          </cell>
          <cell r="H1164" t="str">
            <v>Powercor</v>
          </cell>
          <cell r="I1164" t="str">
            <v>Integral</v>
          </cell>
          <cell r="J1164" t="str">
            <v>EnergyAustralia</v>
          </cell>
          <cell r="K1164" t="str">
            <v>Rural NSW</v>
          </cell>
          <cell r="L1164" t="str">
            <v>Energex</v>
          </cell>
          <cell r="M1164" t="str">
            <v>Ergon</v>
          </cell>
          <cell r="N1164" t="str">
            <v>Non Incumbent</v>
          </cell>
        </row>
        <row r="1165">
          <cell r="C1165">
            <v>36526</v>
          </cell>
          <cell r="D1165">
            <v>0.13333333333333333</v>
          </cell>
          <cell r="E1165">
            <v>0.13333333333333333</v>
          </cell>
          <cell r="F1165">
            <v>0.13333333333333333</v>
          </cell>
          <cell r="G1165">
            <v>0.13333333333333333</v>
          </cell>
          <cell r="H1165">
            <v>0.13333333333333333</v>
          </cell>
          <cell r="I1165">
            <v>0.15</v>
          </cell>
          <cell r="J1165">
            <v>0.15</v>
          </cell>
          <cell r="K1165">
            <v>0</v>
          </cell>
          <cell r="L1165">
            <v>0.1</v>
          </cell>
          <cell r="M1165">
            <v>0.1</v>
          </cell>
          <cell r="N1165">
            <v>0.12666666666666668</v>
          </cell>
        </row>
        <row r="1166">
          <cell r="C1166">
            <v>36892</v>
          </cell>
          <cell r="D1166">
            <v>0.13333333333333333</v>
          </cell>
          <cell r="E1166">
            <v>0.13333333333333333</v>
          </cell>
          <cell r="F1166">
            <v>0.13333333333333333</v>
          </cell>
          <cell r="G1166">
            <v>0.13333333333333333</v>
          </cell>
          <cell r="H1166">
            <v>0.13333333333333333</v>
          </cell>
          <cell r="I1166">
            <v>0.15</v>
          </cell>
          <cell r="J1166">
            <v>0.15</v>
          </cell>
          <cell r="K1166">
            <v>0</v>
          </cell>
          <cell r="L1166">
            <v>0.1</v>
          </cell>
          <cell r="M1166">
            <v>0.1</v>
          </cell>
          <cell r="N1166">
            <v>0.12666666666666668</v>
          </cell>
        </row>
        <row r="1167">
          <cell r="C1167">
            <v>37257</v>
          </cell>
          <cell r="D1167">
            <v>0.13333333333333333</v>
          </cell>
          <cell r="E1167">
            <v>0.13333333333333333</v>
          </cell>
          <cell r="F1167">
            <v>0.13333333333333333</v>
          </cell>
          <cell r="G1167">
            <v>0.13333333333333333</v>
          </cell>
          <cell r="H1167">
            <v>0.13333333333333333</v>
          </cell>
          <cell r="I1167">
            <v>0.15</v>
          </cell>
          <cell r="J1167">
            <v>0.15</v>
          </cell>
          <cell r="K1167">
            <v>0</v>
          </cell>
          <cell r="L1167">
            <v>0.1</v>
          </cell>
          <cell r="M1167">
            <v>0.1</v>
          </cell>
          <cell r="N1167">
            <v>0.12666666666666668</v>
          </cell>
        </row>
        <row r="1168">
          <cell r="C1168">
            <v>37622</v>
          </cell>
          <cell r="D1168">
            <v>0.13333333333333333</v>
          </cell>
          <cell r="E1168">
            <v>0.13333333333333333</v>
          </cell>
          <cell r="F1168">
            <v>0.13333333333333333</v>
          </cell>
          <cell r="G1168">
            <v>0.13333333333333333</v>
          </cell>
          <cell r="H1168">
            <v>0.13333333333333333</v>
          </cell>
          <cell r="I1168">
            <v>0.15</v>
          </cell>
          <cell r="J1168">
            <v>0.15</v>
          </cell>
          <cell r="K1168">
            <v>0</v>
          </cell>
          <cell r="L1168">
            <v>0.1</v>
          </cell>
          <cell r="M1168">
            <v>0.1</v>
          </cell>
          <cell r="N1168">
            <v>0.12666666666666668</v>
          </cell>
        </row>
        <row r="1169">
          <cell r="C1169">
            <v>37987</v>
          </cell>
          <cell r="D1169">
            <v>0.13333333333333333</v>
          </cell>
          <cell r="E1169">
            <v>0.13333333333333333</v>
          </cell>
          <cell r="F1169">
            <v>0.13333333333333333</v>
          </cell>
          <cell r="G1169">
            <v>0.13333333333333333</v>
          </cell>
          <cell r="H1169">
            <v>0.13333333333333333</v>
          </cell>
          <cell r="I1169">
            <v>0.15</v>
          </cell>
          <cell r="J1169">
            <v>0.15</v>
          </cell>
          <cell r="K1169">
            <v>0</v>
          </cell>
          <cell r="L1169">
            <v>0.1</v>
          </cell>
          <cell r="M1169">
            <v>0.1</v>
          </cell>
          <cell r="N1169">
            <v>0.12666666666666668</v>
          </cell>
        </row>
        <row r="1170">
          <cell r="C1170">
            <v>38353</v>
          </cell>
          <cell r="D1170">
            <v>0.13333333333333333</v>
          </cell>
          <cell r="E1170">
            <v>0.13333333333333333</v>
          </cell>
          <cell r="F1170">
            <v>0.13333333333333333</v>
          </cell>
          <cell r="G1170">
            <v>0.13333333333333333</v>
          </cell>
          <cell r="H1170">
            <v>0.13333333333333333</v>
          </cell>
          <cell r="I1170">
            <v>0.15</v>
          </cell>
          <cell r="J1170">
            <v>0.15</v>
          </cell>
          <cell r="K1170">
            <v>0</v>
          </cell>
          <cell r="L1170">
            <v>0.1</v>
          </cell>
          <cell r="M1170">
            <v>0.1</v>
          </cell>
          <cell r="N1170">
            <v>0.12666666666666668</v>
          </cell>
        </row>
        <row r="1171">
          <cell r="C1171">
            <v>38718</v>
          </cell>
          <cell r="D1171">
            <v>0.13333333333333333</v>
          </cell>
          <cell r="E1171">
            <v>0.13333333333333333</v>
          </cell>
          <cell r="F1171">
            <v>0.13333333333333333</v>
          </cell>
          <cell r="G1171">
            <v>0.13333333333333333</v>
          </cell>
          <cell r="H1171">
            <v>0.13333333333333333</v>
          </cell>
          <cell r="I1171">
            <v>0.15</v>
          </cell>
          <cell r="J1171">
            <v>0.15</v>
          </cell>
          <cell r="K1171">
            <v>0</v>
          </cell>
          <cell r="L1171">
            <v>0.1</v>
          </cell>
          <cell r="M1171">
            <v>0.1</v>
          </cell>
          <cell r="N1171">
            <v>0.12666666666666668</v>
          </cell>
        </row>
        <row r="1173">
          <cell r="C1173" t="str">
            <v>Energex</v>
          </cell>
          <cell r="D1173" t="str">
            <v>Pulse</v>
          </cell>
          <cell r="E1173" t="str">
            <v>AGL</v>
          </cell>
          <cell r="F1173" t="str">
            <v>TXU</v>
          </cell>
          <cell r="G1173" t="str">
            <v>CitiPower</v>
          </cell>
          <cell r="H1173" t="str">
            <v>Powercor</v>
          </cell>
          <cell r="I1173" t="str">
            <v>Integral</v>
          </cell>
          <cell r="J1173" t="str">
            <v>EnergyAustralia</v>
          </cell>
          <cell r="K1173" t="str">
            <v>Rural NSW</v>
          </cell>
          <cell r="L1173" t="str">
            <v>Energex</v>
          </cell>
          <cell r="M1173" t="str">
            <v>Ergon</v>
          </cell>
          <cell r="N1173" t="str">
            <v>Non Incumbent</v>
          </cell>
        </row>
        <row r="1174">
          <cell r="C1174">
            <v>36526</v>
          </cell>
          <cell r="D1174">
            <v>0.08</v>
          </cell>
          <cell r="E1174">
            <v>0.08</v>
          </cell>
          <cell r="F1174">
            <v>0.08</v>
          </cell>
          <cell r="G1174">
            <v>0.08</v>
          </cell>
          <cell r="H1174">
            <v>0.08</v>
          </cell>
          <cell r="I1174">
            <v>0.08</v>
          </cell>
          <cell r="J1174">
            <v>0.08</v>
          </cell>
          <cell r="K1174">
            <v>0.08</v>
          </cell>
          <cell r="L1174">
            <v>0</v>
          </cell>
          <cell r="M1174">
            <v>0.3</v>
          </cell>
          <cell r="N1174">
            <v>0.08</v>
          </cell>
        </row>
        <row r="1175">
          <cell r="C1175">
            <v>36892</v>
          </cell>
          <cell r="D1175">
            <v>0.08</v>
          </cell>
          <cell r="E1175">
            <v>0.08</v>
          </cell>
          <cell r="F1175">
            <v>0.08</v>
          </cell>
          <cell r="G1175">
            <v>0.08</v>
          </cell>
          <cell r="H1175">
            <v>0.08</v>
          </cell>
          <cell r="I1175">
            <v>0.08</v>
          </cell>
          <cell r="J1175">
            <v>0.08</v>
          </cell>
          <cell r="K1175">
            <v>0.08</v>
          </cell>
          <cell r="L1175">
            <v>0</v>
          </cell>
          <cell r="M1175">
            <v>0.3</v>
          </cell>
          <cell r="N1175">
            <v>0.08</v>
          </cell>
        </row>
        <row r="1176">
          <cell r="C1176">
            <v>37257</v>
          </cell>
          <cell r="D1176">
            <v>0.08</v>
          </cell>
          <cell r="E1176">
            <v>0.08</v>
          </cell>
          <cell r="F1176">
            <v>0.08</v>
          </cell>
          <cell r="G1176">
            <v>0.08</v>
          </cell>
          <cell r="H1176">
            <v>0.08</v>
          </cell>
          <cell r="I1176">
            <v>0.08</v>
          </cell>
          <cell r="J1176">
            <v>0.08</v>
          </cell>
          <cell r="K1176">
            <v>0.08</v>
          </cell>
          <cell r="L1176">
            <v>0</v>
          </cell>
          <cell r="M1176">
            <v>0.3</v>
          </cell>
          <cell r="N1176">
            <v>0.08</v>
          </cell>
        </row>
        <row r="1177">
          <cell r="C1177">
            <v>37622</v>
          </cell>
          <cell r="D1177">
            <v>0.08</v>
          </cell>
          <cell r="E1177">
            <v>0.08</v>
          </cell>
          <cell r="F1177">
            <v>0.08</v>
          </cell>
          <cell r="G1177">
            <v>0.08</v>
          </cell>
          <cell r="H1177">
            <v>0.08</v>
          </cell>
          <cell r="I1177">
            <v>0.08</v>
          </cell>
          <cell r="J1177">
            <v>0.08</v>
          </cell>
          <cell r="K1177">
            <v>0.08</v>
          </cell>
          <cell r="L1177">
            <v>0</v>
          </cell>
          <cell r="M1177">
            <v>0.3</v>
          </cell>
          <cell r="N1177">
            <v>0.08</v>
          </cell>
        </row>
        <row r="1178">
          <cell r="C1178">
            <v>37987</v>
          </cell>
          <cell r="D1178">
            <v>0.08</v>
          </cell>
          <cell r="E1178">
            <v>0.08</v>
          </cell>
          <cell r="F1178">
            <v>0.08</v>
          </cell>
          <cell r="G1178">
            <v>0.08</v>
          </cell>
          <cell r="H1178">
            <v>0.08</v>
          </cell>
          <cell r="I1178">
            <v>0.08</v>
          </cell>
          <cell r="J1178">
            <v>0.08</v>
          </cell>
          <cell r="K1178">
            <v>0.08</v>
          </cell>
          <cell r="L1178">
            <v>0</v>
          </cell>
          <cell r="M1178">
            <v>0.3</v>
          </cell>
          <cell r="N1178">
            <v>0.08</v>
          </cell>
        </row>
        <row r="1179">
          <cell r="C1179">
            <v>38353</v>
          </cell>
          <cell r="D1179">
            <v>0.08</v>
          </cell>
          <cell r="E1179">
            <v>0.08</v>
          </cell>
          <cell r="F1179">
            <v>0.08</v>
          </cell>
          <cell r="G1179">
            <v>0.08</v>
          </cell>
          <cell r="H1179">
            <v>0.08</v>
          </cell>
          <cell r="I1179">
            <v>0.08</v>
          </cell>
          <cell r="J1179">
            <v>0.08</v>
          </cell>
          <cell r="K1179">
            <v>0.08</v>
          </cell>
          <cell r="L1179">
            <v>0</v>
          </cell>
          <cell r="M1179">
            <v>0.3</v>
          </cell>
          <cell r="N1179">
            <v>0.08</v>
          </cell>
        </row>
        <row r="1180">
          <cell r="C1180">
            <v>38718</v>
          </cell>
          <cell r="D1180">
            <v>0.08</v>
          </cell>
          <cell r="E1180">
            <v>0.08</v>
          </cell>
          <cell r="F1180">
            <v>0.08</v>
          </cell>
          <cell r="G1180">
            <v>0.08</v>
          </cell>
          <cell r="H1180">
            <v>0.08</v>
          </cell>
          <cell r="I1180">
            <v>0.08</v>
          </cell>
          <cell r="J1180">
            <v>0.08</v>
          </cell>
          <cell r="K1180">
            <v>0.08</v>
          </cell>
          <cell r="L1180">
            <v>0</v>
          </cell>
          <cell r="M1180">
            <v>0.3</v>
          </cell>
          <cell r="N1180">
            <v>0.08</v>
          </cell>
        </row>
        <row r="1182">
          <cell r="C1182" t="str">
            <v>Ergon</v>
          </cell>
          <cell r="D1182" t="str">
            <v>Pulse</v>
          </cell>
          <cell r="E1182" t="str">
            <v>AGL</v>
          </cell>
          <cell r="F1182" t="str">
            <v>TXU</v>
          </cell>
          <cell r="G1182" t="str">
            <v>CitiPower</v>
          </cell>
          <cell r="H1182" t="str">
            <v>Powercor</v>
          </cell>
          <cell r="I1182" t="str">
            <v>Integral</v>
          </cell>
          <cell r="J1182" t="str">
            <v>EnergyAustralia</v>
          </cell>
          <cell r="K1182" t="str">
            <v>Rural NSW</v>
          </cell>
          <cell r="L1182" t="str">
            <v>Energex</v>
          </cell>
          <cell r="M1182" t="str">
            <v>Ergon</v>
          </cell>
          <cell r="N1182" t="str">
            <v>Non Incumbent</v>
          </cell>
        </row>
        <row r="1183">
          <cell r="C1183">
            <v>36526</v>
          </cell>
          <cell r="D1183">
            <v>0.08</v>
          </cell>
          <cell r="E1183">
            <v>0.08</v>
          </cell>
          <cell r="F1183">
            <v>0.08</v>
          </cell>
          <cell r="G1183">
            <v>0.08</v>
          </cell>
          <cell r="H1183">
            <v>0.08</v>
          </cell>
          <cell r="I1183">
            <v>0.08</v>
          </cell>
          <cell r="J1183">
            <v>0.08</v>
          </cell>
          <cell r="K1183">
            <v>0.08</v>
          </cell>
          <cell r="L1183">
            <v>0.3</v>
          </cell>
          <cell r="M1183">
            <v>0</v>
          </cell>
          <cell r="N1183">
            <v>0.08</v>
          </cell>
        </row>
        <row r="1184">
          <cell r="C1184">
            <v>36892</v>
          </cell>
          <cell r="D1184">
            <v>0.08</v>
          </cell>
          <cell r="E1184">
            <v>0.08</v>
          </cell>
          <cell r="F1184">
            <v>0.08</v>
          </cell>
          <cell r="G1184">
            <v>0.08</v>
          </cell>
          <cell r="H1184">
            <v>0.08</v>
          </cell>
          <cell r="I1184">
            <v>0.08</v>
          </cell>
          <cell r="J1184">
            <v>0.08</v>
          </cell>
          <cell r="K1184">
            <v>0.08</v>
          </cell>
          <cell r="L1184">
            <v>0.3</v>
          </cell>
          <cell r="M1184">
            <v>0</v>
          </cell>
          <cell r="N1184">
            <v>0.08</v>
          </cell>
        </row>
        <row r="1185">
          <cell r="C1185">
            <v>37257</v>
          </cell>
          <cell r="D1185">
            <v>0.08</v>
          </cell>
          <cell r="E1185">
            <v>0.08</v>
          </cell>
          <cell r="F1185">
            <v>0.08</v>
          </cell>
          <cell r="G1185">
            <v>0.08</v>
          </cell>
          <cell r="H1185">
            <v>0.08</v>
          </cell>
          <cell r="I1185">
            <v>0.08</v>
          </cell>
          <cell r="J1185">
            <v>0.08</v>
          </cell>
          <cell r="K1185">
            <v>0.08</v>
          </cell>
          <cell r="L1185">
            <v>0.3</v>
          </cell>
          <cell r="M1185">
            <v>0</v>
          </cell>
          <cell r="N1185">
            <v>0.08</v>
          </cell>
        </row>
        <row r="1186">
          <cell r="C1186">
            <v>37622</v>
          </cell>
          <cell r="D1186">
            <v>0.08</v>
          </cell>
          <cell r="E1186">
            <v>0.08</v>
          </cell>
          <cell r="F1186">
            <v>0.08</v>
          </cell>
          <cell r="G1186">
            <v>0.08</v>
          </cell>
          <cell r="H1186">
            <v>0.08</v>
          </cell>
          <cell r="I1186">
            <v>0.08</v>
          </cell>
          <cell r="J1186">
            <v>0.08</v>
          </cell>
          <cell r="K1186">
            <v>0.08</v>
          </cell>
          <cell r="L1186">
            <v>0.3</v>
          </cell>
          <cell r="M1186">
            <v>0</v>
          </cell>
          <cell r="N1186">
            <v>0.08</v>
          </cell>
        </row>
        <row r="1187">
          <cell r="C1187">
            <v>37987</v>
          </cell>
          <cell r="D1187">
            <v>0.08</v>
          </cell>
          <cell r="E1187">
            <v>0.08</v>
          </cell>
          <cell r="F1187">
            <v>0.08</v>
          </cell>
          <cell r="G1187">
            <v>0.08</v>
          </cell>
          <cell r="H1187">
            <v>0.08</v>
          </cell>
          <cell r="I1187">
            <v>0.08</v>
          </cell>
          <cell r="J1187">
            <v>0.08</v>
          </cell>
          <cell r="K1187">
            <v>0.08</v>
          </cell>
          <cell r="L1187">
            <v>0.3</v>
          </cell>
          <cell r="M1187">
            <v>0</v>
          </cell>
          <cell r="N1187">
            <v>0.08</v>
          </cell>
        </row>
        <row r="1188">
          <cell r="C1188">
            <v>38353</v>
          </cell>
          <cell r="D1188">
            <v>0.08</v>
          </cell>
          <cell r="E1188">
            <v>0.08</v>
          </cell>
          <cell r="F1188">
            <v>0.08</v>
          </cell>
          <cell r="G1188">
            <v>0.08</v>
          </cell>
          <cell r="H1188">
            <v>0.08</v>
          </cell>
          <cell r="I1188">
            <v>0.08</v>
          </cell>
          <cell r="J1188">
            <v>0.08</v>
          </cell>
          <cell r="K1188">
            <v>0.08</v>
          </cell>
          <cell r="L1188">
            <v>0.3</v>
          </cell>
          <cell r="M1188">
            <v>0</v>
          </cell>
          <cell r="N1188">
            <v>0.08</v>
          </cell>
        </row>
        <row r="1189">
          <cell r="C1189">
            <v>38718</v>
          </cell>
          <cell r="D1189">
            <v>0.08</v>
          </cell>
          <cell r="E1189">
            <v>0.08</v>
          </cell>
          <cell r="F1189">
            <v>0.08</v>
          </cell>
          <cell r="G1189">
            <v>0.08</v>
          </cell>
          <cell r="H1189">
            <v>0.08</v>
          </cell>
          <cell r="I1189">
            <v>0.08</v>
          </cell>
          <cell r="J1189">
            <v>0.08</v>
          </cell>
          <cell r="K1189">
            <v>0.08</v>
          </cell>
          <cell r="L1189">
            <v>0.3</v>
          </cell>
          <cell r="M1189">
            <v>0</v>
          </cell>
          <cell r="N1189">
            <v>0.08</v>
          </cell>
        </row>
        <row r="1191">
          <cell r="C1191" t="str">
            <v>Non Incumbent</v>
          </cell>
          <cell r="D1191" t="str">
            <v>Pulse</v>
          </cell>
          <cell r="E1191" t="str">
            <v>AGL</v>
          </cell>
          <cell r="F1191" t="str">
            <v>TXU</v>
          </cell>
          <cell r="G1191" t="str">
            <v>CitiPower</v>
          </cell>
          <cell r="H1191" t="str">
            <v>Powercor</v>
          </cell>
          <cell r="I1191" t="str">
            <v>Integral</v>
          </cell>
          <cell r="J1191" t="str">
            <v>EnergyAustralia</v>
          </cell>
          <cell r="K1191" t="str">
            <v>Rural NSW</v>
          </cell>
          <cell r="L1191" t="str">
            <v>Energex</v>
          </cell>
          <cell r="M1191" t="str">
            <v>Ergon</v>
          </cell>
          <cell r="N1191" t="str">
            <v>Non Incumbent</v>
          </cell>
        </row>
        <row r="1192">
          <cell r="C1192">
            <v>36526</v>
          </cell>
          <cell r="D1192">
            <v>0.14000000000000012</v>
          </cell>
          <cell r="E1192">
            <v>0.14000000000000012</v>
          </cell>
          <cell r="F1192">
            <v>0.14000000000000012</v>
          </cell>
          <cell r="G1192">
            <v>0.14000000000000012</v>
          </cell>
          <cell r="H1192">
            <v>0.14000000000000012</v>
          </cell>
          <cell r="I1192">
            <v>0.13</v>
          </cell>
          <cell r="J1192">
            <v>0.13</v>
          </cell>
          <cell r="K1192">
            <v>0.13</v>
          </cell>
          <cell r="L1192">
            <v>0.10000000000000009</v>
          </cell>
          <cell r="M1192">
            <v>0.10000000000000009</v>
          </cell>
          <cell r="N1192">
            <v>0</v>
          </cell>
        </row>
        <row r="1193">
          <cell r="C1193">
            <v>36892</v>
          </cell>
          <cell r="D1193">
            <v>0.14000000000000012</v>
          </cell>
          <cell r="E1193">
            <v>0.14000000000000012</v>
          </cell>
          <cell r="F1193">
            <v>0.14000000000000012</v>
          </cell>
          <cell r="G1193">
            <v>0.14000000000000012</v>
          </cell>
          <cell r="H1193">
            <v>0.14000000000000012</v>
          </cell>
          <cell r="I1193">
            <v>0.13</v>
          </cell>
          <cell r="J1193">
            <v>0.13</v>
          </cell>
          <cell r="K1193">
            <v>0.13</v>
          </cell>
          <cell r="L1193">
            <v>0.10000000000000009</v>
          </cell>
          <cell r="M1193">
            <v>0.10000000000000009</v>
          </cell>
          <cell r="N1193">
            <v>0</v>
          </cell>
        </row>
        <row r="1194">
          <cell r="C1194">
            <v>37257</v>
          </cell>
          <cell r="D1194">
            <v>0.14000000000000012</v>
          </cell>
          <cell r="E1194">
            <v>0.14000000000000012</v>
          </cell>
          <cell r="F1194">
            <v>0.14000000000000012</v>
          </cell>
          <cell r="G1194">
            <v>0.14000000000000012</v>
          </cell>
          <cell r="H1194">
            <v>0.14000000000000012</v>
          </cell>
          <cell r="I1194">
            <v>0.13</v>
          </cell>
          <cell r="J1194">
            <v>0.13</v>
          </cell>
          <cell r="K1194">
            <v>0.13</v>
          </cell>
          <cell r="L1194">
            <v>0.10000000000000009</v>
          </cell>
          <cell r="M1194">
            <v>0.10000000000000009</v>
          </cell>
          <cell r="N1194">
            <v>0</v>
          </cell>
        </row>
        <row r="1195">
          <cell r="C1195">
            <v>37622</v>
          </cell>
          <cell r="D1195">
            <v>0.14000000000000012</v>
          </cell>
          <cell r="E1195">
            <v>0.14000000000000012</v>
          </cell>
          <cell r="F1195">
            <v>0.14000000000000012</v>
          </cell>
          <cell r="G1195">
            <v>0.14000000000000012</v>
          </cell>
          <cell r="H1195">
            <v>0.14000000000000012</v>
          </cell>
          <cell r="I1195">
            <v>0.13</v>
          </cell>
          <cell r="J1195">
            <v>0.13</v>
          </cell>
          <cell r="K1195">
            <v>0.13</v>
          </cell>
          <cell r="L1195">
            <v>0.10000000000000009</v>
          </cell>
          <cell r="M1195">
            <v>0.10000000000000009</v>
          </cell>
          <cell r="N1195">
            <v>0</v>
          </cell>
        </row>
        <row r="1196">
          <cell r="C1196">
            <v>37987</v>
          </cell>
          <cell r="D1196">
            <v>0.14000000000000012</v>
          </cell>
          <cell r="E1196">
            <v>0.14000000000000012</v>
          </cell>
          <cell r="F1196">
            <v>0.14000000000000012</v>
          </cell>
          <cell r="G1196">
            <v>0.14000000000000012</v>
          </cell>
          <cell r="H1196">
            <v>0.14000000000000012</v>
          </cell>
          <cell r="I1196">
            <v>0.13</v>
          </cell>
          <cell r="J1196">
            <v>0.13</v>
          </cell>
          <cell r="K1196">
            <v>0.13</v>
          </cell>
          <cell r="L1196">
            <v>0.10000000000000009</v>
          </cell>
          <cell r="M1196">
            <v>0.10000000000000009</v>
          </cell>
          <cell r="N1196">
            <v>0</v>
          </cell>
        </row>
        <row r="1197">
          <cell r="C1197">
            <v>38353</v>
          </cell>
          <cell r="D1197">
            <v>0.14000000000000012</v>
          </cell>
          <cell r="E1197">
            <v>0.14000000000000012</v>
          </cell>
          <cell r="F1197">
            <v>0.14000000000000012</v>
          </cell>
          <cell r="G1197">
            <v>0.14000000000000012</v>
          </cell>
          <cell r="H1197">
            <v>0.14000000000000012</v>
          </cell>
          <cell r="I1197">
            <v>0.13</v>
          </cell>
          <cell r="J1197">
            <v>0.13</v>
          </cell>
          <cell r="K1197">
            <v>0.13</v>
          </cell>
          <cell r="L1197">
            <v>0.10000000000000009</v>
          </cell>
          <cell r="M1197">
            <v>0.10000000000000009</v>
          </cell>
          <cell r="N1197">
            <v>0</v>
          </cell>
        </row>
        <row r="1198">
          <cell r="C1198">
            <v>38718</v>
          </cell>
          <cell r="D1198">
            <v>0.14000000000000012</v>
          </cell>
          <cell r="E1198">
            <v>0.14000000000000012</v>
          </cell>
          <cell r="F1198">
            <v>0.14000000000000012</v>
          </cell>
          <cell r="G1198">
            <v>0.14000000000000012</v>
          </cell>
          <cell r="H1198">
            <v>0.14000000000000012</v>
          </cell>
          <cell r="I1198">
            <v>0.13</v>
          </cell>
          <cell r="J1198">
            <v>0.13</v>
          </cell>
          <cell r="K1198">
            <v>0.13</v>
          </cell>
          <cell r="L1198">
            <v>0.10000000000000009</v>
          </cell>
          <cell r="M1198">
            <v>0.10000000000000009</v>
          </cell>
          <cell r="N1198">
            <v>0</v>
          </cell>
        </row>
      </sheetData>
      <sheetData sheetId="6" refreshError="1">
        <row r="11">
          <cell r="C11" t="str">
            <v>Pulse wins from:</v>
          </cell>
          <cell r="D11" t="str">
            <v>Pulse</v>
          </cell>
          <cell r="E11" t="str">
            <v>AGL</v>
          </cell>
          <cell r="F11" t="str">
            <v>TXU</v>
          </cell>
          <cell r="G11" t="str">
            <v>CitiPower</v>
          </cell>
          <cell r="H11" t="str">
            <v>Powercor</v>
          </cell>
          <cell r="I11" t="str">
            <v>Integral</v>
          </cell>
          <cell r="J11" t="str">
            <v>EnergyAustralia</v>
          </cell>
          <cell r="K11" t="str">
            <v>Rural NSW</v>
          </cell>
          <cell r="L11" t="str">
            <v>Energex</v>
          </cell>
          <cell r="M11" t="str">
            <v>Ergon</v>
          </cell>
          <cell r="N11" t="str">
            <v>Non Incumbent</v>
          </cell>
        </row>
        <row r="12">
          <cell r="C12">
            <v>36526</v>
          </cell>
          <cell r="D12">
            <v>0</v>
          </cell>
          <cell r="E12">
            <v>0.1</v>
          </cell>
          <cell r="F12">
            <v>0.1</v>
          </cell>
          <cell r="G12">
            <v>0.1</v>
          </cell>
          <cell r="H12">
            <v>0.1</v>
          </cell>
          <cell r="I12">
            <v>7.0000000000000007E-2</v>
          </cell>
          <cell r="J12">
            <v>7.0000000000000007E-2</v>
          </cell>
          <cell r="K12">
            <v>7.0000000000000007E-2</v>
          </cell>
          <cell r="L12">
            <v>0.05</v>
          </cell>
          <cell r="M12">
            <v>0.05</v>
          </cell>
          <cell r="N12">
            <v>7.0000000000000007E-2</v>
          </cell>
        </row>
        <row r="13">
          <cell r="C13">
            <v>36892</v>
          </cell>
          <cell r="D13">
            <v>0</v>
          </cell>
          <cell r="E13">
            <v>0.1</v>
          </cell>
          <cell r="F13">
            <v>0.1</v>
          </cell>
          <cell r="G13">
            <v>0.1</v>
          </cell>
          <cell r="H13">
            <v>0.1</v>
          </cell>
          <cell r="I13">
            <v>7.0000000000000007E-2</v>
          </cell>
          <cell r="J13">
            <v>7.0000000000000007E-2</v>
          </cell>
          <cell r="K13">
            <v>7.0000000000000007E-2</v>
          </cell>
          <cell r="L13">
            <v>0.05</v>
          </cell>
          <cell r="M13">
            <v>0.05</v>
          </cell>
          <cell r="N13">
            <v>7.0000000000000007E-2</v>
          </cell>
        </row>
        <row r="14">
          <cell r="C14">
            <v>37257</v>
          </cell>
          <cell r="D14">
            <v>0</v>
          </cell>
          <cell r="E14">
            <v>0.1</v>
          </cell>
          <cell r="F14">
            <v>0.1</v>
          </cell>
          <cell r="G14">
            <v>0.1</v>
          </cell>
          <cell r="H14">
            <v>0.1</v>
          </cell>
          <cell r="I14">
            <v>7.0000000000000007E-2</v>
          </cell>
          <cell r="J14">
            <v>7.0000000000000007E-2</v>
          </cell>
          <cell r="K14">
            <v>7.0000000000000007E-2</v>
          </cell>
          <cell r="L14">
            <v>0.05</v>
          </cell>
          <cell r="M14">
            <v>0.05</v>
          </cell>
          <cell r="N14">
            <v>7.0000000000000007E-2</v>
          </cell>
        </row>
        <row r="15">
          <cell r="C15">
            <v>37622</v>
          </cell>
          <cell r="D15">
            <v>0</v>
          </cell>
          <cell r="E15">
            <v>0.1</v>
          </cell>
          <cell r="F15">
            <v>0.1</v>
          </cell>
          <cell r="G15">
            <v>0.1</v>
          </cell>
          <cell r="H15">
            <v>0.1</v>
          </cell>
          <cell r="I15">
            <v>7.0000000000000007E-2</v>
          </cell>
          <cell r="J15">
            <v>7.0000000000000007E-2</v>
          </cell>
          <cell r="K15">
            <v>7.0000000000000007E-2</v>
          </cell>
          <cell r="L15">
            <v>0.05</v>
          </cell>
          <cell r="M15">
            <v>0.05</v>
          </cell>
          <cell r="N15">
            <v>7.0000000000000007E-2</v>
          </cell>
        </row>
        <row r="16">
          <cell r="C16">
            <v>37987</v>
          </cell>
          <cell r="D16">
            <v>0</v>
          </cell>
          <cell r="E16">
            <v>0.1</v>
          </cell>
          <cell r="F16">
            <v>0.1</v>
          </cell>
          <cell r="G16">
            <v>0.1</v>
          </cell>
          <cell r="H16">
            <v>0.1</v>
          </cell>
          <cell r="I16">
            <v>7.0000000000000007E-2</v>
          </cell>
          <cell r="J16">
            <v>7.0000000000000007E-2</v>
          </cell>
          <cell r="K16">
            <v>7.0000000000000007E-2</v>
          </cell>
          <cell r="L16">
            <v>0.05</v>
          </cell>
          <cell r="M16">
            <v>0.05</v>
          </cell>
          <cell r="N16">
            <v>7.0000000000000007E-2</v>
          </cell>
        </row>
        <row r="17">
          <cell r="C17">
            <v>38353</v>
          </cell>
          <cell r="D17">
            <v>0</v>
          </cell>
          <cell r="E17">
            <v>0.1</v>
          </cell>
          <cell r="F17">
            <v>0.1</v>
          </cell>
          <cell r="G17">
            <v>0.1</v>
          </cell>
          <cell r="H17">
            <v>0.1</v>
          </cell>
          <cell r="I17">
            <v>7.0000000000000007E-2</v>
          </cell>
          <cell r="J17">
            <v>7.0000000000000007E-2</v>
          </cell>
          <cell r="K17">
            <v>7.0000000000000007E-2</v>
          </cell>
          <cell r="L17">
            <v>0.05</v>
          </cell>
          <cell r="M17">
            <v>0.05</v>
          </cell>
          <cell r="N17">
            <v>7.0000000000000007E-2</v>
          </cell>
        </row>
        <row r="18">
          <cell r="C18">
            <v>38718</v>
          </cell>
          <cell r="D18">
            <v>0</v>
          </cell>
          <cell r="E18">
            <v>0.1</v>
          </cell>
          <cell r="F18">
            <v>0.1</v>
          </cell>
          <cell r="G18">
            <v>0.1</v>
          </cell>
          <cell r="H18">
            <v>0.1</v>
          </cell>
          <cell r="I18">
            <v>7.0000000000000007E-2</v>
          </cell>
          <cell r="J18">
            <v>7.0000000000000007E-2</v>
          </cell>
          <cell r="K18">
            <v>7.0000000000000007E-2</v>
          </cell>
          <cell r="L18">
            <v>0.05</v>
          </cell>
          <cell r="M18">
            <v>0.05</v>
          </cell>
          <cell r="N18">
            <v>7.0000000000000007E-2</v>
          </cell>
        </row>
        <row r="20">
          <cell r="C20" t="str">
            <v>AGL</v>
          </cell>
          <cell r="D20" t="str">
            <v>Pulse</v>
          </cell>
          <cell r="E20" t="str">
            <v>AGL</v>
          </cell>
          <cell r="F20" t="str">
            <v>TXU</v>
          </cell>
          <cell r="G20" t="str">
            <v>CitiPower</v>
          </cell>
          <cell r="H20" t="str">
            <v>Powercor</v>
          </cell>
          <cell r="I20" t="str">
            <v>Integral</v>
          </cell>
          <cell r="J20" t="str">
            <v>EnergyAustralia</v>
          </cell>
          <cell r="K20" t="str">
            <v>Rural NSW</v>
          </cell>
          <cell r="L20" t="str">
            <v>Energex</v>
          </cell>
          <cell r="M20" t="str">
            <v>Ergon</v>
          </cell>
          <cell r="N20" t="str">
            <v>Non Incumbent</v>
          </cell>
        </row>
        <row r="21">
          <cell r="C21">
            <v>36526</v>
          </cell>
          <cell r="D21">
            <v>0.1</v>
          </cell>
          <cell r="E21">
            <v>0</v>
          </cell>
          <cell r="F21">
            <v>0.1</v>
          </cell>
          <cell r="G21">
            <v>0.1</v>
          </cell>
          <cell r="H21">
            <v>0.1</v>
          </cell>
          <cell r="I21">
            <v>6.7500000000000004E-2</v>
          </cell>
          <cell r="J21">
            <v>6.7500000000000004E-2</v>
          </cell>
          <cell r="K21">
            <v>6.7500000000000004E-2</v>
          </cell>
          <cell r="L21">
            <v>0.05</v>
          </cell>
          <cell r="M21">
            <v>0.05</v>
          </cell>
          <cell r="N21">
            <v>7.4999999999999997E-2</v>
          </cell>
        </row>
        <row r="22">
          <cell r="C22">
            <v>36892</v>
          </cell>
          <cell r="D22">
            <v>0.1</v>
          </cell>
          <cell r="E22">
            <v>0</v>
          </cell>
          <cell r="F22">
            <v>0.1</v>
          </cell>
          <cell r="G22">
            <v>0.1</v>
          </cell>
          <cell r="H22">
            <v>0.1</v>
          </cell>
          <cell r="I22">
            <v>6.7500000000000004E-2</v>
          </cell>
          <cell r="J22">
            <v>6.7500000000000004E-2</v>
          </cell>
          <cell r="K22">
            <v>6.7500000000000004E-2</v>
          </cell>
          <cell r="L22">
            <v>0.05</v>
          </cell>
          <cell r="M22">
            <v>0.05</v>
          </cell>
          <cell r="N22">
            <v>7.4999999999999997E-2</v>
          </cell>
        </row>
        <row r="23">
          <cell r="C23">
            <v>37257</v>
          </cell>
          <cell r="D23">
            <v>0.1</v>
          </cell>
          <cell r="E23">
            <v>0</v>
          </cell>
          <cell r="F23">
            <v>0.1</v>
          </cell>
          <cell r="G23">
            <v>0.1</v>
          </cell>
          <cell r="H23">
            <v>0.1</v>
          </cell>
          <cell r="I23">
            <v>6.7500000000000004E-2</v>
          </cell>
          <cell r="J23">
            <v>6.7500000000000004E-2</v>
          </cell>
          <cell r="K23">
            <v>6.7500000000000004E-2</v>
          </cell>
          <cell r="L23">
            <v>0.05</v>
          </cell>
          <cell r="M23">
            <v>0.05</v>
          </cell>
          <cell r="N23">
            <v>7.4999999999999997E-2</v>
          </cell>
        </row>
        <row r="24">
          <cell r="C24">
            <v>37622</v>
          </cell>
          <cell r="D24">
            <v>0.1</v>
          </cell>
          <cell r="E24">
            <v>0</v>
          </cell>
          <cell r="F24">
            <v>0.1</v>
          </cell>
          <cell r="G24">
            <v>0.1</v>
          </cell>
          <cell r="H24">
            <v>0.1</v>
          </cell>
          <cell r="I24">
            <v>6.7500000000000004E-2</v>
          </cell>
          <cell r="J24">
            <v>6.7500000000000004E-2</v>
          </cell>
          <cell r="K24">
            <v>6.7500000000000004E-2</v>
          </cell>
          <cell r="L24">
            <v>0.05</v>
          </cell>
          <cell r="M24">
            <v>0.05</v>
          </cell>
          <cell r="N24">
            <v>7.4999999999999997E-2</v>
          </cell>
        </row>
        <row r="25">
          <cell r="C25">
            <v>37987</v>
          </cell>
          <cell r="D25">
            <v>0.1</v>
          </cell>
          <cell r="E25">
            <v>0</v>
          </cell>
          <cell r="F25">
            <v>0.1</v>
          </cell>
          <cell r="G25">
            <v>0.1</v>
          </cell>
          <cell r="H25">
            <v>0.1</v>
          </cell>
          <cell r="I25">
            <v>6.7500000000000004E-2</v>
          </cell>
          <cell r="J25">
            <v>6.7500000000000004E-2</v>
          </cell>
          <cell r="K25">
            <v>6.7500000000000004E-2</v>
          </cell>
          <cell r="L25">
            <v>0.05</v>
          </cell>
          <cell r="M25">
            <v>0.05</v>
          </cell>
          <cell r="N25">
            <v>7.4999999999999997E-2</v>
          </cell>
        </row>
        <row r="26">
          <cell r="C26">
            <v>38353</v>
          </cell>
          <cell r="D26">
            <v>0.1</v>
          </cell>
          <cell r="E26">
            <v>0</v>
          </cell>
          <cell r="F26">
            <v>0.1</v>
          </cell>
          <cell r="G26">
            <v>0.1</v>
          </cell>
          <cell r="H26">
            <v>0.1</v>
          </cell>
          <cell r="I26">
            <v>6.7500000000000004E-2</v>
          </cell>
          <cell r="J26">
            <v>6.7500000000000004E-2</v>
          </cell>
          <cell r="K26">
            <v>6.7500000000000004E-2</v>
          </cell>
          <cell r="L26">
            <v>0.05</v>
          </cell>
          <cell r="M26">
            <v>0.05</v>
          </cell>
          <cell r="N26">
            <v>7.4999999999999997E-2</v>
          </cell>
        </row>
        <row r="27">
          <cell r="C27">
            <v>38718</v>
          </cell>
          <cell r="D27">
            <v>0.1</v>
          </cell>
          <cell r="E27">
            <v>0</v>
          </cell>
          <cell r="F27">
            <v>0.1</v>
          </cell>
          <cell r="G27">
            <v>0.1</v>
          </cell>
          <cell r="H27">
            <v>0.1</v>
          </cell>
          <cell r="I27">
            <v>6.7500000000000004E-2</v>
          </cell>
          <cell r="J27">
            <v>6.7500000000000004E-2</v>
          </cell>
          <cell r="K27">
            <v>6.7500000000000004E-2</v>
          </cell>
          <cell r="L27">
            <v>0.05</v>
          </cell>
          <cell r="M27">
            <v>0.05</v>
          </cell>
          <cell r="N27">
            <v>7.4999999999999997E-2</v>
          </cell>
        </row>
        <row r="29">
          <cell r="C29" t="str">
            <v>TXU</v>
          </cell>
          <cell r="D29" t="str">
            <v>Pulse</v>
          </cell>
          <cell r="E29" t="str">
            <v>AGL</v>
          </cell>
          <cell r="F29" t="str">
            <v>TXU</v>
          </cell>
          <cell r="G29" t="str">
            <v>CitiPower</v>
          </cell>
          <cell r="H29" t="str">
            <v>Powercor</v>
          </cell>
          <cell r="I29" t="str">
            <v>Integral</v>
          </cell>
          <cell r="J29" t="str">
            <v>EnergyAustralia</v>
          </cell>
          <cell r="K29" t="str">
            <v>Rural NSW</v>
          </cell>
          <cell r="L29" t="str">
            <v>Energex</v>
          </cell>
          <cell r="M29" t="str">
            <v>Ergon</v>
          </cell>
          <cell r="N29" t="str">
            <v>Non Incumbent</v>
          </cell>
        </row>
        <row r="30">
          <cell r="C30">
            <v>36526</v>
          </cell>
          <cell r="D30">
            <v>0.1</v>
          </cell>
          <cell r="E30">
            <v>0.1</v>
          </cell>
          <cell r="F30">
            <v>0</v>
          </cell>
          <cell r="G30">
            <v>0.1</v>
          </cell>
          <cell r="H30">
            <v>0.1</v>
          </cell>
          <cell r="I30">
            <v>6.7500000000000004E-2</v>
          </cell>
          <cell r="J30">
            <v>6.7500000000000004E-2</v>
          </cell>
          <cell r="K30">
            <v>6.7500000000000004E-2</v>
          </cell>
          <cell r="L30">
            <v>0.05</v>
          </cell>
          <cell r="M30">
            <v>0.05</v>
          </cell>
          <cell r="N30">
            <v>7.4999999999999997E-2</v>
          </cell>
        </row>
        <row r="31">
          <cell r="C31">
            <v>36892</v>
          </cell>
          <cell r="D31">
            <v>0.1</v>
          </cell>
          <cell r="E31">
            <v>0.1</v>
          </cell>
          <cell r="F31">
            <v>0</v>
          </cell>
          <cell r="G31">
            <v>0.1</v>
          </cell>
          <cell r="H31">
            <v>0.1</v>
          </cell>
          <cell r="I31">
            <v>6.7500000000000004E-2</v>
          </cell>
          <cell r="J31">
            <v>6.7500000000000004E-2</v>
          </cell>
          <cell r="K31">
            <v>6.7500000000000004E-2</v>
          </cell>
          <cell r="L31">
            <v>0.05</v>
          </cell>
          <cell r="M31">
            <v>0.05</v>
          </cell>
          <cell r="N31">
            <v>7.4999999999999997E-2</v>
          </cell>
        </row>
        <row r="32">
          <cell r="C32">
            <v>37257</v>
          </cell>
          <cell r="D32">
            <v>0.1</v>
          </cell>
          <cell r="E32">
            <v>0.1</v>
          </cell>
          <cell r="F32">
            <v>0</v>
          </cell>
          <cell r="G32">
            <v>0.1</v>
          </cell>
          <cell r="H32">
            <v>0.1</v>
          </cell>
          <cell r="I32">
            <v>6.7500000000000004E-2</v>
          </cell>
          <cell r="J32">
            <v>6.7500000000000004E-2</v>
          </cell>
          <cell r="K32">
            <v>6.7500000000000004E-2</v>
          </cell>
          <cell r="L32">
            <v>0.05</v>
          </cell>
          <cell r="M32">
            <v>0.05</v>
          </cell>
          <cell r="N32">
            <v>7.4999999999999997E-2</v>
          </cell>
        </row>
        <row r="33">
          <cell r="C33">
            <v>37622</v>
          </cell>
          <cell r="D33">
            <v>0.1</v>
          </cell>
          <cell r="E33">
            <v>0.1</v>
          </cell>
          <cell r="F33">
            <v>0</v>
          </cell>
          <cell r="G33">
            <v>0.1</v>
          </cell>
          <cell r="H33">
            <v>0.1</v>
          </cell>
          <cell r="I33">
            <v>6.7500000000000004E-2</v>
          </cell>
          <cell r="J33">
            <v>6.7500000000000004E-2</v>
          </cell>
          <cell r="K33">
            <v>6.7500000000000004E-2</v>
          </cell>
          <cell r="L33">
            <v>0.05</v>
          </cell>
          <cell r="M33">
            <v>0.05</v>
          </cell>
          <cell r="N33">
            <v>7.4999999999999997E-2</v>
          </cell>
        </row>
        <row r="34">
          <cell r="C34">
            <v>37987</v>
          </cell>
          <cell r="D34">
            <v>0.1</v>
          </cell>
          <cell r="E34">
            <v>0.1</v>
          </cell>
          <cell r="F34">
            <v>0</v>
          </cell>
          <cell r="G34">
            <v>0.1</v>
          </cell>
          <cell r="H34">
            <v>0.1</v>
          </cell>
          <cell r="I34">
            <v>6.7500000000000004E-2</v>
          </cell>
          <cell r="J34">
            <v>6.7500000000000004E-2</v>
          </cell>
          <cell r="K34">
            <v>6.7500000000000004E-2</v>
          </cell>
          <cell r="L34">
            <v>0.05</v>
          </cell>
          <cell r="M34">
            <v>0.05</v>
          </cell>
          <cell r="N34">
            <v>7.4999999999999997E-2</v>
          </cell>
        </row>
        <row r="35">
          <cell r="C35">
            <v>38353</v>
          </cell>
          <cell r="D35">
            <v>0.1</v>
          </cell>
          <cell r="E35">
            <v>0.1</v>
          </cell>
          <cell r="F35">
            <v>0</v>
          </cell>
          <cell r="G35">
            <v>0.1</v>
          </cell>
          <cell r="H35">
            <v>0.1</v>
          </cell>
          <cell r="I35">
            <v>6.7500000000000004E-2</v>
          </cell>
          <cell r="J35">
            <v>6.7500000000000004E-2</v>
          </cell>
          <cell r="K35">
            <v>6.7500000000000004E-2</v>
          </cell>
          <cell r="L35">
            <v>0.05</v>
          </cell>
          <cell r="M35">
            <v>0.05</v>
          </cell>
          <cell r="N35">
            <v>7.4999999999999997E-2</v>
          </cell>
        </row>
        <row r="36">
          <cell r="C36">
            <v>38718</v>
          </cell>
          <cell r="D36">
            <v>0.1</v>
          </cell>
          <cell r="E36">
            <v>0.1</v>
          </cell>
          <cell r="F36">
            <v>0</v>
          </cell>
          <cell r="G36">
            <v>0.1</v>
          </cell>
          <cell r="H36">
            <v>0.1</v>
          </cell>
          <cell r="I36">
            <v>6.7500000000000004E-2</v>
          </cell>
          <cell r="J36">
            <v>6.7500000000000004E-2</v>
          </cell>
          <cell r="K36">
            <v>6.7500000000000004E-2</v>
          </cell>
          <cell r="L36">
            <v>0.05</v>
          </cell>
          <cell r="M36">
            <v>0.05</v>
          </cell>
          <cell r="N36">
            <v>7.4999999999999997E-2</v>
          </cell>
        </row>
        <row r="38">
          <cell r="C38" t="str">
            <v>CitiPower</v>
          </cell>
          <cell r="D38" t="str">
            <v>Pulse</v>
          </cell>
          <cell r="E38" t="str">
            <v>AGL</v>
          </cell>
          <cell r="F38" t="str">
            <v>TXU</v>
          </cell>
          <cell r="G38" t="str">
            <v>CitiPower</v>
          </cell>
          <cell r="H38" t="str">
            <v>Powercor</v>
          </cell>
          <cell r="I38" t="str">
            <v>Integral</v>
          </cell>
          <cell r="J38" t="str">
            <v>EnergyAustralia</v>
          </cell>
          <cell r="K38" t="str">
            <v>Rural NSW</v>
          </cell>
          <cell r="L38" t="str">
            <v>Energex</v>
          </cell>
          <cell r="M38" t="str">
            <v>Ergon</v>
          </cell>
          <cell r="N38" t="str">
            <v>Non Incumbent</v>
          </cell>
        </row>
        <row r="39">
          <cell r="C39">
            <v>36526</v>
          </cell>
          <cell r="D39">
            <v>0.1</v>
          </cell>
          <cell r="E39">
            <v>0.1</v>
          </cell>
          <cell r="F39">
            <v>0.1</v>
          </cell>
          <cell r="G39">
            <v>0</v>
          </cell>
          <cell r="H39">
            <v>0.1</v>
          </cell>
          <cell r="I39">
            <v>6.7500000000000004E-2</v>
          </cell>
          <cell r="J39">
            <v>6.7500000000000004E-2</v>
          </cell>
          <cell r="K39">
            <v>6.7500000000000004E-2</v>
          </cell>
          <cell r="L39">
            <v>0.05</v>
          </cell>
          <cell r="M39">
            <v>0.05</v>
          </cell>
          <cell r="N39">
            <v>7.4999999999999997E-2</v>
          </cell>
        </row>
        <row r="40">
          <cell r="C40">
            <v>36892</v>
          </cell>
          <cell r="D40">
            <v>0.1</v>
          </cell>
          <cell r="E40">
            <v>0.1</v>
          </cell>
          <cell r="F40">
            <v>0.1</v>
          </cell>
          <cell r="G40">
            <v>0</v>
          </cell>
          <cell r="H40">
            <v>0.1</v>
          </cell>
          <cell r="I40">
            <v>6.7500000000000004E-2</v>
          </cell>
          <cell r="J40">
            <v>6.7500000000000004E-2</v>
          </cell>
          <cell r="K40">
            <v>6.7500000000000004E-2</v>
          </cell>
          <cell r="L40">
            <v>0.05</v>
          </cell>
          <cell r="M40">
            <v>0.05</v>
          </cell>
          <cell r="N40">
            <v>7.4999999999999997E-2</v>
          </cell>
        </row>
        <row r="41">
          <cell r="C41">
            <v>37257</v>
          </cell>
          <cell r="D41">
            <v>0.1</v>
          </cell>
          <cell r="E41">
            <v>0.1</v>
          </cell>
          <cell r="F41">
            <v>0.1</v>
          </cell>
          <cell r="G41">
            <v>0</v>
          </cell>
          <cell r="H41">
            <v>0.1</v>
          </cell>
          <cell r="I41">
            <v>6.7500000000000004E-2</v>
          </cell>
          <cell r="J41">
            <v>6.7500000000000004E-2</v>
          </cell>
          <cell r="K41">
            <v>6.7500000000000004E-2</v>
          </cell>
          <cell r="L41">
            <v>0.05</v>
          </cell>
          <cell r="M41">
            <v>0.05</v>
          </cell>
          <cell r="N41">
            <v>7.4999999999999997E-2</v>
          </cell>
        </row>
        <row r="42">
          <cell r="C42">
            <v>37622</v>
          </cell>
          <cell r="D42">
            <v>0.1</v>
          </cell>
          <cell r="E42">
            <v>0.1</v>
          </cell>
          <cell r="F42">
            <v>0.1</v>
          </cell>
          <cell r="G42">
            <v>0</v>
          </cell>
          <cell r="H42">
            <v>0.1</v>
          </cell>
          <cell r="I42">
            <v>6.7500000000000004E-2</v>
          </cell>
          <cell r="J42">
            <v>6.7500000000000004E-2</v>
          </cell>
          <cell r="K42">
            <v>6.7500000000000004E-2</v>
          </cell>
          <cell r="L42">
            <v>0.05</v>
          </cell>
          <cell r="M42">
            <v>0.05</v>
          </cell>
          <cell r="N42">
            <v>7.4999999999999997E-2</v>
          </cell>
        </row>
        <row r="43">
          <cell r="C43">
            <v>37987</v>
          </cell>
          <cell r="D43">
            <v>0.1</v>
          </cell>
          <cell r="E43">
            <v>0.1</v>
          </cell>
          <cell r="F43">
            <v>0.1</v>
          </cell>
          <cell r="G43">
            <v>0</v>
          </cell>
          <cell r="H43">
            <v>0.1</v>
          </cell>
          <cell r="I43">
            <v>6.7500000000000004E-2</v>
          </cell>
          <cell r="J43">
            <v>6.7500000000000004E-2</v>
          </cell>
          <cell r="K43">
            <v>6.7500000000000004E-2</v>
          </cell>
          <cell r="L43">
            <v>0.05</v>
          </cell>
          <cell r="M43">
            <v>0.05</v>
          </cell>
          <cell r="N43">
            <v>7.4999999999999997E-2</v>
          </cell>
        </row>
        <row r="44">
          <cell r="C44">
            <v>38353</v>
          </cell>
          <cell r="D44">
            <v>0.1</v>
          </cell>
          <cell r="E44">
            <v>0.1</v>
          </cell>
          <cell r="F44">
            <v>0.1</v>
          </cell>
          <cell r="G44">
            <v>0</v>
          </cell>
          <cell r="H44">
            <v>0.1</v>
          </cell>
          <cell r="I44">
            <v>6.7500000000000004E-2</v>
          </cell>
          <cell r="J44">
            <v>6.7500000000000004E-2</v>
          </cell>
          <cell r="K44">
            <v>6.7500000000000004E-2</v>
          </cell>
          <cell r="L44">
            <v>0.05</v>
          </cell>
          <cell r="M44">
            <v>0.05</v>
          </cell>
          <cell r="N44">
            <v>7.4999999999999997E-2</v>
          </cell>
        </row>
        <row r="45">
          <cell r="C45">
            <v>38718</v>
          </cell>
          <cell r="D45">
            <v>0.1</v>
          </cell>
          <cell r="E45">
            <v>0.1</v>
          </cell>
          <cell r="F45">
            <v>0.1</v>
          </cell>
          <cell r="G45">
            <v>0</v>
          </cell>
          <cell r="H45">
            <v>0.1</v>
          </cell>
          <cell r="I45">
            <v>6.7500000000000004E-2</v>
          </cell>
          <cell r="J45">
            <v>6.7500000000000004E-2</v>
          </cell>
          <cell r="K45">
            <v>6.7500000000000004E-2</v>
          </cell>
          <cell r="L45">
            <v>0.05</v>
          </cell>
          <cell r="M45">
            <v>0.05</v>
          </cell>
          <cell r="N45">
            <v>7.4999999999999997E-2</v>
          </cell>
        </row>
        <row r="47">
          <cell r="C47" t="str">
            <v>Powercor</v>
          </cell>
          <cell r="D47" t="str">
            <v>Pulse</v>
          </cell>
          <cell r="E47" t="str">
            <v>AGL</v>
          </cell>
          <cell r="F47" t="str">
            <v>TXU</v>
          </cell>
          <cell r="G47" t="str">
            <v>CitiPower</v>
          </cell>
          <cell r="H47" t="str">
            <v>Powercor</v>
          </cell>
          <cell r="I47" t="str">
            <v>Integral</v>
          </cell>
          <cell r="J47" t="str">
            <v>EnergyAustralia</v>
          </cell>
          <cell r="K47" t="str">
            <v>Rural NSW</v>
          </cell>
          <cell r="L47" t="str">
            <v>Energex</v>
          </cell>
          <cell r="M47" t="str">
            <v>Ergon</v>
          </cell>
          <cell r="N47" t="str">
            <v>Non Incumbent</v>
          </cell>
        </row>
        <row r="48">
          <cell r="C48">
            <v>36526</v>
          </cell>
          <cell r="D48">
            <v>0.1</v>
          </cell>
          <cell r="E48">
            <v>0.1</v>
          </cell>
          <cell r="F48">
            <v>0.1</v>
          </cell>
          <cell r="G48">
            <v>0.1</v>
          </cell>
          <cell r="H48">
            <v>0</v>
          </cell>
          <cell r="I48">
            <v>6.7500000000000004E-2</v>
          </cell>
          <cell r="J48">
            <v>6.7500000000000004E-2</v>
          </cell>
          <cell r="K48">
            <v>6.7500000000000004E-2</v>
          </cell>
          <cell r="L48">
            <v>0.05</v>
          </cell>
          <cell r="M48">
            <v>0.05</v>
          </cell>
          <cell r="N48">
            <v>7.4999999999999997E-2</v>
          </cell>
        </row>
        <row r="49">
          <cell r="C49">
            <v>36892</v>
          </cell>
          <cell r="D49">
            <v>0.1</v>
          </cell>
          <cell r="E49">
            <v>0.1</v>
          </cell>
          <cell r="F49">
            <v>0.1</v>
          </cell>
          <cell r="G49">
            <v>0.1</v>
          </cell>
          <cell r="H49">
            <v>0</v>
          </cell>
          <cell r="I49">
            <v>6.7500000000000004E-2</v>
          </cell>
          <cell r="J49">
            <v>6.7500000000000004E-2</v>
          </cell>
          <cell r="K49">
            <v>6.7500000000000004E-2</v>
          </cell>
          <cell r="L49">
            <v>0.05</v>
          </cell>
          <cell r="M49">
            <v>0.05</v>
          </cell>
          <cell r="N49">
            <v>7.4999999999999997E-2</v>
          </cell>
        </row>
        <row r="50">
          <cell r="C50">
            <v>37257</v>
          </cell>
          <cell r="D50">
            <v>0.1</v>
          </cell>
          <cell r="E50">
            <v>0.1</v>
          </cell>
          <cell r="F50">
            <v>0.1</v>
          </cell>
          <cell r="G50">
            <v>0.1</v>
          </cell>
          <cell r="H50">
            <v>0</v>
          </cell>
          <cell r="I50">
            <v>6.7500000000000004E-2</v>
          </cell>
          <cell r="J50">
            <v>6.7500000000000004E-2</v>
          </cell>
          <cell r="K50">
            <v>6.7500000000000004E-2</v>
          </cell>
          <cell r="L50">
            <v>0.05</v>
          </cell>
          <cell r="M50">
            <v>0.05</v>
          </cell>
          <cell r="N50">
            <v>7.4999999999999997E-2</v>
          </cell>
        </row>
        <row r="51">
          <cell r="C51">
            <v>37622</v>
          </cell>
          <cell r="D51">
            <v>0.1</v>
          </cell>
          <cell r="E51">
            <v>0.1</v>
          </cell>
          <cell r="F51">
            <v>0.1</v>
          </cell>
          <cell r="G51">
            <v>0.1</v>
          </cell>
          <cell r="H51">
            <v>0</v>
          </cell>
          <cell r="I51">
            <v>6.7500000000000004E-2</v>
          </cell>
          <cell r="J51">
            <v>6.7500000000000004E-2</v>
          </cell>
          <cell r="K51">
            <v>6.7500000000000004E-2</v>
          </cell>
          <cell r="L51">
            <v>0.05</v>
          </cell>
          <cell r="M51">
            <v>0.05</v>
          </cell>
          <cell r="N51">
            <v>7.4999999999999997E-2</v>
          </cell>
        </row>
        <row r="52">
          <cell r="C52">
            <v>37987</v>
          </cell>
          <cell r="D52">
            <v>0.1</v>
          </cell>
          <cell r="E52">
            <v>0.1</v>
          </cell>
          <cell r="F52">
            <v>0.1</v>
          </cell>
          <cell r="G52">
            <v>0.1</v>
          </cell>
          <cell r="H52">
            <v>0</v>
          </cell>
          <cell r="I52">
            <v>6.7500000000000004E-2</v>
          </cell>
          <cell r="J52">
            <v>6.7500000000000004E-2</v>
          </cell>
          <cell r="K52">
            <v>6.7500000000000004E-2</v>
          </cell>
          <cell r="L52">
            <v>0.05</v>
          </cell>
          <cell r="M52">
            <v>0.05</v>
          </cell>
          <cell r="N52">
            <v>7.4999999999999997E-2</v>
          </cell>
        </row>
        <row r="53">
          <cell r="C53">
            <v>38353</v>
          </cell>
          <cell r="D53">
            <v>0.1</v>
          </cell>
          <cell r="E53">
            <v>0.1</v>
          </cell>
          <cell r="F53">
            <v>0.1</v>
          </cell>
          <cell r="G53">
            <v>0.1</v>
          </cell>
          <cell r="H53">
            <v>0</v>
          </cell>
          <cell r="I53">
            <v>6.7500000000000004E-2</v>
          </cell>
          <cell r="J53">
            <v>6.7500000000000004E-2</v>
          </cell>
          <cell r="K53">
            <v>6.7500000000000004E-2</v>
          </cell>
          <cell r="L53">
            <v>0.05</v>
          </cell>
          <cell r="M53">
            <v>0.05</v>
          </cell>
          <cell r="N53">
            <v>7.4999999999999997E-2</v>
          </cell>
        </row>
        <row r="54">
          <cell r="C54">
            <v>38718</v>
          </cell>
          <cell r="D54">
            <v>0.1</v>
          </cell>
          <cell r="E54">
            <v>0.1</v>
          </cell>
          <cell r="F54">
            <v>0.1</v>
          </cell>
          <cell r="G54">
            <v>0.1</v>
          </cell>
          <cell r="H54">
            <v>0</v>
          </cell>
          <cell r="I54">
            <v>6.7500000000000004E-2</v>
          </cell>
          <cell r="J54">
            <v>6.7500000000000004E-2</v>
          </cell>
          <cell r="K54">
            <v>6.7500000000000004E-2</v>
          </cell>
          <cell r="L54">
            <v>0.05</v>
          </cell>
          <cell r="M54">
            <v>0.05</v>
          </cell>
          <cell r="N54">
            <v>7.4999999999999997E-2</v>
          </cell>
        </row>
        <row r="56">
          <cell r="C56" t="str">
            <v>Integral</v>
          </cell>
          <cell r="D56" t="str">
            <v>Pulse</v>
          </cell>
          <cell r="E56" t="str">
            <v>AGL</v>
          </cell>
          <cell r="F56" t="str">
            <v>TXU</v>
          </cell>
          <cell r="G56" t="str">
            <v>CitiPower</v>
          </cell>
          <cell r="H56" t="str">
            <v>Powercor</v>
          </cell>
          <cell r="I56" t="str">
            <v>Integral</v>
          </cell>
          <cell r="J56" t="str">
            <v>EnergyAustralia</v>
          </cell>
          <cell r="K56" t="str">
            <v>Rural NSW</v>
          </cell>
          <cell r="L56" t="str">
            <v>Energex</v>
          </cell>
          <cell r="M56" t="str">
            <v>Ergon</v>
          </cell>
          <cell r="N56" t="str">
            <v>Non Incumbent</v>
          </cell>
        </row>
        <row r="57">
          <cell r="C57">
            <v>36526</v>
          </cell>
          <cell r="D57">
            <v>0.11333333333333334</v>
          </cell>
          <cell r="E57">
            <v>0.11333333333333334</v>
          </cell>
          <cell r="F57">
            <v>0.11333333333333334</v>
          </cell>
          <cell r="G57">
            <v>0.11333333333333334</v>
          </cell>
          <cell r="H57">
            <v>0.11333333333333334</v>
          </cell>
          <cell r="I57">
            <v>0</v>
          </cell>
          <cell r="J57">
            <v>0.2</v>
          </cell>
          <cell r="K57">
            <v>0.2</v>
          </cell>
          <cell r="L57">
            <v>8.3333333333333329E-2</v>
          </cell>
          <cell r="M57">
            <v>8.3333333333333329E-2</v>
          </cell>
          <cell r="N57">
            <v>0.12</v>
          </cell>
        </row>
        <row r="58">
          <cell r="C58">
            <v>36892</v>
          </cell>
          <cell r="D58">
            <v>0.11333333333333334</v>
          </cell>
          <cell r="E58">
            <v>0.11333333333333334</v>
          </cell>
          <cell r="F58">
            <v>0.11333333333333334</v>
          </cell>
          <cell r="G58">
            <v>0.11333333333333334</v>
          </cell>
          <cell r="H58">
            <v>0.11333333333333334</v>
          </cell>
          <cell r="I58">
            <v>0</v>
          </cell>
          <cell r="J58">
            <v>0.2</v>
          </cell>
          <cell r="K58">
            <v>0.2</v>
          </cell>
          <cell r="L58">
            <v>8.3333333333333329E-2</v>
          </cell>
          <cell r="M58">
            <v>8.3333333333333329E-2</v>
          </cell>
          <cell r="N58">
            <v>0.12</v>
          </cell>
        </row>
        <row r="59">
          <cell r="C59">
            <v>37257</v>
          </cell>
          <cell r="D59">
            <v>0.11333333333333334</v>
          </cell>
          <cell r="E59">
            <v>0.11333333333333334</v>
          </cell>
          <cell r="F59">
            <v>0.11333333333333334</v>
          </cell>
          <cell r="G59">
            <v>0.11333333333333334</v>
          </cell>
          <cell r="H59">
            <v>0.11333333333333334</v>
          </cell>
          <cell r="I59">
            <v>0</v>
          </cell>
          <cell r="J59">
            <v>0.2</v>
          </cell>
          <cell r="K59">
            <v>0.2</v>
          </cell>
          <cell r="L59">
            <v>8.3333333333333329E-2</v>
          </cell>
          <cell r="M59">
            <v>8.3333333333333329E-2</v>
          </cell>
          <cell r="N59">
            <v>0.12</v>
          </cell>
        </row>
        <row r="60">
          <cell r="C60">
            <v>37622</v>
          </cell>
          <cell r="D60">
            <v>0.11333333333333334</v>
          </cell>
          <cell r="E60">
            <v>0.11333333333333334</v>
          </cell>
          <cell r="F60">
            <v>0.11333333333333334</v>
          </cell>
          <cell r="G60">
            <v>0.11333333333333334</v>
          </cell>
          <cell r="H60">
            <v>0.11333333333333334</v>
          </cell>
          <cell r="I60">
            <v>0</v>
          </cell>
          <cell r="J60">
            <v>0.2</v>
          </cell>
          <cell r="K60">
            <v>0.2</v>
          </cell>
          <cell r="L60">
            <v>8.3333333333333329E-2</v>
          </cell>
          <cell r="M60">
            <v>8.3333333333333329E-2</v>
          </cell>
          <cell r="N60">
            <v>0.12</v>
          </cell>
        </row>
        <row r="61">
          <cell r="C61">
            <v>37987</v>
          </cell>
          <cell r="D61">
            <v>0.11333333333333334</v>
          </cell>
          <cell r="E61">
            <v>0.11333333333333334</v>
          </cell>
          <cell r="F61">
            <v>0.11333333333333334</v>
          </cell>
          <cell r="G61">
            <v>0.11333333333333334</v>
          </cell>
          <cell r="H61">
            <v>0.11333333333333334</v>
          </cell>
          <cell r="I61">
            <v>0</v>
          </cell>
          <cell r="J61">
            <v>0.2</v>
          </cell>
          <cell r="K61">
            <v>0.2</v>
          </cell>
          <cell r="L61">
            <v>8.3333333333333329E-2</v>
          </cell>
          <cell r="M61">
            <v>8.3333333333333329E-2</v>
          </cell>
          <cell r="N61">
            <v>0.12</v>
          </cell>
        </row>
        <row r="62">
          <cell r="C62">
            <v>38353</v>
          </cell>
          <cell r="D62">
            <v>0.11333333333333334</v>
          </cell>
          <cell r="E62">
            <v>0.11333333333333334</v>
          </cell>
          <cell r="F62">
            <v>0.11333333333333334</v>
          </cell>
          <cell r="G62">
            <v>0.11333333333333334</v>
          </cell>
          <cell r="H62">
            <v>0.11333333333333334</v>
          </cell>
          <cell r="I62">
            <v>0</v>
          </cell>
          <cell r="J62">
            <v>0.2</v>
          </cell>
          <cell r="K62">
            <v>0.2</v>
          </cell>
          <cell r="L62">
            <v>8.3333333333333329E-2</v>
          </cell>
          <cell r="M62">
            <v>8.3333333333333329E-2</v>
          </cell>
          <cell r="N62">
            <v>0.12</v>
          </cell>
        </row>
        <row r="63">
          <cell r="C63">
            <v>38718</v>
          </cell>
          <cell r="D63">
            <v>0.11333333333333334</v>
          </cell>
          <cell r="E63">
            <v>0.11333333333333334</v>
          </cell>
          <cell r="F63">
            <v>0.11333333333333334</v>
          </cell>
          <cell r="G63">
            <v>0.11333333333333334</v>
          </cell>
          <cell r="H63">
            <v>0.11333333333333334</v>
          </cell>
          <cell r="I63">
            <v>0</v>
          </cell>
          <cell r="J63">
            <v>0.2</v>
          </cell>
          <cell r="K63">
            <v>0.2</v>
          </cell>
          <cell r="L63">
            <v>8.3333333333333329E-2</v>
          </cell>
          <cell r="M63">
            <v>8.3333333333333329E-2</v>
          </cell>
          <cell r="N63">
            <v>0.12</v>
          </cell>
        </row>
        <row r="65">
          <cell r="C65" t="str">
            <v>EnergyAustralia</v>
          </cell>
          <cell r="D65" t="str">
            <v>Pulse</v>
          </cell>
          <cell r="E65" t="str">
            <v>AGL</v>
          </cell>
          <cell r="F65" t="str">
            <v>TXU</v>
          </cell>
          <cell r="G65" t="str">
            <v>CitiPower</v>
          </cell>
          <cell r="H65" t="str">
            <v>Powercor</v>
          </cell>
          <cell r="I65" t="str">
            <v>Integral</v>
          </cell>
          <cell r="J65" t="str">
            <v>EnergyAustralia</v>
          </cell>
          <cell r="K65" t="str">
            <v>Rural NSW</v>
          </cell>
          <cell r="L65" t="str">
            <v>Energex</v>
          </cell>
          <cell r="M65" t="str">
            <v>Ergon</v>
          </cell>
          <cell r="N65" t="str">
            <v>Non Incumbent</v>
          </cell>
        </row>
        <row r="66">
          <cell r="C66">
            <v>36526</v>
          </cell>
          <cell r="D66">
            <v>0.11333333333333334</v>
          </cell>
          <cell r="E66">
            <v>0.11333333333333334</v>
          </cell>
          <cell r="F66">
            <v>0.11333333333333334</v>
          </cell>
          <cell r="G66">
            <v>0.11333333333333334</v>
          </cell>
          <cell r="H66">
            <v>0.11333333333333334</v>
          </cell>
          <cell r="I66">
            <v>0.2</v>
          </cell>
          <cell r="J66">
            <v>0</v>
          </cell>
          <cell r="K66">
            <v>0.2</v>
          </cell>
          <cell r="L66">
            <v>8.3333333333333329E-2</v>
          </cell>
          <cell r="M66">
            <v>8.3333333333333329E-2</v>
          </cell>
          <cell r="N66">
            <v>0.12</v>
          </cell>
        </row>
        <row r="67">
          <cell r="C67">
            <v>36892</v>
          </cell>
          <cell r="D67">
            <v>0.11333333333333334</v>
          </cell>
          <cell r="E67">
            <v>0.11333333333333334</v>
          </cell>
          <cell r="F67">
            <v>0.11333333333333334</v>
          </cell>
          <cell r="G67">
            <v>0.11333333333333334</v>
          </cell>
          <cell r="H67">
            <v>0.11333333333333334</v>
          </cell>
          <cell r="I67">
            <v>0.2</v>
          </cell>
          <cell r="J67">
            <v>0</v>
          </cell>
          <cell r="K67">
            <v>0.2</v>
          </cell>
          <cell r="L67">
            <v>8.3333333333333329E-2</v>
          </cell>
          <cell r="M67">
            <v>8.3333333333333329E-2</v>
          </cell>
          <cell r="N67">
            <v>0.12</v>
          </cell>
        </row>
        <row r="68">
          <cell r="C68">
            <v>37257</v>
          </cell>
          <cell r="D68">
            <v>0.11333333333333334</v>
          </cell>
          <cell r="E68">
            <v>0.11333333333333334</v>
          </cell>
          <cell r="F68">
            <v>0.11333333333333334</v>
          </cell>
          <cell r="G68">
            <v>0.11333333333333334</v>
          </cell>
          <cell r="H68">
            <v>0.11333333333333334</v>
          </cell>
          <cell r="I68">
            <v>0.2</v>
          </cell>
          <cell r="J68">
            <v>0</v>
          </cell>
          <cell r="K68">
            <v>0.2</v>
          </cell>
          <cell r="L68">
            <v>8.3333333333333329E-2</v>
          </cell>
          <cell r="M68">
            <v>8.3333333333333329E-2</v>
          </cell>
          <cell r="N68">
            <v>0.12</v>
          </cell>
        </row>
        <row r="69">
          <cell r="C69">
            <v>37622</v>
          </cell>
          <cell r="D69">
            <v>0.11333333333333334</v>
          </cell>
          <cell r="E69">
            <v>0.11333333333333334</v>
          </cell>
          <cell r="F69">
            <v>0.11333333333333334</v>
          </cell>
          <cell r="G69">
            <v>0.11333333333333334</v>
          </cell>
          <cell r="H69">
            <v>0.11333333333333334</v>
          </cell>
          <cell r="I69">
            <v>0.2</v>
          </cell>
          <cell r="J69">
            <v>0</v>
          </cell>
          <cell r="K69">
            <v>0.2</v>
          </cell>
          <cell r="L69">
            <v>8.3333333333333329E-2</v>
          </cell>
          <cell r="M69">
            <v>8.3333333333333329E-2</v>
          </cell>
          <cell r="N69">
            <v>0.12</v>
          </cell>
        </row>
        <row r="70">
          <cell r="C70">
            <v>37987</v>
          </cell>
          <cell r="D70">
            <v>0.11333333333333334</v>
          </cell>
          <cell r="E70">
            <v>0.11333333333333334</v>
          </cell>
          <cell r="F70">
            <v>0.11333333333333334</v>
          </cell>
          <cell r="G70">
            <v>0.11333333333333334</v>
          </cell>
          <cell r="H70">
            <v>0.11333333333333334</v>
          </cell>
          <cell r="I70">
            <v>0.2</v>
          </cell>
          <cell r="J70">
            <v>0</v>
          </cell>
          <cell r="K70">
            <v>0.2</v>
          </cell>
          <cell r="L70">
            <v>8.3333333333333329E-2</v>
          </cell>
          <cell r="M70">
            <v>8.3333333333333329E-2</v>
          </cell>
          <cell r="N70">
            <v>0.12</v>
          </cell>
        </row>
        <row r="71">
          <cell r="C71">
            <v>38353</v>
          </cell>
          <cell r="D71">
            <v>0.11333333333333334</v>
          </cell>
          <cell r="E71">
            <v>0.11333333333333334</v>
          </cell>
          <cell r="F71">
            <v>0.11333333333333334</v>
          </cell>
          <cell r="G71">
            <v>0.11333333333333334</v>
          </cell>
          <cell r="H71">
            <v>0.11333333333333334</v>
          </cell>
          <cell r="I71">
            <v>0.2</v>
          </cell>
          <cell r="J71">
            <v>0</v>
          </cell>
          <cell r="K71">
            <v>0.2</v>
          </cell>
          <cell r="L71">
            <v>8.3333333333333329E-2</v>
          </cell>
          <cell r="M71">
            <v>8.3333333333333329E-2</v>
          </cell>
          <cell r="N71">
            <v>0.12</v>
          </cell>
        </row>
        <row r="72">
          <cell r="C72">
            <v>38718</v>
          </cell>
          <cell r="D72">
            <v>0.11333333333333334</v>
          </cell>
          <cell r="E72">
            <v>0.11333333333333334</v>
          </cell>
          <cell r="F72">
            <v>0.11333333333333334</v>
          </cell>
          <cell r="G72">
            <v>0.11333333333333334</v>
          </cell>
          <cell r="H72">
            <v>0.11333333333333334</v>
          </cell>
          <cell r="I72">
            <v>0.2</v>
          </cell>
          <cell r="J72">
            <v>0</v>
          </cell>
          <cell r="K72">
            <v>0.2</v>
          </cell>
          <cell r="L72">
            <v>8.3333333333333329E-2</v>
          </cell>
          <cell r="M72">
            <v>8.3333333333333329E-2</v>
          </cell>
          <cell r="N72">
            <v>0.12</v>
          </cell>
        </row>
        <row r="74">
          <cell r="C74" t="str">
            <v>Rural NSW</v>
          </cell>
          <cell r="D74" t="str">
            <v>Pulse</v>
          </cell>
          <cell r="E74" t="str">
            <v>AGL</v>
          </cell>
          <cell r="F74" t="str">
            <v>TXU</v>
          </cell>
          <cell r="G74" t="str">
            <v>CitiPower</v>
          </cell>
          <cell r="H74" t="str">
            <v>Powercor</v>
          </cell>
          <cell r="I74" t="str">
            <v>Integral</v>
          </cell>
          <cell r="J74" t="str">
            <v>EnergyAustralia</v>
          </cell>
          <cell r="K74" t="str">
            <v>Rural NSW</v>
          </cell>
          <cell r="L74" t="str">
            <v>Energex</v>
          </cell>
          <cell r="M74" t="str">
            <v>Ergon</v>
          </cell>
          <cell r="N74" t="str">
            <v>Non Incumbent</v>
          </cell>
        </row>
        <row r="75">
          <cell r="C75">
            <v>36526</v>
          </cell>
          <cell r="D75">
            <v>0.11333333333333334</v>
          </cell>
          <cell r="E75">
            <v>0.11333333333333334</v>
          </cell>
          <cell r="F75">
            <v>0.11333333333333334</v>
          </cell>
          <cell r="G75">
            <v>0.11333333333333334</v>
          </cell>
          <cell r="H75">
            <v>0.11333333333333334</v>
          </cell>
          <cell r="I75">
            <v>0.2</v>
          </cell>
          <cell r="J75">
            <v>0.2</v>
          </cell>
          <cell r="K75">
            <v>0</v>
          </cell>
          <cell r="L75">
            <v>8.3333333333333329E-2</v>
          </cell>
          <cell r="M75">
            <v>8.3333333333333329E-2</v>
          </cell>
          <cell r="N75">
            <v>0.12</v>
          </cell>
        </row>
        <row r="76">
          <cell r="C76">
            <v>36892</v>
          </cell>
          <cell r="D76">
            <v>0.11333333333333334</v>
          </cell>
          <cell r="E76">
            <v>0.11333333333333334</v>
          </cell>
          <cell r="F76">
            <v>0.11333333333333334</v>
          </cell>
          <cell r="G76">
            <v>0.11333333333333334</v>
          </cell>
          <cell r="H76">
            <v>0.11333333333333334</v>
          </cell>
          <cell r="I76">
            <v>0.2</v>
          </cell>
          <cell r="J76">
            <v>0.2</v>
          </cell>
          <cell r="K76">
            <v>0</v>
          </cell>
          <cell r="L76">
            <v>8.3333333333333329E-2</v>
          </cell>
          <cell r="M76">
            <v>8.3333333333333329E-2</v>
          </cell>
          <cell r="N76">
            <v>0.12</v>
          </cell>
        </row>
        <row r="77">
          <cell r="C77">
            <v>37257</v>
          </cell>
          <cell r="D77">
            <v>0.11333333333333334</v>
          </cell>
          <cell r="E77">
            <v>0.11333333333333334</v>
          </cell>
          <cell r="F77">
            <v>0.11333333333333334</v>
          </cell>
          <cell r="G77">
            <v>0.11333333333333334</v>
          </cell>
          <cell r="H77">
            <v>0.11333333333333334</v>
          </cell>
          <cell r="I77">
            <v>0.2</v>
          </cell>
          <cell r="J77">
            <v>0.2</v>
          </cell>
          <cell r="K77">
            <v>0</v>
          </cell>
          <cell r="L77">
            <v>8.3333333333333329E-2</v>
          </cell>
          <cell r="M77">
            <v>8.3333333333333329E-2</v>
          </cell>
          <cell r="N77">
            <v>0.12</v>
          </cell>
        </row>
        <row r="78">
          <cell r="C78">
            <v>37622</v>
          </cell>
          <cell r="D78">
            <v>0.11333333333333334</v>
          </cell>
          <cell r="E78">
            <v>0.11333333333333334</v>
          </cell>
          <cell r="F78">
            <v>0.11333333333333334</v>
          </cell>
          <cell r="G78">
            <v>0.11333333333333334</v>
          </cell>
          <cell r="H78">
            <v>0.11333333333333334</v>
          </cell>
          <cell r="I78">
            <v>0.2</v>
          </cell>
          <cell r="J78">
            <v>0.2</v>
          </cell>
          <cell r="K78">
            <v>0</v>
          </cell>
          <cell r="L78">
            <v>8.3333333333333329E-2</v>
          </cell>
          <cell r="M78">
            <v>8.3333333333333329E-2</v>
          </cell>
          <cell r="N78">
            <v>0.12</v>
          </cell>
        </row>
        <row r="79">
          <cell r="C79">
            <v>37987</v>
          </cell>
          <cell r="D79">
            <v>0.11333333333333334</v>
          </cell>
          <cell r="E79">
            <v>0.11333333333333334</v>
          </cell>
          <cell r="F79">
            <v>0.11333333333333334</v>
          </cell>
          <cell r="G79">
            <v>0.11333333333333334</v>
          </cell>
          <cell r="H79">
            <v>0.11333333333333334</v>
          </cell>
          <cell r="I79">
            <v>0.2</v>
          </cell>
          <cell r="J79">
            <v>0.2</v>
          </cell>
          <cell r="K79">
            <v>0</v>
          </cell>
          <cell r="L79">
            <v>8.3333333333333329E-2</v>
          </cell>
          <cell r="M79">
            <v>8.3333333333333329E-2</v>
          </cell>
          <cell r="N79">
            <v>0.12</v>
          </cell>
        </row>
        <row r="80">
          <cell r="C80">
            <v>38353</v>
          </cell>
          <cell r="D80">
            <v>0.11333333333333334</v>
          </cell>
          <cell r="E80">
            <v>0.11333333333333334</v>
          </cell>
          <cell r="F80">
            <v>0.11333333333333334</v>
          </cell>
          <cell r="G80">
            <v>0.11333333333333334</v>
          </cell>
          <cell r="H80">
            <v>0.11333333333333334</v>
          </cell>
          <cell r="I80">
            <v>0.2</v>
          </cell>
          <cell r="J80">
            <v>0.2</v>
          </cell>
          <cell r="K80">
            <v>0</v>
          </cell>
          <cell r="L80">
            <v>8.3333333333333329E-2</v>
          </cell>
          <cell r="M80">
            <v>8.3333333333333329E-2</v>
          </cell>
          <cell r="N80">
            <v>0.12</v>
          </cell>
        </row>
        <row r="81">
          <cell r="C81">
            <v>38718</v>
          </cell>
          <cell r="D81">
            <v>0.11333333333333334</v>
          </cell>
          <cell r="E81">
            <v>0.11333333333333334</v>
          </cell>
          <cell r="F81">
            <v>0.11333333333333334</v>
          </cell>
          <cell r="G81">
            <v>0.11333333333333334</v>
          </cell>
          <cell r="H81">
            <v>0.11333333333333334</v>
          </cell>
          <cell r="I81">
            <v>0.2</v>
          </cell>
          <cell r="J81">
            <v>0.2</v>
          </cell>
          <cell r="K81">
            <v>0</v>
          </cell>
          <cell r="L81">
            <v>8.3333333333333329E-2</v>
          </cell>
          <cell r="M81">
            <v>8.3333333333333329E-2</v>
          </cell>
          <cell r="N81">
            <v>0.12</v>
          </cell>
        </row>
        <row r="83">
          <cell r="C83" t="str">
            <v>Energex</v>
          </cell>
          <cell r="D83" t="str">
            <v>Pulse</v>
          </cell>
          <cell r="E83" t="str">
            <v>AGL</v>
          </cell>
          <cell r="F83" t="str">
            <v>TXU</v>
          </cell>
          <cell r="G83" t="str">
            <v>CitiPower</v>
          </cell>
          <cell r="H83" t="str">
            <v>Powercor</v>
          </cell>
          <cell r="I83" t="str">
            <v>Integral</v>
          </cell>
          <cell r="J83" t="str">
            <v>EnergyAustralia</v>
          </cell>
          <cell r="K83" t="str">
            <v>Rural NSW</v>
          </cell>
          <cell r="L83" t="str">
            <v>Energex</v>
          </cell>
          <cell r="M83" t="str">
            <v>Ergon</v>
          </cell>
          <cell r="N83" t="str">
            <v>Non Incumbent</v>
          </cell>
        </row>
        <row r="84">
          <cell r="C84">
            <v>36526</v>
          </cell>
          <cell r="D84">
            <v>7.0000000000000007E-2</v>
          </cell>
          <cell r="E84">
            <v>7.0000000000000007E-2</v>
          </cell>
          <cell r="F84">
            <v>7.0000000000000007E-2</v>
          </cell>
          <cell r="G84">
            <v>7.0000000000000007E-2</v>
          </cell>
          <cell r="H84">
            <v>7.0000000000000007E-2</v>
          </cell>
          <cell r="I84">
            <v>7.0000000000000007E-2</v>
          </cell>
          <cell r="J84">
            <v>7.0000000000000007E-2</v>
          </cell>
          <cell r="K84">
            <v>7.0000000000000007E-2</v>
          </cell>
          <cell r="L84">
            <v>0</v>
          </cell>
          <cell r="M84">
            <v>0.4</v>
          </cell>
          <cell r="N84">
            <v>7.4999999999999997E-2</v>
          </cell>
        </row>
        <row r="85">
          <cell r="C85">
            <v>36892</v>
          </cell>
          <cell r="D85">
            <v>7.0000000000000007E-2</v>
          </cell>
          <cell r="E85">
            <v>7.0000000000000007E-2</v>
          </cell>
          <cell r="F85">
            <v>7.0000000000000007E-2</v>
          </cell>
          <cell r="G85">
            <v>7.0000000000000007E-2</v>
          </cell>
          <cell r="H85">
            <v>7.0000000000000007E-2</v>
          </cell>
          <cell r="I85">
            <v>7.0000000000000007E-2</v>
          </cell>
          <cell r="J85">
            <v>7.0000000000000007E-2</v>
          </cell>
          <cell r="K85">
            <v>7.0000000000000007E-2</v>
          </cell>
          <cell r="L85">
            <v>0</v>
          </cell>
          <cell r="M85">
            <v>0.4</v>
          </cell>
          <cell r="N85">
            <v>7.4999999999999997E-2</v>
          </cell>
        </row>
        <row r="86">
          <cell r="C86">
            <v>37257</v>
          </cell>
          <cell r="D86">
            <v>7.0000000000000007E-2</v>
          </cell>
          <cell r="E86">
            <v>7.0000000000000007E-2</v>
          </cell>
          <cell r="F86">
            <v>7.0000000000000007E-2</v>
          </cell>
          <cell r="G86">
            <v>7.0000000000000007E-2</v>
          </cell>
          <cell r="H86">
            <v>7.0000000000000007E-2</v>
          </cell>
          <cell r="I86">
            <v>7.0000000000000007E-2</v>
          </cell>
          <cell r="J86">
            <v>7.0000000000000007E-2</v>
          </cell>
          <cell r="K86">
            <v>7.0000000000000007E-2</v>
          </cell>
          <cell r="L86">
            <v>0</v>
          </cell>
          <cell r="M86">
            <v>0.4</v>
          </cell>
          <cell r="N86">
            <v>7.4999999999999997E-2</v>
          </cell>
        </row>
        <row r="87">
          <cell r="C87">
            <v>37622</v>
          </cell>
          <cell r="D87">
            <v>7.0000000000000007E-2</v>
          </cell>
          <cell r="E87">
            <v>7.0000000000000007E-2</v>
          </cell>
          <cell r="F87">
            <v>7.0000000000000007E-2</v>
          </cell>
          <cell r="G87">
            <v>7.0000000000000007E-2</v>
          </cell>
          <cell r="H87">
            <v>7.0000000000000007E-2</v>
          </cell>
          <cell r="I87">
            <v>7.0000000000000007E-2</v>
          </cell>
          <cell r="J87">
            <v>7.0000000000000007E-2</v>
          </cell>
          <cell r="K87">
            <v>7.0000000000000007E-2</v>
          </cell>
          <cell r="L87">
            <v>0</v>
          </cell>
          <cell r="M87">
            <v>0.4</v>
          </cell>
          <cell r="N87">
            <v>7.4999999999999997E-2</v>
          </cell>
        </row>
        <row r="88">
          <cell r="C88">
            <v>37987</v>
          </cell>
          <cell r="D88">
            <v>7.0000000000000007E-2</v>
          </cell>
          <cell r="E88">
            <v>7.0000000000000007E-2</v>
          </cell>
          <cell r="F88">
            <v>7.0000000000000007E-2</v>
          </cell>
          <cell r="G88">
            <v>7.0000000000000007E-2</v>
          </cell>
          <cell r="H88">
            <v>7.0000000000000007E-2</v>
          </cell>
          <cell r="I88">
            <v>7.0000000000000007E-2</v>
          </cell>
          <cell r="J88">
            <v>7.0000000000000007E-2</v>
          </cell>
          <cell r="K88">
            <v>7.0000000000000007E-2</v>
          </cell>
          <cell r="L88">
            <v>0</v>
          </cell>
          <cell r="M88">
            <v>0.4</v>
          </cell>
          <cell r="N88">
            <v>7.4999999999999997E-2</v>
          </cell>
        </row>
        <row r="89">
          <cell r="C89">
            <v>38353</v>
          </cell>
          <cell r="D89">
            <v>7.0000000000000007E-2</v>
          </cell>
          <cell r="E89">
            <v>7.0000000000000007E-2</v>
          </cell>
          <cell r="F89">
            <v>7.0000000000000007E-2</v>
          </cell>
          <cell r="G89">
            <v>7.0000000000000007E-2</v>
          </cell>
          <cell r="H89">
            <v>7.0000000000000007E-2</v>
          </cell>
          <cell r="I89">
            <v>7.0000000000000007E-2</v>
          </cell>
          <cell r="J89">
            <v>7.0000000000000007E-2</v>
          </cell>
          <cell r="K89">
            <v>7.0000000000000007E-2</v>
          </cell>
          <cell r="L89">
            <v>0</v>
          </cell>
          <cell r="M89">
            <v>0.4</v>
          </cell>
          <cell r="N89">
            <v>7.4999999999999997E-2</v>
          </cell>
        </row>
        <row r="90">
          <cell r="C90">
            <v>38718</v>
          </cell>
          <cell r="D90">
            <v>7.0000000000000007E-2</v>
          </cell>
          <cell r="E90">
            <v>7.0000000000000007E-2</v>
          </cell>
          <cell r="F90">
            <v>7.0000000000000007E-2</v>
          </cell>
          <cell r="G90">
            <v>7.0000000000000007E-2</v>
          </cell>
          <cell r="H90">
            <v>7.0000000000000007E-2</v>
          </cell>
          <cell r="I90">
            <v>7.0000000000000007E-2</v>
          </cell>
          <cell r="J90">
            <v>7.0000000000000007E-2</v>
          </cell>
          <cell r="K90">
            <v>7.0000000000000007E-2</v>
          </cell>
          <cell r="L90">
            <v>0</v>
          </cell>
          <cell r="M90">
            <v>0.4</v>
          </cell>
          <cell r="N90">
            <v>7.4999999999999997E-2</v>
          </cell>
        </row>
        <row r="92">
          <cell r="C92" t="str">
            <v>Ergon</v>
          </cell>
          <cell r="D92" t="str">
            <v>Pulse</v>
          </cell>
          <cell r="E92" t="str">
            <v>AGL</v>
          </cell>
          <cell r="F92" t="str">
            <v>TXU</v>
          </cell>
          <cell r="G92" t="str">
            <v>CitiPower</v>
          </cell>
          <cell r="H92" t="str">
            <v>Powercor</v>
          </cell>
          <cell r="I92" t="str">
            <v>Integral</v>
          </cell>
          <cell r="J92" t="str">
            <v>EnergyAustralia</v>
          </cell>
          <cell r="K92" t="str">
            <v>Rural NSW</v>
          </cell>
          <cell r="L92" t="str">
            <v>Energex</v>
          </cell>
          <cell r="M92" t="str">
            <v>Ergon</v>
          </cell>
          <cell r="N92" t="str">
            <v>Non Incumbent</v>
          </cell>
        </row>
        <row r="93">
          <cell r="C93">
            <v>36526</v>
          </cell>
          <cell r="D93">
            <v>7.0000000000000007E-2</v>
          </cell>
          <cell r="E93">
            <v>7.0000000000000007E-2</v>
          </cell>
          <cell r="F93">
            <v>7.0000000000000007E-2</v>
          </cell>
          <cell r="G93">
            <v>7.0000000000000007E-2</v>
          </cell>
          <cell r="H93">
            <v>7.0000000000000007E-2</v>
          </cell>
          <cell r="I93">
            <v>7.0000000000000007E-2</v>
          </cell>
          <cell r="J93">
            <v>7.0000000000000007E-2</v>
          </cell>
          <cell r="K93">
            <v>7.0000000000000007E-2</v>
          </cell>
          <cell r="L93">
            <v>0.4</v>
          </cell>
          <cell r="M93">
            <v>0</v>
          </cell>
          <cell r="N93">
            <v>7.4999999999999997E-2</v>
          </cell>
        </row>
        <row r="94">
          <cell r="C94">
            <v>36892</v>
          </cell>
          <cell r="D94">
            <v>7.0000000000000007E-2</v>
          </cell>
          <cell r="E94">
            <v>7.0000000000000007E-2</v>
          </cell>
          <cell r="F94">
            <v>7.0000000000000007E-2</v>
          </cell>
          <cell r="G94">
            <v>7.0000000000000007E-2</v>
          </cell>
          <cell r="H94">
            <v>7.0000000000000007E-2</v>
          </cell>
          <cell r="I94">
            <v>7.0000000000000007E-2</v>
          </cell>
          <cell r="J94">
            <v>7.0000000000000007E-2</v>
          </cell>
          <cell r="K94">
            <v>7.0000000000000007E-2</v>
          </cell>
          <cell r="L94">
            <v>0.4</v>
          </cell>
          <cell r="M94">
            <v>0</v>
          </cell>
          <cell r="N94">
            <v>7.4999999999999997E-2</v>
          </cell>
        </row>
        <row r="95">
          <cell r="C95">
            <v>37257</v>
          </cell>
          <cell r="D95">
            <v>7.0000000000000007E-2</v>
          </cell>
          <cell r="E95">
            <v>7.0000000000000007E-2</v>
          </cell>
          <cell r="F95">
            <v>7.0000000000000007E-2</v>
          </cell>
          <cell r="G95">
            <v>7.0000000000000007E-2</v>
          </cell>
          <cell r="H95">
            <v>7.0000000000000007E-2</v>
          </cell>
          <cell r="I95">
            <v>7.0000000000000007E-2</v>
          </cell>
          <cell r="J95">
            <v>7.0000000000000007E-2</v>
          </cell>
          <cell r="K95">
            <v>7.0000000000000007E-2</v>
          </cell>
          <cell r="L95">
            <v>0.4</v>
          </cell>
          <cell r="M95">
            <v>0</v>
          </cell>
          <cell r="N95">
            <v>7.4999999999999997E-2</v>
          </cell>
        </row>
        <row r="96">
          <cell r="C96">
            <v>37622</v>
          </cell>
          <cell r="D96">
            <v>7.0000000000000007E-2</v>
          </cell>
          <cell r="E96">
            <v>7.0000000000000007E-2</v>
          </cell>
          <cell r="F96">
            <v>7.0000000000000007E-2</v>
          </cell>
          <cell r="G96">
            <v>7.0000000000000007E-2</v>
          </cell>
          <cell r="H96">
            <v>7.0000000000000007E-2</v>
          </cell>
          <cell r="I96">
            <v>7.0000000000000007E-2</v>
          </cell>
          <cell r="J96">
            <v>7.0000000000000007E-2</v>
          </cell>
          <cell r="K96">
            <v>7.0000000000000007E-2</v>
          </cell>
          <cell r="L96">
            <v>0.4</v>
          </cell>
          <cell r="M96">
            <v>0</v>
          </cell>
          <cell r="N96">
            <v>7.4999999999999997E-2</v>
          </cell>
        </row>
        <row r="97">
          <cell r="C97">
            <v>37987</v>
          </cell>
          <cell r="D97">
            <v>7.0000000000000007E-2</v>
          </cell>
          <cell r="E97">
            <v>7.0000000000000007E-2</v>
          </cell>
          <cell r="F97">
            <v>7.0000000000000007E-2</v>
          </cell>
          <cell r="G97">
            <v>7.0000000000000007E-2</v>
          </cell>
          <cell r="H97">
            <v>7.0000000000000007E-2</v>
          </cell>
          <cell r="I97">
            <v>7.0000000000000007E-2</v>
          </cell>
          <cell r="J97">
            <v>7.0000000000000007E-2</v>
          </cell>
          <cell r="K97">
            <v>7.0000000000000007E-2</v>
          </cell>
          <cell r="L97">
            <v>0.4</v>
          </cell>
          <cell r="M97">
            <v>0</v>
          </cell>
          <cell r="N97">
            <v>7.4999999999999997E-2</v>
          </cell>
        </row>
        <row r="98">
          <cell r="C98">
            <v>38353</v>
          </cell>
          <cell r="D98">
            <v>7.0000000000000007E-2</v>
          </cell>
          <cell r="E98">
            <v>7.0000000000000007E-2</v>
          </cell>
          <cell r="F98">
            <v>7.0000000000000007E-2</v>
          </cell>
          <cell r="G98">
            <v>7.0000000000000007E-2</v>
          </cell>
          <cell r="H98">
            <v>7.0000000000000007E-2</v>
          </cell>
          <cell r="I98">
            <v>7.0000000000000007E-2</v>
          </cell>
          <cell r="J98">
            <v>7.0000000000000007E-2</v>
          </cell>
          <cell r="K98">
            <v>7.0000000000000007E-2</v>
          </cell>
          <cell r="L98">
            <v>0.4</v>
          </cell>
          <cell r="M98">
            <v>0</v>
          </cell>
          <cell r="N98">
            <v>7.4999999999999997E-2</v>
          </cell>
        </row>
        <row r="99">
          <cell r="C99">
            <v>38718</v>
          </cell>
          <cell r="D99">
            <v>7.0000000000000007E-2</v>
          </cell>
          <cell r="E99">
            <v>7.0000000000000007E-2</v>
          </cell>
          <cell r="F99">
            <v>7.0000000000000007E-2</v>
          </cell>
          <cell r="G99">
            <v>7.0000000000000007E-2</v>
          </cell>
          <cell r="H99">
            <v>7.0000000000000007E-2</v>
          </cell>
          <cell r="I99">
            <v>7.0000000000000007E-2</v>
          </cell>
          <cell r="J99">
            <v>7.0000000000000007E-2</v>
          </cell>
          <cell r="K99">
            <v>7.0000000000000007E-2</v>
          </cell>
          <cell r="L99">
            <v>0.4</v>
          </cell>
          <cell r="M99">
            <v>0</v>
          </cell>
          <cell r="N99">
            <v>7.4999999999999997E-2</v>
          </cell>
        </row>
        <row r="101">
          <cell r="C101" t="str">
            <v>Non Incumbent</v>
          </cell>
          <cell r="D101" t="str">
            <v>Pulse</v>
          </cell>
          <cell r="E101" t="str">
            <v>AGL</v>
          </cell>
          <cell r="F101" t="str">
            <v>TXU</v>
          </cell>
          <cell r="G101" t="str">
            <v>CitiPower</v>
          </cell>
          <cell r="H101" t="str">
            <v>Powercor</v>
          </cell>
          <cell r="I101" t="str">
            <v>Integral</v>
          </cell>
          <cell r="J101" t="str">
            <v>EnergyAustralia</v>
          </cell>
          <cell r="K101" t="str">
            <v>Rural NSW</v>
          </cell>
          <cell r="L101" t="str">
            <v>Energex</v>
          </cell>
          <cell r="M101" t="str">
            <v>Ergon</v>
          </cell>
          <cell r="N101" t="str">
            <v>Non Incumbent</v>
          </cell>
        </row>
        <row r="102">
          <cell r="C102">
            <v>36526</v>
          </cell>
          <cell r="D102">
            <v>0.11999999999999988</v>
          </cell>
          <cell r="E102">
            <v>0.11999999999999988</v>
          </cell>
          <cell r="F102">
            <v>0.11999999999999988</v>
          </cell>
          <cell r="G102">
            <v>0.11999999999999988</v>
          </cell>
          <cell r="H102">
            <v>0.11999999999999988</v>
          </cell>
          <cell r="I102">
            <v>0.11999999999999988</v>
          </cell>
          <cell r="J102">
            <v>0.11999999999999988</v>
          </cell>
          <cell r="K102">
            <v>0.11999999999999988</v>
          </cell>
          <cell r="L102">
            <v>0.10000000000000009</v>
          </cell>
          <cell r="M102">
            <v>0.10000000000000009</v>
          </cell>
          <cell r="N102">
            <v>0.12</v>
          </cell>
        </row>
        <row r="103">
          <cell r="C103">
            <v>36892</v>
          </cell>
          <cell r="D103">
            <v>0.11999999999999988</v>
          </cell>
          <cell r="E103">
            <v>0.11999999999999988</v>
          </cell>
          <cell r="F103">
            <v>0.11999999999999988</v>
          </cell>
          <cell r="G103">
            <v>0.11999999999999988</v>
          </cell>
          <cell r="H103">
            <v>0.11999999999999988</v>
          </cell>
          <cell r="I103">
            <v>0.11999999999999988</v>
          </cell>
          <cell r="J103">
            <v>0.11999999999999988</v>
          </cell>
          <cell r="K103">
            <v>0.11999999999999988</v>
          </cell>
          <cell r="L103">
            <v>0.10000000000000009</v>
          </cell>
          <cell r="M103">
            <v>0.10000000000000009</v>
          </cell>
          <cell r="N103">
            <v>0.12</v>
          </cell>
        </row>
        <row r="104">
          <cell r="C104">
            <v>37257</v>
          </cell>
          <cell r="D104">
            <v>0.11999999999999988</v>
          </cell>
          <cell r="E104">
            <v>0.11999999999999988</v>
          </cell>
          <cell r="F104">
            <v>0.11999999999999988</v>
          </cell>
          <cell r="G104">
            <v>0.11999999999999988</v>
          </cell>
          <cell r="H104">
            <v>0.11999999999999988</v>
          </cell>
          <cell r="I104">
            <v>0.11999999999999988</v>
          </cell>
          <cell r="J104">
            <v>0.11999999999999988</v>
          </cell>
          <cell r="K104">
            <v>0.11999999999999988</v>
          </cell>
          <cell r="L104">
            <v>0.10000000000000009</v>
          </cell>
          <cell r="M104">
            <v>0.10000000000000009</v>
          </cell>
          <cell r="N104">
            <v>0.12</v>
          </cell>
        </row>
        <row r="105">
          <cell r="C105">
            <v>37622</v>
          </cell>
          <cell r="D105">
            <v>0.11999999999999988</v>
          </cell>
          <cell r="E105">
            <v>0.11999999999999988</v>
          </cell>
          <cell r="F105">
            <v>0.11999999999999988</v>
          </cell>
          <cell r="G105">
            <v>0.11999999999999988</v>
          </cell>
          <cell r="H105">
            <v>0.11999999999999988</v>
          </cell>
          <cell r="I105">
            <v>0.11999999999999988</v>
          </cell>
          <cell r="J105">
            <v>0.11999999999999988</v>
          </cell>
          <cell r="K105">
            <v>0.11999999999999988</v>
          </cell>
          <cell r="L105">
            <v>0.10000000000000009</v>
          </cell>
          <cell r="M105">
            <v>0.10000000000000009</v>
          </cell>
          <cell r="N105">
            <v>0.12</v>
          </cell>
        </row>
        <row r="106">
          <cell r="C106">
            <v>37987</v>
          </cell>
          <cell r="D106">
            <v>0.11999999999999988</v>
          </cell>
          <cell r="E106">
            <v>0.11999999999999988</v>
          </cell>
          <cell r="F106">
            <v>0.11999999999999988</v>
          </cell>
          <cell r="G106">
            <v>0.11999999999999988</v>
          </cell>
          <cell r="H106">
            <v>0.11999999999999988</v>
          </cell>
          <cell r="I106">
            <v>0.11999999999999988</v>
          </cell>
          <cell r="J106">
            <v>0.11999999999999988</v>
          </cell>
          <cell r="K106">
            <v>0.11999999999999988</v>
          </cell>
          <cell r="L106">
            <v>0.10000000000000009</v>
          </cell>
          <cell r="M106">
            <v>0.10000000000000009</v>
          </cell>
          <cell r="N106">
            <v>0.12</v>
          </cell>
        </row>
        <row r="107">
          <cell r="C107">
            <v>38353</v>
          </cell>
          <cell r="D107">
            <v>0.11999999999999988</v>
          </cell>
          <cell r="E107">
            <v>0.11999999999999988</v>
          </cell>
          <cell r="F107">
            <v>0.11999999999999988</v>
          </cell>
          <cell r="G107">
            <v>0.11999999999999988</v>
          </cell>
          <cell r="H107">
            <v>0.11999999999999988</v>
          </cell>
          <cell r="I107">
            <v>0.11999999999999988</v>
          </cell>
          <cell r="J107">
            <v>0.11999999999999988</v>
          </cell>
          <cell r="K107">
            <v>0.11999999999999988</v>
          </cell>
          <cell r="L107">
            <v>0.10000000000000009</v>
          </cell>
          <cell r="M107">
            <v>0.10000000000000009</v>
          </cell>
          <cell r="N107">
            <v>0.12</v>
          </cell>
        </row>
        <row r="108">
          <cell r="C108">
            <v>38718</v>
          </cell>
          <cell r="D108">
            <v>0.11999999999999988</v>
          </cell>
          <cell r="E108">
            <v>0.11999999999999988</v>
          </cell>
          <cell r="F108">
            <v>0.11999999999999988</v>
          </cell>
          <cell r="G108">
            <v>0.11999999999999988</v>
          </cell>
          <cell r="H108">
            <v>0.11999999999999988</v>
          </cell>
          <cell r="I108">
            <v>0.11999999999999988</v>
          </cell>
          <cell r="J108">
            <v>0.11999999999999988</v>
          </cell>
          <cell r="K108">
            <v>0.11999999999999988</v>
          </cell>
          <cell r="L108">
            <v>0.10000000000000009</v>
          </cell>
          <cell r="M108">
            <v>0.10000000000000009</v>
          </cell>
          <cell r="N108">
            <v>0.12</v>
          </cell>
        </row>
        <row r="120">
          <cell r="C120" t="str">
            <v>Pulse wins from:</v>
          </cell>
          <cell r="D120" t="str">
            <v>Pulse</v>
          </cell>
          <cell r="E120" t="str">
            <v>AGL</v>
          </cell>
          <cell r="F120" t="str">
            <v>TXU</v>
          </cell>
          <cell r="G120" t="str">
            <v>CitiPower</v>
          </cell>
          <cell r="H120" t="str">
            <v>Powercor</v>
          </cell>
          <cell r="I120" t="str">
            <v>Integral</v>
          </cell>
          <cell r="J120" t="str">
            <v>EnergyAustralia</v>
          </cell>
          <cell r="K120" t="str">
            <v>Rural NSW</v>
          </cell>
          <cell r="L120" t="str">
            <v>Energex</v>
          </cell>
          <cell r="M120" t="str">
            <v>Ergon</v>
          </cell>
          <cell r="N120" t="str">
            <v>Non Incumbent</v>
          </cell>
        </row>
        <row r="121">
          <cell r="C121">
            <v>36526</v>
          </cell>
          <cell r="D121">
            <v>0</v>
          </cell>
          <cell r="E121">
            <v>0.1</v>
          </cell>
          <cell r="F121">
            <v>0.1</v>
          </cell>
          <cell r="G121">
            <v>0.1</v>
          </cell>
          <cell r="H121">
            <v>0.1</v>
          </cell>
          <cell r="I121">
            <v>7.0000000000000007E-2</v>
          </cell>
          <cell r="J121">
            <v>7.0000000000000007E-2</v>
          </cell>
          <cell r="K121">
            <v>7.0000000000000007E-2</v>
          </cell>
          <cell r="L121">
            <v>0.05</v>
          </cell>
          <cell r="M121">
            <v>0.05</v>
          </cell>
          <cell r="N121">
            <v>7.0000000000000007E-2</v>
          </cell>
        </row>
        <row r="122">
          <cell r="C122">
            <v>36892</v>
          </cell>
          <cell r="D122">
            <v>0</v>
          </cell>
          <cell r="E122">
            <v>0.1</v>
          </cell>
          <cell r="F122">
            <v>0.1</v>
          </cell>
          <cell r="G122">
            <v>0.1</v>
          </cell>
          <cell r="H122">
            <v>0.1</v>
          </cell>
          <cell r="I122">
            <v>7.0000000000000007E-2</v>
          </cell>
          <cell r="J122">
            <v>7.0000000000000007E-2</v>
          </cell>
          <cell r="K122">
            <v>7.0000000000000007E-2</v>
          </cell>
          <cell r="L122">
            <v>0.05</v>
          </cell>
          <cell r="M122">
            <v>0.05</v>
          </cell>
          <cell r="N122">
            <v>7.0000000000000007E-2</v>
          </cell>
        </row>
        <row r="123">
          <cell r="C123">
            <v>37257</v>
          </cell>
          <cell r="D123">
            <v>0</v>
          </cell>
          <cell r="E123">
            <v>0.1</v>
          </cell>
          <cell r="F123">
            <v>0.1</v>
          </cell>
          <cell r="G123">
            <v>0.1</v>
          </cell>
          <cell r="H123">
            <v>0.1</v>
          </cell>
          <cell r="I123">
            <v>7.0000000000000007E-2</v>
          </cell>
          <cell r="J123">
            <v>7.0000000000000007E-2</v>
          </cell>
          <cell r="K123">
            <v>7.0000000000000007E-2</v>
          </cell>
          <cell r="L123">
            <v>0.05</v>
          </cell>
          <cell r="M123">
            <v>0.05</v>
          </cell>
          <cell r="N123">
            <v>7.0000000000000007E-2</v>
          </cell>
        </row>
        <row r="124">
          <cell r="C124">
            <v>37622</v>
          </cell>
          <cell r="D124">
            <v>0</v>
          </cell>
          <cell r="E124">
            <v>0.1</v>
          </cell>
          <cell r="F124">
            <v>0.1</v>
          </cell>
          <cell r="G124">
            <v>0.1</v>
          </cell>
          <cell r="H124">
            <v>0.1</v>
          </cell>
          <cell r="I124">
            <v>7.0000000000000007E-2</v>
          </cell>
          <cell r="J124">
            <v>7.0000000000000007E-2</v>
          </cell>
          <cell r="K124">
            <v>7.0000000000000007E-2</v>
          </cell>
          <cell r="L124">
            <v>0.05</v>
          </cell>
          <cell r="M124">
            <v>0.05</v>
          </cell>
          <cell r="N124">
            <v>7.0000000000000007E-2</v>
          </cell>
        </row>
        <row r="125">
          <cell r="C125">
            <v>37987</v>
          </cell>
          <cell r="D125">
            <v>0</v>
          </cell>
          <cell r="E125">
            <v>0.1</v>
          </cell>
          <cell r="F125">
            <v>0.1</v>
          </cell>
          <cell r="G125">
            <v>0.1</v>
          </cell>
          <cell r="H125">
            <v>0.1</v>
          </cell>
          <cell r="I125">
            <v>7.0000000000000007E-2</v>
          </cell>
          <cell r="J125">
            <v>7.0000000000000007E-2</v>
          </cell>
          <cell r="K125">
            <v>7.0000000000000007E-2</v>
          </cell>
          <cell r="L125">
            <v>0.05</v>
          </cell>
          <cell r="M125">
            <v>0.05</v>
          </cell>
          <cell r="N125">
            <v>7.0000000000000007E-2</v>
          </cell>
        </row>
        <row r="126">
          <cell r="C126">
            <v>38353</v>
          </cell>
          <cell r="D126">
            <v>0</v>
          </cell>
          <cell r="E126">
            <v>0.1</v>
          </cell>
          <cell r="F126">
            <v>0.1</v>
          </cell>
          <cell r="G126">
            <v>0.1</v>
          </cell>
          <cell r="H126">
            <v>0.1</v>
          </cell>
          <cell r="I126">
            <v>7.0000000000000007E-2</v>
          </cell>
          <cell r="J126">
            <v>7.0000000000000007E-2</v>
          </cell>
          <cell r="K126">
            <v>7.0000000000000007E-2</v>
          </cell>
          <cell r="L126">
            <v>0.05</v>
          </cell>
          <cell r="M126">
            <v>0.05</v>
          </cell>
          <cell r="N126">
            <v>7.0000000000000007E-2</v>
          </cell>
        </row>
        <row r="127">
          <cell r="C127">
            <v>38718</v>
          </cell>
          <cell r="D127">
            <v>0</v>
          </cell>
          <cell r="E127">
            <v>0.1</v>
          </cell>
          <cell r="F127">
            <v>0.1</v>
          </cell>
          <cell r="G127">
            <v>0.1</v>
          </cell>
          <cell r="H127">
            <v>0.1</v>
          </cell>
          <cell r="I127">
            <v>7.0000000000000007E-2</v>
          </cell>
          <cell r="J127">
            <v>7.0000000000000007E-2</v>
          </cell>
          <cell r="K127">
            <v>7.0000000000000007E-2</v>
          </cell>
          <cell r="L127">
            <v>0.05</v>
          </cell>
          <cell r="M127">
            <v>0.05</v>
          </cell>
          <cell r="N127">
            <v>7.0000000000000007E-2</v>
          </cell>
        </row>
        <row r="129">
          <cell r="C129" t="str">
            <v>AGL</v>
          </cell>
          <cell r="D129" t="str">
            <v>Pulse</v>
          </cell>
          <cell r="E129" t="str">
            <v>AGL</v>
          </cell>
          <cell r="F129" t="str">
            <v>TXU</v>
          </cell>
          <cell r="G129" t="str">
            <v>CitiPower</v>
          </cell>
          <cell r="H129" t="str">
            <v>Powercor</v>
          </cell>
          <cell r="I129" t="str">
            <v>Integral</v>
          </cell>
          <cell r="J129" t="str">
            <v>EnergyAustralia</v>
          </cell>
          <cell r="K129" t="str">
            <v>Rural NSW</v>
          </cell>
          <cell r="L129" t="str">
            <v>Energex</v>
          </cell>
          <cell r="M129" t="str">
            <v>Ergon</v>
          </cell>
          <cell r="N129" t="str">
            <v>Non Incumbent</v>
          </cell>
        </row>
        <row r="130">
          <cell r="C130">
            <v>36526</v>
          </cell>
          <cell r="D130">
            <v>0.1</v>
          </cell>
          <cell r="E130">
            <v>0</v>
          </cell>
          <cell r="F130">
            <v>0.1</v>
          </cell>
          <cell r="G130">
            <v>0.1</v>
          </cell>
          <cell r="H130">
            <v>0.1</v>
          </cell>
          <cell r="I130">
            <v>6.7500000000000004E-2</v>
          </cell>
          <cell r="J130">
            <v>6.7500000000000004E-2</v>
          </cell>
          <cell r="K130">
            <v>6.7500000000000004E-2</v>
          </cell>
          <cell r="L130">
            <v>0.05</v>
          </cell>
          <cell r="M130">
            <v>0.05</v>
          </cell>
          <cell r="N130">
            <v>7.4999999999999997E-2</v>
          </cell>
        </row>
        <row r="131">
          <cell r="C131">
            <v>36892</v>
          </cell>
          <cell r="D131">
            <v>0.1</v>
          </cell>
          <cell r="E131">
            <v>0</v>
          </cell>
          <cell r="F131">
            <v>0.1</v>
          </cell>
          <cell r="G131">
            <v>0.1</v>
          </cell>
          <cell r="H131">
            <v>0.1</v>
          </cell>
          <cell r="I131">
            <v>6.7500000000000004E-2</v>
          </cell>
          <cell r="J131">
            <v>6.7500000000000004E-2</v>
          </cell>
          <cell r="K131">
            <v>6.7500000000000004E-2</v>
          </cell>
          <cell r="L131">
            <v>0.05</v>
          </cell>
          <cell r="M131">
            <v>0.05</v>
          </cell>
          <cell r="N131">
            <v>7.4999999999999997E-2</v>
          </cell>
        </row>
        <row r="132">
          <cell r="C132">
            <v>37257</v>
          </cell>
          <cell r="D132">
            <v>0.1</v>
          </cell>
          <cell r="E132">
            <v>0</v>
          </cell>
          <cell r="F132">
            <v>0.1</v>
          </cell>
          <cell r="G132">
            <v>0.1</v>
          </cell>
          <cell r="H132">
            <v>0.1</v>
          </cell>
          <cell r="I132">
            <v>6.7500000000000004E-2</v>
          </cell>
          <cell r="J132">
            <v>6.7500000000000004E-2</v>
          </cell>
          <cell r="K132">
            <v>6.7500000000000004E-2</v>
          </cell>
          <cell r="L132">
            <v>0.05</v>
          </cell>
          <cell r="M132">
            <v>0.05</v>
          </cell>
          <cell r="N132">
            <v>7.4999999999999997E-2</v>
          </cell>
        </row>
        <row r="133">
          <cell r="C133">
            <v>37622</v>
          </cell>
          <cell r="D133">
            <v>0.1</v>
          </cell>
          <cell r="E133">
            <v>0</v>
          </cell>
          <cell r="F133">
            <v>0.1</v>
          </cell>
          <cell r="G133">
            <v>0.1</v>
          </cell>
          <cell r="H133">
            <v>0.1</v>
          </cell>
          <cell r="I133">
            <v>6.7500000000000004E-2</v>
          </cell>
          <cell r="J133">
            <v>6.7500000000000004E-2</v>
          </cell>
          <cell r="K133">
            <v>6.7500000000000004E-2</v>
          </cell>
          <cell r="L133">
            <v>0.05</v>
          </cell>
          <cell r="M133">
            <v>0.05</v>
          </cell>
          <cell r="N133">
            <v>7.4999999999999997E-2</v>
          </cell>
        </row>
        <row r="134">
          <cell r="C134">
            <v>37987</v>
          </cell>
          <cell r="D134">
            <v>0.1</v>
          </cell>
          <cell r="E134">
            <v>0</v>
          </cell>
          <cell r="F134">
            <v>0.1</v>
          </cell>
          <cell r="G134">
            <v>0.1</v>
          </cell>
          <cell r="H134">
            <v>0.1</v>
          </cell>
          <cell r="I134">
            <v>6.7500000000000004E-2</v>
          </cell>
          <cell r="J134">
            <v>6.7500000000000004E-2</v>
          </cell>
          <cell r="K134">
            <v>6.7500000000000004E-2</v>
          </cell>
          <cell r="L134">
            <v>0.05</v>
          </cell>
          <cell r="M134">
            <v>0.05</v>
          </cell>
          <cell r="N134">
            <v>7.4999999999999997E-2</v>
          </cell>
        </row>
        <row r="135">
          <cell r="C135">
            <v>38353</v>
          </cell>
          <cell r="D135">
            <v>0.1</v>
          </cell>
          <cell r="E135">
            <v>0</v>
          </cell>
          <cell r="F135">
            <v>0.1</v>
          </cell>
          <cell r="G135">
            <v>0.1</v>
          </cell>
          <cell r="H135">
            <v>0.1</v>
          </cell>
          <cell r="I135">
            <v>6.7500000000000004E-2</v>
          </cell>
          <cell r="J135">
            <v>6.7500000000000004E-2</v>
          </cell>
          <cell r="K135">
            <v>6.7500000000000004E-2</v>
          </cell>
          <cell r="L135">
            <v>0.05</v>
          </cell>
          <cell r="M135">
            <v>0.05</v>
          </cell>
          <cell r="N135">
            <v>7.4999999999999997E-2</v>
          </cell>
        </row>
        <row r="136">
          <cell r="C136">
            <v>38718</v>
          </cell>
          <cell r="D136">
            <v>0.1</v>
          </cell>
          <cell r="E136">
            <v>0</v>
          </cell>
          <cell r="F136">
            <v>0.1</v>
          </cell>
          <cell r="G136">
            <v>0.1</v>
          </cell>
          <cell r="H136">
            <v>0.1</v>
          </cell>
          <cell r="I136">
            <v>6.7500000000000004E-2</v>
          </cell>
          <cell r="J136">
            <v>6.7500000000000004E-2</v>
          </cell>
          <cell r="K136">
            <v>6.7500000000000004E-2</v>
          </cell>
          <cell r="L136">
            <v>0.05</v>
          </cell>
          <cell r="M136">
            <v>0.05</v>
          </cell>
          <cell r="N136">
            <v>7.4999999999999997E-2</v>
          </cell>
        </row>
        <row r="138">
          <cell r="C138" t="str">
            <v>TXU</v>
          </cell>
          <cell r="D138" t="str">
            <v>Pulse</v>
          </cell>
          <cell r="E138" t="str">
            <v>AGL</v>
          </cell>
          <cell r="F138" t="str">
            <v>TXU</v>
          </cell>
          <cell r="G138" t="str">
            <v>CitiPower</v>
          </cell>
          <cell r="H138" t="str">
            <v>Powercor</v>
          </cell>
          <cell r="I138" t="str">
            <v>Integral</v>
          </cell>
          <cell r="J138" t="str">
            <v>EnergyAustralia</v>
          </cell>
          <cell r="K138" t="str">
            <v>Rural NSW</v>
          </cell>
          <cell r="L138" t="str">
            <v>Energex</v>
          </cell>
          <cell r="M138" t="str">
            <v>Ergon</v>
          </cell>
          <cell r="N138" t="str">
            <v>Non Incumbent</v>
          </cell>
        </row>
        <row r="139">
          <cell r="C139">
            <v>36526</v>
          </cell>
          <cell r="D139">
            <v>0.1</v>
          </cell>
          <cell r="E139">
            <v>0.1</v>
          </cell>
          <cell r="F139">
            <v>0</v>
          </cell>
          <cell r="G139">
            <v>0.1</v>
          </cell>
          <cell r="H139">
            <v>0.1</v>
          </cell>
          <cell r="I139">
            <v>6.7500000000000004E-2</v>
          </cell>
          <cell r="J139">
            <v>6.7500000000000004E-2</v>
          </cell>
          <cell r="K139">
            <v>6.7500000000000004E-2</v>
          </cell>
          <cell r="L139">
            <v>0.05</v>
          </cell>
          <cell r="M139">
            <v>0.05</v>
          </cell>
          <cell r="N139">
            <v>7.4999999999999997E-2</v>
          </cell>
        </row>
        <row r="140">
          <cell r="C140">
            <v>36892</v>
          </cell>
          <cell r="D140">
            <v>0.1</v>
          </cell>
          <cell r="E140">
            <v>0.1</v>
          </cell>
          <cell r="F140">
            <v>0</v>
          </cell>
          <cell r="G140">
            <v>0.1</v>
          </cell>
          <cell r="H140">
            <v>0.1</v>
          </cell>
          <cell r="I140">
            <v>6.7500000000000004E-2</v>
          </cell>
          <cell r="J140">
            <v>6.7500000000000004E-2</v>
          </cell>
          <cell r="K140">
            <v>6.7500000000000004E-2</v>
          </cell>
          <cell r="L140">
            <v>0.05</v>
          </cell>
          <cell r="M140">
            <v>0.05</v>
          </cell>
          <cell r="N140">
            <v>7.4999999999999997E-2</v>
          </cell>
        </row>
        <row r="141">
          <cell r="C141">
            <v>37257</v>
          </cell>
          <cell r="D141">
            <v>0.1</v>
          </cell>
          <cell r="E141">
            <v>0.1</v>
          </cell>
          <cell r="F141">
            <v>0</v>
          </cell>
          <cell r="G141">
            <v>0.1</v>
          </cell>
          <cell r="H141">
            <v>0.1</v>
          </cell>
          <cell r="I141">
            <v>6.7500000000000004E-2</v>
          </cell>
          <cell r="J141">
            <v>6.7500000000000004E-2</v>
          </cell>
          <cell r="K141">
            <v>6.7500000000000004E-2</v>
          </cell>
          <cell r="L141">
            <v>0.05</v>
          </cell>
          <cell r="M141">
            <v>0.05</v>
          </cell>
          <cell r="N141">
            <v>7.4999999999999997E-2</v>
          </cell>
        </row>
        <row r="142">
          <cell r="C142">
            <v>37622</v>
          </cell>
          <cell r="D142">
            <v>0.1</v>
          </cell>
          <cell r="E142">
            <v>0.1</v>
          </cell>
          <cell r="F142">
            <v>0</v>
          </cell>
          <cell r="G142">
            <v>0.1</v>
          </cell>
          <cell r="H142">
            <v>0.1</v>
          </cell>
          <cell r="I142">
            <v>6.7500000000000004E-2</v>
          </cell>
          <cell r="J142">
            <v>6.7500000000000004E-2</v>
          </cell>
          <cell r="K142">
            <v>6.7500000000000004E-2</v>
          </cell>
          <cell r="L142">
            <v>0.05</v>
          </cell>
          <cell r="M142">
            <v>0.05</v>
          </cell>
          <cell r="N142">
            <v>7.4999999999999997E-2</v>
          </cell>
        </row>
        <row r="143">
          <cell r="C143">
            <v>37987</v>
          </cell>
          <cell r="D143">
            <v>0.1</v>
          </cell>
          <cell r="E143">
            <v>0.1</v>
          </cell>
          <cell r="F143">
            <v>0</v>
          </cell>
          <cell r="G143">
            <v>0.1</v>
          </cell>
          <cell r="H143">
            <v>0.1</v>
          </cell>
          <cell r="I143">
            <v>6.7500000000000004E-2</v>
          </cell>
          <cell r="J143">
            <v>6.7500000000000004E-2</v>
          </cell>
          <cell r="K143">
            <v>6.7500000000000004E-2</v>
          </cell>
          <cell r="L143">
            <v>0.05</v>
          </cell>
          <cell r="M143">
            <v>0.05</v>
          </cell>
          <cell r="N143">
            <v>7.4999999999999997E-2</v>
          </cell>
        </row>
        <row r="144">
          <cell r="C144">
            <v>38353</v>
          </cell>
          <cell r="D144">
            <v>0.1</v>
          </cell>
          <cell r="E144">
            <v>0.1</v>
          </cell>
          <cell r="F144">
            <v>0</v>
          </cell>
          <cell r="G144">
            <v>0.1</v>
          </cell>
          <cell r="H144">
            <v>0.1</v>
          </cell>
          <cell r="I144">
            <v>6.7500000000000004E-2</v>
          </cell>
          <cell r="J144">
            <v>6.7500000000000004E-2</v>
          </cell>
          <cell r="K144">
            <v>6.7500000000000004E-2</v>
          </cell>
          <cell r="L144">
            <v>0.05</v>
          </cell>
          <cell r="M144">
            <v>0.05</v>
          </cell>
          <cell r="N144">
            <v>7.4999999999999997E-2</v>
          </cell>
        </row>
        <row r="145">
          <cell r="C145">
            <v>38718</v>
          </cell>
          <cell r="D145">
            <v>0.1</v>
          </cell>
          <cell r="E145">
            <v>0.1</v>
          </cell>
          <cell r="F145">
            <v>0</v>
          </cell>
          <cell r="G145">
            <v>0.1</v>
          </cell>
          <cell r="H145">
            <v>0.1</v>
          </cell>
          <cell r="I145">
            <v>6.7500000000000004E-2</v>
          </cell>
          <cell r="J145">
            <v>6.7500000000000004E-2</v>
          </cell>
          <cell r="K145">
            <v>6.7500000000000004E-2</v>
          </cell>
          <cell r="L145">
            <v>0.05</v>
          </cell>
          <cell r="M145">
            <v>0.05</v>
          </cell>
          <cell r="N145">
            <v>7.4999999999999997E-2</v>
          </cell>
        </row>
        <row r="147">
          <cell r="C147" t="str">
            <v>CitiPower</v>
          </cell>
          <cell r="D147" t="str">
            <v>Pulse</v>
          </cell>
          <cell r="E147" t="str">
            <v>AGL</v>
          </cell>
          <cell r="F147" t="str">
            <v>TXU</v>
          </cell>
          <cell r="G147" t="str">
            <v>CitiPower</v>
          </cell>
          <cell r="H147" t="str">
            <v>Powercor</v>
          </cell>
          <cell r="I147" t="str">
            <v>Integral</v>
          </cell>
          <cell r="J147" t="str">
            <v>EnergyAustralia</v>
          </cell>
          <cell r="K147" t="str">
            <v>Rural NSW</v>
          </cell>
          <cell r="L147" t="str">
            <v>Energex</v>
          </cell>
          <cell r="M147" t="str">
            <v>Ergon</v>
          </cell>
          <cell r="N147" t="str">
            <v>Non Incumbent</v>
          </cell>
        </row>
        <row r="148">
          <cell r="C148">
            <v>36526</v>
          </cell>
          <cell r="D148">
            <v>0.1</v>
          </cell>
          <cell r="E148">
            <v>0.1</v>
          </cell>
          <cell r="F148">
            <v>0.1</v>
          </cell>
          <cell r="G148">
            <v>0</v>
          </cell>
          <cell r="H148">
            <v>0.1</v>
          </cell>
          <cell r="I148">
            <v>6.7500000000000004E-2</v>
          </cell>
          <cell r="J148">
            <v>6.7500000000000004E-2</v>
          </cell>
          <cell r="K148">
            <v>6.7500000000000004E-2</v>
          </cell>
          <cell r="L148">
            <v>0.05</v>
          </cell>
          <cell r="M148">
            <v>0.05</v>
          </cell>
          <cell r="N148">
            <v>7.4999999999999997E-2</v>
          </cell>
        </row>
        <row r="149">
          <cell r="C149">
            <v>36892</v>
          </cell>
          <cell r="D149">
            <v>0.1</v>
          </cell>
          <cell r="E149">
            <v>0.1</v>
          </cell>
          <cell r="F149">
            <v>0.1</v>
          </cell>
          <cell r="G149">
            <v>0</v>
          </cell>
          <cell r="H149">
            <v>0.1</v>
          </cell>
          <cell r="I149">
            <v>6.7500000000000004E-2</v>
          </cell>
          <cell r="J149">
            <v>6.7500000000000004E-2</v>
          </cell>
          <cell r="K149">
            <v>6.7500000000000004E-2</v>
          </cell>
          <cell r="L149">
            <v>0.05</v>
          </cell>
          <cell r="M149">
            <v>0.05</v>
          </cell>
          <cell r="N149">
            <v>7.4999999999999997E-2</v>
          </cell>
        </row>
        <row r="150">
          <cell r="C150">
            <v>37257</v>
          </cell>
          <cell r="D150">
            <v>0.1</v>
          </cell>
          <cell r="E150">
            <v>0.1</v>
          </cell>
          <cell r="F150">
            <v>0.1</v>
          </cell>
          <cell r="G150">
            <v>0</v>
          </cell>
          <cell r="H150">
            <v>0.1</v>
          </cell>
          <cell r="I150">
            <v>6.7500000000000004E-2</v>
          </cell>
          <cell r="J150">
            <v>6.7500000000000004E-2</v>
          </cell>
          <cell r="K150">
            <v>6.7500000000000004E-2</v>
          </cell>
          <cell r="L150">
            <v>0.05</v>
          </cell>
          <cell r="M150">
            <v>0.05</v>
          </cell>
          <cell r="N150">
            <v>7.4999999999999997E-2</v>
          </cell>
        </row>
        <row r="151">
          <cell r="C151">
            <v>37622</v>
          </cell>
          <cell r="D151">
            <v>0.1</v>
          </cell>
          <cell r="E151">
            <v>0.1</v>
          </cell>
          <cell r="F151">
            <v>0.1</v>
          </cell>
          <cell r="G151">
            <v>0</v>
          </cell>
          <cell r="H151">
            <v>0.1</v>
          </cell>
          <cell r="I151">
            <v>6.7500000000000004E-2</v>
          </cell>
          <cell r="J151">
            <v>6.7500000000000004E-2</v>
          </cell>
          <cell r="K151">
            <v>6.7500000000000004E-2</v>
          </cell>
          <cell r="L151">
            <v>0.05</v>
          </cell>
          <cell r="M151">
            <v>0.05</v>
          </cell>
          <cell r="N151">
            <v>7.4999999999999997E-2</v>
          </cell>
        </row>
        <row r="152">
          <cell r="C152">
            <v>37987</v>
          </cell>
          <cell r="D152">
            <v>0.1</v>
          </cell>
          <cell r="E152">
            <v>0.1</v>
          </cell>
          <cell r="F152">
            <v>0.1</v>
          </cell>
          <cell r="G152">
            <v>0</v>
          </cell>
          <cell r="H152">
            <v>0.1</v>
          </cell>
          <cell r="I152">
            <v>6.7500000000000004E-2</v>
          </cell>
          <cell r="J152">
            <v>6.7500000000000004E-2</v>
          </cell>
          <cell r="K152">
            <v>6.7500000000000004E-2</v>
          </cell>
          <cell r="L152">
            <v>0.05</v>
          </cell>
          <cell r="M152">
            <v>0.05</v>
          </cell>
          <cell r="N152">
            <v>7.4999999999999997E-2</v>
          </cell>
        </row>
        <row r="153">
          <cell r="C153">
            <v>38353</v>
          </cell>
          <cell r="D153">
            <v>0.1</v>
          </cell>
          <cell r="E153">
            <v>0.1</v>
          </cell>
          <cell r="F153">
            <v>0.1</v>
          </cell>
          <cell r="G153">
            <v>0</v>
          </cell>
          <cell r="H153">
            <v>0.1</v>
          </cell>
          <cell r="I153">
            <v>6.7500000000000004E-2</v>
          </cell>
          <cell r="J153">
            <v>6.7500000000000004E-2</v>
          </cell>
          <cell r="K153">
            <v>6.7500000000000004E-2</v>
          </cell>
          <cell r="L153">
            <v>0.05</v>
          </cell>
          <cell r="M153">
            <v>0.05</v>
          </cell>
          <cell r="N153">
            <v>7.4999999999999997E-2</v>
          </cell>
        </row>
        <row r="154">
          <cell r="C154">
            <v>38718</v>
          </cell>
          <cell r="D154">
            <v>0.1</v>
          </cell>
          <cell r="E154">
            <v>0.1</v>
          </cell>
          <cell r="F154">
            <v>0.1</v>
          </cell>
          <cell r="G154">
            <v>0</v>
          </cell>
          <cell r="H154">
            <v>0.1</v>
          </cell>
          <cell r="I154">
            <v>6.7500000000000004E-2</v>
          </cell>
          <cell r="J154">
            <v>6.7500000000000004E-2</v>
          </cell>
          <cell r="K154">
            <v>6.7500000000000004E-2</v>
          </cell>
          <cell r="L154">
            <v>0.05</v>
          </cell>
          <cell r="M154">
            <v>0.05</v>
          </cell>
          <cell r="N154">
            <v>7.4999999999999997E-2</v>
          </cell>
        </row>
        <row r="156">
          <cell r="C156" t="str">
            <v>Powercor</v>
          </cell>
          <cell r="D156" t="str">
            <v>Pulse</v>
          </cell>
          <cell r="E156" t="str">
            <v>AGL</v>
          </cell>
          <cell r="F156" t="str">
            <v>TXU</v>
          </cell>
          <cell r="G156" t="str">
            <v>CitiPower</v>
          </cell>
          <cell r="H156" t="str">
            <v>Powercor</v>
          </cell>
          <cell r="I156" t="str">
            <v>Integral</v>
          </cell>
          <cell r="J156" t="str">
            <v>EnergyAustralia</v>
          </cell>
          <cell r="K156" t="str">
            <v>Rural NSW</v>
          </cell>
          <cell r="L156" t="str">
            <v>Energex</v>
          </cell>
          <cell r="M156" t="str">
            <v>Ergon</v>
          </cell>
          <cell r="N156" t="str">
            <v>Non Incumbent</v>
          </cell>
        </row>
        <row r="157">
          <cell r="C157">
            <v>36526</v>
          </cell>
          <cell r="D157">
            <v>0.1</v>
          </cell>
          <cell r="E157">
            <v>0.1</v>
          </cell>
          <cell r="F157">
            <v>0.1</v>
          </cell>
          <cell r="G157">
            <v>0.1</v>
          </cell>
          <cell r="H157">
            <v>0</v>
          </cell>
          <cell r="I157">
            <v>6.7500000000000004E-2</v>
          </cell>
          <cell r="J157">
            <v>6.7500000000000004E-2</v>
          </cell>
          <cell r="K157">
            <v>6.7500000000000004E-2</v>
          </cell>
          <cell r="L157">
            <v>0.05</v>
          </cell>
          <cell r="M157">
            <v>0.05</v>
          </cell>
          <cell r="N157">
            <v>7.4999999999999997E-2</v>
          </cell>
        </row>
        <row r="158">
          <cell r="C158">
            <v>36892</v>
          </cell>
          <cell r="D158">
            <v>0.1</v>
          </cell>
          <cell r="E158">
            <v>0.1</v>
          </cell>
          <cell r="F158">
            <v>0.1</v>
          </cell>
          <cell r="G158">
            <v>0.1</v>
          </cell>
          <cell r="H158">
            <v>0</v>
          </cell>
          <cell r="I158">
            <v>6.7500000000000004E-2</v>
          </cell>
          <cell r="J158">
            <v>6.7500000000000004E-2</v>
          </cell>
          <cell r="K158">
            <v>6.7500000000000004E-2</v>
          </cell>
          <cell r="L158">
            <v>0.05</v>
          </cell>
          <cell r="M158">
            <v>0.05</v>
          </cell>
          <cell r="N158">
            <v>7.4999999999999997E-2</v>
          </cell>
        </row>
        <row r="159">
          <cell r="C159">
            <v>37257</v>
          </cell>
          <cell r="D159">
            <v>0.1</v>
          </cell>
          <cell r="E159">
            <v>0.1</v>
          </cell>
          <cell r="F159">
            <v>0.1</v>
          </cell>
          <cell r="G159">
            <v>0.1</v>
          </cell>
          <cell r="H159">
            <v>0</v>
          </cell>
          <cell r="I159">
            <v>6.7500000000000004E-2</v>
          </cell>
          <cell r="J159">
            <v>6.7500000000000004E-2</v>
          </cell>
          <cell r="K159">
            <v>6.7500000000000004E-2</v>
          </cell>
          <cell r="L159">
            <v>0.05</v>
          </cell>
          <cell r="M159">
            <v>0.05</v>
          </cell>
          <cell r="N159">
            <v>7.4999999999999997E-2</v>
          </cell>
        </row>
        <row r="160">
          <cell r="C160">
            <v>37622</v>
          </cell>
          <cell r="D160">
            <v>0.1</v>
          </cell>
          <cell r="E160">
            <v>0.1</v>
          </cell>
          <cell r="F160">
            <v>0.1</v>
          </cell>
          <cell r="G160">
            <v>0.1</v>
          </cell>
          <cell r="H160">
            <v>0</v>
          </cell>
          <cell r="I160">
            <v>6.7500000000000004E-2</v>
          </cell>
          <cell r="J160">
            <v>6.7500000000000004E-2</v>
          </cell>
          <cell r="K160">
            <v>6.7500000000000004E-2</v>
          </cell>
          <cell r="L160">
            <v>0.05</v>
          </cell>
          <cell r="M160">
            <v>0.05</v>
          </cell>
          <cell r="N160">
            <v>7.4999999999999997E-2</v>
          </cell>
        </row>
        <row r="161">
          <cell r="C161">
            <v>37987</v>
          </cell>
          <cell r="D161">
            <v>0.1</v>
          </cell>
          <cell r="E161">
            <v>0.1</v>
          </cell>
          <cell r="F161">
            <v>0.1</v>
          </cell>
          <cell r="G161">
            <v>0.1</v>
          </cell>
          <cell r="H161">
            <v>0</v>
          </cell>
          <cell r="I161">
            <v>6.7500000000000004E-2</v>
          </cell>
          <cell r="J161">
            <v>6.7500000000000004E-2</v>
          </cell>
          <cell r="K161">
            <v>6.7500000000000004E-2</v>
          </cell>
          <cell r="L161">
            <v>0.05</v>
          </cell>
          <cell r="M161">
            <v>0.05</v>
          </cell>
          <cell r="N161">
            <v>7.4999999999999997E-2</v>
          </cell>
        </row>
        <row r="162">
          <cell r="C162">
            <v>38353</v>
          </cell>
          <cell r="D162">
            <v>0.1</v>
          </cell>
          <cell r="E162">
            <v>0.1</v>
          </cell>
          <cell r="F162">
            <v>0.1</v>
          </cell>
          <cell r="G162">
            <v>0.1</v>
          </cell>
          <cell r="H162">
            <v>0</v>
          </cell>
          <cell r="I162">
            <v>6.7500000000000004E-2</v>
          </cell>
          <cell r="J162">
            <v>6.7500000000000004E-2</v>
          </cell>
          <cell r="K162">
            <v>6.7500000000000004E-2</v>
          </cell>
          <cell r="L162">
            <v>0.05</v>
          </cell>
          <cell r="M162">
            <v>0.05</v>
          </cell>
          <cell r="N162">
            <v>7.4999999999999997E-2</v>
          </cell>
        </row>
        <row r="163">
          <cell r="C163">
            <v>38718</v>
          </cell>
          <cell r="D163">
            <v>0.1</v>
          </cell>
          <cell r="E163">
            <v>0.1</v>
          </cell>
          <cell r="F163">
            <v>0.1</v>
          </cell>
          <cell r="G163">
            <v>0.1</v>
          </cell>
          <cell r="H163">
            <v>0</v>
          </cell>
          <cell r="I163">
            <v>6.7500000000000004E-2</v>
          </cell>
          <cell r="J163">
            <v>6.7500000000000004E-2</v>
          </cell>
          <cell r="K163">
            <v>6.7500000000000004E-2</v>
          </cell>
          <cell r="L163">
            <v>0.05</v>
          </cell>
          <cell r="M163">
            <v>0.05</v>
          </cell>
          <cell r="N163">
            <v>7.4999999999999997E-2</v>
          </cell>
        </row>
        <row r="165">
          <cell r="C165" t="str">
            <v>Integral</v>
          </cell>
          <cell r="D165" t="str">
            <v>Pulse</v>
          </cell>
          <cell r="E165" t="str">
            <v>AGL</v>
          </cell>
          <cell r="F165" t="str">
            <v>TXU</v>
          </cell>
          <cell r="G165" t="str">
            <v>CitiPower</v>
          </cell>
          <cell r="H165" t="str">
            <v>Powercor</v>
          </cell>
          <cell r="I165" t="str">
            <v>Integral</v>
          </cell>
          <cell r="J165" t="str">
            <v>EnergyAustralia</v>
          </cell>
          <cell r="K165" t="str">
            <v>Rural NSW</v>
          </cell>
          <cell r="L165" t="str">
            <v>Energex</v>
          </cell>
          <cell r="M165" t="str">
            <v>Ergon</v>
          </cell>
          <cell r="N165" t="str">
            <v>Non Incumbent</v>
          </cell>
        </row>
        <row r="166">
          <cell r="C166">
            <v>36526</v>
          </cell>
          <cell r="D166">
            <v>0.11333333333333334</v>
          </cell>
          <cell r="E166">
            <v>0.11333333333333334</v>
          </cell>
          <cell r="F166">
            <v>0.11333333333333334</v>
          </cell>
          <cell r="G166">
            <v>0.11333333333333334</v>
          </cell>
          <cell r="H166">
            <v>0.11333333333333334</v>
          </cell>
          <cell r="I166">
            <v>0</v>
          </cell>
          <cell r="J166">
            <v>0.2</v>
          </cell>
          <cell r="K166">
            <v>0.2</v>
          </cell>
          <cell r="L166">
            <v>8.3333333333333329E-2</v>
          </cell>
          <cell r="M166">
            <v>8.3333333333333329E-2</v>
          </cell>
          <cell r="N166">
            <v>0.12</v>
          </cell>
        </row>
        <row r="167">
          <cell r="C167">
            <v>36892</v>
          </cell>
          <cell r="D167">
            <v>0.11333333333333334</v>
          </cell>
          <cell r="E167">
            <v>0.11333333333333334</v>
          </cell>
          <cell r="F167">
            <v>0.11333333333333334</v>
          </cell>
          <cell r="G167">
            <v>0.11333333333333334</v>
          </cell>
          <cell r="H167">
            <v>0.11333333333333334</v>
          </cell>
          <cell r="I167">
            <v>0</v>
          </cell>
          <cell r="J167">
            <v>0.2</v>
          </cell>
          <cell r="K167">
            <v>0.2</v>
          </cell>
          <cell r="L167">
            <v>8.3333333333333329E-2</v>
          </cell>
          <cell r="M167">
            <v>8.3333333333333329E-2</v>
          </cell>
          <cell r="N167">
            <v>0.12</v>
          </cell>
        </row>
        <row r="168">
          <cell r="C168">
            <v>37257</v>
          </cell>
          <cell r="D168">
            <v>0.11333333333333334</v>
          </cell>
          <cell r="E168">
            <v>0.11333333333333334</v>
          </cell>
          <cell r="F168">
            <v>0.11333333333333334</v>
          </cell>
          <cell r="G168">
            <v>0.11333333333333334</v>
          </cell>
          <cell r="H168">
            <v>0.11333333333333334</v>
          </cell>
          <cell r="I168">
            <v>0</v>
          </cell>
          <cell r="J168">
            <v>0.2</v>
          </cell>
          <cell r="K168">
            <v>0.2</v>
          </cell>
          <cell r="L168">
            <v>8.3333333333333329E-2</v>
          </cell>
          <cell r="M168">
            <v>8.3333333333333329E-2</v>
          </cell>
          <cell r="N168">
            <v>0.12</v>
          </cell>
        </row>
        <row r="169">
          <cell r="C169">
            <v>37622</v>
          </cell>
          <cell r="D169">
            <v>0.11333333333333334</v>
          </cell>
          <cell r="E169">
            <v>0.11333333333333334</v>
          </cell>
          <cell r="F169">
            <v>0.11333333333333334</v>
          </cell>
          <cell r="G169">
            <v>0.11333333333333334</v>
          </cell>
          <cell r="H169">
            <v>0.11333333333333334</v>
          </cell>
          <cell r="I169">
            <v>0</v>
          </cell>
          <cell r="J169">
            <v>0.2</v>
          </cell>
          <cell r="K169">
            <v>0.2</v>
          </cell>
          <cell r="L169">
            <v>8.3333333333333329E-2</v>
          </cell>
          <cell r="M169">
            <v>8.3333333333333329E-2</v>
          </cell>
          <cell r="N169">
            <v>0.12</v>
          </cell>
        </row>
        <row r="170">
          <cell r="C170">
            <v>37987</v>
          </cell>
          <cell r="D170">
            <v>0.11333333333333334</v>
          </cell>
          <cell r="E170">
            <v>0.11333333333333334</v>
          </cell>
          <cell r="F170">
            <v>0.11333333333333334</v>
          </cell>
          <cell r="G170">
            <v>0.11333333333333334</v>
          </cell>
          <cell r="H170">
            <v>0.11333333333333334</v>
          </cell>
          <cell r="I170">
            <v>0</v>
          </cell>
          <cell r="J170">
            <v>0.2</v>
          </cell>
          <cell r="K170">
            <v>0.2</v>
          </cell>
          <cell r="L170">
            <v>8.3333333333333329E-2</v>
          </cell>
          <cell r="M170">
            <v>8.3333333333333329E-2</v>
          </cell>
          <cell r="N170">
            <v>0.12</v>
          </cell>
        </row>
        <row r="171">
          <cell r="C171">
            <v>38353</v>
          </cell>
          <cell r="D171">
            <v>0.11333333333333334</v>
          </cell>
          <cell r="E171">
            <v>0.11333333333333334</v>
          </cell>
          <cell r="F171">
            <v>0.11333333333333334</v>
          </cell>
          <cell r="G171">
            <v>0.11333333333333334</v>
          </cell>
          <cell r="H171">
            <v>0.11333333333333334</v>
          </cell>
          <cell r="I171">
            <v>0</v>
          </cell>
          <cell r="J171">
            <v>0.2</v>
          </cell>
          <cell r="K171">
            <v>0.2</v>
          </cell>
          <cell r="L171">
            <v>8.3333333333333329E-2</v>
          </cell>
          <cell r="M171">
            <v>8.3333333333333329E-2</v>
          </cell>
          <cell r="N171">
            <v>0.12</v>
          </cell>
        </row>
        <row r="172">
          <cell r="C172">
            <v>38718</v>
          </cell>
          <cell r="D172">
            <v>0.11333333333333334</v>
          </cell>
          <cell r="E172">
            <v>0.11333333333333334</v>
          </cell>
          <cell r="F172">
            <v>0.11333333333333334</v>
          </cell>
          <cell r="G172">
            <v>0.11333333333333334</v>
          </cell>
          <cell r="H172">
            <v>0.11333333333333334</v>
          </cell>
          <cell r="I172">
            <v>0</v>
          </cell>
          <cell r="J172">
            <v>0.2</v>
          </cell>
          <cell r="K172">
            <v>0.2</v>
          </cell>
          <cell r="L172">
            <v>8.3333333333333329E-2</v>
          </cell>
          <cell r="M172">
            <v>8.3333333333333329E-2</v>
          </cell>
          <cell r="N172">
            <v>0.12</v>
          </cell>
        </row>
        <row r="174">
          <cell r="C174" t="str">
            <v>EnergyAustralia</v>
          </cell>
          <cell r="D174" t="str">
            <v>Pulse</v>
          </cell>
          <cell r="E174" t="str">
            <v>AGL</v>
          </cell>
          <cell r="F174" t="str">
            <v>TXU</v>
          </cell>
          <cell r="G174" t="str">
            <v>CitiPower</v>
          </cell>
          <cell r="H174" t="str">
            <v>Powercor</v>
          </cell>
          <cell r="I174" t="str">
            <v>Integral</v>
          </cell>
          <cell r="J174" t="str">
            <v>EnergyAustralia</v>
          </cell>
          <cell r="K174" t="str">
            <v>Rural NSW</v>
          </cell>
          <cell r="L174" t="str">
            <v>Energex</v>
          </cell>
          <cell r="M174" t="str">
            <v>Ergon</v>
          </cell>
          <cell r="N174" t="str">
            <v>Non Incumbent</v>
          </cell>
        </row>
        <row r="175">
          <cell r="C175">
            <v>36526</v>
          </cell>
          <cell r="D175">
            <v>0.11333333333333334</v>
          </cell>
          <cell r="E175">
            <v>0.11333333333333334</v>
          </cell>
          <cell r="F175">
            <v>0.11333333333333334</v>
          </cell>
          <cell r="G175">
            <v>0.11333333333333334</v>
          </cell>
          <cell r="H175">
            <v>0.11333333333333334</v>
          </cell>
          <cell r="I175">
            <v>0.2</v>
          </cell>
          <cell r="J175">
            <v>0</v>
          </cell>
          <cell r="K175">
            <v>0.2</v>
          </cell>
          <cell r="L175">
            <v>8.3333333333333329E-2</v>
          </cell>
          <cell r="M175">
            <v>8.3333333333333329E-2</v>
          </cell>
          <cell r="N175">
            <v>0.12</v>
          </cell>
        </row>
        <row r="176">
          <cell r="C176">
            <v>36892</v>
          </cell>
          <cell r="D176">
            <v>0.11333333333333334</v>
          </cell>
          <cell r="E176">
            <v>0.11333333333333334</v>
          </cell>
          <cell r="F176">
            <v>0.11333333333333334</v>
          </cell>
          <cell r="G176">
            <v>0.11333333333333334</v>
          </cell>
          <cell r="H176">
            <v>0.11333333333333334</v>
          </cell>
          <cell r="I176">
            <v>0.2</v>
          </cell>
          <cell r="J176">
            <v>0</v>
          </cell>
          <cell r="K176">
            <v>0.2</v>
          </cell>
          <cell r="L176">
            <v>8.3333333333333329E-2</v>
          </cell>
          <cell r="M176">
            <v>8.3333333333333329E-2</v>
          </cell>
          <cell r="N176">
            <v>0.12</v>
          </cell>
        </row>
        <row r="177">
          <cell r="C177">
            <v>37257</v>
          </cell>
          <cell r="D177">
            <v>0.11333333333333334</v>
          </cell>
          <cell r="E177">
            <v>0.11333333333333334</v>
          </cell>
          <cell r="F177">
            <v>0.11333333333333334</v>
          </cell>
          <cell r="G177">
            <v>0.11333333333333334</v>
          </cell>
          <cell r="H177">
            <v>0.11333333333333334</v>
          </cell>
          <cell r="I177">
            <v>0.2</v>
          </cell>
          <cell r="J177">
            <v>0</v>
          </cell>
          <cell r="K177">
            <v>0.2</v>
          </cell>
          <cell r="L177">
            <v>8.3333333333333329E-2</v>
          </cell>
          <cell r="M177">
            <v>8.3333333333333329E-2</v>
          </cell>
          <cell r="N177">
            <v>0.12</v>
          </cell>
        </row>
        <row r="178">
          <cell r="C178">
            <v>37622</v>
          </cell>
          <cell r="D178">
            <v>0.11333333333333334</v>
          </cell>
          <cell r="E178">
            <v>0.11333333333333334</v>
          </cell>
          <cell r="F178">
            <v>0.11333333333333334</v>
          </cell>
          <cell r="G178">
            <v>0.11333333333333334</v>
          </cell>
          <cell r="H178">
            <v>0.11333333333333334</v>
          </cell>
          <cell r="I178">
            <v>0.2</v>
          </cell>
          <cell r="J178">
            <v>0</v>
          </cell>
          <cell r="K178">
            <v>0.2</v>
          </cell>
          <cell r="L178">
            <v>8.3333333333333329E-2</v>
          </cell>
          <cell r="M178">
            <v>8.3333333333333329E-2</v>
          </cell>
          <cell r="N178">
            <v>0.12</v>
          </cell>
        </row>
        <row r="179">
          <cell r="C179">
            <v>37987</v>
          </cell>
          <cell r="D179">
            <v>0.11333333333333334</v>
          </cell>
          <cell r="E179">
            <v>0.11333333333333334</v>
          </cell>
          <cell r="F179">
            <v>0.11333333333333334</v>
          </cell>
          <cell r="G179">
            <v>0.11333333333333334</v>
          </cell>
          <cell r="H179">
            <v>0.11333333333333334</v>
          </cell>
          <cell r="I179">
            <v>0.2</v>
          </cell>
          <cell r="J179">
            <v>0</v>
          </cell>
          <cell r="K179">
            <v>0.2</v>
          </cell>
          <cell r="L179">
            <v>8.3333333333333329E-2</v>
          </cell>
          <cell r="M179">
            <v>8.3333333333333329E-2</v>
          </cell>
          <cell r="N179">
            <v>0.12</v>
          </cell>
        </row>
        <row r="180">
          <cell r="C180">
            <v>38353</v>
          </cell>
          <cell r="D180">
            <v>0.11333333333333334</v>
          </cell>
          <cell r="E180">
            <v>0.11333333333333334</v>
          </cell>
          <cell r="F180">
            <v>0.11333333333333334</v>
          </cell>
          <cell r="G180">
            <v>0.11333333333333334</v>
          </cell>
          <cell r="H180">
            <v>0.11333333333333334</v>
          </cell>
          <cell r="I180">
            <v>0.2</v>
          </cell>
          <cell r="J180">
            <v>0</v>
          </cell>
          <cell r="K180">
            <v>0.2</v>
          </cell>
          <cell r="L180">
            <v>8.3333333333333329E-2</v>
          </cell>
          <cell r="M180">
            <v>8.3333333333333329E-2</v>
          </cell>
          <cell r="N180">
            <v>0.12</v>
          </cell>
        </row>
        <row r="181">
          <cell r="C181">
            <v>38718</v>
          </cell>
          <cell r="D181">
            <v>0.11333333333333334</v>
          </cell>
          <cell r="E181">
            <v>0.11333333333333334</v>
          </cell>
          <cell r="F181">
            <v>0.11333333333333334</v>
          </cell>
          <cell r="G181">
            <v>0.11333333333333334</v>
          </cell>
          <cell r="H181">
            <v>0.11333333333333334</v>
          </cell>
          <cell r="I181">
            <v>0.2</v>
          </cell>
          <cell r="J181">
            <v>0</v>
          </cell>
          <cell r="K181">
            <v>0.2</v>
          </cell>
          <cell r="L181">
            <v>8.3333333333333329E-2</v>
          </cell>
          <cell r="M181">
            <v>8.3333333333333329E-2</v>
          </cell>
          <cell r="N181">
            <v>0.12</v>
          </cell>
        </row>
        <row r="183">
          <cell r="C183" t="str">
            <v>Rural NSW</v>
          </cell>
          <cell r="D183" t="str">
            <v>Pulse</v>
          </cell>
          <cell r="E183" t="str">
            <v>AGL</v>
          </cell>
          <cell r="F183" t="str">
            <v>TXU</v>
          </cell>
          <cell r="G183" t="str">
            <v>CitiPower</v>
          </cell>
          <cell r="H183" t="str">
            <v>Powercor</v>
          </cell>
          <cell r="I183" t="str">
            <v>Integral</v>
          </cell>
          <cell r="J183" t="str">
            <v>EnergyAustralia</v>
          </cell>
          <cell r="K183" t="str">
            <v>Rural NSW</v>
          </cell>
          <cell r="L183" t="str">
            <v>Energex</v>
          </cell>
          <cell r="M183" t="str">
            <v>Ergon</v>
          </cell>
          <cell r="N183" t="str">
            <v>Non Incumbent</v>
          </cell>
        </row>
        <row r="184">
          <cell r="C184">
            <v>36526</v>
          </cell>
          <cell r="D184">
            <v>0.11333333333333334</v>
          </cell>
          <cell r="E184">
            <v>0.11333333333333334</v>
          </cell>
          <cell r="F184">
            <v>0.11333333333333334</v>
          </cell>
          <cell r="G184">
            <v>0.11333333333333334</v>
          </cell>
          <cell r="H184">
            <v>0.11333333333333334</v>
          </cell>
          <cell r="I184">
            <v>0.2</v>
          </cell>
          <cell r="J184">
            <v>0.2</v>
          </cell>
          <cell r="K184">
            <v>0</v>
          </cell>
          <cell r="L184">
            <v>8.3333333333333329E-2</v>
          </cell>
          <cell r="M184">
            <v>8.3333333333333329E-2</v>
          </cell>
          <cell r="N184">
            <v>0.12</v>
          </cell>
        </row>
        <row r="185">
          <cell r="C185">
            <v>36892</v>
          </cell>
          <cell r="D185">
            <v>0.11333333333333334</v>
          </cell>
          <cell r="E185">
            <v>0.11333333333333334</v>
          </cell>
          <cell r="F185">
            <v>0.11333333333333334</v>
          </cell>
          <cell r="G185">
            <v>0.11333333333333334</v>
          </cell>
          <cell r="H185">
            <v>0.11333333333333334</v>
          </cell>
          <cell r="I185">
            <v>0.2</v>
          </cell>
          <cell r="J185">
            <v>0.2</v>
          </cell>
          <cell r="K185">
            <v>0</v>
          </cell>
          <cell r="L185">
            <v>8.3333333333333329E-2</v>
          </cell>
          <cell r="M185">
            <v>8.3333333333333329E-2</v>
          </cell>
          <cell r="N185">
            <v>0.12</v>
          </cell>
        </row>
        <row r="186">
          <cell r="C186">
            <v>37257</v>
          </cell>
          <cell r="D186">
            <v>0.11333333333333334</v>
          </cell>
          <cell r="E186">
            <v>0.11333333333333334</v>
          </cell>
          <cell r="F186">
            <v>0.11333333333333334</v>
          </cell>
          <cell r="G186">
            <v>0.11333333333333334</v>
          </cell>
          <cell r="H186">
            <v>0.11333333333333334</v>
          </cell>
          <cell r="I186">
            <v>0.2</v>
          </cell>
          <cell r="J186">
            <v>0.2</v>
          </cell>
          <cell r="K186">
            <v>0</v>
          </cell>
          <cell r="L186">
            <v>8.3333333333333329E-2</v>
          </cell>
          <cell r="M186">
            <v>8.3333333333333329E-2</v>
          </cell>
          <cell r="N186">
            <v>0.12</v>
          </cell>
        </row>
        <row r="187">
          <cell r="C187">
            <v>37622</v>
          </cell>
          <cell r="D187">
            <v>0.11333333333333334</v>
          </cell>
          <cell r="E187">
            <v>0.11333333333333334</v>
          </cell>
          <cell r="F187">
            <v>0.11333333333333334</v>
          </cell>
          <cell r="G187">
            <v>0.11333333333333334</v>
          </cell>
          <cell r="H187">
            <v>0.11333333333333334</v>
          </cell>
          <cell r="I187">
            <v>0.2</v>
          </cell>
          <cell r="J187">
            <v>0.2</v>
          </cell>
          <cell r="K187">
            <v>0</v>
          </cell>
          <cell r="L187">
            <v>8.3333333333333329E-2</v>
          </cell>
          <cell r="M187">
            <v>8.3333333333333329E-2</v>
          </cell>
          <cell r="N187">
            <v>0.12</v>
          </cell>
        </row>
        <row r="188">
          <cell r="C188">
            <v>37987</v>
          </cell>
          <cell r="D188">
            <v>0.11333333333333334</v>
          </cell>
          <cell r="E188">
            <v>0.11333333333333334</v>
          </cell>
          <cell r="F188">
            <v>0.11333333333333334</v>
          </cell>
          <cell r="G188">
            <v>0.11333333333333334</v>
          </cell>
          <cell r="H188">
            <v>0.11333333333333334</v>
          </cell>
          <cell r="I188">
            <v>0.2</v>
          </cell>
          <cell r="J188">
            <v>0.2</v>
          </cell>
          <cell r="K188">
            <v>0</v>
          </cell>
          <cell r="L188">
            <v>8.3333333333333329E-2</v>
          </cell>
          <cell r="M188">
            <v>8.3333333333333329E-2</v>
          </cell>
          <cell r="N188">
            <v>0.12</v>
          </cell>
        </row>
        <row r="189">
          <cell r="C189">
            <v>38353</v>
          </cell>
          <cell r="D189">
            <v>0.11333333333333334</v>
          </cell>
          <cell r="E189">
            <v>0.11333333333333334</v>
          </cell>
          <cell r="F189">
            <v>0.11333333333333334</v>
          </cell>
          <cell r="G189">
            <v>0.11333333333333334</v>
          </cell>
          <cell r="H189">
            <v>0.11333333333333334</v>
          </cell>
          <cell r="I189">
            <v>0.2</v>
          </cell>
          <cell r="J189">
            <v>0.2</v>
          </cell>
          <cell r="K189">
            <v>0</v>
          </cell>
          <cell r="L189">
            <v>8.3333333333333329E-2</v>
          </cell>
          <cell r="M189">
            <v>8.3333333333333329E-2</v>
          </cell>
          <cell r="N189">
            <v>0.12</v>
          </cell>
        </row>
        <row r="190">
          <cell r="C190">
            <v>38718</v>
          </cell>
          <cell r="D190">
            <v>0.11333333333333334</v>
          </cell>
          <cell r="E190">
            <v>0.11333333333333334</v>
          </cell>
          <cell r="F190">
            <v>0.11333333333333334</v>
          </cell>
          <cell r="G190">
            <v>0.11333333333333334</v>
          </cell>
          <cell r="H190">
            <v>0.11333333333333334</v>
          </cell>
          <cell r="I190">
            <v>0.2</v>
          </cell>
          <cell r="J190">
            <v>0.2</v>
          </cell>
          <cell r="K190">
            <v>0</v>
          </cell>
          <cell r="L190">
            <v>8.3333333333333329E-2</v>
          </cell>
          <cell r="M190">
            <v>8.3333333333333329E-2</v>
          </cell>
          <cell r="N190">
            <v>0.12</v>
          </cell>
        </row>
        <row r="192">
          <cell r="C192" t="str">
            <v>Energex</v>
          </cell>
          <cell r="D192" t="str">
            <v>Pulse</v>
          </cell>
          <cell r="E192" t="str">
            <v>AGL</v>
          </cell>
          <cell r="F192" t="str">
            <v>TXU</v>
          </cell>
          <cell r="G192" t="str">
            <v>CitiPower</v>
          </cell>
          <cell r="H192" t="str">
            <v>Powercor</v>
          </cell>
          <cell r="I192" t="str">
            <v>Integral</v>
          </cell>
          <cell r="J192" t="str">
            <v>EnergyAustralia</v>
          </cell>
          <cell r="K192" t="str">
            <v>Rural NSW</v>
          </cell>
          <cell r="L192" t="str">
            <v>Energex</v>
          </cell>
          <cell r="M192" t="str">
            <v>Ergon</v>
          </cell>
          <cell r="N192" t="str">
            <v>Non Incumbent</v>
          </cell>
        </row>
        <row r="193">
          <cell r="C193">
            <v>36526</v>
          </cell>
          <cell r="D193">
            <v>7.0000000000000007E-2</v>
          </cell>
          <cell r="E193">
            <v>7.0000000000000007E-2</v>
          </cell>
          <cell r="F193">
            <v>7.0000000000000007E-2</v>
          </cell>
          <cell r="G193">
            <v>7.0000000000000007E-2</v>
          </cell>
          <cell r="H193">
            <v>7.0000000000000007E-2</v>
          </cell>
          <cell r="I193">
            <v>7.0000000000000007E-2</v>
          </cell>
          <cell r="J193">
            <v>7.0000000000000007E-2</v>
          </cell>
          <cell r="K193">
            <v>7.0000000000000007E-2</v>
          </cell>
          <cell r="L193">
            <v>0</v>
          </cell>
          <cell r="M193">
            <v>0.4</v>
          </cell>
          <cell r="N193">
            <v>7.4999999999999997E-2</v>
          </cell>
        </row>
        <row r="194">
          <cell r="C194">
            <v>36892</v>
          </cell>
          <cell r="D194">
            <v>7.0000000000000007E-2</v>
          </cell>
          <cell r="E194">
            <v>7.0000000000000007E-2</v>
          </cell>
          <cell r="F194">
            <v>7.0000000000000007E-2</v>
          </cell>
          <cell r="G194">
            <v>7.0000000000000007E-2</v>
          </cell>
          <cell r="H194">
            <v>7.0000000000000007E-2</v>
          </cell>
          <cell r="I194">
            <v>7.0000000000000007E-2</v>
          </cell>
          <cell r="J194">
            <v>7.0000000000000007E-2</v>
          </cell>
          <cell r="K194">
            <v>7.0000000000000007E-2</v>
          </cell>
          <cell r="L194">
            <v>0</v>
          </cell>
          <cell r="M194">
            <v>0.4</v>
          </cell>
          <cell r="N194">
            <v>7.4999999999999997E-2</v>
          </cell>
        </row>
        <row r="195">
          <cell r="C195">
            <v>37257</v>
          </cell>
          <cell r="D195">
            <v>7.0000000000000007E-2</v>
          </cell>
          <cell r="E195">
            <v>7.0000000000000007E-2</v>
          </cell>
          <cell r="F195">
            <v>7.0000000000000007E-2</v>
          </cell>
          <cell r="G195">
            <v>7.0000000000000007E-2</v>
          </cell>
          <cell r="H195">
            <v>7.0000000000000007E-2</v>
          </cell>
          <cell r="I195">
            <v>7.0000000000000007E-2</v>
          </cell>
          <cell r="J195">
            <v>7.0000000000000007E-2</v>
          </cell>
          <cell r="K195">
            <v>7.0000000000000007E-2</v>
          </cell>
          <cell r="L195">
            <v>0</v>
          </cell>
          <cell r="M195">
            <v>0.4</v>
          </cell>
          <cell r="N195">
            <v>7.4999999999999997E-2</v>
          </cell>
        </row>
        <row r="196">
          <cell r="C196">
            <v>37622</v>
          </cell>
          <cell r="D196">
            <v>7.0000000000000007E-2</v>
          </cell>
          <cell r="E196">
            <v>7.0000000000000007E-2</v>
          </cell>
          <cell r="F196">
            <v>7.0000000000000007E-2</v>
          </cell>
          <cell r="G196">
            <v>7.0000000000000007E-2</v>
          </cell>
          <cell r="H196">
            <v>7.0000000000000007E-2</v>
          </cell>
          <cell r="I196">
            <v>7.0000000000000007E-2</v>
          </cell>
          <cell r="J196">
            <v>7.0000000000000007E-2</v>
          </cell>
          <cell r="K196">
            <v>7.0000000000000007E-2</v>
          </cell>
          <cell r="L196">
            <v>0</v>
          </cell>
          <cell r="M196">
            <v>0.4</v>
          </cell>
          <cell r="N196">
            <v>7.4999999999999997E-2</v>
          </cell>
        </row>
        <row r="197">
          <cell r="C197">
            <v>37987</v>
          </cell>
          <cell r="D197">
            <v>7.0000000000000007E-2</v>
          </cell>
          <cell r="E197">
            <v>7.0000000000000007E-2</v>
          </cell>
          <cell r="F197">
            <v>7.0000000000000007E-2</v>
          </cell>
          <cell r="G197">
            <v>7.0000000000000007E-2</v>
          </cell>
          <cell r="H197">
            <v>7.0000000000000007E-2</v>
          </cell>
          <cell r="I197">
            <v>7.0000000000000007E-2</v>
          </cell>
          <cell r="J197">
            <v>7.0000000000000007E-2</v>
          </cell>
          <cell r="K197">
            <v>7.0000000000000007E-2</v>
          </cell>
          <cell r="L197">
            <v>0</v>
          </cell>
          <cell r="M197">
            <v>0.4</v>
          </cell>
          <cell r="N197">
            <v>7.4999999999999997E-2</v>
          </cell>
        </row>
        <row r="198">
          <cell r="C198">
            <v>38353</v>
          </cell>
          <cell r="D198">
            <v>7.0000000000000007E-2</v>
          </cell>
          <cell r="E198">
            <v>7.0000000000000007E-2</v>
          </cell>
          <cell r="F198">
            <v>7.0000000000000007E-2</v>
          </cell>
          <cell r="G198">
            <v>7.0000000000000007E-2</v>
          </cell>
          <cell r="H198">
            <v>7.0000000000000007E-2</v>
          </cell>
          <cell r="I198">
            <v>7.0000000000000007E-2</v>
          </cell>
          <cell r="J198">
            <v>7.0000000000000007E-2</v>
          </cell>
          <cell r="K198">
            <v>7.0000000000000007E-2</v>
          </cell>
          <cell r="L198">
            <v>0</v>
          </cell>
          <cell r="M198">
            <v>0.4</v>
          </cell>
          <cell r="N198">
            <v>7.4999999999999997E-2</v>
          </cell>
        </row>
        <row r="199">
          <cell r="C199">
            <v>38718</v>
          </cell>
          <cell r="D199">
            <v>7.0000000000000007E-2</v>
          </cell>
          <cell r="E199">
            <v>7.0000000000000007E-2</v>
          </cell>
          <cell r="F199">
            <v>7.0000000000000007E-2</v>
          </cell>
          <cell r="G199">
            <v>7.0000000000000007E-2</v>
          </cell>
          <cell r="H199">
            <v>7.0000000000000007E-2</v>
          </cell>
          <cell r="I199">
            <v>7.0000000000000007E-2</v>
          </cell>
          <cell r="J199">
            <v>7.0000000000000007E-2</v>
          </cell>
          <cell r="K199">
            <v>7.0000000000000007E-2</v>
          </cell>
          <cell r="L199">
            <v>0</v>
          </cell>
          <cell r="M199">
            <v>0.4</v>
          </cell>
          <cell r="N199">
            <v>7.4999999999999997E-2</v>
          </cell>
        </row>
        <row r="201">
          <cell r="C201" t="str">
            <v>Ergon</v>
          </cell>
          <cell r="D201" t="str">
            <v>Pulse</v>
          </cell>
          <cell r="E201" t="str">
            <v>AGL</v>
          </cell>
          <cell r="F201" t="str">
            <v>TXU</v>
          </cell>
          <cell r="G201" t="str">
            <v>CitiPower</v>
          </cell>
          <cell r="H201" t="str">
            <v>Powercor</v>
          </cell>
          <cell r="I201" t="str">
            <v>Integral</v>
          </cell>
          <cell r="J201" t="str">
            <v>EnergyAustralia</v>
          </cell>
          <cell r="K201" t="str">
            <v>Rural NSW</v>
          </cell>
          <cell r="L201" t="str">
            <v>Energex</v>
          </cell>
          <cell r="M201" t="str">
            <v>Ergon</v>
          </cell>
          <cell r="N201" t="str">
            <v>Non Incumbent</v>
          </cell>
        </row>
        <row r="202">
          <cell r="C202">
            <v>36526</v>
          </cell>
          <cell r="D202">
            <v>7.0000000000000007E-2</v>
          </cell>
          <cell r="E202">
            <v>7.0000000000000007E-2</v>
          </cell>
          <cell r="F202">
            <v>7.0000000000000007E-2</v>
          </cell>
          <cell r="G202">
            <v>7.0000000000000007E-2</v>
          </cell>
          <cell r="H202">
            <v>7.0000000000000007E-2</v>
          </cell>
          <cell r="I202">
            <v>7.0000000000000007E-2</v>
          </cell>
          <cell r="J202">
            <v>7.0000000000000007E-2</v>
          </cell>
          <cell r="K202">
            <v>7.0000000000000007E-2</v>
          </cell>
          <cell r="L202">
            <v>0.4</v>
          </cell>
          <cell r="M202">
            <v>0</v>
          </cell>
          <cell r="N202">
            <v>7.4999999999999997E-2</v>
          </cell>
        </row>
        <row r="203">
          <cell r="C203">
            <v>36892</v>
          </cell>
          <cell r="D203">
            <v>7.0000000000000007E-2</v>
          </cell>
          <cell r="E203">
            <v>7.0000000000000007E-2</v>
          </cell>
          <cell r="F203">
            <v>7.0000000000000007E-2</v>
          </cell>
          <cell r="G203">
            <v>7.0000000000000007E-2</v>
          </cell>
          <cell r="H203">
            <v>7.0000000000000007E-2</v>
          </cell>
          <cell r="I203">
            <v>7.0000000000000007E-2</v>
          </cell>
          <cell r="J203">
            <v>7.0000000000000007E-2</v>
          </cell>
          <cell r="K203">
            <v>7.0000000000000007E-2</v>
          </cell>
          <cell r="L203">
            <v>0.4</v>
          </cell>
          <cell r="M203">
            <v>0</v>
          </cell>
          <cell r="N203">
            <v>7.4999999999999997E-2</v>
          </cell>
        </row>
        <row r="204">
          <cell r="C204">
            <v>37257</v>
          </cell>
          <cell r="D204">
            <v>7.0000000000000007E-2</v>
          </cell>
          <cell r="E204">
            <v>7.0000000000000007E-2</v>
          </cell>
          <cell r="F204">
            <v>7.0000000000000007E-2</v>
          </cell>
          <cell r="G204">
            <v>7.0000000000000007E-2</v>
          </cell>
          <cell r="H204">
            <v>7.0000000000000007E-2</v>
          </cell>
          <cell r="I204">
            <v>7.0000000000000007E-2</v>
          </cell>
          <cell r="J204">
            <v>7.0000000000000007E-2</v>
          </cell>
          <cell r="K204">
            <v>7.0000000000000007E-2</v>
          </cell>
          <cell r="L204">
            <v>0.4</v>
          </cell>
          <cell r="M204">
            <v>0</v>
          </cell>
          <cell r="N204">
            <v>7.4999999999999997E-2</v>
          </cell>
        </row>
        <row r="205">
          <cell r="C205">
            <v>37622</v>
          </cell>
          <cell r="D205">
            <v>7.0000000000000007E-2</v>
          </cell>
          <cell r="E205">
            <v>7.0000000000000007E-2</v>
          </cell>
          <cell r="F205">
            <v>7.0000000000000007E-2</v>
          </cell>
          <cell r="G205">
            <v>7.0000000000000007E-2</v>
          </cell>
          <cell r="H205">
            <v>7.0000000000000007E-2</v>
          </cell>
          <cell r="I205">
            <v>7.0000000000000007E-2</v>
          </cell>
          <cell r="J205">
            <v>7.0000000000000007E-2</v>
          </cell>
          <cell r="K205">
            <v>7.0000000000000007E-2</v>
          </cell>
          <cell r="L205">
            <v>0.4</v>
          </cell>
          <cell r="M205">
            <v>0</v>
          </cell>
          <cell r="N205">
            <v>7.4999999999999997E-2</v>
          </cell>
        </row>
        <row r="206">
          <cell r="C206">
            <v>37987</v>
          </cell>
          <cell r="D206">
            <v>7.0000000000000007E-2</v>
          </cell>
          <cell r="E206">
            <v>7.0000000000000007E-2</v>
          </cell>
          <cell r="F206">
            <v>7.0000000000000007E-2</v>
          </cell>
          <cell r="G206">
            <v>7.0000000000000007E-2</v>
          </cell>
          <cell r="H206">
            <v>7.0000000000000007E-2</v>
          </cell>
          <cell r="I206">
            <v>7.0000000000000007E-2</v>
          </cell>
          <cell r="J206">
            <v>7.0000000000000007E-2</v>
          </cell>
          <cell r="K206">
            <v>7.0000000000000007E-2</v>
          </cell>
          <cell r="L206">
            <v>0.4</v>
          </cell>
          <cell r="M206">
            <v>0</v>
          </cell>
          <cell r="N206">
            <v>7.4999999999999997E-2</v>
          </cell>
        </row>
        <row r="207">
          <cell r="C207">
            <v>38353</v>
          </cell>
          <cell r="D207">
            <v>7.0000000000000007E-2</v>
          </cell>
          <cell r="E207">
            <v>7.0000000000000007E-2</v>
          </cell>
          <cell r="F207">
            <v>7.0000000000000007E-2</v>
          </cell>
          <cell r="G207">
            <v>7.0000000000000007E-2</v>
          </cell>
          <cell r="H207">
            <v>7.0000000000000007E-2</v>
          </cell>
          <cell r="I207">
            <v>7.0000000000000007E-2</v>
          </cell>
          <cell r="J207">
            <v>7.0000000000000007E-2</v>
          </cell>
          <cell r="K207">
            <v>7.0000000000000007E-2</v>
          </cell>
          <cell r="L207">
            <v>0.4</v>
          </cell>
          <cell r="M207">
            <v>0</v>
          </cell>
          <cell r="N207">
            <v>7.4999999999999997E-2</v>
          </cell>
        </row>
        <row r="208">
          <cell r="C208">
            <v>38718</v>
          </cell>
          <cell r="D208">
            <v>7.0000000000000007E-2</v>
          </cell>
          <cell r="E208">
            <v>7.0000000000000007E-2</v>
          </cell>
          <cell r="F208">
            <v>7.0000000000000007E-2</v>
          </cell>
          <cell r="G208">
            <v>7.0000000000000007E-2</v>
          </cell>
          <cell r="H208">
            <v>7.0000000000000007E-2</v>
          </cell>
          <cell r="I208">
            <v>7.0000000000000007E-2</v>
          </cell>
          <cell r="J208">
            <v>7.0000000000000007E-2</v>
          </cell>
          <cell r="K208">
            <v>7.0000000000000007E-2</v>
          </cell>
          <cell r="L208">
            <v>0.4</v>
          </cell>
          <cell r="M208">
            <v>0</v>
          </cell>
          <cell r="N208">
            <v>7.4999999999999997E-2</v>
          </cell>
        </row>
        <row r="210">
          <cell r="C210" t="str">
            <v>Non Incumbent</v>
          </cell>
          <cell r="D210" t="str">
            <v>Pulse</v>
          </cell>
          <cell r="E210" t="str">
            <v>AGL</v>
          </cell>
          <cell r="F210" t="str">
            <v>TXU</v>
          </cell>
          <cell r="G210" t="str">
            <v>CitiPower</v>
          </cell>
          <cell r="H210" t="str">
            <v>Powercor</v>
          </cell>
          <cell r="I210" t="str">
            <v>Integral</v>
          </cell>
          <cell r="J210" t="str">
            <v>EnergyAustralia</v>
          </cell>
          <cell r="K210" t="str">
            <v>Rural NSW</v>
          </cell>
          <cell r="L210" t="str">
            <v>Energex</v>
          </cell>
          <cell r="M210" t="str">
            <v>Ergon</v>
          </cell>
          <cell r="N210" t="str">
            <v>Non Incumbent</v>
          </cell>
        </row>
        <row r="211">
          <cell r="C211">
            <v>36526</v>
          </cell>
          <cell r="D211">
            <v>0.11999999999999988</v>
          </cell>
          <cell r="E211">
            <v>0.11999999999999988</v>
          </cell>
          <cell r="F211">
            <v>0.11999999999999988</v>
          </cell>
          <cell r="G211">
            <v>0.11999999999999988</v>
          </cell>
          <cell r="H211">
            <v>0.11999999999999988</v>
          </cell>
          <cell r="I211">
            <v>0.11999999999999988</v>
          </cell>
          <cell r="J211">
            <v>0.11999999999999988</v>
          </cell>
          <cell r="K211">
            <v>0.11999999999999988</v>
          </cell>
          <cell r="L211">
            <v>0.10000000000000009</v>
          </cell>
          <cell r="M211">
            <v>0.10000000000000009</v>
          </cell>
          <cell r="N211">
            <v>0.12</v>
          </cell>
        </row>
        <row r="212">
          <cell r="C212">
            <v>36892</v>
          </cell>
          <cell r="D212">
            <v>0.11999999999999988</v>
          </cell>
          <cell r="E212">
            <v>0.11999999999999988</v>
          </cell>
          <cell r="F212">
            <v>0.11999999999999988</v>
          </cell>
          <cell r="G212">
            <v>0.11999999999999988</v>
          </cell>
          <cell r="H212">
            <v>0.11999999999999988</v>
          </cell>
          <cell r="I212">
            <v>0.11999999999999988</v>
          </cell>
          <cell r="J212">
            <v>0.11999999999999988</v>
          </cell>
          <cell r="K212">
            <v>0.11999999999999988</v>
          </cell>
          <cell r="L212">
            <v>0.10000000000000009</v>
          </cell>
          <cell r="M212">
            <v>0.10000000000000009</v>
          </cell>
          <cell r="N212">
            <v>0.12</v>
          </cell>
        </row>
        <row r="213">
          <cell r="C213">
            <v>37257</v>
          </cell>
          <cell r="D213">
            <v>0.11999999999999988</v>
          </cell>
          <cell r="E213">
            <v>0.11999999999999988</v>
          </cell>
          <cell r="F213">
            <v>0.11999999999999988</v>
          </cell>
          <cell r="G213">
            <v>0.11999999999999988</v>
          </cell>
          <cell r="H213">
            <v>0.11999999999999988</v>
          </cell>
          <cell r="I213">
            <v>0.11999999999999988</v>
          </cell>
          <cell r="J213">
            <v>0.11999999999999988</v>
          </cell>
          <cell r="K213">
            <v>0.11999999999999988</v>
          </cell>
          <cell r="L213">
            <v>0.10000000000000009</v>
          </cell>
          <cell r="M213">
            <v>0.10000000000000009</v>
          </cell>
          <cell r="N213">
            <v>0.12</v>
          </cell>
        </row>
        <row r="214">
          <cell r="C214">
            <v>37622</v>
          </cell>
          <cell r="D214">
            <v>0.11999999999999988</v>
          </cell>
          <cell r="E214">
            <v>0.11999999999999988</v>
          </cell>
          <cell r="F214">
            <v>0.11999999999999988</v>
          </cell>
          <cell r="G214">
            <v>0.11999999999999988</v>
          </cell>
          <cell r="H214">
            <v>0.11999999999999988</v>
          </cell>
          <cell r="I214">
            <v>0.11999999999999988</v>
          </cell>
          <cell r="J214">
            <v>0.11999999999999988</v>
          </cell>
          <cell r="K214">
            <v>0.11999999999999988</v>
          </cell>
          <cell r="L214">
            <v>0.10000000000000009</v>
          </cell>
          <cell r="M214">
            <v>0.10000000000000009</v>
          </cell>
          <cell r="N214">
            <v>0.12</v>
          </cell>
        </row>
        <row r="215">
          <cell r="C215">
            <v>37987</v>
          </cell>
          <cell r="D215">
            <v>0.11999999999999988</v>
          </cell>
          <cell r="E215">
            <v>0.11999999999999988</v>
          </cell>
          <cell r="F215">
            <v>0.11999999999999988</v>
          </cell>
          <cell r="G215">
            <v>0.11999999999999988</v>
          </cell>
          <cell r="H215">
            <v>0.11999999999999988</v>
          </cell>
          <cell r="I215">
            <v>0.11999999999999988</v>
          </cell>
          <cell r="J215">
            <v>0.11999999999999988</v>
          </cell>
          <cell r="K215">
            <v>0.11999999999999988</v>
          </cell>
          <cell r="L215">
            <v>0.10000000000000009</v>
          </cell>
          <cell r="M215">
            <v>0.10000000000000009</v>
          </cell>
          <cell r="N215">
            <v>0.12</v>
          </cell>
        </row>
        <row r="216">
          <cell r="C216">
            <v>38353</v>
          </cell>
          <cell r="D216">
            <v>0.11999999999999988</v>
          </cell>
          <cell r="E216">
            <v>0.11999999999999988</v>
          </cell>
          <cell r="F216">
            <v>0.11999999999999988</v>
          </cell>
          <cell r="G216">
            <v>0.11999999999999988</v>
          </cell>
          <cell r="H216">
            <v>0.11999999999999988</v>
          </cell>
          <cell r="I216">
            <v>0.11999999999999988</v>
          </cell>
          <cell r="J216">
            <v>0.11999999999999988</v>
          </cell>
          <cell r="K216">
            <v>0.11999999999999988</v>
          </cell>
          <cell r="L216">
            <v>0.10000000000000009</v>
          </cell>
          <cell r="M216">
            <v>0.10000000000000009</v>
          </cell>
          <cell r="N216">
            <v>0.12</v>
          </cell>
        </row>
        <row r="217">
          <cell r="C217">
            <v>38718</v>
          </cell>
          <cell r="D217">
            <v>0.11999999999999988</v>
          </cell>
          <cell r="E217">
            <v>0.11999999999999988</v>
          </cell>
          <cell r="F217">
            <v>0.11999999999999988</v>
          </cell>
          <cell r="G217">
            <v>0.11999999999999988</v>
          </cell>
          <cell r="H217">
            <v>0.11999999999999988</v>
          </cell>
          <cell r="I217">
            <v>0.11999999999999988</v>
          </cell>
          <cell r="J217">
            <v>0.11999999999999988</v>
          </cell>
          <cell r="K217">
            <v>0.11999999999999988</v>
          </cell>
          <cell r="L217">
            <v>0.10000000000000009</v>
          </cell>
          <cell r="M217">
            <v>0.10000000000000009</v>
          </cell>
          <cell r="N217">
            <v>0.12</v>
          </cell>
        </row>
        <row r="229">
          <cell r="C229" t="str">
            <v>Pulse wins from:</v>
          </cell>
          <cell r="D229" t="str">
            <v>Pulse</v>
          </cell>
          <cell r="E229" t="str">
            <v>AGL</v>
          </cell>
          <cell r="F229" t="str">
            <v>TXU</v>
          </cell>
          <cell r="G229" t="str">
            <v>CitiPower</v>
          </cell>
          <cell r="H229" t="str">
            <v>Powercor</v>
          </cell>
          <cell r="I229" t="str">
            <v>Integral</v>
          </cell>
          <cell r="J229" t="str">
            <v>EnergyAustralia</v>
          </cell>
          <cell r="K229" t="str">
            <v>Rural NSW</v>
          </cell>
          <cell r="L229" t="str">
            <v>Energex</v>
          </cell>
          <cell r="M229" t="str">
            <v>Ergon</v>
          </cell>
          <cell r="N229" t="str">
            <v>Non Incumbent</v>
          </cell>
        </row>
        <row r="230">
          <cell r="C230">
            <v>36526</v>
          </cell>
          <cell r="D230">
            <v>0</v>
          </cell>
          <cell r="E230">
            <v>0.1</v>
          </cell>
          <cell r="F230">
            <v>0.1</v>
          </cell>
          <cell r="G230">
            <v>0.1</v>
          </cell>
          <cell r="H230">
            <v>0.1</v>
          </cell>
          <cell r="I230">
            <v>7.0000000000000007E-2</v>
          </cell>
          <cell r="J230">
            <v>7.0000000000000007E-2</v>
          </cell>
          <cell r="K230">
            <v>7.0000000000000007E-2</v>
          </cell>
          <cell r="L230">
            <v>0.05</v>
          </cell>
          <cell r="M230">
            <v>0.05</v>
          </cell>
          <cell r="N230">
            <v>7.0000000000000007E-2</v>
          </cell>
        </row>
        <row r="231">
          <cell r="C231">
            <v>36892</v>
          </cell>
          <cell r="D231">
            <v>0</v>
          </cell>
          <cell r="E231">
            <v>0.1</v>
          </cell>
          <cell r="F231">
            <v>0.1</v>
          </cell>
          <cell r="G231">
            <v>0.1</v>
          </cell>
          <cell r="H231">
            <v>0.1</v>
          </cell>
          <cell r="I231">
            <v>7.0000000000000007E-2</v>
          </cell>
          <cell r="J231">
            <v>7.0000000000000007E-2</v>
          </cell>
          <cell r="K231">
            <v>7.0000000000000007E-2</v>
          </cell>
          <cell r="L231">
            <v>0.05</v>
          </cell>
          <cell r="M231">
            <v>0.05</v>
          </cell>
          <cell r="N231">
            <v>7.0000000000000007E-2</v>
          </cell>
        </row>
        <row r="232">
          <cell r="C232">
            <v>37257</v>
          </cell>
          <cell r="D232">
            <v>0</v>
          </cell>
          <cell r="E232">
            <v>0.1</v>
          </cell>
          <cell r="F232">
            <v>0.1</v>
          </cell>
          <cell r="G232">
            <v>0.1</v>
          </cell>
          <cell r="H232">
            <v>0.1</v>
          </cell>
          <cell r="I232">
            <v>7.0000000000000007E-2</v>
          </cell>
          <cell r="J232">
            <v>7.0000000000000007E-2</v>
          </cell>
          <cell r="K232">
            <v>7.0000000000000007E-2</v>
          </cell>
          <cell r="L232">
            <v>0.05</v>
          </cell>
          <cell r="M232">
            <v>0.05</v>
          </cell>
          <cell r="N232">
            <v>7.0000000000000007E-2</v>
          </cell>
        </row>
        <row r="233">
          <cell r="C233">
            <v>37622</v>
          </cell>
          <cell r="D233">
            <v>0</v>
          </cell>
          <cell r="E233">
            <v>0.1</v>
          </cell>
          <cell r="F233">
            <v>0.1</v>
          </cell>
          <cell r="G233">
            <v>0.1</v>
          </cell>
          <cell r="H233">
            <v>0.1</v>
          </cell>
          <cell r="I233">
            <v>7.0000000000000007E-2</v>
          </cell>
          <cell r="J233">
            <v>7.0000000000000007E-2</v>
          </cell>
          <cell r="K233">
            <v>7.0000000000000007E-2</v>
          </cell>
          <cell r="L233">
            <v>0.05</v>
          </cell>
          <cell r="M233">
            <v>0.05</v>
          </cell>
          <cell r="N233">
            <v>7.0000000000000007E-2</v>
          </cell>
        </row>
        <row r="234">
          <cell r="C234">
            <v>37987</v>
          </cell>
          <cell r="D234">
            <v>0</v>
          </cell>
          <cell r="E234">
            <v>0.1</v>
          </cell>
          <cell r="F234">
            <v>0.1</v>
          </cell>
          <cell r="G234">
            <v>0.1</v>
          </cell>
          <cell r="H234">
            <v>0.1</v>
          </cell>
          <cell r="I234">
            <v>7.0000000000000007E-2</v>
          </cell>
          <cell r="J234">
            <v>7.0000000000000007E-2</v>
          </cell>
          <cell r="K234">
            <v>7.0000000000000007E-2</v>
          </cell>
          <cell r="L234">
            <v>0.05</v>
          </cell>
          <cell r="M234">
            <v>0.05</v>
          </cell>
          <cell r="N234">
            <v>7.0000000000000007E-2</v>
          </cell>
        </row>
        <row r="235">
          <cell r="C235">
            <v>38353</v>
          </cell>
          <cell r="D235">
            <v>0</v>
          </cell>
          <cell r="E235">
            <v>0.1</v>
          </cell>
          <cell r="F235">
            <v>0.1</v>
          </cell>
          <cell r="G235">
            <v>0.1</v>
          </cell>
          <cell r="H235">
            <v>0.1</v>
          </cell>
          <cell r="I235">
            <v>7.0000000000000007E-2</v>
          </cell>
          <cell r="J235">
            <v>7.0000000000000007E-2</v>
          </cell>
          <cell r="K235">
            <v>7.0000000000000007E-2</v>
          </cell>
          <cell r="L235">
            <v>0.05</v>
          </cell>
          <cell r="M235">
            <v>0.05</v>
          </cell>
          <cell r="N235">
            <v>7.0000000000000007E-2</v>
          </cell>
        </row>
        <row r="236">
          <cell r="C236">
            <v>38718</v>
          </cell>
          <cell r="D236">
            <v>0</v>
          </cell>
          <cell r="E236">
            <v>0.1</v>
          </cell>
          <cell r="F236">
            <v>0.1</v>
          </cell>
          <cell r="G236">
            <v>0.1</v>
          </cell>
          <cell r="H236">
            <v>0.1</v>
          </cell>
          <cell r="I236">
            <v>7.0000000000000007E-2</v>
          </cell>
          <cell r="J236">
            <v>7.0000000000000007E-2</v>
          </cell>
          <cell r="K236">
            <v>7.0000000000000007E-2</v>
          </cell>
          <cell r="L236">
            <v>0.05</v>
          </cell>
          <cell r="M236">
            <v>0.05</v>
          </cell>
          <cell r="N236">
            <v>7.0000000000000007E-2</v>
          </cell>
        </row>
        <row r="238">
          <cell r="C238" t="str">
            <v>AGL</v>
          </cell>
          <cell r="D238" t="str">
            <v>Pulse</v>
          </cell>
          <cell r="E238" t="str">
            <v>AGL</v>
          </cell>
          <cell r="F238" t="str">
            <v>TXU</v>
          </cell>
          <cell r="G238" t="str">
            <v>CitiPower</v>
          </cell>
          <cell r="H238" t="str">
            <v>Powercor</v>
          </cell>
          <cell r="I238" t="str">
            <v>Integral</v>
          </cell>
          <cell r="J238" t="str">
            <v>EnergyAustralia</v>
          </cell>
          <cell r="K238" t="str">
            <v>Rural NSW</v>
          </cell>
          <cell r="L238" t="str">
            <v>Energex</v>
          </cell>
          <cell r="M238" t="str">
            <v>Ergon</v>
          </cell>
          <cell r="N238" t="str">
            <v>Non Incumbent</v>
          </cell>
        </row>
        <row r="239">
          <cell r="C239">
            <v>36526</v>
          </cell>
          <cell r="D239">
            <v>0.1</v>
          </cell>
          <cell r="E239">
            <v>0</v>
          </cell>
          <cell r="F239">
            <v>0.1</v>
          </cell>
          <cell r="G239">
            <v>0.1</v>
          </cell>
          <cell r="H239">
            <v>0.1</v>
          </cell>
          <cell r="I239">
            <v>6.7500000000000004E-2</v>
          </cell>
          <cell r="J239">
            <v>6.7500000000000004E-2</v>
          </cell>
          <cell r="K239">
            <v>6.7500000000000004E-2</v>
          </cell>
          <cell r="L239">
            <v>0.05</v>
          </cell>
          <cell r="M239">
            <v>0.05</v>
          </cell>
          <cell r="N239">
            <v>7.4999999999999997E-2</v>
          </cell>
        </row>
        <row r="240">
          <cell r="C240">
            <v>36892</v>
          </cell>
          <cell r="D240">
            <v>0.1</v>
          </cell>
          <cell r="E240">
            <v>0</v>
          </cell>
          <cell r="F240">
            <v>0.1</v>
          </cell>
          <cell r="G240">
            <v>0.1</v>
          </cell>
          <cell r="H240">
            <v>0.1</v>
          </cell>
          <cell r="I240">
            <v>6.7500000000000004E-2</v>
          </cell>
          <cell r="J240">
            <v>6.7500000000000004E-2</v>
          </cell>
          <cell r="K240">
            <v>6.7500000000000004E-2</v>
          </cell>
          <cell r="L240">
            <v>0.05</v>
          </cell>
          <cell r="M240">
            <v>0.05</v>
          </cell>
          <cell r="N240">
            <v>7.4999999999999997E-2</v>
          </cell>
        </row>
        <row r="241">
          <cell r="C241">
            <v>37257</v>
          </cell>
          <cell r="D241">
            <v>0.1</v>
          </cell>
          <cell r="E241">
            <v>0</v>
          </cell>
          <cell r="F241">
            <v>0.1</v>
          </cell>
          <cell r="G241">
            <v>0.1</v>
          </cell>
          <cell r="H241">
            <v>0.1</v>
          </cell>
          <cell r="I241">
            <v>6.7500000000000004E-2</v>
          </cell>
          <cell r="J241">
            <v>6.7500000000000004E-2</v>
          </cell>
          <cell r="K241">
            <v>6.7500000000000004E-2</v>
          </cell>
          <cell r="L241">
            <v>0.05</v>
          </cell>
          <cell r="M241">
            <v>0.05</v>
          </cell>
          <cell r="N241">
            <v>7.4999999999999997E-2</v>
          </cell>
        </row>
        <row r="242">
          <cell r="C242">
            <v>37622</v>
          </cell>
          <cell r="D242">
            <v>0.1</v>
          </cell>
          <cell r="E242">
            <v>0</v>
          </cell>
          <cell r="F242">
            <v>0.1</v>
          </cell>
          <cell r="G242">
            <v>0.1</v>
          </cell>
          <cell r="H242">
            <v>0.1</v>
          </cell>
          <cell r="I242">
            <v>6.7500000000000004E-2</v>
          </cell>
          <cell r="J242">
            <v>6.7500000000000004E-2</v>
          </cell>
          <cell r="K242">
            <v>6.7500000000000004E-2</v>
          </cell>
          <cell r="L242">
            <v>0.05</v>
          </cell>
          <cell r="M242">
            <v>0.05</v>
          </cell>
          <cell r="N242">
            <v>7.4999999999999997E-2</v>
          </cell>
        </row>
        <row r="243">
          <cell r="C243">
            <v>37987</v>
          </cell>
          <cell r="D243">
            <v>0.1</v>
          </cell>
          <cell r="E243">
            <v>0</v>
          </cell>
          <cell r="F243">
            <v>0.1</v>
          </cell>
          <cell r="G243">
            <v>0.1</v>
          </cell>
          <cell r="H243">
            <v>0.1</v>
          </cell>
          <cell r="I243">
            <v>6.7500000000000004E-2</v>
          </cell>
          <cell r="J243">
            <v>6.7500000000000004E-2</v>
          </cell>
          <cell r="K243">
            <v>6.7500000000000004E-2</v>
          </cell>
          <cell r="L243">
            <v>0.05</v>
          </cell>
          <cell r="M243">
            <v>0.05</v>
          </cell>
          <cell r="N243">
            <v>7.4999999999999997E-2</v>
          </cell>
        </row>
        <row r="244">
          <cell r="C244">
            <v>38353</v>
          </cell>
          <cell r="D244">
            <v>0.1</v>
          </cell>
          <cell r="E244">
            <v>0</v>
          </cell>
          <cell r="F244">
            <v>0.1</v>
          </cell>
          <cell r="G244">
            <v>0.1</v>
          </cell>
          <cell r="H244">
            <v>0.1</v>
          </cell>
          <cell r="I244">
            <v>6.7500000000000004E-2</v>
          </cell>
          <cell r="J244">
            <v>6.7500000000000004E-2</v>
          </cell>
          <cell r="K244">
            <v>6.7500000000000004E-2</v>
          </cell>
          <cell r="L244">
            <v>0.05</v>
          </cell>
          <cell r="M244">
            <v>0.05</v>
          </cell>
          <cell r="N244">
            <v>7.4999999999999997E-2</v>
          </cell>
        </row>
        <row r="245">
          <cell r="C245">
            <v>38718</v>
          </cell>
          <cell r="D245">
            <v>0.1</v>
          </cell>
          <cell r="E245">
            <v>0</v>
          </cell>
          <cell r="F245">
            <v>0.1</v>
          </cell>
          <cell r="G245">
            <v>0.1</v>
          </cell>
          <cell r="H245">
            <v>0.1</v>
          </cell>
          <cell r="I245">
            <v>6.7500000000000004E-2</v>
          </cell>
          <cell r="J245">
            <v>6.7500000000000004E-2</v>
          </cell>
          <cell r="K245">
            <v>6.7500000000000004E-2</v>
          </cell>
          <cell r="L245">
            <v>0.05</v>
          </cell>
          <cell r="M245">
            <v>0.05</v>
          </cell>
          <cell r="N245">
            <v>7.4999999999999997E-2</v>
          </cell>
        </row>
        <row r="247">
          <cell r="C247" t="str">
            <v>TXU</v>
          </cell>
          <cell r="D247" t="str">
            <v>Pulse</v>
          </cell>
          <cell r="E247" t="str">
            <v>AGL</v>
          </cell>
          <cell r="F247" t="str">
            <v>TXU</v>
          </cell>
          <cell r="G247" t="str">
            <v>CitiPower</v>
          </cell>
          <cell r="H247" t="str">
            <v>Powercor</v>
          </cell>
          <cell r="I247" t="str">
            <v>Integral</v>
          </cell>
          <cell r="J247" t="str">
            <v>EnergyAustralia</v>
          </cell>
          <cell r="K247" t="str">
            <v>Rural NSW</v>
          </cell>
          <cell r="L247" t="str">
            <v>Energex</v>
          </cell>
          <cell r="M247" t="str">
            <v>Ergon</v>
          </cell>
          <cell r="N247" t="str">
            <v>Non Incumbent</v>
          </cell>
        </row>
        <row r="248">
          <cell r="C248">
            <v>36526</v>
          </cell>
          <cell r="D248">
            <v>0.1</v>
          </cell>
          <cell r="E248">
            <v>0.1</v>
          </cell>
          <cell r="F248">
            <v>0</v>
          </cell>
          <cell r="G248">
            <v>0.1</v>
          </cell>
          <cell r="H248">
            <v>0.1</v>
          </cell>
          <cell r="I248">
            <v>6.7500000000000004E-2</v>
          </cell>
          <cell r="J248">
            <v>6.7500000000000004E-2</v>
          </cell>
          <cell r="K248">
            <v>6.7500000000000004E-2</v>
          </cell>
          <cell r="L248">
            <v>0.05</v>
          </cell>
          <cell r="M248">
            <v>0.05</v>
          </cell>
          <cell r="N248">
            <v>7.4999999999999997E-2</v>
          </cell>
        </row>
        <row r="249">
          <cell r="C249">
            <v>36892</v>
          </cell>
          <cell r="D249">
            <v>0.1</v>
          </cell>
          <cell r="E249">
            <v>0.1</v>
          </cell>
          <cell r="F249">
            <v>0</v>
          </cell>
          <cell r="G249">
            <v>0.1</v>
          </cell>
          <cell r="H249">
            <v>0.1</v>
          </cell>
          <cell r="I249">
            <v>6.7500000000000004E-2</v>
          </cell>
          <cell r="J249">
            <v>6.7500000000000004E-2</v>
          </cell>
          <cell r="K249">
            <v>6.7500000000000004E-2</v>
          </cell>
          <cell r="L249">
            <v>0.05</v>
          </cell>
          <cell r="M249">
            <v>0.05</v>
          </cell>
          <cell r="N249">
            <v>7.4999999999999997E-2</v>
          </cell>
        </row>
        <row r="250">
          <cell r="C250">
            <v>37257</v>
          </cell>
          <cell r="D250">
            <v>0.1</v>
          </cell>
          <cell r="E250">
            <v>0.1</v>
          </cell>
          <cell r="F250">
            <v>0</v>
          </cell>
          <cell r="G250">
            <v>0.1</v>
          </cell>
          <cell r="H250">
            <v>0.1</v>
          </cell>
          <cell r="I250">
            <v>6.7500000000000004E-2</v>
          </cell>
          <cell r="J250">
            <v>6.7500000000000004E-2</v>
          </cell>
          <cell r="K250">
            <v>6.7500000000000004E-2</v>
          </cell>
          <cell r="L250">
            <v>0.05</v>
          </cell>
          <cell r="M250">
            <v>0.05</v>
          </cell>
          <cell r="N250">
            <v>7.4999999999999997E-2</v>
          </cell>
        </row>
        <row r="251">
          <cell r="C251">
            <v>37622</v>
          </cell>
          <cell r="D251">
            <v>0.1</v>
          </cell>
          <cell r="E251">
            <v>0.1</v>
          </cell>
          <cell r="F251">
            <v>0</v>
          </cell>
          <cell r="G251">
            <v>0.1</v>
          </cell>
          <cell r="H251">
            <v>0.1</v>
          </cell>
          <cell r="I251">
            <v>6.7500000000000004E-2</v>
          </cell>
          <cell r="J251">
            <v>6.7500000000000004E-2</v>
          </cell>
          <cell r="K251">
            <v>6.7500000000000004E-2</v>
          </cell>
          <cell r="L251">
            <v>0.05</v>
          </cell>
          <cell r="M251">
            <v>0.05</v>
          </cell>
          <cell r="N251">
            <v>7.4999999999999997E-2</v>
          </cell>
        </row>
        <row r="252">
          <cell r="C252">
            <v>37987</v>
          </cell>
          <cell r="D252">
            <v>0.1</v>
          </cell>
          <cell r="E252">
            <v>0.1</v>
          </cell>
          <cell r="F252">
            <v>0</v>
          </cell>
          <cell r="G252">
            <v>0.1</v>
          </cell>
          <cell r="H252">
            <v>0.1</v>
          </cell>
          <cell r="I252">
            <v>6.7500000000000004E-2</v>
          </cell>
          <cell r="J252">
            <v>6.7500000000000004E-2</v>
          </cell>
          <cell r="K252">
            <v>6.7500000000000004E-2</v>
          </cell>
          <cell r="L252">
            <v>0.05</v>
          </cell>
          <cell r="M252">
            <v>0.05</v>
          </cell>
          <cell r="N252">
            <v>7.4999999999999997E-2</v>
          </cell>
        </row>
        <row r="253">
          <cell r="C253">
            <v>38353</v>
          </cell>
          <cell r="D253">
            <v>0.1</v>
          </cell>
          <cell r="E253">
            <v>0.1</v>
          </cell>
          <cell r="F253">
            <v>0</v>
          </cell>
          <cell r="G253">
            <v>0.1</v>
          </cell>
          <cell r="H253">
            <v>0.1</v>
          </cell>
          <cell r="I253">
            <v>6.7500000000000004E-2</v>
          </cell>
          <cell r="J253">
            <v>6.7500000000000004E-2</v>
          </cell>
          <cell r="K253">
            <v>6.7500000000000004E-2</v>
          </cell>
          <cell r="L253">
            <v>0.05</v>
          </cell>
          <cell r="M253">
            <v>0.05</v>
          </cell>
          <cell r="N253">
            <v>7.4999999999999997E-2</v>
          </cell>
        </row>
        <row r="254">
          <cell r="C254">
            <v>38718</v>
          </cell>
          <cell r="D254">
            <v>0.1</v>
          </cell>
          <cell r="E254">
            <v>0.1</v>
          </cell>
          <cell r="F254">
            <v>0</v>
          </cell>
          <cell r="G254">
            <v>0.1</v>
          </cell>
          <cell r="H254">
            <v>0.1</v>
          </cell>
          <cell r="I254">
            <v>6.7500000000000004E-2</v>
          </cell>
          <cell r="J254">
            <v>6.7500000000000004E-2</v>
          </cell>
          <cell r="K254">
            <v>6.7500000000000004E-2</v>
          </cell>
          <cell r="L254">
            <v>0.05</v>
          </cell>
          <cell r="M254">
            <v>0.05</v>
          </cell>
          <cell r="N254">
            <v>7.4999999999999997E-2</v>
          </cell>
        </row>
        <row r="256">
          <cell r="C256" t="str">
            <v>CitiPower</v>
          </cell>
          <cell r="D256" t="str">
            <v>Pulse</v>
          </cell>
          <cell r="E256" t="str">
            <v>AGL</v>
          </cell>
          <cell r="F256" t="str">
            <v>TXU</v>
          </cell>
          <cell r="G256" t="str">
            <v>CitiPower</v>
          </cell>
          <cell r="H256" t="str">
            <v>Powercor</v>
          </cell>
          <cell r="I256" t="str">
            <v>Integral</v>
          </cell>
          <cell r="J256" t="str">
            <v>EnergyAustralia</v>
          </cell>
          <cell r="K256" t="str">
            <v>Rural NSW</v>
          </cell>
          <cell r="L256" t="str">
            <v>Energex</v>
          </cell>
          <cell r="M256" t="str">
            <v>Ergon</v>
          </cell>
          <cell r="N256" t="str">
            <v>Non Incumbent</v>
          </cell>
        </row>
        <row r="257">
          <cell r="C257">
            <v>36526</v>
          </cell>
          <cell r="D257">
            <v>0.1</v>
          </cell>
          <cell r="E257">
            <v>0.1</v>
          </cell>
          <cell r="F257">
            <v>0.1</v>
          </cell>
          <cell r="G257">
            <v>0</v>
          </cell>
          <cell r="H257">
            <v>0.1</v>
          </cell>
          <cell r="I257">
            <v>6.7500000000000004E-2</v>
          </cell>
          <cell r="J257">
            <v>6.7500000000000004E-2</v>
          </cell>
          <cell r="K257">
            <v>6.7500000000000004E-2</v>
          </cell>
          <cell r="L257">
            <v>0.05</v>
          </cell>
          <cell r="M257">
            <v>0.05</v>
          </cell>
          <cell r="N257">
            <v>7.4999999999999997E-2</v>
          </cell>
        </row>
        <row r="258">
          <cell r="C258">
            <v>36892</v>
          </cell>
          <cell r="D258">
            <v>0.1</v>
          </cell>
          <cell r="E258">
            <v>0.1</v>
          </cell>
          <cell r="F258">
            <v>0.1</v>
          </cell>
          <cell r="G258">
            <v>0</v>
          </cell>
          <cell r="H258">
            <v>0.1</v>
          </cell>
          <cell r="I258">
            <v>6.7500000000000004E-2</v>
          </cell>
          <cell r="J258">
            <v>6.7500000000000004E-2</v>
          </cell>
          <cell r="K258">
            <v>6.7500000000000004E-2</v>
          </cell>
          <cell r="L258">
            <v>0.05</v>
          </cell>
          <cell r="M258">
            <v>0.05</v>
          </cell>
          <cell r="N258">
            <v>7.4999999999999997E-2</v>
          </cell>
        </row>
        <row r="259">
          <cell r="C259">
            <v>37257</v>
          </cell>
          <cell r="D259">
            <v>0.1</v>
          </cell>
          <cell r="E259">
            <v>0.1</v>
          </cell>
          <cell r="F259">
            <v>0.1</v>
          </cell>
          <cell r="G259">
            <v>0</v>
          </cell>
          <cell r="H259">
            <v>0.1</v>
          </cell>
          <cell r="I259">
            <v>6.7500000000000004E-2</v>
          </cell>
          <cell r="J259">
            <v>6.7500000000000004E-2</v>
          </cell>
          <cell r="K259">
            <v>6.7500000000000004E-2</v>
          </cell>
          <cell r="L259">
            <v>0.05</v>
          </cell>
          <cell r="M259">
            <v>0.05</v>
          </cell>
          <cell r="N259">
            <v>7.4999999999999997E-2</v>
          </cell>
        </row>
        <row r="260">
          <cell r="C260">
            <v>37622</v>
          </cell>
          <cell r="D260">
            <v>0.1</v>
          </cell>
          <cell r="E260">
            <v>0.1</v>
          </cell>
          <cell r="F260">
            <v>0.1</v>
          </cell>
          <cell r="G260">
            <v>0</v>
          </cell>
          <cell r="H260">
            <v>0.1</v>
          </cell>
          <cell r="I260">
            <v>6.7500000000000004E-2</v>
          </cell>
          <cell r="J260">
            <v>6.7500000000000004E-2</v>
          </cell>
          <cell r="K260">
            <v>6.7500000000000004E-2</v>
          </cell>
          <cell r="L260">
            <v>0.05</v>
          </cell>
          <cell r="M260">
            <v>0.05</v>
          </cell>
          <cell r="N260">
            <v>7.4999999999999997E-2</v>
          </cell>
        </row>
        <row r="261">
          <cell r="C261">
            <v>37987</v>
          </cell>
          <cell r="D261">
            <v>0.1</v>
          </cell>
          <cell r="E261">
            <v>0.1</v>
          </cell>
          <cell r="F261">
            <v>0.1</v>
          </cell>
          <cell r="G261">
            <v>0</v>
          </cell>
          <cell r="H261">
            <v>0.1</v>
          </cell>
          <cell r="I261">
            <v>6.7500000000000004E-2</v>
          </cell>
          <cell r="J261">
            <v>6.7500000000000004E-2</v>
          </cell>
          <cell r="K261">
            <v>6.7500000000000004E-2</v>
          </cell>
          <cell r="L261">
            <v>0.05</v>
          </cell>
          <cell r="M261">
            <v>0.05</v>
          </cell>
          <cell r="N261">
            <v>7.4999999999999997E-2</v>
          </cell>
        </row>
        <row r="262">
          <cell r="C262">
            <v>38353</v>
          </cell>
          <cell r="D262">
            <v>0.1</v>
          </cell>
          <cell r="E262">
            <v>0.1</v>
          </cell>
          <cell r="F262">
            <v>0.1</v>
          </cell>
          <cell r="G262">
            <v>0</v>
          </cell>
          <cell r="H262">
            <v>0.1</v>
          </cell>
          <cell r="I262">
            <v>6.7500000000000004E-2</v>
          </cell>
          <cell r="J262">
            <v>6.7500000000000004E-2</v>
          </cell>
          <cell r="K262">
            <v>6.7500000000000004E-2</v>
          </cell>
          <cell r="L262">
            <v>0.05</v>
          </cell>
          <cell r="M262">
            <v>0.05</v>
          </cell>
          <cell r="N262">
            <v>7.4999999999999997E-2</v>
          </cell>
        </row>
        <row r="263">
          <cell r="C263">
            <v>38718</v>
          </cell>
          <cell r="D263">
            <v>0.1</v>
          </cell>
          <cell r="E263">
            <v>0.1</v>
          </cell>
          <cell r="F263">
            <v>0.1</v>
          </cell>
          <cell r="G263">
            <v>0</v>
          </cell>
          <cell r="H263">
            <v>0.1</v>
          </cell>
          <cell r="I263">
            <v>6.7500000000000004E-2</v>
          </cell>
          <cell r="J263">
            <v>6.7500000000000004E-2</v>
          </cell>
          <cell r="K263">
            <v>6.7500000000000004E-2</v>
          </cell>
          <cell r="L263">
            <v>0.05</v>
          </cell>
          <cell r="M263">
            <v>0.05</v>
          </cell>
          <cell r="N263">
            <v>7.4999999999999997E-2</v>
          </cell>
        </row>
        <row r="265">
          <cell r="C265" t="str">
            <v>Powercor</v>
          </cell>
          <cell r="D265" t="str">
            <v>Pulse</v>
          </cell>
          <cell r="E265" t="str">
            <v>AGL</v>
          </cell>
          <cell r="F265" t="str">
            <v>TXU</v>
          </cell>
          <cell r="G265" t="str">
            <v>CitiPower</v>
          </cell>
          <cell r="H265" t="str">
            <v>Powercor</v>
          </cell>
          <cell r="I265" t="str">
            <v>Integral</v>
          </cell>
          <cell r="J265" t="str">
            <v>EnergyAustralia</v>
          </cell>
          <cell r="K265" t="str">
            <v>Rural NSW</v>
          </cell>
          <cell r="L265" t="str">
            <v>Energex</v>
          </cell>
          <cell r="M265" t="str">
            <v>Ergon</v>
          </cell>
          <cell r="N265" t="str">
            <v>Non Incumbent</v>
          </cell>
        </row>
        <row r="266">
          <cell r="C266">
            <v>36526</v>
          </cell>
          <cell r="D266">
            <v>0.1</v>
          </cell>
          <cell r="E266">
            <v>0.1</v>
          </cell>
          <cell r="F266">
            <v>0.1</v>
          </cell>
          <cell r="G266">
            <v>0.1</v>
          </cell>
          <cell r="H266">
            <v>0</v>
          </cell>
          <cell r="I266">
            <v>6.7500000000000004E-2</v>
          </cell>
          <cell r="J266">
            <v>6.7500000000000004E-2</v>
          </cell>
          <cell r="K266">
            <v>6.7500000000000004E-2</v>
          </cell>
          <cell r="L266">
            <v>0.05</v>
          </cell>
          <cell r="M266">
            <v>0.05</v>
          </cell>
          <cell r="N266">
            <v>7.4999999999999997E-2</v>
          </cell>
        </row>
        <row r="267">
          <cell r="C267">
            <v>36892</v>
          </cell>
          <cell r="D267">
            <v>0.1</v>
          </cell>
          <cell r="E267">
            <v>0.1</v>
          </cell>
          <cell r="F267">
            <v>0.1</v>
          </cell>
          <cell r="G267">
            <v>0.1</v>
          </cell>
          <cell r="H267">
            <v>0</v>
          </cell>
          <cell r="I267">
            <v>6.7500000000000004E-2</v>
          </cell>
          <cell r="J267">
            <v>6.7500000000000004E-2</v>
          </cell>
          <cell r="K267">
            <v>6.7500000000000004E-2</v>
          </cell>
          <cell r="L267">
            <v>0.05</v>
          </cell>
          <cell r="M267">
            <v>0.05</v>
          </cell>
          <cell r="N267">
            <v>7.4999999999999997E-2</v>
          </cell>
        </row>
        <row r="268">
          <cell r="C268">
            <v>37257</v>
          </cell>
          <cell r="D268">
            <v>0.1</v>
          </cell>
          <cell r="E268">
            <v>0.1</v>
          </cell>
          <cell r="F268">
            <v>0.1</v>
          </cell>
          <cell r="G268">
            <v>0.1</v>
          </cell>
          <cell r="H268">
            <v>0</v>
          </cell>
          <cell r="I268">
            <v>6.7500000000000004E-2</v>
          </cell>
          <cell r="J268">
            <v>6.7500000000000004E-2</v>
          </cell>
          <cell r="K268">
            <v>6.7500000000000004E-2</v>
          </cell>
          <cell r="L268">
            <v>0.05</v>
          </cell>
          <cell r="M268">
            <v>0.05</v>
          </cell>
          <cell r="N268">
            <v>7.4999999999999997E-2</v>
          </cell>
        </row>
        <row r="269">
          <cell r="C269">
            <v>37622</v>
          </cell>
          <cell r="D269">
            <v>0.1</v>
          </cell>
          <cell r="E269">
            <v>0.1</v>
          </cell>
          <cell r="F269">
            <v>0.1</v>
          </cell>
          <cell r="G269">
            <v>0.1</v>
          </cell>
          <cell r="H269">
            <v>0</v>
          </cell>
          <cell r="I269">
            <v>6.7500000000000004E-2</v>
          </cell>
          <cell r="J269">
            <v>6.7500000000000004E-2</v>
          </cell>
          <cell r="K269">
            <v>6.7500000000000004E-2</v>
          </cell>
          <cell r="L269">
            <v>0.05</v>
          </cell>
          <cell r="M269">
            <v>0.05</v>
          </cell>
          <cell r="N269">
            <v>7.4999999999999997E-2</v>
          </cell>
        </row>
        <row r="270">
          <cell r="C270">
            <v>37987</v>
          </cell>
          <cell r="D270">
            <v>0.1</v>
          </cell>
          <cell r="E270">
            <v>0.1</v>
          </cell>
          <cell r="F270">
            <v>0.1</v>
          </cell>
          <cell r="G270">
            <v>0.1</v>
          </cell>
          <cell r="H270">
            <v>0</v>
          </cell>
          <cell r="I270">
            <v>6.7500000000000004E-2</v>
          </cell>
          <cell r="J270">
            <v>6.7500000000000004E-2</v>
          </cell>
          <cell r="K270">
            <v>6.7500000000000004E-2</v>
          </cell>
          <cell r="L270">
            <v>0.05</v>
          </cell>
          <cell r="M270">
            <v>0.05</v>
          </cell>
          <cell r="N270">
            <v>7.4999999999999997E-2</v>
          </cell>
        </row>
        <row r="271">
          <cell r="C271">
            <v>38353</v>
          </cell>
          <cell r="D271">
            <v>0.1</v>
          </cell>
          <cell r="E271">
            <v>0.1</v>
          </cell>
          <cell r="F271">
            <v>0.1</v>
          </cell>
          <cell r="G271">
            <v>0.1</v>
          </cell>
          <cell r="H271">
            <v>0</v>
          </cell>
          <cell r="I271">
            <v>6.7500000000000004E-2</v>
          </cell>
          <cell r="J271">
            <v>6.7500000000000004E-2</v>
          </cell>
          <cell r="K271">
            <v>6.7500000000000004E-2</v>
          </cell>
          <cell r="L271">
            <v>0.05</v>
          </cell>
          <cell r="M271">
            <v>0.05</v>
          </cell>
          <cell r="N271">
            <v>7.4999999999999997E-2</v>
          </cell>
        </row>
        <row r="272">
          <cell r="C272">
            <v>38718</v>
          </cell>
          <cell r="D272">
            <v>0.1</v>
          </cell>
          <cell r="E272">
            <v>0.1</v>
          </cell>
          <cell r="F272">
            <v>0.1</v>
          </cell>
          <cell r="G272">
            <v>0.1</v>
          </cell>
          <cell r="H272">
            <v>0</v>
          </cell>
          <cell r="I272">
            <v>6.7500000000000004E-2</v>
          </cell>
          <cell r="J272">
            <v>6.7500000000000004E-2</v>
          </cell>
          <cell r="K272">
            <v>6.7500000000000004E-2</v>
          </cell>
          <cell r="L272">
            <v>0.05</v>
          </cell>
          <cell r="M272">
            <v>0.05</v>
          </cell>
          <cell r="N272">
            <v>7.4999999999999997E-2</v>
          </cell>
        </row>
        <row r="274">
          <cell r="C274" t="str">
            <v>Integral</v>
          </cell>
          <cell r="D274" t="str">
            <v>Pulse</v>
          </cell>
          <cell r="E274" t="str">
            <v>AGL</v>
          </cell>
          <cell r="F274" t="str">
            <v>TXU</v>
          </cell>
          <cell r="G274" t="str">
            <v>CitiPower</v>
          </cell>
          <cell r="H274" t="str">
            <v>Powercor</v>
          </cell>
          <cell r="I274" t="str">
            <v>Integral</v>
          </cell>
          <cell r="J274" t="str">
            <v>EnergyAustralia</v>
          </cell>
          <cell r="K274" t="str">
            <v>Rural NSW</v>
          </cell>
          <cell r="L274" t="str">
            <v>Energex</v>
          </cell>
          <cell r="M274" t="str">
            <v>Ergon</v>
          </cell>
          <cell r="N274" t="str">
            <v>Non Incumbent</v>
          </cell>
        </row>
        <row r="275">
          <cell r="C275">
            <v>36526</v>
          </cell>
          <cell r="D275">
            <v>0.11333333333333334</v>
          </cell>
          <cell r="E275">
            <v>0.11333333333333334</v>
          </cell>
          <cell r="F275">
            <v>0.11333333333333334</v>
          </cell>
          <cell r="G275">
            <v>0.11333333333333334</v>
          </cell>
          <cell r="H275">
            <v>0.11333333333333334</v>
          </cell>
          <cell r="I275">
            <v>0</v>
          </cell>
          <cell r="J275">
            <v>0.2</v>
          </cell>
          <cell r="K275">
            <v>0.2</v>
          </cell>
          <cell r="L275">
            <v>8.3333333333333329E-2</v>
          </cell>
          <cell r="M275">
            <v>8.3333333333333329E-2</v>
          </cell>
          <cell r="N275">
            <v>0.12</v>
          </cell>
        </row>
        <row r="276">
          <cell r="C276">
            <v>36892</v>
          </cell>
          <cell r="D276">
            <v>0.11333333333333334</v>
          </cell>
          <cell r="E276">
            <v>0.11333333333333334</v>
          </cell>
          <cell r="F276">
            <v>0.11333333333333334</v>
          </cell>
          <cell r="G276">
            <v>0.11333333333333334</v>
          </cell>
          <cell r="H276">
            <v>0.11333333333333334</v>
          </cell>
          <cell r="I276">
            <v>0</v>
          </cell>
          <cell r="J276">
            <v>0.2</v>
          </cell>
          <cell r="K276">
            <v>0.2</v>
          </cell>
          <cell r="L276">
            <v>8.3333333333333329E-2</v>
          </cell>
          <cell r="M276">
            <v>8.3333333333333329E-2</v>
          </cell>
          <cell r="N276">
            <v>0.12</v>
          </cell>
        </row>
        <row r="277">
          <cell r="C277">
            <v>37257</v>
          </cell>
          <cell r="D277">
            <v>0.11333333333333334</v>
          </cell>
          <cell r="E277">
            <v>0.11333333333333334</v>
          </cell>
          <cell r="F277">
            <v>0.11333333333333334</v>
          </cell>
          <cell r="G277">
            <v>0.11333333333333334</v>
          </cell>
          <cell r="H277">
            <v>0.11333333333333334</v>
          </cell>
          <cell r="I277">
            <v>0</v>
          </cell>
          <cell r="J277">
            <v>0.2</v>
          </cell>
          <cell r="K277">
            <v>0.2</v>
          </cell>
          <cell r="L277">
            <v>8.3333333333333329E-2</v>
          </cell>
          <cell r="M277">
            <v>8.3333333333333329E-2</v>
          </cell>
          <cell r="N277">
            <v>0.12</v>
          </cell>
        </row>
        <row r="278">
          <cell r="C278">
            <v>37622</v>
          </cell>
          <cell r="D278">
            <v>0.11333333333333334</v>
          </cell>
          <cell r="E278">
            <v>0.11333333333333334</v>
          </cell>
          <cell r="F278">
            <v>0.11333333333333334</v>
          </cell>
          <cell r="G278">
            <v>0.11333333333333334</v>
          </cell>
          <cell r="H278">
            <v>0.11333333333333334</v>
          </cell>
          <cell r="I278">
            <v>0</v>
          </cell>
          <cell r="J278">
            <v>0.2</v>
          </cell>
          <cell r="K278">
            <v>0.2</v>
          </cell>
          <cell r="L278">
            <v>8.3333333333333329E-2</v>
          </cell>
          <cell r="M278">
            <v>8.3333333333333329E-2</v>
          </cell>
          <cell r="N278">
            <v>0.12</v>
          </cell>
        </row>
        <row r="279">
          <cell r="C279">
            <v>37987</v>
          </cell>
          <cell r="D279">
            <v>0.11333333333333334</v>
          </cell>
          <cell r="E279">
            <v>0.11333333333333334</v>
          </cell>
          <cell r="F279">
            <v>0.11333333333333334</v>
          </cell>
          <cell r="G279">
            <v>0.11333333333333334</v>
          </cell>
          <cell r="H279">
            <v>0.11333333333333334</v>
          </cell>
          <cell r="I279">
            <v>0</v>
          </cell>
          <cell r="J279">
            <v>0.2</v>
          </cell>
          <cell r="K279">
            <v>0.2</v>
          </cell>
          <cell r="L279">
            <v>8.3333333333333329E-2</v>
          </cell>
          <cell r="M279">
            <v>8.3333333333333329E-2</v>
          </cell>
          <cell r="N279">
            <v>0.12</v>
          </cell>
        </row>
        <row r="280">
          <cell r="C280">
            <v>38353</v>
          </cell>
          <cell r="D280">
            <v>0.11333333333333334</v>
          </cell>
          <cell r="E280">
            <v>0.11333333333333334</v>
          </cell>
          <cell r="F280">
            <v>0.11333333333333334</v>
          </cell>
          <cell r="G280">
            <v>0.11333333333333334</v>
          </cell>
          <cell r="H280">
            <v>0.11333333333333334</v>
          </cell>
          <cell r="I280">
            <v>0</v>
          </cell>
          <cell r="J280">
            <v>0.2</v>
          </cell>
          <cell r="K280">
            <v>0.2</v>
          </cell>
          <cell r="L280">
            <v>8.3333333333333329E-2</v>
          </cell>
          <cell r="M280">
            <v>8.3333333333333329E-2</v>
          </cell>
          <cell r="N280">
            <v>0.12</v>
          </cell>
        </row>
        <row r="281">
          <cell r="C281">
            <v>38718</v>
          </cell>
          <cell r="D281">
            <v>0.11333333333333334</v>
          </cell>
          <cell r="E281">
            <v>0.11333333333333334</v>
          </cell>
          <cell r="F281">
            <v>0.11333333333333334</v>
          </cell>
          <cell r="G281">
            <v>0.11333333333333334</v>
          </cell>
          <cell r="H281">
            <v>0.11333333333333334</v>
          </cell>
          <cell r="I281">
            <v>0</v>
          </cell>
          <cell r="J281">
            <v>0.2</v>
          </cell>
          <cell r="K281">
            <v>0.2</v>
          </cell>
          <cell r="L281">
            <v>8.3333333333333329E-2</v>
          </cell>
          <cell r="M281">
            <v>8.3333333333333329E-2</v>
          </cell>
          <cell r="N281">
            <v>0.12</v>
          </cell>
        </row>
        <row r="283">
          <cell r="C283" t="str">
            <v>EnergyAustralia</v>
          </cell>
          <cell r="D283" t="str">
            <v>Pulse</v>
          </cell>
          <cell r="E283" t="str">
            <v>AGL</v>
          </cell>
          <cell r="F283" t="str">
            <v>TXU</v>
          </cell>
          <cell r="G283" t="str">
            <v>CitiPower</v>
          </cell>
          <cell r="H283" t="str">
            <v>Powercor</v>
          </cell>
          <cell r="I283" t="str">
            <v>Integral</v>
          </cell>
          <cell r="J283" t="str">
            <v>EnergyAustralia</v>
          </cell>
          <cell r="K283" t="str">
            <v>Rural NSW</v>
          </cell>
          <cell r="L283" t="str">
            <v>Energex</v>
          </cell>
          <cell r="M283" t="str">
            <v>Ergon</v>
          </cell>
          <cell r="N283" t="str">
            <v>Non Incumbent</v>
          </cell>
        </row>
        <row r="284">
          <cell r="C284">
            <v>36526</v>
          </cell>
          <cell r="D284">
            <v>0.11333333333333334</v>
          </cell>
          <cell r="E284">
            <v>0.11333333333333334</v>
          </cell>
          <cell r="F284">
            <v>0.11333333333333334</v>
          </cell>
          <cell r="G284">
            <v>0.11333333333333334</v>
          </cell>
          <cell r="H284">
            <v>0.11333333333333334</v>
          </cell>
          <cell r="I284">
            <v>0.2</v>
          </cell>
          <cell r="J284">
            <v>0</v>
          </cell>
          <cell r="K284">
            <v>0.2</v>
          </cell>
          <cell r="L284">
            <v>8.3333333333333329E-2</v>
          </cell>
          <cell r="M284">
            <v>8.3333333333333329E-2</v>
          </cell>
          <cell r="N284">
            <v>0.12</v>
          </cell>
        </row>
        <row r="285">
          <cell r="C285">
            <v>36892</v>
          </cell>
          <cell r="D285">
            <v>0.11333333333333334</v>
          </cell>
          <cell r="E285">
            <v>0.11333333333333334</v>
          </cell>
          <cell r="F285">
            <v>0.11333333333333334</v>
          </cell>
          <cell r="G285">
            <v>0.11333333333333334</v>
          </cell>
          <cell r="H285">
            <v>0.11333333333333334</v>
          </cell>
          <cell r="I285">
            <v>0.2</v>
          </cell>
          <cell r="J285">
            <v>0</v>
          </cell>
          <cell r="K285">
            <v>0.2</v>
          </cell>
          <cell r="L285">
            <v>8.3333333333333329E-2</v>
          </cell>
          <cell r="M285">
            <v>8.3333333333333329E-2</v>
          </cell>
          <cell r="N285">
            <v>0.12</v>
          </cell>
        </row>
        <row r="286">
          <cell r="C286">
            <v>37257</v>
          </cell>
          <cell r="D286">
            <v>0.11333333333333334</v>
          </cell>
          <cell r="E286">
            <v>0.11333333333333334</v>
          </cell>
          <cell r="F286">
            <v>0.11333333333333334</v>
          </cell>
          <cell r="G286">
            <v>0.11333333333333334</v>
          </cell>
          <cell r="H286">
            <v>0.11333333333333334</v>
          </cell>
          <cell r="I286">
            <v>0.2</v>
          </cell>
          <cell r="J286">
            <v>0</v>
          </cell>
          <cell r="K286">
            <v>0.2</v>
          </cell>
          <cell r="L286">
            <v>8.3333333333333329E-2</v>
          </cell>
          <cell r="M286">
            <v>8.3333333333333329E-2</v>
          </cell>
          <cell r="N286">
            <v>0.12</v>
          </cell>
        </row>
        <row r="287">
          <cell r="C287">
            <v>37622</v>
          </cell>
          <cell r="D287">
            <v>0.11333333333333334</v>
          </cell>
          <cell r="E287">
            <v>0.11333333333333334</v>
          </cell>
          <cell r="F287">
            <v>0.11333333333333334</v>
          </cell>
          <cell r="G287">
            <v>0.11333333333333334</v>
          </cell>
          <cell r="H287">
            <v>0.11333333333333334</v>
          </cell>
          <cell r="I287">
            <v>0.2</v>
          </cell>
          <cell r="J287">
            <v>0</v>
          </cell>
          <cell r="K287">
            <v>0.2</v>
          </cell>
          <cell r="L287">
            <v>8.3333333333333329E-2</v>
          </cell>
          <cell r="M287">
            <v>8.3333333333333329E-2</v>
          </cell>
          <cell r="N287">
            <v>0.12</v>
          </cell>
        </row>
        <row r="288">
          <cell r="C288">
            <v>37987</v>
          </cell>
          <cell r="D288">
            <v>0.11333333333333334</v>
          </cell>
          <cell r="E288">
            <v>0.11333333333333334</v>
          </cell>
          <cell r="F288">
            <v>0.11333333333333334</v>
          </cell>
          <cell r="G288">
            <v>0.11333333333333334</v>
          </cell>
          <cell r="H288">
            <v>0.11333333333333334</v>
          </cell>
          <cell r="I288">
            <v>0.2</v>
          </cell>
          <cell r="J288">
            <v>0</v>
          </cell>
          <cell r="K288">
            <v>0.2</v>
          </cell>
          <cell r="L288">
            <v>8.3333333333333329E-2</v>
          </cell>
          <cell r="M288">
            <v>8.3333333333333329E-2</v>
          </cell>
          <cell r="N288">
            <v>0.12</v>
          </cell>
        </row>
        <row r="289">
          <cell r="C289">
            <v>38353</v>
          </cell>
          <cell r="D289">
            <v>0.11333333333333334</v>
          </cell>
          <cell r="E289">
            <v>0.11333333333333334</v>
          </cell>
          <cell r="F289">
            <v>0.11333333333333334</v>
          </cell>
          <cell r="G289">
            <v>0.11333333333333334</v>
          </cell>
          <cell r="H289">
            <v>0.11333333333333334</v>
          </cell>
          <cell r="I289">
            <v>0.2</v>
          </cell>
          <cell r="J289">
            <v>0</v>
          </cell>
          <cell r="K289">
            <v>0.2</v>
          </cell>
          <cell r="L289">
            <v>8.3333333333333329E-2</v>
          </cell>
          <cell r="M289">
            <v>8.3333333333333329E-2</v>
          </cell>
          <cell r="N289">
            <v>0.12</v>
          </cell>
        </row>
        <row r="290">
          <cell r="C290">
            <v>38718</v>
          </cell>
          <cell r="D290">
            <v>0.11333333333333334</v>
          </cell>
          <cell r="E290">
            <v>0.11333333333333334</v>
          </cell>
          <cell r="F290">
            <v>0.11333333333333334</v>
          </cell>
          <cell r="G290">
            <v>0.11333333333333334</v>
          </cell>
          <cell r="H290">
            <v>0.11333333333333334</v>
          </cell>
          <cell r="I290">
            <v>0.2</v>
          </cell>
          <cell r="J290">
            <v>0</v>
          </cell>
          <cell r="K290">
            <v>0.2</v>
          </cell>
          <cell r="L290">
            <v>8.3333333333333329E-2</v>
          </cell>
          <cell r="M290">
            <v>8.3333333333333329E-2</v>
          </cell>
          <cell r="N290">
            <v>0.12</v>
          </cell>
        </row>
        <row r="292">
          <cell r="C292" t="str">
            <v>Rural NSW</v>
          </cell>
          <cell r="D292" t="str">
            <v>Pulse</v>
          </cell>
          <cell r="E292" t="str">
            <v>AGL</v>
          </cell>
          <cell r="F292" t="str">
            <v>TXU</v>
          </cell>
          <cell r="G292" t="str">
            <v>CitiPower</v>
          </cell>
          <cell r="H292" t="str">
            <v>Powercor</v>
          </cell>
          <cell r="I292" t="str">
            <v>Integral</v>
          </cell>
          <cell r="J292" t="str">
            <v>EnergyAustralia</v>
          </cell>
          <cell r="K292" t="str">
            <v>Rural NSW</v>
          </cell>
          <cell r="L292" t="str">
            <v>Energex</v>
          </cell>
          <cell r="M292" t="str">
            <v>Ergon</v>
          </cell>
          <cell r="N292" t="str">
            <v>Non Incumbent</v>
          </cell>
        </row>
        <row r="293">
          <cell r="C293">
            <v>36526</v>
          </cell>
          <cell r="D293">
            <v>0.11333333333333334</v>
          </cell>
          <cell r="E293">
            <v>0.11333333333333334</v>
          </cell>
          <cell r="F293">
            <v>0.11333333333333334</v>
          </cell>
          <cell r="G293">
            <v>0.11333333333333334</v>
          </cell>
          <cell r="H293">
            <v>0.11333333333333334</v>
          </cell>
          <cell r="I293">
            <v>0.2</v>
          </cell>
          <cell r="J293">
            <v>0.2</v>
          </cell>
          <cell r="K293">
            <v>0</v>
          </cell>
          <cell r="L293">
            <v>8.3333333333333329E-2</v>
          </cell>
          <cell r="M293">
            <v>8.3333333333333329E-2</v>
          </cell>
          <cell r="N293">
            <v>0.12</v>
          </cell>
        </row>
        <row r="294">
          <cell r="C294">
            <v>36892</v>
          </cell>
          <cell r="D294">
            <v>0.11333333333333334</v>
          </cell>
          <cell r="E294">
            <v>0.11333333333333334</v>
          </cell>
          <cell r="F294">
            <v>0.11333333333333334</v>
          </cell>
          <cell r="G294">
            <v>0.11333333333333334</v>
          </cell>
          <cell r="H294">
            <v>0.11333333333333334</v>
          </cell>
          <cell r="I294">
            <v>0.2</v>
          </cell>
          <cell r="J294">
            <v>0.2</v>
          </cell>
          <cell r="K294">
            <v>0</v>
          </cell>
          <cell r="L294">
            <v>8.3333333333333329E-2</v>
          </cell>
          <cell r="M294">
            <v>8.3333333333333329E-2</v>
          </cell>
          <cell r="N294">
            <v>0.12</v>
          </cell>
        </row>
        <row r="295">
          <cell r="C295">
            <v>37257</v>
          </cell>
          <cell r="D295">
            <v>0.11333333333333334</v>
          </cell>
          <cell r="E295">
            <v>0.11333333333333334</v>
          </cell>
          <cell r="F295">
            <v>0.11333333333333334</v>
          </cell>
          <cell r="G295">
            <v>0.11333333333333334</v>
          </cell>
          <cell r="H295">
            <v>0.11333333333333334</v>
          </cell>
          <cell r="I295">
            <v>0.2</v>
          </cell>
          <cell r="J295">
            <v>0.2</v>
          </cell>
          <cell r="K295">
            <v>0</v>
          </cell>
          <cell r="L295">
            <v>8.3333333333333329E-2</v>
          </cell>
          <cell r="M295">
            <v>8.3333333333333329E-2</v>
          </cell>
          <cell r="N295">
            <v>0.12</v>
          </cell>
        </row>
        <row r="296">
          <cell r="C296">
            <v>37622</v>
          </cell>
          <cell r="D296">
            <v>0.11333333333333334</v>
          </cell>
          <cell r="E296">
            <v>0.11333333333333334</v>
          </cell>
          <cell r="F296">
            <v>0.11333333333333334</v>
          </cell>
          <cell r="G296">
            <v>0.11333333333333334</v>
          </cell>
          <cell r="H296">
            <v>0.11333333333333334</v>
          </cell>
          <cell r="I296">
            <v>0.2</v>
          </cell>
          <cell r="J296">
            <v>0.2</v>
          </cell>
          <cell r="K296">
            <v>0</v>
          </cell>
          <cell r="L296">
            <v>8.3333333333333329E-2</v>
          </cell>
          <cell r="M296">
            <v>8.3333333333333329E-2</v>
          </cell>
          <cell r="N296">
            <v>0.12</v>
          </cell>
        </row>
        <row r="297">
          <cell r="C297">
            <v>37987</v>
          </cell>
          <cell r="D297">
            <v>0.11333333333333334</v>
          </cell>
          <cell r="E297">
            <v>0.11333333333333334</v>
          </cell>
          <cell r="F297">
            <v>0.11333333333333334</v>
          </cell>
          <cell r="G297">
            <v>0.11333333333333334</v>
          </cell>
          <cell r="H297">
            <v>0.11333333333333334</v>
          </cell>
          <cell r="I297">
            <v>0.2</v>
          </cell>
          <cell r="J297">
            <v>0.2</v>
          </cell>
          <cell r="K297">
            <v>0</v>
          </cell>
          <cell r="L297">
            <v>8.3333333333333329E-2</v>
          </cell>
          <cell r="M297">
            <v>8.3333333333333329E-2</v>
          </cell>
          <cell r="N297">
            <v>0.12</v>
          </cell>
        </row>
        <row r="298">
          <cell r="C298">
            <v>38353</v>
          </cell>
          <cell r="D298">
            <v>0.11333333333333334</v>
          </cell>
          <cell r="E298">
            <v>0.11333333333333334</v>
          </cell>
          <cell r="F298">
            <v>0.11333333333333334</v>
          </cell>
          <cell r="G298">
            <v>0.11333333333333334</v>
          </cell>
          <cell r="H298">
            <v>0.11333333333333334</v>
          </cell>
          <cell r="I298">
            <v>0.2</v>
          </cell>
          <cell r="J298">
            <v>0.2</v>
          </cell>
          <cell r="K298">
            <v>0</v>
          </cell>
          <cell r="L298">
            <v>8.3333333333333329E-2</v>
          </cell>
          <cell r="M298">
            <v>8.3333333333333329E-2</v>
          </cell>
          <cell r="N298">
            <v>0.12</v>
          </cell>
        </row>
        <row r="299">
          <cell r="C299">
            <v>38718</v>
          </cell>
          <cell r="D299">
            <v>0.11333333333333334</v>
          </cell>
          <cell r="E299">
            <v>0.11333333333333334</v>
          </cell>
          <cell r="F299">
            <v>0.11333333333333334</v>
          </cell>
          <cell r="G299">
            <v>0.11333333333333334</v>
          </cell>
          <cell r="H299">
            <v>0.11333333333333334</v>
          </cell>
          <cell r="I299">
            <v>0.2</v>
          </cell>
          <cell r="J299">
            <v>0.2</v>
          </cell>
          <cell r="K299">
            <v>0</v>
          </cell>
          <cell r="L299">
            <v>8.3333333333333329E-2</v>
          </cell>
          <cell r="M299">
            <v>8.3333333333333329E-2</v>
          </cell>
          <cell r="N299">
            <v>0.12</v>
          </cell>
        </row>
        <row r="301">
          <cell r="C301" t="str">
            <v>Energex</v>
          </cell>
          <cell r="D301" t="str">
            <v>Pulse</v>
          </cell>
          <cell r="E301" t="str">
            <v>AGL</v>
          </cell>
          <cell r="F301" t="str">
            <v>TXU</v>
          </cell>
          <cell r="G301" t="str">
            <v>CitiPower</v>
          </cell>
          <cell r="H301" t="str">
            <v>Powercor</v>
          </cell>
          <cell r="I301" t="str">
            <v>Integral</v>
          </cell>
          <cell r="J301" t="str">
            <v>EnergyAustralia</v>
          </cell>
          <cell r="K301" t="str">
            <v>Rural NSW</v>
          </cell>
          <cell r="L301" t="str">
            <v>Energex</v>
          </cell>
          <cell r="M301" t="str">
            <v>Ergon</v>
          </cell>
          <cell r="N301" t="str">
            <v>Non Incumbent</v>
          </cell>
        </row>
        <row r="302">
          <cell r="C302">
            <v>36526</v>
          </cell>
          <cell r="D302">
            <v>7.0000000000000007E-2</v>
          </cell>
          <cell r="E302">
            <v>7.0000000000000007E-2</v>
          </cell>
          <cell r="F302">
            <v>7.0000000000000007E-2</v>
          </cell>
          <cell r="G302">
            <v>7.0000000000000007E-2</v>
          </cell>
          <cell r="H302">
            <v>7.0000000000000007E-2</v>
          </cell>
          <cell r="I302">
            <v>7.0000000000000007E-2</v>
          </cell>
          <cell r="J302">
            <v>7.0000000000000007E-2</v>
          </cell>
          <cell r="K302">
            <v>7.0000000000000007E-2</v>
          </cell>
          <cell r="L302">
            <v>0</v>
          </cell>
          <cell r="M302">
            <v>0.4</v>
          </cell>
          <cell r="N302">
            <v>7.4999999999999997E-2</v>
          </cell>
        </row>
        <row r="303">
          <cell r="C303">
            <v>36892</v>
          </cell>
          <cell r="D303">
            <v>7.0000000000000007E-2</v>
          </cell>
          <cell r="E303">
            <v>7.0000000000000007E-2</v>
          </cell>
          <cell r="F303">
            <v>7.0000000000000007E-2</v>
          </cell>
          <cell r="G303">
            <v>7.0000000000000007E-2</v>
          </cell>
          <cell r="H303">
            <v>7.0000000000000007E-2</v>
          </cell>
          <cell r="I303">
            <v>7.0000000000000007E-2</v>
          </cell>
          <cell r="J303">
            <v>7.0000000000000007E-2</v>
          </cell>
          <cell r="K303">
            <v>7.0000000000000007E-2</v>
          </cell>
          <cell r="L303">
            <v>0</v>
          </cell>
          <cell r="M303">
            <v>0.4</v>
          </cell>
          <cell r="N303">
            <v>7.4999999999999997E-2</v>
          </cell>
        </row>
        <row r="304">
          <cell r="C304">
            <v>37257</v>
          </cell>
          <cell r="D304">
            <v>7.0000000000000007E-2</v>
          </cell>
          <cell r="E304">
            <v>7.0000000000000007E-2</v>
          </cell>
          <cell r="F304">
            <v>7.0000000000000007E-2</v>
          </cell>
          <cell r="G304">
            <v>7.0000000000000007E-2</v>
          </cell>
          <cell r="H304">
            <v>7.0000000000000007E-2</v>
          </cell>
          <cell r="I304">
            <v>7.0000000000000007E-2</v>
          </cell>
          <cell r="J304">
            <v>7.0000000000000007E-2</v>
          </cell>
          <cell r="K304">
            <v>7.0000000000000007E-2</v>
          </cell>
          <cell r="L304">
            <v>0</v>
          </cell>
          <cell r="M304">
            <v>0.4</v>
          </cell>
          <cell r="N304">
            <v>7.4999999999999997E-2</v>
          </cell>
        </row>
        <row r="305">
          <cell r="C305">
            <v>37622</v>
          </cell>
          <cell r="D305">
            <v>7.0000000000000007E-2</v>
          </cell>
          <cell r="E305">
            <v>7.0000000000000007E-2</v>
          </cell>
          <cell r="F305">
            <v>7.0000000000000007E-2</v>
          </cell>
          <cell r="G305">
            <v>7.0000000000000007E-2</v>
          </cell>
          <cell r="H305">
            <v>7.0000000000000007E-2</v>
          </cell>
          <cell r="I305">
            <v>7.0000000000000007E-2</v>
          </cell>
          <cell r="J305">
            <v>7.0000000000000007E-2</v>
          </cell>
          <cell r="K305">
            <v>7.0000000000000007E-2</v>
          </cell>
          <cell r="L305">
            <v>0</v>
          </cell>
          <cell r="M305">
            <v>0.4</v>
          </cell>
          <cell r="N305">
            <v>7.4999999999999997E-2</v>
          </cell>
        </row>
        <row r="306">
          <cell r="C306">
            <v>37987</v>
          </cell>
          <cell r="D306">
            <v>7.0000000000000007E-2</v>
          </cell>
          <cell r="E306">
            <v>7.0000000000000007E-2</v>
          </cell>
          <cell r="F306">
            <v>7.0000000000000007E-2</v>
          </cell>
          <cell r="G306">
            <v>7.0000000000000007E-2</v>
          </cell>
          <cell r="H306">
            <v>7.0000000000000007E-2</v>
          </cell>
          <cell r="I306">
            <v>7.0000000000000007E-2</v>
          </cell>
          <cell r="J306">
            <v>7.0000000000000007E-2</v>
          </cell>
          <cell r="K306">
            <v>7.0000000000000007E-2</v>
          </cell>
          <cell r="L306">
            <v>0</v>
          </cell>
          <cell r="M306">
            <v>0.4</v>
          </cell>
          <cell r="N306">
            <v>7.4999999999999997E-2</v>
          </cell>
        </row>
        <row r="307">
          <cell r="C307">
            <v>38353</v>
          </cell>
          <cell r="D307">
            <v>7.0000000000000007E-2</v>
          </cell>
          <cell r="E307">
            <v>7.0000000000000007E-2</v>
          </cell>
          <cell r="F307">
            <v>7.0000000000000007E-2</v>
          </cell>
          <cell r="G307">
            <v>7.0000000000000007E-2</v>
          </cell>
          <cell r="H307">
            <v>7.0000000000000007E-2</v>
          </cell>
          <cell r="I307">
            <v>7.0000000000000007E-2</v>
          </cell>
          <cell r="J307">
            <v>7.0000000000000007E-2</v>
          </cell>
          <cell r="K307">
            <v>7.0000000000000007E-2</v>
          </cell>
          <cell r="L307">
            <v>0</v>
          </cell>
          <cell r="M307">
            <v>0.4</v>
          </cell>
          <cell r="N307">
            <v>7.4999999999999997E-2</v>
          </cell>
        </row>
        <row r="308">
          <cell r="C308">
            <v>38718</v>
          </cell>
          <cell r="D308">
            <v>7.0000000000000007E-2</v>
          </cell>
          <cell r="E308">
            <v>7.0000000000000007E-2</v>
          </cell>
          <cell r="F308">
            <v>7.0000000000000007E-2</v>
          </cell>
          <cell r="G308">
            <v>7.0000000000000007E-2</v>
          </cell>
          <cell r="H308">
            <v>7.0000000000000007E-2</v>
          </cell>
          <cell r="I308">
            <v>7.0000000000000007E-2</v>
          </cell>
          <cell r="J308">
            <v>7.0000000000000007E-2</v>
          </cell>
          <cell r="K308">
            <v>7.0000000000000007E-2</v>
          </cell>
          <cell r="L308">
            <v>0</v>
          </cell>
          <cell r="M308">
            <v>0.4</v>
          </cell>
          <cell r="N308">
            <v>7.4999999999999997E-2</v>
          </cell>
        </row>
        <row r="310">
          <cell r="C310" t="str">
            <v>Ergon</v>
          </cell>
          <cell r="D310" t="str">
            <v>Pulse</v>
          </cell>
          <cell r="E310" t="str">
            <v>AGL</v>
          </cell>
          <cell r="F310" t="str">
            <v>TXU</v>
          </cell>
          <cell r="G310" t="str">
            <v>CitiPower</v>
          </cell>
          <cell r="H310" t="str">
            <v>Powercor</v>
          </cell>
          <cell r="I310" t="str">
            <v>Integral</v>
          </cell>
          <cell r="J310" t="str">
            <v>EnergyAustralia</v>
          </cell>
          <cell r="K310" t="str">
            <v>Rural NSW</v>
          </cell>
          <cell r="L310" t="str">
            <v>Energex</v>
          </cell>
          <cell r="M310" t="str">
            <v>Ergon</v>
          </cell>
          <cell r="N310" t="str">
            <v>Non Incumbent</v>
          </cell>
        </row>
        <row r="311">
          <cell r="C311">
            <v>36526</v>
          </cell>
          <cell r="D311">
            <v>7.0000000000000007E-2</v>
          </cell>
          <cell r="E311">
            <v>7.0000000000000007E-2</v>
          </cell>
          <cell r="F311">
            <v>7.0000000000000007E-2</v>
          </cell>
          <cell r="G311">
            <v>7.0000000000000007E-2</v>
          </cell>
          <cell r="H311">
            <v>7.0000000000000007E-2</v>
          </cell>
          <cell r="I311">
            <v>7.0000000000000007E-2</v>
          </cell>
          <cell r="J311">
            <v>7.0000000000000007E-2</v>
          </cell>
          <cell r="K311">
            <v>7.0000000000000007E-2</v>
          </cell>
          <cell r="L311">
            <v>0.4</v>
          </cell>
          <cell r="M311">
            <v>0</v>
          </cell>
          <cell r="N311">
            <v>7.4999999999999997E-2</v>
          </cell>
        </row>
        <row r="312">
          <cell r="C312">
            <v>36892</v>
          </cell>
          <cell r="D312">
            <v>7.0000000000000007E-2</v>
          </cell>
          <cell r="E312">
            <v>7.0000000000000007E-2</v>
          </cell>
          <cell r="F312">
            <v>7.0000000000000007E-2</v>
          </cell>
          <cell r="G312">
            <v>7.0000000000000007E-2</v>
          </cell>
          <cell r="H312">
            <v>7.0000000000000007E-2</v>
          </cell>
          <cell r="I312">
            <v>7.0000000000000007E-2</v>
          </cell>
          <cell r="J312">
            <v>7.0000000000000007E-2</v>
          </cell>
          <cell r="K312">
            <v>7.0000000000000007E-2</v>
          </cell>
          <cell r="L312">
            <v>0.4</v>
          </cell>
          <cell r="M312">
            <v>0</v>
          </cell>
          <cell r="N312">
            <v>7.4999999999999997E-2</v>
          </cell>
        </row>
        <row r="313">
          <cell r="C313">
            <v>37257</v>
          </cell>
          <cell r="D313">
            <v>7.0000000000000007E-2</v>
          </cell>
          <cell r="E313">
            <v>7.0000000000000007E-2</v>
          </cell>
          <cell r="F313">
            <v>7.0000000000000007E-2</v>
          </cell>
          <cell r="G313">
            <v>7.0000000000000007E-2</v>
          </cell>
          <cell r="H313">
            <v>7.0000000000000007E-2</v>
          </cell>
          <cell r="I313">
            <v>7.0000000000000007E-2</v>
          </cell>
          <cell r="J313">
            <v>7.0000000000000007E-2</v>
          </cell>
          <cell r="K313">
            <v>7.0000000000000007E-2</v>
          </cell>
          <cell r="L313">
            <v>0.4</v>
          </cell>
          <cell r="M313">
            <v>0</v>
          </cell>
          <cell r="N313">
            <v>7.4999999999999997E-2</v>
          </cell>
        </row>
        <row r="314">
          <cell r="C314">
            <v>37622</v>
          </cell>
          <cell r="D314">
            <v>7.0000000000000007E-2</v>
          </cell>
          <cell r="E314">
            <v>7.0000000000000007E-2</v>
          </cell>
          <cell r="F314">
            <v>7.0000000000000007E-2</v>
          </cell>
          <cell r="G314">
            <v>7.0000000000000007E-2</v>
          </cell>
          <cell r="H314">
            <v>7.0000000000000007E-2</v>
          </cell>
          <cell r="I314">
            <v>7.0000000000000007E-2</v>
          </cell>
          <cell r="J314">
            <v>7.0000000000000007E-2</v>
          </cell>
          <cell r="K314">
            <v>7.0000000000000007E-2</v>
          </cell>
          <cell r="L314">
            <v>0.4</v>
          </cell>
          <cell r="M314">
            <v>0</v>
          </cell>
          <cell r="N314">
            <v>7.4999999999999997E-2</v>
          </cell>
        </row>
        <row r="315">
          <cell r="C315">
            <v>37987</v>
          </cell>
          <cell r="D315">
            <v>7.0000000000000007E-2</v>
          </cell>
          <cell r="E315">
            <v>7.0000000000000007E-2</v>
          </cell>
          <cell r="F315">
            <v>7.0000000000000007E-2</v>
          </cell>
          <cell r="G315">
            <v>7.0000000000000007E-2</v>
          </cell>
          <cell r="H315">
            <v>7.0000000000000007E-2</v>
          </cell>
          <cell r="I315">
            <v>7.0000000000000007E-2</v>
          </cell>
          <cell r="J315">
            <v>7.0000000000000007E-2</v>
          </cell>
          <cell r="K315">
            <v>7.0000000000000007E-2</v>
          </cell>
          <cell r="L315">
            <v>0.4</v>
          </cell>
          <cell r="M315">
            <v>0</v>
          </cell>
          <cell r="N315">
            <v>7.4999999999999997E-2</v>
          </cell>
        </row>
        <row r="316">
          <cell r="C316">
            <v>38353</v>
          </cell>
          <cell r="D316">
            <v>7.0000000000000007E-2</v>
          </cell>
          <cell r="E316">
            <v>7.0000000000000007E-2</v>
          </cell>
          <cell r="F316">
            <v>7.0000000000000007E-2</v>
          </cell>
          <cell r="G316">
            <v>7.0000000000000007E-2</v>
          </cell>
          <cell r="H316">
            <v>7.0000000000000007E-2</v>
          </cell>
          <cell r="I316">
            <v>7.0000000000000007E-2</v>
          </cell>
          <cell r="J316">
            <v>7.0000000000000007E-2</v>
          </cell>
          <cell r="K316">
            <v>7.0000000000000007E-2</v>
          </cell>
          <cell r="L316">
            <v>0.4</v>
          </cell>
          <cell r="M316">
            <v>0</v>
          </cell>
          <cell r="N316">
            <v>7.4999999999999997E-2</v>
          </cell>
        </row>
        <row r="317">
          <cell r="C317">
            <v>38718</v>
          </cell>
          <cell r="D317">
            <v>7.0000000000000007E-2</v>
          </cell>
          <cell r="E317">
            <v>7.0000000000000007E-2</v>
          </cell>
          <cell r="F317">
            <v>7.0000000000000007E-2</v>
          </cell>
          <cell r="G317">
            <v>7.0000000000000007E-2</v>
          </cell>
          <cell r="H317">
            <v>7.0000000000000007E-2</v>
          </cell>
          <cell r="I317">
            <v>7.0000000000000007E-2</v>
          </cell>
          <cell r="J317">
            <v>7.0000000000000007E-2</v>
          </cell>
          <cell r="K317">
            <v>7.0000000000000007E-2</v>
          </cell>
          <cell r="L317">
            <v>0.4</v>
          </cell>
          <cell r="M317">
            <v>0</v>
          </cell>
          <cell r="N317">
            <v>7.4999999999999997E-2</v>
          </cell>
        </row>
        <row r="319">
          <cell r="C319" t="str">
            <v>Non Incumbent</v>
          </cell>
          <cell r="D319" t="str">
            <v>Pulse</v>
          </cell>
          <cell r="E319" t="str">
            <v>AGL</v>
          </cell>
          <cell r="F319" t="str">
            <v>TXU</v>
          </cell>
          <cell r="G319" t="str">
            <v>CitiPower</v>
          </cell>
          <cell r="H319" t="str">
            <v>Powercor</v>
          </cell>
          <cell r="I319" t="str">
            <v>Integral</v>
          </cell>
          <cell r="J319" t="str">
            <v>EnergyAustralia</v>
          </cell>
          <cell r="K319" t="str">
            <v>Rural NSW</v>
          </cell>
          <cell r="L319" t="str">
            <v>Energex</v>
          </cell>
          <cell r="M319" t="str">
            <v>Ergon</v>
          </cell>
          <cell r="N319" t="str">
            <v>Non Incumbent</v>
          </cell>
        </row>
        <row r="320">
          <cell r="C320">
            <v>36526</v>
          </cell>
          <cell r="D320">
            <v>0.11999999999999988</v>
          </cell>
          <cell r="E320">
            <v>0.11999999999999988</v>
          </cell>
          <cell r="F320">
            <v>0.11999999999999988</v>
          </cell>
          <cell r="G320">
            <v>0.11999999999999988</v>
          </cell>
          <cell r="H320">
            <v>0.11999999999999988</v>
          </cell>
          <cell r="I320">
            <v>0.11999999999999988</v>
          </cell>
          <cell r="J320">
            <v>0.11999999999999988</v>
          </cell>
          <cell r="K320">
            <v>0.11999999999999988</v>
          </cell>
          <cell r="L320">
            <v>0.10000000000000009</v>
          </cell>
          <cell r="M320">
            <v>0.10000000000000009</v>
          </cell>
          <cell r="N320">
            <v>0.12</v>
          </cell>
        </row>
        <row r="321">
          <cell r="C321">
            <v>36892</v>
          </cell>
          <cell r="D321">
            <v>0.11999999999999988</v>
          </cell>
          <cell r="E321">
            <v>0.11999999999999988</v>
          </cell>
          <cell r="F321">
            <v>0.11999999999999988</v>
          </cell>
          <cell r="G321">
            <v>0.11999999999999988</v>
          </cell>
          <cell r="H321">
            <v>0.11999999999999988</v>
          </cell>
          <cell r="I321">
            <v>0.11999999999999988</v>
          </cell>
          <cell r="J321">
            <v>0.11999999999999988</v>
          </cell>
          <cell r="K321">
            <v>0.11999999999999988</v>
          </cell>
          <cell r="L321">
            <v>0.10000000000000009</v>
          </cell>
          <cell r="M321">
            <v>0.10000000000000009</v>
          </cell>
          <cell r="N321">
            <v>0.12</v>
          </cell>
        </row>
        <row r="322">
          <cell r="C322">
            <v>37257</v>
          </cell>
          <cell r="D322">
            <v>0.11999999999999988</v>
          </cell>
          <cell r="E322">
            <v>0.11999999999999988</v>
          </cell>
          <cell r="F322">
            <v>0.11999999999999988</v>
          </cell>
          <cell r="G322">
            <v>0.11999999999999988</v>
          </cell>
          <cell r="H322">
            <v>0.11999999999999988</v>
          </cell>
          <cell r="I322">
            <v>0.11999999999999988</v>
          </cell>
          <cell r="J322">
            <v>0.11999999999999988</v>
          </cell>
          <cell r="K322">
            <v>0.11999999999999988</v>
          </cell>
          <cell r="L322">
            <v>0.10000000000000009</v>
          </cell>
          <cell r="M322">
            <v>0.10000000000000009</v>
          </cell>
          <cell r="N322">
            <v>0.12</v>
          </cell>
        </row>
        <row r="323">
          <cell r="C323">
            <v>37622</v>
          </cell>
          <cell r="D323">
            <v>0.11999999999999988</v>
          </cell>
          <cell r="E323">
            <v>0.11999999999999988</v>
          </cell>
          <cell r="F323">
            <v>0.11999999999999988</v>
          </cell>
          <cell r="G323">
            <v>0.11999999999999988</v>
          </cell>
          <cell r="H323">
            <v>0.11999999999999988</v>
          </cell>
          <cell r="I323">
            <v>0.11999999999999988</v>
          </cell>
          <cell r="J323">
            <v>0.11999999999999988</v>
          </cell>
          <cell r="K323">
            <v>0.11999999999999988</v>
          </cell>
          <cell r="L323">
            <v>0.10000000000000009</v>
          </cell>
          <cell r="M323">
            <v>0.10000000000000009</v>
          </cell>
          <cell r="N323">
            <v>0.12</v>
          </cell>
        </row>
        <row r="324">
          <cell r="C324">
            <v>37987</v>
          </cell>
          <cell r="D324">
            <v>0.11999999999999988</v>
          </cell>
          <cell r="E324">
            <v>0.11999999999999988</v>
          </cell>
          <cell r="F324">
            <v>0.11999999999999988</v>
          </cell>
          <cell r="G324">
            <v>0.11999999999999988</v>
          </cell>
          <cell r="H324">
            <v>0.11999999999999988</v>
          </cell>
          <cell r="I324">
            <v>0.11999999999999988</v>
          </cell>
          <cell r="J324">
            <v>0.11999999999999988</v>
          </cell>
          <cell r="K324">
            <v>0.11999999999999988</v>
          </cell>
          <cell r="L324">
            <v>0.10000000000000009</v>
          </cell>
          <cell r="M324">
            <v>0.10000000000000009</v>
          </cell>
          <cell r="N324">
            <v>0.12</v>
          </cell>
        </row>
        <row r="325">
          <cell r="C325">
            <v>38353</v>
          </cell>
          <cell r="D325">
            <v>0.11999999999999988</v>
          </cell>
          <cell r="E325">
            <v>0.11999999999999988</v>
          </cell>
          <cell r="F325">
            <v>0.11999999999999988</v>
          </cell>
          <cell r="G325">
            <v>0.11999999999999988</v>
          </cell>
          <cell r="H325">
            <v>0.11999999999999988</v>
          </cell>
          <cell r="I325">
            <v>0.11999999999999988</v>
          </cell>
          <cell r="J325">
            <v>0.11999999999999988</v>
          </cell>
          <cell r="K325">
            <v>0.11999999999999988</v>
          </cell>
          <cell r="L325">
            <v>0.10000000000000009</v>
          </cell>
          <cell r="M325">
            <v>0.10000000000000009</v>
          </cell>
          <cell r="N325">
            <v>0.12</v>
          </cell>
        </row>
        <row r="326">
          <cell r="C326">
            <v>38718</v>
          </cell>
          <cell r="D326">
            <v>0.11999999999999988</v>
          </cell>
          <cell r="E326">
            <v>0.11999999999999988</v>
          </cell>
          <cell r="F326">
            <v>0.11999999999999988</v>
          </cell>
          <cell r="G326">
            <v>0.11999999999999988</v>
          </cell>
          <cell r="H326">
            <v>0.11999999999999988</v>
          </cell>
          <cell r="I326">
            <v>0.11999999999999988</v>
          </cell>
          <cell r="J326">
            <v>0.11999999999999988</v>
          </cell>
          <cell r="K326">
            <v>0.11999999999999988</v>
          </cell>
          <cell r="L326">
            <v>0.10000000000000009</v>
          </cell>
          <cell r="M326">
            <v>0.10000000000000009</v>
          </cell>
          <cell r="N326">
            <v>0.12</v>
          </cell>
        </row>
        <row r="338">
          <cell r="C338" t="str">
            <v>Pulse wins from:</v>
          </cell>
          <cell r="D338" t="str">
            <v>Pulse</v>
          </cell>
          <cell r="E338" t="str">
            <v>AGL</v>
          </cell>
          <cell r="F338" t="str">
            <v>TXU</v>
          </cell>
          <cell r="G338" t="str">
            <v>CitiPower</v>
          </cell>
          <cell r="H338" t="str">
            <v>Powercor</v>
          </cell>
          <cell r="I338" t="str">
            <v>Integral</v>
          </cell>
          <cell r="J338" t="str">
            <v>EnergyAustralia</v>
          </cell>
          <cell r="K338" t="str">
            <v>Rural NSW</v>
          </cell>
          <cell r="L338" t="str">
            <v>Energex</v>
          </cell>
          <cell r="M338" t="str">
            <v>Ergon</v>
          </cell>
          <cell r="N338" t="str">
            <v>Non Incumbent</v>
          </cell>
        </row>
        <row r="339">
          <cell r="C339">
            <v>36526</v>
          </cell>
          <cell r="D339">
            <v>0</v>
          </cell>
          <cell r="E339">
            <v>0.1</v>
          </cell>
          <cell r="F339">
            <v>0.1</v>
          </cell>
          <cell r="G339">
            <v>0.1</v>
          </cell>
          <cell r="H339">
            <v>0.1</v>
          </cell>
          <cell r="I339">
            <v>7.0000000000000007E-2</v>
          </cell>
          <cell r="J339">
            <v>7.0000000000000007E-2</v>
          </cell>
          <cell r="K339">
            <v>7.0000000000000007E-2</v>
          </cell>
          <cell r="L339">
            <v>0.05</v>
          </cell>
          <cell r="M339">
            <v>0.05</v>
          </cell>
          <cell r="N339">
            <v>7.0000000000000007E-2</v>
          </cell>
        </row>
        <row r="340">
          <cell r="C340">
            <v>36892</v>
          </cell>
          <cell r="D340">
            <v>0</v>
          </cell>
          <cell r="E340">
            <v>0.1</v>
          </cell>
          <cell r="F340">
            <v>0.1</v>
          </cell>
          <cell r="G340">
            <v>0.1</v>
          </cell>
          <cell r="H340">
            <v>0.1</v>
          </cell>
          <cell r="I340">
            <v>7.0000000000000007E-2</v>
          </cell>
          <cell r="J340">
            <v>7.0000000000000007E-2</v>
          </cell>
          <cell r="K340">
            <v>7.0000000000000007E-2</v>
          </cell>
          <cell r="L340">
            <v>0.05</v>
          </cell>
          <cell r="M340">
            <v>0.05</v>
          </cell>
          <cell r="N340">
            <v>7.0000000000000007E-2</v>
          </cell>
        </row>
        <row r="341">
          <cell r="C341">
            <v>37257</v>
          </cell>
          <cell r="D341">
            <v>0</v>
          </cell>
          <cell r="E341">
            <v>0.1</v>
          </cell>
          <cell r="F341">
            <v>0.1</v>
          </cell>
          <cell r="G341">
            <v>0.1</v>
          </cell>
          <cell r="H341">
            <v>0.1</v>
          </cell>
          <cell r="I341">
            <v>7.0000000000000007E-2</v>
          </cell>
          <cell r="J341">
            <v>7.0000000000000007E-2</v>
          </cell>
          <cell r="K341">
            <v>7.0000000000000007E-2</v>
          </cell>
          <cell r="L341">
            <v>0.05</v>
          </cell>
          <cell r="M341">
            <v>0.05</v>
          </cell>
          <cell r="N341">
            <v>7.0000000000000007E-2</v>
          </cell>
        </row>
        <row r="342">
          <cell r="C342">
            <v>37622</v>
          </cell>
          <cell r="D342">
            <v>0</v>
          </cell>
          <cell r="E342">
            <v>0.1</v>
          </cell>
          <cell r="F342">
            <v>0.1</v>
          </cell>
          <cell r="G342">
            <v>0.1</v>
          </cell>
          <cell r="H342">
            <v>0.1</v>
          </cell>
          <cell r="I342">
            <v>7.0000000000000007E-2</v>
          </cell>
          <cell r="J342">
            <v>7.0000000000000007E-2</v>
          </cell>
          <cell r="K342">
            <v>7.0000000000000007E-2</v>
          </cell>
          <cell r="L342">
            <v>0.05</v>
          </cell>
          <cell r="M342">
            <v>0.05</v>
          </cell>
          <cell r="N342">
            <v>7.0000000000000007E-2</v>
          </cell>
        </row>
        <row r="343">
          <cell r="C343">
            <v>37987</v>
          </cell>
          <cell r="D343">
            <v>0</v>
          </cell>
          <cell r="E343">
            <v>0.1</v>
          </cell>
          <cell r="F343">
            <v>0.1</v>
          </cell>
          <cell r="G343">
            <v>0.1</v>
          </cell>
          <cell r="H343">
            <v>0.1</v>
          </cell>
          <cell r="I343">
            <v>7.0000000000000007E-2</v>
          </cell>
          <cell r="J343">
            <v>7.0000000000000007E-2</v>
          </cell>
          <cell r="K343">
            <v>7.0000000000000007E-2</v>
          </cell>
          <cell r="L343">
            <v>0.05</v>
          </cell>
          <cell r="M343">
            <v>0.05</v>
          </cell>
          <cell r="N343">
            <v>7.0000000000000007E-2</v>
          </cell>
        </row>
        <row r="344">
          <cell r="C344">
            <v>38353</v>
          </cell>
          <cell r="D344">
            <v>0</v>
          </cell>
          <cell r="E344">
            <v>0.1</v>
          </cell>
          <cell r="F344">
            <v>0.1</v>
          </cell>
          <cell r="G344">
            <v>0.1</v>
          </cell>
          <cell r="H344">
            <v>0.1</v>
          </cell>
          <cell r="I344">
            <v>7.0000000000000007E-2</v>
          </cell>
          <cell r="J344">
            <v>7.0000000000000007E-2</v>
          </cell>
          <cell r="K344">
            <v>7.0000000000000007E-2</v>
          </cell>
          <cell r="L344">
            <v>0.05</v>
          </cell>
          <cell r="M344">
            <v>0.05</v>
          </cell>
          <cell r="N344">
            <v>7.0000000000000007E-2</v>
          </cell>
        </row>
        <row r="345">
          <cell r="C345">
            <v>38718</v>
          </cell>
          <cell r="D345">
            <v>0</v>
          </cell>
          <cell r="E345">
            <v>0.1</v>
          </cell>
          <cell r="F345">
            <v>0.1</v>
          </cell>
          <cell r="G345">
            <v>0.1</v>
          </cell>
          <cell r="H345">
            <v>0.1</v>
          </cell>
          <cell r="I345">
            <v>7.0000000000000007E-2</v>
          </cell>
          <cell r="J345">
            <v>7.0000000000000007E-2</v>
          </cell>
          <cell r="K345">
            <v>7.0000000000000007E-2</v>
          </cell>
          <cell r="L345">
            <v>0.05</v>
          </cell>
          <cell r="M345">
            <v>0.05</v>
          </cell>
          <cell r="N345">
            <v>7.0000000000000007E-2</v>
          </cell>
        </row>
        <row r="347">
          <cell r="C347" t="str">
            <v>AGL</v>
          </cell>
          <cell r="D347" t="str">
            <v>Pulse</v>
          </cell>
          <cell r="E347" t="str">
            <v>AGL</v>
          </cell>
          <cell r="F347" t="str">
            <v>TXU</v>
          </cell>
          <cell r="G347" t="str">
            <v>CitiPower</v>
          </cell>
          <cell r="H347" t="str">
            <v>Powercor</v>
          </cell>
          <cell r="I347" t="str">
            <v>Integral</v>
          </cell>
          <cell r="J347" t="str">
            <v>EnergyAustralia</v>
          </cell>
          <cell r="K347" t="str">
            <v>Rural NSW</v>
          </cell>
          <cell r="L347" t="str">
            <v>Energex</v>
          </cell>
          <cell r="M347" t="str">
            <v>Ergon</v>
          </cell>
          <cell r="N347" t="str">
            <v>Non Incumbent</v>
          </cell>
        </row>
        <row r="348">
          <cell r="C348">
            <v>36526</v>
          </cell>
          <cell r="D348">
            <v>0.1</v>
          </cell>
          <cell r="E348">
            <v>0</v>
          </cell>
          <cell r="F348">
            <v>0.1</v>
          </cell>
          <cell r="G348">
            <v>0.1</v>
          </cell>
          <cell r="H348">
            <v>0.1</v>
          </cell>
          <cell r="I348">
            <v>6.7500000000000004E-2</v>
          </cell>
          <cell r="J348">
            <v>6.7500000000000004E-2</v>
          </cell>
          <cell r="K348">
            <v>6.7500000000000004E-2</v>
          </cell>
          <cell r="L348">
            <v>0.05</v>
          </cell>
          <cell r="M348">
            <v>0.05</v>
          </cell>
          <cell r="N348">
            <v>7.4999999999999997E-2</v>
          </cell>
        </row>
        <row r="349">
          <cell r="C349">
            <v>36892</v>
          </cell>
          <cell r="D349">
            <v>0.1</v>
          </cell>
          <cell r="E349">
            <v>0</v>
          </cell>
          <cell r="F349">
            <v>0.1</v>
          </cell>
          <cell r="G349">
            <v>0.1</v>
          </cell>
          <cell r="H349">
            <v>0.1</v>
          </cell>
          <cell r="I349">
            <v>6.7500000000000004E-2</v>
          </cell>
          <cell r="J349">
            <v>6.7500000000000004E-2</v>
          </cell>
          <cell r="K349">
            <v>6.7500000000000004E-2</v>
          </cell>
          <cell r="L349">
            <v>0.05</v>
          </cell>
          <cell r="M349">
            <v>0.05</v>
          </cell>
          <cell r="N349">
            <v>7.4999999999999997E-2</v>
          </cell>
        </row>
        <row r="350">
          <cell r="C350">
            <v>37257</v>
          </cell>
          <cell r="D350">
            <v>0.1</v>
          </cell>
          <cell r="E350">
            <v>0</v>
          </cell>
          <cell r="F350">
            <v>0.1</v>
          </cell>
          <cell r="G350">
            <v>0.1</v>
          </cell>
          <cell r="H350">
            <v>0.1</v>
          </cell>
          <cell r="I350">
            <v>6.7500000000000004E-2</v>
          </cell>
          <cell r="J350">
            <v>6.7500000000000004E-2</v>
          </cell>
          <cell r="K350">
            <v>6.7500000000000004E-2</v>
          </cell>
          <cell r="L350">
            <v>0.05</v>
          </cell>
          <cell r="M350">
            <v>0.05</v>
          </cell>
          <cell r="N350">
            <v>7.4999999999999997E-2</v>
          </cell>
        </row>
        <row r="351">
          <cell r="C351">
            <v>37622</v>
          </cell>
          <cell r="D351">
            <v>0.1</v>
          </cell>
          <cell r="E351">
            <v>0</v>
          </cell>
          <cell r="F351">
            <v>0.1</v>
          </cell>
          <cell r="G351">
            <v>0.1</v>
          </cell>
          <cell r="H351">
            <v>0.1</v>
          </cell>
          <cell r="I351">
            <v>6.7500000000000004E-2</v>
          </cell>
          <cell r="J351">
            <v>6.7500000000000004E-2</v>
          </cell>
          <cell r="K351">
            <v>6.7500000000000004E-2</v>
          </cell>
          <cell r="L351">
            <v>0.05</v>
          </cell>
          <cell r="M351">
            <v>0.05</v>
          </cell>
          <cell r="N351">
            <v>7.4999999999999997E-2</v>
          </cell>
        </row>
        <row r="352">
          <cell r="C352">
            <v>37987</v>
          </cell>
          <cell r="D352">
            <v>0.1</v>
          </cell>
          <cell r="E352">
            <v>0</v>
          </cell>
          <cell r="F352">
            <v>0.1</v>
          </cell>
          <cell r="G352">
            <v>0.1</v>
          </cell>
          <cell r="H352">
            <v>0.1</v>
          </cell>
          <cell r="I352">
            <v>6.7500000000000004E-2</v>
          </cell>
          <cell r="J352">
            <v>6.7500000000000004E-2</v>
          </cell>
          <cell r="K352">
            <v>6.7500000000000004E-2</v>
          </cell>
          <cell r="L352">
            <v>0.05</v>
          </cell>
          <cell r="M352">
            <v>0.05</v>
          </cell>
          <cell r="N352">
            <v>7.4999999999999997E-2</v>
          </cell>
        </row>
        <row r="353">
          <cell r="C353">
            <v>38353</v>
          </cell>
          <cell r="D353">
            <v>0.1</v>
          </cell>
          <cell r="E353">
            <v>0</v>
          </cell>
          <cell r="F353">
            <v>0.1</v>
          </cell>
          <cell r="G353">
            <v>0.1</v>
          </cell>
          <cell r="H353">
            <v>0.1</v>
          </cell>
          <cell r="I353">
            <v>6.7500000000000004E-2</v>
          </cell>
          <cell r="J353">
            <v>6.7500000000000004E-2</v>
          </cell>
          <cell r="K353">
            <v>6.7500000000000004E-2</v>
          </cell>
          <cell r="L353">
            <v>0.05</v>
          </cell>
          <cell r="M353">
            <v>0.05</v>
          </cell>
          <cell r="N353">
            <v>7.4999999999999997E-2</v>
          </cell>
        </row>
        <row r="354">
          <cell r="C354">
            <v>38718</v>
          </cell>
          <cell r="D354">
            <v>0.1</v>
          </cell>
          <cell r="E354">
            <v>0</v>
          </cell>
          <cell r="F354">
            <v>0.1</v>
          </cell>
          <cell r="G354">
            <v>0.1</v>
          </cell>
          <cell r="H354">
            <v>0.1</v>
          </cell>
          <cell r="I354">
            <v>6.7500000000000004E-2</v>
          </cell>
          <cell r="J354">
            <v>6.7500000000000004E-2</v>
          </cell>
          <cell r="K354">
            <v>6.7500000000000004E-2</v>
          </cell>
          <cell r="L354">
            <v>0.05</v>
          </cell>
          <cell r="M354">
            <v>0.05</v>
          </cell>
          <cell r="N354">
            <v>7.4999999999999997E-2</v>
          </cell>
        </row>
        <row r="356">
          <cell r="C356" t="str">
            <v>TXU</v>
          </cell>
          <cell r="D356" t="str">
            <v>Pulse</v>
          </cell>
          <cell r="E356" t="str">
            <v>AGL</v>
          </cell>
          <cell r="F356" t="str">
            <v>TXU</v>
          </cell>
          <cell r="G356" t="str">
            <v>CitiPower</v>
          </cell>
          <cell r="H356" t="str">
            <v>Powercor</v>
          </cell>
          <cell r="I356" t="str">
            <v>Integral</v>
          </cell>
          <cell r="J356" t="str">
            <v>EnergyAustralia</v>
          </cell>
          <cell r="K356" t="str">
            <v>Rural NSW</v>
          </cell>
          <cell r="L356" t="str">
            <v>Energex</v>
          </cell>
          <cell r="M356" t="str">
            <v>Ergon</v>
          </cell>
          <cell r="N356" t="str">
            <v>Non Incumbent</v>
          </cell>
        </row>
        <row r="357">
          <cell r="C357">
            <v>36526</v>
          </cell>
          <cell r="D357">
            <v>0.1</v>
          </cell>
          <cell r="E357">
            <v>0.1</v>
          </cell>
          <cell r="F357">
            <v>0</v>
          </cell>
          <cell r="G357">
            <v>0.1</v>
          </cell>
          <cell r="H357">
            <v>0.1</v>
          </cell>
          <cell r="I357">
            <v>6.7500000000000004E-2</v>
          </cell>
          <cell r="J357">
            <v>6.7500000000000004E-2</v>
          </cell>
          <cell r="K357">
            <v>6.7500000000000004E-2</v>
          </cell>
          <cell r="L357">
            <v>0.05</v>
          </cell>
          <cell r="M357">
            <v>0.05</v>
          </cell>
          <cell r="N357">
            <v>7.4999999999999997E-2</v>
          </cell>
        </row>
        <row r="358">
          <cell r="C358">
            <v>36892</v>
          </cell>
          <cell r="D358">
            <v>0.1</v>
          </cell>
          <cell r="E358">
            <v>0.1</v>
          </cell>
          <cell r="F358">
            <v>0</v>
          </cell>
          <cell r="G358">
            <v>0.1</v>
          </cell>
          <cell r="H358">
            <v>0.1</v>
          </cell>
          <cell r="I358">
            <v>6.7500000000000004E-2</v>
          </cell>
          <cell r="J358">
            <v>6.7500000000000004E-2</v>
          </cell>
          <cell r="K358">
            <v>6.7500000000000004E-2</v>
          </cell>
          <cell r="L358">
            <v>0.05</v>
          </cell>
          <cell r="M358">
            <v>0.05</v>
          </cell>
          <cell r="N358">
            <v>7.4999999999999997E-2</v>
          </cell>
        </row>
        <row r="359">
          <cell r="C359">
            <v>37257</v>
          </cell>
          <cell r="D359">
            <v>0.1</v>
          </cell>
          <cell r="E359">
            <v>0.1</v>
          </cell>
          <cell r="F359">
            <v>0</v>
          </cell>
          <cell r="G359">
            <v>0.1</v>
          </cell>
          <cell r="H359">
            <v>0.1</v>
          </cell>
          <cell r="I359">
            <v>6.7500000000000004E-2</v>
          </cell>
          <cell r="J359">
            <v>6.7500000000000004E-2</v>
          </cell>
          <cell r="K359">
            <v>6.7500000000000004E-2</v>
          </cell>
          <cell r="L359">
            <v>0.05</v>
          </cell>
          <cell r="M359">
            <v>0.05</v>
          </cell>
          <cell r="N359">
            <v>7.4999999999999997E-2</v>
          </cell>
        </row>
        <row r="360">
          <cell r="C360">
            <v>37622</v>
          </cell>
          <cell r="D360">
            <v>0.1</v>
          </cell>
          <cell r="E360">
            <v>0.1</v>
          </cell>
          <cell r="F360">
            <v>0</v>
          </cell>
          <cell r="G360">
            <v>0.1</v>
          </cell>
          <cell r="H360">
            <v>0.1</v>
          </cell>
          <cell r="I360">
            <v>6.7500000000000004E-2</v>
          </cell>
          <cell r="J360">
            <v>6.7500000000000004E-2</v>
          </cell>
          <cell r="K360">
            <v>6.7500000000000004E-2</v>
          </cell>
          <cell r="L360">
            <v>0.05</v>
          </cell>
          <cell r="M360">
            <v>0.05</v>
          </cell>
          <cell r="N360">
            <v>7.4999999999999997E-2</v>
          </cell>
        </row>
        <row r="361">
          <cell r="C361">
            <v>37987</v>
          </cell>
          <cell r="D361">
            <v>0.1</v>
          </cell>
          <cell r="E361">
            <v>0.1</v>
          </cell>
          <cell r="F361">
            <v>0</v>
          </cell>
          <cell r="G361">
            <v>0.1</v>
          </cell>
          <cell r="H361">
            <v>0.1</v>
          </cell>
          <cell r="I361">
            <v>6.7500000000000004E-2</v>
          </cell>
          <cell r="J361">
            <v>6.7500000000000004E-2</v>
          </cell>
          <cell r="K361">
            <v>6.7500000000000004E-2</v>
          </cell>
          <cell r="L361">
            <v>0.05</v>
          </cell>
          <cell r="M361">
            <v>0.05</v>
          </cell>
          <cell r="N361">
            <v>7.4999999999999997E-2</v>
          </cell>
        </row>
        <row r="362">
          <cell r="C362">
            <v>38353</v>
          </cell>
          <cell r="D362">
            <v>0.1</v>
          </cell>
          <cell r="E362">
            <v>0.1</v>
          </cell>
          <cell r="F362">
            <v>0</v>
          </cell>
          <cell r="G362">
            <v>0.1</v>
          </cell>
          <cell r="H362">
            <v>0.1</v>
          </cell>
          <cell r="I362">
            <v>6.7500000000000004E-2</v>
          </cell>
          <cell r="J362">
            <v>6.7500000000000004E-2</v>
          </cell>
          <cell r="K362">
            <v>6.7500000000000004E-2</v>
          </cell>
          <cell r="L362">
            <v>0.05</v>
          </cell>
          <cell r="M362">
            <v>0.05</v>
          </cell>
          <cell r="N362">
            <v>7.4999999999999997E-2</v>
          </cell>
        </row>
        <row r="363">
          <cell r="C363">
            <v>38718</v>
          </cell>
          <cell r="D363">
            <v>0.1</v>
          </cell>
          <cell r="E363">
            <v>0.1</v>
          </cell>
          <cell r="F363">
            <v>0</v>
          </cell>
          <cell r="G363">
            <v>0.1</v>
          </cell>
          <cell r="H363">
            <v>0.1</v>
          </cell>
          <cell r="I363">
            <v>6.7500000000000004E-2</v>
          </cell>
          <cell r="J363">
            <v>6.7500000000000004E-2</v>
          </cell>
          <cell r="K363">
            <v>6.7500000000000004E-2</v>
          </cell>
          <cell r="L363">
            <v>0.05</v>
          </cell>
          <cell r="M363">
            <v>0.05</v>
          </cell>
          <cell r="N363">
            <v>7.4999999999999997E-2</v>
          </cell>
        </row>
        <row r="365">
          <cell r="C365" t="str">
            <v>CitiPower</v>
          </cell>
          <cell r="D365" t="str">
            <v>Pulse</v>
          </cell>
          <cell r="E365" t="str">
            <v>AGL</v>
          </cell>
          <cell r="F365" t="str">
            <v>TXU</v>
          </cell>
          <cell r="G365" t="str">
            <v>CitiPower</v>
          </cell>
          <cell r="H365" t="str">
            <v>Powercor</v>
          </cell>
          <cell r="I365" t="str">
            <v>Integral</v>
          </cell>
          <cell r="J365" t="str">
            <v>EnergyAustralia</v>
          </cell>
          <cell r="K365" t="str">
            <v>Rural NSW</v>
          </cell>
          <cell r="L365" t="str">
            <v>Energex</v>
          </cell>
          <cell r="M365" t="str">
            <v>Ergon</v>
          </cell>
          <cell r="N365" t="str">
            <v>Non Incumbent</v>
          </cell>
        </row>
        <row r="366">
          <cell r="C366">
            <v>36526</v>
          </cell>
          <cell r="D366">
            <v>0.1</v>
          </cell>
          <cell r="E366">
            <v>0.1</v>
          </cell>
          <cell r="F366">
            <v>0.1</v>
          </cell>
          <cell r="G366">
            <v>0</v>
          </cell>
          <cell r="H366">
            <v>0.1</v>
          </cell>
          <cell r="I366">
            <v>6.7500000000000004E-2</v>
          </cell>
          <cell r="J366">
            <v>6.7500000000000004E-2</v>
          </cell>
          <cell r="K366">
            <v>6.7500000000000004E-2</v>
          </cell>
          <cell r="L366">
            <v>0.05</v>
          </cell>
          <cell r="M366">
            <v>0.05</v>
          </cell>
          <cell r="N366">
            <v>7.4999999999999997E-2</v>
          </cell>
        </row>
        <row r="367">
          <cell r="C367">
            <v>36892</v>
          </cell>
          <cell r="D367">
            <v>0.1</v>
          </cell>
          <cell r="E367">
            <v>0.1</v>
          </cell>
          <cell r="F367">
            <v>0.1</v>
          </cell>
          <cell r="G367">
            <v>0</v>
          </cell>
          <cell r="H367">
            <v>0.1</v>
          </cell>
          <cell r="I367">
            <v>6.7500000000000004E-2</v>
          </cell>
          <cell r="J367">
            <v>6.7500000000000004E-2</v>
          </cell>
          <cell r="K367">
            <v>6.7500000000000004E-2</v>
          </cell>
          <cell r="L367">
            <v>0.05</v>
          </cell>
          <cell r="M367">
            <v>0.05</v>
          </cell>
          <cell r="N367">
            <v>7.4999999999999997E-2</v>
          </cell>
        </row>
        <row r="368">
          <cell r="C368">
            <v>37257</v>
          </cell>
          <cell r="D368">
            <v>0.1</v>
          </cell>
          <cell r="E368">
            <v>0.1</v>
          </cell>
          <cell r="F368">
            <v>0.1</v>
          </cell>
          <cell r="G368">
            <v>0</v>
          </cell>
          <cell r="H368">
            <v>0.1</v>
          </cell>
          <cell r="I368">
            <v>6.7500000000000004E-2</v>
          </cell>
          <cell r="J368">
            <v>6.7500000000000004E-2</v>
          </cell>
          <cell r="K368">
            <v>6.7500000000000004E-2</v>
          </cell>
          <cell r="L368">
            <v>0.05</v>
          </cell>
          <cell r="M368">
            <v>0.05</v>
          </cell>
          <cell r="N368">
            <v>7.4999999999999997E-2</v>
          </cell>
        </row>
        <row r="369">
          <cell r="C369">
            <v>37622</v>
          </cell>
          <cell r="D369">
            <v>0.1</v>
          </cell>
          <cell r="E369">
            <v>0.1</v>
          </cell>
          <cell r="F369">
            <v>0.1</v>
          </cell>
          <cell r="G369">
            <v>0</v>
          </cell>
          <cell r="H369">
            <v>0.1</v>
          </cell>
          <cell r="I369">
            <v>6.7500000000000004E-2</v>
          </cell>
          <cell r="J369">
            <v>6.7500000000000004E-2</v>
          </cell>
          <cell r="K369">
            <v>6.7500000000000004E-2</v>
          </cell>
          <cell r="L369">
            <v>0.05</v>
          </cell>
          <cell r="M369">
            <v>0.05</v>
          </cell>
          <cell r="N369">
            <v>7.4999999999999997E-2</v>
          </cell>
        </row>
        <row r="370">
          <cell r="C370">
            <v>37987</v>
          </cell>
          <cell r="D370">
            <v>0.1</v>
          </cell>
          <cell r="E370">
            <v>0.1</v>
          </cell>
          <cell r="F370">
            <v>0.1</v>
          </cell>
          <cell r="G370">
            <v>0</v>
          </cell>
          <cell r="H370">
            <v>0.1</v>
          </cell>
          <cell r="I370">
            <v>6.7500000000000004E-2</v>
          </cell>
          <cell r="J370">
            <v>6.7500000000000004E-2</v>
          </cell>
          <cell r="K370">
            <v>6.7500000000000004E-2</v>
          </cell>
          <cell r="L370">
            <v>0.05</v>
          </cell>
          <cell r="M370">
            <v>0.05</v>
          </cell>
          <cell r="N370">
            <v>7.4999999999999997E-2</v>
          </cell>
        </row>
        <row r="371">
          <cell r="C371">
            <v>38353</v>
          </cell>
          <cell r="D371">
            <v>0.1</v>
          </cell>
          <cell r="E371">
            <v>0.1</v>
          </cell>
          <cell r="F371">
            <v>0.1</v>
          </cell>
          <cell r="G371">
            <v>0</v>
          </cell>
          <cell r="H371">
            <v>0.1</v>
          </cell>
          <cell r="I371">
            <v>6.7500000000000004E-2</v>
          </cell>
          <cell r="J371">
            <v>6.7500000000000004E-2</v>
          </cell>
          <cell r="K371">
            <v>6.7500000000000004E-2</v>
          </cell>
          <cell r="L371">
            <v>0.05</v>
          </cell>
          <cell r="M371">
            <v>0.05</v>
          </cell>
          <cell r="N371">
            <v>7.4999999999999997E-2</v>
          </cell>
        </row>
        <row r="372">
          <cell r="C372">
            <v>38718</v>
          </cell>
          <cell r="D372">
            <v>0.1</v>
          </cell>
          <cell r="E372">
            <v>0.1</v>
          </cell>
          <cell r="F372">
            <v>0.1</v>
          </cell>
          <cell r="G372">
            <v>0</v>
          </cell>
          <cell r="H372">
            <v>0.1</v>
          </cell>
          <cell r="I372">
            <v>6.7500000000000004E-2</v>
          </cell>
          <cell r="J372">
            <v>6.7500000000000004E-2</v>
          </cell>
          <cell r="K372">
            <v>6.7500000000000004E-2</v>
          </cell>
          <cell r="L372">
            <v>0.05</v>
          </cell>
          <cell r="M372">
            <v>0.05</v>
          </cell>
          <cell r="N372">
            <v>7.4999999999999997E-2</v>
          </cell>
        </row>
        <row r="374">
          <cell r="C374" t="str">
            <v>Powercor</v>
          </cell>
          <cell r="D374" t="str">
            <v>Pulse</v>
          </cell>
          <cell r="E374" t="str">
            <v>AGL</v>
          </cell>
          <cell r="F374" t="str">
            <v>TXU</v>
          </cell>
          <cell r="G374" t="str">
            <v>CitiPower</v>
          </cell>
          <cell r="H374" t="str">
            <v>Powercor</v>
          </cell>
          <cell r="I374" t="str">
            <v>Integral</v>
          </cell>
          <cell r="J374" t="str">
            <v>EnergyAustralia</v>
          </cell>
          <cell r="K374" t="str">
            <v>Rural NSW</v>
          </cell>
          <cell r="L374" t="str">
            <v>Energex</v>
          </cell>
          <cell r="M374" t="str">
            <v>Ergon</v>
          </cell>
          <cell r="N374" t="str">
            <v>Non Incumbent</v>
          </cell>
        </row>
        <row r="375">
          <cell r="C375">
            <v>36526</v>
          </cell>
          <cell r="D375">
            <v>0.1</v>
          </cell>
          <cell r="E375">
            <v>0.1</v>
          </cell>
          <cell r="F375">
            <v>0.1</v>
          </cell>
          <cell r="G375">
            <v>0.1</v>
          </cell>
          <cell r="H375">
            <v>0</v>
          </cell>
          <cell r="I375">
            <v>6.7500000000000004E-2</v>
          </cell>
          <cell r="J375">
            <v>6.7500000000000004E-2</v>
          </cell>
          <cell r="K375">
            <v>6.7500000000000004E-2</v>
          </cell>
          <cell r="L375">
            <v>0.05</v>
          </cell>
          <cell r="M375">
            <v>0.05</v>
          </cell>
          <cell r="N375">
            <v>7.4999999999999997E-2</v>
          </cell>
        </row>
        <row r="376">
          <cell r="C376">
            <v>36892</v>
          </cell>
          <cell r="D376">
            <v>0.1</v>
          </cell>
          <cell r="E376">
            <v>0.1</v>
          </cell>
          <cell r="F376">
            <v>0.1</v>
          </cell>
          <cell r="G376">
            <v>0.1</v>
          </cell>
          <cell r="H376">
            <v>0</v>
          </cell>
          <cell r="I376">
            <v>6.7500000000000004E-2</v>
          </cell>
          <cell r="J376">
            <v>6.7500000000000004E-2</v>
          </cell>
          <cell r="K376">
            <v>6.7500000000000004E-2</v>
          </cell>
          <cell r="L376">
            <v>0.05</v>
          </cell>
          <cell r="M376">
            <v>0.05</v>
          </cell>
          <cell r="N376">
            <v>7.4999999999999997E-2</v>
          </cell>
        </row>
        <row r="377">
          <cell r="C377">
            <v>37257</v>
          </cell>
          <cell r="D377">
            <v>0.1</v>
          </cell>
          <cell r="E377">
            <v>0.1</v>
          </cell>
          <cell r="F377">
            <v>0.1</v>
          </cell>
          <cell r="G377">
            <v>0.1</v>
          </cell>
          <cell r="H377">
            <v>0</v>
          </cell>
          <cell r="I377">
            <v>6.7500000000000004E-2</v>
          </cell>
          <cell r="J377">
            <v>6.7500000000000004E-2</v>
          </cell>
          <cell r="K377">
            <v>6.7500000000000004E-2</v>
          </cell>
          <cell r="L377">
            <v>0.05</v>
          </cell>
          <cell r="M377">
            <v>0.05</v>
          </cell>
          <cell r="N377">
            <v>7.4999999999999997E-2</v>
          </cell>
        </row>
        <row r="378">
          <cell r="C378">
            <v>37622</v>
          </cell>
          <cell r="D378">
            <v>0.1</v>
          </cell>
          <cell r="E378">
            <v>0.1</v>
          </cell>
          <cell r="F378">
            <v>0.1</v>
          </cell>
          <cell r="G378">
            <v>0.1</v>
          </cell>
          <cell r="H378">
            <v>0</v>
          </cell>
          <cell r="I378">
            <v>6.7500000000000004E-2</v>
          </cell>
          <cell r="J378">
            <v>6.7500000000000004E-2</v>
          </cell>
          <cell r="K378">
            <v>6.7500000000000004E-2</v>
          </cell>
          <cell r="L378">
            <v>0.05</v>
          </cell>
          <cell r="M378">
            <v>0.05</v>
          </cell>
          <cell r="N378">
            <v>7.4999999999999997E-2</v>
          </cell>
        </row>
        <row r="379">
          <cell r="C379">
            <v>37987</v>
          </cell>
          <cell r="D379">
            <v>0.1</v>
          </cell>
          <cell r="E379">
            <v>0.1</v>
          </cell>
          <cell r="F379">
            <v>0.1</v>
          </cell>
          <cell r="G379">
            <v>0.1</v>
          </cell>
          <cell r="H379">
            <v>0</v>
          </cell>
          <cell r="I379">
            <v>6.7500000000000004E-2</v>
          </cell>
          <cell r="J379">
            <v>6.7500000000000004E-2</v>
          </cell>
          <cell r="K379">
            <v>6.7500000000000004E-2</v>
          </cell>
          <cell r="L379">
            <v>0.05</v>
          </cell>
          <cell r="M379">
            <v>0.05</v>
          </cell>
          <cell r="N379">
            <v>7.4999999999999997E-2</v>
          </cell>
        </row>
        <row r="380">
          <cell r="C380">
            <v>38353</v>
          </cell>
          <cell r="D380">
            <v>0.1</v>
          </cell>
          <cell r="E380">
            <v>0.1</v>
          </cell>
          <cell r="F380">
            <v>0.1</v>
          </cell>
          <cell r="G380">
            <v>0.1</v>
          </cell>
          <cell r="H380">
            <v>0</v>
          </cell>
          <cell r="I380">
            <v>6.7500000000000004E-2</v>
          </cell>
          <cell r="J380">
            <v>6.7500000000000004E-2</v>
          </cell>
          <cell r="K380">
            <v>6.7500000000000004E-2</v>
          </cell>
          <cell r="L380">
            <v>0.05</v>
          </cell>
          <cell r="M380">
            <v>0.05</v>
          </cell>
          <cell r="N380">
            <v>7.4999999999999997E-2</v>
          </cell>
        </row>
        <row r="381">
          <cell r="C381">
            <v>38718</v>
          </cell>
          <cell r="D381">
            <v>0.1</v>
          </cell>
          <cell r="E381">
            <v>0.1</v>
          </cell>
          <cell r="F381">
            <v>0.1</v>
          </cell>
          <cell r="G381">
            <v>0.1</v>
          </cell>
          <cell r="H381">
            <v>0</v>
          </cell>
          <cell r="I381">
            <v>6.7500000000000004E-2</v>
          </cell>
          <cell r="J381">
            <v>6.7500000000000004E-2</v>
          </cell>
          <cell r="K381">
            <v>6.7500000000000004E-2</v>
          </cell>
          <cell r="L381">
            <v>0.05</v>
          </cell>
          <cell r="M381">
            <v>0.05</v>
          </cell>
          <cell r="N381">
            <v>7.4999999999999997E-2</v>
          </cell>
        </row>
        <row r="383">
          <cell r="C383" t="str">
            <v>Integral</v>
          </cell>
          <cell r="D383" t="str">
            <v>Pulse</v>
          </cell>
          <cell r="E383" t="str">
            <v>AGL</v>
          </cell>
          <cell r="F383" t="str">
            <v>TXU</v>
          </cell>
          <cell r="G383" t="str">
            <v>CitiPower</v>
          </cell>
          <cell r="H383" t="str">
            <v>Powercor</v>
          </cell>
          <cell r="I383" t="str">
            <v>Integral</v>
          </cell>
          <cell r="J383" t="str">
            <v>EnergyAustralia</v>
          </cell>
          <cell r="K383" t="str">
            <v>Rural NSW</v>
          </cell>
          <cell r="L383" t="str">
            <v>Energex</v>
          </cell>
          <cell r="M383" t="str">
            <v>Ergon</v>
          </cell>
          <cell r="N383" t="str">
            <v>Non Incumbent</v>
          </cell>
        </row>
        <row r="384">
          <cell r="C384">
            <v>36526</v>
          </cell>
          <cell r="D384">
            <v>0.11333333333333334</v>
          </cell>
          <cell r="E384">
            <v>0.11333333333333334</v>
          </cell>
          <cell r="F384">
            <v>0.11333333333333334</v>
          </cell>
          <cell r="G384">
            <v>0.11333333333333334</v>
          </cell>
          <cell r="H384">
            <v>0.11333333333333334</v>
          </cell>
          <cell r="I384">
            <v>0</v>
          </cell>
          <cell r="J384">
            <v>0.2</v>
          </cell>
          <cell r="K384">
            <v>0.2</v>
          </cell>
          <cell r="L384">
            <v>8.3333333333333329E-2</v>
          </cell>
          <cell r="M384">
            <v>8.3333333333333329E-2</v>
          </cell>
          <cell r="N384">
            <v>0.12</v>
          </cell>
        </row>
        <row r="385">
          <cell r="C385">
            <v>36892</v>
          </cell>
          <cell r="D385">
            <v>0.11333333333333334</v>
          </cell>
          <cell r="E385">
            <v>0.11333333333333334</v>
          </cell>
          <cell r="F385">
            <v>0.11333333333333334</v>
          </cell>
          <cell r="G385">
            <v>0.11333333333333334</v>
          </cell>
          <cell r="H385">
            <v>0.11333333333333334</v>
          </cell>
          <cell r="I385">
            <v>0</v>
          </cell>
          <cell r="J385">
            <v>0.2</v>
          </cell>
          <cell r="K385">
            <v>0.2</v>
          </cell>
          <cell r="L385">
            <v>8.3333333333333329E-2</v>
          </cell>
          <cell r="M385">
            <v>8.3333333333333329E-2</v>
          </cell>
          <cell r="N385">
            <v>0.12</v>
          </cell>
        </row>
        <row r="386">
          <cell r="C386">
            <v>37257</v>
          </cell>
          <cell r="D386">
            <v>0.11333333333333334</v>
          </cell>
          <cell r="E386">
            <v>0.11333333333333334</v>
          </cell>
          <cell r="F386">
            <v>0.11333333333333334</v>
          </cell>
          <cell r="G386">
            <v>0.11333333333333334</v>
          </cell>
          <cell r="H386">
            <v>0.11333333333333334</v>
          </cell>
          <cell r="I386">
            <v>0</v>
          </cell>
          <cell r="J386">
            <v>0.2</v>
          </cell>
          <cell r="K386">
            <v>0.2</v>
          </cell>
          <cell r="L386">
            <v>8.3333333333333329E-2</v>
          </cell>
          <cell r="M386">
            <v>8.3333333333333329E-2</v>
          </cell>
          <cell r="N386">
            <v>0.12</v>
          </cell>
        </row>
        <row r="387">
          <cell r="C387">
            <v>37622</v>
          </cell>
          <cell r="D387">
            <v>0.11333333333333334</v>
          </cell>
          <cell r="E387">
            <v>0.11333333333333334</v>
          </cell>
          <cell r="F387">
            <v>0.11333333333333334</v>
          </cell>
          <cell r="G387">
            <v>0.11333333333333334</v>
          </cell>
          <cell r="H387">
            <v>0.11333333333333334</v>
          </cell>
          <cell r="I387">
            <v>0</v>
          </cell>
          <cell r="J387">
            <v>0.2</v>
          </cell>
          <cell r="K387">
            <v>0.2</v>
          </cell>
          <cell r="L387">
            <v>8.3333333333333329E-2</v>
          </cell>
          <cell r="M387">
            <v>8.3333333333333329E-2</v>
          </cell>
          <cell r="N387">
            <v>0.12</v>
          </cell>
        </row>
        <row r="388">
          <cell r="C388">
            <v>37987</v>
          </cell>
          <cell r="D388">
            <v>0.11333333333333334</v>
          </cell>
          <cell r="E388">
            <v>0.11333333333333334</v>
          </cell>
          <cell r="F388">
            <v>0.11333333333333334</v>
          </cell>
          <cell r="G388">
            <v>0.11333333333333334</v>
          </cell>
          <cell r="H388">
            <v>0.11333333333333334</v>
          </cell>
          <cell r="I388">
            <v>0</v>
          </cell>
          <cell r="J388">
            <v>0.2</v>
          </cell>
          <cell r="K388">
            <v>0.2</v>
          </cell>
          <cell r="L388">
            <v>8.3333333333333329E-2</v>
          </cell>
          <cell r="M388">
            <v>8.3333333333333329E-2</v>
          </cell>
          <cell r="N388">
            <v>0.12</v>
          </cell>
        </row>
        <row r="389">
          <cell r="C389">
            <v>38353</v>
          </cell>
          <cell r="D389">
            <v>0.11333333333333334</v>
          </cell>
          <cell r="E389">
            <v>0.11333333333333334</v>
          </cell>
          <cell r="F389">
            <v>0.11333333333333334</v>
          </cell>
          <cell r="G389">
            <v>0.11333333333333334</v>
          </cell>
          <cell r="H389">
            <v>0.11333333333333334</v>
          </cell>
          <cell r="I389">
            <v>0</v>
          </cell>
          <cell r="J389">
            <v>0.2</v>
          </cell>
          <cell r="K389">
            <v>0.2</v>
          </cell>
          <cell r="L389">
            <v>8.3333333333333329E-2</v>
          </cell>
          <cell r="M389">
            <v>8.3333333333333329E-2</v>
          </cell>
          <cell r="N389">
            <v>0.12</v>
          </cell>
        </row>
        <row r="390">
          <cell r="C390">
            <v>38718</v>
          </cell>
          <cell r="D390">
            <v>0.11333333333333334</v>
          </cell>
          <cell r="E390">
            <v>0.11333333333333334</v>
          </cell>
          <cell r="F390">
            <v>0.11333333333333334</v>
          </cell>
          <cell r="G390">
            <v>0.11333333333333334</v>
          </cell>
          <cell r="H390">
            <v>0.11333333333333334</v>
          </cell>
          <cell r="I390">
            <v>0</v>
          </cell>
          <cell r="J390">
            <v>0.2</v>
          </cell>
          <cell r="K390">
            <v>0.2</v>
          </cell>
          <cell r="L390">
            <v>8.3333333333333329E-2</v>
          </cell>
          <cell r="M390">
            <v>8.3333333333333329E-2</v>
          </cell>
          <cell r="N390">
            <v>0.12</v>
          </cell>
        </row>
        <row r="392">
          <cell r="C392" t="str">
            <v>EnergyAustralia</v>
          </cell>
          <cell r="D392" t="str">
            <v>Pulse</v>
          </cell>
          <cell r="E392" t="str">
            <v>AGL</v>
          </cell>
          <cell r="F392" t="str">
            <v>TXU</v>
          </cell>
          <cell r="G392" t="str">
            <v>CitiPower</v>
          </cell>
          <cell r="H392" t="str">
            <v>Powercor</v>
          </cell>
          <cell r="I392" t="str">
            <v>Integral</v>
          </cell>
          <cell r="J392" t="str">
            <v>EnergyAustralia</v>
          </cell>
          <cell r="K392" t="str">
            <v>Rural NSW</v>
          </cell>
          <cell r="L392" t="str">
            <v>Energex</v>
          </cell>
          <cell r="M392" t="str">
            <v>Ergon</v>
          </cell>
          <cell r="N392" t="str">
            <v>Non Incumbent</v>
          </cell>
        </row>
        <row r="393">
          <cell r="C393">
            <v>36526</v>
          </cell>
          <cell r="D393">
            <v>0.11333333333333334</v>
          </cell>
          <cell r="E393">
            <v>0.11333333333333334</v>
          </cell>
          <cell r="F393">
            <v>0.11333333333333334</v>
          </cell>
          <cell r="G393">
            <v>0.11333333333333334</v>
          </cell>
          <cell r="H393">
            <v>0.11333333333333334</v>
          </cell>
          <cell r="I393">
            <v>0.2</v>
          </cell>
          <cell r="J393">
            <v>0</v>
          </cell>
          <cell r="K393">
            <v>0.2</v>
          </cell>
          <cell r="L393">
            <v>8.3333333333333329E-2</v>
          </cell>
          <cell r="M393">
            <v>8.3333333333333329E-2</v>
          </cell>
          <cell r="N393">
            <v>0.12</v>
          </cell>
        </row>
        <row r="394">
          <cell r="C394">
            <v>36892</v>
          </cell>
          <cell r="D394">
            <v>0.11333333333333334</v>
          </cell>
          <cell r="E394">
            <v>0.11333333333333334</v>
          </cell>
          <cell r="F394">
            <v>0.11333333333333334</v>
          </cell>
          <cell r="G394">
            <v>0.11333333333333334</v>
          </cell>
          <cell r="H394">
            <v>0.11333333333333334</v>
          </cell>
          <cell r="I394">
            <v>0.2</v>
          </cell>
          <cell r="J394">
            <v>0</v>
          </cell>
          <cell r="K394">
            <v>0.2</v>
          </cell>
          <cell r="L394">
            <v>8.3333333333333329E-2</v>
          </cell>
          <cell r="M394">
            <v>8.3333333333333329E-2</v>
          </cell>
          <cell r="N394">
            <v>0.12</v>
          </cell>
        </row>
        <row r="395">
          <cell r="C395">
            <v>37257</v>
          </cell>
          <cell r="D395">
            <v>0.11333333333333334</v>
          </cell>
          <cell r="E395">
            <v>0.11333333333333334</v>
          </cell>
          <cell r="F395">
            <v>0.11333333333333334</v>
          </cell>
          <cell r="G395">
            <v>0.11333333333333334</v>
          </cell>
          <cell r="H395">
            <v>0.11333333333333334</v>
          </cell>
          <cell r="I395">
            <v>0.2</v>
          </cell>
          <cell r="J395">
            <v>0</v>
          </cell>
          <cell r="K395">
            <v>0.2</v>
          </cell>
          <cell r="L395">
            <v>8.3333333333333329E-2</v>
          </cell>
          <cell r="M395">
            <v>8.3333333333333329E-2</v>
          </cell>
          <cell r="N395">
            <v>0.12</v>
          </cell>
        </row>
        <row r="396">
          <cell r="C396">
            <v>37622</v>
          </cell>
          <cell r="D396">
            <v>0.11333333333333334</v>
          </cell>
          <cell r="E396">
            <v>0.11333333333333334</v>
          </cell>
          <cell r="F396">
            <v>0.11333333333333334</v>
          </cell>
          <cell r="G396">
            <v>0.11333333333333334</v>
          </cell>
          <cell r="H396">
            <v>0.11333333333333334</v>
          </cell>
          <cell r="I396">
            <v>0.2</v>
          </cell>
          <cell r="J396">
            <v>0</v>
          </cell>
          <cell r="K396">
            <v>0.2</v>
          </cell>
          <cell r="L396">
            <v>8.3333333333333329E-2</v>
          </cell>
          <cell r="M396">
            <v>8.3333333333333329E-2</v>
          </cell>
          <cell r="N396">
            <v>0.12</v>
          </cell>
        </row>
        <row r="397">
          <cell r="C397">
            <v>37987</v>
          </cell>
          <cell r="D397">
            <v>0.11333333333333334</v>
          </cell>
          <cell r="E397">
            <v>0.11333333333333334</v>
          </cell>
          <cell r="F397">
            <v>0.11333333333333334</v>
          </cell>
          <cell r="G397">
            <v>0.11333333333333334</v>
          </cell>
          <cell r="H397">
            <v>0.11333333333333334</v>
          </cell>
          <cell r="I397">
            <v>0.2</v>
          </cell>
          <cell r="J397">
            <v>0</v>
          </cell>
          <cell r="K397">
            <v>0.2</v>
          </cell>
          <cell r="L397">
            <v>8.3333333333333329E-2</v>
          </cell>
          <cell r="M397">
            <v>8.3333333333333329E-2</v>
          </cell>
          <cell r="N397">
            <v>0.12</v>
          </cell>
        </row>
        <row r="398">
          <cell r="C398">
            <v>38353</v>
          </cell>
          <cell r="D398">
            <v>0.11333333333333334</v>
          </cell>
          <cell r="E398">
            <v>0.11333333333333334</v>
          </cell>
          <cell r="F398">
            <v>0.11333333333333334</v>
          </cell>
          <cell r="G398">
            <v>0.11333333333333334</v>
          </cell>
          <cell r="H398">
            <v>0.11333333333333334</v>
          </cell>
          <cell r="I398">
            <v>0.2</v>
          </cell>
          <cell r="J398">
            <v>0</v>
          </cell>
          <cell r="K398">
            <v>0.2</v>
          </cell>
          <cell r="L398">
            <v>8.3333333333333329E-2</v>
          </cell>
          <cell r="M398">
            <v>8.3333333333333329E-2</v>
          </cell>
          <cell r="N398">
            <v>0.12</v>
          </cell>
        </row>
        <row r="399">
          <cell r="C399">
            <v>38718</v>
          </cell>
          <cell r="D399">
            <v>0.11333333333333334</v>
          </cell>
          <cell r="E399">
            <v>0.11333333333333334</v>
          </cell>
          <cell r="F399">
            <v>0.11333333333333334</v>
          </cell>
          <cell r="G399">
            <v>0.11333333333333334</v>
          </cell>
          <cell r="H399">
            <v>0.11333333333333334</v>
          </cell>
          <cell r="I399">
            <v>0.2</v>
          </cell>
          <cell r="J399">
            <v>0</v>
          </cell>
          <cell r="K399">
            <v>0.2</v>
          </cell>
          <cell r="L399">
            <v>8.3333333333333329E-2</v>
          </cell>
          <cell r="M399">
            <v>8.3333333333333329E-2</v>
          </cell>
          <cell r="N399">
            <v>0.12</v>
          </cell>
        </row>
        <row r="401">
          <cell r="C401" t="str">
            <v>Rural NSW</v>
          </cell>
          <cell r="D401" t="str">
            <v>Pulse</v>
          </cell>
          <cell r="E401" t="str">
            <v>AGL</v>
          </cell>
          <cell r="F401" t="str">
            <v>TXU</v>
          </cell>
          <cell r="G401" t="str">
            <v>CitiPower</v>
          </cell>
          <cell r="H401" t="str">
            <v>Powercor</v>
          </cell>
          <cell r="I401" t="str">
            <v>Integral</v>
          </cell>
          <cell r="J401" t="str">
            <v>EnergyAustralia</v>
          </cell>
          <cell r="K401" t="str">
            <v>Rural NSW</v>
          </cell>
          <cell r="L401" t="str">
            <v>Energex</v>
          </cell>
          <cell r="M401" t="str">
            <v>Ergon</v>
          </cell>
          <cell r="N401" t="str">
            <v>Non Incumbent</v>
          </cell>
        </row>
        <row r="402">
          <cell r="C402">
            <v>36526</v>
          </cell>
          <cell r="D402">
            <v>0.11333333333333334</v>
          </cell>
          <cell r="E402">
            <v>0.11333333333333334</v>
          </cell>
          <cell r="F402">
            <v>0.11333333333333334</v>
          </cell>
          <cell r="G402">
            <v>0.11333333333333334</v>
          </cell>
          <cell r="H402">
            <v>0.11333333333333334</v>
          </cell>
          <cell r="I402">
            <v>0.2</v>
          </cell>
          <cell r="J402">
            <v>0.2</v>
          </cell>
          <cell r="K402">
            <v>0</v>
          </cell>
          <cell r="L402">
            <v>8.3333333333333329E-2</v>
          </cell>
          <cell r="M402">
            <v>8.3333333333333329E-2</v>
          </cell>
          <cell r="N402">
            <v>0.12</v>
          </cell>
        </row>
        <row r="403">
          <cell r="C403">
            <v>36892</v>
          </cell>
          <cell r="D403">
            <v>0.11333333333333334</v>
          </cell>
          <cell r="E403">
            <v>0.11333333333333334</v>
          </cell>
          <cell r="F403">
            <v>0.11333333333333334</v>
          </cell>
          <cell r="G403">
            <v>0.11333333333333334</v>
          </cell>
          <cell r="H403">
            <v>0.11333333333333334</v>
          </cell>
          <cell r="I403">
            <v>0.2</v>
          </cell>
          <cell r="J403">
            <v>0.2</v>
          </cell>
          <cell r="K403">
            <v>0</v>
          </cell>
          <cell r="L403">
            <v>8.3333333333333329E-2</v>
          </cell>
          <cell r="M403">
            <v>8.3333333333333329E-2</v>
          </cell>
          <cell r="N403">
            <v>0.12</v>
          </cell>
        </row>
        <row r="404">
          <cell r="C404">
            <v>37257</v>
          </cell>
          <cell r="D404">
            <v>0.11333333333333334</v>
          </cell>
          <cell r="E404">
            <v>0.11333333333333334</v>
          </cell>
          <cell r="F404">
            <v>0.11333333333333334</v>
          </cell>
          <cell r="G404">
            <v>0.11333333333333334</v>
          </cell>
          <cell r="H404">
            <v>0.11333333333333334</v>
          </cell>
          <cell r="I404">
            <v>0.2</v>
          </cell>
          <cell r="J404">
            <v>0.2</v>
          </cell>
          <cell r="K404">
            <v>0</v>
          </cell>
          <cell r="L404">
            <v>8.3333333333333329E-2</v>
          </cell>
          <cell r="M404">
            <v>8.3333333333333329E-2</v>
          </cell>
          <cell r="N404">
            <v>0.12</v>
          </cell>
        </row>
        <row r="405">
          <cell r="C405">
            <v>37622</v>
          </cell>
          <cell r="D405">
            <v>0.11333333333333334</v>
          </cell>
          <cell r="E405">
            <v>0.11333333333333334</v>
          </cell>
          <cell r="F405">
            <v>0.11333333333333334</v>
          </cell>
          <cell r="G405">
            <v>0.11333333333333334</v>
          </cell>
          <cell r="H405">
            <v>0.11333333333333334</v>
          </cell>
          <cell r="I405">
            <v>0.2</v>
          </cell>
          <cell r="J405">
            <v>0.2</v>
          </cell>
          <cell r="K405">
            <v>0</v>
          </cell>
          <cell r="L405">
            <v>8.3333333333333329E-2</v>
          </cell>
          <cell r="M405">
            <v>8.3333333333333329E-2</v>
          </cell>
          <cell r="N405">
            <v>0.12</v>
          </cell>
        </row>
        <row r="406">
          <cell r="C406">
            <v>37987</v>
          </cell>
          <cell r="D406">
            <v>0.11333333333333334</v>
          </cell>
          <cell r="E406">
            <v>0.11333333333333334</v>
          </cell>
          <cell r="F406">
            <v>0.11333333333333334</v>
          </cell>
          <cell r="G406">
            <v>0.11333333333333334</v>
          </cell>
          <cell r="H406">
            <v>0.11333333333333334</v>
          </cell>
          <cell r="I406">
            <v>0.2</v>
          </cell>
          <cell r="J406">
            <v>0.2</v>
          </cell>
          <cell r="K406">
            <v>0</v>
          </cell>
          <cell r="L406">
            <v>8.3333333333333329E-2</v>
          </cell>
          <cell r="M406">
            <v>8.3333333333333329E-2</v>
          </cell>
          <cell r="N406">
            <v>0.12</v>
          </cell>
        </row>
        <row r="407">
          <cell r="C407">
            <v>38353</v>
          </cell>
          <cell r="D407">
            <v>0.11333333333333334</v>
          </cell>
          <cell r="E407">
            <v>0.11333333333333334</v>
          </cell>
          <cell r="F407">
            <v>0.11333333333333334</v>
          </cell>
          <cell r="G407">
            <v>0.11333333333333334</v>
          </cell>
          <cell r="H407">
            <v>0.11333333333333334</v>
          </cell>
          <cell r="I407">
            <v>0.2</v>
          </cell>
          <cell r="J407">
            <v>0.2</v>
          </cell>
          <cell r="K407">
            <v>0</v>
          </cell>
          <cell r="L407">
            <v>8.3333333333333329E-2</v>
          </cell>
          <cell r="M407">
            <v>8.3333333333333329E-2</v>
          </cell>
          <cell r="N407">
            <v>0.12</v>
          </cell>
        </row>
        <row r="408">
          <cell r="C408">
            <v>38718</v>
          </cell>
          <cell r="D408">
            <v>0.11333333333333334</v>
          </cell>
          <cell r="E408">
            <v>0.11333333333333334</v>
          </cell>
          <cell r="F408">
            <v>0.11333333333333334</v>
          </cell>
          <cell r="G408">
            <v>0.11333333333333334</v>
          </cell>
          <cell r="H408">
            <v>0.11333333333333334</v>
          </cell>
          <cell r="I408">
            <v>0.2</v>
          </cell>
          <cell r="J408">
            <v>0.2</v>
          </cell>
          <cell r="K408">
            <v>0</v>
          </cell>
          <cell r="L408">
            <v>8.3333333333333329E-2</v>
          </cell>
          <cell r="M408">
            <v>8.3333333333333329E-2</v>
          </cell>
          <cell r="N408">
            <v>0.12</v>
          </cell>
        </row>
        <row r="410">
          <cell r="C410" t="str">
            <v>Energex</v>
          </cell>
          <cell r="D410" t="str">
            <v>Pulse</v>
          </cell>
          <cell r="E410" t="str">
            <v>AGL</v>
          </cell>
          <cell r="F410" t="str">
            <v>TXU</v>
          </cell>
          <cell r="G410" t="str">
            <v>CitiPower</v>
          </cell>
          <cell r="H410" t="str">
            <v>Powercor</v>
          </cell>
          <cell r="I410" t="str">
            <v>Integral</v>
          </cell>
          <cell r="J410" t="str">
            <v>EnergyAustralia</v>
          </cell>
          <cell r="K410" t="str">
            <v>Rural NSW</v>
          </cell>
          <cell r="L410" t="str">
            <v>Energex</v>
          </cell>
          <cell r="M410" t="str">
            <v>Ergon</v>
          </cell>
          <cell r="N410" t="str">
            <v>Non Incumbent</v>
          </cell>
        </row>
        <row r="411">
          <cell r="C411">
            <v>36526</v>
          </cell>
          <cell r="D411">
            <v>7.0000000000000007E-2</v>
          </cell>
          <cell r="E411">
            <v>7.0000000000000007E-2</v>
          </cell>
          <cell r="F411">
            <v>7.0000000000000007E-2</v>
          </cell>
          <cell r="G411">
            <v>7.0000000000000007E-2</v>
          </cell>
          <cell r="H411">
            <v>7.0000000000000007E-2</v>
          </cell>
          <cell r="I411">
            <v>7.0000000000000007E-2</v>
          </cell>
          <cell r="J411">
            <v>7.0000000000000007E-2</v>
          </cell>
          <cell r="K411">
            <v>7.0000000000000007E-2</v>
          </cell>
          <cell r="L411">
            <v>0</v>
          </cell>
          <cell r="M411">
            <v>0.4</v>
          </cell>
          <cell r="N411">
            <v>7.4999999999999997E-2</v>
          </cell>
        </row>
        <row r="412">
          <cell r="C412">
            <v>36892</v>
          </cell>
          <cell r="D412">
            <v>7.0000000000000007E-2</v>
          </cell>
          <cell r="E412">
            <v>7.0000000000000007E-2</v>
          </cell>
          <cell r="F412">
            <v>7.0000000000000007E-2</v>
          </cell>
          <cell r="G412">
            <v>7.0000000000000007E-2</v>
          </cell>
          <cell r="H412">
            <v>7.0000000000000007E-2</v>
          </cell>
          <cell r="I412">
            <v>7.0000000000000007E-2</v>
          </cell>
          <cell r="J412">
            <v>7.0000000000000007E-2</v>
          </cell>
          <cell r="K412">
            <v>7.0000000000000007E-2</v>
          </cell>
          <cell r="L412">
            <v>0</v>
          </cell>
          <cell r="M412">
            <v>0.4</v>
          </cell>
          <cell r="N412">
            <v>7.4999999999999997E-2</v>
          </cell>
        </row>
        <row r="413">
          <cell r="C413">
            <v>37257</v>
          </cell>
          <cell r="D413">
            <v>7.0000000000000007E-2</v>
          </cell>
          <cell r="E413">
            <v>7.0000000000000007E-2</v>
          </cell>
          <cell r="F413">
            <v>7.0000000000000007E-2</v>
          </cell>
          <cell r="G413">
            <v>7.0000000000000007E-2</v>
          </cell>
          <cell r="H413">
            <v>7.0000000000000007E-2</v>
          </cell>
          <cell r="I413">
            <v>7.0000000000000007E-2</v>
          </cell>
          <cell r="J413">
            <v>7.0000000000000007E-2</v>
          </cell>
          <cell r="K413">
            <v>7.0000000000000007E-2</v>
          </cell>
          <cell r="L413">
            <v>0</v>
          </cell>
          <cell r="M413">
            <v>0.4</v>
          </cell>
          <cell r="N413">
            <v>7.4999999999999997E-2</v>
          </cell>
        </row>
        <row r="414">
          <cell r="C414">
            <v>37622</v>
          </cell>
          <cell r="D414">
            <v>7.0000000000000007E-2</v>
          </cell>
          <cell r="E414">
            <v>7.0000000000000007E-2</v>
          </cell>
          <cell r="F414">
            <v>7.0000000000000007E-2</v>
          </cell>
          <cell r="G414">
            <v>7.0000000000000007E-2</v>
          </cell>
          <cell r="H414">
            <v>7.0000000000000007E-2</v>
          </cell>
          <cell r="I414">
            <v>7.0000000000000007E-2</v>
          </cell>
          <cell r="J414">
            <v>7.0000000000000007E-2</v>
          </cell>
          <cell r="K414">
            <v>7.0000000000000007E-2</v>
          </cell>
          <cell r="L414">
            <v>0</v>
          </cell>
          <cell r="M414">
            <v>0.4</v>
          </cell>
          <cell r="N414">
            <v>7.4999999999999997E-2</v>
          </cell>
        </row>
        <row r="415">
          <cell r="C415">
            <v>37987</v>
          </cell>
          <cell r="D415">
            <v>7.0000000000000007E-2</v>
          </cell>
          <cell r="E415">
            <v>7.0000000000000007E-2</v>
          </cell>
          <cell r="F415">
            <v>7.0000000000000007E-2</v>
          </cell>
          <cell r="G415">
            <v>7.0000000000000007E-2</v>
          </cell>
          <cell r="H415">
            <v>7.0000000000000007E-2</v>
          </cell>
          <cell r="I415">
            <v>7.0000000000000007E-2</v>
          </cell>
          <cell r="J415">
            <v>7.0000000000000007E-2</v>
          </cell>
          <cell r="K415">
            <v>7.0000000000000007E-2</v>
          </cell>
          <cell r="L415">
            <v>0</v>
          </cell>
          <cell r="M415">
            <v>0.4</v>
          </cell>
          <cell r="N415">
            <v>7.4999999999999997E-2</v>
          </cell>
        </row>
        <row r="416">
          <cell r="C416">
            <v>38353</v>
          </cell>
          <cell r="D416">
            <v>7.0000000000000007E-2</v>
          </cell>
          <cell r="E416">
            <v>7.0000000000000007E-2</v>
          </cell>
          <cell r="F416">
            <v>7.0000000000000007E-2</v>
          </cell>
          <cell r="G416">
            <v>7.0000000000000007E-2</v>
          </cell>
          <cell r="H416">
            <v>7.0000000000000007E-2</v>
          </cell>
          <cell r="I416">
            <v>7.0000000000000007E-2</v>
          </cell>
          <cell r="J416">
            <v>7.0000000000000007E-2</v>
          </cell>
          <cell r="K416">
            <v>7.0000000000000007E-2</v>
          </cell>
          <cell r="L416">
            <v>0</v>
          </cell>
          <cell r="M416">
            <v>0.4</v>
          </cell>
          <cell r="N416">
            <v>7.4999999999999997E-2</v>
          </cell>
        </row>
        <row r="417">
          <cell r="C417">
            <v>38718</v>
          </cell>
          <cell r="D417">
            <v>7.0000000000000007E-2</v>
          </cell>
          <cell r="E417">
            <v>7.0000000000000007E-2</v>
          </cell>
          <cell r="F417">
            <v>7.0000000000000007E-2</v>
          </cell>
          <cell r="G417">
            <v>7.0000000000000007E-2</v>
          </cell>
          <cell r="H417">
            <v>7.0000000000000007E-2</v>
          </cell>
          <cell r="I417">
            <v>7.0000000000000007E-2</v>
          </cell>
          <cell r="J417">
            <v>7.0000000000000007E-2</v>
          </cell>
          <cell r="K417">
            <v>7.0000000000000007E-2</v>
          </cell>
          <cell r="L417">
            <v>0</v>
          </cell>
          <cell r="M417">
            <v>0.4</v>
          </cell>
          <cell r="N417">
            <v>7.4999999999999997E-2</v>
          </cell>
        </row>
        <row r="419">
          <cell r="C419" t="str">
            <v>Ergon</v>
          </cell>
          <cell r="D419" t="str">
            <v>Pulse</v>
          </cell>
          <cell r="E419" t="str">
            <v>AGL</v>
          </cell>
          <cell r="F419" t="str">
            <v>TXU</v>
          </cell>
          <cell r="G419" t="str">
            <v>CitiPower</v>
          </cell>
          <cell r="H419" t="str">
            <v>Powercor</v>
          </cell>
          <cell r="I419" t="str">
            <v>Integral</v>
          </cell>
          <cell r="J419" t="str">
            <v>EnergyAustralia</v>
          </cell>
          <cell r="K419" t="str">
            <v>Rural NSW</v>
          </cell>
          <cell r="L419" t="str">
            <v>Energex</v>
          </cell>
          <cell r="M419" t="str">
            <v>Ergon</v>
          </cell>
          <cell r="N419" t="str">
            <v>Non Incumbent</v>
          </cell>
        </row>
        <row r="420">
          <cell r="C420">
            <v>36526</v>
          </cell>
          <cell r="D420">
            <v>7.0000000000000007E-2</v>
          </cell>
          <cell r="E420">
            <v>7.0000000000000007E-2</v>
          </cell>
          <cell r="F420">
            <v>7.0000000000000007E-2</v>
          </cell>
          <cell r="G420">
            <v>7.0000000000000007E-2</v>
          </cell>
          <cell r="H420">
            <v>7.0000000000000007E-2</v>
          </cell>
          <cell r="I420">
            <v>7.0000000000000007E-2</v>
          </cell>
          <cell r="J420">
            <v>7.0000000000000007E-2</v>
          </cell>
          <cell r="K420">
            <v>7.0000000000000007E-2</v>
          </cell>
          <cell r="L420">
            <v>0.4</v>
          </cell>
          <cell r="M420">
            <v>0</v>
          </cell>
          <cell r="N420">
            <v>7.4999999999999997E-2</v>
          </cell>
        </row>
        <row r="421">
          <cell r="C421">
            <v>36892</v>
          </cell>
          <cell r="D421">
            <v>7.0000000000000007E-2</v>
          </cell>
          <cell r="E421">
            <v>7.0000000000000007E-2</v>
          </cell>
          <cell r="F421">
            <v>7.0000000000000007E-2</v>
          </cell>
          <cell r="G421">
            <v>7.0000000000000007E-2</v>
          </cell>
          <cell r="H421">
            <v>7.0000000000000007E-2</v>
          </cell>
          <cell r="I421">
            <v>7.0000000000000007E-2</v>
          </cell>
          <cell r="J421">
            <v>7.0000000000000007E-2</v>
          </cell>
          <cell r="K421">
            <v>7.0000000000000007E-2</v>
          </cell>
          <cell r="L421">
            <v>0.4</v>
          </cell>
          <cell r="M421">
            <v>0</v>
          </cell>
          <cell r="N421">
            <v>7.4999999999999997E-2</v>
          </cell>
        </row>
        <row r="422">
          <cell r="C422">
            <v>37257</v>
          </cell>
          <cell r="D422">
            <v>7.0000000000000007E-2</v>
          </cell>
          <cell r="E422">
            <v>7.0000000000000007E-2</v>
          </cell>
          <cell r="F422">
            <v>7.0000000000000007E-2</v>
          </cell>
          <cell r="G422">
            <v>7.0000000000000007E-2</v>
          </cell>
          <cell r="H422">
            <v>7.0000000000000007E-2</v>
          </cell>
          <cell r="I422">
            <v>7.0000000000000007E-2</v>
          </cell>
          <cell r="J422">
            <v>7.0000000000000007E-2</v>
          </cell>
          <cell r="K422">
            <v>7.0000000000000007E-2</v>
          </cell>
          <cell r="L422">
            <v>0.4</v>
          </cell>
          <cell r="M422">
            <v>0</v>
          </cell>
          <cell r="N422">
            <v>7.4999999999999997E-2</v>
          </cell>
        </row>
        <row r="423">
          <cell r="C423">
            <v>37622</v>
          </cell>
          <cell r="D423">
            <v>7.0000000000000007E-2</v>
          </cell>
          <cell r="E423">
            <v>7.0000000000000007E-2</v>
          </cell>
          <cell r="F423">
            <v>7.0000000000000007E-2</v>
          </cell>
          <cell r="G423">
            <v>7.0000000000000007E-2</v>
          </cell>
          <cell r="H423">
            <v>7.0000000000000007E-2</v>
          </cell>
          <cell r="I423">
            <v>7.0000000000000007E-2</v>
          </cell>
          <cell r="J423">
            <v>7.0000000000000007E-2</v>
          </cell>
          <cell r="K423">
            <v>7.0000000000000007E-2</v>
          </cell>
          <cell r="L423">
            <v>0.4</v>
          </cell>
          <cell r="M423">
            <v>0</v>
          </cell>
          <cell r="N423">
            <v>7.4999999999999997E-2</v>
          </cell>
        </row>
        <row r="424">
          <cell r="C424">
            <v>37987</v>
          </cell>
          <cell r="D424">
            <v>7.0000000000000007E-2</v>
          </cell>
          <cell r="E424">
            <v>7.0000000000000007E-2</v>
          </cell>
          <cell r="F424">
            <v>7.0000000000000007E-2</v>
          </cell>
          <cell r="G424">
            <v>7.0000000000000007E-2</v>
          </cell>
          <cell r="H424">
            <v>7.0000000000000007E-2</v>
          </cell>
          <cell r="I424">
            <v>7.0000000000000007E-2</v>
          </cell>
          <cell r="J424">
            <v>7.0000000000000007E-2</v>
          </cell>
          <cell r="K424">
            <v>7.0000000000000007E-2</v>
          </cell>
          <cell r="L424">
            <v>0.4</v>
          </cell>
          <cell r="M424">
            <v>0</v>
          </cell>
          <cell r="N424">
            <v>7.4999999999999997E-2</v>
          </cell>
        </row>
        <row r="425">
          <cell r="C425">
            <v>38353</v>
          </cell>
          <cell r="D425">
            <v>7.0000000000000007E-2</v>
          </cell>
          <cell r="E425">
            <v>7.0000000000000007E-2</v>
          </cell>
          <cell r="F425">
            <v>7.0000000000000007E-2</v>
          </cell>
          <cell r="G425">
            <v>7.0000000000000007E-2</v>
          </cell>
          <cell r="H425">
            <v>7.0000000000000007E-2</v>
          </cell>
          <cell r="I425">
            <v>7.0000000000000007E-2</v>
          </cell>
          <cell r="J425">
            <v>7.0000000000000007E-2</v>
          </cell>
          <cell r="K425">
            <v>7.0000000000000007E-2</v>
          </cell>
          <cell r="L425">
            <v>0.4</v>
          </cell>
          <cell r="M425">
            <v>0</v>
          </cell>
          <cell r="N425">
            <v>7.4999999999999997E-2</v>
          </cell>
        </row>
        <row r="426">
          <cell r="C426">
            <v>38718</v>
          </cell>
          <cell r="D426">
            <v>7.0000000000000007E-2</v>
          </cell>
          <cell r="E426">
            <v>7.0000000000000007E-2</v>
          </cell>
          <cell r="F426">
            <v>7.0000000000000007E-2</v>
          </cell>
          <cell r="G426">
            <v>7.0000000000000007E-2</v>
          </cell>
          <cell r="H426">
            <v>7.0000000000000007E-2</v>
          </cell>
          <cell r="I426">
            <v>7.0000000000000007E-2</v>
          </cell>
          <cell r="J426">
            <v>7.0000000000000007E-2</v>
          </cell>
          <cell r="K426">
            <v>7.0000000000000007E-2</v>
          </cell>
          <cell r="L426">
            <v>0.4</v>
          </cell>
          <cell r="M426">
            <v>0</v>
          </cell>
          <cell r="N426">
            <v>7.4999999999999997E-2</v>
          </cell>
        </row>
        <row r="428">
          <cell r="C428" t="str">
            <v>Non Incumbent</v>
          </cell>
          <cell r="D428" t="str">
            <v>Pulse</v>
          </cell>
          <cell r="E428" t="str">
            <v>AGL</v>
          </cell>
          <cell r="F428" t="str">
            <v>TXU</v>
          </cell>
          <cell r="G428" t="str">
            <v>CitiPower</v>
          </cell>
          <cell r="H428" t="str">
            <v>Powercor</v>
          </cell>
          <cell r="I428" t="str">
            <v>Integral</v>
          </cell>
          <cell r="J428" t="str">
            <v>EnergyAustralia</v>
          </cell>
          <cell r="K428" t="str">
            <v>Rural NSW</v>
          </cell>
          <cell r="L428" t="str">
            <v>Energex</v>
          </cell>
          <cell r="M428" t="str">
            <v>Ergon</v>
          </cell>
          <cell r="N428" t="str">
            <v>Non Incumbent</v>
          </cell>
        </row>
        <row r="429">
          <cell r="C429">
            <v>36526</v>
          </cell>
          <cell r="D429">
            <v>0.11999999999999988</v>
          </cell>
          <cell r="E429">
            <v>0.11999999999999988</v>
          </cell>
          <cell r="F429">
            <v>0.11999999999999988</v>
          </cell>
          <cell r="G429">
            <v>0.11999999999999988</v>
          </cell>
          <cell r="H429">
            <v>0.11999999999999988</v>
          </cell>
          <cell r="I429">
            <v>0.11999999999999988</v>
          </cell>
          <cell r="J429">
            <v>0.11999999999999988</v>
          </cell>
          <cell r="K429">
            <v>0.11999999999999988</v>
          </cell>
          <cell r="L429">
            <v>0.10000000000000009</v>
          </cell>
          <cell r="M429">
            <v>0.10000000000000009</v>
          </cell>
          <cell r="N429">
            <v>0.12</v>
          </cell>
        </row>
        <row r="430">
          <cell r="C430">
            <v>36892</v>
          </cell>
          <cell r="D430">
            <v>0.11999999999999988</v>
          </cell>
          <cell r="E430">
            <v>0.11999999999999988</v>
          </cell>
          <cell r="F430">
            <v>0.11999999999999988</v>
          </cell>
          <cell r="G430">
            <v>0.11999999999999988</v>
          </cell>
          <cell r="H430">
            <v>0.11999999999999988</v>
          </cell>
          <cell r="I430">
            <v>0.11999999999999988</v>
          </cell>
          <cell r="J430">
            <v>0.11999999999999988</v>
          </cell>
          <cell r="K430">
            <v>0.11999999999999988</v>
          </cell>
          <cell r="L430">
            <v>0.10000000000000009</v>
          </cell>
          <cell r="M430">
            <v>0.10000000000000009</v>
          </cell>
          <cell r="N430">
            <v>0.12</v>
          </cell>
        </row>
        <row r="431">
          <cell r="C431">
            <v>37257</v>
          </cell>
          <cell r="D431">
            <v>0.11999999999999988</v>
          </cell>
          <cell r="E431">
            <v>0.11999999999999988</v>
          </cell>
          <cell r="F431">
            <v>0.11999999999999988</v>
          </cell>
          <cell r="G431">
            <v>0.11999999999999988</v>
          </cell>
          <cell r="H431">
            <v>0.11999999999999988</v>
          </cell>
          <cell r="I431">
            <v>0.11999999999999988</v>
          </cell>
          <cell r="J431">
            <v>0.11999999999999988</v>
          </cell>
          <cell r="K431">
            <v>0.11999999999999988</v>
          </cell>
          <cell r="L431">
            <v>0.10000000000000009</v>
          </cell>
          <cell r="M431">
            <v>0.10000000000000009</v>
          </cell>
          <cell r="N431">
            <v>0.12</v>
          </cell>
        </row>
        <row r="432">
          <cell r="C432">
            <v>37622</v>
          </cell>
          <cell r="D432">
            <v>0.11999999999999988</v>
          </cell>
          <cell r="E432">
            <v>0.11999999999999988</v>
          </cell>
          <cell r="F432">
            <v>0.11999999999999988</v>
          </cell>
          <cell r="G432">
            <v>0.11999999999999988</v>
          </cell>
          <cell r="H432">
            <v>0.11999999999999988</v>
          </cell>
          <cell r="I432">
            <v>0.11999999999999988</v>
          </cell>
          <cell r="J432">
            <v>0.11999999999999988</v>
          </cell>
          <cell r="K432">
            <v>0.11999999999999988</v>
          </cell>
          <cell r="L432">
            <v>0.10000000000000009</v>
          </cell>
          <cell r="M432">
            <v>0.10000000000000009</v>
          </cell>
          <cell r="N432">
            <v>0.12</v>
          </cell>
        </row>
        <row r="433">
          <cell r="C433">
            <v>37987</v>
          </cell>
          <cell r="D433">
            <v>0.11999999999999988</v>
          </cell>
          <cell r="E433">
            <v>0.11999999999999988</v>
          </cell>
          <cell r="F433">
            <v>0.11999999999999988</v>
          </cell>
          <cell r="G433">
            <v>0.11999999999999988</v>
          </cell>
          <cell r="H433">
            <v>0.11999999999999988</v>
          </cell>
          <cell r="I433">
            <v>0.11999999999999988</v>
          </cell>
          <cell r="J433">
            <v>0.11999999999999988</v>
          </cell>
          <cell r="K433">
            <v>0.11999999999999988</v>
          </cell>
          <cell r="L433">
            <v>0.10000000000000009</v>
          </cell>
          <cell r="M433">
            <v>0.10000000000000009</v>
          </cell>
          <cell r="N433">
            <v>0.12</v>
          </cell>
        </row>
        <row r="434">
          <cell r="C434">
            <v>38353</v>
          </cell>
          <cell r="D434">
            <v>0.11999999999999988</v>
          </cell>
          <cell r="E434">
            <v>0.11999999999999988</v>
          </cell>
          <cell r="F434">
            <v>0.11999999999999988</v>
          </cell>
          <cell r="G434">
            <v>0.11999999999999988</v>
          </cell>
          <cell r="H434">
            <v>0.11999999999999988</v>
          </cell>
          <cell r="I434">
            <v>0.11999999999999988</v>
          </cell>
          <cell r="J434">
            <v>0.11999999999999988</v>
          </cell>
          <cell r="K434">
            <v>0.11999999999999988</v>
          </cell>
          <cell r="L434">
            <v>0.10000000000000009</v>
          </cell>
          <cell r="M434">
            <v>0.10000000000000009</v>
          </cell>
          <cell r="N434">
            <v>0.12</v>
          </cell>
        </row>
        <row r="435">
          <cell r="C435">
            <v>38718</v>
          </cell>
          <cell r="D435">
            <v>0.11999999999999988</v>
          </cell>
          <cell r="E435">
            <v>0.11999999999999988</v>
          </cell>
          <cell r="F435">
            <v>0.11999999999999988</v>
          </cell>
          <cell r="G435">
            <v>0.11999999999999988</v>
          </cell>
          <cell r="H435">
            <v>0.11999999999999988</v>
          </cell>
          <cell r="I435">
            <v>0.11999999999999988</v>
          </cell>
          <cell r="J435">
            <v>0.11999999999999988</v>
          </cell>
          <cell r="K435">
            <v>0.11999999999999988</v>
          </cell>
          <cell r="L435">
            <v>0.10000000000000009</v>
          </cell>
          <cell r="M435">
            <v>0.10000000000000009</v>
          </cell>
          <cell r="N435">
            <v>0.12</v>
          </cell>
        </row>
        <row r="447">
          <cell r="C447" t="str">
            <v>Pulse wins from:</v>
          </cell>
          <cell r="D447" t="str">
            <v>Pulse</v>
          </cell>
          <cell r="E447" t="str">
            <v>AGL</v>
          </cell>
          <cell r="F447" t="str">
            <v>TXU</v>
          </cell>
          <cell r="G447" t="str">
            <v>CitiPower</v>
          </cell>
          <cell r="H447" t="str">
            <v>Powercor</v>
          </cell>
          <cell r="I447" t="str">
            <v>Integral</v>
          </cell>
          <cell r="J447" t="str">
            <v>EnergyAustralia</v>
          </cell>
          <cell r="K447" t="str">
            <v>Rural NSW</v>
          </cell>
          <cell r="L447" t="str">
            <v>Energex</v>
          </cell>
          <cell r="M447" t="str">
            <v>Ergon</v>
          </cell>
          <cell r="N447" t="str">
            <v>Non Incumbent</v>
          </cell>
        </row>
        <row r="448">
          <cell r="C448">
            <v>36526</v>
          </cell>
          <cell r="D448">
            <v>0</v>
          </cell>
          <cell r="E448">
            <v>0.1</v>
          </cell>
          <cell r="F448">
            <v>0.1</v>
          </cell>
          <cell r="G448">
            <v>0.1</v>
          </cell>
          <cell r="H448">
            <v>0.1</v>
          </cell>
          <cell r="I448">
            <v>7.0000000000000007E-2</v>
          </cell>
          <cell r="J448">
            <v>7.0000000000000007E-2</v>
          </cell>
          <cell r="K448">
            <v>7.0000000000000007E-2</v>
          </cell>
          <cell r="L448">
            <v>0.05</v>
          </cell>
          <cell r="M448">
            <v>0.05</v>
          </cell>
          <cell r="N448">
            <v>7.0000000000000007E-2</v>
          </cell>
        </row>
        <row r="449">
          <cell r="C449">
            <v>36892</v>
          </cell>
          <cell r="D449">
            <v>0</v>
          </cell>
          <cell r="E449">
            <v>0.1</v>
          </cell>
          <cell r="F449">
            <v>0.1</v>
          </cell>
          <cell r="G449">
            <v>0.1</v>
          </cell>
          <cell r="H449">
            <v>0.1</v>
          </cell>
          <cell r="I449">
            <v>7.0000000000000007E-2</v>
          </cell>
          <cell r="J449">
            <v>7.0000000000000007E-2</v>
          </cell>
          <cell r="K449">
            <v>7.0000000000000007E-2</v>
          </cell>
          <cell r="L449">
            <v>0.05</v>
          </cell>
          <cell r="M449">
            <v>0.05</v>
          </cell>
          <cell r="N449">
            <v>7.0000000000000007E-2</v>
          </cell>
        </row>
        <row r="450">
          <cell r="C450">
            <v>37257</v>
          </cell>
          <cell r="D450">
            <v>0</v>
          </cell>
          <cell r="E450">
            <v>0.1</v>
          </cell>
          <cell r="F450">
            <v>0.1</v>
          </cell>
          <cell r="G450">
            <v>0.1</v>
          </cell>
          <cell r="H450">
            <v>0.1</v>
          </cell>
          <cell r="I450">
            <v>7.0000000000000007E-2</v>
          </cell>
          <cell r="J450">
            <v>7.0000000000000007E-2</v>
          </cell>
          <cell r="K450">
            <v>7.0000000000000007E-2</v>
          </cell>
          <cell r="L450">
            <v>0.05</v>
          </cell>
          <cell r="M450">
            <v>0.05</v>
          </cell>
          <cell r="N450">
            <v>7.0000000000000007E-2</v>
          </cell>
        </row>
        <row r="451">
          <cell r="C451">
            <v>37622</v>
          </cell>
          <cell r="D451">
            <v>0</v>
          </cell>
          <cell r="E451">
            <v>0.1</v>
          </cell>
          <cell r="F451">
            <v>0.1</v>
          </cell>
          <cell r="G451">
            <v>0.1</v>
          </cell>
          <cell r="H451">
            <v>0.1</v>
          </cell>
          <cell r="I451">
            <v>7.0000000000000007E-2</v>
          </cell>
          <cell r="J451">
            <v>7.0000000000000007E-2</v>
          </cell>
          <cell r="K451">
            <v>7.0000000000000007E-2</v>
          </cell>
          <cell r="L451">
            <v>0.05</v>
          </cell>
          <cell r="M451">
            <v>0.05</v>
          </cell>
          <cell r="N451">
            <v>7.0000000000000007E-2</v>
          </cell>
        </row>
        <row r="452">
          <cell r="C452">
            <v>37987</v>
          </cell>
          <cell r="D452">
            <v>0</v>
          </cell>
          <cell r="E452">
            <v>0.1</v>
          </cell>
          <cell r="F452">
            <v>0.1</v>
          </cell>
          <cell r="G452">
            <v>0.1</v>
          </cell>
          <cell r="H452">
            <v>0.1</v>
          </cell>
          <cell r="I452">
            <v>7.0000000000000007E-2</v>
          </cell>
          <cell r="J452">
            <v>7.0000000000000007E-2</v>
          </cell>
          <cell r="K452">
            <v>7.0000000000000007E-2</v>
          </cell>
          <cell r="L452">
            <v>0.05</v>
          </cell>
          <cell r="M452">
            <v>0.05</v>
          </cell>
          <cell r="N452">
            <v>7.0000000000000007E-2</v>
          </cell>
        </row>
        <row r="453">
          <cell r="C453">
            <v>38353</v>
          </cell>
          <cell r="D453">
            <v>0</v>
          </cell>
          <cell r="E453">
            <v>0.1</v>
          </cell>
          <cell r="F453">
            <v>0.1</v>
          </cell>
          <cell r="G453">
            <v>0.1</v>
          </cell>
          <cell r="H453">
            <v>0.1</v>
          </cell>
          <cell r="I453">
            <v>7.0000000000000007E-2</v>
          </cell>
          <cell r="J453">
            <v>7.0000000000000007E-2</v>
          </cell>
          <cell r="K453">
            <v>7.0000000000000007E-2</v>
          </cell>
          <cell r="L453">
            <v>0.05</v>
          </cell>
          <cell r="M453">
            <v>0.05</v>
          </cell>
          <cell r="N453">
            <v>7.0000000000000007E-2</v>
          </cell>
        </row>
        <row r="454">
          <cell r="C454">
            <v>38718</v>
          </cell>
          <cell r="D454">
            <v>0</v>
          </cell>
          <cell r="E454">
            <v>0.1</v>
          </cell>
          <cell r="F454">
            <v>0.1</v>
          </cell>
          <cell r="G454">
            <v>0.1</v>
          </cell>
          <cell r="H454">
            <v>0.1</v>
          </cell>
          <cell r="I454">
            <v>7.0000000000000007E-2</v>
          </cell>
          <cell r="J454">
            <v>7.0000000000000007E-2</v>
          </cell>
          <cell r="K454">
            <v>7.0000000000000007E-2</v>
          </cell>
          <cell r="L454">
            <v>0.05</v>
          </cell>
          <cell r="M454">
            <v>0.05</v>
          </cell>
          <cell r="N454">
            <v>7.0000000000000007E-2</v>
          </cell>
        </row>
        <row r="456">
          <cell r="C456" t="str">
            <v>AGL</v>
          </cell>
          <cell r="D456" t="str">
            <v>Pulse</v>
          </cell>
          <cell r="E456" t="str">
            <v>AGL</v>
          </cell>
          <cell r="F456" t="str">
            <v>TXU</v>
          </cell>
          <cell r="G456" t="str">
            <v>CitiPower</v>
          </cell>
          <cell r="H456" t="str">
            <v>Powercor</v>
          </cell>
          <cell r="I456" t="str">
            <v>Integral</v>
          </cell>
          <cell r="J456" t="str">
            <v>EnergyAustralia</v>
          </cell>
          <cell r="K456" t="str">
            <v>Rural NSW</v>
          </cell>
          <cell r="L456" t="str">
            <v>Energex</v>
          </cell>
          <cell r="M456" t="str">
            <v>Ergon</v>
          </cell>
          <cell r="N456" t="str">
            <v>Non Incumbent</v>
          </cell>
        </row>
        <row r="457">
          <cell r="C457">
            <v>36526</v>
          </cell>
          <cell r="D457">
            <v>0.1</v>
          </cell>
          <cell r="E457">
            <v>0</v>
          </cell>
          <cell r="F457">
            <v>0.1</v>
          </cell>
          <cell r="G457">
            <v>0.1</v>
          </cell>
          <cell r="H457">
            <v>0.1</v>
          </cell>
          <cell r="I457">
            <v>6.7500000000000004E-2</v>
          </cell>
          <cell r="J457">
            <v>6.7500000000000004E-2</v>
          </cell>
          <cell r="K457">
            <v>6.7500000000000004E-2</v>
          </cell>
          <cell r="L457">
            <v>0.05</v>
          </cell>
          <cell r="M457">
            <v>0.05</v>
          </cell>
          <cell r="N457">
            <v>7.4999999999999997E-2</v>
          </cell>
        </row>
        <row r="458">
          <cell r="C458">
            <v>36892</v>
          </cell>
          <cell r="D458">
            <v>0.1</v>
          </cell>
          <cell r="E458">
            <v>0</v>
          </cell>
          <cell r="F458">
            <v>0.1</v>
          </cell>
          <cell r="G458">
            <v>0.1</v>
          </cell>
          <cell r="H458">
            <v>0.1</v>
          </cell>
          <cell r="I458">
            <v>6.7500000000000004E-2</v>
          </cell>
          <cell r="J458">
            <v>6.7500000000000004E-2</v>
          </cell>
          <cell r="K458">
            <v>6.7500000000000004E-2</v>
          </cell>
          <cell r="L458">
            <v>0.05</v>
          </cell>
          <cell r="M458">
            <v>0.05</v>
          </cell>
          <cell r="N458">
            <v>7.4999999999999997E-2</v>
          </cell>
        </row>
        <row r="459">
          <cell r="C459">
            <v>37257</v>
          </cell>
          <cell r="D459">
            <v>0.1</v>
          </cell>
          <cell r="E459">
            <v>0</v>
          </cell>
          <cell r="F459">
            <v>0.1</v>
          </cell>
          <cell r="G459">
            <v>0.1</v>
          </cell>
          <cell r="H459">
            <v>0.1</v>
          </cell>
          <cell r="I459">
            <v>6.7500000000000004E-2</v>
          </cell>
          <cell r="J459">
            <v>6.7500000000000004E-2</v>
          </cell>
          <cell r="K459">
            <v>6.7500000000000004E-2</v>
          </cell>
          <cell r="L459">
            <v>0.05</v>
          </cell>
          <cell r="M459">
            <v>0.05</v>
          </cell>
          <cell r="N459">
            <v>7.4999999999999997E-2</v>
          </cell>
        </row>
        <row r="460">
          <cell r="C460">
            <v>37622</v>
          </cell>
          <cell r="D460">
            <v>0.1</v>
          </cell>
          <cell r="E460">
            <v>0</v>
          </cell>
          <cell r="F460">
            <v>0.1</v>
          </cell>
          <cell r="G460">
            <v>0.1</v>
          </cell>
          <cell r="H460">
            <v>0.1</v>
          </cell>
          <cell r="I460">
            <v>6.7500000000000004E-2</v>
          </cell>
          <cell r="J460">
            <v>6.7500000000000004E-2</v>
          </cell>
          <cell r="K460">
            <v>6.7500000000000004E-2</v>
          </cell>
          <cell r="L460">
            <v>0.05</v>
          </cell>
          <cell r="M460">
            <v>0.05</v>
          </cell>
          <cell r="N460">
            <v>7.4999999999999997E-2</v>
          </cell>
        </row>
        <row r="461">
          <cell r="C461">
            <v>37987</v>
          </cell>
          <cell r="D461">
            <v>0.1</v>
          </cell>
          <cell r="E461">
            <v>0</v>
          </cell>
          <cell r="F461">
            <v>0.1</v>
          </cell>
          <cell r="G461">
            <v>0.1</v>
          </cell>
          <cell r="H461">
            <v>0.1</v>
          </cell>
          <cell r="I461">
            <v>6.7500000000000004E-2</v>
          </cell>
          <cell r="J461">
            <v>6.7500000000000004E-2</v>
          </cell>
          <cell r="K461">
            <v>6.7500000000000004E-2</v>
          </cell>
          <cell r="L461">
            <v>0.05</v>
          </cell>
          <cell r="M461">
            <v>0.05</v>
          </cell>
          <cell r="N461">
            <v>7.4999999999999997E-2</v>
          </cell>
        </row>
        <row r="462">
          <cell r="C462">
            <v>38353</v>
          </cell>
          <cell r="D462">
            <v>0.1</v>
          </cell>
          <cell r="E462">
            <v>0</v>
          </cell>
          <cell r="F462">
            <v>0.1</v>
          </cell>
          <cell r="G462">
            <v>0.1</v>
          </cell>
          <cell r="H462">
            <v>0.1</v>
          </cell>
          <cell r="I462">
            <v>6.7500000000000004E-2</v>
          </cell>
          <cell r="J462">
            <v>6.7500000000000004E-2</v>
          </cell>
          <cell r="K462">
            <v>6.7500000000000004E-2</v>
          </cell>
          <cell r="L462">
            <v>0.05</v>
          </cell>
          <cell r="M462">
            <v>0.05</v>
          </cell>
          <cell r="N462">
            <v>7.4999999999999997E-2</v>
          </cell>
        </row>
        <row r="463">
          <cell r="C463">
            <v>38718</v>
          </cell>
          <cell r="D463">
            <v>0.1</v>
          </cell>
          <cell r="E463">
            <v>0</v>
          </cell>
          <cell r="F463">
            <v>0.1</v>
          </cell>
          <cell r="G463">
            <v>0.1</v>
          </cell>
          <cell r="H463">
            <v>0.1</v>
          </cell>
          <cell r="I463">
            <v>6.7500000000000004E-2</v>
          </cell>
          <cell r="J463">
            <v>6.7500000000000004E-2</v>
          </cell>
          <cell r="K463">
            <v>6.7500000000000004E-2</v>
          </cell>
          <cell r="L463">
            <v>0.05</v>
          </cell>
          <cell r="M463">
            <v>0.05</v>
          </cell>
          <cell r="N463">
            <v>7.4999999999999997E-2</v>
          </cell>
        </row>
        <row r="465">
          <cell r="C465" t="str">
            <v>TXU</v>
          </cell>
          <cell r="D465" t="str">
            <v>Pulse</v>
          </cell>
          <cell r="E465" t="str">
            <v>AGL</v>
          </cell>
          <cell r="F465" t="str">
            <v>TXU</v>
          </cell>
          <cell r="G465" t="str">
            <v>CitiPower</v>
          </cell>
          <cell r="H465" t="str">
            <v>Powercor</v>
          </cell>
          <cell r="I465" t="str">
            <v>Integral</v>
          </cell>
          <cell r="J465" t="str">
            <v>EnergyAustralia</v>
          </cell>
          <cell r="K465" t="str">
            <v>Rural NSW</v>
          </cell>
          <cell r="L465" t="str">
            <v>Energex</v>
          </cell>
          <cell r="M465" t="str">
            <v>Ergon</v>
          </cell>
          <cell r="N465" t="str">
            <v>Non Incumbent</v>
          </cell>
        </row>
        <row r="466">
          <cell r="C466">
            <v>36526</v>
          </cell>
          <cell r="D466">
            <v>0.1</v>
          </cell>
          <cell r="E466">
            <v>0.1</v>
          </cell>
          <cell r="F466">
            <v>0</v>
          </cell>
          <cell r="G466">
            <v>0.1</v>
          </cell>
          <cell r="H466">
            <v>0.1</v>
          </cell>
          <cell r="I466">
            <v>6.7500000000000004E-2</v>
          </cell>
          <cell r="J466">
            <v>6.7500000000000004E-2</v>
          </cell>
          <cell r="K466">
            <v>6.7500000000000004E-2</v>
          </cell>
          <cell r="L466">
            <v>0.05</v>
          </cell>
          <cell r="M466">
            <v>0.05</v>
          </cell>
          <cell r="N466">
            <v>7.4999999999999997E-2</v>
          </cell>
        </row>
        <row r="467">
          <cell r="C467">
            <v>36892</v>
          </cell>
          <cell r="D467">
            <v>0.1</v>
          </cell>
          <cell r="E467">
            <v>0.1</v>
          </cell>
          <cell r="F467">
            <v>0</v>
          </cell>
          <cell r="G467">
            <v>0.1</v>
          </cell>
          <cell r="H467">
            <v>0.1</v>
          </cell>
          <cell r="I467">
            <v>6.7500000000000004E-2</v>
          </cell>
          <cell r="J467">
            <v>6.7500000000000004E-2</v>
          </cell>
          <cell r="K467">
            <v>6.7500000000000004E-2</v>
          </cell>
          <cell r="L467">
            <v>0.05</v>
          </cell>
          <cell r="M467">
            <v>0.05</v>
          </cell>
          <cell r="N467">
            <v>7.4999999999999997E-2</v>
          </cell>
        </row>
        <row r="468">
          <cell r="C468">
            <v>37257</v>
          </cell>
          <cell r="D468">
            <v>0.1</v>
          </cell>
          <cell r="E468">
            <v>0.1</v>
          </cell>
          <cell r="F468">
            <v>0</v>
          </cell>
          <cell r="G468">
            <v>0.1</v>
          </cell>
          <cell r="H468">
            <v>0.1</v>
          </cell>
          <cell r="I468">
            <v>6.7500000000000004E-2</v>
          </cell>
          <cell r="J468">
            <v>6.7500000000000004E-2</v>
          </cell>
          <cell r="K468">
            <v>6.7500000000000004E-2</v>
          </cell>
          <cell r="L468">
            <v>0.05</v>
          </cell>
          <cell r="M468">
            <v>0.05</v>
          </cell>
          <cell r="N468">
            <v>7.4999999999999997E-2</v>
          </cell>
        </row>
        <row r="469">
          <cell r="C469">
            <v>37622</v>
          </cell>
          <cell r="D469">
            <v>0.1</v>
          </cell>
          <cell r="E469">
            <v>0.1</v>
          </cell>
          <cell r="F469">
            <v>0</v>
          </cell>
          <cell r="G469">
            <v>0.1</v>
          </cell>
          <cell r="H469">
            <v>0.1</v>
          </cell>
          <cell r="I469">
            <v>6.7500000000000004E-2</v>
          </cell>
          <cell r="J469">
            <v>6.7500000000000004E-2</v>
          </cell>
          <cell r="K469">
            <v>6.7500000000000004E-2</v>
          </cell>
          <cell r="L469">
            <v>0.05</v>
          </cell>
          <cell r="M469">
            <v>0.05</v>
          </cell>
          <cell r="N469">
            <v>7.4999999999999997E-2</v>
          </cell>
        </row>
        <row r="470">
          <cell r="C470">
            <v>37987</v>
          </cell>
          <cell r="D470">
            <v>0.1</v>
          </cell>
          <cell r="E470">
            <v>0.1</v>
          </cell>
          <cell r="F470">
            <v>0</v>
          </cell>
          <cell r="G470">
            <v>0.1</v>
          </cell>
          <cell r="H470">
            <v>0.1</v>
          </cell>
          <cell r="I470">
            <v>6.7500000000000004E-2</v>
          </cell>
          <cell r="J470">
            <v>6.7500000000000004E-2</v>
          </cell>
          <cell r="K470">
            <v>6.7500000000000004E-2</v>
          </cell>
          <cell r="L470">
            <v>0.05</v>
          </cell>
          <cell r="M470">
            <v>0.05</v>
          </cell>
          <cell r="N470">
            <v>7.4999999999999997E-2</v>
          </cell>
        </row>
        <row r="471">
          <cell r="C471">
            <v>38353</v>
          </cell>
          <cell r="D471">
            <v>0.1</v>
          </cell>
          <cell r="E471">
            <v>0.1</v>
          </cell>
          <cell r="F471">
            <v>0</v>
          </cell>
          <cell r="G471">
            <v>0.1</v>
          </cell>
          <cell r="H471">
            <v>0.1</v>
          </cell>
          <cell r="I471">
            <v>6.7500000000000004E-2</v>
          </cell>
          <cell r="J471">
            <v>6.7500000000000004E-2</v>
          </cell>
          <cell r="K471">
            <v>6.7500000000000004E-2</v>
          </cell>
          <cell r="L471">
            <v>0.05</v>
          </cell>
          <cell r="M471">
            <v>0.05</v>
          </cell>
          <cell r="N471">
            <v>7.4999999999999997E-2</v>
          </cell>
        </row>
        <row r="472">
          <cell r="C472">
            <v>38718</v>
          </cell>
          <cell r="D472">
            <v>0.1</v>
          </cell>
          <cell r="E472">
            <v>0.1</v>
          </cell>
          <cell r="F472">
            <v>0</v>
          </cell>
          <cell r="G472">
            <v>0.1</v>
          </cell>
          <cell r="H472">
            <v>0.1</v>
          </cell>
          <cell r="I472">
            <v>6.7500000000000004E-2</v>
          </cell>
          <cell r="J472">
            <v>6.7500000000000004E-2</v>
          </cell>
          <cell r="K472">
            <v>6.7500000000000004E-2</v>
          </cell>
          <cell r="L472">
            <v>0.05</v>
          </cell>
          <cell r="M472">
            <v>0.05</v>
          </cell>
          <cell r="N472">
            <v>7.4999999999999997E-2</v>
          </cell>
        </row>
        <row r="474">
          <cell r="C474" t="str">
            <v>CitiPower</v>
          </cell>
          <cell r="D474" t="str">
            <v>Pulse</v>
          </cell>
          <cell r="E474" t="str">
            <v>AGL</v>
          </cell>
          <cell r="F474" t="str">
            <v>TXU</v>
          </cell>
          <cell r="G474" t="str">
            <v>CitiPower</v>
          </cell>
          <cell r="H474" t="str">
            <v>Powercor</v>
          </cell>
          <cell r="I474" t="str">
            <v>Integral</v>
          </cell>
          <cell r="J474" t="str">
            <v>EnergyAustralia</v>
          </cell>
          <cell r="K474" t="str">
            <v>Rural NSW</v>
          </cell>
          <cell r="L474" t="str">
            <v>Energex</v>
          </cell>
          <cell r="M474" t="str">
            <v>Ergon</v>
          </cell>
          <cell r="N474" t="str">
            <v>Non Incumbent</v>
          </cell>
        </row>
        <row r="475">
          <cell r="C475">
            <v>36526</v>
          </cell>
          <cell r="D475">
            <v>0.1</v>
          </cell>
          <cell r="E475">
            <v>0.1</v>
          </cell>
          <cell r="F475">
            <v>0.1</v>
          </cell>
          <cell r="G475">
            <v>0</v>
          </cell>
          <cell r="H475">
            <v>0.1</v>
          </cell>
          <cell r="I475">
            <v>6.7500000000000004E-2</v>
          </cell>
          <cell r="J475">
            <v>6.7500000000000004E-2</v>
          </cell>
          <cell r="K475">
            <v>6.7500000000000004E-2</v>
          </cell>
          <cell r="L475">
            <v>0.05</v>
          </cell>
          <cell r="M475">
            <v>0.05</v>
          </cell>
          <cell r="N475">
            <v>7.4999999999999997E-2</v>
          </cell>
        </row>
        <row r="476">
          <cell r="C476">
            <v>36892</v>
          </cell>
          <cell r="D476">
            <v>0.1</v>
          </cell>
          <cell r="E476">
            <v>0.1</v>
          </cell>
          <cell r="F476">
            <v>0.1</v>
          </cell>
          <cell r="G476">
            <v>0</v>
          </cell>
          <cell r="H476">
            <v>0.1</v>
          </cell>
          <cell r="I476">
            <v>6.7500000000000004E-2</v>
          </cell>
          <cell r="J476">
            <v>6.7500000000000004E-2</v>
          </cell>
          <cell r="K476">
            <v>6.7500000000000004E-2</v>
          </cell>
          <cell r="L476">
            <v>0.05</v>
          </cell>
          <cell r="M476">
            <v>0.05</v>
          </cell>
          <cell r="N476">
            <v>7.4999999999999997E-2</v>
          </cell>
        </row>
        <row r="477">
          <cell r="C477">
            <v>37257</v>
          </cell>
          <cell r="D477">
            <v>0.1</v>
          </cell>
          <cell r="E477">
            <v>0.1</v>
          </cell>
          <cell r="F477">
            <v>0.1</v>
          </cell>
          <cell r="G477">
            <v>0</v>
          </cell>
          <cell r="H477">
            <v>0.1</v>
          </cell>
          <cell r="I477">
            <v>6.7500000000000004E-2</v>
          </cell>
          <cell r="J477">
            <v>6.7500000000000004E-2</v>
          </cell>
          <cell r="K477">
            <v>6.7500000000000004E-2</v>
          </cell>
          <cell r="L477">
            <v>0.05</v>
          </cell>
          <cell r="M477">
            <v>0.05</v>
          </cell>
          <cell r="N477">
            <v>7.4999999999999997E-2</v>
          </cell>
        </row>
        <row r="478">
          <cell r="C478">
            <v>37622</v>
          </cell>
          <cell r="D478">
            <v>0.1</v>
          </cell>
          <cell r="E478">
            <v>0.1</v>
          </cell>
          <cell r="F478">
            <v>0.1</v>
          </cell>
          <cell r="G478">
            <v>0</v>
          </cell>
          <cell r="H478">
            <v>0.1</v>
          </cell>
          <cell r="I478">
            <v>6.7500000000000004E-2</v>
          </cell>
          <cell r="J478">
            <v>6.7500000000000004E-2</v>
          </cell>
          <cell r="K478">
            <v>6.7500000000000004E-2</v>
          </cell>
          <cell r="L478">
            <v>0.05</v>
          </cell>
          <cell r="M478">
            <v>0.05</v>
          </cell>
          <cell r="N478">
            <v>7.4999999999999997E-2</v>
          </cell>
        </row>
        <row r="479">
          <cell r="C479">
            <v>37987</v>
          </cell>
          <cell r="D479">
            <v>0.1</v>
          </cell>
          <cell r="E479">
            <v>0.1</v>
          </cell>
          <cell r="F479">
            <v>0.1</v>
          </cell>
          <cell r="G479">
            <v>0</v>
          </cell>
          <cell r="H479">
            <v>0.1</v>
          </cell>
          <cell r="I479">
            <v>6.7500000000000004E-2</v>
          </cell>
          <cell r="J479">
            <v>6.7500000000000004E-2</v>
          </cell>
          <cell r="K479">
            <v>6.7500000000000004E-2</v>
          </cell>
          <cell r="L479">
            <v>0.05</v>
          </cell>
          <cell r="M479">
            <v>0.05</v>
          </cell>
          <cell r="N479">
            <v>7.4999999999999997E-2</v>
          </cell>
        </row>
        <row r="480">
          <cell r="C480">
            <v>38353</v>
          </cell>
          <cell r="D480">
            <v>0.1</v>
          </cell>
          <cell r="E480">
            <v>0.1</v>
          </cell>
          <cell r="F480">
            <v>0.1</v>
          </cell>
          <cell r="G480">
            <v>0</v>
          </cell>
          <cell r="H480">
            <v>0.1</v>
          </cell>
          <cell r="I480">
            <v>6.7500000000000004E-2</v>
          </cell>
          <cell r="J480">
            <v>6.7500000000000004E-2</v>
          </cell>
          <cell r="K480">
            <v>6.7500000000000004E-2</v>
          </cell>
          <cell r="L480">
            <v>0.05</v>
          </cell>
          <cell r="M480">
            <v>0.05</v>
          </cell>
          <cell r="N480">
            <v>7.4999999999999997E-2</v>
          </cell>
        </row>
        <row r="481">
          <cell r="C481">
            <v>38718</v>
          </cell>
          <cell r="D481">
            <v>0.1</v>
          </cell>
          <cell r="E481">
            <v>0.1</v>
          </cell>
          <cell r="F481">
            <v>0.1</v>
          </cell>
          <cell r="G481">
            <v>0</v>
          </cell>
          <cell r="H481">
            <v>0.1</v>
          </cell>
          <cell r="I481">
            <v>6.7500000000000004E-2</v>
          </cell>
          <cell r="J481">
            <v>6.7500000000000004E-2</v>
          </cell>
          <cell r="K481">
            <v>6.7500000000000004E-2</v>
          </cell>
          <cell r="L481">
            <v>0.05</v>
          </cell>
          <cell r="M481">
            <v>0.05</v>
          </cell>
          <cell r="N481">
            <v>7.4999999999999997E-2</v>
          </cell>
        </row>
        <row r="483">
          <cell r="C483" t="str">
            <v>Powercor</v>
          </cell>
          <cell r="D483" t="str">
            <v>Pulse</v>
          </cell>
          <cell r="E483" t="str">
            <v>AGL</v>
          </cell>
          <cell r="F483" t="str">
            <v>TXU</v>
          </cell>
          <cell r="G483" t="str">
            <v>CitiPower</v>
          </cell>
          <cell r="H483" t="str">
            <v>Powercor</v>
          </cell>
          <cell r="I483" t="str">
            <v>Integral</v>
          </cell>
          <cell r="J483" t="str">
            <v>EnergyAustralia</v>
          </cell>
          <cell r="K483" t="str">
            <v>Rural NSW</v>
          </cell>
          <cell r="L483" t="str">
            <v>Energex</v>
          </cell>
          <cell r="M483" t="str">
            <v>Ergon</v>
          </cell>
          <cell r="N483" t="str">
            <v>Non Incumbent</v>
          </cell>
        </row>
        <row r="484">
          <cell r="C484">
            <v>36526</v>
          </cell>
          <cell r="D484">
            <v>0.1</v>
          </cell>
          <cell r="E484">
            <v>0.1</v>
          </cell>
          <cell r="F484">
            <v>0.1</v>
          </cell>
          <cell r="G484">
            <v>0.1</v>
          </cell>
          <cell r="H484">
            <v>0</v>
          </cell>
          <cell r="I484">
            <v>6.7500000000000004E-2</v>
          </cell>
          <cell r="J484">
            <v>6.7500000000000004E-2</v>
          </cell>
          <cell r="K484">
            <v>6.7500000000000004E-2</v>
          </cell>
          <cell r="L484">
            <v>0.05</v>
          </cell>
          <cell r="M484">
            <v>0.05</v>
          </cell>
          <cell r="N484">
            <v>7.4999999999999997E-2</v>
          </cell>
        </row>
        <row r="485">
          <cell r="C485">
            <v>36892</v>
          </cell>
          <cell r="D485">
            <v>0.1</v>
          </cell>
          <cell r="E485">
            <v>0.1</v>
          </cell>
          <cell r="F485">
            <v>0.1</v>
          </cell>
          <cell r="G485">
            <v>0.1</v>
          </cell>
          <cell r="H485">
            <v>0</v>
          </cell>
          <cell r="I485">
            <v>6.7500000000000004E-2</v>
          </cell>
          <cell r="J485">
            <v>6.7500000000000004E-2</v>
          </cell>
          <cell r="K485">
            <v>6.7500000000000004E-2</v>
          </cell>
          <cell r="L485">
            <v>0.05</v>
          </cell>
          <cell r="M485">
            <v>0.05</v>
          </cell>
          <cell r="N485">
            <v>7.4999999999999997E-2</v>
          </cell>
        </row>
        <row r="486">
          <cell r="C486">
            <v>37257</v>
          </cell>
          <cell r="D486">
            <v>0.1</v>
          </cell>
          <cell r="E486">
            <v>0.1</v>
          </cell>
          <cell r="F486">
            <v>0.1</v>
          </cell>
          <cell r="G486">
            <v>0.1</v>
          </cell>
          <cell r="H486">
            <v>0</v>
          </cell>
          <cell r="I486">
            <v>6.7500000000000004E-2</v>
          </cell>
          <cell r="J486">
            <v>6.7500000000000004E-2</v>
          </cell>
          <cell r="K486">
            <v>6.7500000000000004E-2</v>
          </cell>
          <cell r="L486">
            <v>0.05</v>
          </cell>
          <cell r="M486">
            <v>0.05</v>
          </cell>
          <cell r="N486">
            <v>7.4999999999999997E-2</v>
          </cell>
        </row>
        <row r="487">
          <cell r="C487">
            <v>37622</v>
          </cell>
          <cell r="D487">
            <v>0.1</v>
          </cell>
          <cell r="E487">
            <v>0.1</v>
          </cell>
          <cell r="F487">
            <v>0.1</v>
          </cell>
          <cell r="G487">
            <v>0.1</v>
          </cell>
          <cell r="H487">
            <v>0</v>
          </cell>
          <cell r="I487">
            <v>6.7500000000000004E-2</v>
          </cell>
          <cell r="J487">
            <v>6.7500000000000004E-2</v>
          </cell>
          <cell r="K487">
            <v>6.7500000000000004E-2</v>
          </cell>
          <cell r="L487">
            <v>0.05</v>
          </cell>
          <cell r="M487">
            <v>0.05</v>
          </cell>
          <cell r="N487">
            <v>7.4999999999999997E-2</v>
          </cell>
        </row>
        <row r="488">
          <cell r="C488">
            <v>37987</v>
          </cell>
          <cell r="D488">
            <v>0.1</v>
          </cell>
          <cell r="E488">
            <v>0.1</v>
          </cell>
          <cell r="F488">
            <v>0.1</v>
          </cell>
          <cell r="G488">
            <v>0.1</v>
          </cell>
          <cell r="H488">
            <v>0</v>
          </cell>
          <cell r="I488">
            <v>6.7500000000000004E-2</v>
          </cell>
          <cell r="J488">
            <v>6.7500000000000004E-2</v>
          </cell>
          <cell r="K488">
            <v>6.7500000000000004E-2</v>
          </cell>
          <cell r="L488">
            <v>0.05</v>
          </cell>
          <cell r="M488">
            <v>0.05</v>
          </cell>
          <cell r="N488">
            <v>7.4999999999999997E-2</v>
          </cell>
        </row>
        <row r="489">
          <cell r="C489">
            <v>38353</v>
          </cell>
          <cell r="D489">
            <v>0.1</v>
          </cell>
          <cell r="E489">
            <v>0.1</v>
          </cell>
          <cell r="F489">
            <v>0.1</v>
          </cell>
          <cell r="G489">
            <v>0.1</v>
          </cell>
          <cell r="H489">
            <v>0</v>
          </cell>
          <cell r="I489">
            <v>6.7500000000000004E-2</v>
          </cell>
          <cell r="J489">
            <v>6.7500000000000004E-2</v>
          </cell>
          <cell r="K489">
            <v>6.7500000000000004E-2</v>
          </cell>
          <cell r="L489">
            <v>0.05</v>
          </cell>
          <cell r="M489">
            <v>0.05</v>
          </cell>
          <cell r="N489">
            <v>7.4999999999999997E-2</v>
          </cell>
        </row>
        <row r="490">
          <cell r="C490">
            <v>38718</v>
          </cell>
          <cell r="D490">
            <v>0.1</v>
          </cell>
          <cell r="E490">
            <v>0.1</v>
          </cell>
          <cell r="F490">
            <v>0.1</v>
          </cell>
          <cell r="G490">
            <v>0.1</v>
          </cell>
          <cell r="H490">
            <v>0</v>
          </cell>
          <cell r="I490">
            <v>6.7500000000000004E-2</v>
          </cell>
          <cell r="J490">
            <v>6.7500000000000004E-2</v>
          </cell>
          <cell r="K490">
            <v>6.7500000000000004E-2</v>
          </cell>
          <cell r="L490">
            <v>0.05</v>
          </cell>
          <cell r="M490">
            <v>0.05</v>
          </cell>
          <cell r="N490">
            <v>7.4999999999999997E-2</v>
          </cell>
        </row>
        <row r="492">
          <cell r="C492" t="str">
            <v>Integral</v>
          </cell>
          <cell r="D492" t="str">
            <v>Pulse</v>
          </cell>
          <cell r="E492" t="str">
            <v>AGL</v>
          </cell>
          <cell r="F492" t="str">
            <v>TXU</v>
          </cell>
          <cell r="G492" t="str">
            <v>CitiPower</v>
          </cell>
          <cell r="H492" t="str">
            <v>Powercor</v>
          </cell>
          <cell r="I492" t="str">
            <v>Integral</v>
          </cell>
          <cell r="J492" t="str">
            <v>EnergyAustralia</v>
          </cell>
          <cell r="K492" t="str">
            <v>Rural NSW</v>
          </cell>
          <cell r="L492" t="str">
            <v>Energex</v>
          </cell>
          <cell r="M492" t="str">
            <v>Ergon</v>
          </cell>
          <cell r="N492" t="str">
            <v>Non Incumbent</v>
          </cell>
        </row>
        <row r="493">
          <cell r="C493">
            <v>36526</v>
          </cell>
          <cell r="D493">
            <v>0.11333333333333334</v>
          </cell>
          <cell r="E493">
            <v>0.11333333333333334</v>
          </cell>
          <cell r="F493">
            <v>0.11333333333333334</v>
          </cell>
          <cell r="G493">
            <v>0.11333333333333334</v>
          </cell>
          <cell r="H493">
            <v>0.11333333333333334</v>
          </cell>
          <cell r="I493">
            <v>0</v>
          </cell>
          <cell r="J493">
            <v>0.2</v>
          </cell>
          <cell r="K493">
            <v>0.2</v>
          </cell>
          <cell r="L493">
            <v>8.3333333333333329E-2</v>
          </cell>
          <cell r="M493">
            <v>8.3333333333333329E-2</v>
          </cell>
          <cell r="N493">
            <v>0.12</v>
          </cell>
        </row>
        <row r="494">
          <cell r="C494">
            <v>36892</v>
          </cell>
          <cell r="D494">
            <v>0.11333333333333334</v>
          </cell>
          <cell r="E494">
            <v>0.11333333333333334</v>
          </cell>
          <cell r="F494">
            <v>0.11333333333333334</v>
          </cell>
          <cell r="G494">
            <v>0.11333333333333334</v>
          </cell>
          <cell r="H494">
            <v>0.11333333333333334</v>
          </cell>
          <cell r="I494">
            <v>0</v>
          </cell>
          <cell r="J494">
            <v>0.2</v>
          </cell>
          <cell r="K494">
            <v>0.2</v>
          </cell>
          <cell r="L494">
            <v>8.3333333333333329E-2</v>
          </cell>
          <cell r="M494">
            <v>8.3333333333333329E-2</v>
          </cell>
          <cell r="N494">
            <v>0.12</v>
          </cell>
        </row>
        <row r="495">
          <cell r="C495">
            <v>37257</v>
          </cell>
          <cell r="D495">
            <v>0.11333333333333334</v>
          </cell>
          <cell r="E495">
            <v>0.11333333333333334</v>
          </cell>
          <cell r="F495">
            <v>0.11333333333333334</v>
          </cell>
          <cell r="G495">
            <v>0.11333333333333334</v>
          </cell>
          <cell r="H495">
            <v>0.11333333333333334</v>
          </cell>
          <cell r="I495">
            <v>0</v>
          </cell>
          <cell r="J495">
            <v>0.2</v>
          </cell>
          <cell r="K495">
            <v>0.2</v>
          </cell>
          <cell r="L495">
            <v>8.3333333333333329E-2</v>
          </cell>
          <cell r="M495">
            <v>8.3333333333333329E-2</v>
          </cell>
          <cell r="N495">
            <v>0.12</v>
          </cell>
        </row>
        <row r="496">
          <cell r="C496">
            <v>37622</v>
          </cell>
          <cell r="D496">
            <v>0.11333333333333334</v>
          </cell>
          <cell r="E496">
            <v>0.11333333333333334</v>
          </cell>
          <cell r="F496">
            <v>0.11333333333333334</v>
          </cell>
          <cell r="G496">
            <v>0.11333333333333334</v>
          </cell>
          <cell r="H496">
            <v>0.11333333333333334</v>
          </cell>
          <cell r="I496">
            <v>0</v>
          </cell>
          <cell r="J496">
            <v>0.2</v>
          </cell>
          <cell r="K496">
            <v>0.2</v>
          </cell>
          <cell r="L496">
            <v>8.3333333333333329E-2</v>
          </cell>
          <cell r="M496">
            <v>8.3333333333333329E-2</v>
          </cell>
          <cell r="N496">
            <v>0.12</v>
          </cell>
        </row>
        <row r="497">
          <cell r="C497">
            <v>37987</v>
          </cell>
          <cell r="D497">
            <v>0.11333333333333334</v>
          </cell>
          <cell r="E497">
            <v>0.11333333333333334</v>
          </cell>
          <cell r="F497">
            <v>0.11333333333333334</v>
          </cell>
          <cell r="G497">
            <v>0.11333333333333334</v>
          </cell>
          <cell r="H497">
            <v>0.11333333333333334</v>
          </cell>
          <cell r="I497">
            <v>0</v>
          </cell>
          <cell r="J497">
            <v>0.2</v>
          </cell>
          <cell r="K497">
            <v>0.2</v>
          </cell>
          <cell r="L497">
            <v>8.3333333333333329E-2</v>
          </cell>
          <cell r="M497">
            <v>8.3333333333333329E-2</v>
          </cell>
          <cell r="N497">
            <v>0.12</v>
          </cell>
        </row>
        <row r="498">
          <cell r="C498">
            <v>38353</v>
          </cell>
          <cell r="D498">
            <v>0.11333333333333334</v>
          </cell>
          <cell r="E498">
            <v>0.11333333333333334</v>
          </cell>
          <cell r="F498">
            <v>0.11333333333333334</v>
          </cell>
          <cell r="G498">
            <v>0.11333333333333334</v>
          </cell>
          <cell r="H498">
            <v>0.11333333333333334</v>
          </cell>
          <cell r="I498">
            <v>0</v>
          </cell>
          <cell r="J498">
            <v>0.2</v>
          </cell>
          <cell r="K498">
            <v>0.2</v>
          </cell>
          <cell r="L498">
            <v>8.3333333333333329E-2</v>
          </cell>
          <cell r="M498">
            <v>8.3333333333333329E-2</v>
          </cell>
          <cell r="N498">
            <v>0.12</v>
          </cell>
        </row>
        <row r="499">
          <cell r="C499">
            <v>38718</v>
          </cell>
          <cell r="D499">
            <v>0.11333333333333334</v>
          </cell>
          <cell r="E499">
            <v>0.11333333333333334</v>
          </cell>
          <cell r="F499">
            <v>0.11333333333333334</v>
          </cell>
          <cell r="G499">
            <v>0.11333333333333334</v>
          </cell>
          <cell r="H499">
            <v>0.11333333333333334</v>
          </cell>
          <cell r="I499">
            <v>0</v>
          </cell>
          <cell r="J499">
            <v>0.2</v>
          </cell>
          <cell r="K499">
            <v>0.2</v>
          </cell>
          <cell r="L499">
            <v>8.3333333333333329E-2</v>
          </cell>
          <cell r="M499">
            <v>8.3333333333333329E-2</v>
          </cell>
          <cell r="N499">
            <v>0.12</v>
          </cell>
        </row>
        <row r="501">
          <cell r="C501" t="str">
            <v>EnergyAustralia</v>
          </cell>
          <cell r="D501" t="str">
            <v>Pulse</v>
          </cell>
          <cell r="E501" t="str">
            <v>AGL</v>
          </cell>
          <cell r="F501" t="str">
            <v>TXU</v>
          </cell>
          <cell r="G501" t="str">
            <v>CitiPower</v>
          </cell>
          <cell r="H501" t="str">
            <v>Powercor</v>
          </cell>
          <cell r="I501" t="str">
            <v>Integral</v>
          </cell>
          <cell r="J501" t="str">
            <v>EnergyAustralia</v>
          </cell>
          <cell r="K501" t="str">
            <v>Rural NSW</v>
          </cell>
          <cell r="L501" t="str">
            <v>Energex</v>
          </cell>
          <cell r="M501" t="str">
            <v>Ergon</v>
          </cell>
          <cell r="N501" t="str">
            <v>Non Incumbent</v>
          </cell>
        </row>
        <row r="502">
          <cell r="C502">
            <v>36526</v>
          </cell>
          <cell r="D502">
            <v>0.11333333333333334</v>
          </cell>
          <cell r="E502">
            <v>0.11333333333333334</v>
          </cell>
          <cell r="F502">
            <v>0.11333333333333334</v>
          </cell>
          <cell r="G502">
            <v>0.11333333333333334</v>
          </cell>
          <cell r="H502">
            <v>0.11333333333333334</v>
          </cell>
          <cell r="I502">
            <v>0.2</v>
          </cell>
          <cell r="J502">
            <v>0</v>
          </cell>
          <cell r="K502">
            <v>0.2</v>
          </cell>
          <cell r="L502">
            <v>8.3333333333333329E-2</v>
          </cell>
          <cell r="M502">
            <v>8.3333333333333329E-2</v>
          </cell>
          <cell r="N502">
            <v>0.12</v>
          </cell>
        </row>
        <row r="503">
          <cell r="C503">
            <v>36892</v>
          </cell>
          <cell r="D503">
            <v>0.11333333333333334</v>
          </cell>
          <cell r="E503">
            <v>0.11333333333333334</v>
          </cell>
          <cell r="F503">
            <v>0.11333333333333334</v>
          </cell>
          <cell r="G503">
            <v>0.11333333333333334</v>
          </cell>
          <cell r="H503">
            <v>0.11333333333333334</v>
          </cell>
          <cell r="I503">
            <v>0.2</v>
          </cell>
          <cell r="J503">
            <v>0</v>
          </cell>
          <cell r="K503">
            <v>0.2</v>
          </cell>
          <cell r="L503">
            <v>8.3333333333333329E-2</v>
          </cell>
          <cell r="M503">
            <v>8.3333333333333329E-2</v>
          </cell>
          <cell r="N503">
            <v>0.12</v>
          </cell>
        </row>
        <row r="504">
          <cell r="C504">
            <v>37257</v>
          </cell>
          <cell r="D504">
            <v>0.11333333333333334</v>
          </cell>
          <cell r="E504">
            <v>0.11333333333333334</v>
          </cell>
          <cell r="F504">
            <v>0.11333333333333334</v>
          </cell>
          <cell r="G504">
            <v>0.11333333333333334</v>
          </cell>
          <cell r="H504">
            <v>0.11333333333333334</v>
          </cell>
          <cell r="I504">
            <v>0.2</v>
          </cell>
          <cell r="J504">
            <v>0</v>
          </cell>
          <cell r="K504">
            <v>0.2</v>
          </cell>
          <cell r="L504">
            <v>8.3333333333333329E-2</v>
          </cell>
          <cell r="M504">
            <v>8.3333333333333329E-2</v>
          </cell>
          <cell r="N504">
            <v>0.12</v>
          </cell>
        </row>
        <row r="505">
          <cell r="C505">
            <v>37622</v>
          </cell>
          <cell r="D505">
            <v>0.11333333333333334</v>
          </cell>
          <cell r="E505">
            <v>0.11333333333333334</v>
          </cell>
          <cell r="F505">
            <v>0.11333333333333334</v>
          </cell>
          <cell r="G505">
            <v>0.11333333333333334</v>
          </cell>
          <cell r="H505">
            <v>0.11333333333333334</v>
          </cell>
          <cell r="I505">
            <v>0.2</v>
          </cell>
          <cell r="J505">
            <v>0</v>
          </cell>
          <cell r="K505">
            <v>0.2</v>
          </cell>
          <cell r="L505">
            <v>8.3333333333333329E-2</v>
          </cell>
          <cell r="M505">
            <v>8.3333333333333329E-2</v>
          </cell>
          <cell r="N505">
            <v>0.12</v>
          </cell>
        </row>
        <row r="506">
          <cell r="C506">
            <v>37987</v>
          </cell>
          <cell r="D506">
            <v>0.11333333333333334</v>
          </cell>
          <cell r="E506">
            <v>0.11333333333333334</v>
          </cell>
          <cell r="F506">
            <v>0.11333333333333334</v>
          </cell>
          <cell r="G506">
            <v>0.11333333333333334</v>
          </cell>
          <cell r="H506">
            <v>0.11333333333333334</v>
          </cell>
          <cell r="I506">
            <v>0.2</v>
          </cell>
          <cell r="J506">
            <v>0</v>
          </cell>
          <cell r="K506">
            <v>0.2</v>
          </cell>
          <cell r="L506">
            <v>8.3333333333333329E-2</v>
          </cell>
          <cell r="M506">
            <v>8.3333333333333329E-2</v>
          </cell>
          <cell r="N506">
            <v>0.12</v>
          </cell>
        </row>
        <row r="507">
          <cell r="C507">
            <v>38353</v>
          </cell>
          <cell r="D507">
            <v>0.11333333333333334</v>
          </cell>
          <cell r="E507">
            <v>0.11333333333333334</v>
          </cell>
          <cell r="F507">
            <v>0.11333333333333334</v>
          </cell>
          <cell r="G507">
            <v>0.11333333333333334</v>
          </cell>
          <cell r="H507">
            <v>0.11333333333333334</v>
          </cell>
          <cell r="I507">
            <v>0.2</v>
          </cell>
          <cell r="J507">
            <v>0</v>
          </cell>
          <cell r="K507">
            <v>0.2</v>
          </cell>
          <cell r="L507">
            <v>8.3333333333333329E-2</v>
          </cell>
          <cell r="M507">
            <v>8.3333333333333329E-2</v>
          </cell>
          <cell r="N507">
            <v>0.12</v>
          </cell>
        </row>
        <row r="508">
          <cell r="C508">
            <v>38718</v>
          </cell>
          <cell r="D508">
            <v>0.11333333333333334</v>
          </cell>
          <cell r="E508">
            <v>0.11333333333333334</v>
          </cell>
          <cell r="F508">
            <v>0.11333333333333334</v>
          </cell>
          <cell r="G508">
            <v>0.11333333333333334</v>
          </cell>
          <cell r="H508">
            <v>0.11333333333333334</v>
          </cell>
          <cell r="I508">
            <v>0.2</v>
          </cell>
          <cell r="J508">
            <v>0</v>
          </cell>
          <cell r="K508">
            <v>0.2</v>
          </cell>
          <cell r="L508">
            <v>8.3333333333333329E-2</v>
          </cell>
          <cell r="M508">
            <v>8.3333333333333329E-2</v>
          </cell>
          <cell r="N508">
            <v>0.12</v>
          </cell>
        </row>
        <row r="510">
          <cell r="C510" t="str">
            <v>Rural NSW</v>
          </cell>
          <cell r="D510" t="str">
            <v>Pulse</v>
          </cell>
          <cell r="E510" t="str">
            <v>AGL</v>
          </cell>
          <cell r="F510" t="str">
            <v>TXU</v>
          </cell>
          <cell r="G510" t="str">
            <v>CitiPower</v>
          </cell>
          <cell r="H510" t="str">
            <v>Powercor</v>
          </cell>
          <cell r="I510" t="str">
            <v>Integral</v>
          </cell>
          <cell r="J510" t="str">
            <v>EnergyAustralia</v>
          </cell>
          <cell r="K510" t="str">
            <v>Rural NSW</v>
          </cell>
          <cell r="L510" t="str">
            <v>Energex</v>
          </cell>
          <cell r="M510" t="str">
            <v>Ergon</v>
          </cell>
          <cell r="N510" t="str">
            <v>Non Incumbent</v>
          </cell>
        </row>
        <row r="511">
          <cell r="C511">
            <v>36526</v>
          </cell>
          <cell r="D511">
            <v>0.11333333333333334</v>
          </cell>
          <cell r="E511">
            <v>0.11333333333333334</v>
          </cell>
          <cell r="F511">
            <v>0.11333333333333334</v>
          </cell>
          <cell r="G511">
            <v>0.11333333333333334</v>
          </cell>
          <cell r="H511">
            <v>0.11333333333333334</v>
          </cell>
          <cell r="I511">
            <v>0.2</v>
          </cell>
          <cell r="J511">
            <v>0.2</v>
          </cell>
          <cell r="K511">
            <v>0</v>
          </cell>
          <cell r="L511">
            <v>8.3333333333333329E-2</v>
          </cell>
          <cell r="M511">
            <v>8.3333333333333329E-2</v>
          </cell>
          <cell r="N511">
            <v>0.12</v>
          </cell>
        </row>
        <row r="512">
          <cell r="C512">
            <v>36892</v>
          </cell>
          <cell r="D512">
            <v>0.11333333333333334</v>
          </cell>
          <cell r="E512">
            <v>0.11333333333333334</v>
          </cell>
          <cell r="F512">
            <v>0.11333333333333334</v>
          </cell>
          <cell r="G512">
            <v>0.11333333333333334</v>
          </cell>
          <cell r="H512">
            <v>0.11333333333333334</v>
          </cell>
          <cell r="I512">
            <v>0.2</v>
          </cell>
          <cell r="J512">
            <v>0.2</v>
          </cell>
          <cell r="K512">
            <v>0</v>
          </cell>
          <cell r="L512">
            <v>8.3333333333333329E-2</v>
          </cell>
          <cell r="M512">
            <v>8.3333333333333329E-2</v>
          </cell>
          <cell r="N512">
            <v>0.12</v>
          </cell>
        </row>
        <row r="513">
          <cell r="C513">
            <v>37257</v>
          </cell>
          <cell r="D513">
            <v>0.11333333333333334</v>
          </cell>
          <cell r="E513">
            <v>0.11333333333333334</v>
          </cell>
          <cell r="F513">
            <v>0.11333333333333334</v>
          </cell>
          <cell r="G513">
            <v>0.11333333333333334</v>
          </cell>
          <cell r="H513">
            <v>0.11333333333333334</v>
          </cell>
          <cell r="I513">
            <v>0.2</v>
          </cell>
          <cell r="J513">
            <v>0.2</v>
          </cell>
          <cell r="K513">
            <v>0</v>
          </cell>
          <cell r="L513">
            <v>8.3333333333333329E-2</v>
          </cell>
          <cell r="M513">
            <v>8.3333333333333329E-2</v>
          </cell>
          <cell r="N513">
            <v>0.12</v>
          </cell>
        </row>
        <row r="514">
          <cell r="C514">
            <v>37622</v>
          </cell>
          <cell r="D514">
            <v>0.11333333333333334</v>
          </cell>
          <cell r="E514">
            <v>0.11333333333333334</v>
          </cell>
          <cell r="F514">
            <v>0.11333333333333334</v>
          </cell>
          <cell r="G514">
            <v>0.11333333333333334</v>
          </cell>
          <cell r="H514">
            <v>0.11333333333333334</v>
          </cell>
          <cell r="I514">
            <v>0.2</v>
          </cell>
          <cell r="J514">
            <v>0.2</v>
          </cell>
          <cell r="K514">
            <v>0</v>
          </cell>
          <cell r="L514">
            <v>8.3333333333333329E-2</v>
          </cell>
          <cell r="M514">
            <v>8.3333333333333329E-2</v>
          </cell>
          <cell r="N514">
            <v>0.12</v>
          </cell>
        </row>
        <row r="515">
          <cell r="C515">
            <v>37987</v>
          </cell>
          <cell r="D515">
            <v>0.11333333333333334</v>
          </cell>
          <cell r="E515">
            <v>0.11333333333333334</v>
          </cell>
          <cell r="F515">
            <v>0.11333333333333334</v>
          </cell>
          <cell r="G515">
            <v>0.11333333333333334</v>
          </cell>
          <cell r="H515">
            <v>0.11333333333333334</v>
          </cell>
          <cell r="I515">
            <v>0.2</v>
          </cell>
          <cell r="J515">
            <v>0.2</v>
          </cell>
          <cell r="K515">
            <v>0</v>
          </cell>
          <cell r="L515">
            <v>8.3333333333333329E-2</v>
          </cell>
          <cell r="M515">
            <v>8.3333333333333329E-2</v>
          </cell>
          <cell r="N515">
            <v>0.12</v>
          </cell>
        </row>
        <row r="516">
          <cell r="C516">
            <v>38353</v>
          </cell>
          <cell r="D516">
            <v>0.11333333333333334</v>
          </cell>
          <cell r="E516">
            <v>0.11333333333333334</v>
          </cell>
          <cell r="F516">
            <v>0.11333333333333334</v>
          </cell>
          <cell r="G516">
            <v>0.11333333333333334</v>
          </cell>
          <cell r="H516">
            <v>0.11333333333333334</v>
          </cell>
          <cell r="I516">
            <v>0.2</v>
          </cell>
          <cell r="J516">
            <v>0.2</v>
          </cell>
          <cell r="K516">
            <v>0</v>
          </cell>
          <cell r="L516">
            <v>8.3333333333333329E-2</v>
          </cell>
          <cell r="M516">
            <v>8.3333333333333329E-2</v>
          </cell>
          <cell r="N516">
            <v>0.12</v>
          </cell>
        </row>
        <row r="517">
          <cell r="C517">
            <v>38718</v>
          </cell>
          <cell r="D517">
            <v>0.11333333333333334</v>
          </cell>
          <cell r="E517">
            <v>0.11333333333333334</v>
          </cell>
          <cell r="F517">
            <v>0.11333333333333334</v>
          </cell>
          <cell r="G517">
            <v>0.11333333333333334</v>
          </cell>
          <cell r="H517">
            <v>0.11333333333333334</v>
          </cell>
          <cell r="I517">
            <v>0.2</v>
          </cell>
          <cell r="J517">
            <v>0.2</v>
          </cell>
          <cell r="K517">
            <v>0</v>
          </cell>
          <cell r="L517">
            <v>8.3333333333333329E-2</v>
          </cell>
          <cell r="M517">
            <v>8.3333333333333329E-2</v>
          </cell>
          <cell r="N517">
            <v>0.12</v>
          </cell>
        </row>
        <row r="519">
          <cell r="C519" t="str">
            <v>Energex</v>
          </cell>
          <cell r="D519" t="str">
            <v>Pulse</v>
          </cell>
          <cell r="E519" t="str">
            <v>AGL</v>
          </cell>
          <cell r="F519" t="str">
            <v>TXU</v>
          </cell>
          <cell r="G519" t="str">
            <v>CitiPower</v>
          </cell>
          <cell r="H519" t="str">
            <v>Powercor</v>
          </cell>
          <cell r="I519" t="str">
            <v>Integral</v>
          </cell>
          <cell r="J519" t="str">
            <v>EnergyAustralia</v>
          </cell>
          <cell r="K519" t="str">
            <v>Rural NSW</v>
          </cell>
          <cell r="L519" t="str">
            <v>Energex</v>
          </cell>
          <cell r="M519" t="str">
            <v>Ergon</v>
          </cell>
          <cell r="N519" t="str">
            <v>Non Incumbent</v>
          </cell>
        </row>
        <row r="520">
          <cell r="C520">
            <v>36526</v>
          </cell>
          <cell r="D520">
            <v>7.0000000000000007E-2</v>
          </cell>
          <cell r="E520">
            <v>7.0000000000000007E-2</v>
          </cell>
          <cell r="F520">
            <v>7.0000000000000007E-2</v>
          </cell>
          <cell r="G520">
            <v>7.0000000000000007E-2</v>
          </cell>
          <cell r="H520">
            <v>7.0000000000000007E-2</v>
          </cell>
          <cell r="I520">
            <v>7.0000000000000007E-2</v>
          </cell>
          <cell r="J520">
            <v>7.0000000000000007E-2</v>
          </cell>
          <cell r="K520">
            <v>7.0000000000000007E-2</v>
          </cell>
          <cell r="L520">
            <v>0</v>
          </cell>
          <cell r="M520">
            <v>0.4</v>
          </cell>
          <cell r="N520">
            <v>7.4999999999999997E-2</v>
          </cell>
        </row>
        <row r="521">
          <cell r="C521">
            <v>36892</v>
          </cell>
          <cell r="D521">
            <v>7.0000000000000007E-2</v>
          </cell>
          <cell r="E521">
            <v>7.0000000000000007E-2</v>
          </cell>
          <cell r="F521">
            <v>7.0000000000000007E-2</v>
          </cell>
          <cell r="G521">
            <v>7.0000000000000007E-2</v>
          </cell>
          <cell r="H521">
            <v>7.0000000000000007E-2</v>
          </cell>
          <cell r="I521">
            <v>7.0000000000000007E-2</v>
          </cell>
          <cell r="J521">
            <v>7.0000000000000007E-2</v>
          </cell>
          <cell r="K521">
            <v>7.0000000000000007E-2</v>
          </cell>
          <cell r="L521">
            <v>0</v>
          </cell>
          <cell r="M521">
            <v>0.4</v>
          </cell>
          <cell r="N521">
            <v>7.4999999999999997E-2</v>
          </cell>
        </row>
        <row r="522">
          <cell r="C522">
            <v>37257</v>
          </cell>
          <cell r="D522">
            <v>7.0000000000000007E-2</v>
          </cell>
          <cell r="E522">
            <v>7.0000000000000007E-2</v>
          </cell>
          <cell r="F522">
            <v>7.0000000000000007E-2</v>
          </cell>
          <cell r="G522">
            <v>7.0000000000000007E-2</v>
          </cell>
          <cell r="H522">
            <v>7.0000000000000007E-2</v>
          </cell>
          <cell r="I522">
            <v>7.0000000000000007E-2</v>
          </cell>
          <cell r="J522">
            <v>7.0000000000000007E-2</v>
          </cell>
          <cell r="K522">
            <v>7.0000000000000007E-2</v>
          </cell>
          <cell r="L522">
            <v>0</v>
          </cell>
          <cell r="M522">
            <v>0.4</v>
          </cell>
          <cell r="N522">
            <v>7.4999999999999997E-2</v>
          </cell>
        </row>
        <row r="523">
          <cell r="C523">
            <v>37622</v>
          </cell>
          <cell r="D523">
            <v>7.0000000000000007E-2</v>
          </cell>
          <cell r="E523">
            <v>7.0000000000000007E-2</v>
          </cell>
          <cell r="F523">
            <v>7.0000000000000007E-2</v>
          </cell>
          <cell r="G523">
            <v>7.0000000000000007E-2</v>
          </cell>
          <cell r="H523">
            <v>7.0000000000000007E-2</v>
          </cell>
          <cell r="I523">
            <v>7.0000000000000007E-2</v>
          </cell>
          <cell r="J523">
            <v>7.0000000000000007E-2</v>
          </cell>
          <cell r="K523">
            <v>7.0000000000000007E-2</v>
          </cell>
          <cell r="L523">
            <v>0</v>
          </cell>
          <cell r="M523">
            <v>0.4</v>
          </cell>
          <cell r="N523">
            <v>7.4999999999999997E-2</v>
          </cell>
        </row>
        <row r="524">
          <cell r="C524">
            <v>37987</v>
          </cell>
          <cell r="D524">
            <v>7.0000000000000007E-2</v>
          </cell>
          <cell r="E524">
            <v>7.0000000000000007E-2</v>
          </cell>
          <cell r="F524">
            <v>7.0000000000000007E-2</v>
          </cell>
          <cell r="G524">
            <v>7.0000000000000007E-2</v>
          </cell>
          <cell r="H524">
            <v>7.0000000000000007E-2</v>
          </cell>
          <cell r="I524">
            <v>7.0000000000000007E-2</v>
          </cell>
          <cell r="J524">
            <v>7.0000000000000007E-2</v>
          </cell>
          <cell r="K524">
            <v>7.0000000000000007E-2</v>
          </cell>
          <cell r="L524">
            <v>0</v>
          </cell>
          <cell r="M524">
            <v>0.4</v>
          </cell>
          <cell r="N524">
            <v>7.4999999999999997E-2</v>
          </cell>
        </row>
        <row r="525">
          <cell r="C525">
            <v>38353</v>
          </cell>
          <cell r="D525">
            <v>7.0000000000000007E-2</v>
          </cell>
          <cell r="E525">
            <v>7.0000000000000007E-2</v>
          </cell>
          <cell r="F525">
            <v>7.0000000000000007E-2</v>
          </cell>
          <cell r="G525">
            <v>7.0000000000000007E-2</v>
          </cell>
          <cell r="H525">
            <v>7.0000000000000007E-2</v>
          </cell>
          <cell r="I525">
            <v>7.0000000000000007E-2</v>
          </cell>
          <cell r="J525">
            <v>7.0000000000000007E-2</v>
          </cell>
          <cell r="K525">
            <v>7.0000000000000007E-2</v>
          </cell>
          <cell r="L525">
            <v>0</v>
          </cell>
          <cell r="M525">
            <v>0.4</v>
          </cell>
          <cell r="N525">
            <v>7.4999999999999997E-2</v>
          </cell>
        </row>
        <row r="526">
          <cell r="C526">
            <v>38718</v>
          </cell>
          <cell r="D526">
            <v>7.0000000000000007E-2</v>
          </cell>
          <cell r="E526">
            <v>7.0000000000000007E-2</v>
          </cell>
          <cell r="F526">
            <v>7.0000000000000007E-2</v>
          </cell>
          <cell r="G526">
            <v>7.0000000000000007E-2</v>
          </cell>
          <cell r="H526">
            <v>7.0000000000000007E-2</v>
          </cell>
          <cell r="I526">
            <v>7.0000000000000007E-2</v>
          </cell>
          <cell r="J526">
            <v>7.0000000000000007E-2</v>
          </cell>
          <cell r="K526">
            <v>7.0000000000000007E-2</v>
          </cell>
          <cell r="L526">
            <v>0</v>
          </cell>
          <cell r="M526">
            <v>0.4</v>
          </cell>
          <cell r="N526">
            <v>7.4999999999999997E-2</v>
          </cell>
        </row>
        <row r="528">
          <cell r="C528" t="str">
            <v>Ergon</v>
          </cell>
          <cell r="D528" t="str">
            <v>Pulse</v>
          </cell>
          <cell r="E528" t="str">
            <v>AGL</v>
          </cell>
          <cell r="F528" t="str">
            <v>TXU</v>
          </cell>
          <cell r="G528" t="str">
            <v>CitiPower</v>
          </cell>
          <cell r="H528" t="str">
            <v>Powercor</v>
          </cell>
          <cell r="I528" t="str">
            <v>Integral</v>
          </cell>
          <cell r="J528" t="str">
            <v>EnergyAustralia</v>
          </cell>
          <cell r="K528" t="str">
            <v>Rural NSW</v>
          </cell>
          <cell r="L528" t="str">
            <v>Energex</v>
          </cell>
          <cell r="M528" t="str">
            <v>Ergon</v>
          </cell>
          <cell r="N528" t="str">
            <v>Non Incumbent</v>
          </cell>
        </row>
        <row r="529">
          <cell r="C529">
            <v>36526</v>
          </cell>
          <cell r="D529">
            <v>7.0000000000000007E-2</v>
          </cell>
          <cell r="E529">
            <v>7.0000000000000007E-2</v>
          </cell>
          <cell r="F529">
            <v>7.0000000000000007E-2</v>
          </cell>
          <cell r="G529">
            <v>7.0000000000000007E-2</v>
          </cell>
          <cell r="H529">
            <v>7.0000000000000007E-2</v>
          </cell>
          <cell r="I529">
            <v>7.0000000000000007E-2</v>
          </cell>
          <cell r="J529">
            <v>7.0000000000000007E-2</v>
          </cell>
          <cell r="K529">
            <v>7.0000000000000007E-2</v>
          </cell>
          <cell r="L529">
            <v>0.4</v>
          </cell>
          <cell r="M529">
            <v>0</v>
          </cell>
          <cell r="N529">
            <v>7.4999999999999997E-2</v>
          </cell>
        </row>
        <row r="530">
          <cell r="C530">
            <v>36892</v>
          </cell>
          <cell r="D530">
            <v>7.0000000000000007E-2</v>
          </cell>
          <cell r="E530">
            <v>7.0000000000000007E-2</v>
          </cell>
          <cell r="F530">
            <v>7.0000000000000007E-2</v>
          </cell>
          <cell r="G530">
            <v>7.0000000000000007E-2</v>
          </cell>
          <cell r="H530">
            <v>7.0000000000000007E-2</v>
          </cell>
          <cell r="I530">
            <v>7.0000000000000007E-2</v>
          </cell>
          <cell r="J530">
            <v>7.0000000000000007E-2</v>
          </cell>
          <cell r="K530">
            <v>7.0000000000000007E-2</v>
          </cell>
          <cell r="L530">
            <v>0.4</v>
          </cell>
          <cell r="M530">
            <v>0</v>
          </cell>
          <cell r="N530">
            <v>7.4999999999999997E-2</v>
          </cell>
        </row>
        <row r="531">
          <cell r="C531">
            <v>37257</v>
          </cell>
          <cell r="D531">
            <v>7.0000000000000007E-2</v>
          </cell>
          <cell r="E531">
            <v>7.0000000000000007E-2</v>
          </cell>
          <cell r="F531">
            <v>7.0000000000000007E-2</v>
          </cell>
          <cell r="G531">
            <v>7.0000000000000007E-2</v>
          </cell>
          <cell r="H531">
            <v>7.0000000000000007E-2</v>
          </cell>
          <cell r="I531">
            <v>7.0000000000000007E-2</v>
          </cell>
          <cell r="J531">
            <v>7.0000000000000007E-2</v>
          </cell>
          <cell r="K531">
            <v>7.0000000000000007E-2</v>
          </cell>
          <cell r="L531">
            <v>0.4</v>
          </cell>
          <cell r="M531">
            <v>0</v>
          </cell>
          <cell r="N531">
            <v>7.4999999999999997E-2</v>
          </cell>
        </row>
        <row r="532">
          <cell r="C532">
            <v>37622</v>
          </cell>
          <cell r="D532">
            <v>7.0000000000000007E-2</v>
          </cell>
          <cell r="E532">
            <v>7.0000000000000007E-2</v>
          </cell>
          <cell r="F532">
            <v>7.0000000000000007E-2</v>
          </cell>
          <cell r="G532">
            <v>7.0000000000000007E-2</v>
          </cell>
          <cell r="H532">
            <v>7.0000000000000007E-2</v>
          </cell>
          <cell r="I532">
            <v>7.0000000000000007E-2</v>
          </cell>
          <cell r="J532">
            <v>7.0000000000000007E-2</v>
          </cell>
          <cell r="K532">
            <v>7.0000000000000007E-2</v>
          </cell>
          <cell r="L532">
            <v>0.4</v>
          </cell>
          <cell r="M532">
            <v>0</v>
          </cell>
          <cell r="N532">
            <v>7.4999999999999997E-2</v>
          </cell>
        </row>
        <row r="533">
          <cell r="C533">
            <v>37987</v>
          </cell>
          <cell r="D533">
            <v>7.0000000000000007E-2</v>
          </cell>
          <cell r="E533">
            <v>7.0000000000000007E-2</v>
          </cell>
          <cell r="F533">
            <v>7.0000000000000007E-2</v>
          </cell>
          <cell r="G533">
            <v>7.0000000000000007E-2</v>
          </cell>
          <cell r="H533">
            <v>7.0000000000000007E-2</v>
          </cell>
          <cell r="I533">
            <v>7.0000000000000007E-2</v>
          </cell>
          <cell r="J533">
            <v>7.0000000000000007E-2</v>
          </cell>
          <cell r="K533">
            <v>7.0000000000000007E-2</v>
          </cell>
          <cell r="L533">
            <v>0.4</v>
          </cell>
          <cell r="M533">
            <v>0</v>
          </cell>
          <cell r="N533">
            <v>7.4999999999999997E-2</v>
          </cell>
        </row>
        <row r="534">
          <cell r="C534">
            <v>38353</v>
          </cell>
          <cell r="D534">
            <v>7.0000000000000007E-2</v>
          </cell>
          <cell r="E534">
            <v>7.0000000000000007E-2</v>
          </cell>
          <cell r="F534">
            <v>7.0000000000000007E-2</v>
          </cell>
          <cell r="G534">
            <v>7.0000000000000007E-2</v>
          </cell>
          <cell r="H534">
            <v>7.0000000000000007E-2</v>
          </cell>
          <cell r="I534">
            <v>7.0000000000000007E-2</v>
          </cell>
          <cell r="J534">
            <v>7.0000000000000007E-2</v>
          </cell>
          <cell r="K534">
            <v>7.0000000000000007E-2</v>
          </cell>
          <cell r="L534">
            <v>0.4</v>
          </cell>
          <cell r="M534">
            <v>0</v>
          </cell>
          <cell r="N534">
            <v>7.4999999999999997E-2</v>
          </cell>
        </row>
        <row r="535">
          <cell r="C535">
            <v>38718</v>
          </cell>
          <cell r="D535">
            <v>7.0000000000000007E-2</v>
          </cell>
          <cell r="E535">
            <v>7.0000000000000007E-2</v>
          </cell>
          <cell r="F535">
            <v>7.0000000000000007E-2</v>
          </cell>
          <cell r="G535">
            <v>7.0000000000000007E-2</v>
          </cell>
          <cell r="H535">
            <v>7.0000000000000007E-2</v>
          </cell>
          <cell r="I535">
            <v>7.0000000000000007E-2</v>
          </cell>
          <cell r="J535">
            <v>7.0000000000000007E-2</v>
          </cell>
          <cell r="K535">
            <v>7.0000000000000007E-2</v>
          </cell>
          <cell r="L535">
            <v>0.4</v>
          </cell>
          <cell r="M535">
            <v>0</v>
          </cell>
          <cell r="N535">
            <v>7.4999999999999997E-2</v>
          </cell>
        </row>
        <row r="537">
          <cell r="C537" t="str">
            <v>Non Incumbent</v>
          </cell>
          <cell r="D537" t="str">
            <v>Pulse</v>
          </cell>
          <cell r="E537" t="str">
            <v>AGL</v>
          </cell>
          <cell r="F537" t="str">
            <v>TXU</v>
          </cell>
          <cell r="G537" t="str">
            <v>CitiPower</v>
          </cell>
          <cell r="H537" t="str">
            <v>Powercor</v>
          </cell>
          <cell r="I537" t="str">
            <v>Integral</v>
          </cell>
          <cell r="J537" t="str">
            <v>EnergyAustralia</v>
          </cell>
          <cell r="K537" t="str">
            <v>Rural NSW</v>
          </cell>
          <cell r="L537" t="str">
            <v>Energex</v>
          </cell>
          <cell r="M537" t="str">
            <v>Ergon</v>
          </cell>
          <cell r="N537" t="str">
            <v>Non Incumbent</v>
          </cell>
        </row>
        <row r="538">
          <cell r="C538">
            <v>36526</v>
          </cell>
          <cell r="D538">
            <v>0.11999999999999988</v>
          </cell>
          <cell r="E538">
            <v>0.11999999999999988</v>
          </cell>
          <cell r="F538">
            <v>0.11999999999999988</v>
          </cell>
          <cell r="G538">
            <v>0.11999999999999988</v>
          </cell>
          <cell r="H538">
            <v>0.11999999999999988</v>
          </cell>
          <cell r="I538">
            <v>0.11999999999999988</v>
          </cell>
          <cell r="J538">
            <v>0.11999999999999988</v>
          </cell>
          <cell r="K538">
            <v>0.11999999999999988</v>
          </cell>
          <cell r="L538">
            <v>0.10000000000000009</v>
          </cell>
          <cell r="M538">
            <v>0.10000000000000009</v>
          </cell>
          <cell r="N538">
            <v>0.12</v>
          </cell>
        </row>
        <row r="539">
          <cell r="C539">
            <v>36892</v>
          </cell>
          <cell r="D539">
            <v>0.11999999999999988</v>
          </cell>
          <cell r="E539">
            <v>0.11999999999999988</v>
          </cell>
          <cell r="F539">
            <v>0.11999999999999988</v>
          </cell>
          <cell r="G539">
            <v>0.11999999999999988</v>
          </cell>
          <cell r="H539">
            <v>0.11999999999999988</v>
          </cell>
          <cell r="I539">
            <v>0.11999999999999988</v>
          </cell>
          <cell r="J539">
            <v>0.11999999999999988</v>
          </cell>
          <cell r="K539">
            <v>0.11999999999999988</v>
          </cell>
          <cell r="L539">
            <v>0.10000000000000009</v>
          </cell>
          <cell r="M539">
            <v>0.10000000000000009</v>
          </cell>
          <cell r="N539">
            <v>0.12</v>
          </cell>
        </row>
        <row r="540">
          <cell r="C540">
            <v>37257</v>
          </cell>
          <cell r="D540">
            <v>0.11999999999999988</v>
          </cell>
          <cell r="E540">
            <v>0.11999999999999988</v>
          </cell>
          <cell r="F540">
            <v>0.11999999999999988</v>
          </cell>
          <cell r="G540">
            <v>0.11999999999999988</v>
          </cell>
          <cell r="H540">
            <v>0.11999999999999988</v>
          </cell>
          <cell r="I540">
            <v>0.11999999999999988</v>
          </cell>
          <cell r="J540">
            <v>0.11999999999999988</v>
          </cell>
          <cell r="K540">
            <v>0.11999999999999988</v>
          </cell>
          <cell r="L540">
            <v>0.10000000000000009</v>
          </cell>
          <cell r="M540">
            <v>0.10000000000000009</v>
          </cell>
          <cell r="N540">
            <v>0.12</v>
          </cell>
        </row>
        <row r="541">
          <cell r="C541">
            <v>37622</v>
          </cell>
          <cell r="D541">
            <v>0.11999999999999988</v>
          </cell>
          <cell r="E541">
            <v>0.11999999999999988</v>
          </cell>
          <cell r="F541">
            <v>0.11999999999999988</v>
          </cell>
          <cell r="G541">
            <v>0.11999999999999988</v>
          </cell>
          <cell r="H541">
            <v>0.11999999999999988</v>
          </cell>
          <cell r="I541">
            <v>0.11999999999999988</v>
          </cell>
          <cell r="J541">
            <v>0.11999999999999988</v>
          </cell>
          <cell r="K541">
            <v>0.11999999999999988</v>
          </cell>
          <cell r="L541">
            <v>0.10000000000000009</v>
          </cell>
          <cell r="M541">
            <v>0.10000000000000009</v>
          </cell>
          <cell r="N541">
            <v>0.12</v>
          </cell>
        </row>
        <row r="542">
          <cell r="C542">
            <v>37987</v>
          </cell>
          <cell r="D542">
            <v>0.11999999999999988</v>
          </cell>
          <cell r="E542">
            <v>0.11999999999999988</v>
          </cell>
          <cell r="F542">
            <v>0.11999999999999988</v>
          </cell>
          <cell r="G542">
            <v>0.11999999999999988</v>
          </cell>
          <cell r="H542">
            <v>0.11999999999999988</v>
          </cell>
          <cell r="I542">
            <v>0.11999999999999988</v>
          </cell>
          <cell r="J542">
            <v>0.11999999999999988</v>
          </cell>
          <cell r="K542">
            <v>0.11999999999999988</v>
          </cell>
          <cell r="L542">
            <v>0.10000000000000009</v>
          </cell>
          <cell r="M542">
            <v>0.10000000000000009</v>
          </cell>
          <cell r="N542">
            <v>0.12</v>
          </cell>
        </row>
        <row r="543">
          <cell r="C543">
            <v>38353</v>
          </cell>
          <cell r="D543">
            <v>0.11999999999999988</v>
          </cell>
          <cell r="E543">
            <v>0.11999999999999988</v>
          </cell>
          <cell r="F543">
            <v>0.11999999999999988</v>
          </cell>
          <cell r="G543">
            <v>0.11999999999999988</v>
          </cell>
          <cell r="H543">
            <v>0.11999999999999988</v>
          </cell>
          <cell r="I543">
            <v>0.11999999999999988</v>
          </cell>
          <cell r="J543">
            <v>0.11999999999999988</v>
          </cell>
          <cell r="K543">
            <v>0.11999999999999988</v>
          </cell>
          <cell r="L543">
            <v>0.10000000000000009</v>
          </cell>
          <cell r="M543">
            <v>0.10000000000000009</v>
          </cell>
          <cell r="N543">
            <v>0.12</v>
          </cell>
        </row>
        <row r="544">
          <cell r="C544">
            <v>38718</v>
          </cell>
          <cell r="D544">
            <v>0.11999999999999988</v>
          </cell>
          <cell r="E544">
            <v>0.11999999999999988</v>
          </cell>
          <cell r="F544">
            <v>0.11999999999999988</v>
          </cell>
          <cell r="G544">
            <v>0.11999999999999988</v>
          </cell>
          <cell r="H544">
            <v>0.11999999999999988</v>
          </cell>
          <cell r="I544">
            <v>0.11999999999999988</v>
          </cell>
          <cell r="J544">
            <v>0.11999999999999988</v>
          </cell>
          <cell r="K544">
            <v>0.11999999999999988</v>
          </cell>
          <cell r="L544">
            <v>0.10000000000000009</v>
          </cell>
          <cell r="M544">
            <v>0.10000000000000009</v>
          </cell>
          <cell r="N544">
            <v>0.12</v>
          </cell>
        </row>
        <row r="556">
          <cell r="C556" t="str">
            <v>Pulse wins from:</v>
          </cell>
          <cell r="D556" t="str">
            <v>Pulse</v>
          </cell>
          <cell r="E556" t="str">
            <v>AGL</v>
          </cell>
          <cell r="F556" t="str">
            <v>TXU</v>
          </cell>
          <cell r="G556" t="str">
            <v>CitiPower</v>
          </cell>
          <cell r="H556" t="str">
            <v>Powercor</v>
          </cell>
          <cell r="I556" t="str">
            <v>Integral</v>
          </cell>
          <cell r="J556" t="str">
            <v>EnergyAustralia</v>
          </cell>
          <cell r="K556" t="str">
            <v>Rural NSW</v>
          </cell>
          <cell r="L556" t="str">
            <v>Energex</v>
          </cell>
          <cell r="M556" t="str">
            <v>Ergon</v>
          </cell>
          <cell r="N556" t="str">
            <v>Non Incumbent</v>
          </cell>
        </row>
        <row r="557">
          <cell r="C557">
            <v>36526</v>
          </cell>
          <cell r="D557">
            <v>0</v>
          </cell>
          <cell r="E557">
            <v>0.1</v>
          </cell>
          <cell r="F557">
            <v>0.1</v>
          </cell>
          <cell r="G557">
            <v>0.1</v>
          </cell>
          <cell r="H557">
            <v>0.1</v>
          </cell>
          <cell r="I557">
            <v>7.0000000000000007E-2</v>
          </cell>
          <cell r="J557">
            <v>7.0000000000000007E-2</v>
          </cell>
          <cell r="K557">
            <v>7.0000000000000007E-2</v>
          </cell>
          <cell r="L557">
            <v>0.05</v>
          </cell>
          <cell r="M557">
            <v>0.05</v>
          </cell>
          <cell r="N557">
            <v>7.0000000000000007E-2</v>
          </cell>
        </row>
        <row r="558">
          <cell r="C558">
            <v>36892</v>
          </cell>
          <cell r="D558">
            <v>0</v>
          </cell>
          <cell r="E558">
            <v>0.1</v>
          </cell>
          <cell r="F558">
            <v>0.1</v>
          </cell>
          <cell r="G558">
            <v>0.1</v>
          </cell>
          <cell r="H558">
            <v>0.1</v>
          </cell>
          <cell r="I558">
            <v>7.0000000000000007E-2</v>
          </cell>
          <cell r="J558">
            <v>7.0000000000000007E-2</v>
          </cell>
          <cell r="K558">
            <v>7.0000000000000007E-2</v>
          </cell>
          <cell r="L558">
            <v>0.05</v>
          </cell>
          <cell r="M558">
            <v>0.05</v>
          </cell>
          <cell r="N558">
            <v>7.0000000000000007E-2</v>
          </cell>
        </row>
        <row r="559">
          <cell r="C559">
            <v>37257</v>
          </cell>
          <cell r="D559">
            <v>0</v>
          </cell>
          <cell r="E559">
            <v>0.1</v>
          </cell>
          <cell r="F559">
            <v>0.1</v>
          </cell>
          <cell r="G559">
            <v>0.1</v>
          </cell>
          <cell r="H559">
            <v>0.1</v>
          </cell>
          <cell r="I559">
            <v>7.0000000000000007E-2</v>
          </cell>
          <cell r="J559">
            <v>7.0000000000000007E-2</v>
          </cell>
          <cell r="K559">
            <v>7.0000000000000007E-2</v>
          </cell>
          <cell r="L559">
            <v>0.05</v>
          </cell>
          <cell r="M559">
            <v>0.05</v>
          </cell>
          <cell r="N559">
            <v>7.0000000000000007E-2</v>
          </cell>
        </row>
        <row r="560">
          <cell r="C560">
            <v>37622</v>
          </cell>
          <cell r="D560">
            <v>0</v>
          </cell>
          <cell r="E560">
            <v>0.1</v>
          </cell>
          <cell r="F560">
            <v>0.1</v>
          </cell>
          <cell r="G560">
            <v>0.1</v>
          </cell>
          <cell r="H560">
            <v>0.1</v>
          </cell>
          <cell r="I560">
            <v>7.0000000000000007E-2</v>
          </cell>
          <cell r="J560">
            <v>7.0000000000000007E-2</v>
          </cell>
          <cell r="K560">
            <v>7.0000000000000007E-2</v>
          </cell>
          <cell r="L560">
            <v>0.05</v>
          </cell>
          <cell r="M560">
            <v>0.05</v>
          </cell>
          <cell r="N560">
            <v>7.0000000000000007E-2</v>
          </cell>
        </row>
        <row r="561">
          <cell r="C561">
            <v>37987</v>
          </cell>
          <cell r="D561">
            <v>0</v>
          </cell>
          <cell r="E561">
            <v>0.1</v>
          </cell>
          <cell r="F561">
            <v>0.1</v>
          </cell>
          <cell r="G561">
            <v>0.1</v>
          </cell>
          <cell r="H561">
            <v>0.1</v>
          </cell>
          <cell r="I561">
            <v>7.0000000000000007E-2</v>
          </cell>
          <cell r="J561">
            <v>7.0000000000000007E-2</v>
          </cell>
          <cell r="K561">
            <v>7.0000000000000007E-2</v>
          </cell>
          <cell r="L561">
            <v>0.05</v>
          </cell>
          <cell r="M561">
            <v>0.05</v>
          </cell>
          <cell r="N561">
            <v>7.0000000000000007E-2</v>
          </cell>
        </row>
        <row r="562">
          <cell r="C562">
            <v>38353</v>
          </cell>
          <cell r="D562">
            <v>0</v>
          </cell>
          <cell r="E562">
            <v>0.1</v>
          </cell>
          <cell r="F562">
            <v>0.1</v>
          </cell>
          <cell r="G562">
            <v>0.1</v>
          </cell>
          <cell r="H562">
            <v>0.1</v>
          </cell>
          <cell r="I562">
            <v>7.0000000000000007E-2</v>
          </cell>
          <cell r="J562">
            <v>7.0000000000000007E-2</v>
          </cell>
          <cell r="K562">
            <v>7.0000000000000007E-2</v>
          </cell>
          <cell r="L562">
            <v>0.05</v>
          </cell>
          <cell r="M562">
            <v>0.05</v>
          </cell>
          <cell r="N562">
            <v>7.0000000000000007E-2</v>
          </cell>
        </row>
        <row r="563">
          <cell r="C563">
            <v>38718</v>
          </cell>
          <cell r="D563">
            <v>0</v>
          </cell>
          <cell r="E563">
            <v>0.1</v>
          </cell>
          <cell r="F563">
            <v>0.1</v>
          </cell>
          <cell r="G563">
            <v>0.1</v>
          </cell>
          <cell r="H563">
            <v>0.1</v>
          </cell>
          <cell r="I563">
            <v>7.0000000000000007E-2</v>
          </cell>
          <cell r="J563">
            <v>7.0000000000000007E-2</v>
          </cell>
          <cell r="K563">
            <v>7.0000000000000007E-2</v>
          </cell>
          <cell r="L563">
            <v>0.05</v>
          </cell>
          <cell r="M563">
            <v>0.05</v>
          </cell>
          <cell r="N563">
            <v>7.0000000000000007E-2</v>
          </cell>
        </row>
        <row r="565">
          <cell r="C565" t="str">
            <v>AGL</v>
          </cell>
          <cell r="D565" t="str">
            <v>Pulse</v>
          </cell>
          <cell r="E565" t="str">
            <v>AGL</v>
          </cell>
          <cell r="F565" t="str">
            <v>TXU</v>
          </cell>
          <cell r="G565" t="str">
            <v>CitiPower</v>
          </cell>
          <cell r="H565" t="str">
            <v>Powercor</v>
          </cell>
          <cell r="I565" t="str">
            <v>Integral</v>
          </cell>
          <cell r="J565" t="str">
            <v>EnergyAustralia</v>
          </cell>
          <cell r="K565" t="str">
            <v>Rural NSW</v>
          </cell>
          <cell r="L565" t="str">
            <v>Energex</v>
          </cell>
          <cell r="M565" t="str">
            <v>Ergon</v>
          </cell>
          <cell r="N565" t="str">
            <v>Non Incumbent</v>
          </cell>
        </row>
        <row r="566">
          <cell r="C566">
            <v>36526</v>
          </cell>
          <cell r="D566">
            <v>0.1</v>
          </cell>
          <cell r="E566">
            <v>0</v>
          </cell>
          <cell r="F566">
            <v>0.1</v>
          </cell>
          <cell r="G566">
            <v>0.1</v>
          </cell>
          <cell r="H566">
            <v>0.1</v>
          </cell>
          <cell r="I566">
            <v>6.7500000000000004E-2</v>
          </cell>
          <cell r="J566">
            <v>6.7500000000000004E-2</v>
          </cell>
          <cell r="K566">
            <v>6.7500000000000004E-2</v>
          </cell>
          <cell r="L566">
            <v>0.05</v>
          </cell>
          <cell r="M566">
            <v>0.05</v>
          </cell>
          <cell r="N566">
            <v>7.4999999999999997E-2</v>
          </cell>
        </row>
        <row r="567">
          <cell r="C567">
            <v>36892</v>
          </cell>
          <cell r="D567">
            <v>0.1</v>
          </cell>
          <cell r="E567">
            <v>0</v>
          </cell>
          <cell r="F567">
            <v>0.1</v>
          </cell>
          <cell r="G567">
            <v>0.1</v>
          </cell>
          <cell r="H567">
            <v>0.1</v>
          </cell>
          <cell r="I567">
            <v>6.7500000000000004E-2</v>
          </cell>
          <cell r="J567">
            <v>6.7500000000000004E-2</v>
          </cell>
          <cell r="K567">
            <v>6.7500000000000004E-2</v>
          </cell>
          <cell r="L567">
            <v>0.05</v>
          </cell>
          <cell r="M567">
            <v>0.05</v>
          </cell>
          <cell r="N567">
            <v>7.4999999999999997E-2</v>
          </cell>
        </row>
        <row r="568">
          <cell r="C568">
            <v>37257</v>
          </cell>
          <cell r="D568">
            <v>0.1</v>
          </cell>
          <cell r="E568">
            <v>0</v>
          </cell>
          <cell r="F568">
            <v>0.1</v>
          </cell>
          <cell r="G568">
            <v>0.1</v>
          </cell>
          <cell r="H568">
            <v>0.1</v>
          </cell>
          <cell r="I568">
            <v>6.7500000000000004E-2</v>
          </cell>
          <cell r="J568">
            <v>6.7500000000000004E-2</v>
          </cell>
          <cell r="K568">
            <v>6.7500000000000004E-2</v>
          </cell>
          <cell r="L568">
            <v>0.05</v>
          </cell>
          <cell r="M568">
            <v>0.05</v>
          </cell>
          <cell r="N568">
            <v>7.4999999999999997E-2</v>
          </cell>
        </row>
        <row r="569">
          <cell r="C569">
            <v>37622</v>
          </cell>
          <cell r="D569">
            <v>0.1</v>
          </cell>
          <cell r="E569">
            <v>0</v>
          </cell>
          <cell r="F569">
            <v>0.1</v>
          </cell>
          <cell r="G569">
            <v>0.1</v>
          </cell>
          <cell r="H569">
            <v>0.1</v>
          </cell>
          <cell r="I569">
            <v>6.7500000000000004E-2</v>
          </cell>
          <cell r="J569">
            <v>6.7500000000000004E-2</v>
          </cell>
          <cell r="K569">
            <v>6.7500000000000004E-2</v>
          </cell>
          <cell r="L569">
            <v>0.05</v>
          </cell>
          <cell r="M569">
            <v>0.05</v>
          </cell>
          <cell r="N569">
            <v>7.4999999999999997E-2</v>
          </cell>
        </row>
        <row r="570">
          <cell r="C570">
            <v>37987</v>
          </cell>
          <cell r="D570">
            <v>0.1</v>
          </cell>
          <cell r="E570">
            <v>0</v>
          </cell>
          <cell r="F570">
            <v>0.1</v>
          </cell>
          <cell r="G570">
            <v>0.1</v>
          </cell>
          <cell r="H570">
            <v>0.1</v>
          </cell>
          <cell r="I570">
            <v>6.7500000000000004E-2</v>
          </cell>
          <cell r="J570">
            <v>6.7500000000000004E-2</v>
          </cell>
          <cell r="K570">
            <v>6.7500000000000004E-2</v>
          </cell>
          <cell r="L570">
            <v>0.05</v>
          </cell>
          <cell r="M570">
            <v>0.05</v>
          </cell>
          <cell r="N570">
            <v>7.4999999999999997E-2</v>
          </cell>
        </row>
        <row r="571">
          <cell r="C571">
            <v>38353</v>
          </cell>
          <cell r="D571">
            <v>0.1</v>
          </cell>
          <cell r="E571">
            <v>0</v>
          </cell>
          <cell r="F571">
            <v>0.1</v>
          </cell>
          <cell r="G571">
            <v>0.1</v>
          </cell>
          <cell r="H571">
            <v>0.1</v>
          </cell>
          <cell r="I571">
            <v>6.7500000000000004E-2</v>
          </cell>
          <cell r="J571">
            <v>6.7500000000000004E-2</v>
          </cell>
          <cell r="K571">
            <v>6.7500000000000004E-2</v>
          </cell>
          <cell r="L571">
            <v>0.05</v>
          </cell>
          <cell r="M571">
            <v>0.05</v>
          </cell>
          <cell r="N571">
            <v>7.4999999999999997E-2</v>
          </cell>
        </row>
        <row r="572">
          <cell r="C572">
            <v>38718</v>
          </cell>
          <cell r="D572">
            <v>0.1</v>
          </cell>
          <cell r="E572">
            <v>0</v>
          </cell>
          <cell r="F572">
            <v>0.1</v>
          </cell>
          <cell r="G572">
            <v>0.1</v>
          </cell>
          <cell r="H572">
            <v>0.1</v>
          </cell>
          <cell r="I572">
            <v>6.7500000000000004E-2</v>
          </cell>
          <cell r="J572">
            <v>6.7500000000000004E-2</v>
          </cell>
          <cell r="K572">
            <v>6.7500000000000004E-2</v>
          </cell>
          <cell r="L572">
            <v>0.05</v>
          </cell>
          <cell r="M572">
            <v>0.05</v>
          </cell>
          <cell r="N572">
            <v>7.4999999999999997E-2</v>
          </cell>
        </row>
        <row r="574">
          <cell r="C574" t="str">
            <v>TXU</v>
          </cell>
          <cell r="D574" t="str">
            <v>Pulse</v>
          </cell>
          <cell r="E574" t="str">
            <v>AGL</v>
          </cell>
          <cell r="F574" t="str">
            <v>TXU</v>
          </cell>
          <cell r="G574" t="str">
            <v>CitiPower</v>
          </cell>
          <cell r="H574" t="str">
            <v>Powercor</v>
          </cell>
          <cell r="I574" t="str">
            <v>Integral</v>
          </cell>
          <cell r="J574" t="str">
            <v>EnergyAustralia</v>
          </cell>
          <cell r="K574" t="str">
            <v>Rural NSW</v>
          </cell>
          <cell r="L574" t="str">
            <v>Energex</v>
          </cell>
          <cell r="M574" t="str">
            <v>Ergon</v>
          </cell>
          <cell r="N574" t="str">
            <v>Non Incumbent</v>
          </cell>
        </row>
        <row r="575">
          <cell r="C575">
            <v>36526</v>
          </cell>
          <cell r="D575">
            <v>0.1</v>
          </cell>
          <cell r="E575">
            <v>0.1</v>
          </cell>
          <cell r="F575">
            <v>0</v>
          </cell>
          <cell r="G575">
            <v>0.1</v>
          </cell>
          <cell r="H575">
            <v>0.1</v>
          </cell>
          <cell r="I575">
            <v>6.7500000000000004E-2</v>
          </cell>
          <cell r="J575">
            <v>6.7500000000000004E-2</v>
          </cell>
          <cell r="K575">
            <v>6.7500000000000004E-2</v>
          </cell>
          <cell r="L575">
            <v>0.05</v>
          </cell>
          <cell r="M575">
            <v>0.05</v>
          </cell>
          <cell r="N575">
            <v>7.4999999999999997E-2</v>
          </cell>
        </row>
        <row r="576">
          <cell r="C576">
            <v>36892</v>
          </cell>
          <cell r="D576">
            <v>0.1</v>
          </cell>
          <cell r="E576">
            <v>0.1</v>
          </cell>
          <cell r="F576">
            <v>0</v>
          </cell>
          <cell r="G576">
            <v>0.1</v>
          </cell>
          <cell r="H576">
            <v>0.1</v>
          </cell>
          <cell r="I576">
            <v>6.7500000000000004E-2</v>
          </cell>
          <cell r="J576">
            <v>6.7500000000000004E-2</v>
          </cell>
          <cell r="K576">
            <v>6.7500000000000004E-2</v>
          </cell>
          <cell r="L576">
            <v>0.05</v>
          </cell>
          <cell r="M576">
            <v>0.05</v>
          </cell>
          <cell r="N576">
            <v>7.4999999999999997E-2</v>
          </cell>
        </row>
        <row r="577">
          <cell r="C577">
            <v>37257</v>
          </cell>
          <cell r="D577">
            <v>0.1</v>
          </cell>
          <cell r="E577">
            <v>0.1</v>
          </cell>
          <cell r="F577">
            <v>0</v>
          </cell>
          <cell r="G577">
            <v>0.1</v>
          </cell>
          <cell r="H577">
            <v>0.1</v>
          </cell>
          <cell r="I577">
            <v>6.7500000000000004E-2</v>
          </cell>
          <cell r="J577">
            <v>6.7500000000000004E-2</v>
          </cell>
          <cell r="K577">
            <v>6.7500000000000004E-2</v>
          </cell>
          <cell r="L577">
            <v>0.05</v>
          </cell>
          <cell r="M577">
            <v>0.05</v>
          </cell>
          <cell r="N577">
            <v>7.4999999999999997E-2</v>
          </cell>
        </row>
        <row r="578">
          <cell r="C578">
            <v>37622</v>
          </cell>
          <cell r="D578">
            <v>0.1</v>
          </cell>
          <cell r="E578">
            <v>0.1</v>
          </cell>
          <cell r="F578">
            <v>0</v>
          </cell>
          <cell r="G578">
            <v>0.1</v>
          </cell>
          <cell r="H578">
            <v>0.1</v>
          </cell>
          <cell r="I578">
            <v>6.7500000000000004E-2</v>
          </cell>
          <cell r="J578">
            <v>6.7500000000000004E-2</v>
          </cell>
          <cell r="K578">
            <v>6.7500000000000004E-2</v>
          </cell>
          <cell r="L578">
            <v>0.05</v>
          </cell>
          <cell r="M578">
            <v>0.05</v>
          </cell>
          <cell r="N578">
            <v>7.4999999999999997E-2</v>
          </cell>
        </row>
        <row r="579">
          <cell r="C579">
            <v>37987</v>
          </cell>
          <cell r="D579">
            <v>0.1</v>
          </cell>
          <cell r="E579">
            <v>0.1</v>
          </cell>
          <cell r="F579">
            <v>0</v>
          </cell>
          <cell r="G579">
            <v>0.1</v>
          </cell>
          <cell r="H579">
            <v>0.1</v>
          </cell>
          <cell r="I579">
            <v>6.7500000000000004E-2</v>
          </cell>
          <cell r="J579">
            <v>6.7500000000000004E-2</v>
          </cell>
          <cell r="K579">
            <v>6.7500000000000004E-2</v>
          </cell>
          <cell r="L579">
            <v>0.05</v>
          </cell>
          <cell r="M579">
            <v>0.05</v>
          </cell>
          <cell r="N579">
            <v>7.4999999999999997E-2</v>
          </cell>
        </row>
        <row r="580">
          <cell r="C580">
            <v>38353</v>
          </cell>
          <cell r="D580">
            <v>0.1</v>
          </cell>
          <cell r="E580">
            <v>0.1</v>
          </cell>
          <cell r="F580">
            <v>0</v>
          </cell>
          <cell r="G580">
            <v>0.1</v>
          </cell>
          <cell r="H580">
            <v>0.1</v>
          </cell>
          <cell r="I580">
            <v>6.7500000000000004E-2</v>
          </cell>
          <cell r="J580">
            <v>6.7500000000000004E-2</v>
          </cell>
          <cell r="K580">
            <v>6.7500000000000004E-2</v>
          </cell>
          <cell r="L580">
            <v>0.05</v>
          </cell>
          <cell r="M580">
            <v>0.05</v>
          </cell>
          <cell r="N580">
            <v>7.4999999999999997E-2</v>
          </cell>
        </row>
        <row r="581">
          <cell r="C581">
            <v>38718</v>
          </cell>
          <cell r="D581">
            <v>0.1</v>
          </cell>
          <cell r="E581">
            <v>0.1</v>
          </cell>
          <cell r="F581">
            <v>0</v>
          </cell>
          <cell r="G581">
            <v>0.1</v>
          </cell>
          <cell r="H581">
            <v>0.1</v>
          </cell>
          <cell r="I581">
            <v>6.7500000000000004E-2</v>
          </cell>
          <cell r="J581">
            <v>6.7500000000000004E-2</v>
          </cell>
          <cell r="K581">
            <v>6.7500000000000004E-2</v>
          </cell>
          <cell r="L581">
            <v>0.05</v>
          </cell>
          <cell r="M581">
            <v>0.05</v>
          </cell>
          <cell r="N581">
            <v>7.4999999999999997E-2</v>
          </cell>
        </row>
        <row r="583">
          <cell r="C583" t="str">
            <v>CitiPower</v>
          </cell>
          <cell r="D583" t="str">
            <v>Pulse</v>
          </cell>
          <cell r="E583" t="str">
            <v>AGL</v>
          </cell>
          <cell r="F583" t="str">
            <v>TXU</v>
          </cell>
          <cell r="G583" t="str">
            <v>CitiPower</v>
          </cell>
          <cell r="H583" t="str">
            <v>Powercor</v>
          </cell>
          <cell r="I583" t="str">
            <v>Integral</v>
          </cell>
          <cell r="J583" t="str">
            <v>EnergyAustralia</v>
          </cell>
          <cell r="K583" t="str">
            <v>Rural NSW</v>
          </cell>
          <cell r="L583" t="str">
            <v>Energex</v>
          </cell>
          <cell r="M583" t="str">
            <v>Ergon</v>
          </cell>
          <cell r="N583" t="str">
            <v>Non Incumbent</v>
          </cell>
        </row>
        <row r="584">
          <cell r="C584">
            <v>36526</v>
          </cell>
          <cell r="D584">
            <v>0.1</v>
          </cell>
          <cell r="E584">
            <v>0.1</v>
          </cell>
          <cell r="F584">
            <v>0.1</v>
          </cell>
          <cell r="G584">
            <v>0</v>
          </cell>
          <cell r="H584">
            <v>0.1</v>
          </cell>
          <cell r="I584">
            <v>6.7500000000000004E-2</v>
          </cell>
          <cell r="J584">
            <v>6.7500000000000004E-2</v>
          </cell>
          <cell r="K584">
            <v>6.7500000000000004E-2</v>
          </cell>
          <cell r="L584">
            <v>0.05</v>
          </cell>
          <cell r="M584">
            <v>0.05</v>
          </cell>
          <cell r="N584">
            <v>7.4999999999999997E-2</v>
          </cell>
        </row>
        <row r="585">
          <cell r="C585">
            <v>36892</v>
          </cell>
          <cell r="D585">
            <v>0.1</v>
          </cell>
          <cell r="E585">
            <v>0.1</v>
          </cell>
          <cell r="F585">
            <v>0.1</v>
          </cell>
          <cell r="G585">
            <v>0</v>
          </cell>
          <cell r="H585">
            <v>0.1</v>
          </cell>
          <cell r="I585">
            <v>6.7500000000000004E-2</v>
          </cell>
          <cell r="J585">
            <v>6.7500000000000004E-2</v>
          </cell>
          <cell r="K585">
            <v>6.7500000000000004E-2</v>
          </cell>
          <cell r="L585">
            <v>0.05</v>
          </cell>
          <cell r="M585">
            <v>0.05</v>
          </cell>
          <cell r="N585">
            <v>7.4999999999999997E-2</v>
          </cell>
        </row>
        <row r="586">
          <cell r="C586">
            <v>37257</v>
          </cell>
          <cell r="D586">
            <v>0.1</v>
          </cell>
          <cell r="E586">
            <v>0.1</v>
          </cell>
          <cell r="F586">
            <v>0.1</v>
          </cell>
          <cell r="G586">
            <v>0</v>
          </cell>
          <cell r="H586">
            <v>0.1</v>
          </cell>
          <cell r="I586">
            <v>6.7500000000000004E-2</v>
          </cell>
          <cell r="J586">
            <v>6.7500000000000004E-2</v>
          </cell>
          <cell r="K586">
            <v>6.7500000000000004E-2</v>
          </cell>
          <cell r="L586">
            <v>0.05</v>
          </cell>
          <cell r="M586">
            <v>0.05</v>
          </cell>
          <cell r="N586">
            <v>7.4999999999999997E-2</v>
          </cell>
        </row>
        <row r="587">
          <cell r="C587">
            <v>37622</v>
          </cell>
          <cell r="D587">
            <v>0.1</v>
          </cell>
          <cell r="E587">
            <v>0.1</v>
          </cell>
          <cell r="F587">
            <v>0.1</v>
          </cell>
          <cell r="G587">
            <v>0</v>
          </cell>
          <cell r="H587">
            <v>0.1</v>
          </cell>
          <cell r="I587">
            <v>6.7500000000000004E-2</v>
          </cell>
          <cell r="J587">
            <v>6.7500000000000004E-2</v>
          </cell>
          <cell r="K587">
            <v>6.7500000000000004E-2</v>
          </cell>
          <cell r="L587">
            <v>0.05</v>
          </cell>
          <cell r="M587">
            <v>0.05</v>
          </cell>
          <cell r="N587">
            <v>7.4999999999999997E-2</v>
          </cell>
        </row>
        <row r="588">
          <cell r="C588">
            <v>37987</v>
          </cell>
          <cell r="D588">
            <v>0.1</v>
          </cell>
          <cell r="E588">
            <v>0.1</v>
          </cell>
          <cell r="F588">
            <v>0.1</v>
          </cell>
          <cell r="G588">
            <v>0</v>
          </cell>
          <cell r="H588">
            <v>0.1</v>
          </cell>
          <cell r="I588">
            <v>6.7500000000000004E-2</v>
          </cell>
          <cell r="J588">
            <v>6.7500000000000004E-2</v>
          </cell>
          <cell r="K588">
            <v>6.7500000000000004E-2</v>
          </cell>
          <cell r="L588">
            <v>0.05</v>
          </cell>
          <cell r="M588">
            <v>0.05</v>
          </cell>
          <cell r="N588">
            <v>7.4999999999999997E-2</v>
          </cell>
        </row>
        <row r="589">
          <cell r="C589">
            <v>38353</v>
          </cell>
          <cell r="D589">
            <v>0.1</v>
          </cell>
          <cell r="E589">
            <v>0.1</v>
          </cell>
          <cell r="F589">
            <v>0.1</v>
          </cell>
          <cell r="G589">
            <v>0</v>
          </cell>
          <cell r="H589">
            <v>0.1</v>
          </cell>
          <cell r="I589">
            <v>6.7500000000000004E-2</v>
          </cell>
          <cell r="J589">
            <v>6.7500000000000004E-2</v>
          </cell>
          <cell r="K589">
            <v>6.7500000000000004E-2</v>
          </cell>
          <cell r="L589">
            <v>0.05</v>
          </cell>
          <cell r="M589">
            <v>0.05</v>
          </cell>
          <cell r="N589">
            <v>7.4999999999999997E-2</v>
          </cell>
        </row>
        <row r="590">
          <cell r="C590">
            <v>38718</v>
          </cell>
          <cell r="D590">
            <v>0.1</v>
          </cell>
          <cell r="E590">
            <v>0.1</v>
          </cell>
          <cell r="F590">
            <v>0.1</v>
          </cell>
          <cell r="G590">
            <v>0</v>
          </cell>
          <cell r="H590">
            <v>0.1</v>
          </cell>
          <cell r="I590">
            <v>6.7500000000000004E-2</v>
          </cell>
          <cell r="J590">
            <v>6.7500000000000004E-2</v>
          </cell>
          <cell r="K590">
            <v>6.7500000000000004E-2</v>
          </cell>
          <cell r="L590">
            <v>0.05</v>
          </cell>
          <cell r="M590">
            <v>0.05</v>
          </cell>
          <cell r="N590">
            <v>7.4999999999999997E-2</v>
          </cell>
        </row>
        <row r="592">
          <cell r="C592" t="str">
            <v>Powercor</v>
          </cell>
          <cell r="D592" t="str">
            <v>Pulse</v>
          </cell>
          <cell r="E592" t="str">
            <v>AGL</v>
          </cell>
          <cell r="F592" t="str">
            <v>TXU</v>
          </cell>
          <cell r="G592" t="str">
            <v>CitiPower</v>
          </cell>
          <cell r="H592" t="str">
            <v>Powercor</v>
          </cell>
          <cell r="I592" t="str">
            <v>Integral</v>
          </cell>
          <cell r="J592" t="str">
            <v>EnergyAustralia</v>
          </cell>
          <cell r="K592" t="str">
            <v>Rural NSW</v>
          </cell>
          <cell r="L592" t="str">
            <v>Energex</v>
          </cell>
          <cell r="M592" t="str">
            <v>Ergon</v>
          </cell>
          <cell r="N592" t="str">
            <v>Non Incumbent</v>
          </cell>
        </row>
        <row r="593">
          <cell r="C593">
            <v>36526</v>
          </cell>
          <cell r="D593">
            <v>0.1</v>
          </cell>
          <cell r="E593">
            <v>0.1</v>
          </cell>
          <cell r="F593">
            <v>0.1</v>
          </cell>
          <cell r="G593">
            <v>0.1</v>
          </cell>
          <cell r="H593">
            <v>0</v>
          </cell>
          <cell r="I593">
            <v>6.7500000000000004E-2</v>
          </cell>
          <cell r="J593">
            <v>6.7500000000000004E-2</v>
          </cell>
          <cell r="K593">
            <v>6.7500000000000004E-2</v>
          </cell>
          <cell r="L593">
            <v>0.05</v>
          </cell>
          <cell r="M593">
            <v>0.05</v>
          </cell>
          <cell r="N593">
            <v>7.4999999999999997E-2</v>
          </cell>
        </row>
        <row r="594">
          <cell r="C594">
            <v>36892</v>
          </cell>
          <cell r="D594">
            <v>0.1</v>
          </cell>
          <cell r="E594">
            <v>0.1</v>
          </cell>
          <cell r="F594">
            <v>0.1</v>
          </cell>
          <cell r="G594">
            <v>0.1</v>
          </cell>
          <cell r="H594">
            <v>0</v>
          </cell>
          <cell r="I594">
            <v>6.7500000000000004E-2</v>
          </cell>
          <cell r="J594">
            <v>6.7500000000000004E-2</v>
          </cell>
          <cell r="K594">
            <v>6.7500000000000004E-2</v>
          </cell>
          <cell r="L594">
            <v>0.05</v>
          </cell>
          <cell r="M594">
            <v>0.05</v>
          </cell>
          <cell r="N594">
            <v>7.4999999999999997E-2</v>
          </cell>
        </row>
        <row r="595">
          <cell r="C595">
            <v>37257</v>
          </cell>
          <cell r="D595">
            <v>0.1</v>
          </cell>
          <cell r="E595">
            <v>0.1</v>
          </cell>
          <cell r="F595">
            <v>0.1</v>
          </cell>
          <cell r="G595">
            <v>0.1</v>
          </cell>
          <cell r="H595">
            <v>0</v>
          </cell>
          <cell r="I595">
            <v>6.7500000000000004E-2</v>
          </cell>
          <cell r="J595">
            <v>6.7500000000000004E-2</v>
          </cell>
          <cell r="K595">
            <v>6.7500000000000004E-2</v>
          </cell>
          <cell r="L595">
            <v>0.05</v>
          </cell>
          <cell r="M595">
            <v>0.05</v>
          </cell>
          <cell r="N595">
            <v>7.4999999999999997E-2</v>
          </cell>
        </row>
        <row r="596">
          <cell r="C596">
            <v>37622</v>
          </cell>
          <cell r="D596">
            <v>0.1</v>
          </cell>
          <cell r="E596">
            <v>0.1</v>
          </cell>
          <cell r="F596">
            <v>0.1</v>
          </cell>
          <cell r="G596">
            <v>0.1</v>
          </cell>
          <cell r="H596">
            <v>0</v>
          </cell>
          <cell r="I596">
            <v>6.7500000000000004E-2</v>
          </cell>
          <cell r="J596">
            <v>6.7500000000000004E-2</v>
          </cell>
          <cell r="K596">
            <v>6.7500000000000004E-2</v>
          </cell>
          <cell r="L596">
            <v>0.05</v>
          </cell>
          <cell r="M596">
            <v>0.05</v>
          </cell>
          <cell r="N596">
            <v>7.4999999999999997E-2</v>
          </cell>
        </row>
        <row r="597">
          <cell r="C597">
            <v>37987</v>
          </cell>
          <cell r="D597">
            <v>0.1</v>
          </cell>
          <cell r="E597">
            <v>0.1</v>
          </cell>
          <cell r="F597">
            <v>0.1</v>
          </cell>
          <cell r="G597">
            <v>0.1</v>
          </cell>
          <cell r="H597">
            <v>0</v>
          </cell>
          <cell r="I597">
            <v>6.7500000000000004E-2</v>
          </cell>
          <cell r="J597">
            <v>6.7500000000000004E-2</v>
          </cell>
          <cell r="K597">
            <v>6.7500000000000004E-2</v>
          </cell>
          <cell r="L597">
            <v>0.05</v>
          </cell>
          <cell r="M597">
            <v>0.05</v>
          </cell>
          <cell r="N597">
            <v>7.4999999999999997E-2</v>
          </cell>
        </row>
        <row r="598">
          <cell r="C598">
            <v>38353</v>
          </cell>
          <cell r="D598">
            <v>0.1</v>
          </cell>
          <cell r="E598">
            <v>0.1</v>
          </cell>
          <cell r="F598">
            <v>0.1</v>
          </cell>
          <cell r="G598">
            <v>0.1</v>
          </cell>
          <cell r="H598">
            <v>0</v>
          </cell>
          <cell r="I598">
            <v>6.7500000000000004E-2</v>
          </cell>
          <cell r="J598">
            <v>6.7500000000000004E-2</v>
          </cell>
          <cell r="K598">
            <v>6.7500000000000004E-2</v>
          </cell>
          <cell r="L598">
            <v>0.05</v>
          </cell>
          <cell r="M598">
            <v>0.05</v>
          </cell>
          <cell r="N598">
            <v>7.4999999999999997E-2</v>
          </cell>
        </row>
        <row r="599">
          <cell r="C599">
            <v>38718</v>
          </cell>
          <cell r="D599">
            <v>0.1</v>
          </cell>
          <cell r="E599">
            <v>0.1</v>
          </cell>
          <cell r="F599">
            <v>0.1</v>
          </cell>
          <cell r="G599">
            <v>0.1</v>
          </cell>
          <cell r="H599">
            <v>0</v>
          </cell>
          <cell r="I599">
            <v>6.7500000000000004E-2</v>
          </cell>
          <cell r="J599">
            <v>6.7500000000000004E-2</v>
          </cell>
          <cell r="K599">
            <v>6.7500000000000004E-2</v>
          </cell>
          <cell r="L599">
            <v>0.05</v>
          </cell>
          <cell r="M599">
            <v>0.05</v>
          </cell>
          <cell r="N599">
            <v>7.4999999999999997E-2</v>
          </cell>
        </row>
        <row r="601">
          <cell r="C601" t="str">
            <v>Integral</v>
          </cell>
          <cell r="D601" t="str">
            <v>Pulse</v>
          </cell>
          <cell r="E601" t="str">
            <v>AGL</v>
          </cell>
          <cell r="F601" t="str">
            <v>TXU</v>
          </cell>
          <cell r="G601" t="str">
            <v>CitiPower</v>
          </cell>
          <cell r="H601" t="str">
            <v>Powercor</v>
          </cell>
          <cell r="I601" t="str">
            <v>Integral</v>
          </cell>
          <cell r="J601" t="str">
            <v>EnergyAustralia</v>
          </cell>
          <cell r="K601" t="str">
            <v>Rural NSW</v>
          </cell>
          <cell r="L601" t="str">
            <v>Energex</v>
          </cell>
          <cell r="M601" t="str">
            <v>Ergon</v>
          </cell>
          <cell r="N601" t="str">
            <v>Non Incumbent</v>
          </cell>
        </row>
        <row r="602">
          <cell r="C602">
            <v>36526</v>
          </cell>
          <cell r="D602">
            <v>0.11333333333333334</v>
          </cell>
          <cell r="E602">
            <v>0.11333333333333334</v>
          </cell>
          <cell r="F602">
            <v>0.11333333333333334</v>
          </cell>
          <cell r="G602">
            <v>0.11333333333333334</v>
          </cell>
          <cell r="H602">
            <v>0.11333333333333334</v>
          </cell>
          <cell r="I602">
            <v>0</v>
          </cell>
          <cell r="J602">
            <v>0.2</v>
          </cell>
          <cell r="K602">
            <v>0.2</v>
          </cell>
          <cell r="L602">
            <v>8.3333333333333329E-2</v>
          </cell>
          <cell r="M602">
            <v>8.3333333333333329E-2</v>
          </cell>
          <cell r="N602">
            <v>0.12</v>
          </cell>
        </row>
        <row r="603">
          <cell r="C603">
            <v>36892</v>
          </cell>
          <cell r="D603">
            <v>0.11333333333333334</v>
          </cell>
          <cell r="E603">
            <v>0.11333333333333334</v>
          </cell>
          <cell r="F603">
            <v>0.11333333333333334</v>
          </cell>
          <cell r="G603">
            <v>0.11333333333333334</v>
          </cell>
          <cell r="H603">
            <v>0.11333333333333334</v>
          </cell>
          <cell r="I603">
            <v>0</v>
          </cell>
          <cell r="J603">
            <v>0.2</v>
          </cell>
          <cell r="K603">
            <v>0.2</v>
          </cell>
          <cell r="L603">
            <v>8.3333333333333329E-2</v>
          </cell>
          <cell r="M603">
            <v>8.3333333333333329E-2</v>
          </cell>
          <cell r="N603">
            <v>0.12</v>
          </cell>
        </row>
        <row r="604">
          <cell r="C604">
            <v>37257</v>
          </cell>
          <cell r="D604">
            <v>0.11333333333333334</v>
          </cell>
          <cell r="E604">
            <v>0.11333333333333334</v>
          </cell>
          <cell r="F604">
            <v>0.11333333333333334</v>
          </cell>
          <cell r="G604">
            <v>0.11333333333333334</v>
          </cell>
          <cell r="H604">
            <v>0.11333333333333334</v>
          </cell>
          <cell r="I604">
            <v>0</v>
          </cell>
          <cell r="J604">
            <v>0.2</v>
          </cell>
          <cell r="K604">
            <v>0.2</v>
          </cell>
          <cell r="L604">
            <v>8.3333333333333329E-2</v>
          </cell>
          <cell r="M604">
            <v>8.3333333333333329E-2</v>
          </cell>
          <cell r="N604">
            <v>0.12</v>
          </cell>
        </row>
        <row r="605">
          <cell r="C605">
            <v>37622</v>
          </cell>
          <cell r="D605">
            <v>0.11333333333333334</v>
          </cell>
          <cell r="E605">
            <v>0.11333333333333334</v>
          </cell>
          <cell r="F605">
            <v>0.11333333333333334</v>
          </cell>
          <cell r="G605">
            <v>0.11333333333333334</v>
          </cell>
          <cell r="H605">
            <v>0.11333333333333334</v>
          </cell>
          <cell r="I605">
            <v>0</v>
          </cell>
          <cell r="J605">
            <v>0.2</v>
          </cell>
          <cell r="K605">
            <v>0.2</v>
          </cell>
          <cell r="L605">
            <v>8.3333333333333329E-2</v>
          </cell>
          <cell r="M605">
            <v>8.3333333333333329E-2</v>
          </cell>
          <cell r="N605">
            <v>0.12</v>
          </cell>
        </row>
        <row r="606">
          <cell r="C606">
            <v>37987</v>
          </cell>
          <cell r="D606">
            <v>0.11333333333333334</v>
          </cell>
          <cell r="E606">
            <v>0.11333333333333334</v>
          </cell>
          <cell r="F606">
            <v>0.11333333333333334</v>
          </cell>
          <cell r="G606">
            <v>0.11333333333333334</v>
          </cell>
          <cell r="H606">
            <v>0.11333333333333334</v>
          </cell>
          <cell r="I606">
            <v>0</v>
          </cell>
          <cell r="J606">
            <v>0.2</v>
          </cell>
          <cell r="K606">
            <v>0.2</v>
          </cell>
          <cell r="L606">
            <v>8.3333333333333329E-2</v>
          </cell>
          <cell r="M606">
            <v>8.3333333333333329E-2</v>
          </cell>
          <cell r="N606">
            <v>0.12</v>
          </cell>
        </row>
        <row r="607">
          <cell r="C607">
            <v>38353</v>
          </cell>
          <cell r="D607">
            <v>0.11333333333333334</v>
          </cell>
          <cell r="E607">
            <v>0.11333333333333334</v>
          </cell>
          <cell r="F607">
            <v>0.11333333333333334</v>
          </cell>
          <cell r="G607">
            <v>0.11333333333333334</v>
          </cell>
          <cell r="H607">
            <v>0.11333333333333334</v>
          </cell>
          <cell r="I607">
            <v>0</v>
          </cell>
          <cell r="J607">
            <v>0.2</v>
          </cell>
          <cell r="K607">
            <v>0.2</v>
          </cell>
          <cell r="L607">
            <v>8.3333333333333329E-2</v>
          </cell>
          <cell r="M607">
            <v>8.3333333333333329E-2</v>
          </cell>
          <cell r="N607">
            <v>0.12</v>
          </cell>
        </row>
        <row r="608">
          <cell r="C608">
            <v>38718</v>
          </cell>
          <cell r="D608">
            <v>0.11333333333333334</v>
          </cell>
          <cell r="E608">
            <v>0.11333333333333334</v>
          </cell>
          <cell r="F608">
            <v>0.11333333333333334</v>
          </cell>
          <cell r="G608">
            <v>0.11333333333333334</v>
          </cell>
          <cell r="H608">
            <v>0.11333333333333334</v>
          </cell>
          <cell r="I608">
            <v>0</v>
          </cell>
          <cell r="J608">
            <v>0.2</v>
          </cell>
          <cell r="K608">
            <v>0.2</v>
          </cell>
          <cell r="L608">
            <v>8.3333333333333329E-2</v>
          </cell>
          <cell r="M608">
            <v>8.3333333333333329E-2</v>
          </cell>
          <cell r="N608">
            <v>0.12</v>
          </cell>
        </row>
        <row r="610">
          <cell r="C610" t="str">
            <v>EnergyAustralia</v>
          </cell>
          <cell r="D610" t="str">
            <v>Pulse</v>
          </cell>
          <cell r="E610" t="str">
            <v>AGL</v>
          </cell>
          <cell r="F610" t="str">
            <v>TXU</v>
          </cell>
          <cell r="G610" t="str">
            <v>CitiPower</v>
          </cell>
          <cell r="H610" t="str">
            <v>Powercor</v>
          </cell>
          <cell r="I610" t="str">
            <v>Integral</v>
          </cell>
          <cell r="J610" t="str">
            <v>EnergyAustralia</v>
          </cell>
          <cell r="K610" t="str">
            <v>Rural NSW</v>
          </cell>
          <cell r="L610" t="str">
            <v>Energex</v>
          </cell>
          <cell r="M610" t="str">
            <v>Ergon</v>
          </cell>
          <cell r="N610" t="str">
            <v>Non Incumbent</v>
          </cell>
        </row>
        <row r="611">
          <cell r="C611">
            <v>36526</v>
          </cell>
          <cell r="D611">
            <v>0.11333333333333334</v>
          </cell>
          <cell r="E611">
            <v>0.11333333333333334</v>
          </cell>
          <cell r="F611">
            <v>0.11333333333333334</v>
          </cell>
          <cell r="G611">
            <v>0.11333333333333334</v>
          </cell>
          <cell r="H611">
            <v>0.11333333333333334</v>
          </cell>
          <cell r="I611">
            <v>0.2</v>
          </cell>
          <cell r="J611">
            <v>0</v>
          </cell>
          <cell r="K611">
            <v>0.2</v>
          </cell>
          <cell r="L611">
            <v>8.3333333333333329E-2</v>
          </cell>
          <cell r="M611">
            <v>8.3333333333333329E-2</v>
          </cell>
          <cell r="N611">
            <v>0.12</v>
          </cell>
        </row>
        <row r="612">
          <cell r="C612">
            <v>36892</v>
          </cell>
          <cell r="D612">
            <v>0.11333333333333334</v>
          </cell>
          <cell r="E612">
            <v>0.11333333333333334</v>
          </cell>
          <cell r="F612">
            <v>0.11333333333333334</v>
          </cell>
          <cell r="G612">
            <v>0.11333333333333334</v>
          </cell>
          <cell r="H612">
            <v>0.11333333333333334</v>
          </cell>
          <cell r="I612">
            <v>0.2</v>
          </cell>
          <cell r="J612">
            <v>0</v>
          </cell>
          <cell r="K612">
            <v>0.2</v>
          </cell>
          <cell r="L612">
            <v>8.3333333333333329E-2</v>
          </cell>
          <cell r="M612">
            <v>8.3333333333333329E-2</v>
          </cell>
          <cell r="N612">
            <v>0.12</v>
          </cell>
        </row>
        <row r="613">
          <cell r="C613">
            <v>37257</v>
          </cell>
          <cell r="D613">
            <v>0.11333333333333334</v>
          </cell>
          <cell r="E613">
            <v>0.11333333333333334</v>
          </cell>
          <cell r="F613">
            <v>0.11333333333333334</v>
          </cell>
          <cell r="G613">
            <v>0.11333333333333334</v>
          </cell>
          <cell r="H613">
            <v>0.11333333333333334</v>
          </cell>
          <cell r="I613">
            <v>0.2</v>
          </cell>
          <cell r="J613">
            <v>0</v>
          </cell>
          <cell r="K613">
            <v>0.2</v>
          </cell>
          <cell r="L613">
            <v>8.3333333333333329E-2</v>
          </cell>
          <cell r="M613">
            <v>8.3333333333333329E-2</v>
          </cell>
          <cell r="N613">
            <v>0.12</v>
          </cell>
        </row>
        <row r="614">
          <cell r="C614">
            <v>37622</v>
          </cell>
          <cell r="D614">
            <v>0.11333333333333334</v>
          </cell>
          <cell r="E614">
            <v>0.11333333333333334</v>
          </cell>
          <cell r="F614">
            <v>0.11333333333333334</v>
          </cell>
          <cell r="G614">
            <v>0.11333333333333334</v>
          </cell>
          <cell r="H614">
            <v>0.11333333333333334</v>
          </cell>
          <cell r="I614">
            <v>0.2</v>
          </cell>
          <cell r="J614">
            <v>0</v>
          </cell>
          <cell r="K614">
            <v>0.2</v>
          </cell>
          <cell r="L614">
            <v>8.3333333333333329E-2</v>
          </cell>
          <cell r="M614">
            <v>8.3333333333333329E-2</v>
          </cell>
          <cell r="N614">
            <v>0.12</v>
          </cell>
        </row>
        <row r="615">
          <cell r="C615">
            <v>37987</v>
          </cell>
          <cell r="D615">
            <v>0.11333333333333334</v>
          </cell>
          <cell r="E615">
            <v>0.11333333333333334</v>
          </cell>
          <cell r="F615">
            <v>0.11333333333333334</v>
          </cell>
          <cell r="G615">
            <v>0.11333333333333334</v>
          </cell>
          <cell r="H615">
            <v>0.11333333333333334</v>
          </cell>
          <cell r="I615">
            <v>0.2</v>
          </cell>
          <cell r="J615">
            <v>0</v>
          </cell>
          <cell r="K615">
            <v>0.2</v>
          </cell>
          <cell r="L615">
            <v>8.3333333333333329E-2</v>
          </cell>
          <cell r="M615">
            <v>8.3333333333333329E-2</v>
          </cell>
          <cell r="N615">
            <v>0.12</v>
          </cell>
        </row>
        <row r="616">
          <cell r="C616">
            <v>38353</v>
          </cell>
          <cell r="D616">
            <v>0.11333333333333334</v>
          </cell>
          <cell r="E616">
            <v>0.11333333333333334</v>
          </cell>
          <cell r="F616">
            <v>0.11333333333333334</v>
          </cell>
          <cell r="G616">
            <v>0.11333333333333334</v>
          </cell>
          <cell r="H616">
            <v>0.11333333333333334</v>
          </cell>
          <cell r="I616">
            <v>0.2</v>
          </cell>
          <cell r="J616">
            <v>0</v>
          </cell>
          <cell r="K616">
            <v>0.2</v>
          </cell>
          <cell r="L616">
            <v>8.3333333333333329E-2</v>
          </cell>
          <cell r="M616">
            <v>8.3333333333333329E-2</v>
          </cell>
          <cell r="N616">
            <v>0.12</v>
          </cell>
        </row>
        <row r="617">
          <cell r="C617">
            <v>38718</v>
          </cell>
          <cell r="D617">
            <v>0.11333333333333334</v>
          </cell>
          <cell r="E617">
            <v>0.11333333333333334</v>
          </cell>
          <cell r="F617">
            <v>0.11333333333333334</v>
          </cell>
          <cell r="G617">
            <v>0.11333333333333334</v>
          </cell>
          <cell r="H617">
            <v>0.11333333333333334</v>
          </cell>
          <cell r="I617">
            <v>0.2</v>
          </cell>
          <cell r="J617">
            <v>0</v>
          </cell>
          <cell r="K617">
            <v>0.2</v>
          </cell>
          <cell r="L617">
            <v>8.3333333333333329E-2</v>
          </cell>
          <cell r="M617">
            <v>8.3333333333333329E-2</v>
          </cell>
          <cell r="N617">
            <v>0.12</v>
          </cell>
        </row>
        <row r="619">
          <cell r="C619" t="str">
            <v>Rural NSW</v>
          </cell>
          <cell r="D619" t="str">
            <v>Pulse</v>
          </cell>
          <cell r="E619" t="str">
            <v>AGL</v>
          </cell>
          <cell r="F619" t="str">
            <v>TXU</v>
          </cell>
          <cell r="G619" t="str">
            <v>CitiPower</v>
          </cell>
          <cell r="H619" t="str">
            <v>Powercor</v>
          </cell>
          <cell r="I619" t="str">
            <v>Integral</v>
          </cell>
          <cell r="J619" t="str">
            <v>EnergyAustralia</v>
          </cell>
          <cell r="K619" t="str">
            <v>Rural NSW</v>
          </cell>
          <cell r="L619" t="str">
            <v>Energex</v>
          </cell>
          <cell r="M619" t="str">
            <v>Ergon</v>
          </cell>
          <cell r="N619" t="str">
            <v>Non Incumbent</v>
          </cell>
        </row>
        <row r="620">
          <cell r="C620">
            <v>36526</v>
          </cell>
          <cell r="D620">
            <v>0.11333333333333334</v>
          </cell>
          <cell r="E620">
            <v>0.11333333333333334</v>
          </cell>
          <cell r="F620">
            <v>0.11333333333333334</v>
          </cell>
          <cell r="G620">
            <v>0.11333333333333334</v>
          </cell>
          <cell r="H620">
            <v>0.11333333333333334</v>
          </cell>
          <cell r="I620">
            <v>0.2</v>
          </cell>
          <cell r="J620">
            <v>0.2</v>
          </cell>
          <cell r="K620">
            <v>0</v>
          </cell>
          <cell r="L620">
            <v>8.3333333333333329E-2</v>
          </cell>
          <cell r="M620">
            <v>8.3333333333333329E-2</v>
          </cell>
          <cell r="N620">
            <v>0.12</v>
          </cell>
        </row>
        <row r="621">
          <cell r="C621">
            <v>36892</v>
          </cell>
          <cell r="D621">
            <v>0.11333333333333334</v>
          </cell>
          <cell r="E621">
            <v>0.11333333333333334</v>
          </cell>
          <cell r="F621">
            <v>0.11333333333333334</v>
          </cell>
          <cell r="G621">
            <v>0.11333333333333334</v>
          </cell>
          <cell r="H621">
            <v>0.11333333333333334</v>
          </cell>
          <cell r="I621">
            <v>0.2</v>
          </cell>
          <cell r="J621">
            <v>0.2</v>
          </cell>
          <cell r="K621">
            <v>0</v>
          </cell>
          <cell r="L621">
            <v>8.3333333333333329E-2</v>
          </cell>
          <cell r="M621">
            <v>8.3333333333333329E-2</v>
          </cell>
          <cell r="N621">
            <v>0.12</v>
          </cell>
        </row>
        <row r="622">
          <cell r="C622">
            <v>37257</v>
          </cell>
          <cell r="D622">
            <v>0.11333333333333334</v>
          </cell>
          <cell r="E622">
            <v>0.11333333333333334</v>
          </cell>
          <cell r="F622">
            <v>0.11333333333333334</v>
          </cell>
          <cell r="G622">
            <v>0.11333333333333334</v>
          </cell>
          <cell r="H622">
            <v>0.11333333333333334</v>
          </cell>
          <cell r="I622">
            <v>0.2</v>
          </cell>
          <cell r="J622">
            <v>0.2</v>
          </cell>
          <cell r="K622">
            <v>0</v>
          </cell>
          <cell r="L622">
            <v>8.3333333333333329E-2</v>
          </cell>
          <cell r="M622">
            <v>8.3333333333333329E-2</v>
          </cell>
          <cell r="N622">
            <v>0.12</v>
          </cell>
        </row>
        <row r="623">
          <cell r="C623">
            <v>37622</v>
          </cell>
          <cell r="D623">
            <v>0.11333333333333334</v>
          </cell>
          <cell r="E623">
            <v>0.11333333333333334</v>
          </cell>
          <cell r="F623">
            <v>0.11333333333333334</v>
          </cell>
          <cell r="G623">
            <v>0.11333333333333334</v>
          </cell>
          <cell r="H623">
            <v>0.11333333333333334</v>
          </cell>
          <cell r="I623">
            <v>0.2</v>
          </cell>
          <cell r="J623">
            <v>0.2</v>
          </cell>
          <cell r="K623">
            <v>0</v>
          </cell>
          <cell r="L623">
            <v>8.3333333333333329E-2</v>
          </cell>
          <cell r="M623">
            <v>8.3333333333333329E-2</v>
          </cell>
          <cell r="N623">
            <v>0.12</v>
          </cell>
        </row>
        <row r="624">
          <cell r="C624">
            <v>37987</v>
          </cell>
          <cell r="D624">
            <v>0.11333333333333334</v>
          </cell>
          <cell r="E624">
            <v>0.11333333333333334</v>
          </cell>
          <cell r="F624">
            <v>0.11333333333333334</v>
          </cell>
          <cell r="G624">
            <v>0.11333333333333334</v>
          </cell>
          <cell r="H624">
            <v>0.11333333333333334</v>
          </cell>
          <cell r="I624">
            <v>0.2</v>
          </cell>
          <cell r="J624">
            <v>0.2</v>
          </cell>
          <cell r="K624">
            <v>0</v>
          </cell>
          <cell r="L624">
            <v>8.3333333333333329E-2</v>
          </cell>
          <cell r="M624">
            <v>8.3333333333333329E-2</v>
          </cell>
          <cell r="N624">
            <v>0.12</v>
          </cell>
        </row>
        <row r="625">
          <cell r="C625">
            <v>38353</v>
          </cell>
          <cell r="D625">
            <v>0.11333333333333334</v>
          </cell>
          <cell r="E625">
            <v>0.11333333333333334</v>
          </cell>
          <cell r="F625">
            <v>0.11333333333333334</v>
          </cell>
          <cell r="G625">
            <v>0.11333333333333334</v>
          </cell>
          <cell r="H625">
            <v>0.11333333333333334</v>
          </cell>
          <cell r="I625">
            <v>0.2</v>
          </cell>
          <cell r="J625">
            <v>0.2</v>
          </cell>
          <cell r="K625">
            <v>0</v>
          </cell>
          <cell r="L625">
            <v>8.3333333333333329E-2</v>
          </cell>
          <cell r="M625">
            <v>8.3333333333333329E-2</v>
          </cell>
          <cell r="N625">
            <v>0.12</v>
          </cell>
        </row>
        <row r="626">
          <cell r="C626">
            <v>38718</v>
          </cell>
          <cell r="D626">
            <v>0.11333333333333334</v>
          </cell>
          <cell r="E626">
            <v>0.11333333333333334</v>
          </cell>
          <cell r="F626">
            <v>0.11333333333333334</v>
          </cell>
          <cell r="G626">
            <v>0.11333333333333334</v>
          </cell>
          <cell r="H626">
            <v>0.11333333333333334</v>
          </cell>
          <cell r="I626">
            <v>0.2</v>
          </cell>
          <cell r="J626">
            <v>0.2</v>
          </cell>
          <cell r="K626">
            <v>0</v>
          </cell>
          <cell r="L626">
            <v>8.3333333333333329E-2</v>
          </cell>
          <cell r="M626">
            <v>8.3333333333333329E-2</v>
          </cell>
          <cell r="N626">
            <v>0.12</v>
          </cell>
        </row>
        <row r="628">
          <cell r="C628" t="str">
            <v>Energex</v>
          </cell>
          <cell r="D628" t="str">
            <v>Pulse</v>
          </cell>
          <cell r="E628" t="str">
            <v>AGL</v>
          </cell>
          <cell r="F628" t="str">
            <v>TXU</v>
          </cell>
          <cell r="G628" t="str">
            <v>CitiPower</v>
          </cell>
          <cell r="H628" t="str">
            <v>Powercor</v>
          </cell>
          <cell r="I628" t="str">
            <v>Integral</v>
          </cell>
          <cell r="J628" t="str">
            <v>EnergyAustralia</v>
          </cell>
          <cell r="K628" t="str">
            <v>Rural NSW</v>
          </cell>
          <cell r="L628" t="str">
            <v>Energex</v>
          </cell>
          <cell r="M628" t="str">
            <v>Ergon</v>
          </cell>
          <cell r="N628" t="str">
            <v>Non Incumbent</v>
          </cell>
        </row>
        <row r="629">
          <cell r="C629">
            <v>36526</v>
          </cell>
          <cell r="D629">
            <v>7.0000000000000007E-2</v>
          </cell>
          <cell r="E629">
            <v>7.0000000000000007E-2</v>
          </cell>
          <cell r="F629">
            <v>7.0000000000000007E-2</v>
          </cell>
          <cell r="G629">
            <v>7.0000000000000007E-2</v>
          </cell>
          <cell r="H629">
            <v>7.0000000000000007E-2</v>
          </cell>
          <cell r="I629">
            <v>7.0000000000000007E-2</v>
          </cell>
          <cell r="J629">
            <v>7.0000000000000007E-2</v>
          </cell>
          <cell r="K629">
            <v>7.0000000000000007E-2</v>
          </cell>
          <cell r="L629">
            <v>0</v>
          </cell>
          <cell r="M629">
            <v>0.4</v>
          </cell>
          <cell r="N629">
            <v>7.4999999999999997E-2</v>
          </cell>
        </row>
        <row r="630">
          <cell r="C630">
            <v>36892</v>
          </cell>
          <cell r="D630">
            <v>7.0000000000000007E-2</v>
          </cell>
          <cell r="E630">
            <v>7.0000000000000007E-2</v>
          </cell>
          <cell r="F630">
            <v>7.0000000000000007E-2</v>
          </cell>
          <cell r="G630">
            <v>7.0000000000000007E-2</v>
          </cell>
          <cell r="H630">
            <v>7.0000000000000007E-2</v>
          </cell>
          <cell r="I630">
            <v>7.0000000000000007E-2</v>
          </cell>
          <cell r="J630">
            <v>7.0000000000000007E-2</v>
          </cell>
          <cell r="K630">
            <v>7.0000000000000007E-2</v>
          </cell>
          <cell r="L630">
            <v>0</v>
          </cell>
          <cell r="M630">
            <v>0.4</v>
          </cell>
          <cell r="N630">
            <v>7.4999999999999997E-2</v>
          </cell>
        </row>
        <row r="631">
          <cell r="C631">
            <v>37257</v>
          </cell>
          <cell r="D631">
            <v>7.0000000000000007E-2</v>
          </cell>
          <cell r="E631">
            <v>7.0000000000000007E-2</v>
          </cell>
          <cell r="F631">
            <v>7.0000000000000007E-2</v>
          </cell>
          <cell r="G631">
            <v>7.0000000000000007E-2</v>
          </cell>
          <cell r="H631">
            <v>7.0000000000000007E-2</v>
          </cell>
          <cell r="I631">
            <v>7.0000000000000007E-2</v>
          </cell>
          <cell r="J631">
            <v>7.0000000000000007E-2</v>
          </cell>
          <cell r="K631">
            <v>7.0000000000000007E-2</v>
          </cell>
          <cell r="L631">
            <v>0</v>
          </cell>
          <cell r="M631">
            <v>0.4</v>
          </cell>
          <cell r="N631">
            <v>7.4999999999999997E-2</v>
          </cell>
        </row>
        <row r="632">
          <cell r="C632">
            <v>37622</v>
          </cell>
          <cell r="D632">
            <v>7.0000000000000007E-2</v>
          </cell>
          <cell r="E632">
            <v>7.0000000000000007E-2</v>
          </cell>
          <cell r="F632">
            <v>7.0000000000000007E-2</v>
          </cell>
          <cell r="G632">
            <v>7.0000000000000007E-2</v>
          </cell>
          <cell r="H632">
            <v>7.0000000000000007E-2</v>
          </cell>
          <cell r="I632">
            <v>7.0000000000000007E-2</v>
          </cell>
          <cell r="J632">
            <v>7.0000000000000007E-2</v>
          </cell>
          <cell r="K632">
            <v>7.0000000000000007E-2</v>
          </cell>
          <cell r="L632">
            <v>0</v>
          </cell>
          <cell r="M632">
            <v>0.4</v>
          </cell>
          <cell r="N632">
            <v>7.4999999999999997E-2</v>
          </cell>
        </row>
        <row r="633">
          <cell r="C633">
            <v>37987</v>
          </cell>
          <cell r="D633">
            <v>7.0000000000000007E-2</v>
          </cell>
          <cell r="E633">
            <v>7.0000000000000007E-2</v>
          </cell>
          <cell r="F633">
            <v>7.0000000000000007E-2</v>
          </cell>
          <cell r="G633">
            <v>7.0000000000000007E-2</v>
          </cell>
          <cell r="H633">
            <v>7.0000000000000007E-2</v>
          </cell>
          <cell r="I633">
            <v>7.0000000000000007E-2</v>
          </cell>
          <cell r="J633">
            <v>7.0000000000000007E-2</v>
          </cell>
          <cell r="K633">
            <v>7.0000000000000007E-2</v>
          </cell>
          <cell r="L633">
            <v>0</v>
          </cell>
          <cell r="M633">
            <v>0.4</v>
          </cell>
          <cell r="N633">
            <v>7.4999999999999997E-2</v>
          </cell>
        </row>
        <row r="634">
          <cell r="C634">
            <v>38353</v>
          </cell>
          <cell r="D634">
            <v>7.0000000000000007E-2</v>
          </cell>
          <cell r="E634">
            <v>7.0000000000000007E-2</v>
          </cell>
          <cell r="F634">
            <v>7.0000000000000007E-2</v>
          </cell>
          <cell r="G634">
            <v>7.0000000000000007E-2</v>
          </cell>
          <cell r="H634">
            <v>7.0000000000000007E-2</v>
          </cell>
          <cell r="I634">
            <v>7.0000000000000007E-2</v>
          </cell>
          <cell r="J634">
            <v>7.0000000000000007E-2</v>
          </cell>
          <cell r="K634">
            <v>7.0000000000000007E-2</v>
          </cell>
          <cell r="L634">
            <v>0</v>
          </cell>
          <cell r="M634">
            <v>0.4</v>
          </cell>
          <cell r="N634">
            <v>7.4999999999999997E-2</v>
          </cell>
        </row>
        <row r="635">
          <cell r="C635">
            <v>38718</v>
          </cell>
          <cell r="D635">
            <v>7.0000000000000007E-2</v>
          </cell>
          <cell r="E635">
            <v>7.0000000000000007E-2</v>
          </cell>
          <cell r="F635">
            <v>7.0000000000000007E-2</v>
          </cell>
          <cell r="G635">
            <v>7.0000000000000007E-2</v>
          </cell>
          <cell r="H635">
            <v>7.0000000000000007E-2</v>
          </cell>
          <cell r="I635">
            <v>7.0000000000000007E-2</v>
          </cell>
          <cell r="J635">
            <v>7.0000000000000007E-2</v>
          </cell>
          <cell r="K635">
            <v>7.0000000000000007E-2</v>
          </cell>
          <cell r="L635">
            <v>0</v>
          </cell>
          <cell r="M635">
            <v>0.4</v>
          </cell>
          <cell r="N635">
            <v>7.4999999999999997E-2</v>
          </cell>
        </row>
        <row r="637">
          <cell r="C637" t="str">
            <v>Ergon</v>
          </cell>
          <cell r="D637" t="str">
            <v>Pulse</v>
          </cell>
          <cell r="E637" t="str">
            <v>AGL</v>
          </cell>
          <cell r="F637" t="str">
            <v>TXU</v>
          </cell>
          <cell r="G637" t="str">
            <v>CitiPower</v>
          </cell>
          <cell r="H637" t="str">
            <v>Powercor</v>
          </cell>
          <cell r="I637" t="str">
            <v>Integral</v>
          </cell>
          <cell r="J637" t="str">
            <v>EnergyAustralia</v>
          </cell>
          <cell r="K637" t="str">
            <v>Rural NSW</v>
          </cell>
          <cell r="L637" t="str">
            <v>Energex</v>
          </cell>
          <cell r="M637" t="str">
            <v>Ergon</v>
          </cell>
          <cell r="N637" t="str">
            <v>Non Incumbent</v>
          </cell>
        </row>
        <row r="638">
          <cell r="C638">
            <v>36526</v>
          </cell>
          <cell r="D638">
            <v>7.0000000000000007E-2</v>
          </cell>
          <cell r="E638">
            <v>7.0000000000000007E-2</v>
          </cell>
          <cell r="F638">
            <v>7.0000000000000007E-2</v>
          </cell>
          <cell r="G638">
            <v>7.0000000000000007E-2</v>
          </cell>
          <cell r="H638">
            <v>7.0000000000000007E-2</v>
          </cell>
          <cell r="I638">
            <v>7.0000000000000007E-2</v>
          </cell>
          <cell r="J638">
            <v>7.0000000000000007E-2</v>
          </cell>
          <cell r="K638">
            <v>7.0000000000000007E-2</v>
          </cell>
          <cell r="L638">
            <v>0.4</v>
          </cell>
          <cell r="M638">
            <v>0</v>
          </cell>
          <cell r="N638">
            <v>7.4999999999999997E-2</v>
          </cell>
        </row>
        <row r="639">
          <cell r="C639">
            <v>36892</v>
          </cell>
          <cell r="D639">
            <v>7.0000000000000007E-2</v>
          </cell>
          <cell r="E639">
            <v>7.0000000000000007E-2</v>
          </cell>
          <cell r="F639">
            <v>7.0000000000000007E-2</v>
          </cell>
          <cell r="G639">
            <v>7.0000000000000007E-2</v>
          </cell>
          <cell r="H639">
            <v>7.0000000000000007E-2</v>
          </cell>
          <cell r="I639">
            <v>7.0000000000000007E-2</v>
          </cell>
          <cell r="J639">
            <v>7.0000000000000007E-2</v>
          </cell>
          <cell r="K639">
            <v>7.0000000000000007E-2</v>
          </cell>
          <cell r="L639">
            <v>0.4</v>
          </cell>
          <cell r="M639">
            <v>0</v>
          </cell>
          <cell r="N639">
            <v>7.4999999999999997E-2</v>
          </cell>
        </row>
        <row r="640">
          <cell r="C640">
            <v>37257</v>
          </cell>
          <cell r="D640">
            <v>7.0000000000000007E-2</v>
          </cell>
          <cell r="E640">
            <v>7.0000000000000007E-2</v>
          </cell>
          <cell r="F640">
            <v>7.0000000000000007E-2</v>
          </cell>
          <cell r="G640">
            <v>7.0000000000000007E-2</v>
          </cell>
          <cell r="H640">
            <v>7.0000000000000007E-2</v>
          </cell>
          <cell r="I640">
            <v>7.0000000000000007E-2</v>
          </cell>
          <cell r="J640">
            <v>7.0000000000000007E-2</v>
          </cell>
          <cell r="K640">
            <v>7.0000000000000007E-2</v>
          </cell>
          <cell r="L640">
            <v>0.4</v>
          </cell>
          <cell r="M640">
            <v>0</v>
          </cell>
          <cell r="N640">
            <v>7.4999999999999997E-2</v>
          </cell>
        </row>
        <row r="641">
          <cell r="C641">
            <v>37622</v>
          </cell>
          <cell r="D641">
            <v>7.0000000000000007E-2</v>
          </cell>
          <cell r="E641">
            <v>7.0000000000000007E-2</v>
          </cell>
          <cell r="F641">
            <v>7.0000000000000007E-2</v>
          </cell>
          <cell r="G641">
            <v>7.0000000000000007E-2</v>
          </cell>
          <cell r="H641">
            <v>7.0000000000000007E-2</v>
          </cell>
          <cell r="I641">
            <v>7.0000000000000007E-2</v>
          </cell>
          <cell r="J641">
            <v>7.0000000000000007E-2</v>
          </cell>
          <cell r="K641">
            <v>7.0000000000000007E-2</v>
          </cell>
          <cell r="L641">
            <v>0.4</v>
          </cell>
          <cell r="M641">
            <v>0</v>
          </cell>
          <cell r="N641">
            <v>7.4999999999999997E-2</v>
          </cell>
        </row>
        <row r="642">
          <cell r="C642">
            <v>37987</v>
          </cell>
          <cell r="D642">
            <v>7.0000000000000007E-2</v>
          </cell>
          <cell r="E642">
            <v>7.0000000000000007E-2</v>
          </cell>
          <cell r="F642">
            <v>7.0000000000000007E-2</v>
          </cell>
          <cell r="G642">
            <v>7.0000000000000007E-2</v>
          </cell>
          <cell r="H642">
            <v>7.0000000000000007E-2</v>
          </cell>
          <cell r="I642">
            <v>7.0000000000000007E-2</v>
          </cell>
          <cell r="J642">
            <v>7.0000000000000007E-2</v>
          </cell>
          <cell r="K642">
            <v>7.0000000000000007E-2</v>
          </cell>
          <cell r="L642">
            <v>0.4</v>
          </cell>
          <cell r="M642">
            <v>0</v>
          </cell>
          <cell r="N642">
            <v>7.4999999999999997E-2</v>
          </cell>
        </row>
        <row r="643">
          <cell r="C643">
            <v>38353</v>
          </cell>
          <cell r="D643">
            <v>7.0000000000000007E-2</v>
          </cell>
          <cell r="E643">
            <v>7.0000000000000007E-2</v>
          </cell>
          <cell r="F643">
            <v>7.0000000000000007E-2</v>
          </cell>
          <cell r="G643">
            <v>7.0000000000000007E-2</v>
          </cell>
          <cell r="H643">
            <v>7.0000000000000007E-2</v>
          </cell>
          <cell r="I643">
            <v>7.0000000000000007E-2</v>
          </cell>
          <cell r="J643">
            <v>7.0000000000000007E-2</v>
          </cell>
          <cell r="K643">
            <v>7.0000000000000007E-2</v>
          </cell>
          <cell r="L643">
            <v>0.4</v>
          </cell>
          <cell r="M643">
            <v>0</v>
          </cell>
          <cell r="N643">
            <v>7.4999999999999997E-2</v>
          </cell>
        </row>
        <row r="644">
          <cell r="C644">
            <v>38718</v>
          </cell>
          <cell r="D644">
            <v>7.0000000000000007E-2</v>
          </cell>
          <cell r="E644">
            <v>7.0000000000000007E-2</v>
          </cell>
          <cell r="F644">
            <v>7.0000000000000007E-2</v>
          </cell>
          <cell r="G644">
            <v>7.0000000000000007E-2</v>
          </cell>
          <cell r="H644">
            <v>7.0000000000000007E-2</v>
          </cell>
          <cell r="I644">
            <v>7.0000000000000007E-2</v>
          </cell>
          <cell r="J644">
            <v>7.0000000000000007E-2</v>
          </cell>
          <cell r="K644">
            <v>7.0000000000000007E-2</v>
          </cell>
          <cell r="L644">
            <v>0.4</v>
          </cell>
          <cell r="M644">
            <v>0</v>
          </cell>
          <cell r="N644">
            <v>7.4999999999999997E-2</v>
          </cell>
        </row>
        <row r="646">
          <cell r="C646" t="str">
            <v>Non Incumbent</v>
          </cell>
          <cell r="D646" t="str">
            <v>Pulse</v>
          </cell>
          <cell r="E646" t="str">
            <v>AGL</v>
          </cell>
          <cell r="F646" t="str">
            <v>TXU</v>
          </cell>
          <cell r="G646" t="str">
            <v>CitiPower</v>
          </cell>
          <cell r="H646" t="str">
            <v>Powercor</v>
          </cell>
          <cell r="I646" t="str">
            <v>Integral</v>
          </cell>
          <cell r="J646" t="str">
            <v>EnergyAustralia</v>
          </cell>
          <cell r="K646" t="str">
            <v>Rural NSW</v>
          </cell>
          <cell r="L646" t="str">
            <v>Energex</v>
          </cell>
          <cell r="M646" t="str">
            <v>Ergon</v>
          </cell>
          <cell r="N646" t="str">
            <v>Non Incumbent</v>
          </cell>
        </row>
        <row r="647">
          <cell r="C647">
            <v>36526</v>
          </cell>
          <cell r="D647">
            <v>0.11999999999999988</v>
          </cell>
          <cell r="E647">
            <v>0.11999999999999988</v>
          </cell>
          <cell r="F647">
            <v>0.11999999999999988</v>
          </cell>
          <cell r="G647">
            <v>0.11999999999999988</v>
          </cell>
          <cell r="H647">
            <v>0.11999999999999988</v>
          </cell>
          <cell r="I647">
            <v>0.11999999999999988</v>
          </cell>
          <cell r="J647">
            <v>0.11999999999999988</v>
          </cell>
          <cell r="K647">
            <v>0.11999999999999988</v>
          </cell>
          <cell r="L647">
            <v>0.10000000000000009</v>
          </cell>
          <cell r="M647">
            <v>0.10000000000000009</v>
          </cell>
          <cell r="N647">
            <v>0.12</v>
          </cell>
        </row>
        <row r="648">
          <cell r="C648">
            <v>36892</v>
          </cell>
          <cell r="D648">
            <v>0.11999999999999988</v>
          </cell>
          <cell r="E648">
            <v>0.11999999999999988</v>
          </cell>
          <cell r="F648">
            <v>0.11999999999999988</v>
          </cell>
          <cell r="G648">
            <v>0.11999999999999988</v>
          </cell>
          <cell r="H648">
            <v>0.11999999999999988</v>
          </cell>
          <cell r="I648">
            <v>0.11999999999999988</v>
          </cell>
          <cell r="J648">
            <v>0.11999999999999988</v>
          </cell>
          <cell r="K648">
            <v>0.11999999999999988</v>
          </cell>
          <cell r="L648">
            <v>0.10000000000000009</v>
          </cell>
          <cell r="M648">
            <v>0.10000000000000009</v>
          </cell>
          <cell r="N648">
            <v>0.12</v>
          </cell>
        </row>
        <row r="649">
          <cell r="C649">
            <v>37257</v>
          </cell>
          <cell r="D649">
            <v>0.11999999999999988</v>
          </cell>
          <cell r="E649">
            <v>0.11999999999999988</v>
          </cell>
          <cell r="F649">
            <v>0.11999999999999988</v>
          </cell>
          <cell r="G649">
            <v>0.11999999999999988</v>
          </cell>
          <cell r="H649">
            <v>0.11999999999999988</v>
          </cell>
          <cell r="I649">
            <v>0.11999999999999988</v>
          </cell>
          <cell r="J649">
            <v>0.11999999999999988</v>
          </cell>
          <cell r="K649">
            <v>0.11999999999999988</v>
          </cell>
          <cell r="L649">
            <v>0.10000000000000009</v>
          </cell>
          <cell r="M649">
            <v>0.10000000000000009</v>
          </cell>
          <cell r="N649">
            <v>0.12</v>
          </cell>
        </row>
        <row r="650">
          <cell r="C650">
            <v>37622</v>
          </cell>
          <cell r="D650">
            <v>0.11999999999999988</v>
          </cell>
          <cell r="E650">
            <v>0.11999999999999988</v>
          </cell>
          <cell r="F650">
            <v>0.11999999999999988</v>
          </cell>
          <cell r="G650">
            <v>0.11999999999999988</v>
          </cell>
          <cell r="H650">
            <v>0.11999999999999988</v>
          </cell>
          <cell r="I650">
            <v>0.11999999999999988</v>
          </cell>
          <cell r="J650">
            <v>0.11999999999999988</v>
          </cell>
          <cell r="K650">
            <v>0.11999999999999988</v>
          </cell>
          <cell r="L650">
            <v>0.10000000000000009</v>
          </cell>
          <cell r="M650">
            <v>0.10000000000000009</v>
          </cell>
          <cell r="N650">
            <v>0.12</v>
          </cell>
        </row>
        <row r="651">
          <cell r="C651">
            <v>37987</v>
          </cell>
          <cell r="D651">
            <v>0.11999999999999988</v>
          </cell>
          <cell r="E651">
            <v>0.11999999999999988</v>
          </cell>
          <cell r="F651">
            <v>0.11999999999999988</v>
          </cell>
          <cell r="G651">
            <v>0.11999999999999988</v>
          </cell>
          <cell r="H651">
            <v>0.11999999999999988</v>
          </cell>
          <cell r="I651">
            <v>0.11999999999999988</v>
          </cell>
          <cell r="J651">
            <v>0.11999999999999988</v>
          </cell>
          <cell r="K651">
            <v>0.11999999999999988</v>
          </cell>
          <cell r="L651">
            <v>0.10000000000000009</v>
          </cell>
          <cell r="M651">
            <v>0.10000000000000009</v>
          </cell>
          <cell r="N651">
            <v>0.12</v>
          </cell>
        </row>
        <row r="652">
          <cell r="C652">
            <v>38353</v>
          </cell>
          <cell r="D652">
            <v>0.11999999999999988</v>
          </cell>
          <cell r="E652">
            <v>0.11999999999999988</v>
          </cell>
          <cell r="F652">
            <v>0.11999999999999988</v>
          </cell>
          <cell r="G652">
            <v>0.11999999999999988</v>
          </cell>
          <cell r="H652">
            <v>0.11999999999999988</v>
          </cell>
          <cell r="I652">
            <v>0.11999999999999988</v>
          </cell>
          <cell r="J652">
            <v>0.11999999999999988</v>
          </cell>
          <cell r="K652">
            <v>0.11999999999999988</v>
          </cell>
          <cell r="L652">
            <v>0.10000000000000009</v>
          </cell>
          <cell r="M652">
            <v>0.10000000000000009</v>
          </cell>
          <cell r="N652">
            <v>0.12</v>
          </cell>
        </row>
        <row r="653">
          <cell r="C653">
            <v>38718</v>
          </cell>
          <cell r="D653">
            <v>0.11999999999999988</v>
          </cell>
          <cell r="E653">
            <v>0.11999999999999988</v>
          </cell>
          <cell r="F653">
            <v>0.11999999999999988</v>
          </cell>
          <cell r="G653">
            <v>0.11999999999999988</v>
          </cell>
          <cell r="H653">
            <v>0.11999999999999988</v>
          </cell>
          <cell r="I653">
            <v>0.11999999999999988</v>
          </cell>
          <cell r="J653">
            <v>0.11999999999999988</v>
          </cell>
          <cell r="K653">
            <v>0.11999999999999988</v>
          </cell>
          <cell r="L653">
            <v>0.10000000000000009</v>
          </cell>
          <cell r="M653">
            <v>0.10000000000000009</v>
          </cell>
          <cell r="N653">
            <v>0.12</v>
          </cell>
        </row>
        <row r="665">
          <cell r="C665" t="str">
            <v>Pulse wins from:</v>
          </cell>
          <cell r="D665" t="str">
            <v>Pulse</v>
          </cell>
          <cell r="E665" t="str">
            <v>AGL</v>
          </cell>
          <cell r="F665" t="str">
            <v>TXU</v>
          </cell>
          <cell r="G665" t="str">
            <v>CitiPower</v>
          </cell>
          <cell r="H665" t="str">
            <v>Powercor</v>
          </cell>
          <cell r="I665" t="str">
            <v>Integral</v>
          </cell>
          <cell r="J665" t="str">
            <v>EnergyAustralia</v>
          </cell>
          <cell r="K665" t="str">
            <v>Rural NSW</v>
          </cell>
          <cell r="L665" t="str">
            <v>Energex</v>
          </cell>
          <cell r="M665" t="str">
            <v>Ergon</v>
          </cell>
          <cell r="N665" t="str">
            <v>Non Incumbent</v>
          </cell>
        </row>
        <row r="666">
          <cell r="C666">
            <v>36526</v>
          </cell>
          <cell r="D666">
            <v>0</v>
          </cell>
          <cell r="E666">
            <v>0.1</v>
          </cell>
          <cell r="F666">
            <v>0.1</v>
          </cell>
          <cell r="G666">
            <v>0.1</v>
          </cell>
          <cell r="H666">
            <v>0.1</v>
          </cell>
          <cell r="I666">
            <v>7.0000000000000007E-2</v>
          </cell>
          <cell r="J666">
            <v>7.0000000000000007E-2</v>
          </cell>
          <cell r="K666">
            <v>7.0000000000000007E-2</v>
          </cell>
          <cell r="L666">
            <v>0.05</v>
          </cell>
          <cell r="M666">
            <v>0.05</v>
          </cell>
          <cell r="N666">
            <v>7.0000000000000007E-2</v>
          </cell>
        </row>
        <row r="667">
          <cell r="C667">
            <v>36892</v>
          </cell>
          <cell r="D667">
            <v>0</v>
          </cell>
          <cell r="E667">
            <v>0.1</v>
          </cell>
          <cell r="F667">
            <v>0.1</v>
          </cell>
          <cell r="G667">
            <v>0.1</v>
          </cell>
          <cell r="H667">
            <v>0.1</v>
          </cell>
          <cell r="I667">
            <v>7.0000000000000007E-2</v>
          </cell>
          <cell r="J667">
            <v>7.0000000000000007E-2</v>
          </cell>
          <cell r="K667">
            <v>7.0000000000000007E-2</v>
          </cell>
          <cell r="L667">
            <v>0.05</v>
          </cell>
          <cell r="M667">
            <v>0.05</v>
          </cell>
          <cell r="N667">
            <v>7.0000000000000007E-2</v>
          </cell>
        </row>
        <row r="668">
          <cell r="C668">
            <v>37257</v>
          </cell>
          <cell r="D668">
            <v>0</v>
          </cell>
          <cell r="E668">
            <v>0.1</v>
          </cell>
          <cell r="F668">
            <v>0.1</v>
          </cell>
          <cell r="G668">
            <v>0.1</v>
          </cell>
          <cell r="H668">
            <v>0.1</v>
          </cell>
          <cell r="I668">
            <v>7.0000000000000007E-2</v>
          </cell>
          <cell r="J668">
            <v>7.0000000000000007E-2</v>
          </cell>
          <cell r="K668">
            <v>7.0000000000000007E-2</v>
          </cell>
          <cell r="L668">
            <v>0.05</v>
          </cell>
          <cell r="M668">
            <v>0.05</v>
          </cell>
          <cell r="N668">
            <v>7.0000000000000007E-2</v>
          </cell>
        </row>
        <row r="669">
          <cell r="C669">
            <v>37622</v>
          </cell>
          <cell r="D669">
            <v>0</v>
          </cell>
          <cell r="E669">
            <v>0.1</v>
          </cell>
          <cell r="F669">
            <v>0.1</v>
          </cell>
          <cell r="G669">
            <v>0.1</v>
          </cell>
          <cell r="H669">
            <v>0.1</v>
          </cell>
          <cell r="I669">
            <v>7.0000000000000007E-2</v>
          </cell>
          <cell r="J669">
            <v>7.0000000000000007E-2</v>
          </cell>
          <cell r="K669">
            <v>7.0000000000000007E-2</v>
          </cell>
          <cell r="L669">
            <v>0.05</v>
          </cell>
          <cell r="M669">
            <v>0.05</v>
          </cell>
          <cell r="N669">
            <v>7.0000000000000007E-2</v>
          </cell>
        </row>
        <row r="670">
          <cell r="C670">
            <v>37987</v>
          </cell>
          <cell r="D670">
            <v>0</v>
          </cell>
          <cell r="E670">
            <v>0.1</v>
          </cell>
          <cell r="F670">
            <v>0.1</v>
          </cell>
          <cell r="G670">
            <v>0.1</v>
          </cell>
          <cell r="H670">
            <v>0.1</v>
          </cell>
          <cell r="I670">
            <v>7.0000000000000007E-2</v>
          </cell>
          <cell r="J670">
            <v>7.0000000000000007E-2</v>
          </cell>
          <cell r="K670">
            <v>7.0000000000000007E-2</v>
          </cell>
          <cell r="L670">
            <v>0.05</v>
          </cell>
          <cell r="M670">
            <v>0.05</v>
          </cell>
          <cell r="N670">
            <v>7.0000000000000007E-2</v>
          </cell>
        </row>
        <row r="671">
          <cell r="C671">
            <v>38353</v>
          </cell>
          <cell r="D671">
            <v>0</v>
          </cell>
          <cell r="E671">
            <v>0.1</v>
          </cell>
          <cell r="F671">
            <v>0.1</v>
          </cell>
          <cell r="G671">
            <v>0.1</v>
          </cell>
          <cell r="H671">
            <v>0.1</v>
          </cell>
          <cell r="I671">
            <v>7.0000000000000007E-2</v>
          </cell>
          <cell r="J671">
            <v>7.0000000000000007E-2</v>
          </cell>
          <cell r="K671">
            <v>7.0000000000000007E-2</v>
          </cell>
          <cell r="L671">
            <v>0.05</v>
          </cell>
          <cell r="M671">
            <v>0.05</v>
          </cell>
          <cell r="N671">
            <v>7.0000000000000007E-2</v>
          </cell>
        </row>
        <row r="672">
          <cell r="C672">
            <v>38718</v>
          </cell>
          <cell r="D672">
            <v>0</v>
          </cell>
          <cell r="E672">
            <v>0.1</v>
          </cell>
          <cell r="F672">
            <v>0.1</v>
          </cell>
          <cell r="G672">
            <v>0.1</v>
          </cell>
          <cell r="H672">
            <v>0.1</v>
          </cell>
          <cell r="I672">
            <v>7.0000000000000007E-2</v>
          </cell>
          <cell r="J672">
            <v>7.0000000000000007E-2</v>
          </cell>
          <cell r="K672">
            <v>7.0000000000000007E-2</v>
          </cell>
          <cell r="L672">
            <v>0.05</v>
          </cell>
          <cell r="M672">
            <v>0.05</v>
          </cell>
          <cell r="N672">
            <v>7.0000000000000007E-2</v>
          </cell>
        </row>
        <row r="674">
          <cell r="C674" t="str">
            <v>AGL</v>
          </cell>
          <cell r="D674" t="str">
            <v>Pulse</v>
          </cell>
          <cell r="E674" t="str">
            <v>AGL</v>
          </cell>
          <cell r="F674" t="str">
            <v>TXU</v>
          </cell>
          <cell r="G674" t="str">
            <v>CitiPower</v>
          </cell>
          <cell r="H674" t="str">
            <v>Powercor</v>
          </cell>
          <cell r="I674" t="str">
            <v>Integral</v>
          </cell>
          <cell r="J674" t="str">
            <v>EnergyAustralia</v>
          </cell>
          <cell r="K674" t="str">
            <v>Rural NSW</v>
          </cell>
          <cell r="L674" t="str">
            <v>Energex</v>
          </cell>
          <cell r="M674" t="str">
            <v>Ergon</v>
          </cell>
          <cell r="N674" t="str">
            <v>Non Incumbent</v>
          </cell>
        </row>
        <row r="675">
          <cell r="C675">
            <v>36526</v>
          </cell>
          <cell r="D675">
            <v>0.1</v>
          </cell>
          <cell r="E675">
            <v>0</v>
          </cell>
          <cell r="F675">
            <v>0.1</v>
          </cell>
          <cell r="G675">
            <v>0.1</v>
          </cell>
          <cell r="H675">
            <v>0.1</v>
          </cell>
          <cell r="I675">
            <v>6.7500000000000004E-2</v>
          </cell>
          <cell r="J675">
            <v>6.7500000000000004E-2</v>
          </cell>
          <cell r="K675">
            <v>6.7500000000000004E-2</v>
          </cell>
          <cell r="L675">
            <v>0.05</v>
          </cell>
          <cell r="M675">
            <v>0.05</v>
          </cell>
          <cell r="N675">
            <v>7.4999999999999997E-2</v>
          </cell>
        </row>
        <row r="676">
          <cell r="C676">
            <v>36892</v>
          </cell>
          <cell r="D676">
            <v>0.1</v>
          </cell>
          <cell r="E676">
            <v>0</v>
          </cell>
          <cell r="F676">
            <v>0.1</v>
          </cell>
          <cell r="G676">
            <v>0.1</v>
          </cell>
          <cell r="H676">
            <v>0.1</v>
          </cell>
          <cell r="I676">
            <v>6.7500000000000004E-2</v>
          </cell>
          <cell r="J676">
            <v>6.7500000000000004E-2</v>
          </cell>
          <cell r="K676">
            <v>6.7500000000000004E-2</v>
          </cell>
          <cell r="L676">
            <v>0.05</v>
          </cell>
          <cell r="M676">
            <v>0.05</v>
          </cell>
          <cell r="N676">
            <v>7.4999999999999997E-2</v>
          </cell>
        </row>
        <row r="677">
          <cell r="C677">
            <v>37257</v>
          </cell>
          <cell r="D677">
            <v>0.1</v>
          </cell>
          <cell r="E677">
            <v>0</v>
          </cell>
          <cell r="F677">
            <v>0.1</v>
          </cell>
          <cell r="G677">
            <v>0.1</v>
          </cell>
          <cell r="H677">
            <v>0.1</v>
          </cell>
          <cell r="I677">
            <v>6.7500000000000004E-2</v>
          </cell>
          <cell r="J677">
            <v>6.7500000000000004E-2</v>
          </cell>
          <cell r="K677">
            <v>6.7500000000000004E-2</v>
          </cell>
          <cell r="L677">
            <v>0.05</v>
          </cell>
          <cell r="M677">
            <v>0.05</v>
          </cell>
          <cell r="N677">
            <v>7.4999999999999997E-2</v>
          </cell>
        </row>
        <row r="678">
          <cell r="C678">
            <v>37622</v>
          </cell>
          <cell r="D678">
            <v>0.1</v>
          </cell>
          <cell r="E678">
            <v>0</v>
          </cell>
          <cell r="F678">
            <v>0.1</v>
          </cell>
          <cell r="G678">
            <v>0.1</v>
          </cell>
          <cell r="H678">
            <v>0.1</v>
          </cell>
          <cell r="I678">
            <v>6.7500000000000004E-2</v>
          </cell>
          <cell r="J678">
            <v>6.7500000000000004E-2</v>
          </cell>
          <cell r="K678">
            <v>6.7500000000000004E-2</v>
          </cell>
          <cell r="L678">
            <v>0.05</v>
          </cell>
          <cell r="M678">
            <v>0.05</v>
          </cell>
          <cell r="N678">
            <v>7.4999999999999997E-2</v>
          </cell>
        </row>
        <row r="679">
          <cell r="C679">
            <v>37987</v>
          </cell>
          <cell r="D679">
            <v>0.1</v>
          </cell>
          <cell r="E679">
            <v>0</v>
          </cell>
          <cell r="F679">
            <v>0.1</v>
          </cell>
          <cell r="G679">
            <v>0.1</v>
          </cell>
          <cell r="H679">
            <v>0.1</v>
          </cell>
          <cell r="I679">
            <v>6.7500000000000004E-2</v>
          </cell>
          <cell r="J679">
            <v>6.7500000000000004E-2</v>
          </cell>
          <cell r="K679">
            <v>6.7500000000000004E-2</v>
          </cell>
          <cell r="L679">
            <v>0.05</v>
          </cell>
          <cell r="M679">
            <v>0.05</v>
          </cell>
          <cell r="N679">
            <v>7.4999999999999997E-2</v>
          </cell>
        </row>
        <row r="680">
          <cell r="C680">
            <v>38353</v>
          </cell>
          <cell r="D680">
            <v>0.1</v>
          </cell>
          <cell r="E680">
            <v>0</v>
          </cell>
          <cell r="F680">
            <v>0.1</v>
          </cell>
          <cell r="G680">
            <v>0.1</v>
          </cell>
          <cell r="H680">
            <v>0.1</v>
          </cell>
          <cell r="I680">
            <v>6.7500000000000004E-2</v>
          </cell>
          <cell r="J680">
            <v>6.7500000000000004E-2</v>
          </cell>
          <cell r="K680">
            <v>6.7500000000000004E-2</v>
          </cell>
          <cell r="L680">
            <v>0.05</v>
          </cell>
          <cell r="M680">
            <v>0.05</v>
          </cell>
          <cell r="N680">
            <v>7.4999999999999997E-2</v>
          </cell>
        </row>
        <row r="681">
          <cell r="C681">
            <v>38718</v>
          </cell>
          <cell r="D681">
            <v>0.1</v>
          </cell>
          <cell r="E681">
            <v>0</v>
          </cell>
          <cell r="F681">
            <v>0.1</v>
          </cell>
          <cell r="G681">
            <v>0.1</v>
          </cell>
          <cell r="H681">
            <v>0.1</v>
          </cell>
          <cell r="I681">
            <v>6.7500000000000004E-2</v>
          </cell>
          <cell r="J681">
            <v>6.7500000000000004E-2</v>
          </cell>
          <cell r="K681">
            <v>6.7500000000000004E-2</v>
          </cell>
          <cell r="L681">
            <v>0.05</v>
          </cell>
          <cell r="M681">
            <v>0.05</v>
          </cell>
          <cell r="N681">
            <v>7.4999999999999997E-2</v>
          </cell>
        </row>
        <row r="683">
          <cell r="C683" t="str">
            <v>TXU</v>
          </cell>
          <cell r="D683" t="str">
            <v>Pulse</v>
          </cell>
          <cell r="E683" t="str">
            <v>AGL</v>
          </cell>
          <cell r="F683" t="str">
            <v>TXU</v>
          </cell>
          <cell r="G683" t="str">
            <v>CitiPower</v>
          </cell>
          <cell r="H683" t="str">
            <v>Powercor</v>
          </cell>
          <cell r="I683" t="str">
            <v>Integral</v>
          </cell>
          <cell r="J683" t="str">
            <v>EnergyAustralia</v>
          </cell>
          <cell r="K683" t="str">
            <v>Rural NSW</v>
          </cell>
          <cell r="L683" t="str">
            <v>Energex</v>
          </cell>
          <cell r="M683" t="str">
            <v>Ergon</v>
          </cell>
          <cell r="N683" t="str">
            <v>Non Incumbent</v>
          </cell>
        </row>
        <row r="684">
          <cell r="C684">
            <v>36526</v>
          </cell>
          <cell r="D684">
            <v>0.1</v>
          </cell>
          <cell r="E684">
            <v>0.1</v>
          </cell>
          <cell r="F684">
            <v>0</v>
          </cell>
          <cell r="G684">
            <v>0.1</v>
          </cell>
          <cell r="H684">
            <v>0.1</v>
          </cell>
          <cell r="I684">
            <v>6.7500000000000004E-2</v>
          </cell>
          <cell r="J684">
            <v>6.7500000000000004E-2</v>
          </cell>
          <cell r="K684">
            <v>6.7500000000000004E-2</v>
          </cell>
          <cell r="L684">
            <v>0.05</v>
          </cell>
          <cell r="M684">
            <v>0.05</v>
          </cell>
          <cell r="N684">
            <v>7.4999999999999997E-2</v>
          </cell>
        </row>
        <row r="685">
          <cell r="C685">
            <v>36892</v>
          </cell>
          <cell r="D685">
            <v>0.1</v>
          </cell>
          <cell r="E685">
            <v>0.1</v>
          </cell>
          <cell r="F685">
            <v>0</v>
          </cell>
          <cell r="G685">
            <v>0.1</v>
          </cell>
          <cell r="H685">
            <v>0.1</v>
          </cell>
          <cell r="I685">
            <v>6.7500000000000004E-2</v>
          </cell>
          <cell r="J685">
            <v>6.7500000000000004E-2</v>
          </cell>
          <cell r="K685">
            <v>6.7500000000000004E-2</v>
          </cell>
          <cell r="L685">
            <v>0.05</v>
          </cell>
          <cell r="M685">
            <v>0.05</v>
          </cell>
          <cell r="N685">
            <v>7.4999999999999997E-2</v>
          </cell>
        </row>
        <row r="686">
          <cell r="C686">
            <v>37257</v>
          </cell>
          <cell r="D686">
            <v>0.1</v>
          </cell>
          <cell r="E686">
            <v>0.1</v>
          </cell>
          <cell r="F686">
            <v>0</v>
          </cell>
          <cell r="G686">
            <v>0.1</v>
          </cell>
          <cell r="H686">
            <v>0.1</v>
          </cell>
          <cell r="I686">
            <v>6.7500000000000004E-2</v>
          </cell>
          <cell r="J686">
            <v>6.7500000000000004E-2</v>
          </cell>
          <cell r="K686">
            <v>6.7500000000000004E-2</v>
          </cell>
          <cell r="L686">
            <v>0.05</v>
          </cell>
          <cell r="M686">
            <v>0.05</v>
          </cell>
          <cell r="N686">
            <v>7.4999999999999997E-2</v>
          </cell>
        </row>
        <row r="687">
          <cell r="C687">
            <v>37622</v>
          </cell>
          <cell r="D687">
            <v>0.1</v>
          </cell>
          <cell r="E687">
            <v>0.1</v>
          </cell>
          <cell r="F687">
            <v>0</v>
          </cell>
          <cell r="G687">
            <v>0.1</v>
          </cell>
          <cell r="H687">
            <v>0.1</v>
          </cell>
          <cell r="I687">
            <v>6.7500000000000004E-2</v>
          </cell>
          <cell r="J687">
            <v>6.7500000000000004E-2</v>
          </cell>
          <cell r="K687">
            <v>6.7500000000000004E-2</v>
          </cell>
          <cell r="L687">
            <v>0.05</v>
          </cell>
          <cell r="M687">
            <v>0.05</v>
          </cell>
          <cell r="N687">
            <v>7.4999999999999997E-2</v>
          </cell>
        </row>
        <row r="688">
          <cell r="C688">
            <v>37987</v>
          </cell>
          <cell r="D688">
            <v>0.1</v>
          </cell>
          <cell r="E688">
            <v>0.1</v>
          </cell>
          <cell r="F688">
            <v>0</v>
          </cell>
          <cell r="G688">
            <v>0.1</v>
          </cell>
          <cell r="H688">
            <v>0.1</v>
          </cell>
          <cell r="I688">
            <v>6.7500000000000004E-2</v>
          </cell>
          <cell r="J688">
            <v>6.7500000000000004E-2</v>
          </cell>
          <cell r="K688">
            <v>6.7500000000000004E-2</v>
          </cell>
          <cell r="L688">
            <v>0.05</v>
          </cell>
          <cell r="M688">
            <v>0.05</v>
          </cell>
          <cell r="N688">
            <v>7.4999999999999997E-2</v>
          </cell>
        </row>
        <row r="689">
          <cell r="C689">
            <v>38353</v>
          </cell>
          <cell r="D689">
            <v>0.1</v>
          </cell>
          <cell r="E689">
            <v>0.1</v>
          </cell>
          <cell r="F689">
            <v>0</v>
          </cell>
          <cell r="G689">
            <v>0.1</v>
          </cell>
          <cell r="H689">
            <v>0.1</v>
          </cell>
          <cell r="I689">
            <v>6.7500000000000004E-2</v>
          </cell>
          <cell r="J689">
            <v>6.7500000000000004E-2</v>
          </cell>
          <cell r="K689">
            <v>6.7500000000000004E-2</v>
          </cell>
          <cell r="L689">
            <v>0.05</v>
          </cell>
          <cell r="M689">
            <v>0.05</v>
          </cell>
          <cell r="N689">
            <v>7.4999999999999997E-2</v>
          </cell>
        </row>
        <row r="690">
          <cell r="C690">
            <v>38718</v>
          </cell>
          <cell r="D690">
            <v>0.1</v>
          </cell>
          <cell r="E690">
            <v>0.1</v>
          </cell>
          <cell r="F690">
            <v>0</v>
          </cell>
          <cell r="G690">
            <v>0.1</v>
          </cell>
          <cell r="H690">
            <v>0.1</v>
          </cell>
          <cell r="I690">
            <v>6.7500000000000004E-2</v>
          </cell>
          <cell r="J690">
            <v>6.7500000000000004E-2</v>
          </cell>
          <cell r="K690">
            <v>6.7500000000000004E-2</v>
          </cell>
          <cell r="L690">
            <v>0.05</v>
          </cell>
          <cell r="M690">
            <v>0.05</v>
          </cell>
          <cell r="N690">
            <v>7.4999999999999997E-2</v>
          </cell>
        </row>
        <row r="692">
          <cell r="C692" t="str">
            <v>CitiPower</v>
          </cell>
          <cell r="D692" t="str">
            <v>Pulse</v>
          </cell>
          <cell r="E692" t="str">
            <v>AGL</v>
          </cell>
          <cell r="F692" t="str">
            <v>TXU</v>
          </cell>
          <cell r="G692" t="str">
            <v>CitiPower</v>
          </cell>
          <cell r="H692" t="str">
            <v>Powercor</v>
          </cell>
          <cell r="I692" t="str">
            <v>Integral</v>
          </cell>
          <cell r="J692" t="str">
            <v>EnergyAustralia</v>
          </cell>
          <cell r="K692" t="str">
            <v>Rural NSW</v>
          </cell>
          <cell r="L692" t="str">
            <v>Energex</v>
          </cell>
          <cell r="M692" t="str">
            <v>Ergon</v>
          </cell>
          <cell r="N692" t="str">
            <v>Non Incumbent</v>
          </cell>
        </row>
        <row r="693">
          <cell r="C693">
            <v>36526</v>
          </cell>
          <cell r="D693">
            <v>0.1</v>
          </cell>
          <cell r="E693">
            <v>0.1</v>
          </cell>
          <cell r="F693">
            <v>0.1</v>
          </cell>
          <cell r="G693">
            <v>0</v>
          </cell>
          <cell r="H693">
            <v>0.1</v>
          </cell>
          <cell r="I693">
            <v>6.7500000000000004E-2</v>
          </cell>
          <cell r="J693">
            <v>6.7500000000000004E-2</v>
          </cell>
          <cell r="K693">
            <v>6.7500000000000004E-2</v>
          </cell>
          <cell r="L693">
            <v>0.05</v>
          </cell>
          <cell r="M693">
            <v>0.05</v>
          </cell>
          <cell r="N693">
            <v>7.4999999999999997E-2</v>
          </cell>
        </row>
        <row r="694">
          <cell r="C694">
            <v>36892</v>
          </cell>
          <cell r="D694">
            <v>0.1</v>
          </cell>
          <cell r="E694">
            <v>0.1</v>
          </cell>
          <cell r="F694">
            <v>0.1</v>
          </cell>
          <cell r="G694">
            <v>0</v>
          </cell>
          <cell r="H694">
            <v>0.1</v>
          </cell>
          <cell r="I694">
            <v>6.7500000000000004E-2</v>
          </cell>
          <cell r="J694">
            <v>6.7500000000000004E-2</v>
          </cell>
          <cell r="K694">
            <v>6.7500000000000004E-2</v>
          </cell>
          <cell r="L694">
            <v>0.05</v>
          </cell>
          <cell r="M694">
            <v>0.05</v>
          </cell>
          <cell r="N694">
            <v>7.4999999999999997E-2</v>
          </cell>
        </row>
        <row r="695">
          <cell r="C695">
            <v>37257</v>
          </cell>
          <cell r="D695">
            <v>0.1</v>
          </cell>
          <cell r="E695">
            <v>0.1</v>
          </cell>
          <cell r="F695">
            <v>0.1</v>
          </cell>
          <cell r="G695">
            <v>0</v>
          </cell>
          <cell r="H695">
            <v>0.1</v>
          </cell>
          <cell r="I695">
            <v>6.7500000000000004E-2</v>
          </cell>
          <cell r="J695">
            <v>6.7500000000000004E-2</v>
          </cell>
          <cell r="K695">
            <v>6.7500000000000004E-2</v>
          </cell>
          <cell r="L695">
            <v>0.05</v>
          </cell>
          <cell r="M695">
            <v>0.05</v>
          </cell>
          <cell r="N695">
            <v>7.4999999999999997E-2</v>
          </cell>
        </row>
        <row r="696">
          <cell r="C696">
            <v>37622</v>
          </cell>
          <cell r="D696">
            <v>0.1</v>
          </cell>
          <cell r="E696">
            <v>0.1</v>
          </cell>
          <cell r="F696">
            <v>0.1</v>
          </cell>
          <cell r="G696">
            <v>0</v>
          </cell>
          <cell r="H696">
            <v>0.1</v>
          </cell>
          <cell r="I696">
            <v>6.7500000000000004E-2</v>
          </cell>
          <cell r="J696">
            <v>6.7500000000000004E-2</v>
          </cell>
          <cell r="K696">
            <v>6.7500000000000004E-2</v>
          </cell>
          <cell r="L696">
            <v>0.05</v>
          </cell>
          <cell r="M696">
            <v>0.05</v>
          </cell>
          <cell r="N696">
            <v>7.4999999999999997E-2</v>
          </cell>
        </row>
        <row r="697">
          <cell r="C697">
            <v>37987</v>
          </cell>
          <cell r="D697">
            <v>0.1</v>
          </cell>
          <cell r="E697">
            <v>0.1</v>
          </cell>
          <cell r="F697">
            <v>0.1</v>
          </cell>
          <cell r="G697">
            <v>0</v>
          </cell>
          <cell r="H697">
            <v>0.1</v>
          </cell>
          <cell r="I697">
            <v>6.7500000000000004E-2</v>
          </cell>
          <cell r="J697">
            <v>6.7500000000000004E-2</v>
          </cell>
          <cell r="K697">
            <v>6.7500000000000004E-2</v>
          </cell>
          <cell r="L697">
            <v>0.05</v>
          </cell>
          <cell r="M697">
            <v>0.05</v>
          </cell>
          <cell r="N697">
            <v>7.4999999999999997E-2</v>
          </cell>
        </row>
        <row r="698">
          <cell r="C698">
            <v>38353</v>
          </cell>
          <cell r="D698">
            <v>0.1</v>
          </cell>
          <cell r="E698">
            <v>0.1</v>
          </cell>
          <cell r="F698">
            <v>0.1</v>
          </cell>
          <cell r="G698">
            <v>0</v>
          </cell>
          <cell r="H698">
            <v>0.1</v>
          </cell>
          <cell r="I698">
            <v>6.7500000000000004E-2</v>
          </cell>
          <cell r="J698">
            <v>6.7500000000000004E-2</v>
          </cell>
          <cell r="K698">
            <v>6.7500000000000004E-2</v>
          </cell>
          <cell r="L698">
            <v>0.05</v>
          </cell>
          <cell r="M698">
            <v>0.05</v>
          </cell>
          <cell r="N698">
            <v>7.4999999999999997E-2</v>
          </cell>
        </row>
        <row r="699">
          <cell r="C699">
            <v>38718</v>
          </cell>
          <cell r="D699">
            <v>0.1</v>
          </cell>
          <cell r="E699">
            <v>0.1</v>
          </cell>
          <cell r="F699">
            <v>0.1</v>
          </cell>
          <cell r="G699">
            <v>0</v>
          </cell>
          <cell r="H699">
            <v>0.1</v>
          </cell>
          <cell r="I699">
            <v>6.7500000000000004E-2</v>
          </cell>
          <cell r="J699">
            <v>6.7500000000000004E-2</v>
          </cell>
          <cell r="K699">
            <v>6.7500000000000004E-2</v>
          </cell>
          <cell r="L699">
            <v>0.05</v>
          </cell>
          <cell r="M699">
            <v>0.05</v>
          </cell>
          <cell r="N699">
            <v>7.4999999999999997E-2</v>
          </cell>
        </row>
        <row r="701">
          <cell r="C701" t="str">
            <v>Powercor</v>
          </cell>
          <cell r="D701" t="str">
            <v>Pulse</v>
          </cell>
          <cell r="E701" t="str">
            <v>AGL</v>
          </cell>
          <cell r="F701" t="str">
            <v>TXU</v>
          </cell>
          <cell r="G701" t="str">
            <v>CitiPower</v>
          </cell>
          <cell r="H701" t="str">
            <v>Powercor</v>
          </cell>
          <cell r="I701" t="str">
            <v>Integral</v>
          </cell>
          <cell r="J701" t="str">
            <v>EnergyAustralia</v>
          </cell>
          <cell r="K701" t="str">
            <v>Rural NSW</v>
          </cell>
          <cell r="L701" t="str">
            <v>Energex</v>
          </cell>
          <cell r="M701" t="str">
            <v>Ergon</v>
          </cell>
          <cell r="N701" t="str">
            <v>Non Incumbent</v>
          </cell>
        </row>
        <row r="702">
          <cell r="C702">
            <v>36526</v>
          </cell>
          <cell r="D702">
            <v>0.1</v>
          </cell>
          <cell r="E702">
            <v>0.1</v>
          </cell>
          <cell r="F702">
            <v>0.1</v>
          </cell>
          <cell r="G702">
            <v>0.1</v>
          </cell>
          <cell r="H702">
            <v>0</v>
          </cell>
          <cell r="I702">
            <v>6.7500000000000004E-2</v>
          </cell>
          <cell r="J702">
            <v>6.7500000000000004E-2</v>
          </cell>
          <cell r="K702">
            <v>6.7500000000000004E-2</v>
          </cell>
          <cell r="L702">
            <v>0.05</v>
          </cell>
          <cell r="M702">
            <v>0.05</v>
          </cell>
          <cell r="N702">
            <v>7.4999999999999997E-2</v>
          </cell>
        </row>
        <row r="703">
          <cell r="C703">
            <v>36892</v>
          </cell>
          <cell r="D703">
            <v>0.1</v>
          </cell>
          <cell r="E703">
            <v>0.1</v>
          </cell>
          <cell r="F703">
            <v>0.1</v>
          </cell>
          <cell r="G703">
            <v>0.1</v>
          </cell>
          <cell r="H703">
            <v>0</v>
          </cell>
          <cell r="I703">
            <v>6.7500000000000004E-2</v>
          </cell>
          <cell r="J703">
            <v>6.7500000000000004E-2</v>
          </cell>
          <cell r="K703">
            <v>6.7500000000000004E-2</v>
          </cell>
          <cell r="L703">
            <v>0.05</v>
          </cell>
          <cell r="M703">
            <v>0.05</v>
          </cell>
          <cell r="N703">
            <v>7.4999999999999997E-2</v>
          </cell>
        </row>
        <row r="704">
          <cell r="C704">
            <v>37257</v>
          </cell>
          <cell r="D704">
            <v>0.1</v>
          </cell>
          <cell r="E704">
            <v>0.1</v>
          </cell>
          <cell r="F704">
            <v>0.1</v>
          </cell>
          <cell r="G704">
            <v>0.1</v>
          </cell>
          <cell r="H704">
            <v>0</v>
          </cell>
          <cell r="I704">
            <v>6.7500000000000004E-2</v>
          </cell>
          <cell r="J704">
            <v>6.7500000000000004E-2</v>
          </cell>
          <cell r="K704">
            <v>6.7500000000000004E-2</v>
          </cell>
          <cell r="L704">
            <v>0.05</v>
          </cell>
          <cell r="M704">
            <v>0.05</v>
          </cell>
          <cell r="N704">
            <v>7.4999999999999997E-2</v>
          </cell>
        </row>
        <row r="705">
          <cell r="C705">
            <v>37622</v>
          </cell>
          <cell r="D705">
            <v>0.1</v>
          </cell>
          <cell r="E705">
            <v>0.1</v>
          </cell>
          <cell r="F705">
            <v>0.1</v>
          </cell>
          <cell r="G705">
            <v>0.1</v>
          </cell>
          <cell r="H705">
            <v>0</v>
          </cell>
          <cell r="I705">
            <v>6.7500000000000004E-2</v>
          </cell>
          <cell r="J705">
            <v>6.7500000000000004E-2</v>
          </cell>
          <cell r="K705">
            <v>6.7500000000000004E-2</v>
          </cell>
          <cell r="L705">
            <v>0.05</v>
          </cell>
          <cell r="M705">
            <v>0.05</v>
          </cell>
          <cell r="N705">
            <v>7.4999999999999997E-2</v>
          </cell>
        </row>
        <row r="706">
          <cell r="C706">
            <v>37987</v>
          </cell>
          <cell r="D706">
            <v>0.1</v>
          </cell>
          <cell r="E706">
            <v>0.1</v>
          </cell>
          <cell r="F706">
            <v>0.1</v>
          </cell>
          <cell r="G706">
            <v>0.1</v>
          </cell>
          <cell r="H706">
            <v>0</v>
          </cell>
          <cell r="I706">
            <v>6.7500000000000004E-2</v>
          </cell>
          <cell r="J706">
            <v>6.7500000000000004E-2</v>
          </cell>
          <cell r="K706">
            <v>6.7500000000000004E-2</v>
          </cell>
          <cell r="L706">
            <v>0.05</v>
          </cell>
          <cell r="M706">
            <v>0.05</v>
          </cell>
          <cell r="N706">
            <v>7.4999999999999997E-2</v>
          </cell>
        </row>
        <row r="707">
          <cell r="C707">
            <v>38353</v>
          </cell>
          <cell r="D707">
            <v>0.1</v>
          </cell>
          <cell r="E707">
            <v>0.1</v>
          </cell>
          <cell r="F707">
            <v>0.1</v>
          </cell>
          <cell r="G707">
            <v>0.1</v>
          </cell>
          <cell r="H707">
            <v>0</v>
          </cell>
          <cell r="I707">
            <v>6.7500000000000004E-2</v>
          </cell>
          <cell r="J707">
            <v>6.7500000000000004E-2</v>
          </cell>
          <cell r="K707">
            <v>6.7500000000000004E-2</v>
          </cell>
          <cell r="L707">
            <v>0.05</v>
          </cell>
          <cell r="M707">
            <v>0.05</v>
          </cell>
          <cell r="N707">
            <v>7.4999999999999997E-2</v>
          </cell>
        </row>
        <row r="708">
          <cell r="C708">
            <v>38718</v>
          </cell>
          <cell r="D708">
            <v>0.1</v>
          </cell>
          <cell r="E708">
            <v>0.1</v>
          </cell>
          <cell r="F708">
            <v>0.1</v>
          </cell>
          <cell r="G708">
            <v>0.1</v>
          </cell>
          <cell r="H708">
            <v>0</v>
          </cell>
          <cell r="I708">
            <v>6.7500000000000004E-2</v>
          </cell>
          <cell r="J708">
            <v>6.7500000000000004E-2</v>
          </cell>
          <cell r="K708">
            <v>6.7500000000000004E-2</v>
          </cell>
          <cell r="L708">
            <v>0.05</v>
          </cell>
          <cell r="M708">
            <v>0.05</v>
          </cell>
          <cell r="N708">
            <v>7.4999999999999997E-2</v>
          </cell>
        </row>
        <row r="710">
          <cell r="C710" t="str">
            <v>Integral</v>
          </cell>
          <cell r="D710" t="str">
            <v>Pulse</v>
          </cell>
          <cell r="E710" t="str">
            <v>AGL</v>
          </cell>
          <cell r="F710" t="str">
            <v>TXU</v>
          </cell>
          <cell r="G710" t="str">
            <v>CitiPower</v>
          </cell>
          <cell r="H710" t="str">
            <v>Powercor</v>
          </cell>
          <cell r="I710" t="str">
            <v>Integral</v>
          </cell>
          <cell r="J710" t="str">
            <v>EnergyAustralia</v>
          </cell>
          <cell r="K710" t="str">
            <v>Rural NSW</v>
          </cell>
          <cell r="L710" t="str">
            <v>Energex</v>
          </cell>
          <cell r="M710" t="str">
            <v>Ergon</v>
          </cell>
          <cell r="N710" t="str">
            <v>Non Incumbent</v>
          </cell>
        </row>
        <row r="711">
          <cell r="C711">
            <v>36526</v>
          </cell>
          <cell r="D711">
            <v>0.11333333333333334</v>
          </cell>
          <cell r="E711">
            <v>0.11333333333333334</v>
          </cell>
          <cell r="F711">
            <v>0.11333333333333334</v>
          </cell>
          <cell r="G711">
            <v>0.11333333333333334</v>
          </cell>
          <cell r="H711">
            <v>0.11333333333333334</v>
          </cell>
          <cell r="I711">
            <v>0</v>
          </cell>
          <cell r="J711">
            <v>0.2</v>
          </cell>
          <cell r="K711">
            <v>0.2</v>
          </cell>
          <cell r="L711">
            <v>8.3333333333333329E-2</v>
          </cell>
          <cell r="M711">
            <v>8.3333333333333329E-2</v>
          </cell>
          <cell r="N711">
            <v>0.12</v>
          </cell>
        </row>
        <row r="712">
          <cell r="C712">
            <v>36892</v>
          </cell>
          <cell r="D712">
            <v>0.11333333333333334</v>
          </cell>
          <cell r="E712">
            <v>0.11333333333333334</v>
          </cell>
          <cell r="F712">
            <v>0.11333333333333334</v>
          </cell>
          <cell r="G712">
            <v>0.11333333333333334</v>
          </cell>
          <cell r="H712">
            <v>0.11333333333333334</v>
          </cell>
          <cell r="I712">
            <v>0</v>
          </cell>
          <cell r="J712">
            <v>0.2</v>
          </cell>
          <cell r="K712">
            <v>0.2</v>
          </cell>
          <cell r="L712">
            <v>8.3333333333333329E-2</v>
          </cell>
          <cell r="M712">
            <v>8.3333333333333329E-2</v>
          </cell>
          <cell r="N712">
            <v>0.12</v>
          </cell>
        </row>
        <row r="713">
          <cell r="C713">
            <v>37257</v>
          </cell>
          <cell r="D713">
            <v>0.11333333333333334</v>
          </cell>
          <cell r="E713">
            <v>0.11333333333333334</v>
          </cell>
          <cell r="F713">
            <v>0.11333333333333334</v>
          </cell>
          <cell r="G713">
            <v>0.11333333333333334</v>
          </cell>
          <cell r="H713">
            <v>0.11333333333333334</v>
          </cell>
          <cell r="I713">
            <v>0</v>
          </cell>
          <cell r="J713">
            <v>0.2</v>
          </cell>
          <cell r="K713">
            <v>0.2</v>
          </cell>
          <cell r="L713">
            <v>8.3333333333333329E-2</v>
          </cell>
          <cell r="M713">
            <v>8.3333333333333329E-2</v>
          </cell>
          <cell r="N713">
            <v>0.12</v>
          </cell>
        </row>
        <row r="714">
          <cell r="C714">
            <v>37622</v>
          </cell>
          <cell r="D714">
            <v>0.11333333333333334</v>
          </cell>
          <cell r="E714">
            <v>0.11333333333333334</v>
          </cell>
          <cell r="F714">
            <v>0.11333333333333334</v>
          </cell>
          <cell r="G714">
            <v>0.11333333333333334</v>
          </cell>
          <cell r="H714">
            <v>0.11333333333333334</v>
          </cell>
          <cell r="I714">
            <v>0</v>
          </cell>
          <cell r="J714">
            <v>0.2</v>
          </cell>
          <cell r="K714">
            <v>0.2</v>
          </cell>
          <cell r="L714">
            <v>8.3333333333333329E-2</v>
          </cell>
          <cell r="M714">
            <v>8.3333333333333329E-2</v>
          </cell>
          <cell r="N714">
            <v>0.12</v>
          </cell>
        </row>
        <row r="715">
          <cell r="C715">
            <v>37987</v>
          </cell>
          <cell r="D715">
            <v>0.11333333333333334</v>
          </cell>
          <cell r="E715">
            <v>0.11333333333333334</v>
          </cell>
          <cell r="F715">
            <v>0.11333333333333334</v>
          </cell>
          <cell r="G715">
            <v>0.11333333333333334</v>
          </cell>
          <cell r="H715">
            <v>0.11333333333333334</v>
          </cell>
          <cell r="I715">
            <v>0</v>
          </cell>
          <cell r="J715">
            <v>0.2</v>
          </cell>
          <cell r="K715">
            <v>0.2</v>
          </cell>
          <cell r="L715">
            <v>8.3333333333333329E-2</v>
          </cell>
          <cell r="M715">
            <v>8.3333333333333329E-2</v>
          </cell>
          <cell r="N715">
            <v>0.12</v>
          </cell>
        </row>
        <row r="716">
          <cell r="C716">
            <v>38353</v>
          </cell>
          <cell r="D716">
            <v>0.11333333333333334</v>
          </cell>
          <cell r="E716">
            <v>0.11333333333333334</v>
          </cell>
          <cell r="F716">
            <v>0.11333333333333334</v>
          </cell>
          <cell r="G716">
            <v>0.11333333333333334</v>
          </cell>
          <cell r="H716">
            <v>0.11333333333333334</v>
          </cell>
          <cell r="I716">
            <v>0</v>
          </cell>
          <cell r="J716">
            <v>0.2</v>
          </cell>
          <cell r="K716">
            <v>0.2</v>
          </cell>
          <cell r="L716">
            <v>8.3333333333333329E-2</v>
          </cell>
          <cell r="M716">
            <v>8.3333333333333329E-2</v>
          </cell>
          <cell r="N716">
            <v>0.12</v>
          </cell>
        </row>
        <row r="717">
          <cell r="C717">
            <v>38718</v>
          </cell>
          <cell r="D717">
            <v>0.11333333333333334</v>
          </cell>
          <cell r="E717">
            <v>0.11333333333333334</v>
          </cell>
          <cell r="F717">
            <v>0.11333333333333334</v>
          </cell>
          <cell r="G717">
            <v>0.11333333333333334</v>
          </cell>
          <cell r="H717">
            <v>0.11333333333333334</v>
          </cell>
          <cell r="I717">
            <v>0</v>
          </cell>
          <cell r="J717">
            <v>0.2</v>
          </cell>
          <cell r="K717">
            <v>0.2</v>
          </cell>
          <cell r="L717">
            <v>8.3333333333333329E-2</v>
          </cell>
          <cell r="M717">
            <v>8.3333333333333329E-2</v>
          </cell>
          <cell r="N717">
            <v>0.12</v>
          </cell>
        </row>
        <row r="719">
          <cell r="C719" t="str">
            <v>EnergyAustralia</v>
          </cell>
          <cell r="D719" t="str">
            <v>Pulse</v>
          </cell>
          <cell r="E719" t="str">
            <v>AGL</v>
          </cell>
          <cell r="F719" t="str">
            <v>TXU</v>
          </cell>
          <cell r="G719" t="str">
            <v>CitiPower</v>
          </cell>
          <cell r="H719" t="str">
            <v>Powercor</v>
          </cell>
          <cell r="I719" t="str">
            <v>Integral</v>
          </cell>
          <cell r="J719" t="str">
            <v>EnergyAustralia</v>
          </cell>
          <cell r="K719" t="str">
            <v>Rural NSW</v>
          </cell>
          <cell r="L719" t="str">
            <v>Energex</v>
          </cell>
          <cell r="M719" t="str">
            <v>Ergon</v>
          </cell>
          <cell r="N719" t="str">
            <v>Non Incumbent</v>
          </cell>
        </row>
        <row r="720">
          <cell r="C720">
            <v>36526</v>
          </cell>
          <cell r="D720">
            <v>0.11333333333333334</v>
          </cell>
          <cell r="E720">
            <v>0.11333333333333334</v>
          </cell>
          <cell r="F720">
            <v>0.11333333333333334</v>
          </cell>
          <cell r="G720">
            <v>0.11333333333333334</v>
          </cell>
          <cell r="H720">
            <v>0.11333333333333334</v>
          </cell>
          <cell r="I720">
            <v>0.2</v>
          </cell>
          <cell r="J720">
            <v>0</v>
          </cell>
          <cell r="K720">
            <v>0.2</v>
          </cell>
          <cell r="L720">
            <v>8.3333333333333329E-2</v>
          </cell>
          <cell r="M720">
            <v>8.3333333333333329E-2</v>
          </cell>
          <cell r="N720">
            <v>0.12</v>
          </cell>
        </row>
        <row r="721">
          <cell r="C721">
            <v>36892</v>
          </cell>
          <cell r="D721">
            <v>0.11333333333333334</v>
          </cell>
          <cell r="E721">
            <v>0.11333333333333334</v>
          </cell>
          <cell r="F721">
            <v>0.11333333333333334</v>
          </cell>
          <cell r="G721">
            <v>0.11333333333333334</v>
          </cell>
          <cell r="H721">
            <v>0.11333333333333334</v>
          </cell>
          <cell r="I721">
            <v>0.2</v>
          </cell>
          <cell r="J721">
            <v>0</v>
          </cell>
          <cell r="K721">
            <v>0.2</v>
          </cell>
          <cell r="L721">
            <v>8.3333333333333329E-2</v>
          </cell>
          <cell r="M721">
            <v>8.3333333333333329E-2</v>
          </cell>
          <cell r="N721">
            <v>0.12</v>
          </cell>
        </row>
        <row r="722">
          <cell r="C722">
            <v>37257</v>
          </cell>
          <cell r="D722">
            <v>0.11333333333333334</v>
          </cell>
          <cell r="E722">
            <v>0.11333333333333334</v>
          </cell>
          <cell r="F722">
            <v>0.11333333333333334</v>
          </cell>
          <cell r="G722">
            <v>0.11333333333333334</v>
          </cell>
          <cell r="H722">
            <v>0.11333333333333334</v>
          </cell>
          <cell r="I722">
            <v>0.2</v>
          </cell>
          <cell r="J722">
            <v>0</v>
          </cell>
          <cell r="K722">
            <v>0.2</v>
          </cell>
          <cell r="L722">
            <v>8.3333333333333329E-2</v>
          </cell>
          <cell r="M722">
            <v>8.3333333333333329E-2</v>
          </cell>
          <cell r="N722">
            <v>0.12</v>
          </cell>
        </row>
        <row r="723">
          <cell r="C723">
            <v>37622</v>
          </cell>
          <cell r="D723">
            <v>0.11333333333333334</v>
          </cell>
          <cell r="E723">
            <v>0.11333333333333334</v>
          </cell>
          <cell r="F723">
            <v>0.11333333333333334</v>
          </cell>
          <cell r="G723">
            <v>0.11333333333333334</v>
          </cell>
          <cell r="H723">
            <v>0.11333333333333334</v>
          </cell>
          <cell r="I723">
            <v>0.2</v>
          </cell>
          <cell r="J723">
            <v>0</v>
          </cell>
          <cell r="K723">
            <v>0.2</v>
          </cell>
          <cell r="L723">
            <v>8.3333333333333329E-2</v>
          </cell>
          <cell r="M723">
            <v>8.3333333333333329E-2</v>
          </cell>
          <cell r="N723">
            <v>0.12</v>
          </cell>
        </row>
        <row r="724">
          <cell r="C724">
            <v>37987</v>
          </cell>
          <cell r="D724">
            <v>0.11333333333333334</v>
          </cell>
          <cell r="E724">
            <v>0.11333333333333334</v>
          </cell>
          <cell r="F724">
            <v>0.11333333333333334</v>
          </cell>
          <cell r="G724">
            <v>0.11333333333333334</v>
          </cell>
          <cell r="H724">
            <v>0.11333333333333334</v>
          </cell>
          <cell r="I724">
            <v>0.2</v>
          </cell>
          <cell r="J724">
            <v>0</v>
          </cell>
          <cell r="K724">
            <v>0.2</v>
          </cell>
          <cell r="L724">
            <v>8.3333333333333329E-2</v>
          </cell>
          <cell r="M724">
            <v>8.3333333333333329E-2</v>
          </cell>
          <cell r="N724">
            <v>0.12</v>
          </cell>
        </row>
        <row r="725">
          <cell r="C725">
            <v>38353</v>
          </cell>
          <cell r="D725">
            <v>0.11333333333333334</v>
          </cell>
          <cell r="E725">
            <v>0.11333333333333334</v>
          </cell>
          <cell r="F725">
            <v>0.11333333333333334</v>
          </cell>
          <cell r="G725">
            <v>0.11333333333333334</v>
          </cell>
          <cell r="H725">
            <v>0.11333333333333334</v>
          </cell>
          <cell r="I725">
            <v>0.2</v>
          </cell>
          <cell r="J725">
            <v>0</v>
          </cell>
          <cell r="K725">
            <v>0.2</v>
          </cell>
          <cell r="L725">
            <v>8.3333333333333329E-2</v>
          </cell>
          <cell r="M725">
            <v>8.3333333333333329E-2</v>
          </cell>
          <cell r="N725">
            <v>0.12</v>
          </cell>
        </row>
        <row r="726">
          <cell r="C726">
            <v>38718</v>
          </cell>
          <cell r="D726">
            <v>0.11333333333333334</v>
          </cell>
          <cell r="E726">
            <v>0.11333333333333334</v>
          </cell>
          <cell r="F726">
            <v>0.11333333333333334</v>
          </cell>
          <cell r="G726">
            <v>0.11333333333333334</v>
          </cell>
          <cell r="H726">
            <v>0.11333333333333334</v>
          </cell>
          <cell r="I726">
            <v>0.2</v>
          </cell>
          <cell r="J726">
            <v>0</v>
          </cell>
          <cell r="K726">
            <v>0.2</v>
          </cell>
          <cell r="L726">
            <v>8.3333333333333329E-2</v>
          </cell>
          <cell r="M726">
            <v>8.3333333333333329E-2</v>
          </cell>
          <cell r="N726">
            <v>0.12</v>
          </cell>
        </row>
        <row r="728">
          <cell r="C728" t="str">
            <v>Rural NSW</v>
          </cell>
          <cell r="D728" t="str">
            <v>Pulse</v>
          </cell>
          <cell r="E728" t="str">
            <v>AGL</v>
          </cell>
          <cell r="F728" t="str">
            <v>TXU</v>
          </cell>
          <cell r="G728" t="str">
            <v>CitiPower</v>
          </cell>
          <cell r="H728" t="str">
            <v>Powercor</v>
          </cell>
          <cell r="I728" t="str">
            <v>Integral</v>
          </cell>
          <cell r="J728" t="str">
            <v>EnergyAustralia</v>
          </cell>
          <cell r="K728" t="str">
            <v>Rural NSW</v>
          </cell>
          <cell r="L728" t="str">
            <v>Energex</v>
          </cell>
          <cell r="M728" t="str">
            <v>Ergon</v>
          </cell>
          <cell r="N728" t="str">
            <v>Non Incumbent</v>
          </cell>
        </row>
        <row r="729">
          <cell r="C729">
            <v>36526</v>
          </cell>
          <cell r="D729">
            <v>0.11333333333333334</v>
          </cell>
          <cell r="E729">
            <v>0.11333333333333334</v>
          </cell>
          <cell r="F729">
            <v>0.11333333333333334</v>
          </cell>
          <cell r="G729">
            <v>0.11333333333333334</v>
          </cell>
          <cell r="H729">
            <v>0.11333333333333334</v>
          </cell>
          <cell r="I729">
            <v>0.2</v>
          </cell>
          <cell r="J729">
            <v>0.2</v>
          </cell>
          <cell r="K729">
            <v>0</v>
          </cell>
          <cell r="L729">
            <v>8.3333333333333329E-2</v>
          </cell>
          <cell r="M729">
            <v>8.3333333333333329E-2</v>
          </cell>
          <cell r="N729">
            <v>0.12</v>
          </cell>
        </row>
        <row r="730">
          <cell r="C730">
            <v>36892</v>
          </cell>
          <cell r="D730">
            <v>0.11333333333333334</v>
          </cell>
          <cell r="E730">
            <v>0.11333333333333334</v>
          </cell>
          <cell r="F730">
            <v>0.11333333333333334</v>
          </cell>
          <cell r="G730">
            <v>0.11333333333333334</v>
          </cell>
          <cell r="H730">
            <v>0.11333333333333334</v>
          </cell>
          <cell r="I730">
            <v>0.2</v>
          </cell>
          <cell r="J730">
            <v>0.2</v>
          </cell>
          <cell r="K730">
            <v>0</v>
          </cell>
          <cell r="L730">
            <v>8.3333333333333329E-2</v>
          </cell>
          <cell r="M730">
            <v>8.3333333333333329E-2</v>
          </cell>
          <cell r="N730">
            <v>0.12</v>
          </cell>
        </row>
        <row r="731">
          <cell r="C731">
            <v>37257</v>
          </cell>
          <cell r="D731">
            <v>0.11333333333333334</v>
          </cell>
          <cell r="E731">
            <v>0.11333333333333334</v>
          </cell>
          <cell r="F731">
            <v>0.11333333333333334</v>
          </cell>
          <cell r="G731">
            <v>0.11333333333333334</v>
          </cell>
          <cell r="H731">
            <v>0.11333333333333334</v>
          </cell>
          <cell r="I731">
            <v>0.2</v>
          </cell>
          <cell r="J731">
            <v>0.2</v>
          </cell>
          <cell r="K731">
            <v>0</v>
          </cell>
          <cell r="L731">
            <v>8.3333333333333329E-2</v>
          </cell>
          <cell r="M731">
            <v>8.3333333333333329E-2</v>
          </cell>
          <cell r="N731">
            <v>0.12</v>
          </cell>
        </row>
        <row r="732">
          <cell r="C732">
            <v>37622</v>
          </cell>
          <cell r="D732">
            <v>0.11333333333333334</v>
          </cell>
          <cell r="E732">
            <v>0.11333333333333334</v>
          </cell>
          <cell r="F732">
            <v>0.11333333333333334</v>
          </cell>
          <cell r="G732">
            <v>0.11333333333333334</v>
          </cell>
          <cell r="H732">
            <v>0.11333333333333334</v>
          </cell>
          <cell r="I732">
            <v>0.2</v>
          </cell>
          <cell r="J732">
            <v>0.2</v>
          </cell>
          <cell r="K732">
            <v>0</v>
          </cell>
          <cell r="L732">
            <v>8.3333333333333329E-2</v>
          </cell>
          <cell r="M732">
            <v>8.3333333333333329E-2</v>
          </cell>
          <cell r="N732">
            <v>0.12</v>
          </cell>
        </row>
        <row r="733">
          <cell r="C733">
            <v>37987</v>
          </cell>
          <cell r="D733">
            <v>0.11333333333333334</v>
          </cell>
          <cell r="E733">
            <v>0.11333333333333334</v>
          </cell>
          <cell r="F733">
            <v>0.11333333333333334</v>
          </cell>
          <cell r="G733">
            <v>0.11333333333333334</v>
          </cell>
          <cell r="H733">
            <v>0.11333333333333334</v>
          </cell>
          <cell r="I733">
            <v>0.2</v>
          </cell>
          <cell r="J733">
            <v>0.2</v>
          </cell>
          <cell r="K733">
            <v>0</v>
          </cell>
          <cell r="L733">
            <v>8.3333333333333329E-2</v>
          </cell>
          <cell r="M733">
            <v>8.3333333333333329E-2</v>
          </cell>
          <cell r="N733">
            <v>0.12</v>
          </cell>
        </row>
        <row r="734">
          <cell r="C734">
            <v>38353</v>
          </cell>
          <cell r="D734">
            <v>0.11333333333333334</v>
          </cell>
          <cell r="E734">
            <v>0.11333333333333334</v>
          </cell>
          <cell r="F734">
            <v>0.11333333333333334</v>
          </cell>
          <cell r="G734">
            <v>0.11333333333333334</v>
          </cell>
          <cell r="H734">
            <v>0.11333333333333334</v>
          </cell>
          <cell r="I734">
            <v>0.2</v>
          </cell>
          <cell r="J734">
            <v>0.2</v>
          </cell>
          <cell r="K734">
            <v>0</v>
          </cell>
          <cell r="L734">
            <v>8.3333333333333329E-2</v>
          </cell>
          <cell r="M734">
            <v>8.3333333333333329E-2</v>
          </cell>
          <cell r="N734">
            <v>0.12</v>
          </cell>
        </row>
        <row r="735">
          <cell r="C735">
            <v>38718</v>
          </cell>
          <cell r="D735">
            <v>0.11333333333333334</v>
          </cell>
          <cell r="E735">
            <v>0.11333333333333334</v>
          </cell>
          <cell r="F735">
            <v>0.11333333333333334</v>
          </cell>
          <cell r="G735">
            <v>0.11333333333333334</v>
          </cell>
          <cell r="H735">
            <v>0.11333333333333334</v>
          </cell>
          <cell r="I735">
            <v>0.2</v>
          </cell>
          <cell r="J735">
            <v>0.2</v>
          </cell>
          <cell r="K735">
            <v>0</v>
          </cell>
          <cell r="L735">
            <v>8.3333333333333329E-2</v>
          </cell>
          <cell r="M735">
            <v>8.3333333333333329E-2</v>
          </cell>
          <cell r="N735">
            <v>0.12</v>
          </cell>
        </row>
        <row r="737">
          <cell r="C737" t="str">
            <v>Energex</v>
          </cell>
          <cell r="D737" t="str">
            <v>Pulse</v>
          </cell>
          <cell r="E737" t="str">
            <v>AGL</v>
          </cell>
          <cell r="F737" t="str">
            <v>TXU</v>
          </cell>
          <cell r="G737" t="str">
            <v>CitiPower</v>
          </cell>
          <cell r="H737" t="str">
            <v>Powercor</v>
          </cell>
          <cell r="I737" t="str">
            <v>Integral</v>
          </cell>
          <cell r="J737" t="str">
            <v>EnergyAustralia</v>
          </cell>
          <cell r="K737" t="str">
            <v>Rural NSW</v>
          </cell>
          <cell r="L737" t="str">
            <v>Energex</v>
          </cell>
          <cell r="M737" t="str">
            <v>Ergon</v>
          </cell>
          <cell r="N737" t="str">
            <v>Non Incumbent</v>
          </cell>
        </row>
        <row r="738">
          <cell r="C738">
            <v>36526</v>
          </cell>
          <cell r="D738">
            <v>7.0000000000000007E-2</v>
          </cell>
          <cell r="E738">
            <v>7.0000000000000007E-2</v>
          </cell>
          <cell r="F738">
            <v>7.0000000000000007E-2</v>
          </cell>
          <cell r="G738">
            <v>7.0000000000000007E-2</v>
          </cell>
          <cell r="H738">
            <v>7.0000000000000007E-2</v>
          </cell>
          <cell r="I738">
            <v>7.0000000000000007E-2</v>
          </cell>
          <cell r="J738">
            <v>7.0000000000000007E-2</v>
          </cell>
          <cell r="K738">
            <v>7.0000000000000007E-2</v>
          </cell>
          <cell r="L738">
            <v>0</v>
          </cell>
          <cell r="M738">
            <v>0.4</v>
          </cell>
          <cell r="N738">
            <v>7.4999999999999997E-2</v>
          </cell>
        </row>
        <row r="739">
          <cell r="C739">
            <v>36892</v>
          </cell>
          <cell r="D739">
            <v>7.0000000000000007E-2</v>
          </cell>
          <cell r="E739">
            <v>7.0000000000000007E-2</v>
          </cell>
          <cell r="F739">
            <v>7.0000000000000007E-2</v>
          </cell>
          <cell r="G739">
            <v>7.0000000000000007E-2</v>
          </cell>
          <cell r="H739">
            <v>7.0000000000000007E-2</v>
          </cell>
          <cell r="I739">
            <v>7.0000000000000007E-2</v>
          </cell>
          <cell r="J739">
            <v>7.0000000000000007E-2</v>
          </cell>
          <cell r="K739">
            <v>7.0000000000000007E-2</v>
          </cell>
          <cell r="L739">
            <v>0</v>
          </cell>
          <cell r="M739">
            <v>0.4</v>
          </cell>
          <cell r="N739">
            <v>7.4999999999999997E-2</v>
          </cell>
        </row>
        <row r="740">
          <cell r="C740">
            <v>37257</v>
          </cell>
          <cell r="D740">
            <v>7.0000000000000007E-2</v>
          </cell>
          <cell r="E740">
            <v>7.0000000000000007E-2</v>
          </cell>
          <cell r="F740">
            <v>7.0000000000000007E-2</v>
          </cell>
          <cell r="G740">
            <v>7.0000000000000007E-2</v>
          </cell>
          <cell r="H740">
            <v>7.0000000000000007E-2</v>
          </cell>
          <cell r="I740">
            <v>7.0000000000000007E-2</v>
          </cell>
          <cell r="J740">
            <v>7.0000000000000007E-2</v>
          </cell>
          <cell r="K740">
            <v>7.0000000000000007E-2</v>
          </cell>
          <cell r="L740">
            <v>0</v>
          </cell>
          <cell r="M740">
            <v>0.4</v>
          </cell>
          <cell r="N740">
            <v>7.4999999999999997E-2</v>
          </cell>
        </row>
        <row r="741">
          <cell r="C741">
            <v>37622</v>
          </cell>
          <cell r="D741">
            <v>7.0000000000000007E-2</v>
          </cell>
          <cell r="E741">
            <v>7.0000000000000007E-2</v>
          </cell>
          <cell r="F741">
            <v>7.0000000000000007E-2</v>
          </cell>
          <cell r="G741">
            <v>7.0000000000000007E-2</v>
          </cell>
          <cell r="H741">
            <v>7.0000000000000007E-2</v>
          </cell>
          <cell r="I741">
            <v>7.0000000000000007E-2</v>
          </cell>
          <cell r="J741">
            <v>7.0000000000000007E-2</v>
          </cell>
          <cell r="K741">
            <v>7.0000000000000007E-2</v>
          </cell>
          <cell r="L741">
            <v>0</v>
          </cell>
          <cell r="M741">
            <v>0.4</v>
          </cell>
          <cell r="N741">
            <v>7.4999999999999997E-2</v>
          </cell>
        </row>
        <row r="742">
          <cell r="C742">
            <v>37987</v>
          </cell>
          <cell r="D742">
            <v>7.0000000000000007E-2</v>
          </cell>
          <cell r="E742">
            <v>7.0000000000000007E-2</v>
          </cell>
          <cell r="F742">
            <v>7.0000000000000007E-2</v>
          </cell>
          <cell r="G742">
            <v>7.0000000000000007E-2</v>
          </cell>
          <cell r="H742">
            <v>7.0000000000000007E-2</v>
          </cell>
          <cell r="I742">
            <v>7.0000000000000007E-2</v>
          </cell>
          <cell r="J742">
            <v>7.0000000000000007E-2</v>
          </cell>
          <cell r="K742">
            <v>7.0000000000000007E-2</v>
          </cell>
          <cell r="L742">
            <v>0</v>
          </cell>
          <cell r="M742">
            <v>0.4</v>
          </cell>
          <cell r="N742">
            <v>7.4999999999999997E-2</v>
          </cell>
        </row>
        <row r="743">
          <cell r="C743">
            <v>38353</v>
          </cell>
          <cell r="D743">
            <v>7.0000000000000007E-2</v>
          </cell>
          <cell r="E743">
            <v>7.0000000000000007E-2</v>
          </cell>
          <cell r="F743">
            <v>7.0000000000000007E-2</v>
          </cell>
          <cell r="G743">
            <v>7.0000000000000007E-2</v>
          </cell>
          <cell r="H743">
            <v>7.0000000000000007E-2</v>
          </cell>
          <cell r="I743">
            <v>7.0000000000000007E-2</v>
          </cell>
          <cell r="J743">
            <v>7.0000000000000007E-2</v>
          </cell>
          <cell r="K743">
            <v>7.0000000000000007E-2</v>
          </cell>
          <cell r="L743">
            <v>0</v>
          </cell>
          <cell r="M743">
            <v>0.4</v>
          </cell>
          <cell r="N743">
            <v>7.4999999999999997E-2</v>
          </cell>
        </row>
        <row r="744">
          <cell r="C744">
            <v>38718</v>
          </cell>
          <cell r="D744">
            <v>7.0000000000000007E-2</v>
          </cell>
          <cell r="E744">
            <v>7.0000000000000007E-2</v>
          </cell>
          <cell r="F744">
            <v>7.0000000000000007E-2</v>
          </cell>
          <cell r="G744">
            <v>7.0000000000000007E-2</v>
          </cell>
          <cell r="H744">
            <v>7.0000000000000007E-2</v>
          </cell>
          <cell r="I744">
            <v>7.0000000000000007E-2</v>
          </cell>
          <cell r="J744">
            <v>7.0000000000000007E-2</v>
          </cell>
          <cell r="K744">
            <v>7.0000000000000007E-2</v>
          </cell>
          <cell r="L744">
            <v>0</v>
          </cell>
          <cell r="M744">
            <v>0.4</v>
          </cell>
          <cell r="N744">
            <v>7.4999999999999997E-2</v>
          </cell>
        </row>
        <row r="746">
          <cell r="C746" t="str">
            <v>Ergon</v>
          </cell>
          <cell r="D746" t="str">
            <v>Pulse</v>
          </cell>
          <cell r="E746" t="str">
            <v>AGL</v>
          </cell>
          <cell r="F746" t="str">
            <v>TXU</v>
          </cell>
          <cell r="G746" t="str">
            <v>CitiPower</v>
          </cell>
          <cell r="H746" t="str">
            <v>Powercor</v>
          </cell>
          <cell r="I746" t="str">
            <v>Integral</v>
          </cell>
          <cell r="J746" t="str">
            <v>EnergyAustralia</v>
          </cell>
          <cell r="K746" t="str">
            <v>Rural NSW</v>
          </cell>
          <cell r="L746" t="str">
            <v>Energex</v>
          </cell>
          <cell r="M746" t="str">
            <v>Ergon</v>
          </cell>
          <cell r="N746" t="str">
            <v>Non Incumbent</v>
          </cell>
        </row>
        <row r="747">
          <cell r="C747">
            <v>36526</v>
          </cell>
          <cell r="D747">
            <v>7.0000000000000007E-2</v>
          </cell>
          <cell r="E747">
            <v>7.0000000000000007E-2</v>
          </cell>
          <cell r="F747">
            <v>7.0000000000000007E-2</v>
          </cell>
          <cell r="G747">
            <v>7.0000000000000007E-2</v>
          </cell>
          <cell r="H747">
            <v>7.0000000000000007E-2</v>
          </cell>
          <cell r="I747">
            <v>7.0000000000000007E-2</v>
          </cell>
          <cell r="J747">
            <v>7.0000000000000007E-2</v>
          </cell>
          <cell r="K747">
            <v>7.0000000000000007E-2</v>
          </cell>
          <cell r="L747">
            <v>0.4</v>
          </cell>
          <cell r="M747">
            <v>0</v>
          </cell>
          <cell r="N747">
            <v>7.4999999999999997E-2</v>
          </cell>
        </row>
        <row r="748">
          <cell r="C748">
            <v>36892</v>
          </cell>
          <cell r="D748">
            <v>7.0000000000000007E-2</v>
          </cell>
          <cell r="E748">
            <v>7.0000000000000007E-2</v>
          </cell>
          <cell r="F748">
            <v>7.0000000000000007E-2</v>
          </cell>
          <cell r="G748">
            <v>7.0000000000000007E-2</v>
          </cell>
          <cell r="H748">
            <v>7.0000000000000007E-2</v>
          </cell>
          <cell r="I748">
            <v>7.0000000000000007E-2</v>
          </cell>
          <cell r="J748">
            <v>7.0000000000000007E-2</v>
          </cell>
          <cell r="K748">
            <v>7.0000000000000007E-2</v>
          </cell>
          <cell r="L748">
            <v>0.4</v>
          </cell>
          <cell r="M748">
            <v>0</v>
          </cell>
          <cell r="N748">
            <v>7.4999999999999997E-2</v>
          </cell>
        </row>
        <row r="749">
          <cell r="C749">
            <v>37257</v>
          </cell>
          <cell r="D749">
            <v>7.0000000000000007E-2</v>
          </cell>
          <cell r="E749">
            <v>7.0000000000000007E-2</v>
          </cell>
          <cell r="F749">
            <v>7.0000000000000007E-2</v>
          </cell>
          <cell r="G749">
            <v>7.0000000000000007E-2</v>
          </cell>
          <cell r="H749">
            <v>7.0000000000000007E-2</v>
          </cell>
          <cell r="I749">
            <v>7.0000000000000007E-2</v>
          </cell>
          <cell r="J749">
            <v>7.0000000000000007E-2</v>
          </cell>
          <cell r="K749">
            <v>7.0000000000000007E-2</v>
          </cell>
          <cell r="L749">
            <v>0.4</v>
          </cell>
          <cell r="M749">
            <v>0</v>
          </cell>
          <cell r="N749">
            <v>7.4999999999999997E-2</v>
          </cell>
        </row>
        <row r="750">
          <cell r="C750">
            <v>37622</v>
          </cell>
          <cell r="D750">
            <v>7.0000000000000007E-2</v>
          </cell>
          <cell r="E750">
            <v>7.0000000000000007E-2</v>
          </cell>
          <cell r="F750">
            <v>7.0000000000000007E-2</v>
          </cell>
          <cell r="G750">
            <v>7.0000000000000007E-2</v>
          </cell>
          <cell r="H750">
            <v>7.0000000000000007E-2</v>
          </cell>
          <cell r="I750">
            <v>7.0000000000000007E-2</v>
          </cell>
          <cell r="J750">
            <v>7.0000000000000007E-2</v>
          </cell>
          <cell r="K750">
            <v>7.0000000000000007E-2</v>
          </cell>
          <cell r="L750">
            <v>0.4</v>
          </cell>
          <cell r="M750">
            <v>0</v>
          </cell>
          <cell r="N750">
            <v>7.4999999999999997E-2</v>
          </cell>
        </row>
        <row r="751">
          <cell r="C751">
            <v>37987</v>
          </cell>
          <cell r="D751">
            <v>7.0000000000000007E-2</v>
          </cell>
          <cell r="E751">
            <v>7.0000000000000007E-2</v>
          </cell>
          <cell r="F751">
            <v>7.0000000000000007E-2</v>
          </cell>
          <cell r="G751">
            <v>7.0000000000000007E-2</v>
          </cell>
          <cell r="H751">
            <v>7.0000000000000007E-2</v>
          </cell>
          <cell r="I751">
            <v>7.0000000000000007E-2</v>
          </cell>
          <cell r="J751">
            <v>7.0000000000000007E-2</v>
          </cell>
          <cell r="K751">
            <v>7.0000000000000007E-2</v>
          </cell>
          <cell r="L751">
            <v>0.4</v>
          </cell>
          <cell r="M751">
            <v>0</v>
          </cell>
          <cell r="N751">
            <v>7.4999999999999997E-2</v>
          </cell>
        </row>
        <row r="752">
          <cell r="C752">
            <v>38353</v>
          </cell>
          <cell r="D752">
            <v>7.0000000000000007E-2</v>
          </cell>
          <cell r="E752">
            <v>7.0000000000000007E-2</v>
          </cell>
          <cell r="F752">
            <v>7.0000000000000007E-2</v>
          </cell>
          <cell r="G752">
            <v>7.0000000000000007E-2</v>
          </cell>
          <cell r="H752">
            <v>7.0000000000000007E-2</v>
          </cell>
          <cell r="I752">
            <v>7.0000000000000007E-2</v>
          </cell>
          <cell r="J752">
            <v>7.0000000000000007E-2</v>
          </cell>
          <cell r="K752">
            <v>7.0000000000000007E-2</v>
          </cell>
          <cell r="L752">
            <v>0.4</v>
          </cell>
          <cell r="M752">
            <v>0</v>
          </cell>
          <cell r="N752">
            <v>7.4999999999999997E-2</v>
          </cell>
        </row>
        <row r="753">
          <cell r="C753">
            <v>38718</v>
          </cell>
          <cell r="D753">
            <v>7.0000000000000007E-2</v>
          </cell>
          <cell r="E753">
            <v>7.0000000000000007E-2</v>
          </cell>
          <cell r="F753">
            <v>7.0000000000000007E-2</v>
          </cell>
          <cell r="G753">
            <v>7.0000000000000007E-2</v>
          </cell>
          <cell r="H753">
            <v>7.0000000000000007E-2</v>
          </cell>
          <cell r="I753">
            <v>7.0000000000000007E-2</v>
          </cell>
          <cell r="J753">
            <v>7.0000000000000007E-2</v>
          </cell>
          <cell r="K753">
            <v>7.0000000000000007E-2</v>
          </cell>
          <cell r="L753">
            <v>0.4</v>
          </cell>
          <cell r="M753">
            <v>0</v>
          </cell>
          <cell r="N753">
            <v>7.4999999999999997E-2</v>
          </cell>
        </row>
        <row r="755">
          <cell r="C755" t="str">
            <v>Non Incumbent</v>
          </cell>
          <cell r="D755" t="str">
            <v>Pulse</v>
          </cell>
          <cell r="E755" t="str">
            <v>AGL</v>
          </cell>
          <cell r="F755" t="str">
            <v>TXU</v>
          </cell>
          <cell r="G755" t="str">
            <v>CitiPower</v>
          </cell>
          <cell r="H755" t="str">
            <v>Powercor</v>
          </cell>
          <cell r="I755" t="str">
            <v>Integral</v>
          </cell>
          <cell r="J755" t="str">
            <v>EnergyAustralia</v>
          </cell>
          <cell r="K755" t="str">
            <v>Rural NSW</v>
          </cell>
          <cell r="L755" t="str">
            <v>Energex</v>
          </cell>
          <cell r="M755" t="str">
            <v>Ergon</v>
          </cell>
          <cell r="N755" t="str">
            <v>Non Incumbent</v>
          </cell>
        </row>
        <row r="756">
          <cell r="C756">
            <v>36526</v>
          </cell>
          <cell r="D756">
            <v>0.11999999999999988</v>
          </cell>
          <cell r="E756">
            <v>0.11999999999999988</v>
          </cell>
          <cell r="F756">
            <v>0.11999999999999988</v>
          </cell>
          <cell r="G756">
            <v>0.11999999999999988</v>
          </cell>
          <cell r="H756">
            <v>0.11999999999999988</v>
          </cell>
          <cell r="I756">
            <v>0.11999999999999988</v>
          </cell>
          <cell r="J756">
            <v>0.11999999999999988</v>
          </cell>
          <cell r="K756">
            <v>0.11999999999999988</v>
          </cell>
          <cell r="L756">
            <v>0.10000000000000009</v>
          </cell>
          <cell r="M756">
            <v>0.10000000000000009</v>
          </cell>
          <cell r="N756">
            <v>0.12</v>
          </cell>
        </row>
        <row r="757">
          <cell r="C757">
            <v>36892</v>
          </cell>
          <cell r="D757">
            <v>0.11999999999999988</v>
          </cell>
          <cell r="E757">
            <v>0.11999999999999988</v>
          </cell>
          <cell r="F757">
            <v>0.11999999999999988</v>
          </cell>
          <cell r="G757">
            <v>0.11999999999999988</v>
          </cell>
          <cell r="H757">
            <v>0.11999999999999988</v>
          </cell>
          <cell r="I757">
            <v>0.11999999999999988</v>
          </cell>
          <cell r="J757">
            <v>0.11999999999999988</v>
          </cell>
          <cell r="K757">
            <v>0.11999999999999988</v>
          </cell>
          <cell r="L757">
            <v>0.10000000000000009</v>
          </cell>
          <cell r="M757">
            <v>0.10000000000000009</v>
          </cell>
          <cell r="N757">
            <v>0.12</v>
          </cell>
        </row>
        <row r="758">
          <cell r="C758">
            <v>37257</v>
          </cell>
          <cell r="D758">
            <v>0.11999999999999988</v>
          </cell>
          <cell r="E758">
            <v>0.11999999999999988</v>
          </cell>
          <cell r="F758">
            <v>0.11999999999999988</v>
          </cell>
          <cell r="G758">
            <v>0.11999999999999988</v>
          </cell>
          <cell r="H758">
            <v>0.11999999999999988</v>
          </cell>
          <cell r="I758">
            <v>0.11999999999999988</v>
          </cell>
          <cell r="J758">
            <v>0.11999999999999988</v>
          </cell>
          <cell r="K758">
            <v>0.11999999999999988</v>
          </cell>
          <cell r="L758">
            <v>0.10000000000000009</v>
          </cell>
          <cell r="M758">
            <v>0.10000000000000009</v>
          </cell>
          <cell r="N758">
            <v>0.12</v>
          </cell>
        </row>
        <row r="759">
          <cell r="C759">
            <v>37622</v>
          </cell>
          <cell r="D759">
            <v>0.11999999999999988</v>
          </cell>
          <cell r="E759">
            <v>0.11999999999999988</v>
          </cell>
          <cell r="F759">
            <v>0.11999999999999988</v>
          </cell>
          <cell r="G759">
            <v>0.11999999999999988</v>
          </cell>
          <cell r="H759">
            <v>0.11999999999999988</v>
          </cell>
          <cell r="I759">
            <v>0.11999999999999988</v>
          </cell>
          <cell r="J759">
            <v>0.11999999999999988</v>
          </cell>
          <cell r="K759">
            <v>0.11999999999999988</v>
          </cell>
          <cell r="L759">
            <v>0.10000000000000009</v>
          </cell>
          <cell r="M759">
            <v>0.10000000000000009</v>
          </cell>
          <cell r="N759">
            <v>0.12</v>
          </cell>
        </row>
        <row r="760">
          <cell r="C760">
            <v>37987</v>
          </cell>
          <cell r="D760">
            <v>0.11999999999999988</v>
          </cell>
          <cell r="E760">
            <v>0.11999999999999988</v>
          </cell>
          <cell r="F760">
            <v>0.11999999999999988</v>
          </cell>
          <cell r="G760">
            <v>0.11999999999999988</v>
          </cell>
          <cell r="H760">
            <v>0.11999999999999988</v>
          </cell>
          <cell r="I760">
            <v>0.11999999999999988</v>
          </cell>
          <cell r="J760">
            <v>0.11999999999999988</v>
          </cell>
          <cell r="K760">
            <v>0.11999999999999988</v>
          </cell>
          <cell r="L760">
            <v>0.10000000000000009</v>
          </cell>
          <cell r="M760">
            <v>0.10000000000000009</v>
          </cell>
          <cell r="N760">
            <v>0.12</v>
          </cell>
        </row>
        <row r="761">
          <cell r="C761">
            <v>38353</v>
          </cell>
          <cell r="D761">
            <v>0.11999999999999988</v>
          </cell>
          <cell r="E761">
            <v>0.11999999999999988</v>
          </cell>
          <cell r="F761">
            <v>0.11999999999999988</v>
          </cell>
          <cell r="G761">
            <v>0.11999999999999988</v>
          </cell>
          <cell r="H761">
            <v>0.11999999999999988</v>
          </cell>
          <cell r="I761">
            <v>0.11999999999999988</v>
          </cell>
          <cell r="J761">
            <v>0.11999999999999988</v>
          </cell>
          <cell r="K761">
            <v>0.11999999999999988</v>
          </cell>
          <cell r="L761">
            <v>0.10000000000000009</v>
          </cell>
          <cell r="M761">
            <v>0.10000000000000009</v>
          </cell>
          <cell r="N761">
            <v>0.12</v>
          </cell>
        </row>
        <row r="762">
          <cell r="C762">
            <v>38718</v>
          </cell>
          <cell r="D762">
            <v>0.11999999999999988</v>
          </cell>
          <cell r="E762">
            <v>0.11999999999999988</v>
          </cell>
          <cell r="F762">
            <v>0.11999999999999988</v>
          </cell>
          <cell r="G762">
            <v>0.11999999999999988</v>
          </cell>
          <cell r="H762">
            <v>0.11999999999999988</v>
          </cell>
          <cell r="I762">
            <v>0.11999999999999988</v>
          </cell>
          <cell r="J762">
            <v>0.11999999999999988</v>
          </cell>
          <cell r="K762">
            <v>0.11999999999999988</v>
          </cell>
          <cell r="L762">
            <v>0.10000000000000009</v>
          </cell>
          <cell r="M762">
            <v>0.10000000000000009</v>
          </cell>
          <cell r="N762">
            <v>0.12</v>
          </cell>
        </row>
        <row r="774">
          <cell r="C774" t="str">
            <v>Pulse wins from:</v>
          </cell>
          <cell r="D774" t="str">
            <v>Pulse</v>
          </cell>
          <cell r="E774" t="str">
            <v>AGL</v>
          </cell>
          <cell r="F774" t="str">
            <v>TXU</v>
          </cell>
          <cell r="G774" t="str">
            <v>CitiPower</v>
          </cell>
          <cell r="H774" t="str">
            <v>Powercor</v>
          </cell>
          <cell r="I774" t="str">
            <v>Integral</v>
          </cell>
          <cell r="J774" t="str">
            <v>EnergyAustralia</v>
          </cell>
          <cell r="K774" t="str">
            <v>Rural NSW</v>
          </cell>
          <cell r="L774" t="str">
            <v>Energex</v>
          </cell>
          <cell r="M774" t="str">
            <v>Ergon</v>
          </cell>
          <cell r="N774" t="str">
            <v>Non Incumbent</v>
          </cell>
        </row>
        <row r="775">
          <cell r="C775">
            <v>36526</v>
          </cell>
          <cell r="D775">
            <v>0</v>
          </cell>
          <cell r="E775">
            <v>0.1</v>
          </cell>
          <cell r="F775">
            <v>0.1</v>
          </cell>
          <cell r="G775">
            <v>0.1</v>
          </cell>
          <cell r="H775">
            <v>0.1</v>
          </cell>
          <cell r="I775">
            <v>7.0000000000000007E-2</v>
          </cell>
          <cell r="J775">
            <v>7.0000000000000007E-2</v>
          </cell>
          <cell r="K775">
            <v>7.0000000000000007E-2</v>
          </cell>
          <cell r="L775">
            <v>0.05</v>
          </cell>
          <cell r="M775">
            <v>0.05</v>
          </cell>
          <cell r="N775">
            <v>7.0000000000000007E-2</v>
          </cell>
        </row>
        <row r="776">
          <cell r="C776">
            <v>36892</v>
          </cell>
          <cell r="D776">
            <v>0</v>
          </cell>
          <cell r="E776">
            <v>0.1</v>
          </cell>
          <cell r="F776">
            <v>0.1</v>
          </cell>
          <cell r="G776">
            <v>0.1</v>
          </cell>
          <cell r="H776">
            <v>0.1</v>
          </cell>
          <cell r="I776">
            <v>7.0000000000000007E-2</v>
          </cell>
          <cell r="J776">
            <v>7.0000000000000007E-2</v>
          </cell>
          <cell r="K776">
            <v>7.0000000000000007E-2</v>
          </cell>
          <cell r="L776">
            <v>0.05</v>
          </cell>
          <cell r="M776">
            <v>0.05</v>
          </cell>
          <cell r="N776">
            <v>7.0000000000000007E-2</v>
          </cell>
        </row>
        <row r="777">
          <cell r="C777">
            <v>37257</v>
          </cell>
          <cell r="D777">
            <v>0</v>
          </cell>
          <cell r="E777">
            <v>0.1</v>
          </cell>
          <cell r="F777">
            <v>0.1</v>
          </cell>
          <cell r="G777">
            <v>0.1</v>
          </cell>
          <cell r="H777">
            <v>0.1</v>
          </cell>
          <cell r="I777">
            <v>7.0000000000000007E-2</v>
          </cell>
          <cell r="J777">
            <v>7.0000000000000007E-2</v>
          </cell>
          <cell r="K777">
            <v>7.0000000000000007E-2</v>
          </cell>
          <cell r="L777">
            <v>0.05</v>
          </cell>
          <cell r="M777">
            <v>0.05</v>
          </cell>
          <cell r="N777">
            <v>7.0000000000000007E-2</v>
          </cell>
        </row>
        <row r="778">
          <cell r="C778">
            <v>37622</v>
          </cell>
          <cell r="D778">
            <v>0</v>
          </cell>
          <cell r="E778">
            <v>0.1</v>
          </cell>
          <cell r="F778">
            <v>0.1</v>
          </cell>
          <cell r="G778">
            <v>0.1</v>
          </cell>
          <cell r="H778">
            <v>0.1</v>
          </cell>
          <cell r="I778">
            <v>7.0000000000000007E-2</v>
          </cell>
          <cell r="J778">
            <v>7.0000000000000007E-2</v>
          </cell>
          <cell r="K778">
            <v>7.0000000000000007E-2</v>
          </cell>
          <cell r="L778">
            <v>0.05</v>
          </cell>
          <cell r="M778">
            <v>0.05</v>
          </cell>
          <cell r="N778">
            <v>7.0000000000000007E-2</v>
          </cell>
        </row>
        <row r="779">
          <cell r="C779">
            <v>37987</v>
          </cell>
          <cell r="D779">
            <v>0</v>
          </cell>
          <cell r="E779">
            <v>0.1</v>
          </cell>
          <cell r="F779">
            <v>0.1</v>
          </cell>
          <cell r="G779">
            <v>0.1</v>
          </cell>
          <cell r="H779">
            <v>0.1</v>
          </cell>
          <cell r="I779">
            <v>7.0000000000000007E-2</v>
          </cell>
          <cell r="J779">
            <v>7.0000000000000007E-2</v>
          </cell>
          <cell r="K779">
            <v>7.0000000000000007E-2</v>
          </cell>
          <cell r="L779">
            <v>0.05</v>
          </cell>
          <cell r="M779">
            <v>0.05</v>
          </cell>
          <cell r="N779">
            <v>7.0000000000000007E-2</v>
          </cell>
        </row>
        <row r="780">
          <cell r="C780">
            <v>38353</v>
          </cell>
          <cell r="D780">
            <v>0</v>
          </cell>
          <cell r="E780">
            <v>0.1</v>
          </cell>
          <cell r="F780">
            <v>0.1</v>
          </cell>
          <cell r="G780">
            <v>0.1</v>
          </cell>
          <cell r="H780">
            <v>0.1</v>
          </cell>
          <cell r="I780">
            <v>7.0000000000000007E-2</v>
          </cell>
          <cell r="J780">
            <v>7.0000000000000007E-2</v>
          </cell>
          <cell r="K780">
            <v>7.0000000000000007E-2</v>
          </cell>
          <cell r="L780">
            <v>0.05</v>
          </cell>
          <cell r="M780">
            <v>0.05</v>
          </cell>
          <cell r="N780">
            <v>7.0000000000000007E-2</v>
          </cell>
        </row>
        <row r="781">
          <cell r="C781">
            <v>38718</v>
          </cell>
          <cell r="D781">
            <v>0</v>
          </cell>
          <cell r="E781">
            <v>0.1</v>
          </cell>
          <cell r="F781">
            <v>0.1</v>
          </cell>
          <cell r="G781">
            <v>0.1</v>
          </cell>
          <cell r="H781">
            <v>0.1</v>
          </cell>
          <cell r="I781">
            <v>7.0000000000000007E-2</v>
          </cell>
          <cell r="J781">
            <v>7.0000000000000007E-2</v>
          </cell>
          <cell r="K781">
            <v>7.0000000000000007E-2</v>
          </cell>
          <cell r="L781">
            <v>0.05</v>
          </cell>
          <cell r="M781">
            <v>0.05</v>
          </cell>
          <cell r="N781">
            <v>7.0000000000000007E-2</v>
          </cell>
        </row>
        <row r="783">
          <cell r="C783" t="str">
            <v>AGL</v>
          </cell>
          <cell r="D783" t="str">
            <v>Pulse</v>
          </cell>
          <cell r="E783" t="str">
            <v>AGL</v>
          </cell>
          <cell r="F783" t="str">
            <v>TXU</v>
          </cell>
          <cell r="G783" t="str">
            <v>CitiPower</v>
          </cell>
          <cell r="H783" t="str">
            <v>Powercor</v>
          </cell>
          <cell r="I783" t="str">
            <v>Integral</v>
          </cell>
          <cell r="J783" t="str">
            <v>EnergyAustralia</v>
          </cell>
          <cell r="K783" t="str">
            <v>Rural NSW</v>
          </cell>
          <cell r="L783" t="str">
            <v>Energex</v>
          </cell>
          <cell r="M783" t="str">
            <v>Ergon</v>
          </cell>
          <cell r="N783" t="str">
            <v>Non Incumbent</v>
          </cell>
        </row>
        <row r="784">
          <cell r="C784">
            <v>36526</v>
          </cell>
          <cell r="D784">
            <v>0.1</v>
          </cell>
          <cell r="E784">
            <v>0</v>
          </cell>
          <cell r="F784">
            <v>0.1</v>
          </cell>
          <cell r="G784">
            <v>0.1</v>
          </cell>
          <cell r="H784">
            <v>0.1</v>
          </cell>
          <cell r="I784">
            <v>6.7500000000000004E-2</v>
          </cell>
          <cell r="J784">
            <v>6.7500000000000004E-2</v>
          </cell>
          <cell r="K784">
            <v>6.7500000000000004E-2</v>
          </cell>
          <cell r="L784">
            <v>0.05</v>
          </cell>
          <cell r="M784">
            <v>0.05</v>
          </cell>
          <cell r="N784">
            <v>7.4999999999999997E-2</v>
          </cell>
        </row>
        <row r="785">
          <cell r="C785">
            <v>36892</v>
          </cell>
          <cell r="D785">
            <v>0.1</v>
          </cell>
          <cell r="E785">
            <v>0</v>
          </cell>
          <cell r="F785">
            <v>0.1</v>
          </cell>
          <cell r="G785">
            <v>0.1</v>
          </cell>
          <cell r="H785">
            <v>0.1</v>
          </cell>
          <cell r="I785">
            <v>6.7500000000000004E-2</v>
          </cell>
          <cell r="J785">
            <v>6.7500000000000004E-2</v>
          </cell>
          <cell r="K785">
            <v>6.7500000000000004E-2</v>
          </cell>
          <cell r="L785">
            <v>0.05</v>
          </cell>
          <cell r="M785">
            <v>0.05</v>
          </cell>
          <cell r="N785">
            <v>7.4999999999999997E-2</v>
          </cell>
        </row>
        <row r="786">
          <cell r="C786">
            <v>37257</v>
          </cell>
          <cell r="D786">
            <v>0.1</v>
          </cell>
          <cell r="E786">
            <v>0</v>
          </cell>
          <cell r="F786">
            <v>0.1</v>
          </cell>
          <cell r="G786">
            <v>0.1</v>
          </cell>
          <cell r="H786">
            <v>0.1</v>
          </cell>
          <cell r="I786">
            <v>6.7500000000000004E-2</v>
          </cell>
          <cell r="J786">
            <v>6.7500000000000004E-2</v>
          </cell>
          <cell r="K786">
            <v>6.7500000000000004E-2</v>
          </cell>
          <cell r="L786">
            <v>0.05</v>
          </cell>
          <cell r="M786">
            <v>0.05</v>
          </cell>
          <cell r="N786">
            <v>7.4999999999999997E-2</v>
          </cell>
        </row>
        <row r="787">
          <cell r="C787">
            <v>37622</v>
          </cell>
          <cell r="D787">
            <v>0.1</v>
          </cell>
          <cell r="E787">
            <v>0</v>
          </cell>
          <cell r="F787">
            <v>0.1</v>
          </cell>
          <cell r="G787">
            <v>0.1</v>
          </cell>
          <cell r="H787">
            <v>0.1</v>
          </cell>
          <cell r="I787">
            <v>6.7500000000000004E-2</v>
          </cell>
          <cell r="J787">
            <v>6.7500000000000004E-2</v>
          </cell>
          <cell r="K787">
            <v>6.7500000000000004E-2</v>
          </cell>
          <cell r="L787">
            <v>0.05</v>
          </cell>
          <cell r="M787">
            <v>0.05</v>
          </cell>
          <cell r="N787">
            <v>7.4999999999999997E-2</v>
          </cell>
        </row>
        <row r="788">
          <cell r="C788">
            <v>37987</v>
          </cell>
          <cell r="D788">
            <v>0.1</v>
          </cell>
          <cell r="E788">
            <v>0</v>
          </cell>
          <cell r="F788">
            <v>0.1</v>
          </cell>
          <cell r="G788">
            <v>0.1</v>
          </cell>
          <cell r="H788">
            <v>0.1</v>
          </cell>
          <cell r="I788">
            <v>6.7500000000000004E-2</v>
          </cell>
          <cell r="J788">
            <v>6.7500000000000004E-2</v>
          </cell>
          <cell r="K788">
            <v>6.7500000000000004E-2</v>
          </cell>
          <cell r="L788">
            <v>0.05</v>
          </cell>
          <cell r="M788">
            <v>0.05</v>
          </cell>
          <cell r="N788">
            <v>7.4999999999999997E-2</v>
          </cell>
        </row>
        <row r="789">
          <cell r="C789">
            <v>38353</v>
          </cell>
          <cell r="D789">
            <v>0.1</v>
          </cell>
          <cell r="E789">
            <v>0</v>
          </cell>
          <cell r="F789">
            <v>0.1</v>
          </cell>
          <cell r="G789">
            <v>0.1</v>
          </cell>
          <cell r="H789">
            <v>0.1</v>
          </cell>
          <cell r="I789">
            <v>6.7500000000000004E-2</v>
          </cell>
          <cell r="J789">
            <v>6.7500000000000004E-2</v>
          </cell>
          <cell r="K789">
            <v>6.7500000000000004E-2</v>
          </cell>
          <cell r="L789">
            <v>0.05</v>
          </cell>
          <cell r="M789">
            <v>0.05</v>
          </cell>
          <cell r="N789">
            <v>7.4999999999999997E-2</v>
          </cell>
        </row>
        <row r="790">
          <cell r="C790">
            <v>38718</v>
          </cell>
          <cell r="D790">
            <v>0.1</v>
          </cell>
          <cell r="E790">
            <v>0</v>
          </cell>
          <cell r="F790">
            <v>0.1</v>
          </cell>
          <cell r="G790">
            <v>0.1</v>
          </cell>
          <cell r="H790">
            <v>0.1</v>
          </cell>
          <cell r="I790">
            <v>6.7500000000000004E-2</v>
          </cell>
          <cell r="J790">
            <v>6.7500000000000004E-2</v>
          </cell>
          <cell r="K790">
            <v>6.7500000000000004E-2</v>
          </cell>
          <cell r="L790">
            <v>0.05</v>
          </cell>
          <cell r="M790">
            <v>0.05</v>
          </cell>
          <cell r="N790">
            <v>7.4999999999999997E-2</v>
          </cell>
        </row>
        <row r="792">
          <cell r="C792" t="str">
            <v>TXU</v>
          </cell>
          <cell r="D792" t="str">
            <v>Pulse</v>
          </cell>
          <cell r="E792" t="str">
            <v>AGL</v>
          </cell>
          <cell r="F792" t="str">
            <v>TXU</v>
          </cell>
          <cell r="G792" t="str">
            <v>CitiPower</v>
          </cell>
          <cell r="H792" t="str">
            <v>Powercor</v>
          </cell>
          <cell r="I792" t="str">
            <v>Integral</v>
          </cell>
          <cell r="J792" t="str">
            <v>EnergyAustralia</v>
          </cell>
          <cell r="K792" t="str">
            <v>Rural NSW</v>
          </cell>
          <cell r="L792" t="str">
            <v>Energex</v>
          </cell>
          <cell r="M792" t="str">
            <v>Ergon</v>
          </cell>
          <cell r="N792" t="str">
            <v>Non Incumbent</v>
          </cell>
        </row>
        <row r="793">
          <cell r="C793">
            <v>36526</v>
          </cell>
          <cell r="D793">
            <v>0.1</v>
          </cell>
          <cell r="E793">
            <v>0.1</v>
          </cell>
          <cell r="F793">
            <v>0</v>
          </cell>
          <cell r="G793">
            <v>0.1</v>
          </cell>
          <cell r="H793">
            <v>0.1</v>
          </cell>
          <cell r="I793">
            <v>6.7500000000000004E-2</v>
          </cell>
          <cell r="J793">
            <v>6.7500000000000004E-2</v>
          </cell>
          <cell r="K793">
            <v>6.7500000000000004E-2</v>
          </cell>
          <cell r="L793">
            <v>0.05</v>
          </cell>
          <cell r="M793">
            <v>0.05</v>
          </cell>
          <cell r="N793">
            <v>7.4999999999999997E-2</v>
          </cell>
        </row>
        <row r="794">
          <cell r="C794">
            <v>36892</v>
          </cell>
          <cell r="D794">
            <v>0.1</v>
          </cell>
          <cell r="E794">
            <v>0.1</v>
          </cell>
          <cell r="F794">
            <v>0</v>
          </cell>
          <cell r="G794">
            <v>0.1</v>
          </cell>
          <cell r="H794">
            <v>0.1</v>
          </cell>
          <cell r="I794">
            <v>6.7500000000000004E-2</v>
          </cell>
          <cell r="J794">
            <v>6.7500000000000004E-2</v>
          </cell>
          <cell r="K794">
            <v>6.7500000000000004E-2</v>
          </cell>
          <cell r="L794">
            <v>0.05</v>
          </cell>
          <cell r="M794">
            <v>0.05</v>
          </cell>
          <cell r="N794">
            <v>7.4999999999999997E-2</v>
          </cell>
        </row>
        <row r="795">
          <cell r="C795">
            <v>37257</v>
          </cell>
          <cell r="D795">
            <v>0.1</v>
          </cell>
          <cell r="E795">
            <v>0.1</v>
          </cell>
          <cell r="F795">
            <v>0</v>
          </cell>
          <cell r="G795">
            <v>0.1</v>
          </cell>
          <cell r="H795">
            <v>0.1</v>
          </cell>
          <cell r="I795">
            <v>6.7500000000000004E-2</v>
          </cell>
          <cell r="J795">
            <v>6.7500000000000004E-2</v>
          </cell>
          <cell r="K795">
            <v>6.7500000000000004E-2</v>
          </cell>
          <cell r="L795">
            <v>0.05</v>
          </cell>
          <cell r="M795">
            <v>0.05</v>
          </cell>
          <cell r="N795">
            <v>7.4999999999999997E-2</v>
          </cell>
        </row>
        <row r="796">
          <cell r="C796">
            <v>37622</v>
          </cell>
          <cell r="D796">
            <v>0.1</v>
          </cell>
          <cell r="E796">
            <v>0.1</v>
          </cell>
          <cell r="F796">
            <v>0</v>
          </cell>
          <cell r="G796">
            <v>0.1</v>
          </cell>
          <cell r="H796">
            <v>0.1</v>
          </cell>
          <cell r="I796">
            <v>6.7500000000000004E-2</v>
          </cell>
          <cell r="J796">
            <v>6.7500000000000004E-2</v>
          </cell>
          <cell r="K796">
            <v>6.7500000000000004E-2</v>
          </cell>
          <cell r="L796">
            <v>0.05</v>
          </cell>
          <cell r="M796">
            <v>0.05</v>
          </cell>
          <cell r="N796">
            <v>7.4999999999999997E-2</v>
          </cell>
        </row>
        <row r="797">
          <cell r="C797">
            <v>37987</v>
          </cell>
          <cell r="D797">
            <v>0.1</v>
          </cell>
          <cell r="E797">
            <v>0.1</v>
          </cell>
          <cell r="F797">
            <v>0</v>
          </cell>
          <cell r="G797">
            <v>0.1</v>
          </cell>
          <cell r="H797">
            <v>0.1</v>
          </cell>
          <cell r="I797">
            <v>6.7500000000000004E-2</v>
          </cell>
          <cell r="J797">
            <v>6.7500000000000004E-2</v>
          </cell>
          <cell r="K797">
            <v>6.7500000000000004E-2</v>
          </cell>
          <cell r="L797">
            <v>0.05</v>
          </cell>
          <cell r="M797">
            <v>0.05</v>
          </cell>
          <cell r="N797">
            <v>7.4999999999999997E-2</v>
          </cell>
        </row>
        <row r="798">
          <cell r="C798">
            <v>38353</v>
          </cell>
          <cell r="D798">
            <v>0.1</v>
          </cell>
          <cell r="E798">
            <v>0.1</v>
          </cell>
          <cell r="F798">
            <v>0</v>
          </cell>
          <cell r="G798">
            <v>0.1</v>
          </cell>
          <cell r="H798">
            <v>0.1</v>
          </cell>
          <cell r="I798">
            <v>6.7500000000000004E-2</v>
          </cell>
          <cell r="J798">
            <v>6.7500000000000004E-2</v>
          </cell>
          <cell r="K798">
            <v>6.7500000000000004E-2</v>
          </cell>
          <cell r="L798">
            <v>0.05</v>
          </cell>
          <cell r="M798">
            <v>0.05</v>
          </cell>
          <cell r="N798">
            <v>7.4999999999999997E-2</v>
          </cell>
        </row>
        <row r="799">
          <cell r="C799">
            <v>38718</v>
          </cell>
          <cell r="D799">
            <v>0.1</v>
          </cell>
          <cell r="E799">
            <v>0.1</v>
          </cell>
          <cell r="F799">
            <v>0</v>
          </cell>
          <cell r="G799">
            <v>0.1</v>
          </cell>
          <cell r="H799">
            <v>0.1</v>
          </cell>
          <cell r="I799">
            <v>6.7500000000000004E-2</v>
          </cell>
          <cell r="J799">
            <v>6.7500000000000004E-2</v>
          </cell>
          <cell r="K799">
            <v>6.7500000000000004E-2</v>
          </cell>
          <cell r="L799">
            <v>0.05</v>
          </cell>
          <cell r="M799">
            <v>0.05</v>
          </cell>
          <cell r="N799">
            <v>7.4999999999999997E-2</v>
          </cell>
        </row>
        <row r="801">
          <cell r="C801" t="str">
            <v>CitiPower</v>
          </cell>
          <cell r="D801" t="str">
            <v>Pulse</v>
          </cell>
          <cell r="E801" t="str">
            <v>AGL</v>
          </cell>
          <cell r="F801" t="str">
            <v>TXU</v>
          </cell>
          <cell r="G801" t="str">
            <v>CitiPower</v>
          </cell>
          <cell r="H801" t="str">
            <v>Powercor</v>
          </cell>
          <cell r="I801" t="str">
            <v>Integral</v>
          </cell>
          <cell r="J801" t="str">
            <v>EnergyAustralia</v>
          </cell>
          <cell r="K801" t="str">
            <v>Rural NSW</v>
          </cell>
          <cell r="L801" t="str">
            <v>Energex</v>
          </cell>
          <cell r="M801" t="str">
            <v>Ergon</v>
          </cell>
          <cell r="N801" t="str">
            <v>Non Incumbent</v>
          </cell>
        </row>
        <row r="802">
          <cell r="C802">
            <v>36526</v>
          </cell>
          <cell r="D802">
            <v>0.1</v>
          </cell>
          <cell r="E802">
            <v>0.1</v>
          </cell>
          <cell r="F802">
            <v>0.1</v>
          </cell>
          <cell r="G802">
            <v>0</v>
          </cell>
          <cell r="H802">
            <v>0.1</v>
          </cell>
          <cell r="I802">
            <v>6.7500000000000004E-2</v>
          </cell>
          <cell r="J802">
            <v>6.7500000000000004E-2</v>
          </cell>
          <cell r="K802">
            <v>6.7500000000000004E-2</v>
          </cell>
          <cell r="L802">
            <v>0.05</v>
          </cell>
          <cell r="M802">
            <v>0.05</v>
          </cell>
          <cell r="N802">
            <v>7.4999999999999997E-2</v>
          </cell>
        </row>
        <row r="803">
          <cell r="C803">
            <v>36892</v>
          </cell>
          <cell r="D803">
            <v>0.1</v>
          </cell>
          <cell r="E803">
            <v>0.1</v>
          </cell>
          <cell r="F803">
            <v>0.1</v>
          </cell>
          <cell r="G803">
            <v>0</v>
          </cell>
          <cell r="H803">
            <v>0.1</v>
          </cell>
          <cell r="I803">
            <v>6.7500000000000004E-2</v>
          </cell>
          <cell r="J803">
            <v>6.7500000000000004E-2</v>
          </cell>
          <cell r="K803">
            <v>6.7500000000000004E-2</v>
          </cell>
          <cell r="L803">
            <v>0.05</v>
          </cell>
          <cell r="M803">
            <v>0.05</v>
          </cell>
          <cell r="N803">
            <v>7.4999999999999997E-2</v>
          </cell>
        </row>
        <row r="804">
          <cell r="C804">
            <v>37257</v>
          </cell>
          <cell r="D804">
            <v>0.1</v>
          </cell>
          <cell r="E804">
            <v>0.1</v>
          </cell>
          <cell r="F804">
            <v>0.1</v>
          </cell>
          <cell r="G804">
            <v>0</v>
          </cell>
          <cell r="H804">
            <v>0.1</v>
          </cell>
          <cell r="I804">
            <v>6.7500000000000004E-2</v>
          </cell>
          <cell r="J804">
            <v>6.7500000000000004E-2</v>
          </cell>
          <cell r="K804">
            <v>6.7500000000000004E-2</v>
          </cell>
          <cell r="L804">
            <v>0.05</v>
          </cell>
          <cell r="M804">
            <v>0.05</v>
          </cell>
          <cell r="N804">
            <v>7.4999999999999997E-2</v>
          </cell>
        </row>
        <row r="805">
          <cell r="C805">
            <v>37622</v>
          </cell>
          <cell r="D805">
            <v>0.1</v>
          </cell>
          <cell r="E805">
            <v>0.1</v>
          </cell>
          <cell r="F805">
            <v>0.1</v>
          </cell>
          <cell r="G805">
            <v>0</v>
          </cell>
          <cell r="H805">
            <v>0.1</v>
          </cell>
          <cell r="I805">
            <v>6.7500000000000004E-2</v>
          </cell>
          <cell r="J805">
            <v>6.7500000000000004E-2</v>
          </cell>
          <cell r="K805">
            <v>6.7500000000000004E-2</v>
          </cell>
          <cell r="L805">
            <v>0.05</v>
          </cell>
          <cell r="M805">
            <v>0.05</v>
          </cell>
          <cell r="N805">
            <v>7.4999999999999997E-2</v>
          </cell>
        </row>
        <row r="806">
          <cell r="C806">
            <v>37987</v>
          </cell>
          <cell r="D806">
            <v>0.1</v>
          </cell>
          <cell r="E806">
            <v>0.1</v>
          </cell>
          <cell r="F806">
            <v>0.1</v>
          </cell>
          <cell r="G806">
            <v>0</v>
          </cell>
          <cell r="H806">
            <v>0.1</v>
          </cell>
          <cell r="I806">
            <v>6.7500000000000004E-2</v>
          </cell>
          <cell r="J806">
            <v>6.7500000000000004E-2</v>
          </cell>
          <cell r="K806">
            <v>6.7500000000000004E-2</v>
          </cell>
          <cell r="L806">
            <v>0.05</v>
          </cell>
          <cell r="M806">
            <v>0.05</v>
          </cell>
          <cell r="N806">
            <v>7.4999999999999997E-2</v>
          </cell>
        </row>
        <row r="807">
          <cell r="C807">
            <v>38353</v>
          </cell>
          <cell r="D807">
            <v>0.1</v>
          </cell>
          <cell r="E807">
            <v>0.1</v>
          </cell>
          <cell r="F807">
            <v>0.1</v>
          </cell>
          <cell r="G807">
            <v>0</v>
          </cell>
          <cell r="H807">
            <v>0.1</v>
          </cell>
          <cell r="I807">
            <v>6.7500000000000004E-2</v>
          </cell>
          <cell r="J807">
            <v>6.7500000000000004E-2</v>
          </cell>
          <cell r="K807">
            <v>6.7500000000000004E-2</v>
          </cell>
          <cell r="L807">
            <v>0.05</v>
          </cell>
          <cell r="M807">
            <v>0.05</v>
          </cell>
          <cell r="N807">
            <v>7.4999999999999997E-2</v>
          </cell>
        </row>
        <row r="808">
          <cell r="C808">
            <v>38718</v>
          </cell>
          <cell r="D808">
            <v>0.1</v>
          </cell>
          <cell r="E808">
            <v>0.1</v>
          </cell>
          <cell r="F808">
            <v>0.1</v>
          </cell>
          <cell r="G808">
            <v>0</v>
          </cell>
          <cell r="H808">
            <v>0.1</v>
          </cell>
          <cell r="I808">
            <v>6.7500000000000004E-2</v>
          </cell>
          <cell r="J808">
            <v>6.7500000000000004E-2</v>
          </cell>
          <cell r="K808">
            <v>6.7500000000000004E-2</v>
          </cell>
          <cell r="L808">
            <v>0.05</v>
          </cell>
          <cell r="M808">
            <v>0.05</v>
          </cell>
          <cell r="N808">
            <v>7.4999999999999997E-2</v>
          </cell>
        </row>
        <row r="810">
          <cell r="C810" t="str">
            <v>Powercor</v>
          </cell>
          <cell r="D810" t="str">
            <v>Pulse</v>
          </cell>
          <cell r="E810" t="str">
            <v>AGL</v>
          </cell>
          <cell r="F810" t="str">
            <v>TXU</v>
          </cell>
          <cell r="G810" t="str">
            <v>CitiPower</v>
          </cell>
          <cell r="H810" t="str">
            <v>Powercor</v>
          </cell>
          <cell r="I810" t="str">
            <v>Integral</v>
          </cell>
          <cell r="J810" t="str">
            <v>EnergyAustralia</v>
          </cell>
          <cell r="K810" t="str">
            <v>Rural NSW</v>
          </cell>
          <cell r="L810" t="str">
            <v>Energex</v>
          </cell>
          <cell r="M810" t="str">
            <v>Ergon</v>
          </cell>
          <cell r="N810" t="str">
            <v>Non Incumbent</v>
          </cell>
        </row>
        <row r="811">
          <cell r="C811">
            <v>36526</v>
          </cell>
          <cell r="D811">
            <v>0.1</v>
          </cell>
          <cell r="E811">
            <v>0.1</v>
          </cell>
          <cell r="F811">
            <v>0.1</v>
          </cell>
          <cell r="G811">
            <v>0.1</v>
          </cell>
          <cell r="H811">
            <v>0</v>
          </cell>
          <cell r="I811">
            <v>6.7500000000000004E-2</v>
          </cell>
          <cell r="J811">
            <v>6.7500000000000004E-2</v>
          </cell>
          <cell r="K811">
            <v>6.7500000000000004E-2</v>
          </cell>
          <cell r="L811">
            <v>0.05</v>
          </cell>
          <cell r="M811">
            <v>0.05</v>
          </cell>
          <cell r="N811">
            <v>7.4999999999999997E-2</v>
          </cell>
        </row>
        <row r="812">
          <cell r="C812">
            <v>36892</v>
          </cell>
          <cell r="D812">
            <v>0.1</v>
          </cell>
          <cell r="E812">
            <v>0.1</v>
          </cell>
          <cell r="F812">
            <v>0.1</v>
          </cell>
          <cell r="G812">
            <v>0.1</v>
          </cell>
          <cell r="H812">
            <v>0</v>
          </cell>
          <cell r="I812">
            <v>6.7500000000000004E-2</v>
          </cell>
          <cell r="J812">
            <v>6.7500000000000004E-2</v>
          </cell>
          <cell r="K812">
            <v>6.7500000000000004E-2</v>
          </cell>
          <cell r="L812">
            <v>0.05</v>
          </cell>
          <cell r="M812">
            <v>0.05</v>
          </cell>
          <cell r="N812">
            <v>7.4999999999999997E-2</v>
          </cell>
        </row>
        <row r="813">
          <cell r="C813">
            <v>37257</v>
          </cell>
          <cell r="D813">
            <v>0.1</v>
          </cell>
          <cell r="E813">
            <v>0.1</v>
          </cell>
          <cell r="F813">
            <v>0.1</v>
          </cell>
          <cell r="G813">
            <v>0.1</v>
          </cell>
          <cell r="H813">
            <v>0</v>
          </cell>
          <cell r="I813">
            <v>6.7500000000000004E-2</v>
          </cell>
          <cell r="J813">
            <v>6.7500000000000004E-2</v>
          </cell>
          <cell r="K813">
            <v>6.7500000000000004E-2</v>
          </cell>
          <cell r="L813">
            <v>0.05</v>
          </cell>
          <cell r="M813">
            <v>0.05</v>
          </cell>
          <cell r="N813">
            <v>7.4999999999999997E-2</v>
          </cell>
        </row>
        <row r="814">
          <cell r="C814">
            <v>37622</v>
          </cell>
          <cell r="D814">
            <v>0.1</v>
          </cell>
          <cell r="E814">
            <v>0.1</v>
          </cell>
          <cell r="F814">
            <v>0.1</v>
          </cell>
          <cell r="G814">
            <v>0.1</v>
          </cell>
          <cell r="H814">
            <v>0</v>
          </cell>
          <cell r="I814">
            <v>6.7500000000000004E-2</v>
          </cell>
          <cell r="J814">
            <v>6.7500000000000004E-2</v>
          </cell>
          <cell r="K814">
            <v>6.7500000000000004E-2</v>
          </cell>
          <cell r="L814">
            <v>0.05</v>
          </cell>
          <cell r="M814">
            <v>0.05</v>
          </cell>
          <cell r="N814">
            <v>7.4999999999999997E-2</v>
          </cell>
        </row>
        <row r="815">
          <cell r="C815">
            <v>37987</v>
          </cell>
          <cell r="D815">
            <v>0.1</v>
          </cell>
          <cell r="E815">
            <v>0.1</v>
          </cell>
          <cell r="F815">
            <v>0.1</v>
          </cell>
          <cell r="G815">
            <v>0.1</v>
          </cell>
          <cell r="H815">
            <v>0</v>
          </cell>
          <cell r="I815">
            <v>6.7500000000000004E-2</v>
          </cell>
          <cell r="J815">
            <v>6.7500000000000004E-2</v>
          </cell>
          <cell r="K815">
            <v>6.7500000000000004E-2</v>
          </cell>
          <cell r="L815">
            <v>0.05</v>
          </cell>
          <cell r="M815">
            <v>0.05</v>
          </cell>
          <cell r="N815">
            <v>7.4999999999999997E-2</v>
          </cell>
        </row>
        <row r="816">
          <cell r="C816">
            <v>38353</v>
          </cell>
          <cell r="D816">
            <v>0.1</v>
          </cell>
          <cell r="E816">
            <v>0.1</v>
          </cell>
          <cell r="F816">
            <v>0.1</v>
          </cell>
          <cell r="G816">
            <v>0.1</v>
          </cell>
          <cell r="H816">
            <v>0</v>
          </cell>
          <cell r="I816">
            <v>6.7500000000000004E-2</v>
          </cell>
          <cell r="J816">
            <v>6.7500000000000004E-2</v>
          </cell>
          <cell r="K816">
            <v>6.7500000000000004E-2</v>
          </cell>
          <cell r="L816">
            <v>0.05</v>
          </cell>
          <cell r="M816">
            <v>0.05</v>
          </cell>
          <cell r="N816">
            <v>7.4999999999999997E-2</v>
          </cell>
        </row>
        <row r="817">
          <cell r="C817">
            <v>38718</v>
          </cell>
          <cell r="D817">
            <v>0.1</v>
          </cell>
          <cell r="E817">
            <v>0.1</v>
          </cell>
          <cell r="F817">
            <v>0.1</v>
          </cell>
          <cell r="G817">
            <v>0.1</v>
          </cell>
          <cell r="H817">
            <v>0</v>
          </cell>
          <cell r="I817">
            <v>6.7500000000000004E-2</v>
          </cell>
          <cell r="J817">
            <v>6.7500000000000004E-2</v>
          </cell>
          <cell r="K817">
            <v>6.7500000000000004E-2</v>
          </cell>
          <cell r="L817">
            <v>0.05</v>
          </cell>
          <cell r="M817">
            <v>0.05</v>
          </cell>
          <cell r="N817">
            <v>7.4999999999999997E-2</v>
          </cell>
        </row>
        <row r="819">
          <cell r="C819" t="str">
            <v>Integral</v>
          </cell>
          <cell r="D819" t="str">
            <v>Pulse</v>
          </cell>
          <cell r="E819" t="str">
            <v>AGL</v>
          </cell>
          <cell r="F819" t="str">
            <v>TXU</v>
          </cell>
          <cell r="G819" t="str">
            <v>CitiPower</v>
          </cell>
          <cell r="H819" t="str">
            <v>Powercor</v>
          </cell>
          <cell r="I819" t="str">
            <v>Integral</v>
          </cell>
          <cell r="J819" t="str">
            <v>EnergyAustralia</v>
          </cell>
          <cell r="K819" t="str">
            <v>Rural NSW</v>
          </cell>
          <cell r="L819" t="str">
            <v>Energex</v>
          </cell>
          <cell r="M819" t="str">
            <v>Ergon</v>
          </cell>
          <cell r="N819" t="str">
            <v>Non Incumbent</v>
          </cell>
        </row>
        <row r="820">
          <cell r="C820">
            <v>36526</v>
          </cell>
          <cell r="D820">
            <v>0.11333333333333334</v>
          </cell>
          <cell r="E820">
            <v>0.11333333333333334</v>
          </cell>
          <cell r="F820">
            <v>0.11333333333333334</v>
          </cell>
          <cell r="G820">
            <v>0.11333333333333334</v>
          </cell>
          <cell r="H820">
            <v>0.11333333333333334</v>
          </cell>
          <cell r="I820">
            <v>0</v>
          </cell>
          <cell r="J820">
            <v>0.2</v>
          </cell>
          <cell r="K820">
            <v>0.2</v>
          </cell>
          <cell r="L820">
            <v>8.3333333333333329E-2</v>
          </cell>
          <cell r="M820">
            <v>8.3333333333333329E-2</v>
          </cell>
          <cell r="N820">
            <v>0.12</v>
          </cell>
        </row>
        <row r="821">
          <cell r="C821">
            <v>36892</v>
          </cell>
          <cell r="D821">
            <v>0.11333333333333334</v>
          </cell>
          <cell r="E821">
            <v>0.11333333333333334</v>
          </cell>
          <cell r="F821">
            <v>0.11333333333333334</v>
          </cell>
          <cell r="G821">
            <v>0.11333333333333334</v>
          </cell>
          <cell r="H821">
            <v>0.11333333333333334</v>
          </cell>
          <cell r="I821">
            <v>0</v>
          </cell>
          <cell r="J821">
            <v>0.2</v>
          </cell>
          <cell r="K821">
            <v>0.2</v>
          </cell>
          <cell r="L821">
            <v>8.3333333333333329E-2</v>
          </cell>
          <cell r="M821">
            <v>8.3333333333333329E-2</v>
          </cell>
          <cell r="N821">
            <v>0.12</v>
          </cell>
        </row>
        <row r="822">
          <cell r="C822">
            <v>37257</v>
          </cell>
          <cell r="D822">
            <v>0.11333333333333334</v>
          </cell>
          <cell r="E822">
            <v>0.11333333333333334</v>
          </cell>
          <cell r="F822">
            <v>0.11333333333333334</v>
          </cell>
          <cell r="G822">
            <v>0.11333333333333334</v>
          </cell>
          <cell r="H822">
            <v>0.11333333333333334</v>
          </cell>
          <cell r="I822">
            <v>0</v>
          </cell>
          <cell r="J822">
            <v>0.2</v>
          </cell>
          <cell r="K822">
            <v>0.2</v>
          </cell>
          <cell r="L822">
            <v>8.3333333333333329E-2</v>
          </cell>
          <cell r="M822">
            <v>8.3333333333333329E-2</v>
          </cell>
          <cell r="N822">
            <v>0.12</v>
          </cell>
        </row>
        <row r="823">
          <cell r="C823">
            <v>37622</v>
          </cell>
          <cell r="D823">
            <v>0.11333333333333334</v>
          </cell>
          <cell r="E823">
            <v>0.11333333333333334</v>
          </cell>
          <cell r="F823">
            <v>0.11333333333333334</v>
          </cell>
          <cell r="G823">
            <v>0.11333333333333334</v>
          </cell>
          <cell r="H823">
            <v>0.11333333333333334</v>
          </cell>
          <cell r="I823">
            <v>0</v>
          </cell>
          <cell r="J823">
            <v>0.2</v>
          </cell>
          <cell r="K823">
            <v>0.2</v>
          </cell>
          <cell r="L823">
            <v>8.3333333333333329E-2</v>
          </cell>
          <cell r="M823">
            <v>8.3333333333333329E-2</v>
          </cell>
          <cell r="N823">
            <v>0.12</v>
          </cell>
        </row>
        <row r="824">
          <cell r="C824">
            <v>37987</v>
          </cell>
          <cell r="D824">
            <v>0.11333333333333334</v>
          </cell>
          <cell r="E824">
            <v>0.11333333333333334</v>
          </cell>
          <cell r="F824">
            <v>0.11333333333333334</v>
          </cell>
          <cell r="G824">
            <v>0.11333333333333334</v>
          </cell>
          <cell r="H824">
            <v>0.11333333333333334</v>
          </cell>
          <cell r="I824">
            <v>0</v>
          </cell>
          <cell r="J824">
            <v>0.2</v>
          </cell>
          <cell r="K824">
            <v>0.2</v>
          </cell>
          <cell r="L824">
            <v>8.3333333333333329E-2</v>
          </cell>
          <cell r="M824">
            <v>8.3333333333333329E-2</v>
          </cell>
          <cell r="N824">
            <v>0.12</v>
          </cell>
        </row>
        <row r="825">
          <cell r="C825">
            <v>38353</v>
          </cell>
          <cell r="D825">
            <v>0.11333333333333334</v>
          </cell>
          <cell r="E825">
            <v>0.11333333333333334</v>
          </cell>
          <cell r="F825">
            <v>0.11333333333333334</v>
          </cell>
          <cell r="G825">
            <v>0.11333333333333334</v>
          </cell>
          <cell r="H825">
            <v>0.11333333333333334</v>
          </cell>
          <cell r="I825">
            <v>0</v>
          </cell>
          <cell r="J825">
            <v>0.2</v>
          </cell>
          <cell r="K825">
            <v>0.2</v>
          </cell>
          <cell r="L825">
            <v>8.3333333333333329E-2</v>
          </cell>
          <cell r="M825">
            <v>8.3333333333333329E-2</v>
          </cell>
          <cell r="N825">
            <v>0.12</v>
          </cell>
        </row>
        <row r="826">
          <cell r="C826">
            <v>38718</v>
          </cell>
          <cell r="D826">
            <v>0.11333333333333334</v>
          </cell>
          <cell r="E826">
            <v>0.11333333333333334</v>
          </cell>
          <cell r="F826">
            <v>0.11333333333333334</v>
          </cell>
          <cell r="G826">
            <v>0.11333333333333334</v>
          </cell>
          <cell r="H826">
            <v>0.11333333333333334</v>
          </cell>
          <cell r="I826">
            <v>0</v>
          </cell>
          <cell r="J826">
            <v>0.2</v>
          </cell>
          <cell r="K826">
            <v>0.2</v>
          </cell>
          <cell r="L826">
            <v>8.3333333333333329E-2</v>
          </cell>
          <cell r="M826">
            <v>8.3333333333333329E-2</v>
          </cell>
          <cell r="N826">
            <v>0.12</v>
          </cell>
        </row>
        <row r="828">
          <cell r="C828" t="str">
            <v>EnergyAustralia</v>
          </cell>
          <cell r="D828" t="str">
            <v>Pulse</v>
          </cell>
          <cell r="E828" t="str">
            <v>AGL</v>
          </cell>
          <cell r="F828" t="str">
            <v>TXU</v>
          </cell>
          <cell r="G828" t="str">
            <v>CitiPower</v>
          </cell>
          <cell r="H828" t="str">
            <v>Powercor</v>
          </cell>
          <cell r="I828" t="str">
            <v>Integral</v>
          </cell>
          <cell r="J828" t="str">
            <v>EnergyAustralia</v>
          </cell>
          <cell r="K828" t="str">
            <v>Rural NSW</v>
          </cell>
          <cell r="L828" t="str">
            <v>Energex</v>
          </cell>
          <cell r="M828" t="str">
            <v>Ergon</v>
          </cell>
          <cell r="N828" t="str">
            <v>Non Incumbent</v>
          </cell>
        </row>
        <row r="829">
          <cell r="C829">
            <v>36526</v>
          </cell>
          <cell r="D829">
            <v>0.11333333333333334</v>
          </cell>
          <cell r="E829">
            <v>0.11333333333333334</v>
          </cell>
          <cell r="F829">
            <v>0.11333333333333334</v>
          </cell>
          <cell r="G829">
            <v>0.11333333333333334</v>
          </cell>
          <cell r="H829">
            <v>0.11333333333333334</v>
          </cell>
          <cell r="I829">
            <v>0.2</v>
          </cell>
          <cell r="J829">
            <v>0</v>
          </cell>
          <cell r="K829">
            <v>0.2</v>
          </cell>
          <cell r="L829">
            <v>8.3333333333333329E-2</v>
          </cell>
          <cell r="M829">
            <v>8.3333333333333329E-2</v>
          </cell>
          <cell r="N829">
            <v>0.12</v>
          </cell>
        </row>
        <row r="830">
          <cell r="C830">
            <v>36892</v>
          </cell>
          <cell r="D830">
            <v>0.11333333333333334</v>
          </cell>
          <cell r="E830">
            <v>0.11333333333333334</v>
          </cell>
          <cell r="F830">
            <v>0.11333333333333334</v>
          </cell>
          <cell r="G830">
            <v>0.11333333333333334</v>
          </cell>
          <cell r="H830">
            <v>0.11333333333333334</v>
          </cell>
          <cell r="I830">
            <v>0.2</v>
          </cell>
          <cell r="J830">
            <v>0</v>
          </cell>
          <cell r="K830">
            <v>0.2</v>
          </cell>
          <cell r="L830">
            <v>8.3333333333333329E-2</v>
          </cell>
          <cell r="M830">
            <v>8.3333333333333329E-2</v>
          </cell>
          <cell r="N830">
            <v>0.12</v>
          </cell>
        </row>
        <row r="831">
          <cell r="C831">
            <v>37257</v>
          </cell>
          <cell r="D831">
            <v>0.11333333333333334</v>
          </cell>
          <cell r="E831">
            <v>0.11333333333333334</v>
          </cell>
          <cell r="F831">
            <v>0.11333333333333334</v>
          </cell>
          <cell r="G831">
            <v>0.11333333333333334</v>
          </cell>
          <cell r="H831">
            <v>0.11333333333333334</v>
          </cell>
          <cell r="I831">
            <v>0.2</v>
          </cell>
          <cell r="J831">
            <v>0</v>
          </cell>
          <cell r="K831">
            <v>0.2</v>
          </cell>
          <cell r="L831">
            <v>8.3333333333333329E-2</v>
          </cell>
          <cell r="M831">
            <v>8.3333333333333329E-2</v>
          </cell>
          <cell r="N831">
            <v>0.12</v>
          </cell>
        </row>
        <row r="832">
          <cell r="C832">
            <v>37622</v>
          </cell>
          <cell r="D832">
            <v>0.11333333333333334</v>
          </cell>
          <cell r="E832">
            <v>0.11333333333333334</v>
          </cell>
          <cell r="F832">
            <v>0.11333333333333334</v>
          </cell>
          <cell r="G832">
            <v>0.11333333333333334</v>
          </cell>
          <cell r="H832">
            <v>0.11333333333333334</v>
          </cell>
          <cell r="I832">
            <v>0.2</v>
          </cell>
          <cell r="J832">
            <v>0</v>
          </cell>
          <cell r="K832">
            <v>0.2</v>
          </cell>
          <cell r="L832">
            <v>8.3333333333333329E-2</v>
          </cell>
          <cell r="M832">
            <v>8.3333333333333329E-2</v>
          </cell>
          <cell r="N832">
            <v>0.12</v>
          </cell>
        </row>
        <row r="833">
          <cell r="C833">
            <v>37987</v>
          </cell>
          <cell r="D833">
            <v>0.11333333333333334</v>
          </cell>
          <cell r="E833">
            <v>0.11333333333333334</v>
          </cell>
          <cell r="F833">
            <v>0.11333333333333334</v>
          </cell>
          <cell r="G833">
            <v>0.11333333333333334</v>
          </cell>
          <cell r="H833">
            <v>0.11333333333333334</v>
          </cell>
          <cell r="I833">
            <v>0.2</v>
          </cell>
          <cell r="J833">
            <v>0</v>
          </cell>
          <cell r="K833">
            <v>0.2</v>
          </cell>
          <cell r="L833">
            <v>8.3333333333333329E-2</v>
          </cell>
          <cell r="M833">
            <v>8.3333333333333329E-2</v>
          </cell>
          <cell r="N833">
            <v>0.12</v>
          </cell>
        </row>
        <row r="834">
          <cell r="C834">
            <v>38353</v>
          </cell>
          <cell r="D834">
            <v>0.11333333333333334</v>
          </cell>
          <cell r="E834">
            <v>0.11333333333333334</v>
          </cell>
          <cell r="F834">
            <v>0.11333333333333334</v>
          </cell>
          <cell r="G834">
            <v>0.11333333333333334</v>
          </cell>
          <cell r="H834">
            <v>0.11333333333333334</v>
          </cell>
          <cell r="I834">
            <v>0.2</v>
          </cell>
          <cell r="J834">
            <v>0</v>
          </cell>
          <cell r="K834">
            <v>0.2</v>
          </cell>
          <cell r="L834">
            <v>8.3333333333333329E-2</v>
          </cell>
          <cell r="M834">
            <v>8.3333333333333329E-2</v>
          </cell>
          <cell r="N834">
            <v>0.12</v>
          </cell>
        </row>
        <row r="835">
          <cell r="C835">
            <v>38718</v>
          </cell>
          <cell r="D835">
            <v>0.11333333333333334</v>
          </cell>
          <cell r="E835">
            <v>0.11333333333333334</v>
          </cell>
          <cell r="F835">
            <v>0.11333333333333334</v>
          </cell>
          <cell r="G835">
            <v>0.11333333333333334</v>
          </cell>
          <cell r="H835">
            <v>0.11333333333333334</v>
          </cell>
          <cell r="I835">
            <v>0.2</v>
          </cell>
          <cell r="J835">
            <v>0</v>
          </cell>
          <cell r="K835">
            <v>0.2</v>
          </cell>
          <cell r="L835">
            <v>8.3333333333333329E-2</v>
          </cell>
          <cell r="M835">
            <v>8.3333333333333329E-2</v>
          </cell>
          <cell r="N835">
            <v>0.12</v>
          </cell>
        </row>
        <row r="837">
          <cell r="C837" t="str">
            <v>Rural NSW</v>
          </cell>
          <cell r="D837" t="str">
            <v>Pulse</v>
          </cell>
          <cell r="E837" t="str">
            <v>AGL</v>
          </cell>
          <cell r="F837" t="str">
            <v>TXU</v>
          </cell>
          <cell r="G837" t="str">
            <v>CitiPower</v>
          </cell>
          <cell r="H837" t="str">
            <v>Powercor</v>
          </cell>
          <cell r="I837" t="str">
            <v>Integral</v>
          </cell>
          <cell r="J837" t="str">
            <v>EnergyAustralia</v>
          </cell>
          <cell r="K837" t="str">
            <v>Rural NSW</v>
          </cell>
          <cell r="L837" t="str">
            <v>Energex</v>
          </cell>
          <cell r="M837" t="str">
            <v>Ergon</v>
          </cell>
          <cell r="N837" t="str">
            <v>Non Incumbent</v>
          </cell>
        </row>
        <row r="838">
          <cell r="C838">
            <v>36526</v>
          </cell>
          <cell r="D838">
            <v>0.11333333333333334</v>
          </cell>
          <cell r="E838">
            <v>0.11333333333333334</v>
          </cell>
          <cell r="F838">
            <v>0.11333333333333334</v>
          </cell>
          <cell r="G838">
            <v>0.11333333333333334</v>
          </cell>
          <cell r="H838">
            <v>0.11333333333333334</v>
          </cell>
          <cell r="I838">
            <v>0.2</v>
          </cell>
          <cell r="J838">
            <v>0.2</v>
          </cell>
          <cell r="K838">
            <v>0</v>
          </cell>
          <cell r="L838">
            <v>8.3333333333333329E-2</v>
          </cell>
          <cell r="M838">
            <v>8.3333333333333329E-2</v>
          </cell>
          <cell r="N838">
            <v>0.12</v>
          </cell>
        </row>
        <row r="839">
          <cell r="C839">
            <v>36892</v>
          </cell>
          <cell r="D839">
            <v>0.11333333333333334</v>
          </cell>
          <cell r="E839">
            <v>0.11333333333333334</v>
          </cell>
          <cell r="F839">
            <v>0.11333333333333334</v>
          </cell>
          <cell r="G839">
            <v>0.11333333333333334</v>
          </cell>
          <cell r="H839">
            <v>0.11333333333333334</v>
          </cell>
          <cell r="I839">
            <v>0.2</v>
          </cell>
          <cell r="J839">
            <v>0.2</v>
          </cell>
          <cell r="K839">
            <v>0</v>
          </cell>
          <cell r="L839">
            <v>8.3333333333333329E-2</v>
          </cell>
          <cell r="M839">
            <v>8.3333333333333329E-2</v>
          </cell>
          <cell r="N839">
            <v>0.12</v>
          </cell>
        </row>
        <row r="840">
          <cell r="C840">
            <v>37257</v>
          </cell>
          <cell r="D840">
            <v>0.11333333333333334</v>
          </cell>
          <cell r="E840">
            <v>0.11333333333333334</v>
          </cell>
          <cell r="F840">
            <v>0.11333333333333334</v>
          </cell>
          <cell r="G840">
            <v>0.11333333333333334</v>
          </cell>
          <cell r="H840">
            <v>0.11333333333333334</v>
          </cell>
          <cell r="I840">
            <v>0.2</v>
          </cell>
          <cell r="J840">
            <v>0.2</v>
          </cell>
          <cell r="K840">
            <v>0</v>
          </cell>
          <cell r="L840">
            <v>8.3333333333333329E-2</v>
          </cell>
          <cell r="M840">
            <v>8.3333333333333329E-2</v>
          </cell>
          <cell r="N840">
            <v>0.12</v>
          </cell>
        </row>
        <row r="841">
          <cell r="C841">
            <v>37622</v>
          </cell>
          <cell r="D841">
            <v>0.11333333333333334</v>
          </cell>
          <cell r="E841">
            <v>0.11333333333333334</v>
          </cell>
          <cell r="F841">
            <v>0.11333333333333334</v>
          </cell>
          <cell r="G841">
            <v>0.11333333333333334</v>
          </cell>
          <cell r="H841">
            <v>0.11333333333333334</v>
          </cell>
          <cell r="I841">
            <v>0.2</v>
          </cell>
          <cell r="J841">
            <v>0.2</v>
          </cell>
          <cell r="K841">
            <v>0</v>
          </cell>
          <cell r="L841">
            <v>8.3333333333333329E-2</v>
          </cell>
          <cell r="M841">
            <v>8.3333333333333329E-2</v>
          </cell>
          <cell r="N841">
            <v>0.12</v>
          </cell>
        </row>
        <row r="842">
          <cell r="C842">
            <v>37987</v>
          </cell>
          <cell r="D842">
            <v>0.11333333333333334</v>
          </cell>
          <cell r="E842">
            <v>0.11333333333333334</v>
          </cell>
          <cell r="F842">
            <v>0.11333333333333334</v>
          </cell>
          <cell r="G842">
            <v>0.11333333333333334</v>
          </cell>
          <cell r="H842">
            <v>0.11333333333333334</v>
          </cell>
          <cell r="I842">
            <v>0.2</v>
          </cell>
          <cell r="J842">
            <v>0.2</v>
          </cell>
          <cell r="K842">
            <v>0</v>
          </cell>
          <cell r="L842">
            <v>8.3333333333333329E-2</v>
          </cell>
          <cell r="M842">
            <v>8.3333333333333329E-2</v>
          </cell>
          <cell r="N842">
            <v>0.12</v>
          </cell>
        </row>
        <row r="843">
          <cell r="C843">
            <v>38353</v>
          </cell>
          <cell r="D843">
            <v>0.11333333333333334</v>
          </cell>
          <cell r="E843">
            <v>0.11333333333333334</v>
          </cell>
          <cell r="F843">
            <v>0.11333333333333334</v>
          </cell>
          <cell r="G843">
            <v>0.11333333333333334</v>
          </cell>
          <cell r="H843">
            <v>0.11333333333333334</v>
          </cell>
          <cell r="I843">
            <v>0.2</v>
          </cell>
          <cell r="J843">
            <v>0.2</v>
          </cell>
          <cell r="K843">
            <v>0</v>
          </cell>
          <cell r="L843">
            <v>8.3333333333333329E-2</v>
          </cell>
          <cell r="M843">
            <v>8.3333333333333329E-2</v>
          </cell>
          <cell r="N843">
            <v>0.12</v>
          </cell>
        </row>
        <row r="844">
          <cell r="C844">
            <v>38718</v>
          </cell>
          <cell r="D844">
            <v>0.11333333333333334</v>
          </cell>
          <cell r="E844">
            <v>0.11333333333333334</v>
          </cell>
          <cell r="F844">
            <v>0.11333333333333334</v>
          </cell>
          <cell r="G844">
            <v>0.11333333333333334</v>
          </cell>
          <cell r="H844">
            <v>0.11333333333333334</v>
          </cell>
          <cell r="I844">
            <v>0.2</v>
          </cell>
          <cell r="J844">
            <v>0.2</v>
          </cell>
          <cell r="K844">
            <v>0</v>
          </cell>
          <cell r="L844">
            <v>8.3333333333333329E-2</v>
          </cell>
          <cell r="M844">
            <v>8.3333333333333329E-2</v>
          </cell>
          <cell r="N844">
            <v>0.12</v>
          </cell>
        </row>
        <row r="846">
          <cell r="C846" t="str">
            <v>Energex</v>
          </cell>
          <cell r="D846" t="str">
            <v>Pulse</v>
          </cell>
          <cell r="E846" t="str">
            <v>AGL</v>
          </cell>
          <cell r="F846" t="str">
            <v>TXU</v>
          </cell>
          <cell r="G846" t="str">
            <v>CitiPower</v>
          </cell>
          <cell r="H846" t="str">
            <v>Powercor</v>
          </cell>
          <cell r="I846" t="str">
            <v>Integral</v>
          </cell>
          <cell r="J846" t="str">
            <v>EnergyAustralia</v>
          </cell>
          <cell r="K846" t="str">
            <v>Rural NSW</v>
          </cell>
          <cell r="L846" t="str">
            <v>Energex</v>
          </cell>
          <cell r="M846" t="str">
            <v>Ergon</v>
          </cell>
          <cell r="N846" t="str">
            <v>Non Incumbent</v>
          </cell>
        </row>
        <row r="847">
          <cell r="C847">
            <v>36526</v>
          </cell>
          <cell r="D847">
            <v>7.0000000000000007E-2</v>
          </cell>
          <cell r="E847">
            <v>7.0000000000000007E-2</v>
          </cell>
          <cell r="F847">
            <v>7.0000000000000007E-2</v>
          </cell>
          <cell r="G847">
            <v>7.0000000000000007E-2</v>
          </cell>
          <cell r="H847">
            <v>7.0000000000000007E-2</v>
          </cell>
          <cell r="I847">
            <v>7.0000000000000007E-2</v>
          </cell>
          <cell r="J847">
            <v>7.0000000000000007E-2</v>
          </cell>
          <cell r="K847">
            <v>7.0000000000000007E-2</v>
          </cell>
          <cell r="L847">
            <v>0</v>
          </cell>
          <cell r="M847">
            <v>0.4</v>
          </cell>
          <cell r="N847">
            <v>7.4999999999999997E-2</v>
          </cell>
        </row>
        <row r="848">
          <cell r="C848">
            <v>36892</v>
          </cell>
          <cell r="D848">
            <v>7.0000000000000007E-2</v>
          </cell>
          <cell r="E848">
            <v>7.0000000000000007E-2</v>
          </cell>
          <cell r="F848">
            <v>7.0000000000000007E-2</v>
          </cell>
          <cell r="G848">
            <v>7.0000000000000007E-2</v>
          </cell>
          <cell r="H848">
            <v>7.0000000000000007E-2</v>
          </cell>
          <cell r="I848">
            <v>7.0000000000000007E-2</v>
          </cell>
          <cell r="J848">
            <v>7.0000000000000007E-2</v>
          </cell>
          <cell r="K848">
            <v>7.0000000000000007E-2</v>
          </cell>
          <cell r="L848">
            <v>0</v>
          </cell>
          <cell r="M848">
            <v>0.4</v>
          </cell>
          <cell r="N848">
            <v>7.4999999999999997E-2</v>
          </cell>
        </row>
        <row r="849">
          <cell r="C849">
            <v>37257</v>
          </cell>
          <cell r="D849">
            <v>7.0000000000000007E-2</v>
          </cell>
          <cell r="E849">
            <v>7.0000000000000007E-2</v>
          </cell>
          <cell r="F849">
            <v>7.0000000000000007E-2</v>
          </cell>
          <cell r="G849">
            <v>7.0000000000000007E-2</v>
          </cell>
          <cell r="H849">
            <v>7.0000000000000007E-2</v>
          </cell>
          <cell r="I849">
            <v>7.0000000000000007E-2</v>
          </cell>
          <cell r="J849">
            <v>7.0000000000000007E-2</v>
          </cell>
          <cell r="K849">
            <v>7.0000000000000007E-2</v>
          </cell>
          <cell r="L849">
            <v>0</v>
          </cell>
          <cell r="M849">
            <v>0.4</v>
          </cell>
          <cell r="N849">
            <v>7.4999999999999997E-2</v>
          </cell>
        </row>
        <row r="850">
          <cell r="C850">
            <v>37622</v>
          </cell>
          <cell r="D850">
            <v>7.0000000000000007E-2</v>
          </cell>
          <cell r="E850">
            <v>7.0000000000000007E-2</v>
          </cell>
          <cell r="F850">
            <v>7.0000000000000007E-2</v>
          </cell>
          <cell r="G850">
            <v>7.0000000000000007E-2</v>
          </cell>
          <cell r="H850">
            <v>7.0000000000000007E-2</v>
          </cell>
          <cell r="I850">
            <v>7.0000000000000007E-2</v>
          </cell>
          <cell r="J850">
            <v>7.0000000000000007E-2</v>
          </cell>
          <cell r="K850">
            <v>7.0000000000000007E-2</v>
          </cell>
          <cell r="L850">
            <v>0</v>
          </cell>
          <cell r="M850">
            <v>0.4</v>
          </cell>
          <cell r="N850">
            <v>7.4999999999999997E-2</v>
          </cell>
        </row>
        <row r="851">
          <cell r="C851">
            <v>37987</v>
          </cell>
          <cell r="D851">
            <v>7.0000000000000007E-2</v>
          </cell>
          <cell r="E851">
            <v>7.0000000000000007E-2</v>
          </cell>
          <cell r="F851">
            <v>7.0000000000000007E-2</v>
          </cell>
          <cell r="G851">
            <v>7.0000000000000007E-2</v>
          </cell>
          <cell r="H851">
            <v>7.0000000000000007E-2</v>
          </cell>
          <cell r="I851">
            <v>7.0000000000000007E-2</v>
          </cell>
          <cell r="J851">
            <v>7.0000000000000007E-2</v>
          </cell>
          <cell r="K851">
            <v>7.0000000000000007E-2</v>
          </cell>
          <cell r="L851">
            <v>0</v>
          </cell>
          <cell r="M851">
            <v>0.4</v>
          </cell>
          <cell r="N851">
            <v>7.4999999999999997E-2</v>
          </cell>
        </row>
        <row r="852">
          <cell r="C852">
            <v>38353</v>
          </cell>
          <cell r="D852">
            <v>7.0000000000000007E-2</v>
          </cell>
          <cell r="E852">
            <v>7.0000000000000007E-2</v>
          </cell>
          <cell r="F852">
            <v>7.0000000000000007E-2</v>
          </cell>
          <cell r="G852">
            <v>7.0000000000000007E-2</v>
          </cell>
          <cell r="H852">
            <v>7.0000000000000007E-2</v>
          </cell>
          <cell r="I852">
            <v>7.0000000000000007E-2</v>
          </cell>
          <cell r="J852">
            <v>7.0000000000000007E-2</v>
          </cell>
          <cell r="K852">
            <v>7.0000000000000007E-2</v>
          </cell>
          <cell r="L852">
            <v>0</v>
          </cell>
          <cell r="M852">
            <v>0.4</v>
          </cell>
          <cell r="N852">
            <v>7.4999999999999997E-2</v>
          </cell>
        </row>
        <row r="853">
          <cell r="C853">
            <v>38718</v>
          </cell>
          <cell r="D853">
            <v>7.0000000000000007E-2</v>
          </cell>
          <cell r="E853">
            <v>7.0000000000000007E-2</v>
          </cell>
          <cell r="F853">
            <v>7.0000000000000007E-2</v>
          </cell>
          <cell r="G853">
            <v>7.0000000000000007E-2</v>
          </cell>
          <cell r="H853">
            <v>7.0000000000000007E-2</v>
          </cell>
          <cell r="I853">
            <v>7.0000000000000007E-2</v>
          </cell>
          <cell r="J853">
            <v>7.0000000000000007E-2</v>
          </cell>
          <cell r="K853">
            <v>7.0000000000000007E-2</v>
          </cell>
          <cell r="L853">
            <v>0</v>
          </cell>
          <cell r="M853">
            <v>0.4</v>
          </cell>
          <cell r="N853">
            <v>7.4999999999999997E-2</v>
          </cell>
        </row>
        <row r="855">
          <cell r="C855" t="str">
            <v>Ergon</v>
          </cell>
          <cell r="D855" t="str">
            <v>Pulse</v>
          </cell>
          <cell r="E855" t="str">
            <v>AGL</v>
          </cell>
          <cell r="F855" t="str">
            <v>TXU</v>
          </cell>
          <cell r="G855" t="str">
            <v>CitiPower</v>
          </cell>
          <cell r="H855" t="str">
            <v>Powercor</v>
          </cell>
          <cell r="I855" t="str">
            <v>Integral</v>
          </cell>
          <cell r="J855" t="str">
            <v>EnergyAustralia</v>
          </cell>
          <cell r="K855" t="str">
            <v>Rural NSW</v>
          </cell>
          <cell r="L855" t="str">
            <v>Energex</v>
          </cell>
          <cell r="M855" t="str">
            <v>Ergon</v>
          </cell>
          <cell r="N855" t="str">
            <v>Non Incumbent</v>
          </cell>
        </row>
        <row r="856">
          <cell r="C856">
            <v>36526</v>
          </cell>
          <cell r="D856">
            <v>7.0000000000000007E-2</v>
          </cell>
          <cell r="E856">
            <v>7.0000000000000007E-2</v>
          </cell>
          <cell r="F856">
            <v>7.0000000000000007E-2</v>
          </cell>
          <cell r="G856">
            <v>7.0000000000000007E-2</v>
          </cell>
          <cell r="H856">
            <v>7.0000000000000007E-2</v>
          </cell>
          <cell r="I856">
            <v>7.0000000000000007E-2</v>
          </cell>
          <cell r="J856">
            <v>7.0000000000000007E-2</v>
          </cell>
          <cell r="K856">
            <v>7.0000000000000007E-2</v>
          </cell>
          <cell r="L856">
            <v>0.4</v>
          </cell>
          <cell r="M856">
            <v>0</v>
          </cell>
          <cell r="N856">
            <v>7.4999999999999997E-2</v>
          </cell>
        </row>
        <row r="857">
          <cell r="C857">
            <v>36892</v>
          </cell>
          <cell r="D857">
            <v>7.0000000000000007E-2</v>
          </cell>
          <cell r="E857">
            <v>7.0000000000000007E-2</v>
          </cell>
          <cell r="F857">
            <v>7.0000000000000007E-2</v>
          </cell>
          <cell r="G857">
            <v>7.0000000000000007E-2</v>
          </cell>
          <cell r="H857">
            <v>7.0000000000000007E-2</v>
          </cell>
          <cell r="I857">
            <v>7.0000000000000007E-2</v>
          </cell>
          <cell r="J857">
            <v>7.0000000000000007E-2</v>
          </cell>
          <cell r="K857">
            <v>7.0000000000000007E-2</v>
          </cell>
          <cell r="L857">
            <v>0.4</v>
          </cell>
          <cell r="M857">
            <v>0</v>
          </cell>
          <cell r="N857">
            <v>7.4999999999999997E-2</v>
          </cell>
        </row>
        <row r="858">
          <cell r="C858">
            <v>37257</v>
          </cell>
          <cell r="D858">
            <v>7.0000000000000007E-2</v>
          </cell>
          <cell r="E858">
            <v>7.0000000000000007E-2</v>
          </cell>
          <cell r="F858">
            <v>7.0000000000000007E-2</v>
          </cell>
          <cell r="G858">
            <v>7.0000000000000007E-2</v>
          </cell>
          <cell r="H858">
            <v>7.0000000000000007E-2</v>
          </cell>
          <cell r="I858">
            <v>7.0000000000000007E-2</v>
          </cell>
          <cell r="J858">
            <v>7.0000000000000007E-2</v>
          </cell>
          <cell r="K858">
            <v>7.0000000000000007E-2</v>
          </cell>
          <cell r="L858">
            <v>0.4</v>
          </cell>
          <cell r="M858">
            <v>0</v>
          </cell>
          <cell r="N858">
            <v>7.4999999999999997E-2</v>
          </cell>
        </row>
        <row r="859">
          <cell r="C859">
            <v>37622</v>
          </cell>
          <cell r="D859">
            <v>7.0000000000000007E-2</v>
          </cell>
          <cell r="E859">
            <v>7.0000000000000007E-2</v>
          </cell>
          <cell r="F859">
            <v>7.0000000000000007E-2</v>
          </cell>
          <cell r="G859">
            <v>7.0000000000000007E-2</v>
          </cell>
          <cell r="H859">
            <v>7.0000000000000007E-2</v>
          </cell>
          <cell r="I859">
            <v>7.0000000000000007E-2</v>
          </cell>
          <cell r="J859">
            <v>7.0000000000000007E-2</v>
          </cell>
          <cell r="K859">
            <v>7.0000000000000007E-2</v>
          </cell>
          <cell r="L859">
            <v>0.4</v>
          </cell>
          <cell r="M859">
            <v>0</v>
          </cell>
          <cell r="N859">
            <v>7.4999999999999997E-2</v>
          </cell>
        </row>
        <row r="860">
          <cell r="C860">
            <v>37987</v>
          </cell>
          <cell r="D860">
            <v>7.0000000000000007E-2</v>
          </cell>
          <cell r="E860">
            <v>7.0000000000000007E-2</v>
          </cell>
          <cell r="F860">
            <v>7.0000000000000007E-2</v>
          </cell>
          <cell r="G860">
            <v>7.0000000000000007E-2</v>
          </cell>
          <cell r="H860">
            <v>7.0000000000000007E-2</v>
          </cell>
          <cell r="I860">
            <v>7.0000000000000007E-2</v>
          </cell>
          <cell r="J860">
            <v>7.0000000000000007E-2</v>
          </cell>
          <cell r="K860">
            <v>7.0000000000000007E-2</v>
          </cell>
          <cell r="L860">
            <v>0.4</v>
          </cell>
          <cell r="M860">
            <v>0</v>
          </cell>
          <cell r="N860">
            <v>7.4999999999999997E-2</v>
          </cell>
        </row>
        <row r="861">
          <cell r="C861">
            <v>38353</v>
          </cell>
          <cell r="D861">
            <v>7.0000000000000007E-2</v>
          </cell>
          <cell r="E861">
            <v>7.0000000000000007E-2</v>
          </cell>
          <cell r="F861">
            <v>7.0000000000000007E-2</v>
          </cell>
          <cell r="G861">
            <v>7.0000000000000007E-2</v>
          </cell>
          <cell r="H861">
            <v>7.0000000000000007E-2</v>
          </cell>
          <cell r="I861">
            <v>7.0000000000000007E-2</v>
          </cell>
          <cell r="J861">
            <v>7.0000000000000007E-2</v>
          </cell>
          <cell r="K861">
            <v>7.0000000000000007E-2</v>
          </cell>
          <cell r="L861">
            <v>0.4</v>
          </cell>
          <cell r="M861">
            <v>0</v>
          </cell>
          <cell r="N861">
            <v>7.4999999999999997E-2</v>
          </cell>
        </row>
        <row r="862">
          <cell r="C862">
            <v>38718</v>
          </cell>
          <cell r="D862">
            <v>7.0000000000000007E-2</v>
          </cell>
          <cell r="E862">
            <v>7.0000000000000007E-2</v>
          </cell>
          <cell r="F862">
            <v>7.0000000000000007E-2</v>
          </cell>
          <cell r="G862">
            <v>7.0000000000000007E-2</v>
          </cell>
          <cell r="H862">
            <v>7.0000000000000007E-2</v>
          </cell>
          <cell r="I862">
            <v>7.0000000000000007E-2</v>
          </cell>
          <cell r="J862">
            <v>7.0000000000000007E-2</v>
          </cell>
          <cell r="K862">
            <v>7.0000000000000007E-2</v>
          </cell>
          <cell r="L862">
            <v>0.4</v>
          </cell>
          <cell r="M862">
            <v>0</v>
          </cell>
          <cell r="N862">
            <v>7.4999999999999997E-2</v>
          </cell>
        </row>
        <row r="864">
          <cell r="C864" t="str">
            <v>Non Incumbent</v>
          </cell>
          <cell r="D864" t="str">
            <v>Pulse</v>
          </cell>
          <cell r="E864" t="str">
            <v>AGL</v>
          </cell>
          <cell r="F864" t="str">
            <v>TXU</v>
          </cell>
          <cell r="G864" t="str">
            <v>CitiPower</v>
          </cell>
          <cell r="H864" t="str">
            <v>Powercor</v>
          </cell>
          <cell r="I864" t="str">
            <v>Integral</v>
          </cell>
          <cell r="J864" t="str">
            <v>EnergyAustralia</v>
          </cell>
          <cell r="K864" t="str">
            <v>Rural NSW</v>
          </cell>
          <cell r="L864" t="str">
            <v>Energex</v>
          </cell>
          <cell r="M864" t="str">
            <v>Ergon</v>
          </cell>
          <cell r="N864" t="str">
            <v>Non Incumbent</v>
          </cell>
        </row>
        <row r="865">
          <cell r="C865">
            <v>36526</v>
          </cell>
          <cell r="D865">
            <v>0.11999999999999988</v>
          </cell>
          <cell r="E865">
            <v>0.11999999999999988</v>
          </cell>
          <cell r="F865">
            <v>0.11999999999999988</v>
          </cell>
          <cell r="G865">
            <v>0.11999999999999988</v>
          </cell>
          <cell r="H865">
            <v>0.11999999999999988</v>
          </cell>
          <cell r="I865">
            <v>0.11999999999999988</v>
          </cell>
          <cell r="J865">
            <v>0.11999999999999988</v>
          </cell>
          <cell r="K865">
            <v>0.11999999999999988</v>
          </cell>
          <cell r="L865">
            <v>0.10000000000000009</v>
          </cell>
          <cell r="M865">
            <v>0.10000000000000009</v>
          </cell>
          <cell r="N865">
            <v>0.12</v>
          </cell>
        </row>
        <row r="866">
          <cell r="C866">
            <v>36892</v>
          </cell>
          <cell r="D866">
            <v>0.11999999999999988</v>
          </cell>
          <cell r="E866">
            <v>0.11999999999999988</v>
          </cell>
          <cell r="F866">
            <v>0.11999999999999988</v>
          </cell>
          <cell r="G866">
            <v>0.11999999999999988</v>
          </cell>
          <cell r="H866">
            <v>0.11999999999999988</v>
          </cell>
          <cell r="I866">
            <v>0.11999999999999988</v>
          </cell>
          <cell r="J866">
            <v>0.11999999999999988</v>
          </cell>
          <cell r="K866">
            <v>0.11999999999999988</v>
          </cell>
          <cell r="L866">
            <v>0.10000000000000009</v>
          </cell>
          <cell r="M866">
            <v>0.10000000000000009</v>
          </cell>
          <cell r="N866">
            <v>0.12</v>
          </cell>
        </row>
        <row r="867">
          <cell r="C867">
            <v>37257</v>
          </cell>
          <cell r="D867">
            <v>0.11999999999999988</v>
          </cell>
          <cell r="E867">
            <v>0.11999999999999988</v>
          </cell>
          <cell r="F867">
            <v>0.11999999999999988</v>
          </cell>
          <cell r="G867">
            <v>0.11999999999999988</v>
          </cell>
          <cell r="H867">
            <v>0.11999999999999988</v>
          </cell>
          <cell r="I867">
            <v>0.11999999999999988</v>
          </cell>
          <cell r="J867">
            <v>0.11999999999999988</v>
          </cell>
          <cell r="K867">
            <v>0.11999999999999988</v>
          </cell>
          <cell r="L867">
            <v>0.10000000000000009</v>
          </cell>
          <cell r="M867">
            <v>0.10000000000000009</v>
          </cell>
          <cell r="N867">
            <v>0.12</v>
          </cell>
        </row>
        <row r="868">
          <cell r="C868">
            <v>37622</v>
          </cell>
          <cell r="D868">
            <v>0.11999999999999988</v>
          </cell>
          <cell r="E868">
            <v>0.11999999999999988</v>
          </cell>
          <cell r="F868">
            <v>0.11999999999999988</v>
          </cell>
          <cell r="G868">
            <v>0.11999999999999988</v>
          </cell>
          <cell r="H868">
            <v>0.11999999999999988</v>
          </cell>
          <cell r="I868">
            <v>0.11999999999999988</v>
          </cell>
          <cell r="J868">
            <v>0.11999999999999988</v>
          </cell>
          <cell r="K868">
            <v>0.11999999999999988</v>
          </cell>
          <cell r="L868">
            <v>0.10000000000000009</v>
          </cell>
          <cell r="M868">
            <v>0.10000000000000009</v>
          </cell>
          <cell r="N868">
            <v>0.12</v>
          </cell>
        </row>
        <row r="869">
          <cell r="C869">
            <v>37987</v>
          </cell>
          <cell r="D869">
            <v>0.11999999999999988</v>
          </cell>
          <cell r="E869">
            <v>0.11999999999999988</v>
          </cell>
          <cell r="F869">
            <v>0.11999999999999988</v>
          </cell>
          <cell r="G869">
            <v>0.11999999999999988</v>
          </cell>
          <cell r="H869">
            <v>0.11999999999999988</v>
          </cell>
          <cell r="I869">
            <v>0.11999999999999988</v>
          </cell>
          <cell r="J869">
            <v>0.11999999999999988</v>
          </cell>
          <cell r="K869">
            <v>0.11999999999999988</v>
          </cell>
          <cell r="L869">
            <v>0.10000000000000009</v>
          </cell>
          <cell r="M869">
            <v>0.10000000000000009</v>
          </cell>
          <cell r="N869">
            <v>0.12</v>
          </cell>
        </row>
        <row r="870">
          <cell r="C870">
            <v>38353</v>
          </cell>
          <cell r="D870">
            <v>0.11999999999999988</v>
          </cell>
          <cell r="E870">
            <v>0.11999999999999988</v>
          </cell>
          <cell r="F870">
            <v>0.11999999999999988</v>
          </cell>
          <cell r="G870">
            <v>0.11999999999999988</v>
          </cell>
          <cell r="H870">
            <v>0.11999999999999988</v>
          </cell>
          <cell r="I870">
            <v>0.11999999999999988</v>
          </cell>
          <cell r="J870">
            <v>0.11999999999999988</v>
          </cell>
          <cell r="K870">
            <v>0.11999999999999988</v>
          </cell>
          <cell r="L870">
            <v>0.10000000000000009</v>
          </cell>
          <cell r="M870">
            <v>0.10000000000000009</v>
          </cell>
          <cell r="N870">
            <v>0.12</v>
          </cell>
        </row>
        <row r="871">
          <cell r="C871">
            <v>38718</v>
          </cell>
          <cell r="D871">
            <v>0.11999999999999988</v>
          </cell>
          <cell r="E871">
            <v>0.11999999999999988</v>
          </cell>
          <cell r="F871">
            <v>0.11999999999999988</v>
          </cell>
          <cell r="G871">
            <v>0.11999999999999988</v>
          </cell>
          <cell r="H871">
            <v>0.11999999999999988</v>
          </cell>
          <cell r="I871">
            <v>0.11999999999999988</v>
          </cell>
          <cell r="J871">
            <v>0.11999999999999988</v>
          </cell>
          <cell r="K871">
            <v>0.11999999999999988</v>
          </cell>
          <cell r="L871">
            <v>0.10000000000000009</v>
          </cell>
          <cell r="M871">
            <v>0.10000000000000009</v>
          </cell>
          <cell r="N871">
            <v>0.12</v>
          </cell>
        </row>
        <row r="883">
          <cell r="C883" t="str">
            <v>Pulse wins from:</v>
          </cell>
          <cell r="D883" t="str">
            <v>Pulse</v>
          </cell>
          <cell r="E883" t="str">
            <v>AGL</v>
          </cell>
          <cell r="F883" t="str">
            <v>TXU</v>
          </cell>
          <cell r="G883" t="str">
            <v>CitiPower</v>
          </cell>
          <cell r="H883" t="str">
            <v>Powercor</v>
          </cell>
          <cell r="I883" t="str">
            <v>Integral</v>
          </cell>
          <cell r="J883" t="str">
            <v>EnergyAustralia</v>
          </cell>
          <cell r="K883" t="str">
            <v>Rural NSW</v>
          </cell>
          <cell r="L883" t="str">
            <v>Energex</v>
          </cell>
          <cell r="M883" t="str">
            <v>Ergon</v>
          </cell>
          <cell r="N883" t="str">
            <v>Non Incumbent</v>
          </cell>
        </row>
        <row r="884">
          <cell r="C884">
            <v>36526</v>
          </cell>
          <cell r="D884">
            <v>0</v>
          </cell>
          <cell r="E884">
            <v>0.1</v>
          </cell>
          <cell r="F884">
            <v>0.1</v>
          </cell>
          <cell r="G884">
            <v>0.1</v>
          </cell>
          <cell r="H884">
            <v>0.1</v>
          </cell>
          <cell r="I884">
            <v>7.0000000000000007E-2</v>
          </cell>
          <cell r="J884">
            <v>7.0000000000000007E-2</v>
          </cell>
          <cell r="K884">
            <v>7.0000000000000007E-2</v>
          </cell>
          <cell r="L884">
            <v>0.05</v>
          </cell>
          <cell r="M884">
            <v>0.05</v>
          </cell>
          <cell r="N884">
            <v>7.0000000000000007E-2</v>
          </cell>
        </row>
        <row r="885">
          <cell r="C885">
            <v>36892</v>
          </cell>
          <cell r="D885">
            <v>0</v>
          </cell>
          <cell r="E885">
            <v>0.1</v>
          </cell>
          <cell r="F885">
            <v>0.1</v>
          </cell>
          <cell r="G885">
            <v>0.1</v>
          </cell>
          <cell r="H885">
            <v>0.1</v>
          </cell>
          <cell r="I885">
            <v>7.0000000000000007E-2</v>
          </cell>
          <cell r="J885">
            <v>7.0000000000000007E-2</v>
          </cell>
          <cell r="K885">
            <v>7.0000000000000007E-2</v>
          </cell>
          <cell r="L885">
            <v>0.05</v>
          </cell>
          <cell r="M885">
            <v>0.05</v>
          </cell>
          <cell r="N885">
            <v>7.0000000000000007E-2</v>
          </cell>
        </row>
        <row r="886">
          <cell r="C886">
            <v>37257</v>
          </cell>
          <cell r="D886">
            <v>0</v>
          </cell>
          <cell r="E886">
            <v>0.1</v>
          </cell>
          <cell r="F886">
            <v>0.1</v>
          </cell>
          <cell r="G886">
            <v>0.1</v>
          </cell>
          <cell r="H886">
            <v>0.1</v>
          </cell>
          <cell r="I886">
            <v>7.0000000000000007E-2</v>
          </cell>
          <cell r="J886">
            <v>7.0000000000000007E-2</v>
          </cell>
          <cell r="K886">
            <v>7.0000000000000007E-2</v>
          </cell>
          <cell r="L886">
            <v>0.05</v>
          </cell>
          <cell r="M886">
            <v>0.05</v>
          </cell>
          <cell r="N886">
            <v>7.0000000000000007E-2</v>
          </cell>
        </row>
        <row r="887">
          <cell r="C887">
            <v>37622</v>
          </cell>
          <cell r="D887">
            <v>0</v>
          </cell>
          <cell r="E887">
            <v>0.1</v>
          </cell>
          <cell r="F887">
            <v>0.1</v>
          </cell>
          <cell r="G887">
            <v>0.1</v>
          </cell>
          <cell r="H887">
            <v>0.1</v>
          </cell>
          <cell r="I887">
            <v>7.0000000000000007E-2</v>
          </cell>
          <cell r="J887">
            <v>7.0000000000000007E-2</v>
          </cell>
          <cell r="K887">
            <v>7.0000000000000007E-2</v>
          </cell>
          <cell r="L887">
            <v>0.05</v>
          </cell>
          <cell r="M887">
            <v>0.05</v>
          </cell>
          <cell r="N887">
            <v>7.0000000000000007E-2</v>
          </cell>
        </row>
        <row r="888">
          <cell r="C888">
            <v>37987</v>
          </cell>
          <cell r="D888">
            <v>0</v>
          </cell>
          <cell r="E888">
            <v>0.1</v>
          </cell>
          <cell r="F888">
            <v>0.1</v>
          </cell>
          <cell r="G888">
            <v>0.1</v>
          </cell>
          <cell r="H888">
            <v>0.1</v>
          </cell>
          <cell r="I888">
            <v>7.0000000000000007E-2</v>
          </cell>
          <cell r="J888">
            <v>7.0000000000000007E-2</v>
          </cell>
          <cell r="K888">
            <v>7.0000000000000007E-2</v>
          </cell>
          <cell r="L888">
            <v>0.05</v>
          </cell>
          <cell r="M888">
            <v>0.05</v>
          </cell>
          <cell r="N888">
            <v>7.0000000000000007E-2</v>
          </cell>
        </row>
        <row r="889">
          <cell r="C889">
            <v>38353</v>
          </cell>
          <cell r="D889">
            <v>0</v>
          </cell>
          <cell r="E889">
            <v>0.1</v>
          </cell>
          <cell r="F889">
            <v>0.1</v>
          </cell>
          <cell r="G889">
            <v>0.1</v>
          </cell>
          <cell r="H889">
            <v>0.1</v>
          </cell>
          <cell r="I889">
            <v>7.0000000000000007E-2</v>
          </cell>
          <cell r="J889">
            <v>7.0000000000000007E-2</v>
          </cell>
          <cell r="K889">
            <v>7.0000000000000007E-2</v>
          </cell>
          <cell r="L889">
            <v>0.05</v>
          </cell>
          <cell r="M889">
            <v>0.05</v>
          </cell>
          <cell r="N889">
            <v>7.0000000000000007E-2</v>
          </cell>
        </row>
        <row r="890">
          <cell r="C890">
            <v>38718</v>
          </cell>
          <cell r="D890">
            <v>0</v>
          </cell>
          <cell r="E890">
            <v>0.1</v>
          </cell>
          <cell r="F890">
            <v>0.1</v>
          </cell>
          <cell r="G890">
            <v>0.1</v>
          </cell>
          <cell r="H890">
            <v>0.1</v>
          </cell>
          <cell r="I890">
            <v>7.0000000000000007E-2</v>
          </cell>
          <cell r="J890">
            <v>7.0000000000000007E-2</v>
          </cell>
          <cell r="K890">
            <v>7.0000000000000007E-2</v>
          </cell>
          <cell r="L890">
            <v>0.05</v>
          </cell>
          <cell r="M890">
            <v>0.05</v>
          </cell>
          <cell r="N890">
            <v>7.0000000000000007E-2</v>
          </cell>
        </row>
        <row r="892">
          <cell r="C892" t="str">
            <v>AGL</v>
          </cell>
          <cell r="D892" t="str">
            <v>Pulse</v>
          </cell>
          <cell r="E892" t="str">
            <v>AGL</v>
          </cell>
          <cell r="F892" t="str">
            <v>TXU</v>
          </cell>
          <cell r="G892" t="str">
            <v>CitiPower</v>
          </cell>
          <cell r="H892" t="str">
            <v>Powercor</v>
          </cell>
          <cell r="I892" t="str">
            <v>Integral</v>
          </cell>
          <cell r="J892" t="str">
            <v>EnergyAustralia</v>
          </cell>
          <cell r="K892" t="str">
            <v>Rural NSW</v>
          </cell>
          <cell r="L892" t="str">
            <v>Energex</v>
          </cell>
          <cell r="M892" t="str">
            <v>Ergon</v>
          </cell>
          <cell r="N892" t="str">
            <v>Non Incumbent</v>
          </cell>
        </row>
        <row r="893">
          <cell r="C893">
            <v>36526</v>
          </cell>
          <cell r="D893">
            <v>0.1</v>
          </cell>
          <cell r="E893">
            <v>0</v>
          </cell>
          <cell r="F893">
            <v>0.1</v>
          </cell>
          <cell r="G893">
            <v>0.1</v>
          </cell>
          <cell r="H893">
            <v>0.1</v>
          </cell>
          <cell r="I893">
            <v>6.7500000000000004E-2</v>
          </cell>
          <cell r="J893">
            <v>6.7500000000000004E-2</v>
          </cell>
          <cell r="K893">
            <v>6.7500000000000004E-2</v>
          </cell>
          <cell r="L893">
            <v>0.05</v>
          </cell>
          <cell r="M893">
            <v>0.05</v>
          </cell>
          <cell r="N893">
            <v>7.4999999999999997E-2</v>
          </cell>
        </row>
        <row r="894">
          <cell r="C894">
            <v>36892</v>
          </cell>
          <cell r="D894">
            <v>0.1</v>
          </cell>
          <cell r="E894">
            <v>0</v>
          </cell>
          <cell r="F894">
            <v>0.1</v>
          </cell>
          <cell r="G894">
            <v>0.1</v>
          </cell>
          <cell r="H894">
            <v>0.1</v>
          </cell>
          <cell r="I894">
            <v>6.7500000000000004E-2</v>
          </cell>
          <cell r="J894">
            <v>6.7500000000000004E-2</v>
          </cell>
          <cell r="K894">
            <v>6.7500000000000004E-2</v>
          </cell>
          <cell r="L894">
            <v>0.05</v>
          </cell>
          <cell r="M894">
            <v>0.05</v>
          </cell>
          <cell r="N894">
            <v>7.4999999999999997E-2</v>
          </cell>
        </row>
        <row r="895">
          <cell r="C895">
            <v>37257</v>
          </cell>
          <cell r="D895">
            <v>0.1</v>
          </cell>
          <cell r="E895">
            <v>0</v>
          </cell>
          <cell r="F895">
            <v>0.1</v>
          </cell>
          <cell r="G895">
            <v>0.1</v>
          </cell>
          <cell r="H895">
            <v>0.1</v>
          </cell>
          <cell r="I895">
            <v>6.7500000000000004E-2</v>
          </cell>
          <cell r="J895">
            <v>6.7500000000000004E-2</v>
          </cell>
          <cell r="K895">
            <v>6.7500000000000004E-2</v>
          </cell>
          <cell r="L895">
            <v>0.05</v>
          </cell>
          <cell r="M895">
            <v>0.05</v>
          </cell>
          <cell r="N895">
            <v>7.4999999999999997E-2</v>
          </cell>
        </row>
        <row r="896">
          <cell r="C896">
            <v>37622</v>
          </cell>
          <cell r="D896">
            <v>0.1</v>
          </cell>
          <cell r="E896">
            <v>0</v>
          </cell>
          <cell r="F896">
            <v>0.1</v>
          </cell>
          <cell r="G896">
            <v>0.1</v>
          </cell>
          <cell r="H896">
            <v>0.1</v>
          </cell>
          <cell r="I896">
            <v>6.7500000000000004E-2</v>
          </cell>
          <cell r="J896">
            <v>6.7500000000000004E-2</v>
          </cell>
          <cell r="K896">
            <v>6.7500000000000004E-2</v>
          </cell>
          <cell r="L896">
            <v>0.05</v>
          </cell>
          <cell r="M896">
            <v>0.05</v>
          </cell>
          <cell r="N896">
            <v>7.4999999999999997E-2</v>
          </cell>
        </row>
        <row r="897">
          <cell r="C897">
            <v>37987</v>
          </cell>
          <cell r="D897">
            <v>0.1</v>
          </cell>
          <cell r="E897">
            <v>0</v>
          </cell>
          <cell r="F897">
            <v>0.1</v>
          </cell>
          <cell r="G897">
            <v>0.1</v>
          </cell>
          <cell r="H897">
            <v>0.1</v>
          </cell>
          <cell r="I897">
            <v>6.7500000000000004E-2</v>
          </cell>
          <cell r="J897">
            <v>6.7500000000000004E-2</v>
          </cell>
          <cell r="K897">
            <v>6.7500000000000004E-2</v>
          </cell>
          <cell r="L897">
            <v>0.05</v>
          </cell>
          <cell r="M897">
            <v>0.05</v>
          </cell>
          <cell r="N897">
            <v>7.4999999999999997E-2</v>
          </cell>
        </row>
        <row r="898">
          <cell r="C898">
            <v>38353</v>
          </cell>
          <cell r="D898">
            <v>0.1</v>
          </cell>
          <cell r="E898">
            <v>0</v>
          </cell>
          <cell r="F898">
            <v>0.1</v>
          </cell>
          <cell r="G898">
            <v>0.1</v>
          </cell>
          <cell r="H898">
            <v>0.1</v>
          </cell>
          <cell r="I898">
            <v>6.7500000000000004E-2</v>
          </cell>
          <cell r="J898">
            <v>6.7500000000000004E-2</v>
          </cell>
          <cell r="K898">
            <v>6.7500000000000004E-2</v>
          </cell>
          <cell r="L898">
            <v>0.05</v>
          </cell>
          <cell r="M898">
            <v>0.05</v>
          </cell>
          <cell r="N898">
            <v>7.4999999999999997E-2</v>
          </cell>
        </row>
        <row r="899">
          <cell r="C899">
            <v>38718</v>
          </cell>
          <cell r="D899">
            <v>0.1</v>
          </cell>
          <cell r="E899">
            <v>0</v>
          </cell>
          <cell r="F899">
            <v>0.1</v>
          </cell>
          <cell r="G899">
            <v>0.1</v>
          </cell>
          <cell r="H899">
            <v>0.1</v>
          </cell>
          <cell r="I899">
            <v>6.7500000000000004E-2</v>
          </cell>
          <cell r="J899">
            <v>6.7500000000000004E-2</v>
          </cell>
          <cell r="K899">
            <v>6.7500000000000004E-2</v>
          </cell>
          <cell r="L899">
            <v>0.05</v>
          </cell>
          <cell r="M899">
            <v>0.05</v>
          </cell>
          <cell r="N899">
            <v>7.4999999999999997E-2</v>
          </cell>
        </row>
        <row r="901">
          <cell r="C901" t="str">
            <v>TXU</v>
          </cell>
          <cell r="D901" t="str">
            <v>Pulse</v>
          </cell>
          <cell r="E901" t="str">
            <v>AGL</v>
          </cell>
          <cell r="F901" t="str">
            <v>TXU</v>
          </cell>
          <cell r="G901" t="str">
            <v>CitiPower</v>
          </cell>
          <cell r="H901" t="str">
            <v>Powercor</v>
          </cell>
          <cell r="I901" t="str">
            <v>Integral</v>
          </cell>
          <cell r="J901" t="str">
            <v>EnergyAustralia</v>
          </cell>
          <cell r="K901" t="str">
            <v>Rural NSW</v>
          </cell>
          <cell r="L901" t="str">
            <v>Energex</v>
          </cell>
          <cell r="M901" t="str">
            <v>Ergon</v>
          </cell>
          <cell r="N901" t="str">
            <v>Non Incumbent</v>
          </cell>
        </row>
        <row r="902">
          <cell r="C902">
            <v>36526</v>
          </cell>
          <cell r="D902">
            <v>0.1</v>
          </cell>
          <cell r="E902">
            <v>0.1</v>
          </cell>
          <cell r="F902">
            <v>0</v>
          </cell>
          <cell r="G902">
            <v>0.1</v>
          </cell>
          <cell r="H902">
            <v>0.1</v>
          </cell>
          <cell r="I902">
            <v>6.7500000000000004E-2</v>
          </cell>
          <cell r="J902">
            <v>6.7500000000000004E-2</v>
          </cell>
          <cell r="K902">
            <v>6.7500000000000004E-2</v>
          </cell>
          <cell r="L902">
            <v>0.05</v>
          </cell>
          <cell r="M902">
            <v>0.05</v>
          </cell>
          <cell r="N902">
            <v>7.4999999999999997E-2</v>
          </cell>
        </row>
        <row r="903">
          <cell r="C903">
            <v>36892</v>
          </cell>
          <cell r="D903">
            <v>0.1</v>
          </cell>
          <cell r="E903">
            <v>0.1</v>
          </cell>
          <cell r="F903">
            <v>0</v>
          </cell>
          <cell r="G903">
            <v>0.1</v>
          </cell>
          <cell r="H903">
            <v>0.1</v>
          </cell>
          <cell r="I903">
            <v>6.7500000000000004E-2</v>
          </cell>
          <cell r="J903">
            <v>6.7500000000000004E-2</v>
          </cell>
          <cell r="K903">
            <v>6.7500000000000004E-2</v>
          </cell>
          <cell r="L903">
            <v>0.05</v>
          </cell>
          <cell r="M903">
            <v>0.05</v>
          </cell>
          <cell r="N903">
            <v>7.4999999999999997E-2</v>
          </cell>
        </row>
        <row r="904">
          <cell r="C904">
            <v>37257</v>
          </cell>
          <cell r="D904">
            <v>0.1</v>
          </cell>
          <cell r="E904">
            <v>0.1</v>
          </cell>
          <cell r="F904">
            <v>0</v>
          </cell>
          <cell r="G904">
            <v>0.1</v>
          </cell>
          <cell r="H904">
            <v>0.1</v>
          </cell>
          <cell r="I904">
            <v>6.7500000000000004E-2</v>
          </cell>
          <cell r="J904">
            <v>6.7500000000000004E-2</v>
          </cell>
          <cell r="K904">
            <v>6.7500000000000004E-2</v>
          </cell>
          <cell r="L904">
            <v>0.05</v>
          </cell>
          <cell r="M904">
            <v>0.05</v>
          </cell>
          <cell r="N904">
            <v>7.4999999999999997E-2</v>
          </cell>
        </row>
        <row r="905">
          <cell r="C905">
            <v>37622</v>
          </cell>
          <cell r="D905">
            <v>0.1</v>
          </cell>
          <cell r="E905">
            <v>0.1</v>
          </cell>
          <cell r="F905">
            <v>0</v>
          </cell>
          <cell r="G905">
            <v>0.1</v>
          </cell>
          <cell r="H905">
            <v>0.1</v>
          </cell>
          <cell r="I905">
            <v>6.7500000000000004E-2</v>
          </cell>
          <cell r="J905">
            <v>6.7500000000000004E-2</v>
          </cell>
          <cell r="K905">
            <v>6.7500000000000004E-2</v>
          </cell>
          <cell r="L905">
            <v>0.05</v>
          </cell>
          <cell r="M905">
            <v>0.05</v>
          </cell>
          <cell r="N905">
            <v>7.4999999999999997E-2</v>
          </cell>
        </row>
        <row r="906">
          <cell r="C906">
            <v>37987</v>
          </cell>
          <cell r="D906">
            <v>0.1</v>
          </cell>
          <cell r="E906">
            <v>0.1</v>
          </cell>
          <cell r="F906">
            <v>0</v>
          </cell>
          <cell r="G906">
            <v>0.1</v>
          </cell>
          <cell r="H906">
            <v>0.1</v>
          </cell>
          <cell r="I906">
            <v>6.7500000000000004E-2</v>
          </cell>
          <cell r="J906">
            <v>6.7500000000000004E-2</v>
          </cell>
          <cell r="K906">
            <v>6.7500000000000004E-2</v>
          </cell>
          <cell r="L906">
            <v>0.05</v>
          </cell>
          <cell r="M906">
            <v>0.05</v>
          </cell>
          <cell r="N906">
            <v>7.4999999999999997E-2</v>
          </cell>
        </row>
        <row r="907">
          <cell r="C907">
            <v>38353</v>
          </cell>
          <cell r="D907">
            <v>0.1</v>
          </cell>
          <cell r="E907">
            <v>0.1</v>
          </cell>
          <cell r="F907">
            <v>0</v>
          </cell>
          <cell r="G907">
            <v>0.1</v>
          </cell>
          <cell r="H907">
            <v>0.1</v>
          </cell>
          <cell r="I907">
            <v>6.7500000000000004E-2</v>
          </cell>
          <cell r="J907">
            <v>6.7500000000000004E-2</v>
          </cell>
          <cell r="K907">
            <v>6.7500000000000004E-2</v>
          </cell>
          <cell r="L907">
            <v>0.05</v>
          </cell>
          <cell r="M907">
            <v>0.05</v>
          </cell>
          <cell r="N907">
            <v>7.4999999999999997E-2</v>
          </cell>
        </row>
        <row r="908">
          <cell r="C908">
            <v>38718</v>
          </cell>
          <cell r="D908">
            <v>0.1</v>
          </cell>
          <cell r="E908">
            <v>0.1</v>
          </cell>
          <cell r="F908">
            <v>0</v>
          </cell>
          <cell r="G908">
            <v>0.1</v>
          </cell>
          <cell r="H908">
            <v>0.1</v>
          </cell>
          <cell r="I908">
            <v>6.7500000000000004E-2</v>
          </cell>
          <cell r="J908">
            <v>6.7500000000000004E-2</v>
          </cell>
          <cell r="K908">
            <v>6.7500000000000004E-2</v>
          </cell>
          <cell r="L908">
            <v>0.05</v>
          </cell>
          <cell r="M908">
            <v>0.05</v>
          </cell>
          <cell r="N908">
            <v>7.4999999999999997E-2</v>
          </cell>
        </row>
        <row r="910">
          <cell r="C910" t="str">
            <v>CitiPower</v>
          </cell>
          <cell r="D910" t="str">
            <v>Pulse</v>
          </cell>
          <cell r="E910" t="str">
            <v>AGL</v>
          </cell>
          <cell r="F910" t="str">
            <v>TXU</v>
          </cell>
          <cell r="G910" t="str">
            <v>CitiPower</v>
          </cell>
          <cell r="H910" t="str">
            <v>Powercor</v>
          </cell>
          <cell r="I910" t="str">
            <v>Integral</v>
          </cell>
          <cell r="J910" t="str">
            <v>EnergyAustralia</v>
          </cell>
          <cell r="K910" t="str">
            <v>Rural NSW</v>
          </cell>
          <cell r="L910" t="str">
            <v>Energex</v>
          </cell>
          <cell r="M910" t="str">
            <v>Ergon</v>
          </cell>
          <cell r="N910" t="str">
            <v>Non Incumbent</v>
          </cell>
        </row>
        <row r="911">
          <cell r="C911">
            <v>36526</v>
          </cell>
          <cell r="D911">
            <v>0.1</v>
          </cell>
          <cell r="E911">
            <v>0.1</v>
          </cell>
          <cell r="F911">
            <v>0.1</v>
          </cell>
          <cell r="G911">
            <v>0</v>
          </cell>
          <cell r="H911">
            <v>0.1</v>
          </cell>
          <cell r="I911">
            <v>6.7500000000000004E-2</v>
          </cell>
          <cell r="J911">
            <v>6.7500000000000004E-2</v>
          </cell>
          <cell r="K911">
            <v>6.7500000000000004E-2</v>
          </cell>
          <cell r="L911">
            <v>0.05</v>
          </cell>
          <cell r="M911">
            <v>0.05</v>
          </cell>
          <cell r="N911">
            <v>7.4999999999999997E-2</v>
          </cell>
        </row>
        <row r="912">
          <cell r="C912">
            <v>36892</v>
          </cell>
          <cell r="D912">
            <v>0.1</v>
          </cell>
          <cell r="E912">
            <v>0.1</v>
          </cell>
          <cell r="F912">
            <v>0.1</v>
          </cell>
          <cell r="G912">
            <v>0</v>
          </cell>
          <cell r="H912">
            <v>0.1</v>
          </cell>
          <cell r="I912">
            <v>6.7500000000000004E-2</v>
          </cell>
          <cell r="J912">
            <v>6.7500000000000004E-2</v>
          </cell>
          <cell r="K912">
            <v>6.7500000000000004E-2</v>
          </cell>
          <cell r="L912">
            <v>0.05</v>
          </cell>
          <cell r="M912">
            <v>0.05</v>
          </cell>
          <cell r="N912">
            <v>7.4999999999999997E-2</v>
          </cell>
        </row>
        <row r="913">
          <cell r="C913">
            <v>37257</v>
          </cell>
          <cell r="D913">
            <v>0.1</v>
          </cell>
          <cell r="E913">
            <v>0.1</v>
          </cell>
          <cell r="F913">
            <v>0.1</v>
          </cell>
          <cell r="G913">
            <v>0</v>
          </cell>
          <cell r="H913">
            <v>0.1</v>
          </cell>
          <cell r="I913">
            <v>6.7500000000000004E-2</v>
          </cell>
          <cell r="J913">
            <v>6.7500000000000004E-2</v>
          </cell>
          <cell r="K913">
            <v>6.7500000000000004E-2</v>
          </cell>
          <cell r="L913">
            <v>0.05</v>
          </cell>
          <cell r="M913">
            <v>0.05</v>
          </cell>
          <cell r="N913">
            <v>7.4999999999999997E-2</v>
          </cell>
        </row>
        <row r="914">
          <cell r="C914">
            <v>37622</v>
          </cell>
          <cell r="D914">
            <v>0.1</v>
          </cell>
          <cell r="E914">
            <v>0.1</v>
          </cell>
          <cell r="F914">
            <v>0.1</v>
          </cell>
          <cell r="G914">
            <v>0</v>
          </cell>
          <cell r="H914">
            <v>0.1</v>
          </cell>
          <cell r="I914">
            <v>6.7500000000000004E-2</v>
          </cell>
          <cell r="J914">
            <v>6.7500000000000004E-2</v>
          </cell>
          <cell r="K914">
            <v>6.7500000000000004E-2</v>
          </cell>
          <cell r="L914">
            <v>0.05</v>
          </cell>
          <cell r="M914">
            <v>0.05</v>
          </cell>
          <cell r="N914">
            <v>7.4999999999999997E-2</v>
          </cell>
        </row>
        <row r="915">
          <cell r="C915">
            <v>37987</v>
          </cell>
          <cell r="D915">
            <v>0.1</v>
          </cell>
          <cell r="E915">
            <v>0.1</v>
          </cell>
          <cell r="F915">
            <v>0.1</v>
          </cell>
          <cell r="G915">
            <v>0</v>
          </cell>
          <cell r="H915">
            <v>0.1</v>
          </cell>
          <cell r="I915">
            <v>6.7500000000000004E-2</v>
          </cell>
          <cell r="J915">
            <v>6.7500000000000004E-2</v>
          </cell>
          <cell r="K915">
            <v>6.7500000000000004E-2</v>
          </cell>
          <cell r="L915">
            <v>0.05</v>
          </cell>
          <cell r="M915">
            <v>0.05</v>
          </cell>
          <cell r="N915">
            <v>7.4999999999999997E-2</v>
          </cell>
        </row>
        <row r="916">
          <cell r="C916">
            <v>38353</v>
          </cell>
          <cell r="D916">
            <v>0.1</v>
          </cell>
          <cell r="E916">
            <v>0.1</v>
          </cell>
          <cell r="F916">
            <v>0.1</v>
          </cell>
          <cell r="G916">
            <v>0</v>
          </cell>
          <cell r="H916">
            <v>0.1</v>
          </cell>
          <cell r="I916">
            <v>6.7500000000000004E-2</v>
          </cell>
          <cell r="J916">
            <v>6.7500000000000004E-2</v>
          </cell>
          <cell r="K916">
            <v>6.7500000000000004E-2</v>
          </cell>
          <cell r="L916">
            <v>0.05</v>
          </cell>
          <cell r="M916">
            <v>0.05</v>
          </cell>
          <cell r="N916">
            <v>7.4999999999999997E-2</v>
          </cell>
        </row>
        <row r="917">
          <cell r="C917">
            <v>38718</v>
          </cell>
          <cell r="D917">
            <v>0.1</v>
          </cell>
          <cell r="E917">
            <v>0.1</v>
          </cell>
          <cell r="F917">
            <v>0.1</v>
          </cell>
          <cell r="G917">
            <v>0</v>
          </cell>
          <cell r="H917">
            <v>0.1</v>
          </cell>
          <cell r="I917">
            <v>6.7500000000000004E-2</v>
          </cell>
          <cell r="J917">
            <v>6.7500000000000004E-2</v>
          </cell>
          <cell r="K917">
            <v>6.7500000000000004E-2</v>
          </cell>
          <cell r="L917">
            <v>0.05</v>
          </cell>
          <cell r="M917">
            <v>0.05</v>
          </cell>
          <cell r="N917">
            <v>7.4999999999999997E-2</v>
          </cell>
        </row>
        <row r="919">
          <cell r="C919" t="str">
            <v>Powercor</v>
          </cell>
          <cell r="D919" t="str">
            <v>Pulse</v>
          </cell>
          <cell r="E919" t="str">
            <v>AGL</v>
          </cell>
          <cell r="F919" t="str">
            <v>TXU</v>
          </cell>
          <cell r="G919" t="str">
            <v>CitiPower</v>
          </cell>
          <cell r="H919" t="str">
            <v>Powercor</v>
          </cell>
          <cell r="I919" t="str">
            <v>Integral</v>
          </cell>
          <cell r="J919" t="str">
            <v>EnergyAustralia</v>
          </cell>
          <cell r="K919" t="str">
            <v>Rural NSW</v>
          </cell>
          <cell r="L919" t="str">
            <v>Energex</v>
          </cell>
          <cell r="M919" t="str">
            <v>Ergon</v>
          </cell>
          <cell r="N919" t="str">
            <v>Non Incumbent</v>
          </cell>
        </row>
        <row r="920">
          <cell r="C920">
            <v>36526</v>
          </cell>
          <cell r="D920">
            <v>0.1</v>
          </cell>
          <cell r="E920">
            <v>0.1</v>
          </cell>
          <cell r="F920">
            <v>0.1</v>
          </cell>
          <cell r="G920">
            <v>0.1</v>
          </cell>
          <cell r="H920">
            <v>0</v>
          </cell>
          <cell r="I920">
            <v>6.7500000000000004E-2</v>
          </cell>
          <cell r="J920">
            <v>6.7500000000000004E-2</v>
          </cell>
          <cell r="K920">
            <v>6.7500000000000004E-2</v>
          </cell>
          <cell r="L920">
            <v>0.05</v>
          </cell>
          <cell r="M920">
            <v>0.05</v>
          </cell>
          <cell r="N920">
            <v>7.4999999999999997E-2</v>
          </cell>
        </row>
        <row r="921">
          <cell r="C921">
            <v>36892</v>
          </cell>
          <cell r="D921">
            <v>0.1</v>
          </cell>
          <cell r="E921">
            <v>0.1</v>
          </cell>
          <cell r="F921">
            <v>0.1</v>
          </cell>
          <cell r="G921">
            <v>0.1</v>
          </cell>
          <cell r="H921">
            <v>0</v>
          </cell>
          <cell r="I921">
            <v>6.7500000000000004E-2</v>
          </cell>
          <cell r="J921">
            <v>6.7500000000000004E-2</v>
          </cell>
          <cell r="K921">
            <v>6.7500000000000004E-2</v>
          </cell>
          <cell r="L921">
            <v>0.05</v>
          </cell>
          <cell r="M921">
            <v>0.05</v>
          </cell>
          <cell r="N921">
            <v>7.4999999999999997E-2</v>
          </cell>
        </row>
        <row r="922">
          <cell r="C922">
            <v>37257</v>
          </cell>
          <cell r="D922">
            <v>0.1</v>
          </cell>
          <cell r="E922">
            <v>0.1</v>
          </cell>
          <cell r="F922">
            <v>0.1</v>
          </cell>
          <cell r="G922">
            <v>0.1</v>
          </cell>
          <cell r="H922">
            <v>0</v>
          </cell>
          <cell r="I922">
            <v>6.7500000000000004E-2</v>
          </cell>
          <cell r="J922">
            <v>6.7500000000000004E-2</v>
          </cell>
          <cell r="K922">
            <v>6.7500000000000004E-2</v>
          </cell>
          <cell r="L922">
            <v>0.05</v>
          </cell>
          <cell r="M922">
            <v>0.05</v>
          </cell>
          <cell r="N922">
            <v>7.4999999999999997E-2</v>
          </cell>
        </row>
        <row r="923">
          <cell r="C923">
            <v>37622</v>
          </cell>
          <cell r="D923">
            <v>0.1</v>
          </cell>
          <cell r="E923">
            <v>0.1</v>
          </cell>
          <cell r="F923">
            <v>0.1</v>
          </cell>
          <cell r="G923">
            <v>0.1</v>
          </cell>
          <cell r="H923">
            <v>0</v>
          </cell>
          <cell r="I923">
            <v>6.7500000000000004E-2</v>
          </cell>
          <cell r="J923">
            <v>6.7500000000000004E-2</v>
          </cell>
          <cell r="K923">
            <v>6.7500000000000004E-2</v>
          </cell>
          <cell r="L923">
            <v>0.05</v>
          </cell>
          <cell r="M923">
            <v>0.05</v>
          </cell>
          <cell r="N923">
            <v>7.4999999999999997E-2</v>
          </cell>
        </row>
        <row r="924">
          <cell r="C924">
            <v>37987</v>
          </cell>
          <cell r="D924">
            <v>0.1</v>
          </cell>
          <cell r="E924">
            <v>0.1</v>
          </cell>
          <cell r="F924">
            <v>0.1</v>
          </cell>
          <cell r="G924">
            <v>0.1</v>
          </cell>
          <cell r="H924">
            <v>0</v>
          </cell>
          <cell r="I924">
            <v>6.7500000000000004E-2</v>
          </cell>
          <cell r="J924">
            <v>6.7500000000000004E-2</v>
          </cell>
          <cell r="K924">
            <v>6.7500000000000004E-2</v>
          </cell>
          <cell r="L924">
            <v>0.05</v>
          </cell>
          <cell r="M924">
            <v>0.05</v>
          </cell>
          <cell r="N924">
            <v>7.4999999999999997E-2</v>
          </cell>
        </row>
        <row r="925">
          <cell r="C925">
            <v>38353</v>
          </cell>
          <cell r="D925">
            <v>0.1</v>
          </cell>
          <cell r="E925">
            <v>0.1</v>
          </cell>
          <cell r="F925">
            <v>0.1</v>
          </cell>
          <cell r="G925">
            <v>0.1</v>
          </cell>
          <cell r="H925">
            <v>0</v>
          </cell>
          <cell r="I925">
            <v>6.7500000000000004E-2</v>
          </cell>
          <cell r="J925">
            <v>6.7500000000000004E-2</v>
          </cell>
          <cell r="K925">
            <v>6.7500000000000004E-2</v>
          </cell>
          <cell r="L925">
            <v>0.05</v>
          </cell>
          <cell r="M925">
            <v>0.05</v>
          </cell>
          <cell r="N925">
            <v>7.4999999999999997E-2</v>
          </cell>
        </row>
        <row r="926">
          <cell r="C926">
            <v>38718</v>
          </cell>
          <cell r="D926">
            <v>0.1</v>
          </cell>
          <cell r="E926">
            <v>0.1</v>
          </cell>
          <cell r="F926">
            <v>0.1</v>
          </cell>
          <cell r="G926">
            <v>0.1</v>
          </cell>
          <cell r="H926">
            <v>0</v>
          </cell>
          <cell r="I926">
            <v>6.7500000000000004E-2</v>
          </cell>
          <cell r="J926">
            <v>6.7500000000000004E-2</v>
          </cell>
          <cell r="K926">
            <v>6.7500000000000004E-2</v>
          </cell>
          <cell r="L926">
            <v>0.05</v>
          </cell>
          <cell r="M926">
            <v>0.05</v>
          </cell>
          <cell r="N926">
            <v>7.4999999999999997E-2</v>
          </cell>
        </row>
        <row r="928">
          <cell r="C928" t="str">
            <v>Integral</v>
          </cell>
          <cell r="D928" t="str">
            <v>Pulse</v>
          </cell>
          <cell r="E928" t="str">
            <v>AGL</v>
          </cell>
          <cell r="F928" t="str">
            <v>TXU</v>
          </cell>
          <cell r="G928" t="str">
            <v>CitiPower</v>
          </cell>
          <cell r="H928" t="str">
            <v>Powercor</v>
          </cell>
          <cell r="I928" t="str">
            <v>Integral</v>
          </cell>
          <cell r="J928" t="str">
            <v>EnergyAustralia</v>
          </cell>
          <cell r="K928" t="str">
            <v>Rural NSW</v>
          </cell>
          <cell r="L928" t="str">
            <v>Energex</v>
          </cell>
          <cell r="M928" t="str">
            <v>Ergon</v>
          </cell>
          <cell r="N928" t="str">
            <v>Non Incumbent</v>
          </cell>
        </row>
        <row r="929">
          <cell r="C929">
            <v>36526</v>
          </cell>
          <cell r="D929">
            <v>0.11333333333333334</v>
          </cell>
          <cell r="E929">
            <v>0.11333333333333334</v>
          </cell>
          <cell r="F929">
            <v>0.11333333333333334</v>
          </cell>
          <cell r="G929">
            <v>0.11333333333333334</v>
          </cell>
          <cell r="H929">
            <v>0.11333333333333334</v>
          </cell>
          <cell r="I929">
            <v>0</v>
          </cell>
          <cell r="J929">
            <v>0.2</v>
          </cell>
          <cell r="K929">
            <v>0.2</v>
          </cell>
          <cell r="L929">
            <v>8.3333333333333329E-2</v>
          </cell>
          <cell r="M929">
            <v>8.3333333333333329E-2</v>
          </cell>
          <cell r="N929">
            <v>0.12</v>
          </cell>
        </row>
        <row r="930">
          <cell r="C930">
            <v>36892</v>
          </cell>
          <cell r="D930">
            <v>0.11333333333333334</v>
          </cell>
          <cell r="E930">
            <v>0.11333333333333334</v>
          </cell>
          <cell r="F930">
            <v>0.11333333333333334</v>
          </cell>
          <cell r="G930">
            <v>0.11333333333333334</v>
          </cell>
          <cell r="H930">
            <v>0.11333333333333334</v>
          </cell>
          <cell r="I930">
            <v>0</v>
          </cell>
          <cell r="J930">
            <v>0.2</v>
          </cell>
          <cell r="K930">
            <v>0.2</v>
          </cell>
          <cell r="L930">
            <v>8.3333333333333329E-2</v>
          </cell>
          <cell r="M930">
            <v>8.3333333333333329E-2</v>
          </cell>
          <cell r="N930">
            <v>0.12</v>
          </cell>
        </row>
        <row r="931">
          <cell r="C931">
            <v>37257</v>
          </cell>
          <cell r="D931">
            <v>0.11333333333333334</v>
          </cell>
          <cell r="E931">
            <v>0.11333333333333334</v>
          </cell>
          <cell r="F931">
            <v>0.11333333333333334</v>
          </cell>
          <cell r="G931">
            <v>0.11333333333333334</v>
          </cell>
          <cell r="H931">
            <v>0.11333333333333334</v>
          </cell>
          <cell r="I931">
            <v>0</v>
          </cell>
          <cell r="J931">
            <v>0.2</v>
          </cell>
          <cell r="K931">
            <v>0.2</v>
          </cell>
          <cell r="L931">
            <v>8.3333333333333329E-2</v>
          </cell>
          <cell r="M931">
            <v>8.3333333333333329E-2</v>
          </cell>
          <cell r="N931">
            <v>0.12</v>
          </cell>
        </row>
        <row r="932">
          <cell r="C932">
            <v>37622</v>
          </cell>
          <cell r="D932">
            <v>0.11333333333333334</v>
          </cell>
          <cell r="E932">
            <v>0.11333333333333334</v>
          </cell>
          <cell r="F932">
            <v>0.11333333333333334</v>
          </cell>
          <cell r="G932">
            <v>0.11333333333333334</v>
          </cell>
          <cell r="H932">
            <v>0.11333333333333334</v>
          </cell>
          <cell r="I932">
            <v>0</v>
          </cell>
          <cell r="J932">
            <v>0.2</v>
          </cell>
          <cell r="K932">
            <v>0.2</v>
          </cell>
          <cell r="L932">
            <v>8.3333333333333329E-2</v>
          </cell>
          <cell r="M932">
            <v>8.3333333333333329E-2</v>
          </cell>
          <cell r="N932">
            <v>0.12</v>
          </cell>
        </row>
        <row r="933">
          <cell r="C933">
            <v>37987</v>
          </cell>
          <cell r="D933">
            <v>0.11333333333333334</v>
          </cell>
          <cell r="E933">
            <v>0.11333333333333334</v>
          </cell>
          <cell r="F933">
            <v>0.11333333333333334</v>
          </cell>
          <cell r="G933">
            <v>0.11333333333333334</v>
          </cell>
          <cell r="H933">
            <v>0.11333333333333334</v>
          </cell>
          <cell r="I933">
            <v>0</v>
          </cell>
          <cell r="J933">
            <v>0.2</v>
          </cell>
          <cell r="K933">
            <v>0.2</v>
          </cell>
          <cell r="L933">
            <v>8.3333333333333329E-2</v>
          </cell>
          <cell r="M933">
            <v>8.3333333333333329E-2</v>
          </cell>
          <cell r="N933">
            <v>0.12</v>
          </cell>
        </row>
        <row r="934">
          <cell r="C934">
            <v>38353</v>
          </cell>
          <cell r="D934">
            <v>0.11333333333333334</v>
          </cell>
          <cell r="E934">
            <v>0.11333333333333334</v>
          </cell>
          <cell r="F934">
            <v>0.11333333333333334</v>
          </cell>
          <cell r="G934">
            <v>0.11333333333333334</v>
          </cell>
          <cell r="H934">
            <v>0.11333333333333334</v>
          </cell>
          <cell r="I934">
            <v>0</v>
          </cell>
          <cell r="J934">
            <v>0.2</v>
          </cell>
          <cell r="K934">
            <v>0.2</v>
          </cell>
          <cell r="L934">
            <v>8.3333333333333329E-2</v>
          </cell>
          <cell r="M934">
            <v>8.3333333333333329E-2</v>
          </cell>
          <cell r="N934">
            <v>0.12</v>
          </cell>
        </row>
        <row r="935">
          <cell r="C935">
            <v>38718</v>
          </cell>
          <cell r="D935">
            <v>0.11333333333333334</v>
          </cell>
          <cell r="E935">
            <v>0.11333333333333334</v>
          </cell>
          <cell r="F935">
            <v>0.11333333333333334</v>
          </cell>
          <cell r="G935">
            <v>0.11333333333333334</v>
          </cell>
          <cell r="H935">
            <v>0.11333333333333334</v>
          </cell>
          <cell r="I935">
            <v>0</v>
          </cell>
          <cell r="J935">
            <v>0.2</v>
          </cell>
          <cell r="K935">
            <v>0.2</v>
          </cell>
          <cell r="L935">
            <v>8.3333333333333329E-2</v>
          </cell>
          <cell r="M935">
            <v>8.3333333333333329E-2</v>
          </cell>
          <cell r="N935">
            <v>0.12</v>
          </cell>
        </row>
        <row r="937">
          <cell r="C937" t="str">
            <v>EnergyAustralia</v>
          </cell>
          <cell r="D937" t="str">
            <v>Pulse</v>
          </cell>
          <cell r="E937" t="str">
            <v>AGL</v>
          </cell>
          <cell r="F937" t="str">
            <v>TXU</v>
          </cell>
          <cell r="G937" t="str">
            <v>CitiPower</v>
          </cell>
          <cell r="H937" t="str">
            <v>Powercor</v>
          </cell>
          <cell r="I937" t="str">
            <v>Integral</v>
          </cell>
          <cell r="J937" t="str">
            <v>EnergyAustralia</v>
          </cell>
          <cell r="K937" t="str">
            <v>Rural NSW</v>
          </cell>
          <cell r="L937" t="str">
            <v>Energex</v>
          </cell>
          <cell r="M937" t="str">
            <v>Ergon</v>
          </cell>
          <cell r="N937" t="str">
            <v>Non Incumbent</v>
          </cell>
        </row>
        <row r="938">
          <cell r="C938">
            <v>36526</v>
          </cell>
          <cell r="D938">
            <v>0.11333333333333334</v>
          </cell>
          <cell r="E938">
            <v>0.11333333333333334</v>
          </cell>
          <cell r="F938">
            <v>0.11333333333333334</v>
          </cell>
          <cell r="G938">
            <v>0.11333333333333334</v>
          </cell>
          <cell r="H938">
            <v>0.11333333333333334</v>
          </cell>
          <cell r="I938">
            <v>0.2</v>
          </cell>
          <cell r="J938">
            <v>0</v>
          </cell>
          <cell r="K938">
            <v>0.2</v>
          </cell>
          <cell r="L938">
            <v>8.3333333333333329E-2</v>
          </cell>
          <cell r="M938">
            <v>8.3333333333333329E-2</v>
          </cell>
          <cell r="N938">
            <v>0.12</v>
          </cell>
        </row>
        <row r="939">
          <cell r="C939">
            <v>36892</v>
          </cell>
          <cell r="D939">
            <v>0.11333333333333334</v>
          </cell>
          <cell r="E939">
            <v>0.11333333333333334</v>
          </cell>
          <cell r="F939">
            <v>0.11333333333333334</v>
          </cell>
          <cell r="G939">
            <v>0.11333333333333334</v>
          </cell>
          <cell r="H939">
            <v>0.11333333333333334</v>
          </cell>
          <cell r="I939">
            <v>0.2</v>
          </cell>
          <cell r="J939">
            <v>0</v>
          </cell>
          <cell r="K939">
            <v>0.2</v>
          </cell>
          <cell r="L939">
            <v>8.3333333333333329E-2</v>
          </cell>
          <cell r="M939">
            <v>8.3333333333333329E-2</v>
          </cell>
          <cell r="N939">
            <v>0.12</v>
          </cell>
        </row>
        <row r="940">
          <cell r="C940">
            <v>37257</v>
          </cell>
          <cell r="D940">
            <v>0.11333333333333334</v>
          </cell>
          <cell r="E940">
            <v>0.11333333333333334</v>
          </cell>
          <cell r="F940">
            <v>0.11333333333333334</v>
          </cell>
          <cell r="G940">
            <v>0.11333333333333334</v>
          </cell>
          <cell r="H940">
            <v>0.11333333333333334</v>
          </cell>
          <cell r="I940">
            <v>0.2</v>
          </cell>
          <cell r="J940">
            <v>0</v>
          </cell>
          <cell r="K940">
            <v>0.2</v>
          </cell>
          <cell r="L940">
            <v>8.3333333333333329E-2</v>
          </cell>
          <cell r="M940">
            <v>8.3333333333333329E-2</v>
          </cell>
          <cell r="N940">
            <v>0.12</v>
          </cell>
        </row>
        <row r="941">
          <cell r="C941">
            <v>37622</v>
          </cell>
          <cell r="D941">
            <v>0.11333333333333334</v>
          </cell>
          <cell r="E941">
            <v>0.11333333333333334</v>
          </cell>
          <cell r="F941">
            <v>0.11333333333333334</v>
          </cell>
          <cell r="G941">
            <v>0.11333333333333334</v>
          </cell>
          <cell r="H941">
            <v>0.11333333333333334</v>
          </cell>
          <cell r="I941">
            <v>0.2</v>
          </cell>
          <cell r="J941">
            <v>0</v>
          </cell>
          <cell r="K941">
            <v>0.2</v>
          </cell>
          <cell r="L941">
            <v>8.3333333333333329E-2</v>
          </cell>
          <cell r="M941">
            <v>8.3333333333333329E-2</v>
          </cell>
          <cell r="N941">
            <v>0.12</v>
          </cell>
        </row>
        <row r="942">
          <cell r="C942">
            <v>37987</v>
          </cell>
          <cell r="D942">
            <v>0.11333333333333334</v>
          </cell>
          <cell r="E942">
            <v>0.11333333333333334</v>
          </cell>
          <cell r="F942">
            <v>0.11333333333333334</v>
          </cell>
          <cell r="G942">
            <v>0.11333333333333334</v>
          </cell>
          <cell r="H942">
            <v>0.11333333333333334</v>
          </cell>
          <cell r="I942">
            <v>0.2</v>
          </cell>
          <cell r="J942">
            <v>0</v>
          </cell>
          <cell r="K942">
            <v>0.2</v>
          </cell>
          <cell r="L942">
            <v>8.3333333333333329E-2</v>
          </cell>
          <cell r="M942">
            <v>8.3333333333333329E-2</v>
          </cell>
          <cell r="N942">
            <v>0.12</v>
          </cell>
        </row>
        <row r="943">
          <cell r="C943">
            <v>38353</v>
          </cell>
          <cell r="D943">
            <v>0.11333333333333334</v>
          </cell>
          <cell r="E943">
            <v>0.11333333333333334</v>
          </cell>
          <cell r="F943">
            <v>0.11333333333333334</v>
          </cell>
          <cell r="G943">
            <v>0.11333333333333334</v>
          </cell>
          <cell r="H943">
            <v>0.11333333333333334</v>
          </cell>
          <cell r="I943">
            <v>0.2</v>
          </cell>
          <cell r="J943">
            <v>0</v>
          </cell>
          <cell r="K943">
            <v>0.2</v>
          </cell>
          <cell r="L943">
            <v>8.3333333333333329E-2</v>
          </cell>
          <cell r="M943">
            <v>8.3333333333333329E-2</v>
          </cell>
          <cell r="N943">
            <v>0.12</v>
          </cell>
        </row>
        <row r="944">
          <cell r="C944">
            <v>38718</v>
          </cell>
          <cell r="D944">
            <v>0.11333333333333334</v>
          </cell>
          <cell r="E944">
            <v>0.11333333333333334</v>
          </cell>
          <cell r="F944">
            <v>0.11333333333333334</v>
          </cell>
          <cell r="G944">
            <v>0.11333333333333334</v>
          </cell>
          <cell r="H944">
            <v>0.11333333333333334</v>
          </cell>
          <cell r="I944">
            <v>0.2</v>
          </cell>
          <cell r="J944">
            <v>0</v>
          </cell>
          <cell r="K944">
            <v>0.2</v>
          </cell>
          <cell r="L944">
            <v>8.3333333333333329E-2</v>
          </cell>
          <cell r="M944">
            <v>8.3333333333333329E-2</v>
          </cell>
          <cell r="N944">
            <v>0.12</v>
          </cell>
        </row>
        <row r="946">
          <cell r="C946" t="str">
            <v>Rural NSW</v>
          </cell>
          <cell r="D946" t="str">
            <v>Pulse</v>
          </cell>
          <cell r="E946" t="str">
            <v>AGL</v>
          </cell>
          <cell r="F946" t="str">
            <v>TXU</v>
          </cell>
          <cell r="G946" t="str">
            <v>CitiPower</v>
          </cell>
          <cell r="H946" t="str">
            <v>Powercor</v>
          </cell>
          <cell r="I946" t="str">
            <v>Integral</v>
          </cell>
          <cell r="J946" t="str">
            <v>EnergyAustralia</v>
          </cell>
          <cell r="K946" t="str">
            <v>Rural NSW</v>
          </cell>
          <cell r="L946" t="str">
            <v>Energex</v>
          </cell>
          <cell r="M946" t="str">
            <v>Ergon</v>
          </cell>
          <cell r="N946" t="str">
            <v>Non Incumbent</v>
          </cell>
        </row>
        <row r="947">
          <cell r="C947">
            <v>36526</v>
          </cell>
          <cell r="D947">
            <v>0.11333333333333334</v>
          </cell>
          <cell r="E947">
            <v>0.11333333333333334</v>
          </cell>
          <cell r="F947">
            <v>0.11333333333333334</v>
          </cell>
          <cell r="G947">
            <v>0.11333333333333334</v>
          </cell>
          <cell r="H947">
            <v>0.11333333333333334</v>
          </cell>
          <cell r="I947">
            <v>0.2</v>
          </cell>
          <cell r="J947">
            <v>0.2</v>
          </cell>
          <cell r="K947">
            <v>0</v>
          </cell>
          <cell r="L947">
            <v>8.3333333333333329E-2</v>
          </cell>
          <cell r="M947">
            <v>8.3333333333333329E-2</v>
          </cell>
          <cell r="N947">
            <v>0.12</v>
          </cell>
        </row>
        <row r="948">
          <cell r="C948">
            <v>36892</v>
          </cell>
          <cell r="D948">
            <v>0.11333333333333334</v>
          </cell>
          <cell r="E948">
            <v>0.11333333333333334</v>
          </cell>
          <cell r="F948">
            <v>0.11333333333333334</v>
          </cell>
          <cell r="G948">
            <v>0.11333333333333334</v>
          </cell>
          <cell r="H948">
            <v>0.11333333333333334</v>
          </cell>
          <cell r="I948">
            <v>0.2</v>
          </cell>
          <cell r="J948">
            <v>0.2</v>
          </cell>
          <cell r="K948">
            <v>0</v>
          </cell>
          <cell r="L948">
            <v>8.3333333333333329E-2</v>
          </cell>
          <cell r="M948">
            <v>8.3333333333333329E-2</v>
          </cell>
          <cell r="N948">
            <v>0.12</v>
          </cell>
        </row>
        <row r="949">
          <cell r="C949">
            <v>37257</v>
          </cell>
          <cell r="D949">
            <v>0.11333333333333334</v>
          </cell>
          <cell r="E949">
            <v>0.11333333333333334</v>
          </cell>
          <cell r="F949">
            <v>0.11333333333333334</v>
          </cell>
          <cell r="G949">
            <v>0.11333333333333334</v>
          </cell>
          <cell r="H949">
            <v>0.11333333333333334</v>
          </cell>
          <cell r="I949">
            <v>0.2</v>
          </cell>
          <cell r="J949">
            <v>0.2</v>
          </cell>
          <cell r="K949">
            <v>0</v>
          </cell>
          <cell r="L949">
            <v>8.3333333333333329E-2</v>
          </cell>
          <cell r="M949">
            <v>8.3333333333333329E-2</v>
          </cell>
          <cell r="N949">
            <v>0.12</v>
          </cell>
        </row>
        <row r="950">
          <cell r="C950">
            <v>37622</v>
          </cell>
          <cell r="D950">
            <v>0.11333333333333334</v>
          </cell>
          <cell r="E950">
            <v>0.11333333333333334</v>
          </cell>
          <cell r="F950">
            <v>0.11333333333333334</v>
          </cell>
          <cell r="G950">
            <v>0.11333333333333334</v>
          </cell>
          <cell r="H950">
            <v>0.11333333333333334</v>
          </cell>
          <cell r="I950">
            <v>0.2</v>
          </cell>
          <cell r="J950">
            <v>0.2</v>
          </cell>
          <cell r="K950">
            <v>0</v>
          </cell>
          <cell r="L950">
            <v>8.3333333333333329E-2</v>
          </cell>
          <cell r="M950">
            <v>8.3333333333333329E-2</v>
          </cell>
          <cell r="N950">
            <v>0.12</v>
          </cell>
        </row>
        <row r="951">
          <cell r="C951">
            <v>37987</v>
          </cell>
          <cell r="D951">
            <v>0.11333333333333334</v>
          </cell>
          <cell r="E951">
            <v>0.11333333333333334</v>
          </cell>
          <cell r="F951">
            <v>0.11333333333333334</v>
          </cell>
          <cell r="G951">
            <v>0.11333333333333334</v>
          </cell>
          <cell r="H951">
            <v>0.11333333333333334</v>
          </cell>
          <cell r="I951">
            <v>0.2</v>
          </cell>
          <cell r="J951">
            <v>0.2</v>
          </cell>
          <cell r="K951">
            <v>0</v>
          </cell>
          <cell r="L951">
            <v>8.3333333333333329E-2</v>
          </cell>
          <cell r="M951">
            <v>8.3333333333333329E-2</v>
          </cell>
          <cell r="N951">
            <v>0.12</v>
          </cell>
        </row>
        <row r="952">
          <cell r="C952">
            <v>38353</v>
          </cell>
          <cell r="D952">
            <v>0.11333333333333334</v>
          </cell>
          <cell r="E952">
            <v>0.11333333333333334</v>
          </cell>
          <cell r="F952">
            <v>0.11333333333333334</v>
          </cell>
          <cell r="G952">
            <v>0.11333333333333334</v>
          </cell>
          <cell r="H952">
            <v>0.11333333333333334</v>
          </cell>
          <cell r="I952">
            <v>0.2</v>
          </cell>
          <cell r="J952">
            <v>0.2</v>
          </cell>
          <cell r="K952">
            <v>0</v>
          </cell>
          <cell r="L952">
            <v>8.3333333333333329E-2</v>
          </cell>
          <cell r="M952">
            <v>8.3333333333333329E-2</v>
          </cell>
          <cell r="N952">
            <v>0.12</v>
          </cell>
        </row>
        <row r="953">
          <cell r="C953">
            <v>38718</v>
          </cell>
          <cell r="D953">
            <v>0.11333333333333334</v>
          </cell>
          <cell r="E953">
            <v>0.11333333333333334</v>
          </cell>
          <cell r="F953">
            <v>0.11333333333333334</v>
          </cell>
          <cell r="G953">
            <v>0.11333333333333334</v>
          </cell>
          <cell r="H953">
            <v>0.11333333333333334</v>
          </cell>
          <cell r="I953">
            <v>0.2</v>
          </cell>
          <cell r="J953">
            <v>0.2</v>
          </cell>
          <cell r="K953">
            <v>0</v>
          </cell>
          <cell r="L953">
            <v>8.3333333333333329E-2</v>
          </cell>
          <cell r="M953">
            <v>8.3333333333333329E-2</v>
          </cell>
          <cell r="N953">
            <v>0.12</v>
          </cell>
        </row>
        <row r="955">
          <cell r="C955" t="str">
            <v>Energex</v>
          </cell>
          <cell r="D955" t="str">
            <v>Pulse</v>
          </cell>
          <cell r="E955" t="str">
            <v>AGL</v>
          </cell>
          <cell r="F955" t="str">
            <v>TXU</v>
          </cell>
          <cell r="G955" t="str">
            <v>CitiPower</v>
          </cell>
          <cell r="H955" t="str">
            <v>Powercor</v>
          </cell>
          <cell r="I955" t="str">
            <v>Integral</v>
          </cell>
          <cell r="J955" t="str">
            <v>EnergyAustralia</v>
          </cell>
          <cell r="K955" t="str">
            <v>Rural NSW</v>
          </cell>
          <cell r="L955" t="str">
            <v>Energex</v>
          </cell>
          <cell r="M955" t="str">
            <v>Ergon</v>
          </cell>
          <cell r="N955" t="str">
            <v>Non Incumbent</v>
          </cell>
        </row>
        <row r="956">
          <cell r="C956">
            <v>36526</v>
          </cell>
          <cell r="D956">
            <v>7.0000000000000007E-2</v>
          </cell>
          <cell r="E956">
            <v>7.0000000000000007E-2</v>
          </cell>
          <cell r="F956">
            <v>7.0000000000000007E-2</v>
          </cell>
          <cell r="G956">
            <v>7.0000000000000007E-2</v>
          </cell>
          <cell r="H956">
            <v>7.0000000000000007E-2</v>
          </cell>
          <cell r="I956">
            <v>7.0000000000000007E-2</v>
          </cell>
          <cell r="J956">
            <v>7.0000000000000007E-2</v>
          </cell>
          <cell r="K956">
            <v>7.0000000000000007E-2</v>
          </cell>
          <cell r="L956">
            <v>0</v>
          </cell>
          <cell r="M956">
            <v>0.4</v>
          </cell>
          <cell r="N956">
            <v>7.4999999999999997E-2</v>
          </cell>
        </row>
        <row r="957">
          <cell r="C957">
            <v>36892</v>
          </cell>
          <cell r="D957">
            <v>7.0000000000000007E-2</v>
          </cell>
          <cell r="E957">
            <v>7.0000000000000007E-2</v>
          </cell>
          <cell r="F957">
            <v>7.0000000000000007E-2</v>
          </cell>
          <cell r="G957">
            <v>7.0000000000000007E-2</v>
          </cell>
          <cell r="H957">
            <v>7.0000000000000007E-2</v>
          </cell>
          <cell r="I957">
            <v>7.0000000000000007E-2</v>
          </cell>
          <cell r="J957">
            <v>7.0000000000000007E-2</v>
          </cell>
          <cell r="K957">
            <v>7.0000000000000007E-2</v>
          </cell>
          <cell r="L957">
            <v>0</v>
          </cell>
          <cell r="M957">
            <v>0.4</v>
          </cell>
          <cell r="N957">
            <v>7.4999999999999997E-2</v>
          </cell>
        </row>
        <row r="958">
          <cell r="C958">
            <v>37257</v>
          </cell>
          <cell r="D958">
            <v>7.0000000000000007E-2</v>
          </cell>
          <cell r="E958">
            <v>7.0000000000000007E-2</v>
          </cell>
          <cell r="F958">
            <v>7.0000000000000007E-2</v>
          </cell>
          <cell r="G958">
            <v>7.0000000000000007E-2</v>
          </cell>
          <cell r="H958">
            <v>7.0000000000000007E-2</v>
          </cell>
          <cell r="I958">
            <v>7.0000000000000007E-2</v>
          </cell>
          <cell r="J958">
            <v>7.0000000000000007E-2</v>
          </cell>
          <cell r="K958">
            <v>7.0000000000000007E-2</v>
          </cell>
          <cell r="L958">
            <v>0</v>
          </cell>
          <cell r="M958">
            <v>0.4</v>
          </cell>
          <cell r="N958">
            <v>7.4999999999999997E-2</v>
          </cell>
        </row>
        <row r="959">
          <cell r="C959">
            <v>37622</v>
          </cell>
          <cell r="D959">
            <v>7.0000000000000007E-2</v>
          </cell>
          <cell r="E959">
            <v>7.0000000000000007E-2</v>
          </cell>
          <cell r="F959">
            <v>7.0000000000000007E-2</v>
          </cell>
          <cell r="G959">
            <v>7.0000000000000007E-2</v>
          </cell>
          <cell r="H959">
            <v>7.0000000000000007E-2</v>
          </cell>
          <cell r="I959">
            <v>7.0000000000000007E-2</v>
          </cell>
          <cell r="J959">
            <v>7.0000000000000007E-2</v>
          </cell>
          <cell r="K959">
            <v>7.0000000000000007E-2</v>
          </cell>
          <cell r="L959">
            <v>0</v>
          </cell>
          <cell r="M959">
            <v>0.4</v>
          </cell>
          <cell r="N959">
            <v>7.4999999999999997E-2</v>
          </cell>
        </row>
        <row r="960">
          <cell r="C960">
            <v>37987</v>
          </cell>
          <cell r="D960">
            <v>7.0000000000000007E-2</v>
          </cell>
          <cell r="E960">
            <v>7.0000000000000007E-2</v>
          </cell>
          <cell r="F960">
            <v>7.0000000000000007E-2</v>
          </cell>
          <cell r="G960">
            <v>7.0000000000000007E-2</v>
          </cell>
          <cell r="H960">
            <v>7.0000000000000007E-2</v>
          </cell>
          <cell r="I960">
            <v>7.0000000000000007E-2</v>
          </cell>
          <cell r="J960">
            <v>7.0000000000000007E-2</v>
          </cell>
          <cell r="K960">
            <v>7.0000000000000007E-2</v>
          </cell>
          <cell r="L960">
            <v>0</v>
          </cell>
          <cell r="M960">
            <v>0.4</v>
          </cell>
          <cell r="N960">
            <v>7.4999999999999997E-2</v>
          </cell>
        </row>
        <row r="961">
          <cell r="C961">
            <v>38353</v>
          </cell>
          <cell r="D961">
            <v>7.0000000000000007E-2</v>
          </cell>
          <cell r="E961">
            <v>7.0000000000000007E-2</v>
          </cell>
          <cell r="F961">
            <v>7.0000000000000007E-2</v>
          </cell>
          <cell r="G961">
            <v>7.0000000000000007E-2</v>
          </cell>
          <cell r="H961">
            <v>7.0000000000000007E-2</v>
          </cell>
          <cell r="I961">
            <v>7.0000000000000007E-2</v>
          </cell>
          <cell r="J961">
            <v>7.0000000000000007E-2</v>
          </cell>
          <cell r="K961">
            <v>7.0000000000000007E-2</v>
          </cell>
          <cell r="L961">
            <v>0</v>
          </cell>
          <cell r="M961">
            <v>0.4</v>
          </cell>
          <cell r="N961">
            <v>7.4999999999999997E-2</v>
          </cell>
        </row>
        <row r="962">
          <cell r="C962">
            <v>38718</v>
          </cell>
          <cell r="D962">
            <v>7.0000000000000007E-2</v>
          </cell>
          <cell r="E962">
            <v>7.0000000000000007E-2</v>
          </cell>
          <cell r="F962">
            <v>7.0000000000000007E-2</v>
          </cell>
          <cell r="G962">
            <v>7.0000000000000007E-2</v>
          </cell>
          <cell r="H962">
            <v>7.0000000000000007E-2</v>
          </cell>
          <cell r="I962">
            <v>7.0000000000000007E-2</v>
          </cell>
          <cell r="J962">
            <v>7.0000000000000007E-2</v>
          </cell>
          <cell r="K962">
            <v>7.0000000000000007E-2</v>
          </cell>
          <cell r="L962">
            <v>0</v>
          </cell>
          <cell r="M962">
            <v>0.4</v>
          </cell>
          <cell r="N962">
            <v>7.4999999999999997E-2</v>
          </cell>
        </row>
        <row r="964">
          <cell r="C964" t="str">
            <v>Ergon</v>
          </cell>
          <cell r="D964" t="str">
            <v>Pulse</v>
          </cell>
          <cell r="E964" t="str">
            <v>AGL</v>
          </cell>
          <cell r="F964" t="str">
            <v>TXU</v>
          </cell>
          <cell r="G964" t="str">
            <v>CitiPower</v>
          </cell>
          <cell r="H964" t="str">
            <v>Powercor</v>
          </cell>
          <cell r="I964" t="str">
            <v>Integral</v>
          </cell>
          <cell r="J964" t="str">
            <v>EnergyAustralia</v>
          </cell>
          <cell r="K964" t="str">
            <v>Rural NSW</v>
          </cell>
          <cell r="L964" t="str">
            <v>Energex</v>
          </cell>
          <cell r="M964" t="str">
            <v>Ergon</v>
          </cell>
          <cell r="N964" t="str">
            <v>Non Incumbent</v>
          </cell>
        </row>
        <row r="965">
          <cell r="C965">
            <v>36526</v>
          </cell>
          <cell r="D965">
            <v>7.0000000000000007E-2</v>
          </cell>
          <cell r="E965">
            <v>7.0000000000000007E-2</v>
          </cell>
          <cell r="F965">
            <v>7.0000000000000007E-2</v>
          </cell>
          <cell r="G965">
            <v>7.0000000000000007E-2</v>
          </cell>
          <cell r="H965">
            <v>7.0000000000000007E-2</v>
          </cell>
          <cell r="I965">
            <v>7.0000000000000007E-2</v>
          </cell>
          <cell r="J965">
            <v>7.0000000000000007E-2</v>
          </cell>
          <cell r="K965">
            <v>7.0000000000000007E-2</v>
          </cell>
          <cell r="L965">
            <v>0.4</v>
          </cell>
          <cell r="M965">
            <v>0</v>
          </cell>
          <cell r="N965">
            <v>7.4999999999999997E-2</v>
          </cell>
        </row>
        <row r="966">
          <cell r="C966">
            <v>36892</v>
          </cell>
          <cell r="D966">
            <v>7.0000000000000007E-2</v>
          </cell>
          <cell r="E966">
            <v>7.0000000000000007E-2</v>
          </cell>
          <cell r="F966">
            <v>7.0000000000000007E-2</v>
          </cell>
          <cell r="G966">
            <v>7.0000000000000007E-2</v>
          </cell>
          <cell r="H966">
            <v>7.0000000000000007E-2</v>
          </cell>
          <cell r="I966">
            <v>7.0000000000000007E-2</v>
          </cell>
          <cell r="J966">
            <v>7.0000000000000007E-2</v>
          </cell>
          <cell r="K966">
            <v>7.0000000000000007E-2</v>
          </cell>
          <cell r="L966">
            <v>0.4</v>
          </cell>
          <cell r="M966">
            <v>0</v>
          </cell>
          <cell r="N966">
            <v>7.4999999999999997E-2</v>
          </cell>
        </row>
        <row r="967">
          <cell r="C967">
            <v>37257</v>
          </cell>
          <cell r="D967">
            <v>7.0000000000000007E-2</v>
          </cell>
          <cell r="E967">
            <v>7.0000000000000007E-2</v>
          </cell>
          <cell r="F967">
            <v>7.0000000000000007E-2</v>
          </cell>
          <cell r="G967">
            <v>7.0000000000000007E-2</v>
          </cell>
          <cell r="H967">
            <v>7.0000000000000007E-2</v>
          </cell>
          <cell r="I967">
            <v>7.0000000000000007E-2</v>
          </cell>
          <cell r="J967">
            <v>7.0000000000000007E-2</v>
          </cell>
          <cell r="K967">
            <v>7.0000000000000007E-2</v>
          </cell>
          <cell r="L967">
            <v>0.4</v>
          </cell>
          <cell r="M967">
            <v>0</v>
          </cell>
          <cell r="N967">
            <v>7.4999999999999997E-2</v>
          </cell>
        </row>
        <row r="968">
          <cell r="C968">
            <v>37622</v>
          </cell>
          <cell r="D968">
            <v>7.0000000000000007E-2</v>
          </cell>
          <cell r="E968">
            <v>7.0000000000000007E-2</v>
          </cell>
          <cell r="F968">
            <v>7.0000000000000007E-2</v>
          </cell>
          <cell r="G968">
            <v>7.0000000000000007E-2</v>
          </cell>
          <cell r="H968">
            <v>7.0000000000000007E-2</v>
          </cell>
          <cell r="I968">
            <v>7.0000000000000007E-2</v>
          </cell>
          <cell r="J968">
            <v>7.0000000000000007E-2</v>
          </cell>
          <cell r="K968">
            <v>7.0000000000000007E-2</v>
          </cell>
          <cell r="L968">
            <v>0.4</v>
          </cell>
          <cell r="M968">
            <v>0</v>
          </cell>
          <cell r="N968">
            <v>7.4999999999999997E-2</v>
          </cell>
        </row>
        <row r="969">
          <cell r="C969">
            <v>37987</v>
          </cell>
          <cell r="D969">
            <v>7.0000000000000007E-2</v>
          </cell>
          <cell r="E969">
            <v>7.0000000000000007E-2</v>
          </cell>
          <cell r="F969">
            <v>7.0000000000000007E-2</v>
          </cell>
          <cell r="G969">
            <v>7.0000000000000007E-2</v>
          </cell>
          <cell r="H969">
            <v>7.0000000000000007E-2</v>
          </cell>
          <cell r="I969">
            <v>7.0000000000000007E-2</v>
          </cell>
          <cell r="J969">
            <v>7.0000000000000007E-2</v>
          </cell>
          <cell r="K969">
            <v>7.0000000000000007E-2</v>
          </cell>
          <cell r="L969">
            <v>0.4</v>
          </cell>
          <cell r="M969">
            <v>0</v>
          </cell>
          <cell r="N969">
            <v>7.4999999999999997E-2</v>
          </cell>
        </row>
        <row r="970">
          <cell r="C970">
            <v>38353</v>
          </cell>
          <cell r="D970">
            <v>7.0000000000000007E-2</v>
          </cell>
          <cell r="E970">
            <v>7.0000000000000007E-2</v>
          </cell>
          <cell r="F970">
            <v>7.0000000000000007E-2</v>
          </cell>
          <cell r="G970">
            <v>7.0000000000000007E-2</v>
          </cell>
          <cell r="H970">
            <v>7.0000000000000007E-2</v>
          </cell>
          <cell r="I970">
            <v>7.0000000000000007E-2</v>
          </cell>
          <cell r="J970">
            <v>7.0000000000000007E-2</v>
          </cell>
          <cell r="K970">
            <v>7.0000000000000007E-2</v>
          </cell>
          <cell r="L970">
            <v>0.4</v>
          </cell>
          <cell r="M970">
            <v>0</v>
          </cell>
          <cell r="N970">
            <v>7.4999999999999997E-2</v>
          </cell>
        </row>
        <row r="971">
          <cell r="C971">
            <v>38718</v>
          </cell>
          <cell r="D971">
            <v>7.0000000000000007E-2</v>
          </cell>
          <cell r="E971">
            <v>7.0000000000000007E-2</v>
          </cell>
          <cell r="F971">
            <v>7.0000000000000007E-2</v>
          </cell>
          <cell r="G971">
            <v>7.0000000000000007E-2</v>
          </cell>
          <cell r="H971">
            <v>7.0000000000000007E-2</v>
          </cell>
          <cell r="I971">
            <v>7.0000000000000007E-2</v>
          </cell>
          <cell r="J971">
            <v>7.0000000000000007E-2</v>
          </cell>
          <cell r="K971">
            <v>7.0000000000000007E-2</v>
          </cell>
          <cell r="L971">
            <v>0.4</v>
          </cell>
          <cell r="M971">
            <v>0</v>
          </cell>
          <cell r="N971">
            <v>7.4999999999999997E-2</v>
          </cell>
        </row>
        <row r="973">
          <cell r="C973" t="str">
            <v>Non Incumbent</v>
          </cell>
          <cell r="D973" t="str">
            <v>Pulse</v>
          </cell>
          <cell r="E973" t="str">
            <v>AGL</v>
          </cell>
          <cell r="F973" t="str">
            <v>TXU</v>
          </cell>
          <cell r="G973" t="str">
            <v>CitiPower</v>
          </cell>
          <cell r="H973" t="str">
            <v>Powercor</v>
          </cell>
          <cell r="I973" t="str">
            <v>Integral</v>
          </cell>
          <cell r="J973" t="str">
            <v>EnergyAustralia</v>
          </cell>
          <cell r="K973" t="str">
            <v>Rural NSW</v>
          </cell>
          <cell r="L973" t="str">
            <v>Energex</v>
          </cell>
          <cell r="M973" t="str">
            <v>Ergon</v>
          </cell>
          <cell r="N973" t="str">
            <v>Non Incumbent</v>
          </cell>
        </row>
        <row r="974">
          <cell r="C974">
            <v>36526</v>
          </cell>
          <cell r="D974">
            <v>0.11999999999999988</v>
          </cell>
          <cell r="E974">
            <v>0.11999999999999988</v>
          </cell>
          <cell r="F974">
            <v>0.11999999999999988</v>
          </cell>
          <cell r="G974">
            <v>0.11999999999999988</v>
          </cell>
          <cell r="H974">
            <v>0.11999999999999988</v>
          </cell>
          <cell r="I974">
            <v>0.11999999999999988</v>
          </cell>
          <cell r="J974">
            <v>0.11999999999999988</v>
          </cell>
          <cell r="K974">
            <v>0.11999999999999988</v>
          </cell>
          <cell r="L974">
            <v>0.10000000000000009</v>
          </cell>
          <cell r="M974">
            <v>0.10000000000000009</v>
          </cell>
          <cell r="N974">
            <v>0.12</v>
          </cell>
        </row>
        <row r="975">
          <cell r="C975">
            <v>36892</v>
          </cell>
          <cell r="D975">
            <v>0.11999999999999988</v>
          </cell>
          <cell r="E975">
            <v>0.11999999999999988</v>
          </cell>
          <cell r="F975">
            <v>0.11999999999999988</v>
          </cell>
          <cell r="G975">
            <v>0.11999999999999988</v>
          </cell>
          <cell r="H975">
            <v>0.11999999999999988</v>
          </cell>
          <cell r="I975">
            <v>0.11999999999999988</v>
          </cell>
          <cell r="J975">
            <v>0.11999999999999988</v>
          </cell>
          <cell r="K975">
            <v>0.11999999999999988</v>
          </cell>
          <cell r="L975">
            <v>0.10000000000000009</v>
          </cell>
          <cell r="M975">
            <v>0.10000000000000009</v>
          </cell>
          <cell r="N975">
            <v>0.12</v>
          </cell>
        </row>
        <row r="976">
          <cell r="C976">
            <v>37257</v>
          </cell>
          <cell r="D976">
            <v>0.11999999999999988</v>
          </cell>
          <cell r="E976">
            <v>0.11999999999999988</v>
          </cell>
          <cell r="F976">
            <v>0.11999999999999988</v>
          </cell>
          <cell r="G976">
            <v>0.11999999999999988</v>
          </cell>
          <cell r="H976">
            <v>0.11999999999999988</v>
          </cell>
          <cell r="I976">
            <v>0.11999999999999988</v>
          </cell>
          <cell r="J976">
            <v>0.11999999999999988</v>
          </cell>
          <cell r="K976">
            <v>0.11999999999999988</v>
          </cell>
          <cell r="L976">
            <v>0.10000000000000009</v>
          </cell>
          <cell r="M976">
            <v>0.10000000000000009</v>
          </cell>
          <cell r="N976">
            <v>0.12</v>
          </cell>
        </row>
        <row r="977">
          <cell r="C977">
            <v>37622</v>
          </cell>
          <cell r="D977">
            <v>0.11999999999999988</v>
          </cell>
          <cell r="E977">
            <v>0.11999999999999988</v>
          </cell>
          <cell r="F977">
            <v>0.11999999999999988</v>
          </cell>
          <cell r="G977">
            <v>0.11999999999999988</v>
          </cell>
          <cell r="H977">
            <v>0.11999999999999988</v>
          </cell>
          <cell r="I977">
            <v>0.11999999999999988</v>
          </cell>
          <cell r="J977">
            <v>0.11999999999999988</v>
          </cell>
          <cell r="K977">
            <v>0.11999999999999988</v>
          </cell>
          <cell r="L977">
            <v>0.10000000000000009</v>
          </cell>
          <cell r="M977">
            <v>0.10000000000000009</v>
          </cell>
          <cell r="N977">
            <v>0.12</v>
          </cell>
        </row>
        <row r="978">
          <cell r="C978">
            <v>37987</v>
          </cell>
          <cell r="D978">
            <v>0.11999999999999988</v>
          </cell>
          <cell r="E978">
            <v>0.11999999999999988</v>
          </cell>
          <cell r="F978">
            <v>0.11999999999999988</v>
          </cell>
          <cell r="G978">
            <v>0.11999999999999988</v>
          </cell>
          <cell r="H978">
            <v>0.11999999999999988</v>
          </cell>
          <cell r="I978">
            <v>0.11999999999999988</v>
          </cell>
          <cell r="J978">
            <v>0.11999999999999988</v>
          </cell>
          <cell r="K978">
            <v>0.11999999999999988</v>
          </cell>
          <cell r="L978">
            <v>0.10000000000000009</v>
          </cell>
          <cell r="M978">
            <v>0.10000000000000009</v>
          </cell>
          <cell r="N978">
            <v>0.12</v>
          </cell>
        </row>
        <row r="979">
          <cell r="C979">
            <v>38353</v>
          </cell>
          <cell r="D979">
            <v>0.11999999999999988</v>
          </cell>
          <cell r="E979">
            <v>0.11999999999999988</v>
          </cell>
          <cell r="F979">
            <v>0.11999999999999988</v>
          </cell>
          <cell r="G979">
            <v>0.11999999999999988</v>
          </cell>
          <cell r="H979">
            <v>0.11999999999999988</v>
          </cell>
          <cell r="I979">
            <v>0.11999999999999988</v>
          </cell>
          <cell r="J979">
            <v>0.11999999999999988</v>
          </cell>
          <cell r="K979">
            <v>0.11999999999999988</v>
          </cell>
          <cell r="L979">
            <v>0.10000000000000009</v>
          </cell>
          <cell r="M979">
            <v>0.10000000000000009</v>
          </cell>
          <cell r="N979">
            <v>0.12</v>
          </cell>
        </row>
        <row r="980">
          <cell r="C980">
            <v>38718</v>
          </cell>
          <cell r="D980">
            <v>0.11999999999999988</v>
          </cell>
          <cell r="E980">
            <v>0.11999999999999988</v>
          </cell>
          <cell r="F980">
            <v>0.11999999999999988</v>
          </cell>
          <cell r="G980">
            <v>0.11999999999999988</v>
          </cell>
          <cell r="H980">
            <v>0.11999999999999988</v>
          </cell>
          <cell r="I980">
            <v>0.11999999999999988</v>
          </cell>
          <cell r="J980">
            <v>0.11999999999999988</v>
          </cell>
          <cell r="K980">
            <v>0.11999999999999988</v>
          </cell>
          <cell r="L980">
            <v>0.10000000000000009</v>
          </cell>
          <cell r="M980">
            <v>0.10000000000000009</v>
          </cell>
          <cell r="N980">
            <v>0.12</v>
          </cell>
        </row>
        <row r="992">
          <cell r="C992" t="str">
            <v>Pulse wins from:</v>
          </cell>
          <cell r="D992" t="str">
            <v>Pulse</v>
          </cell>
          <cell r="E992" t="str">
            <v>AGL</v>
          </cell>
          <cell r="F992" t="str">
            <v>TXU</v>
          </cell>
          <cell r="G992" t="str">
            <v>CitiPower</v>
          </cell>
          <cell r="H992" t="str">
            <v>Powercor</v>
          </cell>
          <cell r="I992" t="str">
            <v>Integral</v>
          </cell>
          <cell r="J992" t="str">
            <v>EnergyAustralia</v>
          </cell>
          <cell r="K992" t="str">
            <v>Rural NSW</v>
          </cell>
          <cell r="L992" t="str">
            <v>Energex</v>
          </cell>
          <cell r="M992" t="str">
            <v>Ergon</v>
          </cell>
          <cell r="N992" t="str">
            <v>Non Incumbent</v>
          </cell>
        </row>
        <row r="993">
          <cell r="C993">
            <v>36526</v>
          </cell>
          <cell r="D993">
            <v>0</v>
          </cell>
          <cell r="E993">
            <v>0.1</v>
          </cell>
          <cell r="F993">
            <v>0.1</v>
          </cell>
          <cell r="G993">
            <v>0.1</v>
          </cell>
          <cell r="H993">
            <v>0.1</v>
          </cell>
          <cell r="I993">
            <v>7.0000000000000007E-2</v>
          </cell>
          <cell r="J993">
            <v>7.0000000000000007E-2</v>
          </cell>
          <cell r="K993">
            <v>7.0000000000000007E-2</v>
          </cell>
          <cell r="L993">
            <v>0.05</v>
          </cell>
          <cell r="M993">
            <v>0.05</v>
          </cell>
          <cell r="N993">
            <v>7.0000000000000007E-2</v>
          </cell>
        </row>
        <row r="994">
          <cell r="C994">
            <v>36892</v>
          </cell>
          <cell r="D994">
            <v>0</v>
          </cell>
          <cell r="E994">
            <v>0.1</v>
          </cell>
          <cell r="F994">
            <v>0.1</v>
          </cell>
          <cell r="G994">
            <v>0.1</v>
          </cell>
          <cell r="H994">
            <v>0.1</v>
          </cell>
          <cell r="I994">
            <v>7.0000000000000007E-2</v>
          </cell>
          <cell r="J994">
            <v>7.0000000000000007E-2</v>
          </cell>
          <cell r="K994">
            <v>7.0000000000000007E-2</v>
          </cell>
          <cell r="L994">
            <v>0.05</v>
          </cell>
          <cell r="M994">
            <v>0.05</v>
          </cell>
          <cell r="N994">
            <v>7.0000000000000007E-2</v>
          </cell>
        </row>
        <row r="995">
          <cell r="C995">
            <v>37257</v>
          </cell>
          <cell r="D995">
            <v>0</v>
          </cell>
          <cell r="E995">
            <v>0.1</v>
          </cell>
          <cell r="F995">
            <v>0.1</v>
          </cell>
          <cell r="G995">
            <v>0.1</v>
          </cell>
          <cell r="H995">
            <v>0.1</v>
          </cell>
          <cell r="I995">
            <v>7.0000000000000007E-2</v>
          </cell>
          <cell r="J995">
            <v>7.0000000000000007E-2</v>
          </cell>
          <cell r="K995">
            <v>7.0000000000000007E-2</v>
          </cell>
          <cell r="L995">
            <v>0.05</v>
          </cell>
          <cell r="M995">
            <v>0.05</v>
          </cell>
          <cell r="N995">
            <v>7.0000000000000007E-2</v>
          </cell>
        </row>
        <row r="996">
          <cell r="C996">
            <v>37622</v>
          </cell>
          <cell r="D996">
            <v>0</v>
          </cell>
          <cell r="E996">
            <v>0.1</v>
          </cell>
          <cell r="F996">
            <v>0.1</v>
          </cell>
          <cell r="G996">
            <v>0.1</v>
          </cell>
          <cell r="H996">
            <v>0.1</v>
          </cell>
          <cell r="I996">
            <v>7.0000000000000007E-2</v>
          </cell>
          <cell r="J996">
            <v>7.0000000000000007E-2</v>
          </cell>
          <cell r="K996">
            <v>7.0000000000000007E-2</v>
          </cell>
          <cell r="L996">
            <v>0.05</v>
          </cell>
          <cell r="M996">
            <v>0.05</v>
          </cell>
          <cell r="N996">
            <v>7.0000000000000007E-2</v>
          </cell>
        </row>
        <row r="997">
          <cell r="C997">
            <v>37987</v>
          </cell>
          <cell r="D997">
            <v>0</v>
          </cell>
          <cell r="E997">
            <v>0.1</v>
          </cell>
          <cell r="F997">
            <v>0.1</v>
          </cell>
          <cell r="G997">
            <v>0.1</v>
          </cell>
          <cell r="H997">
            <v>0.1</v>
          </cell>
          <cell r="I997">
            <v>7.0000000000000007E-2</v>
          </cell>
          <cell r="J997">
            <v>7.0000000000000007E-2</v>
          </cell>
          <cell r="K997">
            <v>7.0000000000000007E-2</v>
          </cell>
          <cell r="L997">
            <v>0.05</v>
          </cell>
          <cell r="M997">
            <v>0.05</v>
          </cell>
          <cell r="N997">
            <v>7.0000000000000007E-2</v>
          </cell>
        </row>
        <row r="998">
          <cell r="C998">
            <v>38353</v>
          </cell>
          <cell r="D998">
            <v>0</v>
          </cell>
          <cell r="E998">
            <v>0.1</v>
          </cell>
          <cell r="F998">
            <v>0.1</v>
          </cell>
          <cell r="G998">
            <v>0.1</v>
          </cell>
          <cell r="H998">
            <v>0.1</v>
          </cell>
          <cell r="I998">
            <v>7.0000000000000007E-2</v>
          </cell>
          <cell r="J998">
            <v>7.0000000000000007E-2</v>
          </cell>
          <cell r="K998">
            <v>7.0000000000000007E-2</v>
          </cell>
          <cell r="L998">
            <v>0.05</v>
          </cell>
          <cell r="M998">
            <v>0.05</v>
          </cell>
          <cell r="N998">
            <v>7.0000000000000007E-2</v>
          </cell>
        </row>
        <row r="999">
          <cell r="C999">
            <v>38718</v>
          </cell>
          <cell r="D999">
            <v>0</v>
          </cell>
          <cell r="E999">
            <v>0.1</v>
          </cell>
          <cell r="F999">
            <v>0.1</v>
          </cell>
          <cell r="G999">
            <v>0.1</v>
          </cell>
          <cell r="H999">
            <v>0.1</v>
          </cell>
          <cell r="I999">
            <v>7.0000000000000007E-2</v>
          </cell>
          <cell r="J999">
            <v>7.0000000000000007E-2</v>
          </cell>
          <cell r="K999">
            <v>7.0000000000000007E-2</v>
          </cell>
          <cell r="L999">
            <v>0.05</v>
          </cell>
          <cell r="M999">
            <v>0.05</v>
          </cell>
          <cell r="N999">
            <v>7.0000000000000007E-2</v>
          </cell>
        </row>
        <row r="1001">
          <cell r="C1001" t="str">
            <v>AGL</v>
          </cell>
          <cell r="D1001" t="str">
            <v>Pulse</v>
          </cell>
          <cell r="E1001" t="str">
            <v>AGL</v>
          </cell>
          <cell r="F1001" t="str">
            <v>TXU</v>
          </cell>
          <cell r="G1001" t="str">
            <v>CitiPower</v>
          </cell>
          <cell r="H1001" t="str">
            <v>Powercor</v>
          </cell>
          <cell r="I1001" t="str">
            <v>Integral</v>
          </cell>
          <cell r="J1001" t="str">
            <v>EnergyAustralia</v>
          </cell>
          <cell r="K1001" t="str">
            <v>Rural NSW</v>
          </cell>
          <cell r="L1001" t="str">
            <v>Energex</v>
          </cell>
          <cell r="M1001" t="str">
            <v>Ergon</v>
          </cell>
          <cell r="N1001" t="str">
            <v>Non Incumbent</v>
          </cell>
        </row>
        <row r="1002">
          <cell r="C1002">
            <v>36526</v>
          </cell>
          <cell r="D1002">
            <v>0.1</v>
          </cell>
          <cell r="E1002">
            <v>0</v>
          </cell>
          <cell r="F1002">
            <v>0.1</v>
          </cell>
          <cell r="G1002">
            <v>0.1</v>
          </cell>
          <cell r="H1002">
            <v>0.1</v>
          </cell>
          <cell r="I1002">
            <v>6.7500000000000004E-2</v>
          </cell>
          <cell r="J1002">
            <v>6.7500000000000004E-2</v>
          </cell>
          <cell r="K1002">
            <v>6.7500000000000004E-2</v>
          </cell>
          <cell r="L1002">
            <v>0.05</v>
          </cell>
          <cell r="M1002">
            <v>0.05</v>
          </cell>
          <cell r="N1002">
            <v>7.4999999999999997E-2</v>
          </cell>
        </row>
        <row r="1003">
          <cell r="C1003">
            <v>36892</v>
          </cell>
          <cell r="D1003">
            <v>0.1</v>
          </cell>
          <cell r="E1003">
            <v>0</v>
          </cell>
          <cell r="F1003">
            <v>0.1</v>
          </cell>
          <cell r="G1003">
            <v>0.1</v>
          </cell>
          <cell r="H1003">
            <v>0.1</v>
          </cell>
          <cell r="I1003">
            <v>6.7500000000000004E-2</v>
          </cell>
          <cell r="J1003">
            <v>6.7500000000000004E-2</v>
          </cell>
          <cell r="K1003">
            <v>6.7500000000000004E-2</v>
          </cell>
          <cell r="L1003">
            <v>0.05</v>
          </cell>
          <cell r="M1003">
            <v>0.05</v>
          </cell>
          <cell r="N1003">
            <v>7.4999999999999997E-2</v>
          </cell>
        </row>
        <row r="1004">
          <cell r="C1004">
            <v>37257</v>
          </cell>
          <cell r="D1004">
            <v>0.1</v>
          </cell>
          <cell r="E1004">
            <v>0</v>
          </cell>
          <cell r="F1004">
            <v>0.1</v>
          </cell>
          <cell r="G1004">
            <v>0.1</v>
          </cell>
          <cell r="H1004">
            <v>0.1</v>
          </cell>
          <cell r="I1004">
            <v>6.7500000000000004E-2</v>
          </cell>
          <cell r="J1004">
            <v>6.7500000000000004E-2</v>
          </cell>
          <cell r="K1004">
            <v>6.7500000000000004E-2</v>
          </cell>
          <cell r="L1004">
            <v>0.05</v>
          </cell>
          <cell r="M1004">
            <v>0.05</v>
          </cell>
          <cell r="N1004">
            <v>7.4999999999999997E-2</v>
          </cell>
        </row>
        <row r="1005">
          <cell r="C1005">
            <v>37622</v>
          </cell>
          <cell r="D1005">
            <v>0.1</v>
          </cell>
          <cell r="E1005">
            <v>0</v>
          </cell>
          <cell r="F1005">
            <v>0.1</v>
          </cell>
          <cell r="G1005">
            <v>0.1</v>
          </cell>
          <cell r="H1005">
            <v>0.1</v>
          </cell>
          <cell r="I1005">
            <v>6.7500000000000004E-2</v>
          </cell>
          <cell r="J1005">
            <v>6.7500000000000004E-2</v>
          </cell>
          <cell r="K1005">
            <v>6.7500000000000004E-2</v>
          </cell>
          <cell r="L1005">
            <v>0.05</v>
          </cell>
          <cell r="M1005">
            <v>0.05</v>
          </cell>
          <cell r="N1005">
            <v>7.4999999999999997E-2</v>
          </cell>
        </row>
        <row r="1006">
          <cell r="C1006">
            <v>37987</v>
          </cell>
          <cell r="D1006">
            <v>0.1</v>
          </cell>
          <cell r="E1006">
            <v>0</v>
          </cell>
          <cell r="F1006">
            <v>0.1</v>
          </cell>
          <cell r="G1006">
            <v>0.1</v>
          </cell>
          <cell r="H1006">
            <v>0.1</v>
          </cell>
          <cell r="I1006">
            <v>6.7500000000000004E-2</v>
          </cell>
          <cell r="J1006">
            <v>6.7500000000000004E-2</v>
          </cell>
          <cell r="K1006">
            <v>6.7500000000000004E-2</v>
          </cell>
          <cell r="L1006">
            <v>0.05</v>
          </cell>
          <cell r="M1006">
            <v>0.05</v>
          </cell>
          <cell r="N1006">
            <v>7.4999999999999997E-2</v>
          </cell>
        </row>
        <row r="1007">
          <cell r="C1007">
            <v>38353</v>
          </cell>
          <cell r="D1007">
            <v>0.1</v>
          </cell>
          <cell r="E1007">
            <v>0</v>
          </cell>
          <cell r="F1007">
            <v>0.1</v>
          </cell>
          <cell r="G1007">
            <v>0.1</v>
          </cell>
          <cell r="H1007">
            <v>0.1</v>
          </cell>
          <cell r="I1007">
            <v>6.7500000000000004E-2</v>
          </cell>
          <cell r="J1007">
            <v>6.7500000000000004E-2</v>
          </cell>
          <cell r="K1007">
            <v>6.7500000000000004E-2</v>
          </cell>
          <cell r="L1007">
            <v>0.05</v>
          </cell>
          <cell r="M1007">
            <v>0.05</v>
          </cell>
          <cell r="N1007">
            <v>7.4999999999999997E-2</v>
          </cell>
        </row>
        <row r="1008">
          <cell r="C1008">
            <v>38718</v>
          </cell>
          <cell r="D1008">
            <v>0.1</v>
          </cell>
          <cell r="E1008">
            <v>0</v>
          </cell>
          <cell r="F1008">
            <v>0.1</v>
          </cell>
          <cell r="G1008">
            <v>0.1</v>
          </cell>
          <cell r="H1008">
            <v>0.1</v>
          </cell>
          <cell r="I1008">
            <v>6.7500000000000004E-2</v>
          </cell>
          <cell r="J1008">
            <v>6.7500000000000004E-2</v>
          </cell>
          <cell r="K1008">
            <v>6.7500000000000004E-2</v>
          </cell>
          <cell r="L1008">
            <v>0.05</v>
          </cell>
          <cell r="M1008">
            <v>0.05</v>
          </cell>
          <cell r="N1008">
            <v>7.4999999999999997E-2</v>
          </cell>
        </row>
        <row r="1010">
          <cell r="C1010" t="str">
            <v>TXU</v>
          </cell>
          <cell r="D1010" t="str">
            <v>Pulse</v>
          </cell>
          <cell r="E1010" t="str">
            <v>AGL</v>
          </cell>
          <cell r="F1010" t="str">
            <v>TXU</v>
          </cell>
          <cell r="G1010" t="str">
            <v>CitiPower</v>
          </cell>
          <cell r="H1010" t="str">
            <v>Powercor</v>
          </cell>
          <cell r="I1010" t="str">
            <v>Integral</v>
          </cell>
          <cell r="J1010" t="str">
            <v>EnergyAustralia</v>
          </cell>
          <cell r="K1010" t="str">
            <v>Rural NSW</v>
          </cell>
          <cell r="L1010" t="str">
            <v>Energex</v>
          </cell>
          <cell r="M1010" t="str">
            <v>Ergon</v>
          </cell>
          <cell r="N1010" t="str">
            <v>Non Incumbent</v>
          </cell>
        </row>
        <row r="1011">
          <cell r="C1011">
            <v>36526</v>
          </cell>
          <cell r="D1011">
            <v>0.1</v>
          </cell>
          <cell r="E1011">
            <v>0.1</v>
          </cell>
          <cell r="F1011">
            <v>0</v>
          </cell>
          <cell r="G1011">
            <v>0.1</v>
          </cell>
          <cell r="H1011">
            <v>0.1</v>
          </cell>
          <cell r="I1011">
            <v>6.7500000000000004E-2</v>
          </cell>
          <cell r="J1011">
            <v>6.7500000000000004E-2</v>
          </cell>
          <cell r="K1011">
            <v>6.7500000000000004E-2</v>
          </cell>
          <cell r="L1011">
            <v>0.05</v>
          </cell>
          <cell r="M1011">
            <v>0.05</v>
          </cell>
          <cell r="N1011">
            <v>7.4999999999999997E-2</v>
          </cell>
        </row>
        <row r="1012">
          <cell r="C1012">
            <v>36892</v>
          </cell>
          <cell r="D1012">
            <v>0.1</v>
          </cell>
          <cell r="E1012">
            <v>0.1</v>
          </cell>
          <cell r="F1012">
            <v>0</v>
          </cell>
          <cell r="G1012">
            <v>0.1</v>
          </cell>
          <cell r="H1012">
            <v>0.1</v>
          </cell>
          <cell r="I1012">
            <v>6.7500000000000004E-2</v>
          </cell>
          <cell r="J1012">
            <v>6.7500000000000004E-2</v>
          </cell>
          <cell r="K1012">
            <v>6.7500000000000004E-2</v>
          </cell>
          <cell r="L1012">
            <v>0.05</v>
          </cell>
          <cell r="M1012">
            <v>0.05</v>
          </cell>
          <cell r="N1012">
            <v>7.4999999999999997E-2</v>
          </cell>
        </row>
        <row r="1013">
          <cell r="C1013">
            <v>37257</v>
          </cell>
          <cell r="D1013">
            <v>0.1</v>
          </cell>
          <cell r="E1013">
            <v>0.1</v>
          </cell>
          <cell r="F1013">
            <v>0</v>
          </cell>
          <cell r="G1013">
            <v>0.1</v>
          </cell>
          <cell r="H1013">
            <v>0.1</v>
          </cell>
          <cell r="I1013">
            <v>6.7500000000000004E-2</v>
          </cell>
          <cell r="J1013">
            <v>6.7500000000000004E-2</v>
          </cell>
          <cell r="K1013">
            <v>6.7500000000000004E-2</v>
          </cell>
          <cell r="L1013">
            <v>0.05</v>
          </cell>
          <cell r="M1013">
            <v>0.05</v>
          </cell>
          <cell r="N1013">
            <v>7.4999999999999997E-2</v>
          </cell>
        </row>
        <row r="1014">
          <cell r="C1014">
            <v>37622</v>
          </cell>
          <cell r="D1014">
            <v>0.1</v>
          </cell>
          <cell r="E1014">
            <v>0.1</v>
          </cell>
          <cell r="F1014">
            <v>0</v>
          </cell>
          <cell r="G1014">
            <v>0.1</v>
          </cell>
          <cell r="H1014">
            <v>0.1</v>
          </cell>
          <cell r="I1014">
            <v>6.7500000000000004E-2</v>
          </cell>
          <cell r="J1014">
            <v>6.7500000000000004E-2</v>
          </cell>
          <cell r="K1014">
            <v>6.7500000000000004E-2</v>
          </cell>
          <cell r="L1014">
            <v>0.05</v>
          </cell>
          <cell r="M1014">
            <v>0.05</v>
          </cell>
          <cell r="N1014">
            <v>7.4999999999999997E-2</v>
          </cell>
        </row>
        <row r="1015">
          <cell r="C1015">
            <v>37987</v>
          </cell>
          <cell r="D1015">
            <v>0.1</v>
          </cell>
          <cell r="E1015">
            <v>0.1</v>
          </cell>
          <cell r="F1015">
            <v>0</v>
          </cell>
          <cell r="G1015">
            <v>0.1</v>
          </cell>
          <cell r="H1015">
            <v>0.1</v>
          </cell>
          <cell r="I1015">
            <v>6.7500000000000004E-2</v>
          </cell>
          <cell r="J1015">
            <v>6.7500000000000004E-2</v>
          </cell>
          <cell r="K1015">
            <v>6.7500000000000004E-2</v>
          </cell>
          <cell r="L1015">
            <v>0.05</v>
          </cell>
          <cell r="M1015">
            <v>0.05</v>
          </cell>
          <cell r="N1015">
            <v>7.4999999999999997E-2</v>
          </cell>
        </row>
        <row r="1016">
          <cell r="C1016">
            <v>38353</v>
          </cell>
          <cell r="D1016">
            <v>0.1</v>
          </cell>
          <cell r="E1016">
            <v>0.1</v>
          </cell>
          <cell r="F1016">
            <v>0</v>
          </cell>
          <cell r="G1016">
            <v>0.1</v>
          </cell>
          <cell r="H1016">
            <v>0.1</v>
          </cell>
          <cell r="I1016">
            <v>6.7500000000000004E-2</v>
          </cell>
          <cell r="J1016">
            <v>6.7500000000000004E-2</v>
          </cell>
          <cell r="K1016">
            <v>6.7500000000000004E-2</v>
          </cell>
          <cell r="L1016">
            <v>0.05</v>
          </cell>
          <cell r="M1016">
            <v>0.05</v>
          </cell>
          <cell r="N1016">
            <v>7.4999999999999997E-2</v>
          </cell>
        </row>
        <row r="1017">
          <cell r="C1017">
            <v>38718</v>
          </cell>
          <cell r="D1017">
            <v>0.1</v>
          </cell>
          <cell r="E1017">
            <v>0.1</v>
          </cell>
          <cell r="F1017">
            <v>0</v>
          </cell>
          <cell r="G1017">
            <v>0.1</v>
          </cell>
          <cell r="H1017">
            <v>0.1</v>
          </cell>
          <cell r="I1017">
            <v>6.7500000000000004E-2</v>
          </cell>
          <cell r="J1017">
            <v>6.7500000000000004E-2</v>
          </cell>
          <cell r="K1017">
            <v>6.7500000000000004E-2</v>
          </cell>
          <cell r="L1017">
            <v>0.05</v>
          </cell>
          <cell r="M1017">
            <v>0.05</v>
          </cell>
          <cell r="N1017">
            <v>7.4999999999999997E-2</v>
          </cell>
        </row>
        <row r="1019">
          <cell r="C1019" t="str">
            <v>CitiPower</v>
          </cell>
          <cell r="D1019" t="str">
            <v>Pulse</v>
          </cell>
          <cell r="E1019" t="str">
            <v>AGL</v>
          </cell>
          <cell r="F1019" t="str">
            <v>TXU</v>
          </cell>
          <cell r="G1019" t="str">
            <v>CitiPower</v>
          </cell>
          <cell r="H1019" t="str">
            <v>Powercor</v>
          </cell>
          <cell r="I1019" t="str">
            <v>Integral</v>
          </cell>
          <cell r="J1019" t="str">
            <v>EnergyAustralia</v>
          </cell>
          <cell r="K1019" t="str">
            <v>Rural NSW</v>
          </cell>
          <cell r="L1019" t="str">
            <v>Energex</v>
          </cell>
          <cell r="M1019" t="str">
            <v>Ergon</v>
          </cell>
          <cell r="N1019" t="str">
            <v>Non Incumbent</v>
          </cell>
        </row>
        <row r="1020">
          <cell r="C1020">
            <v>36526</v>
          </cell>
          <cell r="D1020">
            <v>0.1</v>
          </cell>
          <cell r="E1020">
            <v>0.1</v>
          </cell>
          <cell r="F1020">
            <v>0.1</v>
          </cell>
          <cell r="G1020">
            <v>0</v>
          </cell>
          <cell r="H1020">
            <v>0.1</v>
          </cell>
          <cell r="I1020">
            <v>6.7500000000000004E-2</v>
          </cell>
          <cell r="J1020">
            <v>6.7500000000000004E-2</v>
          </cell>
          <cell r="K1020">
            <v>6.7500000000000004E-2</v>
          </cell>
          <cell r="L1020">
            <v>0.05</v>
          </cell>
          <cell r="M1020">
            <v>0.05</v>
          </cell>
          <cell r="N1020">
            <v>7.4999999999999997E-2</v>
          </cell>
        </row>
        <row r="1021">
          <cell r="C1021">
            <v>36892</v>
          </cell>
          <cell r="D1021">
            <v>0.1</v>
          </cell>
          <cell r="E1021">
            <v>0.1</v>
          </cell>
          <cell r="F1021">
            <v>0.1</v>
          </cell>
          <cell r="G1021">
            <v>0</v>
          </cell>
          <cell r="H1021">
            <v>0.1</v>
          </cell>
          <cell r="I1021">
            <v>6.7500000000000004E-2</v>
          </cell>
          <cell r="J1021">
            <v>6.7500000000000004E-2</v>
          </cell>
          <cell r="K1021">
            <v>6.7500000000000004E-2</v>
          </cell>
          <cell r="L1021">
            <v>0.05</v>
          </cell>
          <cell r="M1021">
            <v>0.05</v>
          </cell>
          <cell r="N1021">
            <v>7.4999999999999997E-2</v>
          </cell>
        </row>
        <row r="1022">
          <cell r="C1022">
            <v>37257</v>
          </cell>
          <cell r="D1022">
            <v>0.1</v>
          </cell>
          <cell r="E1022">
            <v>0.1</v>
          </cell>
          <cell r="F1022">
            <v>0.1</v>
          </cell>
          <cell r="G1022">
            <v>0</v>
          </cell>
          <cell r="H1022">
            <v>0.1</v>
          </cell>
          <cell r="I1022">
            <v>6.7500000000000004E-2</v>
          </cell>
          <cell r="J1022">
            <v>6.7500000000000004E-2</v>
          </cell>
          <cell r="K1022">
            <v>6.7500000000000004E-2</v>
          </cell>
          <cell r="L1022">
            <v>0.05</v>
          </cell>
          <cell r="M1022">
            <v>0.05</v>
          </cell>
          <cell r="N1022">
            <v>7.4999999999999997E-2</v>
          </cell>
        </row>
        <row r="1023">
          <cell r="C1023">
            <v>37622</v>
          </cell>
          <cell r="D1023">
            <v>0.1</v>
          </cell>
          <cell r="E1023">
            <v>0.1</v>
          </cell>
          <cell r="F1023">
            <v>0.1</v>
          </cell>
          <cell r="G1023">
            <v>0</v>
          </cell>
          <cell r="H1023">
            <v>0.1</v>
          </cell>
          <cell r="I1023">
            <v>6.7500000000000004E-2</v>
          </cell>
          <cell r="J1023">
            <v>6.7500000000000004E-2</v>
          </cell>
          <cell r="K1023">
            <v>6.7500000000000004E-2</v>
          </cell>
          <cell r="L1023">
            <v>0.05</v>
          </cell>
          <cell r="M1023">
            <v>0.05</v>
          </cell>
          <cell r="N1023">
            <v>7.4999999999999997E-2</v>
          </cell>
        </row>
        <row r="1024">
          <cell r="C1024">
            <v>37987</v>
          </cell>
          <cell r="D1024">
            <v>0.1</v>
          </cell>
          <cell r="E1024">
            <v>0.1</v>
          </cell>
          <cell r="F1024">
            <v>0.1</v>
          </cell>
          <cell r="G1024">
            <v>0</v>
          </cell>
          <cell r="H1024">
            <v>0.1</v>
          </cell>
          <cell r="I1024">
            <v>6.7500000000000004E-2</v>
          </cell>
          <cell r="J1024">
            <v>6.7500000000000004E-2</v>
          </cell>
          <cell r="K1024">
            <v>6.7500000000000004E-2</v>
          </cell>
          <cell r="L1024">
            <v>0.05</v>
          </cell>
          <cell r="M1024">
            <v>0.05</v>
          </cell>
          <cell r="N1024">
            <v>7.4999999999999997E-2</v>
          </cell>
        </row>
        <row r="1025">
          <cell r="C1025">
            <v>38353</v>
          </cell>
          <cell r="D1025">
            <v>0.1</v>
          </cell>
          <cell r="E1025">
            <v>0.1</v>
          </cell>
          <cell r="F1025">
            <v>0.1</v>
          </cell>
          <cell r="G1025">
            <v>0</v>
          </cell>
          <cell r="H1025">
            <v>0.1</v>
          </cell>
          <cell r="I1025">
            <v>6.7500000000000004E-2</v>
          </cell>
          <cell r="J1025">
            <v>6.7500000000000004E-2</v>
          </cell>
          <cell r="K1025">
            <v>6.7500000000000004E-2</v>
          </cell>
          <cell r="L1025">
            <v>0.05</v>
          </cell>
          <cell r="M1025">
            <v>0.05</v>
          </cell>
          <cell r="N1025">
            <v>7.4999999999999997E-2</v>
          </cell>
        </row>
        <row r="1026">
          <cell r="C1026">
            <v>38718</v>
          </cell>
          <cell r="D1026">
            <v>0.1</v>
          </cell>
          <cell r="E1026">
            <v>0.1</v>
          </cell>
          <cell r="F1026">
            <v>0.1</v>
          </cell>
          <cell r="G1026">
            <v>0</v>
          </cell>
          <cell r="H1026">
            <v>0.1</v>
          </cell>
          <cell r="I1026">
            <v>6.7500000000000004E-2</v>
          </cell>
          <cell r="J1026">
            <v>6.7500000000000004E-2</v>
          </cell>
          <cell r="K1026">
            <v>6.7500000000000004E-2</v>
          </cell>
          <cell r="L1026">
            <v>0.05</v>
          </cell>
          <cell r="M1026">
            <v>0.05</v>
          </cell>
          <cell r="N1026">
            <v>7.4999999999999997E-2</v>
          </cell>
        </row>
        <row r="1028">
          <cell r="C1028" t="str">
            <v>Powercor</v>
          </cell>
          <cell r="D1028" t="str">
            <v>Pulse</v>
          </cell>
          <cell r="E1028" t="str">
            <v>AGL</v>
          </cell>
          <cell r="F1028" t="str">
            <v>TXU</v>
          </cell>
          <cell r="G1028" t="str">
            <v>CitiPower</v>
          </cell>
          <cell r="H1028" t="str">
            <v>Powercor</v>
          </cell>
          <cell r="I1028" t="str">
            <v>Integral</v>
          </cell>
          <cell r="J1028" t="str">
            <v>EnergyAustralia</v>
          </cell>
          <cell r="K1028" t="str">
            <v>Rural NSW</v>
          </cell>
          <cell r="L1028" t="str">
            <v>Energex</v>
          </cell>
          <cell r="M1028" t="str">
            <v>Ergon</v>
          </cell>
          <cell r="N1028" t="str">
            <v>Non Incumbent</v>
          </cell>
        </row>
        <row r="1029">
          <cell r="C1029">
            <v>36526</v>
          </cell>
          <cell r="D1029">
            <v>0.1</v>
          </cell>
          <cell r="E1029">
            <v>0.1</v>
          </cell>
          <cell r="F1029">
            <v>0.1</v>
          </cell>
          <cell r="G1029">
            <v>0.1</v>
          </cell>
          <cell r="H1029">
            <v>0</v>
          </cell>
          <cell r="I1029">
            <v>6.7500000000000004E-2</v>
          </cell>
          <cell r="J1029">
            <v>6.7500000000000004E-2</v>
          </cell>
          <cell r="K1029">
            <v>6.7500000000000004E-2</v>
          </cell>
          <cell r="L1029">
            <v>0.05</v>
          </cell>
          <cell r="M1029">
            <v>0.05</v>
          </cell>
          <cell r="N1029">
            <v>7.4999999999999997E-2</v>
          </cell>
        </row>
        <row r="1030">
          <cell r="C1030">
            <v>36892</v>
          </cell>
          <cell r="D1030">
            <v>0.1</v>
          </cell>
          <cell r="E1030">
            <v>0.1</v>
          </cell>
          <cell r="F1030">
            <v>0.1</v>
          </cell>
          <cell r="G1030">
            <v>0.1</v>
          </cell>
          <cell r="H1030">
            <v>0</v>
          </cell>
          <cell r="I1030">
            <v>6.7500000000000004E-2</v>
          </cell>
          <cell r="J1030">
            <v>6.7500000000000004E-2</v>
          </cell>
          <cell r="K1030">
            <v>6.7500000000000004E-2</v>
          </cell>
          <cell r="L1030">
            <v>0.05</v>
          </cell>
          <cell r="M1030">
            <v>0.05</v>
          </cell>
          <cell r="N1030">
            <v>7.4999999999999997E-2</v>
          </cell>
        </row>
        <row r="1031">
          <cell r="C1031">
            <v>37257</v>
          </cell>
          <cell r="D1031">
            <v>0.1</v>
          </cell>
          <cell r="E1031">
            <v>0.1</v>
          </cell>
          <cell r="F1031">
            <v>0.1</v>
          </cell>
          <cell r="G1031">
            <v>0.1</v>
          </cell>
          <cell r="H1031">
            <v>0</v>
          </cell>
          <cell r="I1031">
            <v>6.7500000000000004E-2</v>
          </cell>
          <cell r="J1031">
            <v>6.7500000000000004E-2</v>
          </cell>
          <cell r="K1031">
            <v>6.7500000000000004E-2</v>
          </cell>
          <cell r="L1031">
            <v>0.05</v>
          </cell>
          <cell r="M1031">
            <v>0.05</v>
          </cell>
          <cell r="N1031">
            <v>7.4999999999999997E-2</v>
          </cell>
        </row>
        <row r="1032">
          <cell r="C1032">
            <v>37622</v>
          </cell>
          <cell r="D1032">
            <v>0.1</v>
          </cell>
          <cell r="E1032">
            <v>0.1</v>
          </cell>
          <cell r="F1032">
            <v>0.1</v>
          </cell>
          <cell r="G1032">
            <v>0.1</v>
          </cell>
          <cell r="H1032">
            <v>0</v>
          </cell>
          <cell r="I1032">
            <v>6.7500000000000004E-2</v>
          </cell>
          <cell r="J1032">
            <v>6.7500000000000004E-2</v>
          </cell>
          <cell r="K1032">
            <v>6.7500000000000004E-2</v>
          </cell>
          <cell r="L1032">
            <v>0.05</v>
          </cell>
          <cell r="M1032">
            <v>0.05</v>
          </cell>
          <cell r="N1032">
            <v>7.4999999999999997E-2</v>
          </cell>
        </row>
        <row r="1033">
          <cell r="C1033">
            <v>37987</v>
          </cell>
          <cell r="D1033">
            <v>0.1</v>
          </cell>
          <cell r="E1033">
            <v>0.1</v>
          </cell>
          <cell r="F1033">
            <v>0.1</v>
          </cell>
          <cell r="G1033">
            <v>0.1</v>
          </cell>
          <cell r="H1033">
            <v>0</v>
          </cell>
          <cell r="I1033">
            <v>6.7500000000000004E-2</v>
          </cell>
          <cell r="J1033">
            <v>6.7500000000000004E-2</v>
          </cell>
          <cell r="K1033">
            <v>6.7500000000000004E-2</v>
          </cell>
          <cell r="L1033">
            <v>0.05</v>
          </cell>
          <cell r="M1033">
            <v>0.05</v>
          </cell>
          <cell r="N1033">
            <v>7.4999999999999997E-2</v>
          </cell>
        </row>
        <row r="1034">
          <cell r="C1034">
            <v>38353</v>
          </cell>
          <cell r="D1034">
            <v>0.1</v>
          </cell>
          <cell r="E1034">
            <v>0.1</v>
          </cell>
          <cell r="F1034">
            <v>0.1</v>
          </cell>
          <cell r="G1034">
            <v>0.1</v>
          </cell>
          <cell r="H1034">
            <v>0</v>
          </cell>
          <cell r="I1034">
            <v>6.7500000000000004E-2</v>
          </cell>
          <cell r="J1034">
            <v>6.7500000000000004E-2</v>
          </cell>
          <cell r="K1034">
            <v>6.7500000000000004E-2</v>
          </cell>
          <cell r="L1034">
            <v>0.05</v>
          </cell>
          <cell r="M1034">
            <v>0.05</v>
          </cell>
          <cell r="N1034">
            <v>7.4999999999999997E-2</v>
          </cell>
        </row>
        <row r="1035">
          <cell r="C1035">
            <v>38718</v>
          </cell>
          <cell r="D1035">
            <v>0.1</v>
          </cell>
          <cell r="E1035">
            <v>0.1</v>
          </cell>
          <cell r="F1035">
            <v>0.1</v>
          </cell>
          <cell r="G1035">
            <v>0.1</v>
          </cell>
          <cell r="H1035">
            <v>0</v>
          </cell>
          <cell r="I1035">
            <v>6.7500000000000004E-2</v>
          </cell>
          <cell r="J1035">
            <v>6.7500000000000004E-2</v>
          </cell>
          <cell r="K1035">
            <v>6.7500000000000004E-2</v>
          </cell>
          <cell r="L1035">
            <v>0.05</v>
          </cell>
          <cell r="M1035">
            <v>0.05</v>
          </cell>
          <cell r="N1035">
            <v>7.4999999999999997E-2</v>
          </cell>
        </row>
        <row r="1037">
          <cell r="C1037" t="str">
            <v>Integral</v>
          </cell>
          <cell r="D1037" t="str">
            <v>Pulse</v>
          </cell>
          <cell r="E1037" t="str">
            <v>AGL</v>
          </cell>
          <cell r="F1037" t="str">
            <v>TXU</v>
          </cell>
          <cell r="G1037" t="str">
            <v>CitiPower</v>
          </cell>
          <cell r="H1037" t="str">
            <v>Powercor</v>
          </cell>
          <cell r="I1037" t="str">
            <v>Integral</v>
          </cell>
          <cell r="J1037" t="str">
            <v>EnergyAustralia</v>
          </cell>
          <cell r="K1037" t="str">
            <v>Rural NSW</v>
          </cell>
          <cell r="L1037" t="str">
            <v>Energex</v>
          </cell>
          <cell r="M1037" t="str">
            <v>Ergon</v>
          </cell>
          <cell r="N1037" t="str">
            <v>Non Incumbent</v>
          </cell>
        </row>
        <row r="1038">
          <cell r="C1038">
            <v>36526</v>
          </cell>
          <cell r="D1038">
            <v>0.11333333333333334</v>
          </cell>
          <cell r="E1038">
            <v>0.11333333333333334</v>
          </cell>
          <cell r="F1038">
            <v>0.11333333333333334</v>
          </cell>
          <cell r="G1038">
            <v>0.11333333333333334</v>
          </cell>
          <cell r="H1038">
            <v>0.11333333333333334</v>
          </cell>
          <cell r="I1038">
            <v>0</v>
          </cell>
          <cell r="J1038">
            <v>0.2</v>
          </cell>
          <cell r="K1038">
            <v>0.2</v>
          </cell>
          <cell r="L1038">
            <v>8.3333333333333329E-2</v>
          </cell>
          <cell r="M1038">
            <v>8.3333333333333329E-2</v>
          </cell>
          <cell r="N1038">
            <v>0.12</v>
          </cell>
        </row>
        <row r="1039">
          <cell r="C1039">
            <v>36892</v>
          </cell>
          <cell r="D1039">
            <v>0.11333333333333334</v>
          </cell>
          <cell r="E1039">
            <v>0.11333333333333334</v>
          </cell>
          <cell r="F1039">
            <v>0.11333333333333334</v>
          </cell>
          <cell r="G1039">
            <v>0.11333333333333334</v>
          </cell>
          <cell r="H1039">
            <v>0.11333333333333334</v>
          </cell>
          <cell r="I1039">
            <v>0</v>
          </cell>
          <cell r="J1039">
            <v>0.2</v>
          </cell>
          <cell r="K1039">
            <v>0.2</v>
          </cell>
          <cell r="L1039">
            <v>8.3333333333333329E-2</v>
          </cell>
          <cell r="M1039">
            <v>8.3333333333333329E-2</v>
          </cell>
          <cell r="N1039">
            <v>0.12</v>
          </cell>
        </row>
        <row r="1040">
          <cell r="C1040">
            <v>37257</v>
          </cell>
          <cell r="D1040">
            <v>0.11333333333333334</v>
          </cell>
          <cell r="E1040">
            <v>0.11333333333333334</v>
          </cell>
          <cell r="F1040">
            <v>0.11333333333333334</v>
          </cell>
          <cell r="G1040">
            <v>0.11333333333333334</v>
          </cell>
          <cell r="H1040">
            <v>0.11333333333333334</v>
          </cell>
          <cell r="I1040">
            <v>0</v>
          </cell>
          <cell r="J1040">
            <v>0.2</v>
          </cell>
          <cell r="K1040">
            <v>0.2</v>
          </cell>
          <cell r="L1040">
            <v>8.3333333333333329E-2</v>
          </cell>
          <cell r="M1040">
            <v>8.3333333333333329E-2</v>
          </cell>
          <cell r="N1040">
            <v>0.12</v>
          </cell>
        </row>
        <row r="1041">
          <cell r="C1041">
            <v>37622</v>
          </cell>
          <cell r="D1041">
            <v>0.11333333333333334</v>
          </cell>
          <cell r="E1041">
            <v>0.11333333333333334</v>
          </cell>
          <cell r="F1041">
            <v>0.11333333333333334</v>
          </cell>
          <cell r="G1041">
            <v>0.11333333333333334</v>
          </cell>
          <cell r="H1041">
            <v>0.11333333333333334</v>
          </cell>
          <cell r="I1041">
            <v>0</v>
          </cell>
          <cell r="J1041">
            <v>0.2</v>
          </cell>
          <cell r="K1041">
            <v>0.2</v>
          </cell>
          <cell r="L1041">
            <v>8.3333333333333329E-2</v>
          </cell>
          <cell r="M1041">
            <v>8.3333333333333329E-2</v>
          </cell>
          <cell r="N1041">
            <v>0.12</v>
          </cell>
        </row>
        <row r="1042">
          <cell r="C1042">
            <v>37987</v>
          </cell>
          <cell r="D1042">
            <v>0.11333333333333334</v>
          </cell>
          <cell r="E1042">
            <v>0.11333333333333334</v>
          </cell>
          <cell r="F1042">
            <v>0.11333333333333334</v>
          </cell>
          <cell r="G1042">
            <v>0.11333333333333334</v>
          </cell>
          <cell r="H1042">
            <v>0.11333333333333334</v>
          </cell>
          <cell r="I1042">
            <v>0</v>
          </cell>
          <cell r="J1042">
            <v>0.2</v>
          </cell>
          <cell r="K1042">
            <v>0.2</v>
          </cell>
          <cell r="L1042">
            <v>8.3333333333333329E-2</v>
          </cell>
          <cell r="M1042">
            <v>8.3333333333333329E-2</v>
          </cell>
          <cell r="N1042">
            <v>0.12</v>
          </cell>
        </row>
        <row r="1043">
          <cell r="C1043">
            <v>38353</v>
          </cell>
          <cell r="D1043">
            <v>0.11333333333333334</v>
          </cell>
          <cell r="E1043">
            <v>0.11333333333333334</v>
          </cell>
          <cell r="F1043">
            <v>0.11333333333333334</v>
          </cell>
          <cell r="G1043">
            <v>0.11333333333333334</v>
          </cell>
          <cell r="H1043">
            <v>0.11333333333333334</v>
          </cell>
          <cell r="I1043">
            <v>0</v>
          </cell>
          <cell r="J1043">
            <v>0.2</v>
          </cell>
          <cell r="K1043">
            <v>0.2</v>
          </cell>
          <cell r="L1043">
            <v>8.3333333333333329E-2</v>
          </cell>
          <cell r="M1043">
            <v>8.3333333333333329E-2</v>
          </cell>
          <cell r="N1043">
            <v>0.12</v>
          </cell>
        </row>
        <row r="1044">
          <cell r="C1044">
            <v>38718</v>
          </cell>
          <cell r="D1044">
            <v>0.11333333333333334</v>
          </cell>
          <cell r="E1044">
            <v>0.11333333333333334</v>
          </cell>
          <cell r="F1044">
            <v>0.11333333333333334</v>
          </cell>
          <cell r="G1044">
            <v>0.11333333333333334</v>
          </cell>
          <cell r="H1044">
            <v>0.11333333333333334</v>
          </cell>
          <cell r="I1044">
            <v>0</v>
          </cell>
          <cell r="J1044">
            <v>0.2</v>
          </cell>
          <cell r="K1044">
            <v>0.2</v>
          </cell>
          <cell r="L1044">
            <v>8.3333333333333329E-2</v>
          </cell>
          <cell r="M1044">
            <v>8.3333333333333329E-2</v>
          </cell>
          <cell r="N1044">
            <v>0.12</v>
          </cell>
        </row>
        <row r="1046">
          <cell r="C1046" t="str">
            <v>EnergyAustralia</v>
          </cell>
          <cell r="D1046" t="str">
            <v>Pulse</v>
          </cell>
          <cell r="E1046" t="str">
            <v>AGL</v>
          </cell>
          <cell r="F1046" t="str">
            <v>TXU</v>
          </cell>
          <cell r="G1046" t="str">
            <v>CitiPower</v>
          </cell>
          <cell r="H1046" t="str">
            <v>Powercor</v>
          </cell>
          <cell r="I1046" t="str">
            <v>Integral</v>
          </cell>
          <cell r="J1046" t="str">
            <v>EnergyAustralia</v>
          </cell>
          <cell r="K1046" t="str">
            <v>Rural NSW</v>
          </cell>
          <cell r="L1046" t="str">
            <v>Energex</v>
          </cell>
          <cell r="M1046" t="str">
            <v>Ergon</v>
          </cell>
          <cell r="N1046" t="str">
            <v>Non Incumbent</v>
          </cell>
        </row>
        <row r="1047">
          <cell r="C1047">
            <v>36526</v>
          </cell>
          <cell r="D1047">
            <v>0.11333333333333334</v>
          </cell>
          <cell r="E1047">
            <v>0.11333333333333334</v>
          </cell>
          <cell r="F1047">
            <v>0.11333333333333334</v>
          </cell>
          <cell r="G1047">
            <v>0.11333333333333334</v>
          </cell>
          <cell r="H1047">
            <v>0.11333333333333334</v>
          </cell>
          <cell r="I1047">
            <v>0.2</v>
          </cell>
          <cell r="J1047">
            <v>0</v>
          </cell>
          <cell r="K1047">
            <v>0.2</v>
          </cell>
          <cell r="L1047">
            <v>8.3333333333333329E-2</v>
          </cell>
          <cell r="M1047">
            <v>8.3333333333333329E-2</v>
          </cell>
          <cell r="N1047">
            <v>0.12</v>
          </cell>
        </row>
        <row r="1048">
          <cell r="C1048">
            <v>36892</v>
          </cell>
          <cell r="D1048">
            <v>0.11333333333333334</v>
          </cell>
          <cell r="E1048">
            <v>0.11333333333333334</v>
          </cell>
          <cell r="F1048">
            <v>0.11333333333333334</v>
          </cell>
          <cell r="G1048">
            <v>0.11333333333333334</v>
          </cell>
          <cell r="H1048">
            <v>0.11333333333333334</v>
          </cell>
          <cell r="I1048">
            <v>0.2</v>
          </cell>
          <cell r="J1048">
            <v>0</v>
          </cell>
          <cell r="K1048">
            <v>0.2</v>
          </cell>
          <cell r="L1048">
            <v>8.3333333333333329E-2</v>
          </cell>
          <cell r="M1048">
            <v>8.3333333333333329E-2</v>
          </cell>
          <cell r="N1048">
            <v>0.12</v>
          </cell>
        </row>
        <row r="1049">
          <cell r="C1049">
            <v>37257</v>
          </cell>
          <cell r="D1049">
            <v>0.11333333333333334</v>
          </cell>
          <cell r="E1049">
            <v>0.11333333333333334</v>
          </cell>
          <cell r="F1049">
            <v>0.11333333333333334</v>
          </cell>
          <cell r="G1049">
            <v>0.11333333333333334</v>
          </cell>
          <cell r="H1049">
            <v>0.11333333333333334</v>
          </cell>
          <cell r="I1049">
            <v>0.2</v>
          </cell>
          <cell r="J1049">
            <v>0</v>
          </cell>
          <cell r="K1049">
            <v>0.2</v>
          </cell>
          <cell r="L1049">
            <v>8.3333333333333329E-2</v>
          </cell>
          <cell r="M1049">
            <v>8.3333333333333329E-2</v>
          </cell>
          <cell r="N1049">
            <v>0.12</v>
          </cell>
        </row>
        <row r="1050">
          <cell r="C1050">
            <v>37622</v>
          </cell>
          <cell r="D1050">
            <v>0.11333333333333334</v>
          </cell>
          <cell r="E1050">
            <v>0.11333333333333334</v>
          </cell>
          <cell r="F1050">
            <v>0.11333333333333334</v>
          </cell>
          <cell r="G1050">
            <v>0.11333333333333334</v>
          </cell>
          <cell r="H1050">
            <v>0.11333333333333334</v>
          </cell>
          <cell r="I1050">
            <v>0.2</v>
          </cell>
          <cell r="J1050">
            <v>0</v>
          </cell>
          <cell r="K1050">
            <v>0.2</v>
          </cell>
          <cell r="L1050">
            <v>8.3333333333333329E-2</v>
          </cell>
          <cell r="M1050">
            <v>8.3333333333333329E-2</v>
          </cell>
          <cell r="N1050">
            <v>0.12</v>
          </cell>
        </row>
        <row r="1051">
          <cell r="C1051">
            <v>37987</v>
          </cell>
          <cell r="D1051">
            <v>0.11333333333333334</v>
          </cell>
          <cell r="E1051">
            <v>0.11333333333333334</v>
          </cell>
          <cell r="F1051">
            <v>0.11333333333333334</v>
          </cell>
          <cell r="G1051">
            <v>0.11333333333333334</v>
          </cell>
          <cell r="H1051">
            <v>0.11333333333333334</v>
          </cell>
          <cell r="I1051">
            <v>0.2</v>
          </cell>
          <cell r="J1051">
            <v>0</v>
          </cell>
          <cell r="K1051">
            <v>0.2</v>
          </cell>
          <cell r="L1051">
            <v>8.3333333333333329E-2</v>
          </cell>
          <cell r="M1051">
            <v>8.3333333333333329E-2</v>
          </cell>
          <cell r="N1051">
            <v>0.12</v>
          </cell>
        </row>
        <row r="1052">
          <cell r="C1052">
            <v>38353</v>
          </cell>
          <cell r="D1052">
            <v>0.11333333333333334</v>
          </cell>
          <cell r="E1052">
            <v>0.11333333333333334</v>
          </cell>
          <cell r="F1052">
            <v>0.11333333333333334</v>
          </cell>
          <cell r="G1052">
            <v>0.11333333333333334</v>
          </cell>
          <cell r="H1052">
            <v>0.11333333333333334</v>
          </cell>
          <cell r="I1052">
            <v>0.2</v>
          </cell>
          <cell r="J1052">
            <v>0</v>
          </cell>
          <cell r="K1052">
            <v>0.2</v>
          </cell>
          <cell r="L1052">
            <v>8.3333333333333329E-2</v>
          </cell>
          <cell r="M1052">
            <v>8.3333333333333329E-2</v>
          </cell>
          <cell r="N1052">
            <v>0.12</v>
          </cell>
        </row>
        <row r="1053">
          <cell r="C1053">
            <v>38718</v>
          </cell>
          <cell r="D1053">
            <v>0.11333333333333334</v>
          </cell>
          <cell r="E1053">
            <v>0.11333333333333334</v>
          </cell>
          <cell r="F1053">
            <v>0.11333333333333334</v>
          </cell>
          <cell r="G1053">
            <v>0.11333333333333334</v>
          </cell>
          <cell r="H1053">
            <v>0.11333333333333334</v>
          </cell>
          <cell r="I1053">
            <v>0.2</v>
          </cell>
          <cell r="J1053">
            <v>0</v>
          </cell>
          <cell r="K1053">
            <v>0.2</v>
          </cell>
          <cell r="L1053">
            <v>8.3333333333333329E-2</v>
          </cell>
          <cell r="M1053">
            <v>8.3333333333333329E-2</v>
          </cell>
          <cell r="N1053">
            <v>0.12</v>
          </cell>
        </row>
        <row r="1055">
          <cell r="C1055" t="str">
            <v>Rural NSW</v>
          </cell>
          <cell r="D1055" t="str">
            <v>Pulse</v>
          </cell>
          <cell r="E1055" t="str">
            <v>AGL</v>
          </cell>
          <cell r="F1055" t="str">
            <v>TXU</v>
          </cell>
          <cell r="G1055" t="str">
            <v>CitiPower</v>
          </cell>
          <cell r="H1055" t="str">
            <v>Powercor</v>
          </cell>
          <cell r="I1055" t="str">
            <v>Integral</v>
          </cell>
          <cell r="J1055" t="str">
            <v>EnergyAustralia</v>
          </cell>
          <cell r="K1055" t="str">
            <v>Rural NSW</v>
          </cell>
          <cell r="L1055" t="str">
            <v>Energex</v>
          </cell>
          <cell r="M1055" t="str">
            <v>Ergon</v>
          </cell>
          <cell r="N1055" t="str">
            <v>Non Incumbent</v>
          </cell>
        </row>
        <row r="1056">
          <cell r="C1056">
            <v>36526</v>
          </cell>
          <cell r="D1056">
            <v>0.11333333333333334</v>
          </cell>
          <cell r="E1056">
            <v>0.11333333333333334</v>
          </cell>
          <cell r="F1056">
            <v>0.11333333333333334</v>
          </cell>
          <cell r="G1056">
            <v>0.11333333333333334</v>
          </cell>
          <cell r="H1056">
            <v>0.11333333333333334</v>
          </cell>
          <cell r="I1056">
            <v>0.2</v>
          </cell>
          <cell r="J1056">
            <v>0.2</v>
          </cell>
          <cell r="K1056">
            <v>0</v>
          </cell>
          <cell r="L1056">
            <v>8.3333333333333329E-2</v>
          </cell>
          <cell r="M1056">
            <v>8.3333333333333329E-2</v>
          </cell>
          <cell r="N1056">
            <v>0.12</v>
          </cell>
        </row>
        <row r="1057">
          <cell r="C1057">
            <v>36892</v>
          </cell>
          <cell r="D1057">
            <v>0.11333333333333334</v>
          </cell>
          <cell r="E1057">
            <v>0.11333333333333334</v>
          </cell>
          <cell r="F1057">
            <v>0.11333333333333334</v>
          </cell>
          <cell r="G1057">
            <v>0.11333333333333334</v>
          </cell>
          <cell r="H1057">
            <v>0.11333333333333334</v>
          </cell>
          <cell r="I1057">
            <v>0.2</v>
          </cell>
          <cell r="J1057">
            <v>0.2</v>
          </cell>
          <cell r="K1057">
            <v>0</v>
          </cell>
          <cell r="L1057">
            <v>8.3333333333333329E-2</v>
          </cell>
          <cell r="M1057">
            <v>8.3333333333333329E-2</v>
          </cell>
          <cell r="N1057">
            <v>0.12</v>
          </cell>
        </row>
        <row r="1058">
          <cell r="C1058">
            <v>37257</v>
          </cell>
          <cell r="D1058">
            <v>0.11333333333333334</v>
          </cell>
          <cell r="E1058">
            <v>0.11333333333333334</v>
          </cell>
          <cell r="F1058">
            <v>0.11333333333333334</v>
          </cell>
          <cell r="G1058">
            <v>0.11333333333333334</v>
          </cell>
          <cell r="H1058">
            <v>0.11333333333333334</v>
          </cell>
          <cell r="I1058">
            <v>0.2</v>
          </cell>
          <cell r="J1058">
            <v>0.2</v>
          </cell>
          <cell r="K1058">
            <v>0</v>
          </cell>
          <cell r="L1058">
            <v>8.3333333333333329E-2</v>
          </cell>
          <cell r="M1058">
            <v>8.3333333333333329E-2</v>
          </cell>
          <cell r="N1058">
            <v>0.12</v>
          </cell>
        </row>
        <row r="1059">
          <cell r="C1059">
            <v>37622</v>
          </cell>
          <cell r="D1059">
            <v>0.11333333333333334</v>
          </cell>
          <cell r="E1059">
            <v>0.11333333333333334</v>
          </cell>
          <cell r="F1059">
            <v>0.11333333333333334</v>
          </cell>
          <cell r="G1059">
            <v>0.11333333333333334</v>
          </cell>
          <cell r="H1059">
            <v>0.11333333333333334</v>
          </cell>
          <cell r="I1059">
            <v>0.2</v>
          </cell>
          <cell r="J1059">
            <v>0.2</v>
          </cell>
          <cell r="K1059">
            <v>0</v>
          </cell>
          <cell r="L1059">
            <v>8.3333333333333329E-2</v>
          </cell>
          <cell r="M1059">
            <v>8.3333333333333329E-2</v>
          </cell>
          <cell r="N1059">
            <v>0.12</v>
          </cell>
        </row>
        <row r="1060">
          <cell r="C1060">
            <v>37987</v>
          </cell>
          <cell r="D1060">
            <v>0.11333333333333334</v>
          </cell>
          <cell r="E1060">
            <v>0.11333333333333334</v>
          </cell>
          <cell r="F1060">
            <v>0.11333333333333334</v>
          </cell>
          <cell r="G1060">
            <v>0.11333333333333334</v>
          </cell>
          <cell r="H1060">
            <v>0.11333333333333334</v>
          </cell>
          <cell r="I1060">
            <v>0.2</v>
          </cell>
          <cell r="J1060">
            <v>0.2</v>
          </cell>
          <cell r="K1060">
            <v>0</v>
          </cell>
          <cell r="L1060">
            <v>8.3333333333333329E-2</v>
          </cell>
          <cell r="M1060">
            <v>8.3333333333333329E-2</v>
          </cell>
          <cell r="N1060">
            <v>0.12</v>
          </cell>
        </row>
        <row r="1061">
          <cell r="C1061">
            <v>38353</v>
          </cell>
          <cell r="D1061">
            <v>0.11333333333333334</v>
          </cell>
          <cell r="E1061">
            <v>0.11333333333333334</v>
          </cell>
          <cell r="F1061">
            <v>0.11333333333333334</v>
          </cell>
          <cell r="G1061">
            <v>0.11333333333333334</v>
          </cell>
          <cell r="H1061">
            <v>0.11333333333333334</v>
          </cell>
          <cell r="I1061">
            <v>0.2</v>
          </cell>
          <cell r="J1061">
            <v>0.2</v>
          </cell>
          <cell r="K1061">
            <v>0</v>
          </cell>
          <cell r="L1061">
            <v>8.3333333333333329E-2</v>
          </cell>
          <cell r="M1061">
            <v>8.3333333333333329E-2</v>
          </cell>
          <cell r="N1061">
            <v>0.12</v>
          </cell>
        </row>
        <row r="1062">
          <cell r="C1062">
            <v>38718</v>
          </cell>
          <cell r="D1062">
            <v>0.11333333333333334</v>
          </cell>
          <cell r="E1062">
            <v>0.11333333333333334</v>
          </cell>
          <cell r="F1062">
            <v>0.11333333333333334</v>
          </cell>
          <cell r="G1062">
            <v>0.11333333333333334</v>
          </cell>
          <cell r="H1062">
            <v>0.11333333333333334</v>
          </cell>
          <cell r="I1062">
            <v>0.2</v>
          </cell>
          <cell r="J1062">
            <v>0.2</v>
          </cell>
          <cell r="K1062">
            <v>0</v>
          </cell>
          <cell r="L1062">
            <v>8.3333333333333329E-2</v>
          </cell>
          <cell r="M1062">
            <v>8.3333333333333329E-2</v>
          </cell>
          <cell r="N1062">
            <v>0.12</v>
          </cell>
        </row>
        <row r="1064">
          <cell r="C1064" t="str">
            <v>Energex</v>
          </cell>
          <cell r="D1064" t="str">
            <v>Pulse</v>
          </cell>
          <cell r="E1064" t="str">
            <v>AGL</v>
          </cell>
          <cell r="F1064" t="str">
            <v>TXU</v>
          </cell>
          <cell r="G1064" t="str">
            <v>CitiPower</v>
          </cell>
          <cell r="H1064" t="str">
            <v>Powercor</v>
          </cell>
          <cell r="I1064" t="str">
            <v>Integral</v>
          </cell>
          <cell r="J1064" t="str">
            <v>EnergyAustralia</v>
          </cell>
          <cell r="K1064" t="str">
            <v>Rural NSW</v>
          </cell>
          <cell r="L1064" t="str">
            <v>Energex</v>
          </cell>
          <cell r="M1064" t="str">
            <v>Ergon</v>
          </cell>
          <cell r="N1064" t="str">
            <v>Non Incumbent</v>
          </cell>
        </row>
        <row r="1065">
          <cell r="C1065">
            <v>36526</v>
          </cell>
          <cell r="D1065">
            <v>7.0000000000000007E-2</v>
          </cell>
          <cell r="E1065">
            <v>7.0000000000000007E-2</v>
          </cell>
          <cell r="F1065">
            <v>7.0000000000000007E-2</v>
          </cell>
          <cell r="G1065">
            <v>7.0000000000000007E-2</v>
          </cell>
          <cell r="H1065">
            <v>7.0000000000000007E-2</v>
          </cell>
          <cell r="I1065">
            <v>7.0000000000000007E-2</v>
          </cell>
          <cell r="J1065">
            <v>7.0000000000000007E-2</v>
          </cell>
          <cell r="K1065">
            <v>7.0000000000000007E-2</v>
          </cell>
          <cell r="L1065">
            <v>0</v>
          </cell>
          <cell r="M1065">
            <v>0.4</v>
          </cell>
          <cell r="N1065">
            <v>7.4999999999999997E-2</v>
          </cell>
        </row>
        <row r="1066">
          <cell r="C1066">
            <v>36892</v>
          </cell>
          <cell r="D1066">
            <v>7.0000000000000007E-2</v>
          </cell>
          <cell r="E1066">
            <v>7.0000000000000007E-2</v>
          </cell>
          <cell r="F1066">
            <v>7.0000000000000007E-2</v>
          </cell>
          <cell r="G1066">
            <v>7.0000000000000007E-2</v>
          </cell>
          <cell r="H1066">
            <v>7.0000000000000007E-2</v>
          </cell>
          <cell r="I1066">
            <v>7.0000000000000007E-2</v>
          </cell>
          <cell r="J1066">
            <v>7.0000000000000007E-2</v>
          </cell>
          <cell r="K1066">
            <v>7.0000000000000007E-2</v>
          </cell>
          <cell r="L1066">
            <v>0</v>
          </cell>
          <cell r="M1066">
            <v>0.4</v>
          </cell>
          <cell r="N1066">
            <v>7.4999999999999997E-2</v>
          </cell>
        </row>
        <row r="1067">
          <cell r="C1067">
            <v>37257</v>
          </cell>
          <cell r="D1067">
            <v>7.0000000000000007E-2</v>
          </cell>
          <cell r="E1067">
            <v>7.0000000000000007E-2</v>
          </cell>
          <cell r="F1067">
            <v>7.0000000000000007E-2</v>
          </cell>
          <cell r="G1067">
            <v>7.0000000000000007E-2</v>
          </cell>
          <cell r="H1067">
            <v>7.0000000000000007E-2</v>
          </cell>
          <cell r="I1067">
            <v>7.0000000000000007E-2</v>
          </cell>
          <cell r="J1067">
            <v>7.0000000000000007E-2</v>
          </cell>
          <cell r="K1067">
            <v>7.0000000000000007E-2</v>
          </cell>
          <cell r="L1067">
            <v>0</v>
          </cell>
          <cell r="M1067">
            <v>0.4</v>
          </cell>
          <cell r="N1067">
            <v>7.4999999999999997E-2</v>
          </cell>
        </row>
        <row r="1068">
          <cell r="C1068">
            <v>37622</v>
          </cell>
          <cell r="D1068">
            <v>7.0000000000000007E-2</v>
          </cell>
          <cell r="E1068">
            <v>7.0000000000000007E-2</v>
          </cell>
          <cell r="F1068">
            <v>7.0000000000000007E-2</v>
          </cell>
          <cell r="G1068">
            <v>7.0000000000000007E-2</v>
          </cell>
          <cell r="H1068">
            <v>7.0000000000000007E-2</v>
          </cell>
          <cell r="I1068">
            <v>7.0000000000000007E-2</v>
          </cell>
          <cell r="J1068">
            <v>7.0000000000000007E-2</v>
          </cell>
          <cell r="K1068">
            <v>7.0000000000000007E-2</v>
          </cell>
          <cell r="L1068">
            <v>0</v>
          </cell>
          <cell r="M1068">
            <v>0.4</v>
          </cell>
          <cell r="N1068">
            <v>7.4999999999999997E-2</v>
          </cell>
        </row>
        <row r="1069">
          <cell r="C1069">
            <v>37987</v>
          </cell>
          <cell r="D1069">
            <v>7.0000000000000007E-2</v>
          </cell>
          <cell r="E1069">
            <v>7.0000000000000007E-2</v>
          </cell>
          <cell r="F1069">
            <v>7.0000000000000007E-2</v>
          </cell>
          <cell r="G1069">
            <v>7.0000000000000007E-2</v>
          </cell>
          <cell r="H1069">
            <v>7.0000000000000007E-2</v>
          </cell>
          <cell r="I1069">
            <v>7.0000000000000007E-2</v>
          </cell>
          <cell r="J1069">
            <v>7.0000000000000007E-2</v>
          </cell>
          <cell r="K1069">
            <v>7.0000000000000007E-2</v>
          </cell>
          <cell r="L1069">
            <v>0</v>
          </cell>
          <cell r="M1069">
            <v>0.4</v>
          </cell>
          <cell r="N1069">
            <v>7.4999999999999997E-2</v>
          </cell>
        </row>
        <row r="1070">
          <cell r="C1070">
            <v>38353</v>
          </cell>
          <cell r="D1070">
            <v>7.0000000000000007E-2</v>
          </cell>
          <cell r="E1070">
            <v>7.0000000000000007E-2</v>
          </cell>
          <cell r="F1070">
            <v>7.0000000000000007E-2</v>
          </cell>
          <cell r="G1070">
            <v>7.0000000000000007E-2</v>
          </cell>
          <cell r="H1070">
            <v>7.0000000000000007E-2</v>
          </cell>
          <cell r="I1070">
            <v>7.0000000000000007E-2</v>
          </cell>
          <cell r="J1070">
            <v>7.0000000000000007E-2</v>
          </cell>
          <cell r="K1070">
            <v>7.0000000000000007E-2</v>
          </cell>
          <cell r="L1070">
            <v>0</v>
          </cell>
          <cell r="M1070">
            <v>0.4</v>
          </cell>
          <cell r="N1070">
            <v>7.4999999999999997E-2</v>
          </cell>
        </row>
        <row r="1071">
          <cell r="C1071">
            <v>38718</v>
          </cell>
          <cell r="D1071">
            <v>7.0000000000000007E-2</v>
          </cell>
          <cell r="E1071">
            <v>7.0000000000000007E-2</v>
          </cell>
          <cell r="F1071">
            <v>7.0000000000000007E-2</v>
          </cell>
          <cell r="G1071">
            <v>7.0000000000000007E-2</v>
          </cell>
          <cell r="H1071">
            <v>7.0000000000000007E-2</v>
          </cell>
          <cell r="I1071">
            <v>7.0000000000000007E-2</v>
          </cell>
          <cell r="J1071">
            <v>7.0000000000000007E-2</v>
          </cell>
          <cell r="K1071">
            <v>7.0000000000000007E-2</v>
          </cell>
          <cell r="L1071">
            <v>0</v>
          </cell>
          <cell r="M1071">
            <v>0.4</v>
          </cell>
          <cell r="N1071">
            <v>7.4999999999999997E-2</v>
          </cell>
        </row>
        <row r="1073">
          <cell r="C1073" t="str">
            <v>Ergon</v>
          </cell>
          <cell r="D1073" t="str">
            <v>Pulse</v>
          </cell>
          <cell r="E1073" t="str">
            <v>AGL</v>
          </cell>
          <cell r="F1073" t="str">
            <v>TXU</v>
          </cell>
          <cell r="G1073" t="str">
            <v>CitiPower</v>
          </cell>
          <cell r="H1073" t="str">
            <v>Powercor</v>
          </cell>
          <cell r="I1073" t="str">
            <v>Integral</v>
          </cell>
          <cell r="J1073" t="str">
            <v>EnergyAustralia</v>
          </cell>
          <cell r="K1073" t="str">
            <v>Rural NSW</v>
          </cell>
          <cell r="L1073" t="str">
            <v>Energex</v>
          </cell>
          <cell r="M1073" t="str">
            <v>Ergon</v>
          </cell>
          <cell r="N1073" t="str">
            <v>Non Incumbent</v>
          </cell>
        </row>
        <row r="1074">
          <cell r="C1074">
            <v>36526</v>
          </cell>
          <cell r="D1074">
            <v>7.0000000000000007E-2</v>
          </cell>
          <cell r="E1074">
            <v>7.0000000000000007E-2</v>
          </cell>
          <cell r="F1074">
            <v>7.0000000000000007E-2</v>
          </cell>
          <cell r="G1074">
            <v>7.0000000000000007E-2</v>
          </cell>
          <cell r="H1074">
            <v>7.0000000000000007E-2</v>
          </cell>
          <cell r="I1074">
            <v>7.0000000000000007E-2</v>
          </cell>
          <cell r="J1074">
            <v>7.0000000000000007E-2</v>
          </cell>
          <cell r="K1074">
            <v>7.0000000000000007E-2</v>
          </cell>
          <cell r="L1074">
            <v>0.4</v>
          </cell>
          <cell r="M1074">
            <v>0</v>
          </cell>
          <cell r="N1074">
            <v>7.4999999999999997E-2</v>
          </cell>
        </row>
        <row r="1075">
          <cell r="C1075">
            <v>36892</v>
          </cell>
          <cell r="D1075">
            <v>7.0000000000000007E-2</v>
          </cell>
          <cell r="E1075">
            <v>7.0000000000000007E-2</v>
          </cell>
          <cell r="F1075">
            <v>7.0000000000000007E-2</v>
          </cell>
          <cell r="G1075">
            <v>7.0000000000000007E-2</v>
          </cell>
          <cell r="H1075">
            <v>7.0000000000000007E-2</v>
          </cell>
          <cell r="I1075">
            <v>7.0000000000000007E-2</v>
          </cell>
          <cell r="J1075">
            <v>7.0000000000000007E-2</v>
          </cell>
          <cell r="K1075">
            <v>7.0000000000000007E-2</v>
          </cell>
          <cell r="L1075">
            <v>0.4</v>
          </cell>
          <cell r="M1075">
            <v>0</v>
          </cell>
          <cell r="N1075">
            <v>7.4999999999999997E-2</v>
          </cell>
        </row>
        <row r="1076">
          <cell r="C1076">
            <v>37257</v>
          </cell>
          <cell r="D1076">
            <v>7.0000000000000007E-2</v>
          </cell>
          <cell r="E1076">
            <v>7.0000000000000007E-2</v>
          </cell>
          <cell r="F1076">
            <v>7.0000000000000007E-2</v>
          </cell>
          <cell r="G1076">
            <v>7.0000000000000007E-2</v>
          </cell>
          <cell r="H1076">
            <v>7.0000000000000007E-2</v>
          </cell>
          <cell r="I1076">
            <v>7.0000000000000007E-2</v>
          </cell>
          <cell r="J1076">
            <v>7.0000000000000007E-2</v>
          </cell>
          <cell r="K1076">
            <v>7.0000000000000007E-2</v>
          </cell>
          <cell r="L1076">
            <v>0.4</v>
          </cell>
          <cell r="M1076">
            <v>0</v>
          </cell>
          <cell r="N1076">
            <v>7.4999999999999997E-2</v>
          </cell>
        </row>
        <row r="1077">
          <cell r="C1077">
            <v>37622</v>
          </cell>
          <cell r="D1077">
            <v>7.0000000000000007E-2</v>
          </cell>
          <cell r="E1077">
            <v>7.0000000000000007E-2</v>
          </cell>
          <cell r="F1077">
            <v>7.0000000000000007E-2</v>
          </cell>
          <cell r="G1077">
            <v>7.0000000000000007E-2</v>
          </cell>
          <cell r="H1077">
            <v>7.0000000000000007E-2</v>
          </cell>
          <cell r="I1077">
            <v>7.0000000000000007E-2</v>
          </cell>
          <cell r="J1077">
            <v>7.0000000000000007E-2</v>
          </cell>
          <cell r="K1077">
            <v>7.0000000000000007E-2</v>
          </cell>
          <cell r="L1077">
            <v>0.4</v>
          </cell>
          <cell r="M1077">
            <v>0</v>
          </cell>
          <cell r="N1077">
            <v>7.4999999999999997E-2</v>
          </cell>
        </row>
        <row r="1078">
          <cell r="C1078">
            <v>37987</v>
          </cell>
          <cell r="D1078">
            <v>7.0000000000000007E-2</v>
          </cell>
          <cell r="E1078">
            <v>7.0000000000000007E-2</v>
          </cell>
          <cell r="F1078">
            <v>7.0000000000000007E-2</v>
          </cell>
          <cell r="G1078">
            <v>7.0000000000000007E-2</v>
          </cell>
          <cell r="H1078">
            <v>7.0000000000000007E-2</v>
          </cell>
          <cell r="I1078">
            <v>7.0000000000000007E-2</v>
          </cell>
          <cell r="J1078">
            <v>7.0000000000000007E-2</v>
          </cell>
          <cell r="K1078">
            <v>7.0000000000000007E-2</v>
          </cell>
          <cell r="L1078">
            <v>0.4</v>
          </cell>
          <cell r="M1078">
            <v>0</v>
          </cell>
          <cell r="N1078">
            <v>7.4999999999999997E-2</v>
          </cell>
        </row>
        <row r="1079">
          <cell r="C1079">
            <v>38353</v>
          </cell>
          <cell r="D1079">
            <v>7.0000000000000007E-2</v>
          </cell>
          <cell r="E1079">
            <v>7.0000000000000007E-2</v>
          </cell>
          <cell r="F1079">
            <v>7.0000000000000007E-2</v>
          </cell>
          <cell r="G1079">
            <v>7.0000000000000007E-2</v>
          </cell>
          <cell r="H1079">
            <v>7.0000000000000007E-2</v>
          </cell>
          <cell r="I1079">
            <v>7.0000000000000007E-2</v>
          </cell>
          <cell r="J1079">
            <v>7.0000000000000007E-2</v>
          </cell>
          <cell r="K1079">
            <v>7.0000000000000007E-2</v>
          </cell>
          <cell r="L1079">
            <v>0.4</v>
          </cell>
          <cell r="M1079">
            <v>0</v>
          </cell>
          <cell r="N1079">
            <v>7.4999999999999997E-2</v>
          </cell>
        </row>
        <row r="1080">
          <cell r="C1080">
            <v>38718</v>
          </cell>
          <cell r="D1080">
            <v>7.0000000000000007E-2</v>
          </cell>
          <cell r="E1080">
            <v>7.0000000000000007E-2</v>
          </cell>
          <cell r="F1080">
            <v>7.0000000000000007E-2</v>
          </cell>
          <cell r="G1080">
            <v>7.0000000000000007E-2</v>
          </cell>
          <cell r="H1080">
            <v>7.0000000000000007E-2</v>
          </cell>
          <cell r="I1080">
            <v>7.0000000000000007E-2</v>
          </cell>
          <cell r="J1080">
            <v>7.0000000000000007E-2</v>
          </cell>
          <cell r="K1080">
            <v>7.0000000000000007E-2</v>
          </cell>
          <cell r="L1080">
            <v>0.4</v>
          </cell>
          <cell r="M1080">
            <v>0</v>
          </cell>
          <cell r="N1080">
            <v>7.4999999999999997E-2</v>
          </cell>
        </row>
        <row r="1082">
          <cell r="C1082" t="str">
            <v>Non Incumbent</v>
          </cell>
          <cell r="D1082" t="str">
            <v>Pulse</v>
          </cell>
          <cell r="E1082" t="str">
            <v>AGL</v>
          </cell>
          <cell r="F1082" t="str">
            <v>TXU</v>
          </cell>
          <cell r="G1082" t="str">
            <v>CitiPower</v>
          </cell>
          <cell r="H1082" t="str">
            <v>Powercor</v>
          </cell>
          <cell r="I1082" t="str">
            <v>Integral</v>
          </cell>
          <cell r="J1082" t="str">
            <v>EnergyAustralia</v>
          </cell>
          <cell r="K1082" t="str">
            <v>Rural NSW</v>
          </cell>
          <cell r="L1082" t="str">
            <v>Energex</v>
          </cell>
          <cell r="M1082" t="str">
            <v>Ergon</v>
          </cell>
          <cell r="N1082" t="str">
            <v>Non Incumbent</v>
          </cell>
        </row>
        <row r="1083">
          <cell r="C1083">
            <v>36526</v>
          </cell>
          <cell r="D1083">
            <v>0.11999999999999988</v>
          </cell>
          <cell r="E1083">
            <v>0.11999999999999988</v>
          </cell>
          <cell r="F1083">
            <v>0.11999999999999988</v>
          </cell>
          <cell r="G1083">
            <v>0.11999999999999988</v>
          </cell>
          <cell r="H1083">
            <v>0.11999999999999988</v>
          </cell>
          <cell r="I1083">
            <v>0.11999999999999988</v>
          </cell>
          <cell r="J1083">
            <v>0.11999999999999988</v>
          </cell>
          <cell r="K1083">
            <v>0.11999999999999988</v>
          </cell>
          <cell r="L1083">
            <v>0.10000000000000009</v>
          </cell>
          <cell r="M1083">
            <v>0.10000000000000009</v>
          </cell>
          <cell r="N1083">
            <v>0.12</v>
          </cell>
        </row>
        <row r="1084">
          <cell r="C1084">
            <v>36892</v>
          </cell>
          <cell r="D1084">
            <v>0.11999999999999988</v>
          </cell>
          <cell r="E1084">
            <v>0.11999999999999988</v>
          </cell>
          <cell r="F1084">
            <v>0.11999999999999988</v>
          </cell>
          <cell r="G1084">
            <v>0.11999999999999988</v>
          </cell>
          <cell r="H1084">
            <v>0.11999999999999988</v>
          </cell>
          <cell r="I1084">
            <v>0.11999999999999988</v>
          </cell>
          <cell r="J1084">
            <v>0.11999999999999988</v>
          </cell>
          <cell r="K1084">
            <v>0.11999999999999988</v>
          </cell>
          <cell r="L1084">
            <v>0.10000000000000009</v>
          </cell>
          <cell r="M1084">
            <v>0.10000000000000009</v>
          </cell>
          <cell r="N1084">
            <v>0.12</v>
          </cell>
        </row>
        <row r="1085">
          <cell r="C1085">
            <v>37257</v>
          </cell>
          <cell r="D1085">
            <v>0.11999999999999988</v>
          </cell>
          <cell r="E1085">
            <v>0.11999999999999988</v>
          </cell>
          <cell r="F1085">
            <v>0.11999999999999988</v>
          </cell>
          <cell r="G1085">
            <v>0.11999999999999988</v>
          </cell>
          <cell r="H1085">
            <v>0.11999999999999988</v>
          </cell>
          <cell r="I1085">
            <v>0.11999999999999988</v>
          </cell>
          <cell r="J1085">
            <v>0.11999999999999988</v>
          </cell>
          <cell r="K1085">
            <v>0.11999999999999988</v>
          </cell>
          <cell r="L1085">
            <v>0.10000000000000009</v>
          </cell>
          <cell r="M1085">
            <v>0.10000000000000009</v>
          </cell>
          <cell r="N1085">
            <v>0.12</v>
          </cell>
        </row>
        <row r="1086">
          <cell r="C1086">
            <v>37622</v>
          </cell>
          <cell r="D1086">
            <v>0.11999999999999988</v>
          </cell>
          <cell r="E1086">
            <v>0.11999999999999988</v>
          </cell>
          <cell r="F1086">
            <v>0.11999999999999988</v>
          </cell>
          <cell r="G1086">
            <v>0.11999999999999988</v>
          </cell>
          <cell r="H1086">
            <v>0.11999999999999988</v>
          </cell>
          <cell r="I1086">
            <v>0.11999999999999988</v>
          </cell>
          <cell r="J1086">
            <v>0.11999999999999988</v>
          </cell>
          <cell r="K1086">
            <v>0.11999999999999988</v>
          </cell>
          <cell r="L1086">
            <v>0.10000000000000009</v>
          </cell>
          <cell r="M1086">
            <v>0.10000000000000009</v>
          </cell>
          <cell r="N1086">
            <v>0.12</v>
          </cell>
        </row>
        <row r="1087">
          <cell r="C1087">
            <v>37987</v>
          </cell>
          <cell r="D1087">
            <v>0.11999999999999988</v>
          </cell>
          <cell r="E1087">
            <v>0.11999999999999988</v>
          </cell>
          <cell r="F1087">
            <v>0.11999999999999988</v>
          </cell>
          <cell r="G1087">
            <v>0.11999999999999988</v>
          </cell>
          <cell r="H1087">
            <v>0.11999999999999988</v>
          </cell>
          <cell r="I1087">
            <v>0.11999999999999988</v>
          </cell>
          <cell r="J1087">
            <v>0.11999999999999988</v>
          </cell>
          <cell r="K1087">
            <v>0.11999999999999988</v>
          </cell>
          <cell r="L1087">
            <v>0.10000000000000009</v>
          </cell>
          <cell r="M1087">
            <v>0.10000000000000009</v>
          </cell>
          <cell r="N1087">
            <v>0.12</v>
          </cell>
        </row>
        <row r="1088">
          <cell r="C1088">
            <v>38353</v>
          </cell>
          <cell r="D1088">
            <v>0.11999999999999988</v>
          </cell>
          <cell r="E1088">
            <v>0.11999999999999988</v>
          </cell>
          <cell r="F1088">
            <v>0.11999999999999988</v>
          </cell>
          <cell r="G1088">
            <v>0.11999999999999988</v>
          </cell>
          <cell r="H1088">
            <v>0.11999999999999988</v>
          </cell>
          <cell r="I1088">
            <v>0.11999999999999988</v>
          </cell>
          <cell r="J1088">
            <v>0.11999999999999988</v>
          </cell>
          <cell r="K1088">
            <v>0.11999999999999988</v>
          </cell>
          <cell r="L1088">
            <v>0.10000000000000009</v>
          </cell>
          <cell r="M1088">
            <v>0.10000000000000009</v>
          </cell>
          <cell r="N1088">
            <v>0.12</v>
          </cell>
        </row>
        <row r="1089">
          <cell r="C1089">
            <v>38718</v>
          </cell>
          <cell r="D1089">
            <v>0.11999999999999988</v>
          </cell>
          <cell r="E1089">
            <v>0.11999999999999988</v>
          </cell>
          <cell r="F1089">
            <v>0.11999999999999988</v>
          </cell>
          <cell r="G1089">
            <v>0.11999999999999988</v>
          </cell>
          <cell r="H1089">
            <v>0.11999999999999988</v>
          </cell>
          <cell r="I1089">
            <v>0.11999999999999988</v>
          </cell>
          <cell r="J1089">
            <v>0.11999999999999988</v>
          </cell>
          <cell r="K1089">
            <v>0.11999999999999988</v>
          </cell>
          <cell r="L1089">
            <v>0.10000000000000009</v>
          </cell>
          <cell r="M1089">
            <v>0.10000000000000009</v>
          </cell>
          <cell r="N1089">
            <v>0.12</v>
          </cell>
        </row>
        <row r="1101">
          <cell r="C1101" t="str">
            <v>Pulse wins from:</v>
          </cell>
          <cell r="D1101" t="str">
            <v>Pulse</v>
          </cell>
          <cell r="E1101" t="str">
            <v>AGL</v>
          </cell>
          <cell r="F1101" t="str">
            <v>TXU</v>
          </cell>
          <cell r="G1101" t="str">
            <v>CitiPower</v>
          </cell>
          <cell r="H1101" t="str">
            <v>Powercor</v>
          </cell>
          <cell r="I1101" t="str">
            <v>Integral</v>
          </cell>
          <cell r="J1101" t="str">
            <v>EnergyAustralia</v>
          </cell>
          <cell r="K1101" t="str">
            <v>Rural NSW</v>
          </cell>
          <cell r="L1101" t="str">
            <v>Energex</v>
          </cell>
          <cell r="M1101" t="str">
            <v>Ergon</v>
          </cell>
          <cell r="N1101" t="str">
            <v>Non Incumbent</v>
          </cell>
        </row>
        <row r="1102">
          <cell r="C1102">
            <v>36526</v>
          </cell>
          <cell r="D1102">
            <v>0</v>
          </cell>
          <cell r="E1102">
            <v>0.1</v>
          </cell>
          <cell r="F1102">
            <v>0.1</v>
          </cell>
          <cell r="G1102">
            <v>0.1</v>
          </cell>
          <cell r="H1102">
            <v>0.1</v>
          </cell>
          <cell r="I1102">
            <v>7.0000000000000007E-2</v>
          </cell>
          <cell r="J1102">
            <v>7.0000000000000007E-2</v>
          </cell>
          <cell r="K1102">
            <v>7.0000000000000007E-2</v>
          </cell>
          <cell r="L1102">
            <v>0.05</v>
          </cell>
          <cell r="M1102">
            <v>0.05</v>
          </cell>
          <cell r="N1102">
            <v>7.0000000000000007E-2</v>
          </cell>
        </row>
        <row r="1103">
          <cell r="C1103">
            <v>36892</v>
          </cell>
          <cell r="D1103">
            <v>0</v>
          </cell>
          <cell r="E1103">
            <v>0.1</v>
          </cell>
          <cell r="F1103">
            <v>0.1</v>
          </cell>
          <cell r="G1103">
            <v>0.1</v>
          </cell>
          <cell r="H1103">
            <v>0.1</v>
          </cell>
          <cell r="I1103">
            <v>7.0000000000000007E-2</v>
          </cell>
          <cell r="J1103">
            <v>7.0000000000000007E-2</v>
          </cell>
          <cell r="K1103">
            <v>7.0000000000000007E-2</v>
          </cell>
          <cell r="L1103">
            <v>0.05</v>
          </cell>
          <cell r="M1103">
            <v>0.05</v>
          </cell>
          <cell r="N1103">
            <v>7.0000000000000007E-2</v>
          </cell>
        </row>
        <row r="1104">
          <cell r="C1104">
            <v>37257</v>
          </cell>
          <cell r="D1104">
            <v>0</v>
          </cell>
          <cell r="E1104">
            <v>0.1</v>
          </cell>
          <cell r="F1104">
            <v>0.1</v>
          </cell>
          <cell r="G1104">
            <v>0.1</v>
          </cell>
          <cell r="H1104">
            <v>0.1</v>
          </cell>
          <cell r="I1104">
            <v>7.0000000000000007E-2</v>
          </cell>
          <cell r="J1104">
            <v>7.0000000000000007E-2</v>
          </cell>
          <cell r="K1104">
            <v>7.0000000000000007E-2</v>
          </cell>
          <cell r="L1104">
            <v>0.05</v>
          </cell>
          <cell r="M1104">
            <v>0.05</v>
          </cell>
          <cell r="N1104">
            <v>7.0000000000000007E-2</v>
          </cell>
        </row>
        <row r="1105">
          <cell r="C1105">
            <v>37622</v>
          </cell>
          <cell r="D1105">
            <v>0</v>
          </cell>
          <cell r="E1105">
            <v>0.1</v>
          </cell>
          <cell r="F1105">
            <v>0.1</v>
          </cell>
          <cell r="G1105">
            <v>0.1</v>
          </cell>
          <cell r="H1105">
            <v>0.1</v>
          </cell>
          <cell r="I1105">
            <v>7.0000000000000007E-2</v>
          </cell>
          <cell r="J1105">
            <v>7.0000000000000007E-2</v>
          </cell>
          <cell r="K1105">
            <v>7.0000000000000007E-2</v>
          </cell>
          <cell r="L1105">
            <v>0.05</v>
          </cell>
          <cell r="M1105">
            <v>0.05</v>
          </cell>
          <cell r="N1105">
            <v>7.0000000000000007E-2</v>
          </cell>
        </row>
        <row r="1106">
          <cell r="C1106">
            <v>37987</v>
          </cell>
          <cell r="D1106">
            <v>0</v>
          </cell>
          <cell r="E1106">
            <v>0.1</v>
          </cell>
          <cell r="F1106">
            <v>0.1</v>
          </cell>
          <cell r="G1106">
            <v>0.1</v>
          </cell>
          <cell r="H1106">
            <v>0.1</v>
          </cell>
          <cell r="I1106">
            <v>7.0000000000000007E-2</v>
          </cell>
          <cell r="J1106">
            <v>7.0000000000000007E-2</v>
          </cell>
          <cell r="K1106">
            <v>7.0000000000000007E-2</v>
          </cell>
          <cell r="L1106">
            <v>0.05</v>
          </cell>
          <cell r="M1106">
            <v>0.05</v>
          </cell>
          <cell r="N1106">
            <v>7.0000000000000007E-2</v>
          </cell>
        </row>
        <row r="1107">
          <cell r="C1107">
            <v>38353</v>
          </cell>
          <cell r="D1107">
            <v>0</v>
          </cell>
          <cell r="E1107">
            <v>0.1</v>
          </cell>
          <cell r="F1107">
            <v>0.1</v>
          </cell>
          <cell r="G1107">
            <v>0.1</v>
          </cell>
          <cell r="H1107">
            <v>0.1</v>
          </cell>
          <cell r="I1107">
            <v>7.0000000000000007E-2</v>
          </cell>
          <cell r="J1107">
            <v>7.0000000000000007E-2</v>
          </cell>
          <cell r="K1107">
            <v>7.0000000000000007E-2</v>
          </cell>
          <cell r="L1107">
            <v>0.05</v>
          </cell>
          <cell r="M1107">
            <v>0.05</v>
          </cell>
          <cell r="N1107">
            <v>7.0000000000000007E-2</v>
          </cell>
        </row>
        <row r="1108">
          <cell r="C1108">
            <v>38718</v>
          </cell>
          <cell r="D1108">
            <v>0</v>
          </cell>
          <cell r="E1108">
            <v>0.1</v>
          </cell>
          <cell r="F1108">
            <v>0.1</v>
          </cell>
          <cell r="G1108">
            <v>0.1</v>
          </cell>
          <cell r="H1108">
            <v>0.1</v>
          </cell>
          <cell r="I1108">
            <v>7.0000000000000007E-2</v>
          </cell>
          <cell r="J1108">
            <v>7.0000000000000007E-2</v>
          </cell>
          <cell r="K1108">
            <v>7.0000000000000007E-2</v>
          </cell>
          <cell r="L1108">
            <v>0.05</v>
          </cell>
          <cell r="M1108">
            <v>0.05</v>
          </cell>
          <cell r="N1108">
            <v>7.0000000000000007E-2</v>
          </cell>
        </row>
        <row r="1110">
          <cell r="C1110" t="str">
            <v>AGL</v>
          </cell>
          <cell r="D1110" t="str">
            <v>Pulse</v>
          </cell>
          <cell r="E1110" t="str">
            <v>AGL</v>
          </cell>
          <cell r="F1110" t="str">
            <v>TXU</v>
          </cell>
          <cell r="G1110" t="str">
            <v>CitiPower</v>
          </cell>
          <cell r="H1110" t="str">
            <v>Powercor</v>
          </cell>
          <cell r="I1110" t="str">
            <v>Integral</v>
          </cell>
          <cell r="J1110" t="str">
            <v>EnergyAustralia</v>
          </cell>
          <cell r="K1110" t="str">
            <v>Rural NSW</v>
          </cell>
          <cell r="L1110" t="str">
            <v>Energex</v>
          </cell>
          <cell r="M1110" t="str">
            <v>Ergon</v>
          </cell>
          <cell r="N1110" t="str">
            <v>Non Incumbent</v>
          </cell>
        </row>
        <row r="1111">
          <cell r="C1111">
            <v>36526</v>
          </cell>
          <cell r="D1111">
            <v>0.1</v>
          </cell>
          <cell r="E1111">
            <v>0</v>
          </cell>
          <cell r="F1111">
            <v>0.1</v>
          </cell>
          <cell r="G1111">
            <v>0.1</v>
          </cell>
          <cell r="H1111">
            <v>0.1</v>
          </cell>
          <cell r="I1111">
            <v>6.7500000000000004E-2</v>
          </cell>
          <cell r="J1111">
            <v>6.7500000000000004E-2</v>
          </cell>
          <cell r="K1111">
            <v>6.7500000000000004E-2</v>
          </cell>
          <cell r="L1111">
            <v>0.05</v>
          </cell>
          <cell r="M1111">
            <v>0.05</v>
          </cell>
          <cell r="N1111">
            <v>7.4999999999999997E-2</v>
          </cell>
        </row>
        <row r="1112">
          <cell r="C1112">
            <v>36892</v>
          </cell>
          <cell r="D1112">
            <v>0.1</v>
          </cell>
          <cell r="E1112">
            <v>0</v>
          </cell>
          <cell r="F1112">
            <v>0.1</v>
          </cell>
          <cell r="G1112">
            <v>0.1</v>
          </cell>
          <cell r="H1112">
            <v>0.1</v>
          </cell>
          <cell r="I1112">
            <v>6.7500000000000004E-2</v>
          </cell>
          <cell r="J1112">
            <v>6.7500000000000004E-2</v>
          </cell>
          <cell r="K1112">
            <v>6.7500000000000004E-2</v>
          </cell>
          <cell r="L1112">
            <v>0.05</v>
          </cell>
          <cell r="M1112">
            <v>0.05</v>
          </cell>
          <cell r="N1112">
            <v>7.4999999999999997E-2</v>
          </cell>
        </row>
        <row r="1113">
          <cell r="C1113">
            <v>37257</v>
          </cell>
          <cell r="D1113">
            <v>0.1</v>
          </cell>
          <cell r="E1113">
            <v>0</v>
          </cell>
          <cell r="F1113">
            <v>0.1</v>
          </cell>
          <cell r="G1113">
            <v>0.1</v>
          </cell>
          <cell r="H1113">
            <v>0.1</v>
          </cell>
          <cell r="I1113">
            <v>6.7500000000000004E-2</v>
          </cell>
          <cell r="J1113">
            <v>6.7500000000000004E-2</v>
          </cell>
          <cell r="K1113">
            <v>6.7500000000000004E-2</v>
          </cell>
          <cell r="L1113">
            <v>0.05</v>
          </cell>
          <cell r="M1113">
            <v>0.05</v>
          </cell>
          <cell r="N1113">
            <v>7.4999999999999997E-2</v>
          </cell>
        </row>
        <row r="1114">
          <cell r="C1114">
            <v>37622</v>
          </cell>
          <cell r="D1114">
            <v>0.1</v>
          </cell>
          <cell r="E1114">
            <v>0</v>
          </cell>
          <cell r="F1114">
            <v>0.1</v>
          </cell>
          <cell r="G1114">
            <v>0.1</v>
          </cell>
          <cell r="H1114">
            <v>0.1</v>
          </cell>
          <cell r="I1114">
            <v>6.7500000000000004E-2</v>
          </cell>
          <cell r="J1114">
            <v>6.7500000000000004E-2</v>
          </cell>
          <cell r="K1114">
            <v>6.7500000000000004E-2</v>
          </cell>
          <cell r="L1114">
            <v>0.05</v>
          </cell>
          <cell r="M1114">
            <v>0.05</v>
          </cell>
          <cell r="N1114">
            <v>7.4999999999999997E-2</v>
          </cell>
        </row>
        <row r="1115">
          <cell r="C1115">
            <v>37987</v>
          </cell>
          <cell r="D1115">
            <v>0.1</v>
          </cell>
          <cell r="E1115">
            <v>0</v>
          </cell>
          <cell r="F1115">
            <v>0.1</v>
          </cell>
          <cell r="G1115">
            <v>0.1</v>
          </cell>
          <cell r="H1115">
            <v>0.1</v>
          </cell>
          <cell r="I1115">
            <v>6.7500000000000004E-2</v>
          </cell>
          <cell r="J1115">
            <v>6.7500000000000004E-2</v>
          </cell>
          <cell r="K1115">
            <v>6.7500000000000004E-2</v>
          </cell>
          <cell r="L1115">
            <v>0.05</v>
          </cell>
          <cell r="M1115">
            <v>0.05</v>
          </cell>
          <cell r="N1115">
            <v>7.4999999999999997E-2</v>
          </cell>
        </row>
        <row r="1116">
          <cell r="C1116">
            <v>38353</v>
          </cell>
          <cell r="D1116">
            <v>0.1</v>
          </cell>
          <cell r="E1116">
            <v>0</v>
          </cell>
          <cell r="F1116">
            <v>0.1</v>
          </cell>
          <cell r="G1116">
            <v>0.1</v>
          </cell>
          <cell r="H1116">
            <v>0.1</v>
          </cell>
          <cell r="I1116">
            <v>6.7500000000000004E-2</v>
          </cell>
          <cell r="J1116">
            <v>6.7500000000000004E-2</v>
          </cell>
          <cell r="K1116">
            <v>6.7500000000000004E-2</v>
          </cell>
          <cell r="L1116">
            <v>0.05</v>
          </cell>
          <cell r="M1116">
            <v>0.05</v>
          </cell>
          <cell r="N1116">
            <v>7.4999999999999997E-2</v>
          </cell>
        </row>
        <row r="1117">
          <cell r="C1117">
            <v>38718</v>
          </cell>
          <cell r="D1117">
            <v>0.1</v>
          </cell>
          <cell r="E1117">
            <v>0</v>
          </cell>
          <cell r="F1117">
            <v>0.1</v>
          </cell>
          <cell r="G1117">
            <v>0.1</v>
          </cell>
          <cell r="H1117">
            <v>0.1</v>
          </cell>
          <cell r="I1117">
            <v>6.7500000000000004E-2</v>
          </cell>
          <cell r="J1117">
            <v>6.7500000000000004E-2</v>
          </cell>
          <cell r="K1117">
            <v>6.7500000000000004E-2</v>
          </cell>
          <cell r="L1117">
            <v>0.05</v>
          </cell>
          <cell r="M1117">
            <v>0.05</v>
          </cell>
          <cell r="N1117">
            <v>7.4999999999999997E-2</v>
          </cell>
        </row>
        <row r="1119">
          <cell r="C1119" t="str">
            <v>TXU</v>
          </cell>
          <cell r="D1119" t="str">
            <v>Pulse</v>
          </cell>
          <cell r="E1119" t="str">
            <v>AGL</v>
          </cell>
          <cell r="F1119" t="str">
            <v>TXU</v>
          </cell>
          <cell r="G1119" t="str">
            <v>CitiPower</v>
          </cell>
          <cell r="H1119" t="str">
            <v>Powercor</v>
          </cell>
          <cell r="I1119" t="str">
            <v>Integral</v>
          </cell>
          <cell r="J1119" t="str">
            <v>EnergyAustralia</v>
          </cell>
          <cell r="K1119" t="str">
            <v>Rural NSW</v>
          </cell>
          <cell r="L1119" t="str">
            <v>Energex</v>
          </cell>
          <cell r="M1119" t="str">
            <v>Ergon</v>
          </cell>
          <cell r="N1119" t="str">
            <v>Non Incumbent</v>
          </cell>
        </row>
        <row r="1120">
          <cell r="C1120">
            <v>36526</v>
          </cell>
          <cell r="D1120">
            <v>0.1</v>
          </cell>
          <cell r="E1120">
            <v>0.1</v>
          </cell>
          <cell r="F1120">
            <v>0</v>
          </cell>
          <cell r="G1120">
            <v>0.1</v>
          </cell>
          <cell r="H1120">
            <v>0.1</v>
          </cell>
          <cell r="I1120">
            <v>6.7500000000000004E-2</v>
          </cell>
          <cell r="J1120">
            <v>6.7500000000000004E-2</v>
          </cell>
          <cell r="K1120">
            <v>6.7500000000000004E-2</v>
          </cell>
          <cell r="L1120">
            <v>0.05</v>
          </cell>
          <cell r="M1120">
            <v>0.05</v>
          </cell>
          <cell r="N1120">
            <v>7.4999999999999997E-2</v>
          </cell>
        </row>
        <row r="1121">
          <cell r="C1121">
            <v>36892</v>
          </cell>
          <cell r="D1121">
            <v>0.1</v>
          </cell>
          <cell r="E1121">
            <v>0.1</v>
          </cell>
          <cell r="F1121">
            <v>0</v>
          </cell>
          <cell r="G1121">
            <v>0.1</v>
          </cell>
          <cell r="H1121">
            <v>0.1</v>
          </cell>
          <cell r="I1121">
            <v>6.7500000000000004E-2</v>
          </cell>
          <cell r="J1121">
            <v>6.7500000000000004E-2</v>
          </cell>
          <cell r="K1121">
            <v>6.7500000000000004E-2</v>
          </cell>
          <cell r="L1121">
            <v>0.05</v>
          </cell>
          <cell r="M1121">
            <v>0.05</v>
          </cell>
          <cell r="N1121">
            <v>7.4999999999999997E-2</v>
          </cell>
        </row>
        <row r="1122">
          <cell r="C1122">
            <v>37257</v>
          </cell>
          <cell r="D1122">
            <v>0.1</v>
          </cell>
          <cell r="E1122">
            <v>0.1</v>
          </cell>
          <cell r="F1122">
            <v>0</v>
          </cell>
          <cell r="G1122">
            <v>0.1</v>
          </cell>
          <cell r="H1122">
            <v>0.1</v>
          </cell>
          <cell r="I1122">
            <v>6.7500000000000004E-2</v>
          </cell>
          <cell r="J1122">
            <v>6.7500000000000004E-2</v>
          </cell>
          <cell r="K1122">
            <v>6.7500000000000004E-2</v>
          </cell>
          <cell r="L1122">
            <v>0.05</v>
          </cell>
          <cell r="M1122">
            <v>0.05</v>
          </cell>
          <cell r="N1122">
            <v>7.4999999999999997E-2</v>
          </cell>
        </row>
        <row r="1123">
          <cell r="C1123">
            <v>37622</v>
          </cell>
          <cell r="D1123">
            <v>0.1</v>
          </cell>
          <cell r="E1123">
            <v>0.1</v>
          </cell>
          <cell r="F1123">
            <v>0</v>
          </cell>
          <cell r="G1123">
            <v>0.1</v>
          </cell>
          <cell r="H1123">
            <v>0.1</v>
          </cell>
          <cell r="I1123">
            <v>6.7500000000000004E-2</v>
          </cell>
          <cell r="J1123">
            <v>6.7500000000000004E-2</v>
          </cell>
          <cell r="K1123">
            <v>6.7500000000000004E-2</v>
          </cell>
          <cell r="L1123">
            <v>0.05</v>
          </cell>
          <cell r="M1123">
            <v>0.05</v>
          </cell>
          <cell r="N1123">
            <v>7.4999999999999997E-2</v>
          </cell>
        </row>
        <row r="1124">
          <cell r="C1124">
            <v>37987</v>
          </cell>
          <cell r="D1124">
            <v>0.1</v>
          </cell>
          <cell r="E1124">
            <v>0.1</v>
          </cell>
          <cell r="F1124">
            <v>0</v>
          </cell>
          <cell r="G1124">
            <v>0.1</v>
          </cell>
          <cell r="H1124">
            <v>0.1</v>
          </cell>
          <cell r="I1124">
            <v>6.7500000000000004E-2</v>
          </cell>
          <cell r="J1124">
            <v>6.7500000000000004E-2</v>
          </cell>
          <cell r="K1124">
            <v>6.7500000000000004E-2</v>
          </cell>
          <cell r="L1124">
            <v>0.05</v>
          </cell>
          <cell r="M1124">
            <v>0.05</v>
          </cell>
          <cell r="N1124">
            <v>7.4999999999999997E-2</v>
          </cell>
        </row>
        <row r="1125">
          <cell r="C1125">
            <v>38353</v>
          </cell>
          <cell r="D1125">
            <v>0.1</v>
          </cell>
          <cell r="E1125">
            <v>0.1</v>
          </cell>
          <cell r="F1125">
            <v>0</v>
          </cell>
          <cell r="G1125">
            <v>0.1</v>
          </cell>
          <cell r="H1125">
            <v>0.1</v>
          </cell>
          <cell r="I1125">
            <v>6.7500000000000004E-2</v>
          </cell>
          <cell r="J1125">
            <v>6.7500000000000004E-2</v>
          </cell>
          <cell r="K1125">
            <v>6.7500000000000004E-2</v>
          </cell>
          <cell r="L1125">
            <v>0.05</v>
          </cell>
          <cell r="M1125">
            <v>0.05</v>
          </cell>
          <cell r="N1125">
            <v>7.4999999999999997E-2</v>
          </cell>
        </row>
        <row r="1126">
          <cell r="C1126">
            <v>38718</v>
          </cell>
          <cell r="D1126">
            <v>0.1</v>
          </cell>
          <cell r="E1126">
            <v>0.1</v>
          </cell>
          <cell r="F1126">
            <v>0</v>
          </cell>
          <cell r="G1126">
            <v>0.1</v>
          </cell>
          <cell r="H1126">
            <v>0.1</v>
          </cell>
          <cell r="I1126">
            <v>6.7500000000000004E-2</v>
          </cell>
          <cell r="J1126">
            <v>6.7500000000000004E-2</v>
          </cell>
          <cell r="K1126">
            <v>6.7500000000000004E-2</v>
          </cell>
          <cell r="L1126">
            <v>0.05</v>
          </cell>
          <cell r="M1126">
            <v>0.05</v>
          </cell>
          <cell r="N1126">
            <v>7.4999999999999997E-2</v>
          </cell>
        </row>
        <row r="1128">
          <cell r="C1128" t="str">
            <v>CitiPower</v>
          </cell>
          <cell r="D1128" t="str">
            <v>Pulse</v>
          </cell>
          <cell r="E1128" t="str">
            <v>AGL</v>
          </cell>
          <cell r="F1128" t="str">
            <v>TXU</v>
          </cell>
          <cell r="G1128" t="str">
            <v>CitiPower</v>
          </cell>
          <cell r="H1128" t="str">
            <v>Powercor</v>
          </cell>
          <cell r="I1128" t="str">
            <v>Integral</v>
          </cell>
          <cell r="J1128" t="str">
            <v>EnergyAustralia</v>
          </cell>
          <cell r="K1128" t="str">
            <v>Rural NSW</v>
          </cell>
          <cell r="L1128" t="str">
            <v>Energex</v>
          </cell>
          <cell r="M1128" t="str">
            <v>Ergon</v>
          </cell>
          <cell r="N1128" t="str">
            <v>Non Incumbent</v>
          </cell>
        </row>
        <row r="1129">
          <cell r="C1129">
            <v>36526</v>
          </cell>
          <cell r="D1129">
            <v>0.1</v>
          </cell>
          <cell r="E1129">
            <v>0.1</v>
          </cell>
          <cell r="F1129">
            <v>0.1</v>
          </cell>
          <cell r="G1129">
            <v>0</v>
          </cell>
          <cell r="H1129">
            <v>0.1</v>
          </cell>
          <cell r="I1129">
            <v>6.7500000000000004E-2</v>
          </cell>
          <cell r="J1129">
            <v>6.7500000000000004E-2</v>
          </cell>
          <cell r="K1129">
            <v>6.7500000000000004E-2</v>
          </cell>
          <cell r="L1129">
            <v>0.05</v>
          </cell>
          <cell r="M1129">
            <v>0.05</v>
          </cell>
          <cell r="N1129">
            <v>7.4999999999999997E-2</v>
          </cell>
        </row>
        <row r="1130">
          <cell r="C1130">
            <v>36892</v>
          </cell>
          <cell r="D1130">
            <v>0.1</v>
          </cell>
          <cell r="E1130">
            <v>0.1</v>
          </cell>
          <cell r="F1130">
            <v>0.1</v>
          </cell>
          <cell r="G1130">
            <v>0</v>
          </cell>
          <cell r="H1130">
            <v>0.1</v>
          </cell>
          <cell r="I1130">
            <v>6.7500000000000004E-2</v>
          </cell>
          <cell r="J1130">
            <v>6.7500000000000004E-2</v>
          </cell>
          <cell r="K1130">
            <v>6.7500000000000004E-2</v>
          </cell>
          <cell r="L1130">
            <v>0.05</v>
          </cell>
          <cell r="M1130">
            <v>0.05</v>
          </cell>
          <cell r="N1130">
            <v>7.4999999999999997E-2</v>
          </cell>
        </row>
        <row r="1131">
          <cell r="C1131">
            <v>37257</v>
          </cell>
          <cell r="D1131">
            <v>0.1</v>
          </cell>
          <cell r="E1131">
            <v>0.1</v>
          </cell>
          <cell r="F1131">
            <v>0.1</v>
          </cell>
          <cell r="G1131">
            <v>0</v>
          </cell>
          <cell r="H1131">
            <v>0.1</v>
          </cell>
          <cell r="I1131">
            <v>6.7500000000000004E-2</v>
          </cell>
          <cell r="J1131">
            <v>6.7500000000000004E-2</v>
          </cell>
          <cell r="K1131">
            <v>6.7500000000000004E-2</v>
          </cell>
          <cell r="L1131">
            <v>0.05</v>
          </cell>
          <cell r="M1131">
            <v>0.05</v>
          </cell>
          <cell r="N1131">
            <v>7.4999999999999997E-2</v>
          </cell>
        </row>
        <row r="1132">
          <cell r="C1132">
            <v>37622</v>
          </cell>
          <cell r="D1132">
            <v>0.1</v>
          </cell>
          <cell r="E1132">
            <v>0.1</v>
          </cell>
          <cell r="F1132">
            <v>0.1</v>
          </cell>
          <cell r="G1132">
            <v>0</v>
          </cell>
          <cell r="H1132">
            <v>0.1</v>
          </cell>
          <cell r="I1132">
            <v>6.7500000000000004E-2</v>
          </cell>
          <cell r="J1132">
            <v>6.7500000000000004E-2</v>
          </cell>
          <cell r="K1132">
            <v>6.7500000000000004E-2</v>
          </cell>
          <cell r="L1132">
            <v>0.05</v>
          </cell>
          <cell r="M1132">
            <v>0.05</v>
          </cell>
          <cell r="N1132">
            <v>7.4999999999999997E-2</v>
          </cell>
        </row>
        <row r="1133">
          <cell r="C1133">
            <v>37987</v>
          </cell>
          <cell r="D1133">
            <v>0.1</v>
          </cell>
          <cell r="E1133">
            <v>0.1</v>
          </cell>
          <cell r="F1133">
            <v>0.1</v>
          </cell>
          <cell r="G1133">
            <v>0</v>
          </cell>
          <cell r="H1133">
            <v>0.1</v>
          </cell>
          <cell r="I1133">
            <v>6.7500000000000004E-2</v>
          </cell>
          <cell r="J1133">
            <v>6.7500000000000004E-2</v>
          </cell>
          <cell r="K1133">
            <v>6.7500000000000004E-2</v>
          </cell>
          <cell r="L1133">
            <v>0.05</v>
          </cell>
          <cell r="M1133">
            <v>0.05</v>
          </cell>
          <cell r="N1133">
            <v>7.4999999999999997E-2</v>
          </cell>
        </row>
        <row r="1134">
          <cell r="C1134">
            <v>38353</v>
          </cell>
          <cell r="D1134">
            <v>0.1</v>
          </cell>
          <cell r="E1134">
            <v>0.1</v>
          </cell>
          <cell r="F1134">
            <v>0.1</v>
          </cell>
          <cell r="G1134">
            <v>0</v>
          </cell>
          <cell r="H1134">
            <v>0.1</v>
          </cell>
          <cell r="I1134">
            <v>6.7500000000000004E-2</v>
          </cell>
          <cell r="J1134">
            <v>6.7500000000000004E-2</v>
          </cell>
          <cell r="K1134">
            <v>6.7500000000000004E-2</v>
          </cell>
          <cell r="L1134">
            <v>0.05</v>
          </cell>
          <cell r="M1134">
            <v>0.05</v>
          </cell>
          <cell r="N1134">
            <v>7.4999999999999997E-2</v>
          </cell>
        </row>
        <row r="1135">
          <cell r="C1135">
            <v>38718</v>
          </cell>
          <cell r="D1135">
            <v>0.1</v>
          </cell>
          <cell r="E1135">
            <v>0.1</v>
          </cell>
          <cell r="F1135">
            <v>0.1</v>
          </cell>
          <cell r="G1135">
            <v>0</v>
          </cell>
          <cell r="H1135">
            <v>0.1</v>
          </cell>
          <cell r="I1135">
            <v>6.7500000000000004E-2</v>
          </cell>
          <cell r="J1135">
            <v>6.7500000000000004E-2</v>
          </cell>
          <cell r="K1135">
            <v>6.7500000000000004E-2</v>
          </cell>
          <cell r="L1135">
            <v>0.05</v>
          </cell>
          <cell r="M1135">
            <v>0.05</v>
          </cell>
          <cell r="N1135">
            <v>7.4999999999999997E-2</v>
          </cell>
        </row>
        <row r="1137">
          <cell r="C1137" t="str">
            <v>Powercor</v>
          </cell>
          <cell r="D1137" t="str">
            <v>Pulse</v>
          </cell>
          <cell r="E1137" t="str">
            <v>AGL</v>
          </cell>
          <cell r="F1137" t="str">
            <v>TXU</v>
          </cell>
          <cell r="G1137" t="str">
            <v>CitiPower</v>
          </cell>
          <cell r="H1137" t="str">
            <v>Powercor</v>
          </cell>
          <cell r="I1137" t="str">
            <v>Integral</v>
          </cell>
          <cell r="J1137" t="str">
            <v>EnergyAustralia</v>
          </cell>
          <cell r="K1137" t="str">
            <v>Rural NSW</v>
          </cell>
          <cell r="L1137" t="str">
            <v>Energex</v>
          </cell>
          <cell r="M1137" t="str">
            <v>Ergon</v>
          </cell>
          <cell r="N1137" t="str">
            <v>Non Incumbent</v>
          </cell>
        </row>
        <row r="1138">
          <cell r="C1138">
            <v>36526</v>
          </cell>
          <cell r="D1138">
            <v>0.1</v>
          </cell>
          <cell r="E1138">
            <v>0.1</v>
          </cell>
          <cell r="F1138">
            <v>0.1</v>
          </cell>
          <cell r="G1138">
            <v>0.1</v>
          </cell>
          <cell r="H1138">
            <v>0</v>
          </cell>
          <cell r="I1138">
            <v>6.7500000000000004E-2</v>
          </cell>
          <cell r="J1138">
            <v>6.7500000000000004E-2</v>
          </cell>
          <cell r="K1138">
            <v>6.7500000000000004E-2</v>
          </cell>
          <cell r="L1138">
            <v>0.05</v>
          </cell>
          <cell r="M1138">
            <v>0.05</v>
          </cell>
          <cell r="N1138">
            <v>7.4999999999999997E-2</v>
          </cell>
        </row>
        <row r="1139">
          <cell r="C1139">
            <v>36892</v>
          </cell>
          <cell r="D1139">
            <v>0.1</v>
          </cell>
          <cell r="E1139">
            <v>0.1</v>
          </cell>
          <cell r="F1139">
            <v>0.1</v>
          </cell>
          <cell r="G1139">
            <v>0.1</v>
          </cell>
          <cell r="H1139">
            <v>0</v>
          </cell>
          <cell r="I1139">
            <v>6.7500000000000004E-2</v>
          </cell>
          <cell r="J1139">
            <v>6.7500000000000004E-2</v>
          </cell>
          <cell r="K1139">
            <v>6.7500000000000004E-2</v>
          </cell>
          <cell r="L1139">
            <v>0.05</v>
          </cell>
          <cell r="M1139">
            <v>0.05</v>
          </cell>
          <cell r="N1139">
            <v>7.4999999999999997E-2</v>
          </cell>
        </row>
        <row r="1140">
          <cell r="C1140">
            <v>37257</v>
          </cell>
          <cell r="D1140">
            <v>0.1</v>
          </cell>
          <cell r="E1140">
            <v>0.1</v>
          </cell>
          <cell r="F1140">
            <v>0.1</v>
          </cell>
          <cell r="G1140">
            <v>0.1</v>
          </cell>
          <cell r="H1140">
            <v>0</v>
          </cell>
          <cell r="I1140">
            <v>6.7500000000000004E-2</v>
          </cell>
          <cell r="J1140">
            <v>6.7500000000000004E-2</v>
          </cell>
          <cell r="K1140">
            <v>6.7500000000000004E-2</v>
          </cell>
          <cell r="L1140">
            <v>0.05</v>
          </cell>
          <cell r="M1140">
            <v>0.05</v>
          </cell>
          <cell r="N1140">
            <v>7.4999999999999997E-2</v>
          </cell>
        </row>
        <row r="1141">
          <cell r="C1141">
            <v>37622</v>
          </cell>
          <cell r="D1141">
            <v>0.1</v>
          </cell>
          <cell r="E1141">
            <v>0.1</v>
          </cell>
          <cell r="F1141">
            <v>0.1</v>
          </cell>
          <cell r="G1141">
            <v>0.1</v>
          </cell>
          <cell r="H1141">
            <v>0</v>
          </cell>
          <cell r="I1141">
            <v>6.7500000000000004E-2</v>
          </cell>
          <cell r="J1141">
            <v>6.7500000000000004E-2</v>
          </cell>
          <cell r="K1141">
            <v>6.7500000000000004E-2</v>
          </cell>
          <cell r="L1141">
            <v>0.05</v>
          </cell>
          <cell r="M1141">
            <v>0.05</v>
          </cell>
          <cell r="N1141">
            <v>7.4999999999999997E-2</v>
          </cell>
        </row>
        <row r="1142">
          <cell r="C1142">
            <v>37987</v>
          </cell>
          <cell r="D1142">
            <v>0.1</v>
          </cell>
          <cell r="E1142">
            <v>0.1</v>
          </cell>
          <cell r="F1142">
            <v>0.1</v>
          </cell>
          <cell r="G1142">
            <v>0.1</v>
          </cell>
          <cell r="H1142">
            <v>0</v>
          </cell>
          <cell r="I1142">
            <v>6.7500000000000004E-2</v>
          </cell>
          <cell r="J1142">
            <v>6.7500000000000004E-2</v>
          </cell>
          <cell r="K1142">
            <v>6.7500000000000004E-2</v>
          </cell>
          <cell r="L1142">
            <v>0.05</v>
          </cell>
          <cell r="M1142">
            <v>0.05</v>
          </cell>
          <cell r="N1142">
            <v>7.4999999999999997E-2</v>
          </cell>
        </row>
        <row r="1143">
          <cell r="C1143">
            <v>38353</v>
          </cell>
          <cell r="D1143">
            <v>0.1</v>
          </cell>
          <cell r="E1143">
            <v>0.1</v>
          </cell>
          <cell r="F1143">
            <v>0.1</v>
          </cell>
          <cell r="G1143">
            <v>0.1</v>
          </cell>
          <cell r="H1143">
            <v>0</v>
          </cell>
          <cell r="I1143">
            <v>6.7500000000000004E-2</v>
          </cell>
          <cell r="J1143">
            <v>6.7500000000000004E-2</v>
          </cell>
          <cell r="K1143">
            <v>6.7500000000000004E-2</v>
          </cell>
          <cell r="L1143">
            <v>0.05</v>
          </cell>
          <cell r="M1143">
            <v>0.05</v>
          </cell>
          <cell r="N1143">
            <v>7.4999999999999997E-2</v>
          </cell>
        </row>
        <row r="1144">
          <cell r="C1144">
            <v>38718</v>
          </cell>
          <cell r="D1144">
            <v>0.1</v>
          </cell>
          <cell r="E1144">
            <v>0.1</v>
          </cell>
          <cell r="F1144">
            <v>0.1</v>
          </cell>
          <cell r="G1144">
            <v>0.1</v>
          </cell>
          <cell r="H1144">
            <v>0</v>
          </cell>
          <cell r="I1144">
            <v>6.7500000000000004E-2</v>
          </cell>
          <cell r="J1144">
            <v>6.7500000000000004E-2</v>
          </cell>
          <cell r="K1144">
            <v>6.7500000000000004E-2</v>
          </cell>
          <cell r="L1144">
            <v>0.05</v>
          </cell>
          <cell r="M1144">
            <v>0.05</v>
          </cell>
          <cell r="N1144">
            <v>7.4999999999999997E-2</v>
          </cell>
        </row>
        <row r="1146">
          <cell r="C1146" t="str">
            <v>Integral</v>
          </cell>
          <cell r="D1146" t="str">
            <v>Pulse</v>
          </cell>
          <cell r="E1146" t="str">
            <v>AGL</v>
          </cell>
          <cell r="F1146" t="str">
            <v>TXU</v>
          </cell>
          <cell r="G1146" t="str">
            <v>CitiPower</v>
          </cell>
          <cell r="H1146" t="str">
            <v>Powercor</v>
          </cell>
          <cell r="I1146" t="str">
            <v>Integral</v>
          </cell>
          <cell r="J1146" t="str">
            <v>EnergyAustralia</v>
          </cell>
          <cell r="K1146" t="str">
            <v>Rural NSW</v>
          </cell>
          <cell r="L1146" t="str">
            <v>Energex</v>
          </cell>
          <cell r="M1146" t="str">
            <v>Ergon</v>
          </cell>
          <cell r="N1146" t="str">
            <v>Non Incumbent</v>
          </cell>
        </row>
        <row r="1147">
          <cell r="C1147">
            <v>36526</v>
          </cell>
          <cell r="D1147">
            <v>0.11333333333333334</v>
          </cell>
          <cell r="E1147">
            <v>0.11333333333333334</v>
          </cell>
          <cell r="F1147">
            <v>0.11333333333333334</v>
          </cell>
          <cell r="G1147">
            <v>0.11333333333333334</v>
          </cell>
          <cell r="H1147">
            <v>0.11333333333333334</v>
          </cell>
          <cell r="I1147">
            <v>0</v>
          </cell>
          <cell r="J1147">
            <v>0.2</v>
          </cell>
          <cell r="K1147">
            <v>0.2</v>
          </cell>
          <cell r="L1147">
            <v>8.3333333333333329E-2</v>
          </cell>
          <cell r="M1147">
            <v>8.3333333333333329E-2</v>
          </cell>
          <cell r="N1147">
            <v>0.12</v>
          </cell>
        </row>
        <row r="1148">
          <cell r="C1148">
            <v>36892</v>
          </cell>
          <cell r="D1148">
            <v>0.11333333333333334</v>
          </cell>
          <cell r="E1148">
            <v>0.11333333333333334</v>
          </cell>
          <cell r="F1148">
            <v>0.11333333333333334</v>
          </cell>
          <cell r="G1148">
            <v>0.11333333333333334</v>
          </cell>
          <cell r="H1148">
            <v>0.11333333333333334</v>
          </cell>
          <cell r="I1148">
            <v>0</v>
          </cell>
          <cell r="J1148">
            <v>0.2</v>
          </cell>
          <cell r="K1148">
            <v>0.2</v>
          </cell>
          <cell r="L1148">
            <v>8.3333333333333329E-2</v>
          </cell>
          <cell r="M1148">
            <v>8.3333333333333329E-2</v>
          </cell>
          <cell r="N1148">
            <v>0.12</v>
          </cell>
        </row>
        <row r="1149">
          <cell r="C1149">
            <v>37257</v>
          </cell>
          <cell r="D1149">
            <v>0.11333333333333334</v>
          </cell>
          <cell r="E1149">
            <v>0.11333333333333334</v>
          </cell>
          <cell r="F1149">
            <v>0.11333333333333334</v>
          </cell>
          <cell r="G1149">
            <v>0.11333333333333334</v>
          </cell>
          <cell r="H1149">
            <v>0.11333333333333334</v>
          </cell>
          <cell r="I1149">
            <v>0</v>
          </cell>
          <cell r="J1149">
            <v>0.2</v>
          </cell>
          <cell r="K1149">
            <v>0.2</v>
          </cell>
          <cell r="L1149">
            <v>8.3333333333333329E-2</v>
          </cell>
          <cell r="M1149">
            <v>8.3333333333333329E-2</v>
          </cell>
          <cell r="N1149">
            <v>0.12</v>
          </cell>
        </row>
        <row r="1150">
          <cell r="C1150">
            <v>37622</v>
          </cell>
          <cell r="D1150">
            <v>0.11333333333333334</v>
          </cell>
          <cell r="E1150">
            <v>0.11333333333333334</v>
          </cell>
          <cell r="F1150">
            <v>0.11333333333333334</v>
          </cell>
          <cell r="G1150">
            <v>0.11333333333333334</v>
          </cell>
          <cell r="H1150">
            <v>0.11333333333333334</v>
          </cell>
          <cell r="I1150">
            <v>0</v>
          </cell>
          <cell r="J1150">
            <v>0.2</v>
          </cell>
          <cell r="K1150">
            <v>0.2</v>
          </cell>
          <cell r="L1150">
            <v>8.3333333333333329E-2</v>
          </cell>
          <cell r="M1150">
            <v>8.3333333333333329E-2</v>
          </cell>
          <cell r="N1150">
            <v>0.12</v>
          </cell>
        </row>
        <row r="1151">
          <cell r="C1151">
            <v>37987</v>
          </cell>
          <cell r="D1151">
            <v>0.11333333333333334</v>
          </cell>
          <cell r="E1151">
            <v>0.11333333333333334</v>
          </cell>
          <cell r="F1151">
            <v>0.11333333333333334</v>
          </cell>
          <cell r="G1151">
            <v>0.11333333333333334</v>
          </cell>
          <cell r="H1151">
            <v>0.11333333333333334</v>
          </cell>
          <cell r="I1151">
            <v>0</v>
          </cell>
          <cell r="J1151">
            <v>0.2</v>
          </cell>
          <cell r="K1151">
            <v>0.2</v>
          </cell>
          <cell r="L1151">
            <v>8.3333333333333329E-2</v>
          </cell>
          <cell r="M1151">
            <v>8.3333333333333329E-2</v>
          </cell>
          <cell r="N1151">
            <v>0.12</v>
          </cell>
        </row>
        <row r="1152">
          <cell r="C1152">
            <v>38353</v>
          </cell>
          <cell r="D1152">
            <v>0.11333333333333334</v>
          </cell>
          <cell r="E1152">
            <v>0.11333333333333334</v>
          </cell>
          <cell r="F1152">
            <v>0.11333333333333334</v>
          </cell>
          <cell r="G1152">
            <v>0.11333333333333334</v>
          </cell>
          <cell r="H1152">
            <v>0.11333333333333334</v>
          </cell>
          <cell r="I1152">
            <v>0</v>
          </cell>
          <cell r="J1152">
            <v>0.2</v>
          </cell>
          <cell r="K1152">
            <v>0.2</v>
          </cell>
          <cell r="L1152">
            <v>8.3333333333333329E-2</v>
          </cell>
          <cell r="M1152">
            <v>8.3333333333333329E-2</v>
          </cell>
          <cell r="N1152">
            <v>0.12</v>
          </cell>
        </row>
        <row r="1153">
          <cell r="C1153">
            <v>38718</v>
          </cell>
          <cell r="D1153">
            <v>0.11333333333333334</v>
          </cell>
          <cell r="E1153">
            <v>0.11333333333333334</v>
          </cell>
          <cell r="F1153">
            <v>0.11333333333333334</v>
          </cell>
          <cell r="G1153">
            <v>0.11333333333333334</v>
          </cell>
          <cell r="H1153">
            <v>0.11333333333333334</v>
          </cell>
          <cell r="I1153">
            <v>0</v>
          </cell>
          <cell r="J1153">
            <v>0.2</v>
          </cell>
          <cell r="K1153">
            <v>0.2</v>
          </cell>
          <cell r="L1153">
            <v>8.3333333333333329E-2</v>
          </cell>
          <cell r="M1153">
            <v>8.3333333333333329E-2</v>
          </cell>
          <cell r="N1153">
            <v>0.12</v>
          </cell>
        </row>
        <row r="1155">
          <cell r="C1155" t="str">
            <v>EnergyAustralia</v>
          </cell>
          <cell r="D1155" t="str">
            <v>Pulse</v>
          </cell>
          <cell r="E1155" t="str">
            <v>AGL</v>
          </cell>
          <cell r="F1155" t="str">
            <v>TXU</v>
          </cell>
          <cell r="G1155" t="str">
            <v>CitiPower</v>
          </cell>
          <cell r="H1155" t="str">
            <v>Powercor</v>
          </cell>
          <cell r="I1155" t="str">
            <v>Integral</v>
          </cell>
          <cell r="J1155" t="str">
            <v>EnergyAustralia</v>
          </cell>
          <cell r="K1155" t="str">
            <v>Rural NSW</v>
          </cell>
          <cell r="L1155" t="str">
            <v>Energex</v>
          </cell>
          <cell r="M1155" t="str">
            <v>Ergon</v>
          </cell>
          <cell r="N1155" t="str">
            <v>Non Incumbent</v>
          </cell>
        </row>
        <row r="1156">
          <cell r="C1156">
            <v>36526</v>
          </cell>
          <cell r="D1156">
            <v>0.11333333333333334</v>
          </cell>
          <cell r="E1156">
            <v>0.11333333333333334</v>
          </cell>
          <cell r="F1156">
            <v>0.11333333333333334</v>
          </cell>
          <cell r="G1156">
            <v>0.11333333333333334</v>
          </cell>
          <cell r="H1156">
            <v>0.11333333333333334</v>
          </cell>
          <cell r="I1156">
            <v>0.2</v>
          </cell>
          <cell r="J1156">
            <v>0</v>
          </cell>
          <cell r="K1156">
            <v>0.2</v>
          </cell>
          <cell r="L1156">
            <v>8.3333333333333329E-2</v>
          </cell>
          <cell r="M1156">
            <v>8.3333333333333329E-2</v>
          </cell>
          <cell r="N1156">
            <v>0.12</v>
          </cell>
        </row>
        <row r="1157">
          <cell r="C1157">
            <v>36892</v>
          </cell>
          <cell r="D1157">
            <v>0.11333333333333334</v>
          </cell>
          <cell r="E1157">
            <v>0.11333333333333334</v>
          </cell>
          <cell r="F1157">
            <v>0.11333333333333334</v>
          </cell>
          <cell r="G1157">
            <v>0.11333333333333334</v>
          </cell>
          <cell r="H1157">
            <v>0.11333333333333334</v>
          </cell>
          <cell r="I1157">
            <v>0.2</v>
          </cell>
          <cell r="J1157">
            <v>0</v>
          </cell>
          <cell r="K1157">
            <v>0.2</v>
          </cell>
          <cell r="L1157">
            <v>8.3333333333333329E-2</v>
          </cell>
          <cell r="M1157">
            <v>8.3333333333333329E-2</v>
          </cell>
          <cell r="N1157">
            <v>0.12</v>
          </cell>
        </row>
        <row r="1158">
          <cell r="C1158">
            <v>37257</v>
          </cell>
          <cell r="D1158">
            <v>0.11333333333333334</v>
          </cell>
          <cell r="E1158">
            <v>0.11333333333333334</v>
          </cell>
          <cell r="F1158">
            <v>0.11333333333333334</v>
          </cell>
          <cell r="G1158">
            <v>0.11333333333333334</v>
          </cell>
          <cell r="H1158">
            <v>0.11333333333333334</v>
          </cell>
          <cell r="I1158">
            <v>0.2</v>
          </cell>
          <cell r="J1158">
            <v>0</v>
          </cell>
          <cell r="K1158">
            <v>0.2</v>
          </cell>
          <cell r="L1158">
            <v>8.3333333333333329E-2</v>
          </cell>
          <cell r="M1158">
            <v>8.3333333333333329E-2</v>
          </cell>
          <cell r="N1158">
            <v>0.12</v>
          </cell>
        </row>
        <row r="1159">
          <cell r="C1159">
            <v>37622</v>
          </cell>
          <cell r="D1159">
            <v>0.11333333333333334</v>
          </cell>
          <cell r="E1159">
            <v>0.11333333333333334</v>
          </cell>
          <cell r="F1159">
            <v>0.11333333333333334</v>
          </cell>
          <cell r="G1159">
            <v>0.11333333333333334</v>
          </cell>
          <cell r="H1159">
            <v>0.11333333333333334</v>
          </cell>
          <cell r="I1159">
            <v>0.2</v>
          </cell>
          <cell r="J1159">
            <v>0</v>
          </cell>
          <cell r="K1159">
            <v>0.2</v>
          </cell>
          <cell r="L1159">
            <v>8.3333333333333329E-2</v>
          </cell>
          <cell r="M1159">
            <v>8.3333333333333329E-2</v>
          </cell>
          <cell r="N1159">
            <v>0.12</v>
          </cell>
        </row>
        <row r="1160">
          <cell r="C1160">
            <v>37987</v>
          </cell>
          <cell r="D1160">
            <v>0.11333333333333334</v>
          </cell>
          <cell r="E1160">
            <v>0.11333333333333334</v>
          </cell>
          <cell r="F1160">
            <v>0.11333333333333334</v>
          </cell>
          <cell r="G1160">
            <v>0.11333333333333334</v>
          </cell>
          <cell r="H1160">
            <v>0.11333333333333334</v>
          </cell>
          <cell r="I1160">
            <v>0.2</v>
          </cell>
          <cell r="J1160">
            <v>0</v>
          </cell>
          <cell r="K1160">
            <v>0.2</v>
          </cell>
          <cell r="L1160">
            <v>8.3333333333333329E-2</v>
          </cell>
          <cell r="M1160">
            <v>8.3333333333333329E-2</v>
          </cell>
          <cell r="N1160">
            <v>0.12</v>
          </cell>
        </row>
        <row r="1161">
          <cell r="C1161">
            <v>38353</v>
          </cell>
          <cell r="D1161">
            <v>0.11333333333333334</v>
          </cell>
          <cell r="E1161">
            <v>0.11333333333333334</v>
          </cell>
          <cell r="F1161">
            <v>0.11333333333333334</v>
          </cell>
          <cell r="G1161">
            <v>0.11333333333333334</v>
          </cell>
          <cell r="H1161">
            <v>0.11333333333333334</v>
          </cell>
          <cell r="I1161">
            <v>0.2</v>
          </cell>
          <cell r="J1161">
            <v>0</v>
          </cell>
          <cell r="K1161">
            <v>0.2</v>
          </cell>
          <cell r="L1161">
            <v>8.3333333333333329E-2</v>
          </cell>
          <cell r="M1161">
            <v>8.3333333333333329E-2</v>
          </cell>
          <cell r="N1161">
            <v>0.12</v>
          </cell>
        </row>
        <row r="1162">
          <cell r="C1162">
            <v>38718</v>
          </cell>
          <cell r="D1162">
            <v>0.11333333333333334</v>
          </cell>
          <cell r="E1162">
            <v>0.11333333333333334</v>
          </cell>
          <cell r="F1162">
            <v>0.11333333333333334</v>
          </cell>
          <cell r="G1162">
            <v>0.11333333333333334</v>
          </cell>
          <cell r="H1162">
            <v>0.11333333333333334</v>
          </cell>
          <cell r="I1162">
            <v>0.2</v>
          </cell>
          <cell r="J1162">
            <v>0</v>
          </cell>
          <cell r="K1162">
            <v>0.2</v>
          </cell>
          <cell r="L1162">
            <v>8.3333333333333329E-2</v>
          </cell>
          <cell r="M1162">
            <v>8.3333333333333329E-2</v>
          </cell>
          <cell r="N1162">
            <v>0.12</v>
          </cell>
        </row>
        <row r="1164">
          <cell r="C1164" t="str">
            <v>Rural NSW</v>
          </cell>
          <cell r="D1164" t="str">
            <v>Pulse</v>
          </cell>
          <cell r="E1164" t="str">
            <v>AGL</v>
          </cell>
          <cell r="F1164" t="str">
            <v>TXU</v>
          </cell>
          <cell r="G1164" t="str">
            <v>CitiPower</v>
          </cell>
          <cell r="H1164" t="str">
            <v>Powercor</v>
          </cell>
          <cell r="I1164" t="str">
            <v>Integral</v>
          </cell>
          <cell r="J1164" t="str">
            <v>EnergyAustralia</v>
          </cell>
          <cell r="K1164" t="str">
            <v>Rural NSW</v>
          </cell>
          <cell r="L1164" t="str">
            <v>Energex</v>
          </cell>
          <cell r="M1164" t="str">
            <v>Ergon</v>
          </cell>
          <cell r="N1164" t="str">
            <v>Non Incumbent</v>
          </cell>
        </row>
        <row r="1165">
          <cell r="C1165">
            <v>36526</v>
          </cell>
          <cell r="D1165">
            <v>0.11333333333333334</v>
          </cell>
          <cell r="E1165">
            <v>0.11333333333333334</v>
          </cell>
          <cell r="F1165">
            <v>0.11333333333333334</v>
          </cell>
          <cell r="G1165">
            <v>0.11333333333333334</v>
          </cell>
          <cell r="H1165">
            <v>0.11333333333333334</v>
          </cell>
          <cell r="I1165">
            <v>0.2</v>
          </cell>
          <cell r="J1165">
            <v>0.2</v>
          </cell>
          <cell r="K1165">
            <v>0</v>
          </cell>
          <cell r="L1165">
            <v>8.3333333333333329E-2</v>
          </cell>
          <cell r="M1165">
            <v>8.3333333333333329E-2</v>
          </cell>
          <cell r="N1165">
            <v>0.12</v>
          </cell>
        </row>
        <row r="1166">
          <cell r="C1166">
            <v>36892</v>
          </cell>
          <cell r="D1166">
            <v>0.11333333333333334</v>
          </cell>
          <cell r="E1166">
            <v>0.11333333333333334</v>
          </cell>
          <cell r="F1166">
            <v>0.11333333333333334</v>
          </cell>
          <cell r="G1166">
            <v>0.11333333333333334</v>
          </cell>
          <cell r="H1166">
            <v>0.11333333333333334</v>
          </cell>
          <cell r="I1166">
            <v>0.2</v>
          </cell>
          <cell r="J1166">
            <v>0.2</v>
          </cell>
          <cell r="K1166">
            <v>0</v>
          </cell>
          <cell r="L1166">
            <v>8.3333333333333329E-2</v>
          </cell>
          <cell r="M1166">
            <v>8.3333333333333329E-2</v>
          </cell>
          <cell r="N1166">
            <v>0.12</v>
          </cell>
        </row>
        <row r="1167">
          <cell r="C1167">
            <v>37257</v>
          </cell>
          <cell r="D1167">
            <v>0.11333333333333334</v>
          </cell>
          <cell r="E1167">
            <v>0.11333333333333334</v>
          </cell>
          <cell r="F1167">
            <v>0.11333333333333334</v>
          </cell>
          <cell r="G1167">
            <v>0.11333333333333334</v>
          </cell>
          <cell r="H1167">
            <v>0.11333333333333334</v>
          </cell>
          <cell r="I1167">
            <v>0.2</v>
          </cell>
          <cell r="J1167">
            <v>0.2</v>
          </cell>
          <cell r="K1167">
            <v>0</v>
          </cell>
          <cell r="L1167">
            <v>8.3333333333333329E-2</v>
          </cell>
          <cell r="M1167">
            <v>8.3333333333333329E-2</v>
          </cell>
          <cell r="N1167">
            <v>0.12</v>
          </cell>
        </row>
        <row r="1168">
          <cell r="C1168">
            <v>37622</v>
          </cell>
          <cell r="D1168">
            <v>0.11333333333333334</v>
          </cell>
          <cell r="E1168">
            <v>0.11333333333333334</v>
          </cell>
          <cell r="F1168">
            <v>0.11333333333333334</v>
          </cell>
          <cell r="G1168">
            <v>0.11333333333333334</v>
          </cell>
          <cell r="H1168">
            <v>0.11333333333333334</v>
          </cell>
          <cell r="I1168">
            <v>0.2</v>
          </cell>
          <cell r="J1168">
            <v>0.2</v>
          </cell>
          <cell r="K1168">
            <v>0</v>
          </cell>
          <cell r="L1168">
            <v>8.3333333333333329E-2</v>
          </cell>
          <cell r="M1168">
            <v>8.3333333333333329E-2</v>
          </cell>
          <cell r="N1168">
            <v>0.12</v>
          </cell>
        </row>
        <row r="1169">
          <cell r="C1169">
            <v>37987</v>
          </cell>
          <cell r="D1169">
            <v>0.11333333333333334</v>
          </cell>
          <cell r="E1169">
            <v>0.11333333333333334</v>
          </cell>
          <cell r="F1169">
            <v>0.11333333333333334</v>
          </cell>
          <cell r="G1169">
            <v>0.11333333333333334</v>
          </cell>
          <cell r="H1169">
            <v>0.11333333333333334</v>
          </cell>
          <cell r="I1169">
            <v>0.2</v>
          </cell>
          <cell r="J1169">
            <v>0.2</v>
          </cell>
          <cell r="K1169">
            <v>0</v>
          </cell>
          <cell r="L1169">
            <v>8.3333333333333329E-2</v>
          </cell>
          <cell r="M1169">
            <v>8.3333333333333329E-2</v>
          </cell>
          <cell r="N1169">
            <v>0.12</v>
          </cell>
        </row>
        <row r="1170">
          <cell r="C1170">
            <v>38353</v>
          </cell>
          <cell r="D1170">
            <v>0.11333333333333334</v>
          </cell>
          <cell r="E1170">
            <v>0.11333333333333334</v>
          </cell>
          <cell r="F1170">
            <v>0.11333333333333334</v>
          </cell>
          <cell r="G1170">
            <v>0.11333333333333334</v>
          </cell>
          <cell r="H1170">
            <v>0.11333333333333334</v>
          </cell>
          <cell r="I1170">
            <v>0.2</v>
          </cell>
          <cell r="J1170">
            <v>0.2</v>
          </cell>
          <cell r="K1170">
            <v>0</v>
          </cell>
          <cell r="L1170">
            <v>8.3333333333333329E-2</v>
          </cell>
          <cell r="M1170">
            <v>8.3333333333333329E-2</v>
          </cell>
          <cell r="N1170">
            <v>0.12</v>
          </cell>
        </row>
        <row r="1171">
          <cell r="C1171">
            <v>38718</v>
          </cell>
          <cell r="D1171">
            <v>0.11333333333333334</v>
          </cell>
          <cell r="E1171">
            <v>0.11333333333333334</v>
          </cell>
          <cell r="F1171">
            <v>0.11333333333333334</v>
          </cell>
          <cell r="G1171">
            <v>0.11333333333333334</v>
          </cell>
          <cell r="H1171">
            <v>0.11333333333333334</v>
          </cell>
          <cell r="I1171">
            <v>0.2</v>
          </cell>
          <cell r="J1171">
            <v>0.2</v>
          </cell>
          <cell r="K1171">
            <v>0</v>
          </cell>
          <cell r="L1171">
            <v>8.3333333333333329E-2</v>
          </cell>
          <cell r="M1171">
            <v>8.3333333333333329E-2</v>
          </cell>
          <cell r="N1171">
            <v>0.12</v>
          </cell>
        </row>
        <row r="1173">
          <cell r="C1173" t="str">
            <v>Energex</v>
          </cell>
          <cell r="D1173" t="str">
            <v>Pulse</v>
          </cell>
          <cell r="E1173" t="str">
            <v>AGL</v>
          </cell>
          <cell r="F1173" t="str">
            <v>TXU</v>
          </cell>
          <cell r="G1173" t="str">
            <v>CitiPower</v>
          </cell>
          <cell r="H1173" t="str">
            <v>Powercor</v>
          </cell>
          <cell r="I1173" t="str">
            <v>Integral</v>
          </cell>
          <cell r="J1173" t="str">
            <v>EnergyAustralia</v>
          </cell>
          <cell r="K1173" t="str">
            <v>Rural NSW</v>
          </cell>
          <cell r="L1173" t="str">
            <v>Energex</v>
          </cell>
          <cell r="M1173" t="str">
            <v>Ergon</v>
          </cell>
          <cell r="N1173" t="str">
            <v>Non Incumbent</v>
          </cell>
        </row>
        <row r="1174">
          <cell r="C1174">
            <v>36526</v>
          </cell>
          <cell r="D1174">
            <v>7.0000000000000007E-2</v>
          </cell>
          <cell r="E1174">
            <v>7.0000000000000007E-2</v>
          </cell>
          <cell r="F1174">
            <v>7.0000000000000007E-2</v>
          </cell>
          <cell r="G1174">
            <v>7.0000000000000007E-2</v>
          </cell>
          <cell r="H1174">
            <v>7.0000000000000007E-2</v>
          </cell>
          <cell r="I1174">
            <v>7.0000000000000007E-2</v>
          </cell>
          <cell r="J1174">
            <v>7.0000000000000007E-2</v>
          </cell>
          <cell r="K1174">
            <v>7.0000000000000007E-2</v>
          </cell>
          <cell r="L1174">
            <v>0</v>
          </cell>
          <cell r="M1174">
            <v>0.4</v>
          </cell>
          <cell r="N1174">
            <v>7.4999999999999997E-2</v>
          </cell>
        </row>
        <row r="1175">
          <cell r="C1175">
            <v>36892</v>
          </cell>
          <cell r="D1175">
            <v>7.0000000000000007E-2</v>
          </cell>
          <cell r="E1175">
            <v>7.0000000000000007E-2</v>
          </cell>
          <cell r="F1175">
            <v>7.0000000000000007E-2</v>
          </cell>
          <cell r="G1175">
            <v>7.0000000000000007E-2</v>
          </cell>
          <cell r="H1175">
            <v>7.0000000000000007E-2</v>
          </cell>
          <cell r="I1175">
            <v>7.0000000000000007E-2</v>
          </cell>
          <cell r="J1175">
            <v>7.0000000000000007E-2</v>
          </cell>
          <cell r="K1175">
            <v>7.0000000000000007E-2</v>
          </cell>
          <cell r="L1175">
            <v>0</v>
          </cell>
          <cell r="M1175">
            <v>0.4</v>
          </cell>
          <cell r="N1175">
            <v>7.4999999999999997E-2</v>
          </cell>
        </row>
        <row r="1176">
          <cell r="C1176">
            <v>37257</v>
          </cell>
          <cell r="D1176">
            <v>7.0000000000000007E-2</v>
          </cell>
          <cell r="E1176">
            <v>7.0000000000000007E-2</v>
          </cell>
          <cell r="F1176">
            <v>7.0000000000000007E-2</v>
          </cell>
          <cell r="G1176">
            <v>7.0000000000000007E-2</v>
          </cell>
          <cell r="H1176">
            <v>7.0000000000000007E-2</v>
          </cell>
          <cell r="I1176">
            <v>7.0000000000000007E-2</v>
          </cell>
          <cell r="J1176">
            <v>7.0000000000000007E-2</v>
          </cell>
          <cell r="K1176">
            <v>7.0000000000000007E-2</v>
          </cell>
          <cell r="L1176">
            <v>0</v>
          </cell>
          <cell r="M1176">
            <v>0.4</v>
          </cell>
          <cell r="N1176">
            <v>7.4999999999999997E-2</v>
          </cell>
        </row>
        <row r="1177">
          <cell r="C1177">
            <v>37622</v>
          </cell>
          <cell r="D1177">
            <v>7.0000000000000007E-2</v>
          </cell>
          <cell r="E1177">
            <v>7.0000000000000007E-2</v>
          </cell>
          <cell r="F1177">
            <v>7.0000000000000007E-2</v>
          </cell>
          <cell r="G1177">
            <v>7.0000000000000007E-2</v>
          </cell>
          <cell r="H1177">
            <v>7.0000000000000007E-2</v>
          </cell>
          <cell r="I1177">
            <v>7.0000000000000007E-2</v>
          </cell>
          <cell r="J1177">
            <v>7.0000000000000007E-2</v>
          </cell>
          <cell r="K1177">
            <v>7.0000000000000007E-2</v>
          </cell>
          <cell r="L1177">
            <v>0</v>
          </cell>
          <cell r="M1177">
            <v>0.4</v>
          </cell>
          <cell r="N1177">
            <v>7.4999999999999997E-2</v>
          </cell>
        </row>
        <row r="1178">
          <cell r="C1178">
            <v>37987</v>
          </cell>
          <cell r="D1178">
            <v>7.0000000000000007E-2</v>
          </cell>
          <cell r="E1178">
            <v>7.0000000000000007E-2</v>
          </cell>
          <cell r="F1178">
            <v>7.0000000000000007E-2</v>
          </cell>
          <cell r="G1178">
            <v>7.0000000000000007E-2</v>
          </cell>
          <cell r="H1178">
            <v>7.0000000000000007E-2</v>
          </cell>
          <cell r="I1178">
            <v>7.0000000000000007E-2</v>
          </cell>
          <cell r="J1178">
            <v>7.0000000000000007E-2</v>
          </cell>
          <cell r="K1178">
            <v>7.0000000000000007E-2</v>
          </cell>
          <cell r="L1178">
            <v>0</v>
          </cell>
          <cell r="M1178">
            <v>0.4</v>
          </cell>
          <cell r="N1178">
            <v>7.4999999999999997E-2</v>
          </cell>
        </row>
        <row r="1179">
          <cell r="C1179">
            <v>38353</v>
          </cell>
          <cell r="D1179">
            <v>7.0000000000000007E-2</v>
          </cell>
          <cell r="E1179">
            <v>7.0000000000000007E-2</v>
          </cell>
          <cell r="F1179">
            <v>7.0000000000000007E-2</v>
          </cell>
          <cell r="G1179">
            <v>7.0000000000000007E-2</v>
          </cell>
          <cell r="H1179">
            <v>7.0000000000000007E-2</v>
          </cell>
          <cell r="I1179">
            <v>7.0000000000000007E-2</v>
          </cell>
          <cell r="J1179">
            <v>7.0000000000000007E-2</v>
          </cell>
          <cell r="K1179">
            <v>7.0000000000000007E-2</v>
          </cell>
          <cell r="L1179">
            <v>0</v>
          </cell>
          <cell r="M1179">
            <v>0.4</v>
          </cell>
          <cell r="N1179">
            <v>7.4999999999999997E-2</v>
          </cell>
        </row>
        <row r="1180">
          <cell r="C1180">
            <v>38718</v>
          </cell>
          <cell r="D1180">
            <v>7.0000000000000007E-2</v>
          </cell>
          <cell r="E1180">
            <v>7.0000000000000007E-2</v>
          </cell>
          <cell r="F1180">
            <v>7.0000000000000007E-2</v>
          </cell>
          <cell r="G1180">
            <v>7.0000000000000007E-2</v>
          </cell>
          <cell r="H1180">
            <v>7.0000000000000007E-2</v>
          </cell>
          <cell r="I1180">
            <v>7.0000000000000007E-2</v>
          </cell>
          <cell r="J1180">
            <v>7.0000000000000007E-2</v>
          </cell>
          <cell r="K1180">
            <v>7.0000000000000007E-2</v>
          </cell>
          <cell r="L1180">
            <v>0</v>
          </cell>
          <cell r="M1180">
            <v>0.4</v>
          </cell>
          <cell r="N1180">
            <v>7.4999999999999997E-2</v>
          </cell>
        </row>
        <row r="1182">
          <cell r="C1182" t="str">
            <v>Ergon</v>
          </cell>
          <cell r="D1182" t="str">
            <v>Pulse</v>
          </cell>
          <cell r="E1182" t="str">
            <v>AGL</v>
          </cell>
          <cell r="F1182" t="str">
            <v>TXU</v>
          </cell>
          <cell r="G1182" t="str">
            <v>CitiPower</v>
          </cell>
          <cell r="H1182" t="str">
            <v>Powercor</v>
          </cell>
          <cell r="I1182" t="str">
            <v>Integral</v>
          </cell>
          <cell r="J1182" t="str">
            <v>EnergyAustralia</v>
          </cell>
          <cell r="K1182" t="str">
            <v>Rural NSW</v>
          </cell>
          <cell r="L1182" t="str">
            <v>Energex</v>
          </cell>
          <cell r="M1182" t="str">
            <v>Ergon</v>
          </cell>
          <cell r="N1182" t="str">
            <v>Non Incumbent</v>
          </cell>
        </row>
        <row r="1183">
          <cell r="C1183">
            <v>36526</v>
          </cell>
          <cell r="D1183">
            <v>7.0000000000000007E-2</v>
          </cell>
          <cell r="E1183">
            <v>7.0000000000000007E-2</v>
          </cell>
          <cell r="F1183">
            <v>7.0000000000000007E-2</v>
          </cell>
          <cell r="G1183">
            <v>7.0000000000000007E-2</v>
          </cell>
          <cell r="H1183">
            <v>7.0000000000000007E-2</v>
          </cell>
          <cell r="I1183">
            <v>7.0000000000000007E-2</v>
          </cell>
          <cell r="J1183">
            <v>7.0000000000000007E-2</v>
          </cell>
          <cell r="K1183">
            <v>7.0000000000000007E-2</v>
          </cell>
          <cell r="L1183">
            <v>0.4</v>
          </cell>
          <cell r="M1183">
            <v>0</v>
          </cell>
          <cell r="N1183">
            <v>7.4999999999999997E-2</v>
          </cell>
        </row>
        <row r="1184">
          <cell r="C1184">
            <v>36892</v>
          </cell>
          <cell r="D1184">
            <v>7.0000000000000007E-2</v>
          </cell>
          <cell r="E1184">
            <v>7.0000000000000007E-2</v>
          </cell>
          <cell r="F1184">
            <v>7.0000000000000007E-2</v>
          </cell>
          <cell r="G1184">
            <v>7.0000000000000007E-2</v>
          </cell>
          <cell r="H1184">
            <v>7.0000000000000007E-2</v>
          </cell>
          <cell r="I1184">
            <v>7.0000000000000007E-2</v>
          </cell>
          <cell r="J1184">
            <v>7.0000000000000007E-2</v>
          </cell>
          <cell r="K1184">
            <v>7.0000000000000007E-2</v>
          </cell>
          <cell r="L1184">
            <v>0.4</v>
          </cell>
          <cell r="M1184">
            <v>0</v>
          </cell>
          <cell r="N1184">
            <v>7.4999999999999997E-2</v>
          </cell>
        </row>
        <row r="1185">
          <cell r="C1185">
            <v>37257</v>
          </cell>
          <cell r="D1185">
            <v>7.0000000000000007E-2</v>
          </cell>
          <cell r="E1185">
            <v>7.0000000000000007E-2</v>
          </cell>
          <cell r="F1185">
            <v>7.0000000000000007E-2</v>
          </cell>
          <cell r="G1185">
            <v>7.0000000000000007E-2</v>
          </cell>
          <cell r="H1185">
            <v>7.0000000000000007E-2</v>
          </cell>
          <cell r="I1185">
            <v>7.0000000000000007E-2</v>
          </cell>
          <cell r="J1185">
            <v>7.0000000000000007E-2</v>
          </cell>
          <cell r="K1185">
            <v>7.0000000000000007E-2</v>
          </cell>
          <cell r="L1185">
            <v>0.4</v>
          </cell>
          <cell r="M1185">
            <v>0</v>
          </cell>
          <cell r="N1185">
            <v>7.4999999999999997E-2</v>
          </cell>
        </row>
        <row r="1186">
          <cell r="C1186">
            <v>37622</v>
          </cell>
          <cell r="D1186">
            <v>7.0000000000000007E-2</v>
          </cell>
          <cell r="E1186">
            <v>7.0000000000000007E-2</v>
          </cell>
          <cell r="F1186">
            <v>7.0000000000000007E-2</v>
          </cell>
          <cell r="G1186">
            <v>7.0000000000000007E-2</v>
          </cell>
          <cell r="H1186">
            <v>7.0000000000000007E-2</v>
          </cell>
          <cell r="I1186">
            <v>7.0000000000000007E-2</v>
          </cell>
          <cell r="J1186">
            <v>7.0000000000000007E-2</v>
          </cell>
          <cell r="K1186">
            <v>7.0000000000000007E-2</v>
          </cell>
          <cell r="L1186">
            <v>0.4</v>
          </cell>
          <cell r="M1186">
            <v>0</v>
          </cell>
          <cell r="N1186">
            <v>7.4999999999999997E-2</v>
          </cell>
        </row>
        <row r="1187">
          <cell r="C1187">
            <v>37987</v>
          </cell>
          <cell r="D1187">
            <v>7.0000000000000007E-2</v>
          </cell>
          <cell r="E1187">
            <v>7.0000000000000007E-2</v>
          </cell>
          <cell r="F1187">
            <v>7.0000000000000007E-2</v>
          </cell>
          <cell r="G1187">
            <v>7.0000000000000007E-2</v>
          </cell>
          <cell r="H1187">
            <v>7.0000000000000007E-2</v>
          </cell>
          <cell r="I1187">
            <v>7.0000000000000007E-2</v>
          </cell>
          <cell r="J1187">
            <v>7.0000000000000007E-2</v>
          </cell>
          <cell r="K1187">
            <v>7.0000000000000007E-2</v>
          </cell>
          <cell r="L1187">
            <v>0.4</v>
          </cell>
          <cell r="M1187">
            <v>0</v>
          </cell>
          <cell r="N1187">
            <v>7.4999999999999997E-2</v>
          </cell>
        </row>
        <row r="1188">
          <cell r="C1188">
            <v>38353</v>
          </cell>
          <cell r="D1188">
            <v>7.0000000000000007E-2</v>
          </cell>
          <cell r="E1188">
            <v>7.0000000000000007E-2</v>
          </cell>
          <cell r="F1188">
            <v>7.0000000000000007E-2</v>
          </cell>
          <cell r="G1188">
            <v>7.0000000000000007E-2</v>
          </cell>
          <cell r="H1188">
            <v>7.0000000000000007E-2</v>
          </cell>
          <cell r="I1188">
            <v>7.0000000000000007E-2</v>
          </cell>
          <cell r="J1188">
            <v>7.0000000000000007E-2</v>
          </cell>
          <cell r="K1188">
            <v>7.0000000000000007E-2</v>
          </cell>
          <cell r="L1188">
            <v>0.4</v>
          </cell>
          <cell r="M1188">
            <v>0</v>
          </cell>
          <cell r="N1188">
            <v>7.4999999999999997E-2</v>
          </cell>
        </row>
        <row r="1189">
          <cell r="C1189">
            <v>38718</v>
          </cell>
          <cell r="D1189">
            <v>7.0000000000000007E-2</v>
          </cell>
          <cell r="E1189">
            <v>7.0000000000000007E-2</v>
          </cell>
          <cell r="F1189">
            <v>7.0000000000000007E-2</v>
          </cell>
          <cell r="G1189">
            <v>7.0000000000000007E-2</v>
          </cell>
          <cell r="H1189">
            <v>7.0000000000000007E-2</v>
          </cell>
          <cell r="I1189">
            <v>7.0000000000000007E-2</v>
          </cell>
          <cell r="J1189">
            <v>7.0000000000000007E-2</v>
          </cell>
          <cell r="K1189">
            <v>7.0000000000000007E-2</v>
          </cell>
          <cell r="L1189">
            <v>0.4</v>
          </cell>
          <cell r="M1189">
            <v>0</v>
          </cell>
          <cell r="N1189">
            <v>7.4999999999999997E-2</v>
          </cell>
        </row>
        <row r="1191">
          <cell r="C1191" t="str">
            <v>Non Incumbent</v>
          </cell>
          <cell r="D1191" t="str">
            <v>Pulse</v>
          </cell>
          <cell r="E1191" t="str">
            <v>AGL</v>
          </cell>
          <cell r="F1191" t="str">
            <v>TXU</v>
          </cell>
          <cell r="G1191" t="str">
            <v>CitiPower</v>
          </cell>
          <cell r="H1191" t="str">
            <v>Powercor</v>
          </cell>
          <cell r="I1191" t="str">
            <v>Integral</v>
          </cell>
          <cell r="J1191" t="str">
            <v>EnergyAustralia</v>
          </cell>
          <cell r="K1191" t="str">
            <v>Rural NSW</v>
          </cell>
          <cell r="L1191" t="str">
            <v>Energex</v>
          </cell>
          <cell r="M1191" t="str">
            <v>Ergon</v>
          </cell>
          <cell r="N1191" t="str">
            <v>Non Incumbent</v>
          </cell>
        </row>
        <row r="1192">
          <cell r="C1192">
            <v>36526</v>
          </cell>
          <cell r="D1192">
            <v>0.11999999999999988</v>
          </cell>
          <cell r="E1192">
            <v>0.11999999999999988</v>
          </cell>
          <cell r="F1192">
            <v>0.11999999999999988</v>
          </cell>
          <cell r="G1192">
            <v>0.11999999999999988</v>
          </cell>
          <cell r="H1192">
            <v>0.11999999999999988</v>
          </cell>
          <cell r="I1192">
            <v>0.11999999999999988</v>
          </cell>
          <cell r="J1192">
            <v>0.11999999999999988</v>
          </cell>
          <cell r="K1192">
            <v>0.11999999999999988</v>
          </cell>
          <cell r="L1192">
            <v>0.10000000000000009</v>
          </cell>
          <cell r="M1192">
            <v>0.10000000000000009</v>
          </cell>
          <cell r="N1192">
            <v>0.12</v>
          </cell>
        </row>
        <row r="1193">
          <cell r="C1193">
            <v>36892</v>
          </cell>
          <cell r="D1193">
            <v>0.11999999999999988</v>
          </cell>
          <cell r="E1193">
            <v>0.11999999999999988</v>
          </cell>
          <cell r="F1193">
            <v>0.11999999999999988</v>
          </cell>
          <cell r="G1193">
            <v>0.11999999999999988</v>
          </cell>
          <cell r="H1193">
            <v>0.11999999999999988</v>
          </cell>
          <cell r="I1193">
            <v>0.11999999999999988</v>
          </cell>
          <cell r="J1193">
            <v>0.11999999999999988</v>
          </cell>
          <cell r="K1193">
            <v>0.11999999999999988</v>
          </cell>
          <cell r="L1193">
            <v>0.10000000000000009</v>
          </cell>
          <cell r="M1193">
            <v>0.10000000000000009</v>
          </cell>
          <cell r="N1193">
            <v>0.12</v>
          </cell>
        </row>
        <row r="1194">
          <cell r="C1194">
            <v>37257</v>
          </cell>
          <cell r="D1194">
            <v>0.11999999999999988</v>
          </cell>
          <cell r="E1194">
            <v>0.11999999999999988</v>
          </cell>
          <cell r="F1194">
            <v>0.11999999999999988</v>
          </cell>
          <cell r="G1194">
            <v>0.11999999999999988</v>
          </cell>
          <cell r="H1194">
            <v>0.11999999999999988</v>
          </cell>
          <cell r="I1194">
            <v>0.11999999999999988</v>
          </cell>
          <cell r="J1194">
            <v>0.11999999999999988</v>
          </cell>
          <cell r="K1194">
            <v>0.11999999999999988</v>
          </cell>
          <cell r="L1194">
            <v>0.10000000000000009</v>
          </cell>
          <cell r="M1194">
            <v>0.10000000000000009</v>
          </cell>
          <cell r="N1194">
            <v>0.12</v>
          </cell>
        </row>
        <row r="1195">
          <cell r="C1195">
            <v>37622</v>
          </cell>
          <cell r="D1195">
            <v>0.11999999999999988</v>
          </cell>
          <cell r="E1195">
            <v>0.11999999999999988</v>
          </cell>
          <cell r="F1195">
            <v>0.11999999999999988</v>
          </cell>
          <cell r="G1195">
            <v>0.11999999999999988</v>
          </cell>
          <cell r="H1195">
            <v>0.11999999999999988</v>
          </cell>
          <cell r="I1195">
            <v>0.11999999999999988</v>
          </cell>
          <cell r="J1195">
            <v>0.11999999999999988</v>
          </cell>
          <cell r="K1195">
            <v>0.11999999999999988</v>
          </cell>
          <cell r="L1195">
            <v>0.10000000000000009</v>
          </cell>
          <cell r="M1195">
            <v>0.10000000000000009</v>
          </cell>
          <cell r="N1195">
            <v>0.12</v>
          </cell>
        </row>
        <row r="1196">
          <cell r="C1196">
            <v>37987</v>
          </cell>
          <cell r="D1196">
            <v>0.11999999999999988</v>
          </cell>
          <cell r="E1196">
            <v>0.11999999999999988</v>
          </cell>
          <cell r="F1196">
            <v>0.11999999999999988</v>
          </cell>
          <cell r="G1196">
            <v>0.11999999999999988</v>
          </cell>
          <cell r="H1196">
            <v>0.11999999999999988</v>
          </cell>
          <cell r="I1196">
            <v>0.11999999999999988</v>
          </cell>
          <cell r="J1196">
            <v>0.11999999999999988</v>
          </cell>
          <cell r="K1196">
            <v>0.11999999999999988</v>
          </cell>
          <cell r="L1196">
            <v>0.10000000000000009</v>
          </cell>
          <cell r="M1196">
            <v>0.10000000000000009</v>
          </cell>
          <cell r="N1196">
            <v>0.12</v>
          </cell>
        </row>
        <row r="1197">
          <cell r="C1197">
            <v>38353</v>
          </cell>
          <cell r="D1197">
            <v>0.11999999999999988</v>
          </cell>
          <cell r="E1197">
            <v>0.11999999999999988</v>
          </cell>
          <cell r="F1197">
            <v>0.11999999999999988</v>
          </cell>
          <cell r="G1197">
            <v>0.11999999999999988</v>
          </cell>
          <cell r="H1197">
            <v>0.11999999999999988</v>
          </cell>
          <cell r="I1197">
            <v>0.11999999999999988</v>
          </cell>
          <cell r="J1197">
            <v>0.11999999999999988</v>
          </cell>
          <cell r="K1197">
            <v>0.11999999999999988</v>
          </cell>
          <cell r="L1197">
            <v>0.10000000000000009</v>
          </cell>
          <cell r="M1197">
            <v>0.10000000000000009</v>
          </cell>
          <cell r="N1197">
            <v>0.12</v>
          </cell>
        </row>
        <row r="1198">
          <cell r="C1198">
            <v>38718</v>
          </cell>
          <cell r="D1198">
            <v>0.11999999999999988</v>
          </cell>
          <cell r="E1198">
            <v>0.11999999999999988</v>
          </cell>
          <cell r="F1198">
            <v>0.11999999999999988</v>
          </cell>
          <cell r="G1198">
            <v>0.11999999999999988</v>
          </cell>
          <cell r="H1198">
            <v>0.11999999999999988</v>
          </cell>
          <cell r="I1198">
            <v>0.11999999999999988</v>
          </cell>
          <cell r="J1198">
            <v>0.11999999999999988</v>
          </cell>
          <cell r="K1198">
            <v>0.11999999999999988</v>
          </cell>
          <cell r="L1198">
            <v>0.10000000000000009</v>
          </cell>
          <cell r="M1198">
            <v>0.10000000000000009</v>
          </cell>
          <cell r="N1198">
            <v>0.12</v>
          </cell>
        </row>
      </sheetData>
      <sheetData sheetId="7" refreshError="1">
        <row r="11">
          <cell r="C11" t="str">
            <v>Pulse wins from:</v>
          </cell>
          <cell r="D11" t="str">
            <v>Pulse</v>
          </cell>
          <cell r="E11" t="str">
            <v>AGL</v>
          </cell>
          <cell r="F11" t="str">
            <v>TXU</v>
          </cell>
          <cell r="G11" t="str">
            <v>CitiPower</v>
          </cell>
          <cell r="H11" t="str">
            <v>Powercor</v>
          </cell>
          <cell r="I11" t="str">
            <v>Integral</v>
          </cell>
          <cell r="J11" t="str">
            <v>EnergyAustralia</v>
          </cell>
          <cell r="K11" t="str">
            <v>Rural NSW</v>
          </cell>
          <cell r="L11" t="str">
            <v>Energex</v>
          </cell>
          <cell r="M11" t="str">
            <v>Ergon</v>
          </cell>
          <cell r="N11" t="str">
            <v>Non Incumbent</v>
          </cell>
        </row>
        <row r="12">
          <cell r="C12">
            <v>36526</v>
          </cell>
          <cell r="D12">
            <v>0</v>
          </cell>
          <cell r="E12">
            <v>0.13</v>
          </cell>
          <cell r="F12">
            <v>0.13</v>
          </cell>
          <cell r="G12">
            <v>0.13</v>
          </cell>
          <cell r="H12">
            <v>0.13</v>
          </cell>
          <cell r="I12">
            <v>7.0000000000000007E-2</v>
          </cell>
          <cell r="J12">
            <v>7.0000000000000007E-2</v>
          </cell>
          <cell r="K12">
            <v>7.0000000000000007E-2</v>
          </cell>
          <cell r="L12">
            <v>0.05</v>
          </cell>
          <cell r="M12">
            <v>0.05</v>
          </cell>
          <cell r="N12">
            <v>7.0000000000000007E-2</v>
          </cell>
        </row>
        <row r="13">
          <cell r="C13">
            <v>36892</v>
          </cell>
          <cell r="D13">
            <v>0</v>
          </cell>
          <cell r="E13">
            <v>0.13</v>
          </cell>
          <cell r="F13">
            <v>0.13</v>
          </cell>
          <cell r="G13">
            <v>0.13</v>
          </cell>
          <cell r="H13">
            <v>0.13</v>
          </cell>
          <cell r="I13">
            <v>7.0000000000000007E-2</v>
          </cell>
          <cell r="J13">
            <v>7.0000000000000007E-2</v>
          </cell>
          <cell r="K13">
            <v>7.0000000000000007E-2</v>
          </cell>
          <cell r="L13">
            <v>0.05</v>
          </cell>
          <cell r="M13">
            <v>0.05</v>
          </cell>
          <cell r="N13">
            <v>7.0000000000000007E-2</v>
          </cell>
        </row>
        <row r="14">
          <cell r="C14">
            <v>37257</v>
          </cell>
          <cell r="D14">
            <v>0</v>
          </cell>
          <cell r="E14">
            <v>0.13</v>
          </cell>
          <cell r="F14">
            <v>0.13</v>
          </cell>
          <cell r="G14">
            <v>0.13</v>
          </cell>
          <cell r="H14">
            <v>0.13</v>
          </cell>
          <cell r="I14">
            <v>7.0000000000000007E-2</v>
          </cell>
          <cell r="J14">
            <v>7.0000000000000007E-2</v>
          </cell>
          <cell r="K14">
            <v>7.0000000000000007E-2</v>
          </cell>
          <cell r="L14">
            <v>0.05</v>
          </cell>
          <cell r="M14">
            <v>0.05</v>
          </cell>
          <cell r="N14">
            <v>7.0000000000000007E-2</v>
          </cell>
        </row>
        <row r="15">
          <cell r="C15">
            <v>37622</v>
          </cell>
          <cell r="D15">
            <v>0</v>
          </cell>
          <cell r="E15">
            <v>0.13</v>
          </cell>
          <cell r="F15">
            <v>0.13</v>
          </cell>
          <cell r="G15">
            <v>0.13</v>
          </cell>
          <cell r="H15">
            <v>0.13</v>
          </cell>
          <cell r="I15">
            <v>7.0000000000000007E-2</v>
          </cell>
          <cell r="J15">
            <v>7.0000000000000007E-2</v>
          </cell>
          <cell r="K15">
            <v>7.0000000000000007E-2</v>
          </cell>
          <cell r="L15">
            <v>0.05</v>
          </cell>
          <cell r="M15">
            <v>0.05</v>
          </cell>
          <cell r="N15">
            <v>7.0000000000000007E-2</v>
          </cell>
        </row>
        <row r="16">
          <cell r="C16">
            <v>37987</v>
          </cell>
          <cell r="D16">
            <v>0</v>
          </cell>
          <cell r="E16">
            <v>0.13</v>
          </cell>
          <cell r="F16">
            <v>0.13</v>
          </cell>
          <cell r="G16">
            <v>0.13</v>
          </cell>
          <cell r="H16">
            <v>0.13</v>
          </cell>
          <cell r="I16">
            <v>7.0000000000000007E-2</v>
          </cell>
          <cell r="J16">
            <v>7.0000000000000007E-2</v>
          </cell>
          <cell r="K16">
            <v>7.0000000000000007E-2</v>
          </cell>
          <cell r="L16">
            <v>0.05</v>
          </cell>
          <cell r="M16">
            <v>0.05</v>
          </cell>
          <cell r="N16">
            <v>7.0000000000000007E-2</v>
          </cell>
        </row>
        <row r="17">
          <cell r="C17">
            <v>38353</v>
          </cell>
          <cell r="D17">
            <v>0</v>
          </cell>
          <cell r="E17">
            <v>0.13</v>
          </cell>
          <cell r="F17">
            <v>0.13</v>
          </cell>
          <cell r="G17">
            <v>0.13</v>
          </cell>
          <cell r="H17">
            <v>0.13</v>
          </cell>
          <cell r="I17">
            <v>7.0000000000000007E-2</v>
          </cell>
          <cell r="J17">
            <v>7.0000000000000007E-2</v>
          </cell>
          <cell r="K17">
            <v>7.0000000000000007E-2</v>
          </cell>
          <cell r="L17">
            <v>0.05</v>
          </cell>
          <cell r="M17">
            <v>0.05</v>
          </cell>
          <cell r="N17">
            <v>7.0000000000000007E-2</v>
          </cell>
        </row>
        <row r="18">
          <cell r="C18">
            <v>38718</v>
          </cell>
          <cell r="D18">
            <v>0</v>
          </cell>
          <cell r="E18">
            <v>0.13</v>
          </cell>
          <cell r="F18">
            <v>0.13</v>
          </cell>
          <cell r="G18">
            <v>0.13</v>
          </cell>
          <cell r="H18">
            <v>0.13</v>
          </cell>
          <cell r="I18">
            <v>7.0000000000000007E-2</v>
          </cell>
          <cell r="J18">
            <v>7.0000000000000007E-2</v>
          </cell>
          <cell r="K18">
            <v>7.0000000000000007E-2</v>
          </cell>
          <cell r="L18">
            <v>0.05</v>
          </cell>
          <cell r="M18">
            <v>0.05</v>
          </cell>
          <cell r="N18">
            <v>7.0000000000000007E-2</v>
          </cell>
        </row>
        <row r="20">
          <cell r="C20" t="str">
            <v>AGL</v>
          </cell>
          <cell r="D20" t="str">
            <v>Pulse</v>
          </cell>
          <cell r="E20" t="str">
            <v>AGL</v>
          </cell>
          <cell r="F20" t="str">
            <v>TXU</v>
          </cell>
          <cell r="G20" t="str">
            <v>CitiPower</v>
          </cell>
          <cell r="H20" t="str">
            <v>Powercor</v>
          </cell>
          <cell r="I20" t="str">
            <v>Integral</v>
          </cell>
          <cell r="J20" t="str">
            <v>EnergyAustralia</v>
          </cell>
          <cell r="K20" t="str">
            <v>Rural NSW</v>
          </cell>
          <cell r="L20" t="str">
            <v>Energex</v>
          </cell>
          <cell r="M20" t="str">
            <v>Ergon</v>
          </cell>
          <cell r="N20" t="str">
            <v>Non Incumbent</v>
          </cell>
        </row>
        <row r="21">
          <cell r="C21">
            <v>36526</v>
          </cell>
          <cell r="D21">
            <v>0.1</v>
          </cell>
          <cell r="E21">
            <v>0</v>
          </cell>
          <cell r="F21">
            <v>0.08</v>
          </cell>
          <cell r="G21">
            <v>0.08</v>
          </cell>
          <cell r="H21">
            <v>0.08</v>
          </cell>
          <cell r="I21">
            <v>6.7500000000000004E-2</v>
          </cell>
          <cell r="J21">
            <v>6.7500000000000004E-2</v>
          </cell>
          <cell r="K21">
            <v>6.7500000000000004E-2</v>
          </cell>
          <cell r="L21">
            <v>0.05</v>
          </cell>
          <cell r="M21">
            <v>0.05</v>
          </cell>
          <cell r="N21">
            <v>7.4999999999999997E-2</v>
          </cell>
        </row>
        <row r="22">
          <cell r="C22">
            <v>36892</v>
          </cell>
          <cell r="D22">
            <v>0.1</v>
          </cell>
          <cell r="E22">
            <v>0</v>
          </cell>
          <cell r="F22">
            <v>0.08</v>
          </cell>
          <cell r="G22">
            <v>0.08</v>
          </cell>
          <cell r="H22">
            <v>0.08</v>
          </cell>
          <cell r="I22">
            <v>6.7500000000000004E-2</v>
          </cell>
          <cell r="J22">
            <v>6.7500000000000004E-2</v>
          </cell>
          <cell r="K22">
            <v>6.7500000000000004E-2</v>
          </cell>
          <cell r="L22">
            <v>0.05</v>
          </cell>
          <cell r="M22">
            <v>0.05</v>
          </cell>
          <cell r="N22">
            <v>7.4999999999999997E-2</v>
          </cell>
        </row>
        <row r="23">
          <cell r="C23">
            <v>37257</v>
          </cell>
          <cell r="D23">
            <v>0.1</v>
          </cell>
          <cell r="E23">
            <v>0</v>
          </cell>
          <cell r="F23">
            <v>0.08</v>
          </cell>
          <cell r="G23">
            <v>0.08</v>
          </cell>
          <cell r="H23">
            <v>0.08</v>
          </cell>
          <cell r="I23">
            <v>6.7500000000000004E-2</v>
          </cell>
          <cell r="J23">
            <v>6.7500000000000004E-2</v>
          </cell>
          <cell r="K23">
            <v>6.7500000000000004E-2</v>
          </cell>
          <cell r="L23">
            <v>0.05</v>
          </cell>
          <cell r="M23">
            <v>0.05</v>
          </cell>
          <cell r="N23">
            <v>7.4999999999999997E-2</v>
          </cell>
        </row>
        <row r="24">
          <cell r="C24">
            <v>37622</v>
          </cell>
          <cell r="D24">
            <v>0.1</v>
          </cell>
          <cell r="E24">
            <v>0</v>
          </cell>
          <cell r="F24">
            <v>0.08</v>
          </cell>
          <cell r="G24">
            <v>0.08</v>
          </cell>
          <cell r="H24">
            <v>0.08</v>
          </cell>
          <cell r="I24">
            <v>6.7500000000000004E-2</v>
          </cell>
          <cell r="J24">
            <v>6.7500000000000004E-2</v>
          </cell>
          <cell r="K24">
            <v>6.7500000000000004E-2</v>
          </cell>
          <cell r="L24">
            <v>0.05</v>
          </cell>
          <cell r="M24">
            <v>0.05</v>
          </cell>
          <cell r="N24">
            <v>7.4999999999999997E-2</v>
          </cell>
        </row>
        <row r="25">
          <cell r="C25">
            <v>37987</v>
          </cell>
          <cell r="D25">
            <v>0.1</v>
          </cell>
          <cell r="E25">
            <v>0</v>
          </cell>
          <cell r="F25">
            <v>0.08</v>
          </cell>
          <cell r="G25">
            <v>0.08</v>
          </cell>
          <cell r="H25">
            <v>0.08</v>
          </cell>
          <cell r="I25">
            <v>6.7500000000000004E-2</v>
          </cell>
          <cell r="J25">
            <v>6.7500000000000004E-2</v>
          </cell>
          <cell r="K25">
            <v>6.7500000000000004E-2</v>
          </cell>
          <cell r="L25">
            <v>0.05</v>
          </cell>
          <cell r="M25">
            <v>0.05</v>
          </cell>
          <cell r="N25">
            <v>7.4999999999999997E-2</v>
          </cell>
        </row>
        <row r="26">
          <cell r="C26">
            <v>38353</v>
          </cell>
          <cell r="D26">
            <v>0.1</v>
          </cell>
          <cell r="E26">
            <v>0</v>
          </cell>
          <cell r="F26">
            <v>0.08</v>
          </cell>
          <cell r="G26">
            <v>0.08</v>
          </cell>
          <cell r="H26">
            <v>0.08</v>
          </cell>
          <cell r="I26">
            <v>6.7500000000000004E-2</v>
          </cell>
          <cell r="J26">
            <v>6.7500000000000004E-2</v>
          </cell>
          <cell r="K26">
            <v>6.7500000000000004E-2</v>
          </cell>
          <cell r="L26">
            <v>0.05</v>
          </cell>
          <cell r="M26">
            <v>0.05</v>
          </cell>
          <cell r="N26">
            <v>7.4999999999999997E-2</v>
          </cell>
        </row>
        <row r="27">
          <cell r="C27">
            <v>38718</v>
          </cell>
          <cell r="D27">
            <v>0.1</v>
          </cell>
          <cell r="E27">
            <v>0</v>
          </cell>
          <cell r="F27">
            <v>0.08</v>
          </cell>
          <cell r="G27">
            <v>0.08</v>
          </cell>
          <cell r="H27">
            <v>0.08</v>
          </cell>
          <cell r="I27">
            <v>6.7500000000000004E-2</v>
          </cell>
          <cell r="J27">
            <v>6.7500000000000004E-2</v>
          </cell>
          <cell r="K27">
            <v>6.7500000000000004E-2</v>
          </cell>
          <cell r="L27">
            <v>0.05</v>
          </cell>
          <cell r="M27">
            <v>0.05</v>
          </cell>
          <cell r="N27">
            <v>7.4999999999999997E-2</v>
          </cell>
        </row>
        <row r="29">
          <cell r="C29" t="str">
            <v>TXU</v>
          </cell>
          <cell r="D29" t="str">
            <v>Pulse</v>
          </cell>
          <cell r="E29" t="str">
            <v>AGL</v>
          </cell>
          <cell r="F29" t="str">
            <v>TXU</v>
          </cell>
          <cell r="G29" t="str">
            <v>CitiPower</v>
          </cell>
          <cell r="H29" t="str">
            <v>Powercor</v>
          </cell>
          <cell r="I29" t="str">
            <v>Integral</v>
          </cell>
          <cell r="J29" t="str">
            <v>EnergyAustralia</v>
          </cell>
          <cell r="K29" t="str">
            <v>Rural NSW</v>
          </cell>
          <cell r="L29" t="str">
            <v>Energex</v>
          </cell>
          <cell r="M29" t="str">
            <v>Ergon</v>
          </cell>
          <cell r="N29" t="str">
            <v>Non Incumbent</v>
          </cell>
        </row>
        <row r="30">
          <cell r="C30">
            <v>36526</v>
          </cell>
          <cell r="D30">
            <v>0.1</v>
          </cell>
          <cell r="E30">
            <v>0.09</v>
          </cell>
          <cell r="F30">
            <v>0</v>
          </cell>
          <cell r="G30">
            <v>0.09</v>
          </cell>
          <cell r="H30">
            <v>0.09</v>
          </cell>
          <cell r="I30">
            <v>6.7500000000000004E-2</v>
          </cell>
          <cell r="J30">
            <v>6.7500000000000004E-2</v>
          </cell>
          <cell r="K30">
            <v>6.7500000000000004E-2</v>
          </cell>
          <cell r="L30">
            <v>0.05</v>
          </cell>
          <cell r="M30">
            <v>0.05</v>
          </cell>
          <cell r="N30">
            <v>7.4999999999999997E-2</v>
          </cell>
        </row>
        <row r="31">
          <cell r="C31">
            <v>36892</v>
          </cell>
          <cell r="D31">
            <v>0.1</v>
          </cell>
          <cell r="E31">
            <v>0.09</v>
          </cell>
          <cell r="F31">
            <v>0</v>
          </cell>
          <cell r="G31">
            <v>0.09</v>
          </cell>
          <cell r="H31">
            <v>0.09</v>
          </cell>
          <cell r="I31">
            <v>6.7500000000000004E-2</v>
          </cell>
          <cell r="J31">
            <v>6.7500000000000004E-2</v>
          </cell>
          <cell r="K31">
            <v>6.7500000000000004E-2</v>
          </cell>
          <cell r="L31">
            <v>0.05</v>
          </cell>
          <cell r="M31">
            <v>0.05</v>
          </cell>
          <cell r="N31">
            <v>7.4999999999999997E-2</v>
          </cell>
        </row>
        <row r="32">
          <cell r="C32">
            <v>37257</v>
          </cell>
          <cell r="D32">
            <v>0.1</v>
          </cell>
          <cell r="E32">
            <v>0.09</v>
          </cell>
          <cell r="F32">
            <v>0</v>
          </cell>
          <cell r="G32">
            <v>0.09</v>
          </cell>
          <cell r="H32">
            <v>0.09</v>
          </cell>
          <cell r="I32">
            <v>6.7500000000000004E-2</v>
          </cell>
          <cell r="J32">
            <v>6.7500000000000004E-2</v>
          </cell>
          <cell r="K32">
            <v>6.7500000000000004E-2</v>
          </cell>
          <cell r="L32">
            <v>0.05</v>
          </cell>
          <cell r="M32">
            <v>0.05</v>
          </cell>
          <cell r="N32">
            <v>7.4999999999999997E-2</v>
          </cell>
        </row>
        <row r="33">
          <cell r="C33">
            <v>37622</v>
          </cell>
          <cell r="D33">
            <v>0.1</v>
          </cell>
          <cell r="E33">
            <v>0.09</v>
          </cell>
          <cell r="F33">
            <v>0</v>
          </cell>
          <cell r="G33">
            <v>0.09</v>
          </cell>
          <cell r="H33">
            <v>0.09</v>
          </cell>
          <cell r="I33">
            <v>6.7500000000000004E-2</v>
          </cell>
          <cell r="J33">
            <v>6.7500000000000004E-2</v>
          </cell>
          <cell r="K33">
            <v>6.7500000000000004E-2</v>
          </cell>
          <cell r="L33">
            <v>0.05</v>
          </cell>
          <cell r="M33">
            <v>0.05</v>
          </cell>
          <cell r="N33">
            <v>7.4999999999999997E-2</v>
          </cell>
        </row>
        <row r="34">
          <cell r="C34">
            <v>37987</v>
          </cell>
          <cell r="D34">
            <v>0.1</v>
          </cell>
          <cell r="E34">
            <v>0.09</v>
          </cell>
          <cell r="F34">
            <v>0</v>
          </cell>
          <cell r="G34">
            <v>0.09</v>
          </cell>
          <cell r="H34">
            <v>0.09</v>
          </cell>
          <cell r="I34">
            <v>6.7500000000000004E-2</v>
          </cell>
          <cell r="J34">
            <v>6.7500000000000004E-2</v>
          </cell>
          <cell r="K34">
            <v>6.7500000000000004E-2</v>
          </cell>
          <cell r="L34">
            <v>0.05</v>
          </cell>
          <cell r="M34">
            <v>0.05</v>
          </cell>
          <cell r="N34">
            <v>7.4999999999999997E-2</v>
          </cell>
        </row>
        <row r="35">
          <cell r="C35">
            <v>38353</v>
          </cell>
          <cell r="D35">
            <v>0.1</v>
          </cell>
          <cell r="E35">
            <v>0.09</v>
          </cell>
          <cell r="F35">
            <v>0</v>
          </cell>
          <cell r="G35">
            <v>0.09</v>
          </cell>
          <cell r="H35">
            <v>0.09</v>
          </cell>
          <cell r="I35">
            <v>6.7500000000000004E-2</v>
          </cell>
          <cell r="J35">
            <v>6.7500000000000004E-2</v>
          </cell>
          <cell r="K35">
            <v>6.7500000000000004E-2</v>
          </cell>
          <cell r="L35">
            <v>0.05</v>
          </cell>
          <cell r="M35">
            <v>0.05</v>
          </cell>
          <cell r="N35">
            <v>7.4999999999999997E-2</v>
          </cell>
        </row>
        <row r="36">
          <cell r="C36">
            <v>38718</v>
          </cell>
          <cell r="D36">
            <v>0.1</v>
          </cell>
          <cell r="E36">
            <v>0.09</v>
          </cell>
          <cell r="F36">
            <v>0</v>
          </cell>
          <cell r="G36">
            <v>0.09</v>
          </cell>
          <cell r="H36">
            <v>0.09</v>
          </cell>
          <cell r="I36">
            <v>6.7500000000000004E-2</v>
          </cell>
          <cell r="J36">
            <v>6.7500000000000004E-2</v>
          </cell>
          <cell r="K36">
            <v>6.7500000000000004E-2</v>
          </cell>
          <cell r="L36">
            <v>0.05</v>
          </cell>
          <cell r="M36">
            <v>0.05</v>
          </cell>
          <cell r="N36">
            <v>7.4999999999999997E-2</v>
          </cell>
        </row>
        <row r="38">
          <cell r="C38" t="str">
            <v>CitiPower</v>
          </cell>
          <cell r="D38" t="str">
            <v>Pulse</v>
          </cell>
          <cell r="E38" t="str">
            <v>AGL</v>
          </cell>
          <cell r="F38" t="str">
            <v>TXU</v>
          </cell>
          <cell r="G38" t="str">
            <v>CitiPower</v>
          </cell>
          <cell r="H38" t="str">
            <v>Powercor</v>
          </cell>
          <cell r="I38" t="str">
            <v>Integral</v>
          </cell>
          <cell r="J38" t="str">
            <v>EnergyAustralia</v>
          </cell>
          <cell r="K38" t="str">
            <v>Rural NSW</v>
          </cell>
          <cell r="L38" t="str">
            <v>Energex</v>
          </cell>
          <cell r="M38" t="str">
            <v>Ergon</v>
          </cell>
          <cell r="N38" t="str">
            <v>Non Incumbent</v>
          </cell>
        </row>
        <row r="39">
          <cell r="C39">
            <v>36526</v>
          </cell>
          <cell r="D39">
            <v>0.1</v>
          </cell>
          <cell r="E39">
            <v>0.08</v>
          </cell>
          <cell r="F39">
            <v>0.08</v>
          </cell>
          <cell r="G39">
            <v>0</v>
          </cell>
          <cell r="H39">
            <v>0.08</v>
          </cell>
          <cell r="I39">
            <v>6.7500000000000004E-2</v>
          </cell>
          <cell r="J39">
            <v>6.7500000000000004E-2</v>
          </cell>
          <cell r="K39">
            <v>6.7500000000000004E-2</v>
          </cell>
          <cell r="L39">
            <v>0.05</v>
          </cell>
          <cell r="M39">
            <v>0.05</v>
          </cell>
          <cell r="N39">
            <v>7.4999999999999997E-2</v>
          </cell>
        </row>
        <row r="40">
          <cell r="C40">
            <v>36892</v>
          </cell>
          <cell r="D40">
            <v>0.1</v>
          </cell>
          <cell r="E40">
            <v>0.08</v>
          </cell>
          <cell r="F40">
            <v>0.08</v>
          </cell>
          <cell r="G40">
            <v>0</v>
          </cell>
          <cell r="H40">
            <v>0.08</v>
          </cell>
          <cell r="I40">
            <v>6.7500000000000004E-2</v>
          </cell>
          <cell r="J40">
            <v>6.7500000000000004E-2</v>
          </cell>
          <cell r="K40">
            <v>6.7500000000000004E-2</v>
          </cell>
          <cell r="L40">
            <v>0.05</v>
          </cell>
          <cell r="M40">
            <v>0.05</v>
          </cell>
          <cell r="N40">
            <v>7.4999999999999997E-2</v>
          </cell>
        </row>
        <row r="41">
          <cell r="C41">
            <v>37257</v>
          </cell>
          <cell r="D41">
            <v>0.1</v>
          </cell>
          <cell r="E41">
            <v>0.08</v>
          </cell>
          <cell r="F41">
            <v>0.08</v>
          </cell>
          <cell r="G41">
            <v>0</v>
          </cell>
          <cell r="H41">
            <v>0.08</v>
          </cell>
          <cell r="I41">
            <v>6.7500000000000004E-2</v>
          </cell>
          <cell r="J41">
            <v>6.7500000000000004E-2</v>
          </cell>
          <cell r="K41">
            <v>6.7500000000000004E-2</v>
          </cell>
          <cell r="L41">
            <v>0.05</v>
          </cell>
          <cell r="M41">
            <v>0.05</v>
          </cell>
          <cell r="N41">
            <v>7.4999999999999997E-2</v>
          </cell>
        </row>
        <row r="42">
          <cell r="C42">
            <v>37622</v>
          </cell>
          <cell r="D42">
            <v>0.1</v>
          </cell>
          <cell r="E42">
            <v>0.08</v>
          </cell>
          <cell r="F42">
            <v>0.08</v>
          </cell>
          <cell r="G42">
            <v>0</v>
          </cell>
          <cell r="H42">
            <v>0.08</v>
          </cell>
          <cell r="I42">
            <v>6.7500000000000004E-2</v>
          </cell>
          <cell r="J42">
            <v>6.7500000000000004E-2</v>
          </cell>
          <cell r="K42">
            <v>6.7500000000000004E-2</v>
          </cell>
          <cell r="L42">
            <v>0.05</v>
          </cell>
          <cell r="M42">
            <v>0.05</v>
          </cell>
          <cell r="N42">
            <v>7.4999999999999997E-2</v>
          </cell>
        </row>
        <row r="43">
          <cell r="C43">
            <v>37987</v>
          </cell>
          <cell r="D43">
            <v>0.1</v>
          </cell>
          <cell r="E43">
            <v>0.08</v>
          </cell>
          <cell r="F43">
            <v>0.08</v>
          </cell>
          <cell r="G43">
            <v>0</v>
          </cell>
          <cell r="H43">
            <v>0.08</v>
          </cell>
          <cell r="I43">
            <v>6.7500000000000004E-2</v>
          </cell>
          <cell r="J43">
            <v>6.7500000000000004E-2</v>
          </cell>
          <cell r="K43">
            <v>6.7500000000000004E-2</v>
          </cell>
          <cell r="L43">
            <v>0.05</v>
          </cell>
          <cell r="M43">
            <v>0.05</v>
          </cell>
          <cell r="N43">
            <v>7.4999999999999997E-2</v>
          </cell>
        </row>
        <row r="44">
          <cell r="C44">
            <v>38353</v>
          </cell>
          <cell r="D44">
            <v>0.1</v>
          </cell>
          <cell r="E44">
            <v>0.08</v>
          </cell>
          <cell r="F44">
            <v>0.08</v>
          </cell>
          <cell r="G44">
            <v>0</v>
          </cell>
          <cell r="H44">
            <v>0.08</v>
          </cell>
          <cell r="I44">
            <v>6.7500000000000004E-2</v>
          </cell>
          <cell r="J44">
            <v>6.7500000000000004E-2</v>
          </cell>
          <cell r="K44">
            <v>6.7500000000000004E-2</v>
          </cell>
          <cell r="L44">
            <v>0.05</v>
          </cell>
          <cell r="M44">
            <v>0.05</v>
          </cell>
          <cell r="N44">
            <v>7.4999999999999997E-2</v>
          </cell>
        </row>
        <row r="45">
          <cell r="C45">
            <v>38718</v>
          </cell>
          <cell r="D45">
            <v>0.1</v>
          </cell>
          <cell r="E45">
            <v>0.08</v>
          </cell>
          <cell r="F45">
            <v>0.08</v>
          </cell>
          <cell r="G45">
            <v>0</v>
          </cell>
          <cell r="H45">
            <v>0.08</v>
          </cell>
          <cell r="I45">
            <v>6.7500000000000004E-2</v>
          </cell>
          <cell r="J45">
            <v>6.7500000000000004E-2</v>
          </cell>
          <cell r="K45">
            <v>6.7500000000000004E-2</v>
          </cell>
          <cell r="L45">
            <v>0.05</v>
          </cell>
          <cell r="M45">
            <v>0.05</v>
          </cell>
          <cell r="N45">
            <v>7.4999999999999997E-2</v>
          </cell>
        </row>
        <row r="47">
          <cell r="C47" t="str">
            <v>Powercor</v>
          </cell>
          <cell r="D47" t="str">
            <v>Pulse</v>
          </cell>
          <cell r="E47" t="str">
            <v>AGL</v>
          </cell>
          <cell r="F47" t="str">
            <v>TXU</v>
          </cell>
          <cell r="G47" t="str">
            <v>CitiPower</v>
          </cell>
          <cell r="H47" t="str">
            <v>Powercor</v>
          </cell>
          <cell r="I47" t="str">
            <v>Integral</v>
          </cell>
          <cell r="J47" t="str">
            <v>EnergyAustralia</v>
          </cell>
          <cell r="K47" t="str">
            <v>Rural NSW</v>
          </cell>
          <cell r="L47" t="str">
            <v>Energex</v>
          </cell>
          <cell r="M47" t="str">
            <v>Ergon</v>
          </cell>
          <cell r="N47" t="str">
            <v>Non Incumbent</v>
          </cell>
        </row>
        <row r="48">
          <cell r="C48">
            <v>36526</v>
          </cell>
          <cell r="D48">
            <v>0.1</v>
          </cell>
          <cell r="E48">
            <v>0.09</v>
          </cell>
          <cell r="F48">
            <v>0.09</v>
          </cell>
          <cell r="G48">
            <v>0.09</v>
          </cell>
          <cell r="H48">
            <v>0</v>
          </cell>
          <cell r="I48">
            <v>6.7500000000000004E-2</v>
          </cell>
          <cell r="J48">
            <v>6.7500000000000004E-2</v>
          </cell>
          <cell r="K48">
            <v>6.7500000000000004E-2</v>
          </cell>
          <cell r="L48">
            <v>0.05</v>
          </cell>
          <cell r="M48">
            <v>0.05</v>
          </cell>
          <cell r="N48">
            <v>7.4999999999999997E-2</v>
          </cell>
        </row>
        <row r="49">
          <cell r="C49">
            <v>36892</v>
          </cell>
          <cell r="D49">
            <v>0.1</v>
          </cell>
          <cell r="E49">
            <v>0.09</v>
          </cell>
          <cell r="F49">
            <v>0.09</v>
          </cell>
          <cell r="G49">
            <v>0.09</v>
          </cell>
          <cell r="H49">
            <v>0</v>
          </cell>
          <cell r="I49">
            <v>6.7500000000000004E-2</v>
          </cell>
          <cell r="J49">
            <v>6.7500000000000004E-2</v>
          </cell>
          <cell r="K49">
            <v>6.7500000000000004E-2</v>
          </cell>
          <cell r="L49">
            <v>0.05</v>
          </cell>
          <cell r="M49">
            <v>0.05</v>
          </cell>
          <cell r="N49">
            <v>7.4999999999999997E-2</v>
          </cell>
        </row>
        <row r="50">
          <cell r="C50">
            <v>37257</v>
          </cell>
          <cell r="D50">
            <v>0.1</v>
          </cell>
          <cell r="E50">
            <v>0.09</v>
          </cell>
          <cell r="F50">
            <v>0.09</v>
          </cell>
          <cell r="G50">
            <v>0.09</v>
          </cell>
          <cell r="H50">
            <v>0</v>
          </cell>
          <cell r="I50">
            <v>6.7500000000000004E-2</v>
          </cell>
          <cell r="J50">
            <v>6.7500000000000004E-2</v>
          </cell>
          <cell r="K50">
            <v>6.7500000000000004E-2</v>
          </cell>
          <cell r="L50">
            <v>0.05</v>
          </cell>
          <cell r="M50">
            <v>0.05</v>
          </cell>
          <cell r="N50">
            <v>7.4999999999999997E-2</v>
          </cell>
        </row>
        <row r="51">
          <cell r="C51">
            <v>37622</v>
          </cell>
          <cell r="D51">
            <v>0.1</v>
          </cell>
          <cell r="E51">
            <v>0.09</v>
          </cell>
          <cell r="F51">
            <v>0.09</v>
          </cell>
          <cell r="G51">
            <v>0.09</v>
          </cell>
          <cell r="H51">
            <v>0</v>
          </cell>
          <cell r="I51">
            <v>6.7500000000000004E-2</v>
          </cell>
          <cell r="J51">
            <v>6.7500000000000004E-2</v>
          </cell>
          <cell r="K51">
            <v>6.7500000000000004E-2</v>
          </cell>
          <cell r="L51">
            <v>0.05</v>
          </cell>
          <cell r="M51">
            <v>0.05</v>
          </cell>
          <cell r="N51">
            <v>7.4999999999999997E-2</v>
          </cell>
        </row>
        <row r="52">
          <cell r="C52">
            <v>37987</v>
          </cell>
          <cell r="D52">
            <v>0.1</v>
          </cell>
          <cell r="E52">
            <v>0.09</v>
          </cell>
          <cell r="F52">
            <v>0.09</v>
          </cell>
          <cell r="G52">
            <v>0.09</v>
          </cell>
          <cell r="H52">
            <v>0</v>
          </cell>
          <cell r="I52">
            <v>6.7500000000000004E-2</v>
          </cell>
          <cell r="J52">
            <v>6.7500000000000004E-2</v>
          </cell>
          <cell r="K52">
            <v>6.7500000000000004E-2</v>
          </cell>
          <cell r="L52">
            <v>0.05</v>
          </cell>
          <cell r="M52">
            <v>0.05</v>
          </cell>
          <cell r="N52">
            <v>7.4999999999999997E-2</v>
          </cell>
        </row>
        <row r="53">
          <cell r="C53">
            <v>38353</v>
          </cell>
          <cell r="D53">
            <v>0.1</v>
          </cell>
          <cell r="E53">
            <v>0.09</v>
          </cell>
          <cell r="F53">
            <v>0.09</v>
          </cell>
          <cell r="G53">
            <v>0.09</v>
          </cell>
          <cell r="H53">
            <v>0</v>
          </cell>
          <cell r="I53">
            <v>6.7500000000000004E-2</v>
          </cell>
          <cell r="J53">
            <v>6.7500000000000004E-2</v>
          </cell>
          <cell r="K53">
            <v>6.7500000000000004E-2</v>
          </cell>
          <cell r="L53">
            <v>0.05</v>
          </cell>
          <cell r="M53">
            <v>0.05</v>
          </cell>
          <cell r="N53">
            <v>7.4999999999999997E-2</v>
          </cell>
        </row>
        <row r="54">
          <cell r="C54">
            <v>38718</v>
          </cell>
          <cell r="D54">
            <v>0.1</v>
          </cell>
          <cell r="E54">
            <v>0.09</v>
          </cell>
          <cell r="F54">
            <v>0.09</v>
          </cell>
          <cell r="G54">
            <v>0.09</v>
          </cell>
          <cell r="H54">
            <v>0</v>
          </cell>
          <cell r="I54">
            <v>6.7500000000000004E-2</v>
          </cell>
          <cell r="J54">
            <v>6.7500000000000004E-2</v>
          </cell>
          <cell r="K54">
            <v>6.7500000000000004E-2</v>
          </cell>
          <cell r="L54">
            <v>0.05</v>
          </cell>
          <cell r="M54">
            <v>0.05</v>
          </cell>
          <cell r="N54">
            <v>7.4999999999999997E-2</v>
          </cell>
        </row>
        <row r="56">
          <cell r="C56" t="str">
            <v>Integral</v>
          </cell>
          <cell r="D56" t="str">
            <v>Pulse</v>
          </cell>
          <cell r="E56" t="str">
            <v>AGL</v>
          </cell>
          <cell r="F56" t="str">
            <v>TXU</v>
          </cell>
          <cell r="G56" t="str">
            <v>CitiPower</v>
          </cell>
          <cell r="H56" t="str">
            <v>Powercor</v>
          </cell>
          <cell r="I56" t="str">
            <v>Integral</v>
          </cell>
          <cell r="J56" t="str">
            <v>EnergyAustralia</v>
          </cell>
          <cell r="K56" t="str">
            <v>Rural NSW</v>
          </cell>
          <cell r="L56" t="str">
            <v>Energex</v>
          </cell>
          <cell r="M56" t="str">
            <v>Ergon</v>
          </cell>
          <cell r="N56" t="str">
            <v>Non Incumbent</v>
          </cell>
        </row>
        <row r="57">
          <cell r="C57">
            <v>36526</v>
          </cell>
          <cell r="D57">
            <v>0.11333333333333334</v>
          </cell>
          <cell r="E57">
            <v>0.11333333333333334</v>
          </cell>
          <cell r="F57">
            <v>0.11333333333333334</v>
          </cell>
          <cell r="G57">
            <v>0.11333333333333334</v>
          </cell>
          <cell r="H57">
            <v>0.11333333333333334</v>
          </cell>
          <cell r="I57">
            <v>0</v>
          </cell>
          <cell r="J57">
            <v>0.2</v>
          </cell>
          <cell r="K57">
            <v>0.2</v>
          </cell>
          <cell r="L57">
            <v>8.3333333333333329E-2</v>
          </cell>
          <cell r="M57">
            <v>8.3333333333333329E-2</v>
          </cell>
          <cell r="N57">
            <v>0.12</v>
          </cell>
        </row>
        <row r="58">
          <cell r="C58">
            <v>36892</v>
          </cell>
          <cell r="D58">
            <v>0.11333333333333334</v>
          </cell>
          <cell r="E58">
            <v>0.11333333333333334</v>
          </cell>
          <cell r="F58">
            <v>0.11333333333333334</v>
          </cell>
          <cell r="G58">
            <v>0.11333333333333334</v>
          </cell>
          <cell r="H58">
            <v>0.11333333333333334</v>
          </cell>
          <cell r="I58">
            <v>0</v>
          </cell>
          <cell r="J58">
            <v>0.2</v>
          </cell>
          <cell r="K58">
            <v>0.2</v>
          </cell>
          <cell r="L58">
            <v>8.3333333333333329E-2</v>
          </cell>
          <cell r="M58">
            <v>8.3333333333333329E-2</v>
          </cell>
          <cell r="N58">
            <v>0.12</v>
          </cell>
        </row>
        <row r="59">
          <cell r="C59">
            <v>37257</v>
          </cell>
          <cell r="D59">
            <v>0.11333333333333334</v>
          </cell>
          <cell r="E59">
            <v>0.11333333333333334</v>
          </cell>
          <cell r="F59">
            <v>0.11333333333333334</v>
          </cell>
          <cell r="G59">
            <v>0.11333333333333334</v>
          </cell>
          <cell r="H59">
            <v>0.11333333333333334</v>
          </cell>
          <cell r="I59">
            <v>0</v>
          </cell>
          <cell r="J59">
            <v>0.2</v>
          </cell>
          <cell r="K59">
            <v>0.2</v>
          </cell>
          <cell r="L59">
            <v>8.3333333333333329E-2</v>
          </cell>
          <cell r="M59">
            <v>8.3333333333333329E-2</v>
          </cell>
          <cell r="N59">
            <v>0.12</v>
          </cell>
        </row>
        <row r="60">
          <cell r="C60">
            <v>37622</v>
          </cell>
          <cell r="D60">
            <v>0.11333333333333334</v>
          </cell>
          <cell r="E60">
            <v>0.11333333333333334</v>
          </cell>
          <cell r="F60">
            <v>0.11333333333333334</v>
          </cell>
          <cell r="G60">
            <v>0.11333333333333334</v>
          </cell>
          <cell r="H60">
            <v>0.11333333333333334</v>
          </cell>
          <cell r="I60">
            <v>0</v>
          </cell>
          <cell r="J60">
            <v>0.2</v>
          </cell>
          <cell r="K60">
            <v>0.2</v>
          </cell>
          <cell r="L60">
            <v>8.3333333333333329E-2</v>
          </cell>
          <cell r="M60">
            <v>8.3333333333333329E-2</v>
          </cell>
          <cell r="N60">
            <v>0.12</v>
          </cell>
        </row>
        <row r="61">
          <cell r="C61">
            <v>37987</v>
          </cell>
          <cell r="D61">
            <v>0.11333333333333334</v>
          </cell>
          <cell r="E61">
            <v>0.11333333333333334</v>
          </cell>
          <cell r="F61">
            <v>0.11333333333333334</v>
          </cell>
          <cell r="G61">
            <v>0.11333333333333334</v>
          </cell>
          <cell r="H61">
            <v>0.11333333333333334</v>
          </cell>
          <cell r="I61">
            <v>0</v>
          </cell>
          <cell r="J61">
            <v>0.2</v>
          </cell>
          <cell r="K61">
            <v>0.2</v>
          </cell>
          <cell r="L61">
            <v>8.3333333333333329E-2</v>
          </cell>
          <cell r="M61">
            <v>8.3333333333333329E-2</v>
          </cell>
          <cell r="N61">
            <v>0.12</v>
          </cell>
        </row>
        <row r="62">
          <cell r="C62">
            <v>38353</v>
          </cell>
          <cell r="D62">
            <v>0.11333333333333334</v>
          </cell>
          <cell r="E62">
            <v>0.11333333333333334</v>
          </cell>
          <cell r="F62">
            <v>0.11333333333333334</v>
          </cell>
          <cell r="G62">
            <v>0.11333333333333334</v>
          </cell>
          <cell r="H62">
            <v>0.11333333333333334</v>
          </cell>
          <cell r="I62">
            <v>0</v>
          </cell>
          <cell r="J62">
            <v>0.2</v>
          </cell>
          <cell r="K62">
            <v>0.2</v>
          </cell>
          <cell r="L62">
            <v>8.3333333333333329E-2</v>
          </cell>
          <cell r="M62">
            <v>8.3333333333333329E-2</v>
          </cell>
          <cell r="N62">
            <v>0.12</v>
          </cell>
        </row>
        <row r="63">
          <cell r="C63">
            <v>38718</v>
          </cell>
          <cell r="D63">
            <v>0.11333333333333334</v>
          </cell>
          <cell r="E63">
            <v>0.11333333333333334</v>
          </cell>
          <cell r="F63">
            <v>0.11333333333333334</v>
          </cell>
          <cell r="G63">
            <v>0.11333333333333334</v>
          </cell>
          <cell r="H63">
            <v>0.11333333333333334</v>
          </cell>
          <cell r="I63">
            <v>0</v>
          </cell>
          <cell r="J63">
            <v>0.2</v>
          </cell>
          <cell r="K63">
            <v>0.2</v>
          </cell>
          <cell r="L63">
            <v>8.3333333333333329E-2</v>
          </cell>
          <cell r="M63">
            <v>8.3333333333333329E-2</v>
          </cell>
          <cell r="N63">
            <v>0.12</v>
          </cell>
        </row>
        <row r="65">
          <cell r="C65" t="str">
            <v>EnergyAustralia</v>
          </cell>
          <cell r="D65" t="str">
            <v>Pulse</v>
          </cell>
          <cell r="E65" t="str">
            <v>AGL</v>
          </cell>
          <cell r="F65" t="str">
            <v>TXU</v>
          </cell>
          <cell r="G65" t="str">
            <v>CitiPower</v>
          </cell>
          <cell r="H65" t="str">
            <v>Powercor</v>
          </cell>
          <cell r="I65" t="str">
            <v>Integral</v>
          </cell>
          <cell r="J65" t="str">
            <v>EnergyAustralia</v>
          </cell>
          <cell r="K65" t="str">
            <v>Rural NSW</v>
          </cell>
          <cell r="L65" t="str">
            <v>Energex</v>
          </cell>
          <cell r="M65" t="str">
            <v>Ergon</v>
          </cell>
          <cell r="N65" t="str">
            <v>Non Incumbent</v>
          </cell>
        </row>
        <row r="66">
          <cell r="C66">
            <v>36526</v>
          </cell>
          <cell r="D66">
            <v>0.11333333333333334</v>
          </cell>
          <cell r="E66">
            <v>0.11333333333333334</v>
          </cell>
          <cell r="F66">
            <v>0.11333333333333334</v>
          </cell>
          <cell r="G66">
            <v>0.11333333333333334</v>
          </cell>
          <cell r="H66">
            <v>0.11333333333333334</v>
          </cell>
          <cell r="I66">
            <v>0.2</v>
          </cell>
          <cell r="J66">
            <v>0</v>
          </cell>
          <cell r="K66">
            <v>0.2</v>
          </cell>
          <cell r="L66">
            <v>8.3333333333333329E-2</v>
          </cell>
          <cell r="M66">
            <v>8.3333333333333329E-2</v>
          </cell>
          <cell r="N66">
            <v>0.12</v>
          </cell>
        </row>
        <row r="67">
          <cell r="C67">
            <v>36892</v>
          </cell>
          <cell r="D67">
            <v>0.11333333333333334</v>
          </cell>
          <cell r="E67">
            <v>0.11333333333333334</v>
          </cell>
          <cell r="F67">
            <v>0.11333333333333334</v>
          </cell>
          <cell r="G67">
            <v>0.11333333333333334</v>
          </cell>
          <cell r="H67">
            <v>0.11333333333333334</v>
          </cell>
          <cell r="I67">
            <v>0.2</v>
          </cell>
          <cell r="J67">
            <v>0</v>
          </cell>
          <cell r="K67">
            <v>0.2</v>
          </cell>
          <cell r="L67">
            <v>8.3333333333333329E-2</v>
          </cell>
          <cell r="M67">
            <v>8.3333333333333329E-2</v>
          </cell>
          <cell r="N67">
            <v>0.12</v>
          </cell>
        </row>
        <row r="68">
          <cell r="C68">
            <v>37257</v>
          </cell>
          <cell r="D68">
            <v>0.11333333333333334</v>
          </cell>
          <cell r="E68">
            <v>0.11333333333333334</v>
          </cell>
          <cell r="F68">
            <v>0.11333333333333334</v>
          </cell>
          <cell r="G68">
            <v>0.11333333333333334</v>
          </cell>
          <cell r="H68">
            <v>0.11333333333333334</v>
          </cell>
          <cell r="I68">
            <v>0.2</v>
          </cell>
          <cell r="J68">
            <v>0</v>
          </cell>
          <cell r="K68">
            <v>0.2</v>
          </cell>
          <cell r="L68">
            <v>8.3333333333333329E-2</v>
          </cell>
          <cell r="M68">
            <v>8.3333333333333329E-2</v>
          </cell>
          <cell r="N68">
            <v>0.12</v>
          </cell>
        </row>
        <row r="69">
          <cell r="C69">
            <v>37622</v>
          </cell>
          <cell r="D69">
            <v>0.11333333333333334</v>
          </cell>
          <cell r="E69">
            <v>0.11333333333333334</v>
          </cell>
          <cell r="F69">
            <v>0.11333333333333334</v>
          </cell>
          <cell r="G69">
            <v>0.11333333333333334</v>
          </cell>
          <cell r="H69">
            <v>0.11333333333333334</v>
          </cell>
          <cell r="I69">
            <v>0.2</v>
          </cell>
          <cell r="J69">
            <v>0</v>
          </cell>
          <cell r="K69">
            <v>0.2</v>
          </cell>
          <cell r="L69">
            <v>8.3333333333333329E-2</v>
          </cell>
          <cell r="M69">
            <v>8.3333333333333329E-2</v>
          </cell>
          <cell r="N69">
            <v>0.12</v>
          </cell>
        </row>
        <row r="70">
          <cell r="C70">
            <v>37987</v>
          </cell>
          <cell r="D70">
            <v>0.11333333333333334</v>
          </cell>
          <cell r="E70">
            <v>0.11333333333333334</v>
          </cell>
          <cell r="F70">
            <v>0.11333333333333334</v>
          </cell>
          <cell r="G70">
            <v>0.11333333333333334</v>
          </cell>
          <cell r="H70">
            <v>0.11333333333333334</v>
          </cell>
          <cell r="I70">
            <v>0.2</v>
          </cell>
          <cell r="J70">
            <v>0</v>
          </cell>
          <cell r="K70">
            <v>0.2</v>
          </cell>
          <cell r="L70">
            <v>8.3333333333333329E-2</v>
          </cell>
          <cell r="M70">
            <v>8.3333333333333329E-2</v>
          </cell>
          <cell r="N70">
            <v>0.12</v>
          </cell>
        </row>
        <row r="71">
          <cell r="C71">
            <v>38353</v>
          </cell>
          <cell r="D71">
            <v>0.11333333333333334</v>
          </cell>
          <cell r="E71">
            <v>0.11333333333333334</v>
          </cell>
          <cell r="F71">
            <v>0.11333333333333334</v>
          </cell>
          <cell r="G71">
            <v>0.11333333333333334</v>
          </cell>
          <cell r="H71">
            <v>0.11333333333333334</v>
          </cell>
          <cell r="I71">
            <v>0.2</v>
          </cell>
          <cell r="J71">
            <v>0</v>
          </cell>
          <cell r="K71">
            <v>0.2</v>
          </cell>
          <cell r="L71">
            <v>8.3333333333333329E-2</v>
          </cell>
          <cell r="M71">
            <v>8.3333333333333329E-2</v>
          </cell>
          <cell r="N71">
            <v>0.12</v>
          </cell>
        </row>
        <row r="72">
          <cell r="C72">
            <v>38718</v>
          </cell>
          <cell r="D72">
            <v>0.11333333333333334</v>
          </cell>
          <cell r="E72">
            <v>0.11333333333333334</v>
          </cell>
          <cell r="F72">
            <v>0.11333333333333334</v>
          </cell>
          <cell r="G72">
            <v>0.11333333333333334</v>
          </cell>
          <cell r="H72">
            <v>0.11333333333333334</v>
          </cell>
          <cell r="I72">
            <v>0.2</v>
          </cell>
          <cell r="J72">
            <v>0</v>
          </cell>
          <cell r="K72">
            <v>0.2</v>
          </cell>
          <cell r="L72">
            <v>8.3333333333333329E-2</v>
          </cell>
          <cell r="M72">
            <v>8.3333333333333329E-2</v>
          </cell>
          <cell r="N72">
            <v>0.12</v>
          </cell>
        </row>
        <row r="74">
          <cell r="C74" t="str">
            <v>Rural NSW</v>
          </cell>
          <cell r="D74" t="str">
            <v>Pulse</v>
          </cell>
          <cell r="E74" t="str">
            <v>AGL</v>
          </cell>
          <cell r="F74" t="str">
            <v>TXU</v>
          </cell>
          <cell r="G74" t="str">
            <v>CitiPower</v>
          </cell>
          <cell r="H74" t="str">
            <v>Powercor</v>
          </cell>
          <cell r="I74" t="str">
            <v>Integral</v>
          </cell>
          <cell r="J74" t="str">
            <v>EnergyAustralia</v>
          </cell>
          <cell r="K74" t="str">
            <v>Rural NSW</v>
          </cell>
          <cell r="L74" t="str">
            <v>Energex</v>
          </cell>
          <cell r="M74" t="str">
            <v>Ergon</v>
          </cell>
          <cell r="N74" t="str">
            <v>Non Incumbent</v>
          </cell>
        </row>
        <row r="75">
          <cell r="C75">
            <v>36526</v>
          </cell>
          <cell r="D75">
            <v>0.11333333333333334</v>
          </cell>
          <cell r="E75">
            <v>0.11333333333333334</v>
          </cell>
          <cell r="F75">
            <v>0.11333333333333334</v>
          </cell>
          <cell r="G75">
            <v>0.11333333333333334</v>
          </cell>
          <cell r="H75">
            <v>0.11333333333333334</v>
          </cell>
          <cell r="I75">
            <v>0.2</v>
          </cell>
          <cell r="J75">
            <v>0.2</v>
          </cell>
          <cell r="K75">
            <v>0</v>
          </cell>
          <cell r="L75">
            <v>8.3333333333333329E-2</v>
          </cell>
          <cell r="M75">
            <v>8.3333333333333329E-2</v>
          </cell>
          <cell r="N75">
            <v>0.12</v>
          </cell>
        </row>
        <row r="76">
          <cell r="C76">
            <v>36892</v>
          </cell>
          <cell r="D76">
            <v>0.11333333333333334</v>
          </cell>
          <cell r="E76">
            <v>0.11333333333333334</v>
          </cell>
          <cell r="F76">
            <v>0.11333333333333334</v>
          </cell>
          <cell r="G76">
            <v>0.11333333333333334</v>
          </cell>
          <cell r="H76">
            <v>0.11333333333333334</v>
          </cell>
          <cell r="I76">
            <v>0.2</v>
          </cell>
          <cell r="J76">
            <v>0.2</v>
          </cell>
          <cell r="K76">
            <v>0</v>
          </cell>
          <cell r="L76">
            <v>8.3333333333333329E-2</v>
          </cell>
          <cell r="M76">
            <v>8.3333333333333329E-2</v>
          </cell>
          <cell r="N76">
            <v>0.12</v>
          </cell>
        </row>
        <row r="77">
          <cell r="C77">
            <v>37257</v>
          </cell>
          <cell r="D77">
            <v>0.11333333333333334</v>
          </cell>
          <cell r="E77">
            <v>0.11333333333333334</v>
          </cell>
          <cell r="F77">
            <v>0.11333333333333334</v>
          </cell>
          <cell r="G77">
            <v>0.11333333333333334</v>
          </cell>
          <cell r="H77">
            <v>0.11333333333333334</v>
          </cell>
          <cell r="I77">
            <v>0.2</v>
          </cell>
          <cell r="J77">
            <v>0.2</v>
          </cell>
          <cell r="K77">
            <v>0</v>
          </cell>
          <cell r="L77">
            <v>8.3333333333333329E-2</v>
          </cell>
          <cell r="M77">
            <v>8.3333333333333329E-2</v>
          </cell>
          <cell r="N77">
            <v>0.12</v>
          </cell>
        </row>
        <row r="78">
          <cell r="C78">
            <v>37622</v>
          </cell>
          <cell r="D78">
            <v>0.11333333333333334</v>
          </cell>
          <cell r="E78">
            <v>0.11333333333333334</v>
          </cell>
          <cell r="F78">
            <v>0.11333333333333334</v>
          </cell>
          <cell r="G78">
            <v>0.11333333333333334</v>
          </cell>
          <cell r="H78">
            <v>0.11333333333333334</v>
          </cell>
          <cell r="I78">
            <v>0.2</v>
          </cell>
          <cell r="J78">
            <v>0.2</v>
          </cell>
          <cell r="K78">
            <v>0</v>
          </cell>
          <cell r="L78">
            <v>8.3333333333333329E-2</v>
          </cell>
          <cell r="M78">
            <v>8.3333333333333329E-2</v>
          </cell>
          <cell r="N78">
            <v>0.12</v>
          </cell>
        </row>
        <row r="79">
          <cell r="C79">
            <v>37987</v>
          </cell>
          <cell r="D79">
            <v>0.11333333333333334</v>
          </cell>
          <cell r="E79">
            <v>0.11333333333333334</v>
          </cell>
          <cell r="F79">
            <v>0.11333333333333334</v>
          </cell>
          <cell r="G79">
            <v>0.11333333333333334</v>
          </cell>
          <cell r="H79">
            <v>0.11333333333333334</v>
          </cell>
          <cell r="I79">
            <v>0.2</v>
          </cell>
          <cell r="J79">
            <v>0.2</v>
          </cell>
          <cell r="K79">
            <v>0</v>
          </cell>
          <cell r="L79">
            <v>8.3333333333333329E-2</v>
          </cell>
          <cell r="M79">
            <v>8.3333333333333329E-2</v>
          </cell>
          <cell r="N79">
            <v>0.12</v>
          </cell>
        </row>
        <row r="80">
          <cell r="C80">
            <v>38353</v>
          </cell>
          <cell r="D80">
            <v>0.11333333333333334</v>
          </cell>
          <cell r="E80">
            <v>0.11333333333333334</v>
          </cell>
          <cell r="F80">
            <v>0.11333333333333334</v>
          </cell>
          <cell r="G80">
            <v>0.11333333333333334</v>
          </cell>
          <cell r="H80">
            <v>0.11333333333333334</v>
          </cell>
          <cell r="I80">
            <v>0.2</v>
          </cell>
          <cell r="J80">
            <v>0.2</v>
          </cell>
          <cell r="K80">
            <v>0</v>
          </cell>
          <cell r="L80">
            <v>8.3333333333333329E-2</v>
          </cell>
          <cell r="M80">
            <v>8.3333333333333329E-2</v>
          </cell>
          <cell r="N80">
            <v>0.12</v>
          </cell>
        </row>
        <row r="81">
          <cell r="C81">
            <v>38718</v>
          </cell>
          <cell r="D81">
            <v>0.11333333333333334</v>
          </cell>
          <cell r="E81">
            <v>0.11333333333333334</v>
          </cell>
          <cell r="F81">
            <v>0.11333333333333334</v>
          </cell>
          <cell r="G81">
            <v>0.11333333333333334</v>
          </cell>
          <cell r="H81">
            <v>0.11333333333333334</v>
          </cell>
          <cell r="I81">
            <v>0.2</v>
          </cell>
          <cell r="J81">
            <v>0.2</v>
          </cell>
          <cell r="K81">
            <v>0</v>
          </cell>
          <cell r="L81">
            <v>8.3333333333333329E-2</v>
          </cell>
          <cell r="M81">
            <v>8.3333333333333329E-2</v>
          </cell>
          <cell r="N81">
            <v>0.12</v>
          </cell>
        </row>
        <row r="83">
          <cell r="C83" t="str">
            <v>Energex</v>
          </cell>
          <cell r="D83" t="str">
            <v>Pulse</v>
          </cell>
          <cell r="E83" t="str">
            <v>AGL</v>
          </cell>
          <cell r="F83" t="str">
            <v>TXU</v>
          </cell>
          <cell r="G83" t="str">
            <v>CitiPower</v>
          </cell>
          <cell r="H83" t="str">
            <v>Powercor</v>
          </cell>
          <cell r="I83" t="str">
            <v>Integral</v>
          </cell>
          <cell r="J83" t="str">
            <v>EnergyAustralia</v>
          </cell>
          <cell r="K83" t="str">
            <v>Rural NSW</v>
          </cell>
          <cell r="L83" t="str">
            <v>Energex</v>
          </cell>
          <cell r="M83" t="str">
            <v>Ergon</v>
          </cell>
          <cell r="N83" t="str">
            <v>Non Incumbent</v>
          </cell>
        </row>
        <row r="84">
          <cell r="C84">
            <v>36526</v>
          </cell>
          <cell r="D84">
            <v>7.0000000000000007E-2</v>
          </cell>
          <cell r="E84">
            <v>0.08</v>
          </cell>
          <cell r="F84">
            <v>0.08</v>
          </cell>
          <cell r="G84">
            <v>0.08</v>
          </cell>
          <cell r="H84">
            <v>0.08</v>
          </cell>
          <cell r="I84">
            <v>7.0000000000000007E-2</v>
          </cell>
          <cell r="J84">
            <v>7.0000000000000007E-2</v>
          </cell>
          <cell r="K84">
            <v>7.0000000000000007E-2</v>
          </cell>
          <cell r="L84">
            <v>0</v>
          </cell>
          <cell r="M84">
            <v>0.4</v>
          </cell>
          <cell r="N84">
            <v>7.4999999999999997E-2</v>
          </cell>
        </row>
        <row r="85">
          <cell r="C85">
            <v>36892</v>
          </cell>
          <cell r="D85">
            <v>7.0000000000000007E-2</v>
          </cell>
          <cell r="E85">
            <v>0.08</v>
          </cell>
          <cell r="F85">
            <v>0.08</v>
          </cell>
          <cell r="G85">
            <v>0.08</v>
          </cell>
          <cell r="H85">
            <v>0.08</v>
          </cell>
          <cell r="I85">
            <v>7.0000000000000007E-2</v>
          </cell>
          <cell r="J85">
            <v>7.0000000000000007E-2</v>
          </cell>
          <cell r="K85">
            <v>7.0000000000000007E-2</v>
          </cell>
          <cell r="L85">
            <v>0</v>
          </cell>
          <cell r="M85">
            <v>0.4</v>
          </cell>
          <cell r="N85">
            <v>7.4999999999999997E-2</v>
          </cell>
        </row>
        <row r="86">
          <cell r="C86">
            <v>37257</v>
          </cell>
          <cell r="D86">
            <v>7.0000000000000007E-2</v>
          </cell>
          <cell r="E86">
            <v>0.08</v>
          </cell>
          <cell r="F86">
            <v>0.08</v>
          </cell>
          <cell r="G86">
            <v>0.08</v>
          </cell>
          <cell r="H86">
            <v>0.08</v>
          </cell>
          <cell r="I86">
            <v>7.0000000000000007E-2</v>
          </cell>
          <cell r="J86">
            <v>7.0000000000000007E-2</v>
          </cell>
          <cell r="K86">
            <v>7.0000000000000007E-2</v>
          </cell>
          <cell r="L86">
            <v>0</v>
          </cell>
          <cell r="M86">
            <v>0.4</v>
          </cell>
          <cell r="N86">
            <v>7.4999999999999997E-2</v>
          </cell>
        </row>
        <row r="87">
          <cell r="C87">
            <v>37622</v>
          </cell>
          <cell r="D87">
            <v>7.0000000000000007E-2</v>
          </cell>
          <cell r="E87">
            <v>0.08</v>
          </cell>
          <cell r="F87">
            <v>0.08</v>
          </cell>
          <cell r="G87">
            <v>0.08</v>
          </cell>
          <cell r="H87">
            <v>0.08</v>
          </cell>
          <cell r="I87">
            <v>7.0000000000000007E-2</v>
          </cell>
          <cell r="J87">
            <v>7.0000000000000007E-2</v>
          </cell>
          <cell r="K87">
            <v>7.0000000000000007E-2</v>
          </cell>
          <cell r="L87">
            <v>0</v>
          </cell>
          <cell r="M87">
            <v>0.4</v>
          </cell>
          <cell r="N87">
            <v>7.4999999999999997E-2</v>
          </cell>
        </row>
        <row r="88">
          <cell r="C88">
            <v>37987</v>
          </cell>
          <cell r="D88">
            <v>7.0000000000000007E-2</v>
          </cell>
          <cell r="E88">
            <v>0.08</v>
          </cell>
          <cell r="F88">
            <v>0.08</v>
          </cell>
          <cell r="G88">
            <v>0.08</v>
          </cell>
          <cell r="H88">
            <v>0.08</v>
          </cell>
          <cell r="I88">
            <v>7.0000000000000007E-2</v>
          </cell>
          <cell r="J88">
            <v>7.0000000000000007E-2</v>
          </cell>
          <cell r="K88">
            <v>7.0000000000000007E-2</v>
          </cell>
          <cell r="L88">
            <v>0</v>
          </cell>
          <cell r="M88">
            <v>0.4</v>
          </cell>
          <cell r="N88">
            <v>7.4999999999999997E-2</v>
          </cell>
        </row>
        <row r="89">
          <cell r="C89">
            <v>38353</v>
          </cell>
          <cell r="D89">
            <v>7.0000000000000007E-2</v>
          </cell>
          <cell r="E89">
            <v>0.08</v>
          </cell>
          <cell r="F89">
            <v>0.08</v>
          </cell>
          <cell r="G89">
            <v>0.08</v>
          </cell>
          <cell r="H89">
            <v>0.08</v>
          </cell>
          <cell r="I89">
            <v>7.0000000000000007E-2</v>
          </cell>
          <cell r="J89">
            <v>7.0000000000000007E-2</v>
          </cell>
          <cell r="K89">
            <v>7.0000000000000007E-2</v>
          </cell>
          <cell r="L89">
            <v>0</v>
          </cell>
          <cell r="M89">
            <v>0.4</v>
          </cell>
          <cell r="N89">
            <v>7.4999999999999997E-2</v>
          </cell>
        </row>
        <row r="90">
          <cell r="C90">
            <v>38718</v>
          </cell>
          <cell r="D90">
            <v>7.0000000000000007E-2</v>
          </cell>
          <cell r="E90">
            <v>0.08</v>
          </cell>
          <cell r="F90">
            <v>0.08</v>
          </cell>
          <cell r="G90">
            <v>0.08</v>
          </cell>
          <cell r="H90">
            <v>0.08</v>
          </cell>
          <cell r="I90">
            <v>7.0000000000000007E-2</v>
          </cell>
          <cell r="J90">
            <v>7.0000000000000007E-2</v>
          </cell>
          <cell r="K90">
            <v>7.0000000000000007E-2</v>
          </cell>
          <cell r="L90">
            <v>0</v>
          </cell>
          <cell r="M90">
            <v>0.4</v>
          </cell>
          <cell r="N90">
            <v>7.4999999999999997E-2</v>
          </cell>
        </row>
        <row r="92">
          <cell r="C92" t="str">
            <v>Ergon</v>
          </cell>
          <cell r="D92" t="str">
            <v>Pulse</v>
          </cell>
          <cell r="E92" t="str">
            <v>AGL</v>
          </cell>
          <cell r="F92" t="str">
            <v>TXU</v>
          </cell>
          <cell r="G92" t="str">
            <v>CitiPower</v>
          </cell>
          <cell r="H92" t="str">
            <v>Powercor</v>
          </cell>
          <cell r="I92" t="str">
            <v>Integral</v>
          </cell>
          <cell r="J92" t="str">
            <v>EnergyAustralia</v>
          </cell>
          <cell r="K92" t="str">
            <v>Rural NSW</v>
          </cell>
          <cell r="L92" t="str">
            <v>Energex</v>
          </cell>
          <cell r="M92" t="str">
            <v>Ergon</v>
          </cell>
          <cell r="N92" t="str">
            <v>Non Incumbent</v>
          </cell>
        </row>
        <row r="93">
          <cell r="C93">
            <v>36526</v>
          </cell>
          <cell r="D93">
            <v>7.0000000000000007E-2</v>
          </cell>
          <cell r="E93">
            <v>7.0000000000000007E-2</v>
          </cell>
          <cell r="F93">
            <v>7.0000000000000007E-2</v>
          </cell>
          <cell r="G93">
            <v>7.0000000000000007E-2</v>
          </cell>
          <cell r="H93">
            <v>7.0000000000000007E-2</v>
          </cell>
          <cell r="I93">
            <v>7.0000000000000007E-2</v>
          </cell>
          <cell r="J93">
            <v>7.0000000000000007E-2</v>
          </cell>
          <cell r="K93">
            <v>7.0000000000000007E-2</v>
          </cell>
          <cell r="L93">
            <v>0.4</v>
          </cell>
          <cell r="M93">
            <v>0</v>
          </cell>
          <cell r="N93">
            <v>7.4999999999999997E-2</v>
          </cell>
        </row>
        <row r="94">
          <cell r="C94">
            <v>36892</v>
          </cell>
          <cell r="D94">
            <v>7.0000000000000007E-2</v>
          </cell>
          <cell r="E94">
            <v>7.0000000000000007E-2</v>
          </cell>
          <cell r="F94">
            <v>7.0000000000000007E-2</v>
          </cell>
          <cell r="G94">
            <v>7.0000000000000007E-2</v>
          </cell>
          <cell r="H94">
            <v>7.0000000000000007E-2</v>
          </cell>
          <cell r="I94">
            <v>7.0000000000000007E-2</v>
          </cell>
          <cell r="J94">
            <v>7.0000000000000007E-2</v>
          </cell>
          <cell r="K94">
            <v>7.0000000000000007E-2</v>
          </cell>
          <cell r="L94">
            <v>0.4</v>
          </cell>
          <cell r="M94">
            <v>0</v>
          </cell>
          <cell r="N94">
            <v>7.4999999999999997E-2</v>
          </cell>
        </row>
        <row r="95">
          <cell r="C95">
            <v>37257</v>
          </cell>
          <cell r="D95">
            <v>7.0000000000000007E-2</v>
          </cell>
          <cell r="E95">
            <v>7.0000000000000007E-2</v>
          </cell>
          <cell r="F95">
            <v>7.0000000000000007E-2</v>
          </cell>
          <cell r="G95">
            <v>7.0000000000000007E-2</v>
          </cell>
          <cell r="H95">
            <v>7.0000000000000007E-2</v>
          </cell>
          <cell r="I95">
            <v>7.0000000000000007E-2</v>
          </cell>
          <cell r="J95">
            <v>7.0000000000000007E-2</v>
          </cell>
          <cell r="K95">
            <v>7.0000000000000007E-2</v>
          </cell>
          <cell r="L95">
            <v>0.4</v>
          </cell>
          <cell r="M95">
            <v>0</v>
          </cell>
          <cell r="N95">
            <v>7.4999999999999997E-2</v>
          </cell>
        </row>
        <row r="96">
          <cell r="C96">
            <v>37622</v>
          </cell>
          <cell r="D96">
            <v>7.0000000000000007E-2</v>
          </cell>
          <cell r="E96">
            <v>7.0000000000000007E-2</v>
          </cell>
          <cell r="F96">
            <v>7.0000000000000007E-2</v>
          </cell>
          <cell r="G96">
            <v>7.0000000000000007E-2</v>
          </cell>
          <cell r="H96">
            <v>7.0000000000000007E-2</v>
          </cell>
          <cell r="I96">
            <v>7.0000000000000007E-2</v>
          </cell>
          <cell r="J96">
            <v>7.0000000000000007E-2</v>
          </cell>
          <cell r="K96">
            <v>7.0000000000000007E-2</v>
          </cell>
          <cell r="L96">
            <v>0.4</v>
          </cell>
          <cell r="M96">
            <v>0</v>
          </cell>
          <cell r="N96">
            <v>7.4999999999999997E-2</v>
          </cell>
        </row>
        <row r="97">
          <cell r="C97">
            <v>37987</v>
          </cell>
          <cell r="D97">
            <v>7.0000000000000007E-2</v>
          </cell>
          <cell r="E97">
            <v>7.0000000000000007E-2</v>
          </cell>
          <cell r="F97">
            <v>7.0000000000000007E-2</v>
          </cell>
          <cell r="G97">
            <v>7.0000000000000007E-2</v>
          </cell>
          <cell r="H97">
            <v>7.0000000000000007E-2</v>
          </cell>
          <cell r="I97">
            <v>7.0000000000000007E-2</v>
          </cell>
          <cell r="J97">
            <v>7.0000000000000007E-2</v>
          </cell>
          <cell r="K97">
            <v>7.0000000000000007E-2</v>
          </cell>
          <cell r="L97">
            <v>0.4</v>
          </cell>
          <cell r="M97">
            <v>0</v>
          </cell>
          <cell r="N97">
            <v>7.4999999999999997E-2</v>
          </cell>
        </row>
        <row r="98">
          <cell r="C98">
            <v>38353</v>
          </cell>
          <cell r="D98">
            <v>7.0000000000000007E-2</v>
          </cell>
          <cell r="E98">
            <v>7.0000000000000007E-2</v>
          </cell>
          <cell r="F98">
            <v>7.0000000000000007E-2</v>
          </cell>
          <cell r="G98">
            <v>7.0000000000000007E-2</v>
          </cell>
          <cell r="H98">
            <v>7.0000000000000007E-2</v>
          </cell>
          <cell r="I98">
            <v>7.0000000000000007E-2</v>
          </cell>
          <cell r="J98">
            <v>7.0000000000000007E-2</v>
          </cell>
          <cell r="K98">
            <v>7.0000000000000007E-2</v>
          </cell>
          <cell r="L98">
            <v>0.4</v>
          </cell>
          <cell r="M98">
            <v>0</v>
          </cell>
          <cell r="N98">
            <v>7.4999999999999997E-2</v>
          </cell>
        </row>
        <row r="99">
          <cell r="C99">
            <v>38718</v>
          </cell>
          <cell r="D99">
            <v>7.0000000000000007E-2</v>
          </cell>
          <cell r="E99">
            <v>7.0000000000000007E-2</v>
          </cell>
          <cell r="F99">
            <v>7.0000000000000007E-2</v>
          </cell>
          <cell r="G99">
            <v>7.0000000000000007E-2</v>
          </cell>
          <cell r="H99">
            <v>7.0000000000000007E-2</v>
          </cell>
          <cell r="I99">
            <v>7.0000000000000007E-2</v>
          </cell>
          <cell r="J99">
            <v>7.0000000000000007E-2</v>
          </cell>
          <cell r="K99">
            <v>7.0000000000000007E-2</v>
          </cell>
          <cell r="L99">
            <v>0.4</v>
          </cell>
          <cell r="M99">
            <v>0</v>
          </cell>
          <cell r="N99">
            <v>7.4999999999999997E-2</v>
          </cell>
        </row>
        <row r="101">
          <cell r="C101" t="str">
            <v>Non Incumbent</v>
          </cell>
          <cell r="D101" t="str">
            <v>Pulse</v>
          </cell>
          <cell r="E101" t="str">
            <v>AGL</v>
          </cell>
          <cell r="F101" t="str">
            <v>TXU</v>
          </cell>
          <cell r="G101" t="str">
            <v>CitiPower</v>
          </cell>
          <cell r="H101" t="str">
            <v>Powercor</v>
          </cell>
          <cell r="I101" t="str">
            <v>Integral</v>
          </cell>
          <cell r="J101" t="str">
            <v>EnergyAustralia</v>
          </cell>
          <cell r="K101" t="str">
            <v>Rural NSW</v>
          </cell>
          <cell r="L101" t="str">
            <v>Energex</v>
          </cell>
          <cell r="M101" t="str">
            <v>Ergon</v>
          </cell>
          <cell r="N101" t="str">
            <v>Non Incumbent</v>
          </cell>
        </row>
        <row r="102">
          <cell r="C102">
            <v>36526</v>
          </cell>
          <cell r="D102">
            <v>0.11999999999999988</v>
          </cell>
          <cell r="E102">
            <v>0.12000000000000011</v>
          </cell>
          <cell r="F102">
            <v>0.13000000000000012</v>
          </cell>
          <cell r="G102">
            <v>0.12000000000000011</v>
          </cell>
          <cell r="H102">
            <v>0.13000000000000012</v>
          </cell>
          <cell r="I102">
            <v>0.11999999999999988</v>
          </cell>
          <cell r="J102">
            <v>0.11999999999999988</v>
          </cell>
          <cell r="K102">
            <v>0.11999999999999988</v>
          </cell>
          <cell r="L102">
            <v>0.10000000000000009</v>
          </cell>
          <cell r="M102">
            <v>0.10000000000000009</v>
          </cell>
          <cell r="N102">
            <v>0.12</v>
          </cell>
        </row>
        <row r="103">
          <cell r="C103">
            <v>36892</v>
          </cell>
          <cell r="D103">
            <v>0.11999999999999988</v>
          </cell>
          <cell r="E103">
            <v>0.12000000000000011</v>
          </cell>
          <cell r="F103">
            <v>0.13000000000000012</v>
          </cell>
          <cell r="G103">
            <v>0.12000000000000011</v>
          </cell>
          <cell r="H103">
            <v>0.13000000000000012</v>
          </cell>
          <cell r="I103">
            <v>0.11999999999999988</v>
          </cell>
          <cell r="J103">
            <v>0.11999999999999988</v>
          </cell>
          <cell r="K103">
            <v>0.11999999999999988</v>
          </cell>
          <cell r="L103">
            <v>0.10000000000000009</v>
          </cell>
          <cell r="M103">
            <v>0.10000000000000009</v>
          </cell>
          <cell r="N103">
            <v>0.12</v>
          </cell>
        </row>
        <row r="104">
          <cell r="C104">
            <v>37257</v>
          </cell>
          <cell r="D104">
            <v>0.11999999999999988</v>
          </cell>
          <cell r="E104">
            <v>0.12000000000000011</v>
          </cell>
          <cell r="F104">
            <v>0.13000000000000012</v>
          </cell>
          <cell r="G104">
            <v>0.12000000000000011</v>
          </cell>
          <cell r="H104">
            <v>0.13000000000000012</v>
          </cell>
          <cell r="I104">
            <v>0.11999999999999988</v>
          </cell>
          <cell r="J104">
            <v>0.11999999999999988</v>
          </cell>
          <cell r="K104">
            <v>0.11999999999999988</v>
          </cell>
          <cell r="L104">
            <v>0.10000000000000009</v>
          </cell>
          <cell r="M104">
            <v>0.10000000000000009</v>
          </cell>
          <cell r="N104">
            <v>0.12</v>
          </cell>
        </row>
        <row r="105">
          <cell r="C105">
            <v>37622</v>
          </cell>
          <cell r="D105">
            <v>0.11999999999999988</v>
          </cell>
          <cell r="E105">
            <v>0.12000000000000011</v>
          </cell>
          <cell r="F105">
            <v>0.13000000000000012</v>
          </cell>
          <cell r="G105">
            <v>0.12000000000000011</v>
          </cell>
          <cell r="H105">
            <v>0.13000000000000012</v>
          </cell>
          <cell r="I105">
            <v>0.11999999999999988</v>
          </cell>
          <cell r="J105">
            <v>0.11999999999999988</v>
          </cell>
          <cell r="K105">
            <v>0.11999999999999988</v>
          </cell>
          <cell r="L105">
            <v>0.10000000000000009</v>
          </cell>
          <cell r="M105">
            <v>0.10000000000000009</v>
          </cell>
          <cell r="N105">
            <v>0.12</v>
          </cell>
        </row>
        <row r="106">
          <cell r="C106">
            <v>37987</v>
          </cell>
          <cell r="D106">
            <v>0.11999999999999988</v>
          </cell>
          <cell r="E106">
            <v>0.12000000000000011</v>
          </cell>
          <cell r="F106">
            <v>0.13000000000000012</v>
          </cell>
          <cell r="G106">
            <v>0.12000000000000011</v>
          </cell>
          <cell r="H106">
            <v>0.13000000000000012</v>
          </cell>
          <cell r="I106">
            <v>0.11999999999999988</v>
          </cell>
          <cell r="J106">
            <v>0.11999999999999988</v>
          </cell>
          <cell r="K106">
            <v>0.11999999999999988</v>
          </cell>
          <cell r="L106">
            <v>0.10000000000000009</v>
          </cell>
          <cell r="M106">
            <v>0.10000000000000009</v>
          </cell>
          <cell r="N106">
            <v>0.12</v>
          </cell>
        </row>
        <row r="107">
          <cell r="C107">
            <v>38353</v>
          </cell>
          <cell r="D107">
            <v>0.11999999999999988</v>
          </cell>
          <cell r="E107">
            <v>0.12000000000000011</v>
          </cell>
          <cell r="F107">
            <v>0.13000000000000012</v>
          </cell>
          <cell r="G107">
            <v>0.12000000000000011</v>
          </cell>
          <cell r="H107">
            <v>0.13000000000000012</v>
          </cell>
          <cell r="I107">
            <v>0.11999999999999988</v>
          </cell>
          <cell r="J107">
            <v>0.11999999999999988</v>
          </cell>
          <cell r="K107">
            <v>0.11999999999999988</v>
          </cell>
          <cell r="L107">
            <v>0.10000000000000009</v>
          </cell>
          <cell r="M107">
            <v>0.10000000000000009</v>
          </cell>
          <cell r="N107">
            <v>0.12</v>
          </cell>
        </row>
        <row r="108">
          <cell r="C108">
            <v>38718</v>
          </cell>
          <cell r="D108">
            <v>0.11999999999999988</v>
          </cell>
          <cell r="E108">
            <v>0.12000000000000011</v>
          </cell>
          <cell r="F108">
            <v>0.13000000000000012</v>
          </cell>
          <cell r="G108">
            <v>0.12000000000000011</v>
          </cell>
          <cell r="H108">
            <v>0.13000000000000012</v>
          </cell>
          <cell r="I108">
            <v>0.11999999999999988</v>
          </cell>
          <cell r="J108">
            <v>0.11999999999999988</v>
          </cell>
          <cell r="K108">
            <v>0.11999999999999988</v>
          </cell>
          <cell r="L108">
            <v>0.10000000000000009</v>
          </cell>
          <cell r="M108">
            <v>0.10000000000000009</v>
          </cell>
          <cell r="N108">
            <v>0.12</v>
          </cell>
        </row>
        <row r="120">
          <cell r="C120" t="str">
            <v>Pulse wins from:</v>
          </cell>
          <cell r="D120" t="str">
            <v>Pulse</v>
          </cell>
          <cell r="E120" t="str">
            <v>AGL</v>
          </cell>
          <cell r="F120" t="str">
            <v>TXU</v>
          </cell>
          <cell r="G120" t="str">
            <v>CitiPower</v>
          </cell>
          <cell r="H120" t="str">
            <v>Powercor</v>
          </cell>
          <cell r="I120" t="str">
            <v>Integral</v>
          </cell>
          <cell r="J120" t="str">
            <v>EnergyAustralia</v>
          </cell>
          <cell r="K120" t="str">
            <v>Rural NSW</v>
          </cell>
          <cell r="L120" t="str">
            <v>Energex</v>
          </cell>
          <cell r="M120" t="str">
            <v>Ergon</v>
          </cell>
          <cell r="N120" t="str">
            <v>Non Incumbent</v>
          </cell>
        </row>
        <row r="121">
          <cell r="C121">
            <v>36526</v>
          </cell>
          <cell r="D121">
            <v>0</v>
          </cell>
          <cell r="E121">
            <v>0.13</v>
          </cell>
          <cell r="F121">
            <v>0.13</v>
          </cell>
          <cell r="G121">
            <v>0.13</v>
          </cell>
          <cell r="H121">
            <v>0.13</v>
          </cell>
          <cell r="I121">
            <v>7.0000000000000007E-2</v>
          </cell>
          <cell r="J121">
            <v>7.0000000000000007E-2</v>
          </cell>
          <cell r="K121">
            <v>7.0000000000000007E-2</v>
          </cell>
          <cell r="L121">
            <v>0.05</v>
          </cell>
          <cell r="M121">
            <v>0.05</v>
          </cell>
          <cell r="N121">
            <v>7.0000000000000007E-2</v>
          </cell>
        </row>
        <row r="122">
          <cell r="C122">
            <v>36892</v>
          </cell>
          <cell r="D122">
            <v>0</v>
          </cell>
          <cell r="E122">
            <v>0.13</v>
          </cell>
          <cell r="F122">
            <v>0.13</v>
          </cell>
          <cell r="G122">
            <v>0.13</v>
          </cell>
          <cell r="H122">
            <v>0.13</v>
          </cell>
          <cell r="I122">
            <v>7.0000000000000007E-2</v>
          </cell>
          <cell r="J122">
            <v>7.0000000000000007E-2</v>
          </cell>
          <cell r="K122">
            <v>7.0000000000000007E-2</v>
          </cell>
          <cell r="L122">
            <v>0.05</v>
          </cell>
          <cell r="M122">
            <v>0.05</v>
          </cell>
          <cell r="N122">
            <v>7.0000000000000007E-2</v>
          </cell>
        </row>
        <row r="123">
          <cell r="C123">
            <v>37257</v>
          </cell>
          <cell r="D123">
            <v>0</v>
          </cell>
          <cell r="E123">
            <v>0.13</v>
          </cell>
          <cell r="F123">
            <v>0.13</v>
          </cell>
          <cell r="G123">
            <v>0.13</v>
          </cell>
          <cell r="H123">
            <v>0.13</v>
          </cell>
          <cell r="I123">
            <v>7.0000000000000007E-2</v>
          </cell>
          <cell r="J123">
            <v>7.0000000000000007E-2</v>
          </cell>
          <cell r="K123">
            <v>7.0000000000000007E-2</v>
          </cell>
          <cell r="L123">
            <v>0.05</v>
          </cell>
          <cell r="M123">
            <v>0.05</v>
          </cell>
          <cell r="N123">
            <v>7.0000000000000007E-2</v>
          </cell>
        </row>
        <row r="124">
          <cell r="C124">
            <v>37622</v>
          </cell>
          <cell r="D124">
            <v>0</v>
          </cell>
          <cell r="E124">
            <v>0.13</v>
          </cell>
          <cell r="F124">
            <v>0.13</v>
          </cell>
          <cell r="G124">
            <v>0.13</v>
          </cell>
          <cell r="H124">
            <v>0.13</v>
          </cell>
          <cell r="I124">
            <v>7.0000000000000007E-2</v>
          </cell>
          <cell r="J124">
            <v>7.0000000000000007E-2</v>
          </cell>
          <cell r="K124">
            <v>7.0000000000000007E-2</v>
          </cell>
          <cell r="L124">
            <v>0.05</v>
          </cell>
          <cell r="M124">
            <v>0.05</v>
          </cell>
          <cell r="N124">
            <v>7.0000000000000007E-2</v>
          </cell>
        </row>
        <row r="125">
          <cell r="C125">
            <v>37987</v>
          </cell>
          <cell r="D125">
            <v>0</v>
          </cell>
          <cell r="E125">
            <v>0.13</v>
          </cell>
          <cell r="F125">
            <v>0.13</v>
          </cell>
          <cell r="G125">
            <v>0.13</v>
          </cell>
          <cell r="H125">
            <v>0.13</v>
          </cell>
          <cell r="I125">
            <v>7.0000000000000007E-2</v>
          </cell>
          <cell r="J125">
            <v>7.0000000000000007E-2</v>
          </cell>
          <cell r="K125">
            <v>7.0000000000000007E-2</v>
          </cell>
          <cell r="L125">
            <v>0.05</v>
          </cell>
          <cell r="M125">
            <v>0.05</v>
          </cell>
          <cell r="N125">
            <v>7.0000000000000007E-2</v>
          </cell>
        </row>
        <row r="126">
          <cell r="C126">
            <v>38353</v>
          </cell>
          <cell r="D126">
            <v>0</v>
          </cell>
          <cell r="E126">
            <v>0.13</v>
          </cell>
          <cell r="F126">
            <v>0.13</v>
          </cell>
          <cell r="G126">
            <v>0.13</v>
          </cell>
          <cell r="H126">
            <v>0.13</v>
          </cell>
          <cell r="I126">
            <v>7.0000000000000007E-2</v>
          </cell>
          <cell r="J126">
            <v>7.0000000000000007E-2</v>
          </cell>
          <cell r="K126">
            <v>7.0000000000000007E-2</v>
          </cell>
          <cell r="L126">
            <v>0.05</v>
          </cell>
          <cell r="M126">
            <v>0.05</v>
          </cell>
          <cell r="N126">
            <v>7.0000000000000007E-2</v>
          </cell>
        </row>
        <row r="127">
          <cell r="C127">
            <v>38718</v>
          </cell>
          <cell r="D127">
            <v>0</v>
          </cell>
          <cell r="E127">
            <v>0.13</v>
          </cell>
          <cell r="F127">
            <v>0.13</v>
          </cell>
          <cell r="G127">
            <v>0.13</v>
          </cell>
          <cell r="H127">
            <v>0.13</v>
          </cell>
          <cell r="I127">
            <v>7.0000000000000007E-2</v>
          </cell>
          <cell r="J127">
            <v>7.0000000000000007E-2</v>
          </cell>
          <cell r="K127">
            <v>7.0000000000000007E-2</v>
          </cell>
          <cell r="L127">
            <v>0.05</v>
          </cell>
          <cell r="M127">
            <v>0.05</v>
          </cell>
          <cell r="N127">
            <v>7.0000000000000007E-2</v>
          </cell>
        </row>
        <row r="129">
          <cell r="C129" t="str">
            <v>AGL</v>
          </cell>
          <cell r="D129" t="str">
            <v>Pulse</v>
          </cell>
          <cell r="E129" t="str">
            <v>AGL</v>
          </cell>
          <cell r="F129" t="str">
            <v>TXU</v>
          </cell>
          <cell r="G129" t="str">
            <v>CitiPower</v>
          </cell>
          <cell r="H129" t="str">
            <v>Powercor</v>
          </cell>
          <cell r="I129" t="str">
            <v>Integral</v>
          </cell>
          <cell r="J129" t="str">
            <v>EnergyAustralia</v>
          </cell>
          <cell r="K129" t="str">
            <v>Rural NSW</v>
          </cell>
          <cell r="L129" t="str">
            <v>Energex</v>
          </cell>
          <cell r="M129" t="str">
            <v>Ergon</v>
          </cell>
          <cell r="N129" t="str">
            <v>Non Incumbent</v>
          </cell>
        </row>
        <row r="130">
          <cell r="C130">
            <v>36526</v>
          </cell>
          <cell r="D130">
            <v>0.1</v>
          </cell>
          <cell r="E130">
            <v>0</v>
          </cell>
          <cell r="F130">
            <v>0.08</v>
          </cell>
          <cell r="G130">
            <v>0.08</v>
          </cell>
          <cell r="H130">
            <v>0.08</v>
          </cell>
          <cell r="I130">
            <v>6.7500000000000004E-2</v>
          </cell>
          <cell r="J130">
            <v>6.7500000000000004E-2</v>
          </cell>
          <cell r="K130">
            <v>6.7500000000000004E-2</v>
          </cell>
          <cell r="L130">
            <v>0.05</v>
          </cell>
          <cell r="M130">
            <v>0.05</v>
          </cell>
          <cell r="N130">
            <v>7.4999999999999997E-2</v>
          </cell>
        </row>
        <row r="131">
          <cell r="C131">
            <v>36892</v>
          </cell>
          <cell r="D131">
            <v>0.1</v>
          </cell>
          <cell r="E131">
            <v>0</v>
          </cell>
          <cell r="F131">
            <v>0.08</v>
          </cell>
          <cell r="G131">
            <v>0.08</v>
          </cell>
          <cell r="H131">
            <v>0.08</v>
          </cell>
          <cell r="I131">
            <v>6.7500000000000004E-2</v>
          </cell>
          <cell r="J131">
            <v>6.7500000000000004E-2</v>
          </cell>
          <cell r="K131">
            <v>6.7500000000000004E-2</v>
          </cell>
          <cell r="L131">
            <v>0.05</v>
          </cell>
          <cell r="M131">
            <v>0.05</v>
          </cell>
          <cell r="N131">
            <v>7.4999999999999997E-2</v>
          </cell>
        </row>
        <row r="132">
          <cell r="C132">
            <v>37257</v>
          </cell>
          <cell r="D132">
            <v>0.1</v>
          </cell>
          <cell r="E132">
            <v>0</v>
          </cell>
          <cell r="F132">
            <v>0.08</v>
          </cell>
          <cell r="G132">
            <v>0.08</v>
          </cell>
          <cell r="H132">
            <v>0.08</v>
          </cell>
          <cell r="I132">
            <v>6.7500000000000004E-2</v>
          </cell>
          <cell r="J132">
            <v>6.7500000000000004E-2</v>
          </cell>
          <cell r="K132">
            <v>6.7500000000000004E-2</v>
          </cell>
          <cell r="L132">
            <v>0.05</v>
          </cell>
          <cell r="M132">
            <v>0.05</v>
          </cell>
          <cell r="N132">
            <v>7.4999999999999997E-2</v>
          </cell>
        </row>
        <row r="133">
          <cell r="C133">
            <v>37622</v>
          </cell>
          <cell r="D133">
            <v>0.1</v>
          </cell>
          <cell r="E133">
            <v>0</v>
          </cell>
          <cell r="F133">
            <v>0.08</v>
          </cell>
          <cell r="G133">
            <v>0.08</v>
          </cell>
          <cell r="H133">
            <v>0.08</v>
          </cell>
          <cell r="I133">
            <v>6.7500000000000004E-2</v>
          </cell>
          <cell r="J133">
            <v>6.7500000000000004E-2</v>
          </cell>
          <cell r="K133">
            <v>6.7500000000000004E-2</v>
          </cell>
          <cell r="L133">
            <v>0.05</v>
          </cell>
          <cell r="M133">
            <v>0.05</v>
          </cell>
          <cell r="N133">
            <v>7.4999999999999997E-2</v>
          </cell>
        </row>
        <row r="134">
          <cell r="C134">
            <v>37987</v>
          </cell>
          <cell r="D134">
            <v>0.1</v>
          </cell>
          <cell r="E134">
            <v>0</v>
          </cell>
          <cell r="F134">
            <v>0.08</v>
          </cell>
          <cell r="G134">
            <v>0.08</v>
          </cell>
          <cell r="H134">
            <v>0.08</v>
          </cell>
          <cell r="I134">
            <v>6.7500000000000004E-2</v>
          </cell>
          <cell r="J134">
            <v>6.7500000000000004E-2</v>
          </cell>
          <cell r="K134">
            <v>6.7500000000000004E-2</v>
          </cell>
          <cell r="L134">
            <v>0.05</v>
          </cell>
          <cell r="M134">
            <v>0.05</v>
          </cell>
          <cell r="N134">
            <v>7.4999999999999997E-2</v>
          </cell>
        </row>
        <row r="135">
          <cell r="C135">
            <v>38353</v>
          </cell>
          <cell r="D135">
            <v>0.1</v>
          </cell>
          <cell r="E135">
            <v>0</v>
          </cell>
          <cell r="F135">
            <v>0.08</v>
          </cell>
          <cell r="G135">
            <v>0.08</v>
          </cell>
          <cell r="H135">
            <v>0.08</v>
          </cell>
          <cell r="I135">
            <v>6.7500000000000004E-2</v>
          </cell>
          <cell r="J135">
            <v>6.7500000000000004E-2</v>
          </cell>
          <cell r="K135">
            <v>6.7500000000000004E-2</v>
          </cell>
          <cell r="L135">
            <v>0.05</v>
          </cell>
          <cell r="M135">
            <v>0.05</v>
          </cell>
          <cell r="N135">
            <v>7.4999999999999997E-2</v>
          </cell>
        </row>
        <row r="136">
          <cell r="C136">
            <v>38718</v>
          </cell>
          <cell r="D136">
            <v>0.1</v>
          </cell>
          <cell r="E136">
            <v>0</v>
          </cell>
          <cell r="F136">
            <v>0.08</v>
          </cell>
          <cell r="G136">
            <v>0.08</v>
          </cell>
          <cell r="H136">
            <v>0.08</v>
          </cell>
          <cell r="I136">
            <v>6.7500000000000004E-2</v>
          </cell>
          <cell r="J136">
            <v>6.7500000000000004E-2</v>
          </cell>
          <cell r="K136">
            <v>6.7500000000000004E-2</v>
          </cell>
          <cell r="L136">
            <v>0.05</v>
          </cell>
          <cell r="M136">
            <v>0.05</v>
          </cell>
          <cell r="N136">
            <v>7.4999999999999997E-2</v>
          </cell>
        </row>
        <row r="138">
          <cell r="C138" t="str">
            <v>TXU</v>
          </cell>
          <cell r="D138" t="str">
            <v>Pulse</v>
          </cell>
          <cell r="E138" t="str">
            <v>AGL</v>
          </cell>
          <cell r="F138" t="str">
            <v>TXU</v>
          </cell>
          <cell r="G138" t="str">
            <v>CitiPower</v>
          </cell>
          <cell r="H138" t="str">
            <v>Powercor</v>
          </cell>
          <cell r="I138" t="str">
            <v>Integral</v>
          </cell>
          <cell r="J138" t="str">
            <v>EnergyAustralia</v>
          </cell>
          <cell r="K138" t="str">
            <v>Rural NSW</v>
          </cell>
          <cell r="L138" t="str">
            <v>Energex</v>
          </cell>
          <cell r="M138" t="str">
            <v>Ergon</v>
          </cell>
          <cell r="N138" t="str">
            <v>Non Incumbent</v>
          </cell>
        </row>
        <row r="139">
          <cell r="C139">
            <v>36526</v>
          </cell>
          <cell r="D139">
            <v>0.1</v>
          </cell>
          <cell r="E139">
            <v>0.09</v>
          </cell>
          <cell r="F139">
            <v>0</v>
          </cell>
          <cell r="G139">
            <v>0.09</v>
          </cell>
          <cell r="H139">
            <v>0.09</v>
          </cell>
          <cell r="I139">
            <v>6.7500000000000004E-2</v>
          </cell>
          <cell r="J139">
            <v>6.7500000000000004E-2</v>
          </cell>
          <cell r="K139">
            <v>6.7500000000000004E-2</v>
          </cell>
          <cell r="L139">
            <v>0.05</v>
          </cell>
          <cell r="M139">
            <v>0.05</v>
          </cell>
          <cell r="N139">
            <v>7.4999999999999997E-2</v>
          </cell>
        </row>
        <row r="140">
          <cell r="C140">
            <v>36892</v>
          </cell>
          <cell r="D140">
            <v>0.1</v>
          </cell>
          <cell r="E140">
            <v>0.09</v>
          </cell>
          <cell r="F140">
            <v>0</v>
          </cell>
          <cell r="G140">
            <v>0.09</v>
          </cell>
          <cell r="H140">
            <v>0.09</v>
          </cell>
          <cell r="I140">
            <v>6.7500000000000004E-2</v>
          </cell>
          <cell r="J140">
            <v>6.7500000000000004E-2</v>
          </cell>
          <cell r="K140">
            <v>6.7500000000000004E-2</v>
          </cell>
          <cell r="L140">
            <v>0.05</v>
          </cell>
          <cell r="M140">
            <v>0.05</v>
          </cell>
          <cell r="N140">
            <v>7.4999999999999997E-2</v>
          </cell>
        </row>
        <row r="141">
          <cell r="C141">
            <v>37257</v>
          </cell>
          <cell r="D141">
            <v>0.1</v>
          </cell>
          <cell r="E141">
            <v>0.09</v>
          </cell>
          <cell r="F141">
            <v>0</v>
          </cell>
          <cell r="G141">
            <v>0.09</v>
          </cell>
          <cell r="H141">
            <v>0.09</v>
          </cell>
          <cell r="I141">
            <v>6.7500000000000004E-2</v>
          </cell>
          <cell r="J141">
            <v>6.7500000000000004E-2</v>
          </cell>
          <cell r="K141">
            <v>6.7500000000000004E-2</v>
          </cell>
          <cell r="L141">
            <v>0.05</v>
          </cell>
          <cell r="M141">
            <v>0.05</v>
          </cell>
          <cell r="N141">
            <v>7.4999999999999997E-2</v>
          </cell>
        </row>
        <row r="142">
          <cell r="C142">
            <v>37622</v>
          </cell>
          <cell r="D142">
            <v>0.1</v>
          </cell>
          <cell r="E142">
            <v>0.09</v>
          </cell>
          <cell r="F142">
            <v>0</v>
          </cell>
          <cell r="G142">
            <v>0.09</v>
          </cell>
          <cell r="H142">
            <v>0.09</v>
          </cell>
          <cell r="I142">
            <v>6.7500000000000004E-2</v>
          </cell>
          <cell r="J142">
            <v>6.7500000000000004E-2</v>
          </cell>
          <cell r="K142">
            <v>6.7500000000000004E-2</v>
          </cell>
          <cell r="L142">
            <v>0.05</v>
          </cell>
          <cell r="M142">
            <v>0.05</v>
          </cell>
          <cell r="N142">
            <v>7.4999999999999997E-2</v>
          </cell>
        </row>
        <row r="143">
          <cell r="C143">
            <v>37987</v>
          </cell>
          <cell r="D143">
            <v>0.1</v>
          </cell>
          <cell r="E143">
            <v>0.09</v>
          </cell>
          <cell r="F143">
            <v>0</v>
          </cell>
          <cell r="G143">
            <v>0.09</v>
          </cell>
          <cell r="H143">
            <v>0.09</v>
          </cell>
          <cell r="I143">
            <v>6.7500000000000004E-2</v>
          </cell>
          <cell r="J143">
            <v>6.7500000000000004E-2</v>
          </cell>
          <cell r="K143">
            <v>6.7500000000000004E-2</v>
          </cell>
          <cell r="L143">
            <v>0.05</v>
          </cell>
          <cell r="M143">
            <v>0.05</v>
          </cell>
          <cell r="N143">
            <v>7.4999999999999997E-2</v>
          </cell>
        </row>
        <row r="144">
          <cell r="C144">
            <v>38353</v>
          </cell>
          <cell r="D144">
            <v>0.1</v>
          </cell>
          <cell r="E144">
            <v>0.09</v>
          </cell>
          <cell r="F144">
            <v>0</v>
          </cell>
          <cell r="G144">
            <v>0.09</v>
          </cell>
          <cell r="H144">
            <v>0.09</v>
          </cell>
          <cell r="I144">
            <v>6.7500000000000004E-2</v>
          </cell>
          <cell r="J144">
            <v>6.7500000000000004E-2</v>
          </cell>
          <cell r="K144">
            <v>6.7500000000000004E-2</v>
          </cell>
          <cell r="L144">
            <v>0.05</v>
          </cell>
          <cell r="M144">
            <v>0.05</v>
          </cell>
          <cell r="N144">
            <v>7.4999999999999997E-2</v>
          </cell>
        </row>
        <row r="145">
          <cell r="C145">
            <v>38718</v>
          </cell>
          <cell r="D145">
            <v>0.1</v>
          </cell>
          <cell r="E145">
            <v>0.09</v>
          </cell>
          <cell r="F145">
            <v>0</v>
          </cell>
          <cell r="G145">
            <v>0.09</v>
          </cell>
          <cell r="H145">
            <v>0.09</v>
          </cell>
          <cell r="I145">
            <v>6.7500000000000004E-2</v>
          </cell>
          <cell r="J145">
            <v>6.7500000000000004E-2</v>
          </cell>
          <cell r="K145">
            <v>6.7500000000000004E-2</v>
          </cell>
          <cell r="L145">
            <v>0.05</v>
          </cell>
          <cell r="M145">
            <v>0.05</v>
          </cell>
          <cell r="N145">
            <v>7.4999999999999997E-2</v>
          </cell>
        </row>
        <row r="147">
          <cell r="C147" t="str">
            <v>CitiPower</v>
          </cell>
          <cell r="D147" t="str">
            <v>Pulse</v>
          </cell>
          <cell r="E147" t="str">
            <v>AGL</v>
          </cell>
          <cell r="F147" t="str">
            <v>TXU</v>
          </cell>
          <cell r="G147" t="str">
            <v>CitiPower</v>
          </cell>
          <cell r="H147" t="str">
            <v>Powercor</v>
          </cell>
          <cell r="I147" t="str">
            <v>Integral</v>
          </cell>
          <cell r="J147" t="str">
            <v>EnergyAustralia</v>
          </cell>
          <cell r="K147" t="str">
            <v>Rural NSW</v>
          </cell>
          <cell r="L147" t="str">
            <v>Energex</v>
          </cell>
          <cell r="M147" t="str">
            <v>Ergon</v>
          </cell>
          <cell r="N147" t="str">
            <v>Non Incumbent</v>
          </cell>
        </row>
        <row r="148">
          <cell r="C148">
            <v>36526</v>
          </cell>
          <cell r="D148">
            <v>0.1</v>
          </cell>
          <cell r="E148">
            <v>0.08</v>
          </cell>
          <cell r="F148">
            <v>0.08</v>
          </cell>
          <cell r="G148">
            <v>0</v>
          </cell>
          <cell r="H148">
            <v>0.08</v>
          </cell>
          <cell r="I148">
            <v>6.7500000000000004E-2</v>
          </cell>
          <cell r="J148">
            <v>6.7500000000000004E-2</v>
          </cell>
          <cell r="K148">
            <v>6.7500000000000004E-2</v>
          </cell>
          <cell r="L148">
            <v>0.05</v>
          </cell>
          <cell r="M148">
            <v>0.05</v>
          </cell>
          <cell r="N148">
            <v>7.4999999999999997E-2</v>
          </cell>
        </row>
        <row r="149">
          <cell r="C149">
            <v>36892</v>
          </cell>
          <cell r="D149">
            <v>0.1</v>
          </cell>
          <cell r="E149">
            <v>0.08</v>
          </cell>
          <cell r="F149">
            <v>0.08</v>
          </cell>
          <cell r="G149">
            <v>0</v>
          </cell>
          <cell r="H149">
            <v>0.08</v>
          </cell>
          <cell r="I149">
            <v>6.7500000000000004E-2</v>
          </cell>
          <cell r="J149">
            <v>6.7500000000000004E-2</v>
          </cell>
          <cell r="K149">
            <v>6.7500000000000004E-2</v>
          </cell>
          <cell r="L149">
            <v>0.05</v>
          </cell>
          <cell r="M149">
            <v>0.05</v>
          </cell>
          <cell r="N149">
            <v>7.4999999999999997E-2</v>
          </cell>
        </row>
        <row r="150">
          <cell r="C150">
            <v>37257</v>
          </cell>
          <cell r="D150">
            <v>0.1</v>
          </cell>
          <cell r="E150">
            <v>0.08</v>
          </cell>
          <cell r="F150">
            <v>0.08</v>
          </cell>
          <cell r="G150">
            <v>0</v>
          </cell>
          <cell r="H150">
            <v>0.08</v>
          </cell>
          <cell r="I150">
            <v>6.7500000000000004E-2</v>
          </cell>
          <cell r="J150">
            <v>6.7500000000000004E-2</v>
          </cell>
          <cell r="K150">
            <v>6.7500000000000004E-2</v>
          </cell>
          <cell r="L150">
            <v>0.05</v>
          </cell>
          <cell r="M150">
            <v>0.05</v>
          </cell>
          <cell r="N150">
            <v>7.4999999999999997E-2</v>
          </cell>
        </row>
        <row r="151">
          <cell r="C151">
            <v>37622</v>
          </cell>
          <cell r="D151">
            <v>0.1</v>
          </cell>
          <cell r="E151">
            <v>0.08</v>
          </cell>
          <cell r="F151">
            <v>0.08</v>
          </cell>
          <cell r="G151">
            <v>0</v>
          </cell>
          <cell r="H151">
            <v>0.08</v>
          </cell>
          <cell r="I151">
            <v>6.7500000000000004E-2</v>
          </cell>
          <cell r="J151">
            <v>6.7500000000000004E-2</v>
          </cell>
          <cell r="K151">
            <v>6.7500000000000004E-2</v>
          </cell>
          <cell r="L151">
            <v>0.05</v>
          </cell>
          <cell r="M151">
            <v>0.05</v>
          </cell>
          <cell r="N151">
            <v>7.4999999999999997E-2</v>
          </cell>
        </row>
        <row r="152">
          <cell r="C152">
            <v>37987</v>
          </cell>
          <cell r="D152">
            <v>0.1</v>
          </cell>
          <cell r="E152">
            <v>0.08</v>
          </cell>
          <cell r="F152">
            <v>0.08</v>
          </cell>
          <cell r="G152">
            <v>0</v>
          </cell>
          <cell r="H152">
            <v>0.08</v>
          </cell>
          <cell r="I152">
            <v>6.7500000000000004E-2</v>
          </cell>
          <cell r="J152">
            <v>6.7500000000000004E-2</v>
          </cell>
          <cell r="K152">
            <v>6.7500000000000004E-2</v>
          </cell>
          <cell r="L152">
            <v>0.05</v>
          </cell>
          <cell r="M152">
            <v>0.05</v>
          </cell>
          <cell r="N152">
            <v>7.4999999999999997E-2</v>
          </cell>
        </row>
        <row r="153">
          <cell r="C153">
            <v>38353</v>
          </cell>
          <cell r="D153">
            <v>0.1</v>
          </cell>
          <cell r="E153">
            <v>0.08</v>
          </cell>
          <cell r="F153">
            <v>0.08</v>
          </cell>
          <cell r="G153">
            <v>0</v>
          </cell>
          <cell r="H153">
            <v>0.08</v>
          </cell>
          <cell r="I153">
            <v>6.7500000000000004E-2</v>
          </cell>
          <cell r="J153">
            <v>6.7500000000000004E-2</v>
          </cell>
          <cell r="K153">
            <v>6.7500000000000004E-2</v>
          </cell>
          <cell r="L153">
            <v>0.05</v>
          </cell>
          <cell r="M153">
            <v>0.05</v>
          </cell>
          <cell r="N153">
            <v>7.4999999999999997E-2</v>
          </cell>
        </row>
        <row r="154">
          <cell r="C154">
            <v>38718</v>
          </cell>
          <cell r="D154">
            <v>0.1</v>
          </cell>
          <cell r="E154">
            <v>0.08</v>
          </cell>
          <cell r="F154">
            <v>0.08</v>
          </cell>
          <cell r="G154">
            <v>0</v>
          </cell>
          <cell r="H154">
            <v>0.08</v>
          </cell>
          <cell r="I154">
            <v>6.7500000000000004E-2</v>
          </cell>
          <cell r="J154">
            <v>6.7500000000000004E-2</v>
          </cell>
          <cell r="K154">
            <v>6.7500000000000004E-2</v>
          </cell>
          <cell r="L154">
            <v>0.05</v>
          </cell>
          <cell r="M154">
            <v>0.05</v>
          </cell>
          <cell r="N154">
            <v>7.4999999999999997E-2</v>
          </cell>
        </row>
        <row r="156">
          <cell r="C156" t="str">
            <v>Powercor</v>
          </cell>
          <cell r="D156" t="str">
            <v>Pulse</v>
          </cell>
          <cell r="E156" t="str">
            <v>AGL</v>
          </cell>
          <cell r="F156" t="str">
            <v>TXU</v>
          </cell>
          <cell r="G156" t="str">
            <v>CitiPower</v>
          </cell>
          <cell r="H156" t="str">
            <v>Powercor</v>
          </cell>
          <cell r="I156" t="str">
            <v>Integral</v>
          </cell>
          <cell r="J156" t="str">
            <v>EnergyAustralia</v>
          </cell>
          <cell r="K156" t="str">
            <v>Rural NSW</v>
          </cell>
          <cell r="L156" t="str">
            <v>Energex</v>
          </cell>
          <cell r="M156" t="str">
            <v>Ergon</v>
          </cell>
          <cell r="N156" t="str">
            <v>Non Incumbent</v>
          </cell>
        </row>
        <row r="157">
          <cell r="C157">
            <v>36526</v>
          </cell>
          <cell r="D157">
            <v>0.1</v>
          </cell>
          <cell r="E157">
            <v>0.09</v>
          </cell>
          <cell r="F157">
            <v>0.09</v>
          </cell>
          <cell r="G157">
            <v>0.09</v>
          </cell>
          <cell r="H157">
            <v>0</v>
          </cell>
          <cell r="I157">
            <v>6.7500000000000004E-2</v>
          </cell>
          <cell r="J157">
            <v>6.7500000000000004E-2</v>
          </cell>
          <cell r="K157">
            <v>6.7500000000000004E-2</v>
          </cell>
          <cell r="L157">
            <v>0.05</v>
          </cell>
          <cell r="M157">
            <v>0.05</v>
          </cell>
          <cell r="N157">
            <v>7.4999999999999997E-2</v>
          </cell>
        </row>
        <row r="158">
          <cell r="C158">
            <v>36892</v>
          </cell>
          <cell r="D158">
            <v>0.1</v>
          </cell>
          <cell r="E158">
            <v>0.09</v>
          </cell>
          <cell r="F158">
            <v>0.09</v>
          </cell>
          <cell r="G158">
            <v>0.09</v>
          </cell>
          <cell r="H158">
            <v>0</v>
          </cell>
          <cell r="I158">
            <v>6.7500000000000004E-2</v>
          </cell>
          <cell r="J158">
            <v>6.7500000000000004E-2</v>
          </cell>
          <cell r="K158">
            <v>6.7500000000000004E-2</v>
          </cell>
          <cell r="L158">
            <v>0.05</v>
          </cell>
          <cell r="M158">
            <v>0.05</v>
          </cell>
          <cell r="N158">
            <v>7.4999999999999997E-2</v>
          </cell>
        </row>
        <row r="159">
          <cell r="C159">
            <v>37257</v>
          </cell>
          <cell r="D159">
            <v>0.1</v>
          </cell>
          <cell r="E159">
            <v>0.09</v>
          </cell>
          <cell r="F159">
            <v>0.09</v>
          </cell>
          <cell r="G159">
            <v>0.09</v>
          </cell>
          <cell r="H159">
            <v>0</v>
          </cell>
          <cell r="I159">
            <v>6.7500000000000004E-2</v>
          </cell>
          <cell r="J159">
            <v>6.7500000000000004E-2</v>
          </cell>
          <cell r="K159">
            <v>6.7500000000000004E-2</v>
          </cell>
          <cell r="L159">
            <v>0.05</v>
          </cell>
          <cell r="M159">
            <v>0.05</v>
          </cell>
          <cell r="N159">
            <v>7.4999999999999997E-2</v>
          </cell>
        </row>
        <row r="160">
          <cell r="C160">
            <v>37622</v>
          </cell>
          <cell r="D160">
            <v>0.1</v>
          </cell>
          <cell r="E160">
            <v>0.09</v>
          </cell>
          <cell r="F160">
            <v>0.09</v>
          </cell>
          <cell r="G160">
            <v>0.09</v>
          </cell>
          <cell r="H160">
            <v>0</v>
          </cell>
          <cell r="I160">
            <v>6.7500000000000004E-2</v>
          </cell>
          <cell r="J160">
            <v>6.7500000000000004E-2</v>
          </cell>
          <cell r="K160">
            <v>6.7500000000000004E-2</v>
          </cell>
          <cell r="L160">
            <v>0.05</v>
          </cell>
          <cell r="M160">
            <v>0.05</v>
          </cell>
          <cell r="N160">
            <v>7.4999999999999997E-2</v>
          </cell>
        </row>
        <row r="161">
          <cell r="C161">
            <v>37987</v>
          </cell>
          <cell r="D161">
            <v>0.1</v>
          </cell>
          <cell r="E161">
            <v>0.09</v>
          </cell>
          <cell r="F161">
            <v>0.09</v>
          </cell>
          <cell r="G161">
            <v>0.09</v>
          </cell>
          <cell r="H161">
            <v>0</v>
          </cell>
          <cell r="I161">
            <v>6.7500000000000004E-2</v>
          </cell>
          <cell r="J161">
            <v>6.7500000000000004E-2</v>
          </cell>
          <cell r="K161">
            <v>6.7500000000000004E-2</v>
          </cell>
          <cell r="L161">
            <v>0.05</v>
          </cell>
          <cell r="M161">
            <v>0.05</v>
          </cell>
          <cell r="N161">
            <v>7.4999999999999997E-2</v>
          </cell>
        </row>
        <row r="162">
          <cell r="C162">
            <v>38353</v>
          </cell>
          <cell r="D162">
            <v>0.1</v>
          </cell>
          <cell r="E162">
            <v>0.09</v>
          </cell>
          <cell r="F162">
            <v>0.09</v>
          </cell>
          <cell r="G162">
            <v>0.09</v>
          </cell>
          <cell r="H162">
            <v>0</v>
          </cell>
          <cell r="I162">
            <v>6.7500000000000004E-2</v>
          </cell>
          <cell r="J162">
            <v>6.7500000000000004E-2</v>
          </cell>
          <cell r="K162">
            <v>6.7500000000000004E-2</v>
          </cell>
          <cell r="L162">
            <v>0.05</v>
          </cell>
          <cell r="M162">
            <v>0.05</v>
          </cell>
          <cell r="N162">
            <v>7.4999999999999997E-2</v>
          </cell>
        </row>
        <row r="163">
          <cell r="C163">
            <v>38718</v>
          </cell>
          <cell r="D163">
            <v>0.1</v>
          </cell>
          <cell r="E163">
            <v>0.09</v>
          </cell>
          <cell r="F163">
            <v>0.09</v>
          </cell>
          <cell r="G163">
            <v>0.09</v>
          </cell>
          <cell r="H163">
            <v>0</v>
          </cell>
          <cell r="I163">
            <v>6.7500000000000004E-2</v>
          </cell>
          <cell r="J163">
            <v>6.7500000000000004E-2</v>
          </cell>
          <cell r="K163">
            <v>6.7500000000000004E-2</v>
          </cell>
          <cell r="L163">
            <v>0.05</v>
          </cell>
          <cell r="M163">
            <v>0.05</v>
          </cell>
          <cell r="N163">
            <v>7.4999999999999997E-2</v>
          </cell>
        </row>
        <row r="165">
          <cell r="C165" t="str">
            <v>Integral</v>
          </cell>
          <cell r="D165" t="str">
            <v>Pulse</v>
          </cell>
          <cell r="E165" t="str">
            <v>AGL</v>
          </cell>
          <cell r="F165" t="str">
            <v>TXU</v>
          </cell>
          <cell r="G165" t="str">
            <v>CitiPower</v>
          </cell>
          <cell r="H165" t="str">
            <v>Powercor</v>
          </cell>
          <cell r="I165" t="str">
            <v>Integral</v>
          </cell>
          <cell r="J165" t="str">
            <v>EnergyAustralia</v>
          </cell>
          <cell r="K165" t="str">
            <v>Rural NSW</v>
          </cell>
          <cell r="L165" t="str">
            <v>Energex</v>
          </cell>
          <cell r="M165" t="str">
            <v>Ergon</v>
          </cell>
          <cell r="N165" t="str">
            <v>Non Incumbent</v>
          </cell>
        </row>
        <row r="166">
          <cell r="C166">
            <v>36526</v>
          </cell>
          <cell r="D166">
            <v>0.11333333333333334</v>
          </cell>
          <cell r="E166">
            <v>0.11333333333333334</v>
          </cell>
          <cell r="F166">
            <v>0.11333333333333334</v>
          </cell>
          <cell r="G166">
            <v>0.11333333333333334</v>
          </cell>
          <cell r="H166">
            <v>0.11333333333333334</v>
          </cell>
          <cell r="I166">
            <v>0</v>
          </cell>
          <cell r="J166">
            <v>0.2</v>
          </cell>
          <cell r="K166">
            <v>0.2</v>
          </cell>
          <cell r="L166">
            <v>8.3333333333333329E-2</v>
          </cell>
          <cell r="M166">
            <v>8.3333333333333329E-2</v>
          </cell>
          <cell r="N166">
            <v>0.12</v>
          </cell>
        </row>
        <row r="167">
          <cell r="C167">
            <v>36892</v>
          </cell>
          <cell r="D167">
            <v>0.11333333333333334</v>
          </cell>
          <cell r="E167">
            <v>0.11333333333333334</v>
          </cell>
          <cell r="F167">
            <v>0.11333333333333334</v>
          </cell>
          <cell r="G167">
            <v>0.11333333333333334</v>
          </cell>
          <cell r="H167">
            <v>0.11333333333333334</v>
          </cell>
          <cell r="I167">
            <v>0</v>
          </cell>
          <cell r="J167">
            <v>0.2</v>
          </cell>
          <cell r="K167">
            <v>0.2</v>
          </cell>
          <cell r="L167">
            <v>8.3333333333333329E-2</v>
          </cell>
          <cell r="M167">
            <v>8.3333333333333329E-2</v>
          </cell>
          <cell r="N167">
            <v>0.12</v>
          </cell>
        </row>
        <row r="168">
          <cell r="C168">
            <v>37257</v>
          </cell>
          <cell r="D168">
            <v>0.11333333333333334</v>
          </cell>
          <cell r="E168">
            <v>0.11333333333333334</v>
          </cell>
          <cell r="F168">
            <v>0.11333333333333334</v>
          </cell>
          <cell r="G168">
            <v>0.11333333333333334</v>
          </cell>
          <cell r="H168">
            <v>0.11333333333333334</v>
          </cell>
          <cell r="I168">
            <v>0</v>
          </cell>
          <cell r="J168">
            <v>0.2</v>
          </cell>
          <cell r="K168">
            <v>0.2</v>
          </cell>
          <cell r="L168">
            <v>8.3333333333333329E-2</v>
          </cell>
          <cell r="M168">
            <v>8.3333333333333329E-2</v>
          </cell>
          <cell r="N168">
            <v>0.12</v>
          </cell>
        </row>
        <row r="169">
          <cell r="C169">
            <v>37622</v>
          </cell>
          <cell r="D169">
            <v>0.11333333333333334</v>
          </cell>
          <cell r="E169">
            <v>0.11333333333333334</v>
          </cell>
          <cell r="F169">
            <v>0.11333333333333334</v>
          </cell>
          <cell r="G169">
            <v>0.11333333333333334</v>
          </cell>
          <cell r="H169">
            <v>0.11333333333333334</v>
          </cell>
          <cell r="I169">
            <v>0</v>
          </cell>
          <cell r="J169">
            <v>0.2</v>
          </cell>
          <cell r="K169">
            <v>0.2</v>
          </cell>
          <cell r="L169">
            <v>8.3333333333333329E-2</v>
          </cell>
          <cell r="M169">
            <v>8.3333333333333329E-2</v>
          </cell>
          <cell r="N169">
            <v>0.12</v>
          </cell>
        </row>
        <row r="170">
          <cell r="C170">
            <v>37987</v>
          </cell>
          <cell r="D170">
            <v>0.11333333333333334</v>
          </cell>
          <cell r="E170">
            <v>0.11333333333333334</v>
          </cell>
          <cell r="F170">
            <v>0.11333333333333334</v>
          </cell>
          <cell r="G170">
            <v>0.11333333333333334</v>
          </cell>
          <cell r="H170">
            <v>0.11333333333333334</v>
          </cell>
          <cell r="I170">
            <v>0</v>
          </cell>
          <cell r="J170">
            <v>0.2</v>
          </cell>
          <cell r="K170">
            <v>0.2</v>
          </cell>
          <cell r="L170">
            <v>8.3333333333333329E-2</v>
          </cell>
          <cell r="M170">
            <v>8.3333333333333329E-2</v>
          </cell>
          <cell r="N170">
            <v>0.12</v>
          </cell>
        </row>
        <row r="171">
          <cell r="C171">
            <v>38353</v>
          </cell>
          <cell r="D171">
            <v>0.11333333333333334</v>
          </cell>
          <cell r="E171">
            <v>0.11333333333333334</v>
          </cell>
          <cell r="F171">
            <v>0.11333333333333334</v>
          </cell>
          <cell r="G171">
            <v>0.11333333333333334</v>
          </cell>
          <cell r="H171">
            <v>0.11333333333333334</v>
          </cell>
          <cell r="I171">
            <v>0</v>
          </cell>
          <cell r="J171">
            <v>0.2</v>
          </cell>
          <cell r="K171">
            <v>0.2</v>
          </cell>
          <cell r="L171">
            <v>8.3333333333333329E-2</v>
          </cell>
          <cell r="M171">
            <v>8.3333333333333329E-2</v>
          </cell>
          <cell r="N171">
            <v>0.12</v>
          </cell>
        </row>
        <row r="172">
          <cell r="C172">
            <v>38718</v>
          </cell>
          <cell r="D172">
            <v>0.11333333333333334</v>
          </cell>
          <cell r="E172">
            <v>0.11333333333333334</v>
          </cell>
          <cell r="F172">
            <v>0.11333333333333334</v>
          </cell>
          <cell r="G172">
            <v>0.11333333333333334</v>
          </cell>
          <cell r="H172">
            <v>0.11333333333333334</v>
          </cell>
          <cell r="I172">
            <v>0</v>
          </cell>
          <cell r="J172">
            <v>0.2</v>
          </cell>
          <cell r="K172">
            <v>0.2</v>
          </cell>
          <cell r="L172">
            <v>8.3333333333333329E-2</v>
          </cell>
          <cell r="M172">
            <v>8.3333333333333329E-2</v>
          </cell>
          <cell r="N172">
            <v>0.12</v>
          </cell>
        </row>
        <row r="174">
          <cell r="C174" t="str">
            <v>EnergyAustralia</v>
          </cell>
          <cell r="D174" t="str">
            <v>Pulse</v>
          </cell>
          <cell r="E174" t="str">
            <v>AGL</v>
          </cell>
          <cell r="F174" t="str">
            <v>TXU</v>
          </cell>
          <cell r="G174" t="str">
            <v>CitiPower</v>
          </cell>
          <cell r="H174" t="str">
            <v>Powercor</v>
          </cell>
          <cell r="I174" t="str">
            <v>Integral</v>
          </cell>
          <cell r="J174" t="str">
            <v>EnergyAustralia</v>
          </cell>
          <cell r="K174" t="str">
            <v>Rural NSW</v>
          </cell>
          <cell r="L174" t="str">
            <v>Energex</v>
          </cell>
          <cell r="M174" t="str">
            <v>Ergon</v>
          </cell>
          <cell r="N174" t="str">
            <v>Non Incumbent</v>
          </cell>
        </row>
        <row r="175">
          <cell r="C175">
            <v>36526</v>
          </cell>
          <cell r="D175">
            <v>0.11333333333333334</v>
          </cell>
          <cell r="E175">
            <v>0.11333333333333334</v>
          </cell>
          <cell r="F175">
            <v>0.11333333333333334</v>
          </cell>
          <cell r="G175">
            <v>0.11333333333333334</v>
          </cell>
          <cell r="H175">
            <v>0.11333333333333334</v>
          </cell>
          <cell r="I175">
            <v>0.2</v>
          </cell>
          <cell r="J175">
            <v>0</v>
          </cell>
          <cell r="K175">
            <v>0.2</v>
          </cell>
          <cell r="L175">
            <v>8.3333333333333329E-2</v>
          </cell>
          <cell r="M175">
            <v>8.3333333333333329E-2</v>
          </cell>
          <cell r="N175">
            <v>0.12</v>
          </cell>
        </row>
        <row r="176">
          <cell r="C176">
            <v>36892</v>
          </cell>
          <cell r="D176">
            <v>0.11333333333333334</v>
          </cell>
          <cell r="E176">
            <v>0.11333333333333334</v>
          </cell>
          <cell r="F176">
            <v>0.11333333333333334</v>
          </cell>
          <cell r="G176">
            <v>0.11333333333333334</v>
          </cell>
          <cell r="H176">
            <v>0.11333333333333334</v>
          </cell>
          <cell r="I176">
            <v>0.2</v>
          </cell>
          <cell r="J176">
            <v>0</v>
          </cell>
          <cell r="K176">
            <v>0.2</v>
          </cell>
          <cell r="L176">
            <v>8.3333333333333329E-2</v>
          </cell>
          <cell r="M176">
            <v>8.3333333333333329E-2</v>
          </cell>
          <cell r="N176">
            <v>0.12</v>
          </cell>
        </row>
        <row r="177">
          <cell r="C177">
            <v>37257</v>
          </cell>
          <cell r="D177">
            <v>0.11333333333333334</v>
          </cell>
          <cell r="E177">
            <v>0.11333333333333334</v>
          </cell>
          <cell r="F177">
            <v>0.11333333333333334</v>
          </cell>
          <cell r="G177">
            <v>0.11333333333333334</v>
          </cell>
          <cell r="H177">
            <v>0.11333333333333334</v>
          </cell>
          <cell r="I177">
            <v>0.2</v>
          </cell>
          <cell r="J177">
            <v>0</v>
          </cell>
          <cell r="K177">
            <v>0.2</v>
          </cell>
          <cell r="L177">
            <v>8.3333333333333329E-2</v>
          </cell>
          <cell r="M177">
            <v>8.3333333333333329E-2</v>
          </cell>
          <cell r="N177">
            <v>0.12</v>
          </cell>
        </row>
        <row r="178">
          <cell r="C178">
            <v>37622</v>
          </cell>
          <cell r="D178">
            <v>0.11333333333333334</v>
          </cell>
          <cell r="E178">
            <v>0.11333333333333334</v>
          </cell>
          <cell r="F178">
            <v>0.11333333333333334</v>
          </cell>
          <cell r="G178">
            <v>0.11333333333333334</v>
          </cell>
          <cell r="H178">
            <v>0.11333333333333334</v>
          </cell>
          <cell r="I178">
            <v>0.2</v>
          </cell>
          <cell r="J178">
            <v>0</v>
          </cell>
          <cell r="K178">
            <v>0.2</v>
          </cell>
          <cell r="L178">
            <v>8.3333333333333329E-2</v>
          </cell>
          <cell r="M178">
            <v>8.3333333333333329E-2</v>
          </cell>
          <cell r="N178">
            <v>0.12</v>
          </cell>
        </row>
        <row r="179">
          <cell r="C179">
            <v>37987</v>
          </cell>
          <cell r="D179">
            <v>0.11333333333333334</v>
          </cell>
          <cell r="E179">
            <v>0.11333333333333334</v>
          </cell>
          <cell r="F179">
            <v>0.11333333333333334</v>
          </cell>
          <cell r="G179">
            <v>0.11333333333333334</v>
          </cell>
          <cell r="H179">
            <v>0.11333333333333334</v>
          </cell>
          <cell r="I179">
            <v>0.2</v>
          </cell>
          <cell r="J179">
            <v>0</v>
          </cell>
          <cell r="K179">
            <v>0.2</v>
          </cell>
          <cell r="L179">
            <v>8.3333333333333329E-2</v>
          </cell>
          <cell r="M179">
            <v>8.3333333333333329E-2</v>
          </cell>
          <cell r="N179">
            <v>0.12</v>
          </cell>
        </row>
        <row r="180">
          <cell r="C180">
            <v>38353</v>
          </cell>
          <cell r="D180">
            <v>0.11333333333333334</v>
          </cell>
          <cell r="E180">
            <v>0.11333333333333334</v>
          </cell>
          <cell r="F180">
            <v>0.11333333333333334</v>
          </cell>
          <cell r="G180">
            <v>0.11333333333333334</v>
          </cell>
          <cell r="H180">
            <v>0.11333333333333334</v>
          </cell>
          <cell r="I180">
            <v>0.2</v>
          </cell>
          <cell r="J180">
            <v>0</v>
          </cell>
          <cell r="K180">
            <v>0.2</v>
          </cell>
          <cell r="L180">
            <v>8.3333333333333329E-2</v>
          </cell>
          <cell r="M180">
            <v>8.3333333333333329E-2</v>
          </cell>
          <cell r="N180">
            <v>0.12</v>
          </cell>
        </row>
        <row r="181">
          <cell r="C181">
            <v>38718</v>
          </cell>
          <cell r="D181">
            <v>0.11333333333333334</v>
          </cell>
          <cell r="E181">
            <v>0.11333333333333334</v>
          </cell>
          <cell r="F181">
            <v>0.11333333333333334</v>
          </cell>
          <cell r="G181">
            <v>0.11333333333333334</v>
          </cell>
          <cell r="H181">
            <v>0.11333333333333334</v>
          </cell>
          <cell r="I181">
            <v>0.2</v>
          </cell>
          <cell r="J181">
            <v>0</v>
          </cell>
          <cell r="K181">
            <v>0.2</v>
          </cell>
          <cell r="L181">
            <v>8.3333333333333329E-2</v>
          </cell>
          <cell r="M181">
            <v>8.3333333333333329E-2</v>
          </cell>
          <cell r="N181">
            <v>0.12</v>
          </cell>
        </row>
        <row r="183">
          <cell r="C183" t="str">
            <v>Rural NSW</v>
          </cell>
          <cell r="D183" t="str">
            <v>Pulse</v>
          </cell>
          <cell r="E183" t="str">
            <v>AGL</v>
          </cell>
          <cell r="F183" t="str">
            <v>TXU</v>
          </cell>
          <cell r="G183" t="str">
            <v>CitiPower</v>
          </cell>
          <cell r="H183" t="str">
            <v>Powercor</v>
          </cell>
          <cell r="I183" t="str">
            <v>Integral</v>
          </cell>
          <cell r="J183" t="str">
            <v>EnergyAustralia</v>
          </cell>
          <cell r="K183" t="str">
            <v>Rural NSW</v>
          </cell>
          <cell r="L183" t="str">
            <v>Energex</v>
          </cell>
          <cell r="M183" t="str">
            <v>Ergon</v>
          </cell>
          <cell r="N183" t="str">
            <v>Non Incumbent</v>
          </cell>
        </row>
        <row r="184">
          <cell r="C184">
            <v>36526</v>
          </cell>
          <cell r="D184">
            <v>0.11333333333333334</v>
          </cell>
          <cell r="E184">
            <v>0.11333333333333334</v>
          </cell>
          <cell r="F184">
            <v>0.11333333333333334</v>
          </cell>
          <cell r="G184">
            <v>0.11333333333333334</v>
          </cell>
          <cell r="H184">
            <v>0.11333333333333334</v>
          </cell>
          <cell r="I184">
            <v>0.2</v>
          </cell>
          <cell r="J184">
            <v>0.2</v>
          </cell>
          <cell r="K184">
            <v>0</v>
          </cell>
          <cell r="L184">
            <v>8.3333333333333329E-2</v>
          </cell>
          <cell r="M184">
            <v>8.3333333333333329E-2</v>
          </cell>
          <cell r="N184">
            <v>0.12</v>
          </cell>
        </row>
        <row r="185">
          <cell r="C185">
            <v>36892</v>
          </cell>
          <cell r="D185">
            <v>0.11333333333333334</v>
          </cell>
          <cell r="E185">
            <v>0.11333333333333334</v>
          </cell>
          <cell r="F185">
            <v>0.11333333333333334</v>
          </cell>
          <cell r="G185">
            <v>0.11333333333333334</v>
          </cell>
          <cell r="H185">
            <v>0.11333333333333334</v>
          </cell>
          <cell r="I185">
            <v>0.2</v>
          </cell>
          <cell r="J185">
            <v>0.2</v>
          </cell>
          <cell r="K185">
            <v>0</v>
          </cell>
          <cell r="L185">
            <v>8.3333333333333329E-2</v>
          </cell>
          <cell r="M185">
            <v>8.3333333333333329E-2</v>
          </cell>
          <cell r="N185">
            <v>0.12</v>
          </cell>
        </row>
        <row r="186">
          <cell r="C186">
            <v>37257</v>
          </cell>
          <cell r="D186">
            <v>0.11333333333333334</v>
          </cell>
          <cell r="E186">
            <v>0.11333333333333334</v>
          </cell>
          <cell r="F186">
            <v>0.11333333333333334</v>
          </cell>
          <cell r="G186">
            <v>0.11333333333333334</v>
          </cell>
          <cell r="H186">
            <v>0.11333333333333334</v>
          </cell>
          <cell r="I186">
            <v>0.2</v>
          </cell>
          <cell r="J186">
            <v>0.2</v>
          </cell>
          <cell r="K186">
            <v>0</v>
          </cell>
          <cell r="L186">
            <v>8.3333333333333329E-2</v>
          </cell>
          <cell r="M186">
            <v>8.3333333333333329E-2</v>
          </cell>
          <cell r="N186">
            <v>0.12</v>
          </cell>
        </row>
        <row r="187">
          <cell r="C187">
            <v>37622</v>
          </cell>
          <cell r="D187">
            <v>0.11333333333333334</v>
          </cell>
          <cell r="E187">
            <v>0.11333333333333334</v>
          </cell>
          <cell r="F187">
            <v>0.11333333333333334</v>
          </cell>
          <cell r="G187">
            <v>0.11333333333333334</v>
          </cell>
          <cell r="H187">
            <v>0.11333333333333334</v>
          </cell>
          <cell r="I187">
            <v>0.2</v>
          </cell>
          <cell r="J187">
            <v>0.2</v>
          </cell>
          <cell r="K187">
            <v>0</v>
          </cell>
          <cell r="L187">
            <v>8.3333333333333329E-2</v>
          </cell>
          <cell r="M187">
            <v>8.3333333333333329E-2</v>
          </cell>
          <cell r="N187">
            <v>0.12</v>
          </cell>
        </row>
        <row r="188">
          <cell r="C188">
            <v>37987</v>
          </cell>
          <cell r="D188">
            <v>0.11333333333333334</v>
          </cell>
          <cell r="E188">
            <v>0.11333333333333334</v>
          </cell>
          <cell r="F188">
            <v>0.11333333333333334</v>
          </cell>
          <cell r="G188">
            <v>0.11333333333333334</v>
          </cell>
          <cell r="H188">
            <v>0.11333333333333334</v>
          </cell>
          <cell r="I188">
            <v>0.2</v>
          </cell>
          <cell r="J188">
            <v>0.2</v>
          </cell>
          <cell r="K188">
            <v>0</v>
          </cell>
          <cell r="L188">
            <v>8.3333333333333329E-2</v>
          </cell>
          <cell r="M188">
            <v>8.3333333333333329E-2</v>
          </cell>
          <cell r="N188">
            <v>0.12</v>
          </cell>
        </row>
        <row r="189">
          <cell r="C189">
            <v>38353</v>
          </cell>
          <cell r="D189">
            <v>0.11333333333333334</v>
          </cell>
          <cell r="E189">
            <v>0.11333333333333334</v>
          </cell>
          <cell r="F189">
            <v>0.11333333333333334</v>
          </cell>
          <cell r="G189">
            <v>0.11333333333333334</v>
          </cell>
          <cell r="H189">
            <v>0.11333333333333334</v>
          </cell>
          <cell r="I189">
            <v>0.2</v>
          </cell>
          <cell r="J189">
            <v>0.2</v>
          </cell>
          <cell r="K189">
            <v>0</v>
          </cell>
          <cell r="L189">
            <v>8.3333333333333329E-2</v>
          </cell>
          <cell r="M189">
            <v>8.3333333333333329E-2</v>
          </cell>
          <cell r="N189">
            <v>0.12</v>
          </cell>
        </row>
        <row r="190">
          <cell r="C190">
            <v>38718</v>
          </cell>
          <cell r="D190">
            <v>0.11333333333333334</v>
          </cell>
          <cell r="E190">
            <v>0.11333333333333334</v>
          </cell>
          <cell r="F190">
            <v>0.11333333333333334</v>
          </cell>
          <cell r="G190">
            <v>0.11333333333333334</v>
          </cell>
          <cell r="H190">
            <v>0.11333333333333334</v>
          </cell>
          <cell r="I190">
            <v>0.2</v>
          </cell>
          <cell r="J190">
            <v>0.2</v>
          </cell>
          <cell r="K190">
            <v>0</v>
          </cell>
          <cell r="L190">
            <v>8.3333333333333329E-2</v>
          </cell>
          <cell r="M190">
            <v>8.3333333333333329E-2</v>
          </cell>
          <cell r="N190">
            <v>0.12</v>
          </cell>
        </row>
        <row r="192">
          <cell r="C192" t="str">
            <v>Energex</v>
          </cell>
          <cell r="D192" t="str">
            <v>Pulse</v>
          </cell>
          <cell r="E192" t="str">
            <v>AGL</v>
          </cell>
          <cell r="F192" t="str">
            <v>TXU</v>
          </cell>
          <cell r="G192" t="str">
            <v>CitiPower</v>
          </cell>
          <cell r="H192" t="str">
            <v>Powercor</v>
          </cell>
          <cell r="I192" t="str">
            <v>Integral</v>
          </cell>
          <cell r="J192" t="str">
            <v>EnergyAustralia</v>
          </cell>
          <cell r="K192" t="str">
            <v>Rural NSW</v>
          </cell>
          <cell r="L192" t="str">
            <v>Energex</v>
          </cell>
          <cell r="M192" t="str">
            <v>Ergon</v>
          </cell>
          <cell r="N192" t="str">
            <v>Non Incumbent</v>
          </cell>
        </row>
        <row r="193">
          <cell r="C193">
            <v>36526</v>
          </cell>
          <cell r="D193">
            <v>7.0000000000000007E-2</v>
          </cell>
          <cell r="E193">
            <v>0.08</v>
          </cell>
          <cell r="F193">
            <v>0.08</v>
          </cell>
          <cell r="G193">
            <v>0.08</v>
          </cell>
          <cell r="H193">
            <v>0.08</v>
          </cell>
          <cell r="I193">
            <v>7.0000000000000007E-2</v>
          </cell>
          <cell r="J193">
            <v>7.0000000000000007E-2</v>
          </cell>
          <cell r="K193">
            <v>7.0000000000000007E-2</v>
          </cell>
          <cell r="L193">
            <v>0</v>
          </cell>
          <cell r="M193">
            <v>0.4</v>
          </cell>
          <cell r="N193">
            <v>7.4999999999999997E-2</v>
          </cell>
        </row>
        <row r="194">
          <cell r="C194">
            <v>36892</v>
          </cell>
          <cell r="D194">
            <v>7.0000000000000007E-2</v>
          </cell>
          <cell r="E194">
            <v>0.08</v>
          </cell>
          <cell r="F194">
            <v>0.08</v>
          </cell>
          <cell r="G194">
            <v>0.08</v>
          </cell>
          <cell r="H194">
            <v>0.08</v>
          </cell>
          <cell r="I194">
            <v>7.0000000000000007E-2</v>
          </cell>
          <cell r="J194">
            <v>7.0000000000000007E-2</v>
          </cell>
          <cell r="K194">
            <v>7.0000000000000007E-2</v>
          </cell>
          <cell r="L194">
            <v>0</v>
          </cell>
          <cell r="M194">
            <v>0.4</v>
          </cell>
          <cell r="N194">
            <v>7.4999999999999997E-2</v>
          </cell>
        </row>
        <row r="195">
          <cell r="C195">
            <v>37257</v>
          </cell>
          <cell r="D195">
            <v>7.0000000000000007E-2</v>
          </cell>
          <cell r="E195">
            <v>0.08</v>
          </cell>
          <cell r="F195">
            <v>0.08</v>
          </cell>
          <cell r="G195">
            <v>0.08</v>
          </cell>
          <cell r="H195">
            <v>0.08</v>
          </cell>
          <cell r="I195">
            <v>7.0000000000000007E-2</v>
          </cell>
          <cell r="J195">
            <v>7.0000000000000007E-2</v>
          </cell>
          <cell r="K195">
            <v>7.0000000000000007E-2</v>
          </cell>
          <cell r="L195">
            <v>0</v>
          </cell>
          <cell r="M195">
            <v>0.4</v>
          </cell>
          <cell r="N195">
            <v>7.4999999999999997E-2</v>
          </cell>
        </row>
        <row r="196">
          <cell r="C196">
            <v>37622</v>
          </cell>
          <cell r="D196">
            <v>7.0000000000000007E-2</v>
          </cell>
          <cell r="E196">
            <v>0.08</v>
          </cell>
          <cell r="F196">
            <v>0.08</v>
          </cell>
          <cell r="G196">
            <v>0.08</v>
          </cell>
          <cell r="H196">
            <v>0.08</v>
          </cell>
          <cell r="I196">
            <v>7.0000000000000007E-2</v>
          </cell>
          <cell r="J196">
            <v>7.0000000000000007E-2</v>
          </cell>
          <cell r="K196">
            <v>7.0000000000000007E-2</v>
          </cell>
          <cell r="L196">
            <v>0</v>
          </cell>
          <cell r="M196">
            <v>0.4</v>
          </cell>
          <cell r="N196">
            <v>7.4999999999999997E-2</v>
          </cell>
        </row>
        <row r="197">
          <cell r="C197">
            <v>37987</v>
          </cell>
          <cell r="D197">
            <v>7.0000000000000007E-2</v>
          </cell>
          <cell r="E197">
            <v>0.08</v>
          </cell>
          <cell r="F197">
            <v>0.08</v>
          </cell>
          <cell r="G197">
            <v>0.08</v>
          </cell>
          <cell r="H197">
            <v>0.08</v>
          </cell>
          <cell r="I197">
            <v>7.0000000000000007E-2</v>
          </cell>
          <cell r="J197">
            <v>7.0000000000000007E-2</v>
          </cell>
          <cell r="K197">
            <v>7.0000000000000007E-2</v>
          </cell>
          <cell r="L197">
            <v>0</v>
          </cell>
          <cell r="M197">
            <v>0.4</v>
          </cell>
          <cell r="N197">
            <v>7.4999999999999997E-2</v>
          </cell>
        </row>
        <row r="198">
          <cell r="C198">
            <v>38353</v>
          </cell>
          <cell r="D198">
            <v>7.0000000000000007E-2</v>
          </cell>
          <cell r="E198">
            <v>0.08</v>
          </cell>
          <cell r="F198">
            <v>0.08</v>
          </cell>
          <cell r="G198">
            <v>0.08</v>
          </cell>
          <cell r="H198">
            <v>0.08</v>
          </cell>
          <cell r="I198">
            <v>7.0000000000000007E-2</v>
          </cell>
          <cell r="J198">
            <v>7.0000000000000007E-2</v>
          </cell>
          <cell r="K198">
            <v>7.0000000000000007E-2</v>
          </cell>
          <cell r="L198">
            <v>0</v>
          </cell>
          <cell r="M198">
            <v>0.4</v>
          </cell>
          <cell r="N198">
            <v>7.4999999999999997E-2</v>
          </cell>
        </row>
        <row r="199">
          <cell r="C199">
            <v>38718</v>
          </cell>
          <cell r="D199">
            <v>7.0000000000000007E-2</v>
          </cell>
          <cell r="E199">
            <v>0.08</v>
          </cell>
          <cell r="F199">
            <v>0.08</v>
          </cell>
          <cell r="G199">
            <v>0.08</v>
          </cell>
          <cell r="H199">
            <v>0.08</v>
          </cell>
          <cell r="I199">
            <v>7.0000000000000007E-2</v>
          </cell>
          <cell r="J199">
            <v>7.0000000000000007E-2</v>
          </cell>
          <cell r="K199">
            <v>7.0000000000000007E-2</v>
          </cell>
          <cell r="L199">
            <v>0</v>
          </cell>
          <cell r="M199">
            <v>0.4</v>
          </cell>
          <cell r="N199">
            <v>7.4999999999999997E-2</v>
          </cell>
        </row>
        <row r="201">
          <cell r="C201" t="str">
            <v>Ergon</v>
          </cell>
          <cell r="D201" t="str">
            <v>Pulse</v>
          </cell>
          <cell r="E201" t="str">
            <v>AGL</v>
          </cell>
          <cell r="F201" t="str">
            <v>TXU</v>
          </cell>
          <cell r="G201" t="str">
            <v>CitiPower</v>
          </cell>
          <cell r="H201" t="str">
            <v>Powercor</v>
          </cell>
          <cell r="I201" t="str">
            <v>Integral</v>
          </cell>
          <cell r="J201" t="str">
            <v>EnergyAustralia</v>
          </cell>
          <cell r="K201" t="str">
            <v>Rural NSW</v>
          </cell>
          <cell r="L201" t="str">
            <v>Energex</v>
          </cell>
          <cell r="M201" t="str">
            <v>Ergon</v>
          </cell>
          <cell r="N201" t="str">
            <v>Non Incumbent</v>
          </cell>
        </row>
        <row r="202">
          <cell r="C202">
            <v>36526</v>
          </cell>
          <cell r="D202">
            <v>7.0000000000000007E-2</v>
          </cell>
          <cell r="E202">
            <v>7.0000000000000007E-2</v>
          </cell>
          <cell r="F202">
            <v>7.0000000000000007E-2</v>
          </cell>
          <cell r="G202">
            <v>7.0000000000000007E-2</v>
          </cell>
          <cell r="H202">
            <v>7.0000000000000007E-2</v>
          </cell>
          <cell r="I202">
            <v>7.0000000000000007E-2</v>
          </cell>
          <cell r="J202">
            <v>7.0000000000000007E-2</v>
          </cell>
          <cell r="K202">
            <v>7.0000000000000007E-2</v>
          </cell>
          <cell r="L202">
            <v>0.4</v>
          </cell>
          <cell r="M202">
            <v>0</v>
          </cell>
          <cell r="N202">
            <v>7.4999999999999997E-2</v>
          </cell>
        </row>
        <row r="203">
          <cell r="C203">
            <v>36892</v>
          </cell>
          <cell r="D203">
            <v>7.0000000000000007E-2</v>
          </cell>
          <cell r="E203">
            <v>7.0000000000000007E-2</v>
          </cell>
          <cell r="F203">
            <v>7.0000000000000007E-2</v>
          </cell>
          <cell r="G203">
            <v>7.0000000000000007E-2</v>
          </cell>
          <cell r="H203">
            <v>7.0000000000000007E-2</v>
          </cell>
          <cell r="I203">
            <v>7.0000000000000007E-2</v>
          </cell>
          <cell r="J203">
            <v>7.0000000000000007E-2</v>
          </cell>
          <cell r="K203">
            <v>7.0000000000000007E-2</v>
          </cell>
          <cell r="L203">
            <v>0.4</v>
          </cell>
          <cell r="M203">
            <v>0</v>
          </cell>
          <cell r="N203">
            <v>7.4999999999999997E-2</v>
          </cell>
        </row>
        <row r="204">
          <cell r="C204">
            <v>37257</v>
          </cell>
          <cell r="D204">
            <v>7.0000000000000007E-2</v>
          </cell>
          <cell r="E204">
            <v>7.0000000000000007E-2</v>
          </cell>
          <cell r="F204">
            <v>7.0000000000000007E-2</v>
          </cell>
          <cell r="G204">
            <v>7.0000000000000007E-2</v>
          </cell>
          <cell r="H204">
            <v>7.0000000000000007E-2</v>
          </cell>
          <cell r="I204">
            <v>7.0000000000000007E-2</v>
          </cell>
          <cell r="J204">
            <v>7.0000000000000007E-2</v>
          </cell>
          <cell r="K204">
            <v>7.0000000000000007E-2</v>
          </cell>
          <cell r="L204">
            <v>0.4</v>
          </cell>
          <cell r="M204">
            <v>0</v>
          </cell>
          <cell r="N204">
            <v>7.4999999999999997E-2</v>
          </cell>
        </row>
        <row r="205">
          <cell r="C205">
            <v>37622</v>
          </cell>
          <cell r="D205">
            <v>7.0000000000000007E-2</v>
          </cell>
          <cell r="E205">
            <v>7.0000000000000007E-2</v>
          </cell>
          <cell r="F205">
            <v>7.0000000000000007E-2</v>
          </cell>
          <cell r="G205">
            <v>7.0000000000000007E-2</v>
          </cell>
          <cell r="H205">
            <v>7.0000000000000007E-2</v>
          </cell>
          <cell r="I205">
            <v>7.0000000000000007E-2</v>
          </cell>
          <cell r="J205">
            <v>7.0000000000000007E-2</v>
          </cell>
          <cell r="K205">
            <v>7.0000000000000007E-2</v>
          </cell>
          <cell r="L205">
            <v>0.4</v>
          </cell>
          <cell r="M205">
            <v>0</v>
          </cell>
          <cell r="N205">
            <v>7.4999999999999997E-2</v>
          </cell>
        </row>
        <row r="206">
          <cell r="C206">
            <v>37987</v>
          </cell>
          <cell r="D206">
            <v>7.0000000000000007E-2</v>
          </cell>
          <cell r="E206">
            <v>7.0000000000000007E-2</v>
          </cell>
          <cell r="F206">
            <v>7.0000000000000007E-2</v>
          </cell>
          <cell r="G206">
            <v>7.0000000000000007E-2</v>
          </cell>
          <cell r="H206">
            <v>7.0000000000000007E-2</v>
          </cell>
          <cell r="I206">
            <v>7.0000000000000007E-2</v>
          </cell>
          <cell r="J206">
            <v>7.0000000000000007E-2</v>
          </cell>
          <cell r="K206">
            <v>7.0000000000000007E-2</v>
          </cell>
          <cell r="L206">
            <v>0.4</v>
          </cell>
          <cell r="M206">
            <v>0</v>
          </cell>
          <cell r="N206">
            <v>7.4999999999999997E-2</v>
          </cell>
        </row>
        <row r="207">
          <cell r="C207">
            <v>38353</v>
          </cell>
          <cell r="D207">
            <v>7.0000000000000007E-2</v>
          </cell>
          <cell r="E207">
            <v>7.0000000000000007E-2</v>
          </cell>
          <cell r="F207">
            <v>7.0000000000000007E-2</v>
          </cell>
          <cell r="G207">
            <v>7.0000000000000007E-2</v>
          </cell>
          <cell r="H207">
            <v>7.0000000000000007E-2</v>
          </cell>
          <cell r="I207">
            <v>7.0000000000000007E-2</v>
          </cell>
          <cell r="J207">
            <v>7.0000000000000007E-2</v>
          </cell>
          <cell r="K207">
            <v>7.0000000000000007E-2</v>
          </cell>
          <cell r="L207">
            <v>0.4</v>
          </cell>
          <cell r="M207">
            <v>0</v>
          </cell>
          <cell r="N207">
            <v>7.4999999999999997E-2</v>
          </cell>
        </row>
        <row r="208">
          <cell r="C208">
            <v>38718</v>
          </cell>
          <cell r="D208">
            <v>7.0000000000000007E-2</v>
          </cell>
          <cell r="E208">
            <v>7.0000000000000007E-2</v>
          </cell>
          <cell r="F208">
            <v>7.0000000000000007E-2</v>
          </cell>
          <cell r="G208">
            <v>7.0000000000000007E-2</v>
          </cell>
          <cell r="H208">
            <v>7.0000000000000007E-2</v>
          </cell>
          <cell r="I208">
            <v>7.0000000000000007E-2</v>
          </cell>
          <cell r="J208">
            <v>7.0000000000000007E-2</v>
          </cell>
          <cell r="K208">
            <v>7.0000000000000007E-2</v>
          </cell>
          <cell r="L208">
            <v>0.4</v>
          </cell>
          <cell r="M208">
            <v>0</v>
          </cell>
          <cell r="N208">
            <v>7.4999999999999997E-2</v>
          </cell>
        </row>
        <row r="210">
          <cell r="C210" t="str">
            <v>Non Incumbent</v>
          </cell>
          <cell r="D210" t="str">
            <v>Pulse</v>
          </cell>
          <cell r="E210" t="str">
            <v>AGL</v>
          </cell>
          <cell r="F210" t="str">
            <v>TXU</v>
          </cell>
          <cell r="G210" t="str">
            <v>CitiPower</v>
          </cell>
          <cell r="H210" t="str">
            <v>Powercor</v>
          </cell>
          <cell r="I210" t="str">
            <v>Integral</v>
          </cell>
          <cell r="J210" t="str">
            <v>EnergyAustralia</v>
          </cell>
          <cell r="K210" t="str">
            <v>Rural NSW</v>
          </cell>
          <cell r="L210" t="str">
            <v>Energex</v>
          </cell>
          <cell r="M210" t="str">
            <v>Ergon</v>
          </cell>
          <cell r="N210" t="str">
            <v>Non Incumbent</v>
          </cell>
        </row>
        <row r="211">
          <cell r="C211">
            <v>36526</v>
          </cell>
          <cell r="D211">
            <v>0.11999999999999988</v>
          </cell>
          <cell r="E211">
            <v>0.12</v>
          </cell>
          <cell r="F211">
            <v>0.13</v>
          </cell>
          <cell r="G211">
            <v>0.12</v>
          </cell>
          <cell r="H211">
            <v>0.13</v>
          </cell>
          <cell r="I211">
            <v>0.11999999999999988</v>
          </cell>
          <cell r="J211">
            <v>0.11999999999999988</v>
          </cell>
          <cell r="K211">
            <v>0.11999999999999988</v>
          </cell>
          <cell r="L211">
            <v>0.10000000000000009</v>
          </cell>
          <cell r="M211">
            <v>0.10000000000000009</v>
          </cell>
          <cell r="N211">
            <v>0.12</v>
          </cell>
        </row>
        <row r="212">
          <cell r="C212">
            <v>36892</v>
          </cell>
          <cell r="D212">
            <v>0.11999999999999988</v>
          </cell>
          <cell r="E212">
            <v>0.12</v>
          </cell>
          <cell r="F212">
            <v>0.13</v>
          </cell>
          <cell r="G212">
            <v>0.12</v>
          </cell>
          <cell r="H212">
            <v>0.13</v>
          </cell>
          <cell r="I212">
            <v>0.11999999999999988</v>
          </cell>
          <cell r="J212">
            <v>0.11999999999999988</v>
          </cell>
          <cell r="K212">
            <v>0.11999999999999988</v>
          </cell>
          <cell r="L212">
            <v>0.10000000000000009</v>
          </cell>
          <cell r="M212">
            <v>0.10000000000000009</v>
          </cell>
          <cell r="N212">
            <v>0.12</v>
          </cell>
        </row>
        <row r="213">
          <cell r="C213">
            <v>37257</v>
          </cell>
          <cell r="D213">
            <v>0.11999999999999988</v>
          </cell>
          <cell r="E213">
            <v>0.12</v>
          </cell>
          <cell r="F213">
            <v>0.13</v>
          </cell>
          <cell r="G213">
            <v>0.12</v>
          </cell>
          <cell r="H213">
            <v>0.13</v>
          </cell>
          <cell r="I213">
            <v>0.11999999999999988</v>
          </cell>
          <cell r="J213">
            <v>0.11999999999999988</v>
          </cell>
          <cell r="K213">
            <v>0.11999999999999988</v>
          </cell>
          <cell r="L213">
            <v>0.10000000000000009</v>
          </cell>
          <cell r="M213">
            <v>0.10000000000000009</v>
          </cell>
          <cell r="N213">
            <v>0.12</v>
          </cell>
        </row>
        <row r="214">
          <cell r="C214">
            <v>37622</v>
          </cell>
          <cell r="D214">
            <v>0.11999999999999988</v>
          </cell>
          <cell r="E214">
            <v>0.12</v>
          </cell>
          <cell r="F214">
            <v>0.13</v>
          </cell>
          <cell r="G214">
            <v>0.12</v>
          </cell>
          <cell r="H214">
            <v>0.13</v>
          </cell>
          <cell r="I214">
            <v>0.11999999999999988</v>
          </cell>
          <cell r="J214">
            <v>0.11999999999999988</v>
          </cell>
          <cell r="K214">
            <v>0.11999999999999988</v>
          </cell>
          <cell r="L214">
            <v>0.10000000000000009</v>
          </cell>
          <cell r="M214">
            <v>0.10000000000000009</v>
          </cell>
          <cell r="N214">
            <v>0.12</v>
          </cell>
        </row>
        <row r="215">
          <cell r="C215">
            <v>37987</v>
          </cell>
          <cell r="D215">
            <v>0.11999999999999988</v>
          </cell>
          <cell r="E215">
            <v>0.12</v>
          </cell>
          <cell r="F215">
            <v>0.13</v>
          </cell>
          <cell r="G215">
            <v>0.12</v>
          </cell>
          <cell r="H215">
            <v>0.13</v>
          </cell>
          <cell r="I215">
            <v>0.11999999999999988</v>
          </cell>
          <cell r="J215">
            <v>0.11999999999999988</v>
          </cell>
          <cell r="K215">
            <v>0.11999999999999988</v>
          </cell>
          <cell r="L215">
            <v>0.10000000000000009</v>
          </cell>
          <cell r="M215">
            <v>0.10000000000000009</v>
          </cell>
          <cell r="N215">
            <v>0.12</v>
          </cell>
        </row>
        <row r="216">
          <cell r="C216">
            <v>38353</v>
          </cell>
          <cell r="D216">
            <v>0.11999999999999988</v>
          </cell>
          <cell r="E216">
            <v>0.12</v>
          </cell>
          <cell r="F216">
            <v>0.13</v>
          </cell>
          <cell r="G216">
            <v>0.12</v>
          </cell>
          <cell r="H216">
            <v>0.13</v>
          </cell>
          <cell r="I216">
            <v>0.11999999999999988</v>
          </cell>
          <cell r="J216">
            <v>0.11999999999999988</v>
          </cell>
          <cell r="K216">
            <v>0.11999999999999988</v>
          </cell>
          <cell r="L216">
            <v>0.10000000000000009</v>
          </cell>
          <cell r="M216">
            <v>0.10000000000000009</v>
          </cell>
          <cell r="N216">
            <v>0.12</v>
          </cell>
        </row>
        <row r="217">
          <cell r="C217">
            <v>38718</v>
          </cell>
          <cell r="D217">
            <v>0.11999999999999988</v>
          </cell>
          <cell r="E217">
            <v>0.12</v>
          </cell>
          <cell r="F217">
            <v>0.13</v>
          </cell>
          <cell r="G217">
            <v>0.12</v>
          </cell>
          <cell r="H217">
            <v>0.13</v>
          </cell>
          <cell r="I217">
            <v>0.11999999999999988</v>
          </cell>
          <cell r="J217">
            <v>0.11999999999999988</v>
          </cell>
          <cell r="K217">
            <v>0.11999999999999988</v>
          </cell>
          <cell r="L217">
            <v>0.10000000000000009</v>
          </cell>
          <cell r="M217">
            <v>0.10000000000000009</v>
          </cell>
          <cell r="N217">
            <v>0.12</v>
          </cell>
        </row>
        <row r="229">
          <cell r="C229" t="str">
            <v>Pulse wins from:</v>
          </cell>
          <cell r="D229" t="str">
            <v>Pulse</v>
          </cell>
          <cell r="E229" t="str">
            <v>AGL</v>
          </cell>
          <cell r="F229" t="str">
            <v>TXU</v>
          </cell>
          <cell r="G229" t="str">
            <v>CitiPower</v>
          </cell>
          <cell r="H229" t="str">
            <v>Powercor</v>
          </cell>
          <cell r="I229" t="str">
            <v>Integral</v>
          </cell>
          <cell r="J229" t="str">
            <v>EnergyAustralia</v>
          </cell>
          <cell r="K229" t="str">
            <v>Rural NSW</v>
          </cell>
          <cell r="L229" t="str">
            <v>Energex</v>
          </cell>
          <cell r="M229" t="str">
            <v>Ergon</v>
          </cell>
          <cell r="N229" t="str">
            <v>Non Incumbent</v>
          </cell>
        </row>
        <row r="230">
          <cell r="C230">
            <v>36526</v>
          </cell>
          <cell r="D230">
            <v>0</v>
          </cell>
          <cell r="E230">
            <v>0.13</v>
          </cell>
          <cell r="F230">
            <v>0.13</v>
          </cell>
          <cell r="G230">
            <v>0.13</v>
          </cell>
          <cell r="H230">
            <v>0.13</v>
          </cell>
          <cell r="I230">
            <v>7.0000000000000007E-2</v>
          </cell>
          <cell r="J230">
            <v>7.0000000000000007E-2</v>
          </cell>
          <cell r="K230">
            <v>7.0000000000000007E-2</v>
          </cell>
          <cell r="L230">
            <v>0.05</v>
          </cell>
          <cell r="M230">
            <v>0.05</v>
          </cell>
          <cell r="N230">
            <v>7.0000000000000007E-2</v>
          </cell>
        </row>
        <row r="231">
          <cell r="C231">
            <v>36892</v>
          </cell>
          <cell r="D231">
            <v>0</v>
          </cell>
          <cell r="E231">
            <v>0.13</v>
          </cell>
          <cell r="F231">
            <v>0.13</v>
          </cell>
          <cell r="G231">
            <v>0.13</v>
          </cell>
          <cell r="H231">
            <v>0.13</v>
          </cell>
          <cell r="I231">
            <v>7.0000000000000007E-2</v>
          </cell>
          <cell r="J231">
            <v>7.0000000000000007E-2</v>
          </cell>
          <cell r="K231">
            <v>7.0000000000000007E-2</v>
          </cell>
          <cell r="L231">
            <v>0.05</v>
          </cell>
          <cell r="M231">
            <v>0.05</v>
          </cell>
          <cell r="N231">
            <v>7.0000000000000007E-2</v>
          </cell>
        </row>
        <row r="232">
          <cell r="C232">
            <v>37257</v>
          </cell>
          <cell r="D232">
            <v>0</v>
          </cell>
          <cell r="E232">
            <v>0.13</v>
          </cell>
          <cell r="F232">
            <v>0.13</v>
          </cell>
          <cell r="G232">
            <v>0.13</v>
          </cell>
          <cell r="H232">
            <v>0.13</v>
          </cell>
          <cell r="I232">
            <v>7.0000000000000007E-2</v>
          </cell>
          <cell r="J232">
            <v>7.0000000000000007E-2</v>
          </cell>
          <cell r="K232">
            <v>7.0000000000000007E-2</v>
          </cell>
          <cell r="L232">
            <v>0.05</v>
          </cell>
          <cell r="M232">
            <v>0.05</v>
          </cell>
          <cell r="N232">
            <v>7.0000000000000007E-2</v>
          </cell>
        </row>
        <row r="233">
          <cell r="C233">
            <v>37622</v>
          </cell>
          <cell r="D233">
            <v>0</v>
          </cell>
          <cell r="E233">
            <v>0.13</v>
          </cell>
          <cell r="F233">
            <v>0.13</v>
          </cell>
          <cell r="G233">
            <v>0.13</v>
          </cell>
          <cell r="H233">
            <v>0.13</v>
          </cell>
          <cell r="I233">
            <v>7.0000000000000007E-2</v>
          </cell>
          <cell r="J233">
            <v>7.0000000000000007E-2</v>
          </cell>
          <cell r="K233">
            <v>7.0000000000000007E-2</v>
          </cell>
          <cell r="L233">
            <v>0.05</v>
          </cell>
          <cell r="M233">
            <v>0.05</v>
          </cell>
          <cell r="N233">
            <v>7.0000000000000007E-2</v>
          </cell>
        </row>
        <row r="234">
          <cell r="C234">
            <v>37987</v>
          </cell>
          <cell r="D234">
            <v>0</v>
          </cell>
          <cell r="E234">
            <v>0.13</v>
          </cell>
          <cell r="F234">
            <v>0.13</v>
          </cell>
          <cell r="G234">
            <v>0.13</v>
          </cell>
          <cell r="H234">
            <v>0.13</v>
          </cell>
          <cell r="I234">
            <v>7.0000000000000007E-2</v>
          </cell>
          <cell r="J234">
            <v>7.0000000000000007E-2</v>
          </cell>
          <cell r="K234">
            <v>7.0000000000000007E-2</v>
          </cell>
          <cell r="L234">
            <v>0.05</v>
          </cell>
          <cell r="M234">
            <v>0.05</v>
          </cell>
          <cell r="N234">
            <v>7.0000000000000007E-2</v>
          </cell>
        </row>
        <row r="235">
          <cell r="C235">
            <v>38353</v>
          </cell>
          <cell r="D235">
            <v>0</v>
          </cell>
          <cell r="E235">
            <v>0.13</v>
          </cell>
          <cell r="F235">
            <v>0.13</v>
          </cell>
          <cell r="G235">
            <v>0.13</v>
          </cell>
          <cell r="H235">
            <v>0.13</v>
          </cell>
          <cell r="I235">
            <v>7.0000000000000007E-2</v>
          </cell>
          <cell r="J235">
            <v>7.0000000000000007E-2</v>
          </cell>
          <cell r="K235">
            <v>7.0000000000000007E-2</v>
          </cell>
          <cell r="L235">
            <v>0.05</v>
          </cell>
          <cell r="M235">
            <v>0.05</v>
          </cell>
          <cell r="N235">
            <v>7.0000000000000007E-2</v>
          </cell>
        </row>
        <row r="236">
          <cell r="C236">
            <v>38718</v>
          </cell>
          <cell r="D236">
            <v>0</v>
          </cell>
          <cell r="E236">
            <v>0.13</v>
          </cell>
          <cell r="F236">
            <v>0.13</v>
          </cell>
          <cell r="G236">
            <v>0.13</v>
          </cell>
          <cell r="H236">
            <v>0.13</v>
          </cell>
          <cell r="I236">
            <v>7.0000000000000007E-2</v>
          </cell>
          <cell r="J236">
            <v>7.0000000000000007E-2</v>
          </cell>
          <cell r="K236">
            <v>7.0000000000000007E-2</v>
          </cell>
          <cell r="L236">
            <v>0.05</v>
          </cell>
          <cell r="M236">
            <v>0.05</v>
          </cell>
          <cell r="N236">
            <v>7.0000000000000007E-2</v>
          </cell>
        </row>
        <row r="238">
          <cell r="C238" t="str">
            <v>AGL</v>
          </cell>
          <cell r="D238" t="str">
            <v>Pulse</v>
          </cell>
          <cell r="E238" t="str">
            <v>AGL</v>
          </cell>
          <cell r="F238" t="str">
            <v>TXU</v>
          </cell>
          <cell r="G238" t="str">
            <v>CitiPower</v>
          </cell>
          <cell r="H238" t="str">
            <v>Powercor</v>
          </cell>
          <cell r="I238" t="str">
            <v>Integral</v>
          </cell>
          <cell r="J238" t="str">
            <v>EnergyAustralia</v>
          </cell>
          <cell r="K238" t="str">
            <v>Rural NSW</v>
          </cell>
          <cell r="L238" t="str">
            <v>Energex</v>
          </cell>
          <cell r="M238" t="str">
            <v>Ergon</v>
          </cell>
          <cell r="N238" t="str">
            <v>Non Incumbent</v>
          </cell>
        </row>
        <row r="239">
          <cell r="C239">
            <v>36526</v>
          </cell>
          <cell r="D239">
            <v>0.1</v>
          </cell>
          <cell r="E239">
            <v>0</v>
          </cell>
          <cell r="F239">
            <v>0.08</v>
          </cell>
          <cell r="G239">
            <v>0.08</v>
          </cell>
          <cell r="H239">
            <v>0.08</v>
          </cell>
          <cell r="I239">
            <v>6.7500000000000004E-2</v>
          </cell>
          <cell r="J239">
            <v>6.7500000000000004E-2</v>
          </cell>
          <cell r="K239">
            <v>6.7500000000000004E-2</v>
          </cell>
          <cell r="L239">
            <v>0.05</v>
          </cell>
          <cell r="M239">
            <v>0.05</v>
          </cell>
          <cell r="N239">
            <v>7.4999999999999997E-2</v>
          </cell>
        </row>
        <row r="240">
          <cell r="C240">
            <v>36892</v>
          </cell>
          <cell r="D240">
            <v>0.1</v>
          </cell>
          <cell r="E240">
            <v>0</v>
          </cell>
          <cell r="F240">
            <v>0.08</v>
          </cell>
          <cell r="G240">
            <v>0.08</v>
          </cell>
          <cell r="H240">
            <v>0.08</v>
          </cell>
          <cell r="I240">
            <v>6.7500000000000004E-2</v>
          </cell>
          <cell r="J240">
            <v>6.7500000000000004E-2</v>
          </cell>
          <cell r="K240">
            <v>6.7500000000000004E-2</v>
          </cell>
          <cell r="L240">
            <v>0.05</v>
          </cell>
          <cell r="M240">
            <v>0.05</v>
          </cell>
          <cell r="N240">
            <v>7.4999999999999997E-2</v>
          </cell>
        </row>
        <row r="241">
          <cell r="C241">
            <v>37257</v>
          </cell>
          <cell r="D241">
            <v>0.1</v>
          </cell>
          <cell r="E241">
            <v>0</v>
          </cell>
          <cell r="F241">
            <v>0.08</v>
          </cell>
          <cell r="G241">
            <v>0.08</v>
          </cell>
          <cell r="H241">
            <v>0.08</v>
          </cell>
          <cell r="I241">
            <v>6.7500000000000004E-2</v>
          </cell>
          <cell r="J241">
            <v>6.7500000000000004E-2</v>
          </cell>
          <cell r="K241">
            <v>6.7500000000000004E-2</v>
          </cell>
          <cell r="L241">
            <v>0.05</v>
          </cell>
          <cell r="M241">
            <v>0.05</v>
          </cell>
          <cell r="N241">
            <v>7.4999999999999997E-2</v>
          </cell>
        </row>
        <row r="242">
          <cell r="C242">
            <v>37622</v>
          </cell>
          <cell r="D242">
            <v>0.1</v>
          </cell>
          <cell r="E242">
            <v>0</v>
          </cell>
          <cell r="F242">
            <v>0.08</v>
          </cell>
          <cell r="G242">
            <v>0.08</v>
          </cell>
          <cell r="H242">
            <v>0.08</v>
          </cell>
          <cell r="I242">
            <v>6.7500000000000004E-2</v>
          </cell>
          <cell r="J242">
            <v>6.7500000000000004E-2</v>
          </cell>
          <cell r="K242">
            <v>6.7500000000000004E-2</v>
          </cell>
          <cell r="L242">
            <v>0.05</v>
          </cell>
          <cell r="M242">
            <v>0.05</v>
          </cell>
          <cell r="N242">
            <v>7.4999999999999997E-2</v>
          </cell>
        </row>
        <row r="243">
          <cell r="C243">
            <v>37987</v>
          </cell>
          <cell r="D243">
            <v>0.1</v>
          </cell>
          <cell r="E243">
            <v>0</v>
          </cell>
          <cell r="F243">
            <v>0.08</v>
          </cell>
          <cell r="G243">
            <v>0.08</v>
          </cell>
          <cell r="H243">
            <v>0.08</v>
          </cell>
          <cell r="I243">
            <v>6.7500000000000004E-2</v>
          </cell>
          <cell r="J243">
            <v>6.7500000000000004E-2</v>
          </cell>
          <cell r="K243">
            <v>6.7500000000000004E-2</v>
          </cell>
          <cell r="L243">
            <v>0.05</v>
          </cell>
          <cell r="M243">
            <v>0.05</v>
          </cell>
          <cell r="N243">
            <v>7.4999999999999997E-2</v>
          </cell>
        </row>
        <row r="244">
          <cell r="C244">
            <v>38353</v>
          </cell>
          <cell r="D244">
            <v>0.1</v>
          </cell>
          <cell r="E244">
            <v>0</v>
          </cell>
          <cell r="F244">
            <v>0.08</v>
          </cell>
          <cell r="G244">
            <v>0.08</v>
          </cell>
          <cell r="H244">
            <v>0.08</v>
          </cell>
          <cell r="I244">
            <v>6.7500000000000004E-2</v>
          </cell>
          <cell r="J244">
            <v>6.7500000000000004E-2</v>
          </cell>
          <cell r="K244">
            <v>6.7500000000000004E-2</v>
          </cell>
          <cell r="L244">
            <v>0.05</v>
          </cell>
          <cell r="M244">
            <v>0.05</v>
          </cell>
          <cell r="N244">
            <v>7.4999999999999997E-2</v>
          </cell>
        </row>
        <row r="245">
          <cell r="C245">
            <v>38718</v>
          </cell>
          <cell r="D245">
            <v>0.1</v>
          </cell>
          <cell r="E245">
            <v>0</v>
          </cell>
          <cell r="F245">
            <v>0.08</v>
          </cell>
          <cell r="G245">
            <v>0.08</v>
          </cell>
          <cell r="H245">
            <v>0.08</v>
          </cell>
          <cell r="I245">
            <v>6.7500000000000004E-2</v>
          </cell>
          <cell r="J245">
            <v>6.7500000000000004E-2</v>
          </cell>
          <cell r="K245">
            <v>6.7500000000000004E-2</v>
          </cell>
          <cell r="L245">
            <v>0.05</v>
          </cell>
          <cell r="M245">
            <v>0.05</v>
          </cell>
          <cell r="N245">
            <v>7.4999999999999997E-2</v>
          </cell>
        </row>
        <row r="247">
          <cell r="C247" t="str">
            <v>TXU</v>
          </cell>
          <cell r="D247" t="str">
            <v>Pulse</v>
          </cell>
          <cell r="E247" t="str">
            <v>AGL</v>
          </cell>
          <cell r="F247" t="str">
            <v>TXU</v>
          </cell>
          <cell r="G247" t="str">
            <v>CitiPower</v>
          </cell>
          <cell r="H247" t="str">
            <v>Powercor</v>
          </cell>
          <cell r="I247" t="str">
            <v>Integral</v>
          </cell>
          <cell r="J247" t="str">
            <v>EnergyAustralia</v>
          </cell>
          <cell r="K247" t="str">
            <v>Rural NSW</v>
          </cell>
          <cell r="L247" t="str">
            <v>Energex</v>
          </cell>
          <cell r="M247" t="str">
            <v>Ergon</v>
          </cell>
          <cell r="N247" t="str">
            <v>Non Incumbent</v>
          </cell>
        </row>
        <row r="248">
          <cell r="C248">
            <v>36526</v>
          </cell>
          <cell r="D248">
            <v>0.1</v>
          </cell>
          <cell r="E248">
            <v>0.09</v>
          </cell>
          <cell r="F248">
            <v>0</v>
          </cell>
          <cell r="G248">
            <v>0.09</v>
          </cell>
          <cell r="H248">
            <v>0.09</v>
          </cell>
          <cell r="I248">
            <v>6.7500000000000004E-2</v>
          </cell>
          <cell r="J248">
            <v>6.7500000000000004E-2</v>
          </cell>
          <cell r="K248">
            <v>6.7500000000000004E-2</v>
          </cell>
          <cell r="L248">
            <v>0.05</v>
          </cell>
          <cell r="M248">
            <v>0.05</v>
          </cell>
          <cell r="N248">
            <v>7.4999999999999997E-2</v>
          </cell>
        </row>
        <row r="249">
          <cell r="C249">
            <v>36892</v>
          </cell>
          <cell r="D249">
            <v>0.1</v>
          </cell>
          <cell r="E249">
            <v>0.09</v>
          </cell>
          <cell r="F249">
            <v>0</v>
          </cell>
          <cell r="G249">
            <v>0.09</v>
          </cell>
          <cell r="H249">
            <v>0.09</v>
          </cell>
          <cell r="I249">
            <v>6.7500000000000004E-2</v>
          </cell>
          <cell r="J249">
            <v>6.7500000000000004E-2</v>
          </cell>
          <cell r="K249">
            <v>6.7500000000000004E-2</v>
          </cell>
          <cell r="L249">
            <v>0.05</v>
          </cell>
          <cell r="M249">
            <v>0.05</v>
          </cell>
          <cell r="N249">
            <v>7.4999999999999997E-2</v>
          </cell>
        </row>
        <row r="250">
          <cell r="C250">
            <v>37257</v>
          </cell>
          <cell r="D250">
            <v>0.1</v>
          </cell>
          <cell r="E250">
            <v>0.09</v>
          </cell>
          <cell r="F250">
            <v>0</v>
          </cell>
          <cell r="G250">
            <v>0.09</v>
          </cell>
          <cell r="H250">
            <v>0.09</v>
          </cell>
          <cell r="I250">
            <v>6.7500000000000004E-2</v>
          </cell>
          <cell r="J250">
            <v>6.7500000000000004E-2</v>
          </cell>
          <cell r="K250">
            <v>6.7500000000000004E-2</v>
          </cell>
          <cell r="L250">
            <v>0.05</v>
          </cell>
          <cell r="M250">
            <v>0.05</v>
          </cell>
          <cell r="N250">
            <v>7.4999999999999997E-2</v>
          </cell>
        </row>
        <row r="251">
          <cell r="C251">
            <v>37622</v>
          </cell>
          <cell r="D251">
            <v>0.1</v>
          </cell>
          <cell r="E251">
            <v>0.09</v>
          </cell>
          <cell r="F251">
            <v>0</v>
          </cell>
          <cell r="G251">
            <v>0.09</v>
          </cell>
          <cell r="H251">
            <v>0.09</v>
          </cell>
          <cell r="I251">
            <v>6.7500000000000004E-2</v>
          </cell>
          <cell r="J251">
            <v>6.7500000000000004E-2</v>
          </cell>
          <cell r="K251">
            <v>6.7500000000000004E-2</v>
          </cell>
          <cell r="L251">
            <v>0.05</v>
          </cell>
          <cell r="M251">
            <v>0.05</v>
          </cell>
          <cell r="N251">
            <v>7.4999999999999997E-2</v>
          </cell>
        </row>
        <row r="252">
          <cell r="C252">
            <v>37987</v>
          </cell>
          <cell r="D252">
            <v>0.1</v>
          </cell>
          <cell r="E252">
            <v>0.09</v>
          </cell>
          <cell r="F252">
            <v>0</v>
          </cell>
          <cell r="G252">
            <v>0.09</v>
          </cell>
          <cell r="H252">
            <v>0.09</v>
          </cell>
          <cell r="I252">
            <v>6.7500000000000004E-2</v>
          </cell>
          <cell r="J252">
            <v>6.7500000000000004E-2</v>
          </cell>
          <cell r="K252">
            <v>6.7500000000000004E-2</v>
          </cell>
          <cell r="L252">
            <v>0.05</v>
          </cell>
          <cell r="M252">
            <v>0.05</v>
          </cell>
          <cell r="N252">
            <v>7.4999999999999997E-2</v>
          </cell>
        </row>
        <row r="253">
          <cell r="C253">
            <v>38353</v>
          </cell>
          <cell r="D253">
            <v>0.1</v>
          </cell>
          <cell r="E253">
            <v>0.09</v>
          </cell>
          <cell r="F253">
            <v>0</v>
          </cell>
          <cell r="G253">
            <v>0.09</v>
          </cell>
          <cell r="H253">
            <v>0.09</v>
          </cell>
          <cell r="I253">
            <v>6.7500000000000004E-2</v>
          </cell>
          <cell r="J253">
            <v>6.7500000000000004E-2</v>
          </cell>
          <cell r="K253">
            <v>6.7500000000000004E-2</v>
          </cell>
          <cell r="L253">
            <v>0.05</v>
          </cell>
          <cell r="M253">
            <v>0.05</v>
          </cell>
          <cell r="N253">
            <v>7.4999999999999997E-2</v>
          </cell>
        </row>
        <row r="254">
          <cell r="C254">
            <v>38718</v>
          </cell>
          <cell r="D254">
            <v>0.1</v>
          </cell>
          <cell r="E254">
            <v>0.09</v>
          </cell>
          <cell r="F254">
            <v>0</v>
          </cell>
          <cell r="G254">
            <v>0.09</v>
          </cell>
          <cell r="H254">
            <v>0.09</v>
          </cell>
          <cell r="I254">
            <v>6.7500000000000004E-2</v>
          </cell>
          <cell r="J254">
            <v>6.7500000000000004E-2</v>
          </cell>
          <cell r="K254">
            <v>6.7500000000000004E-2</v>
          </cell>
          <cell r="L254">
            <v>0.05</v>
          </cell>
          <cell r="M254">
            <v>0.05</v>
          </cell>
          <cell r="N254">
            <v>7.4999999999999997E-2</v>
          </cell>
        </row>
        <row r="256">
          <cell r="C256" t="str">
            <v>CitiPower</v>
          </cell>
          <cell r="D256" t="str">
            <v>Pulse</v>
          </cell>
          <cell r="E256" t="str">
            <v>AGL</v>
          </cell>
          <cell r="F256" t="str">
            <v>TXU</v>
          </cell>
          <cell r="G256" t="str">
            <v>CitiPower</v>
          </cell>
          <cell r="H256" t="str">
            <v>Powercor</v>
          </cell>
          <cell r="I256" t="str">
            <v>Integral</v>
          </cell>
          <cell r="J256" t="str">
            <v>EnergyAustralia</v>
          </cell>
          <cell r="K256" t="str">
            <v>Rural NSW</v>
          </cell>
          <cell r="L256" t="str">
            <v>Energex</v>
          </cell>
          <cell r="M256" t="str">
            <v>Ergon</v>
          </cell>
          <cell r="N256" t="str">
            <v>Non Incumbent</v>
          </cell>
        </row>
        <row r="257">
          <cell r="C257">
            <v>36526</v>
          </cell>
          <cell r="D257">
            <v>0.1</v>
          </cell>
          <cell r="E257">
            <v>0.08</v>
          </cell>
          <cell r="F257">
            <v>0.08</v>
          </cell>
          <cell r="G257">
            <v>0</v>
          </cell>
          <cell r="H257">
            <v>0.08</v>
          </cell>
          <cell r="I257">
            <v>6.7500000000000004E-2</v>
          </cell>
          <cell r="J257">
            <v>6.7500000000000004E-2</v>
          </cell>
          <cell r="K257">
            <v>6.7500000000000004E-2</v>
          </cell>
          <cell r="L257">
            <v>0.05</v>
          </cell>
          <cell r="M257">
            <v>0.05</v>
          </cell>
          <cell r="N257">
            <v>7.4999999999999997E-2</v>
          </cell>
        </row>
        <row r="258">
          <cell r="C258">
            <v>36892</v>
          </cell>
          <cell r="D258">
            <v>0.1</v>
          </cell>
          <cell r="E258">
            <v>0.08</v>
          </cell>
          <cell r="F258">
            <v>0.08</v>
          </cell>
          <cell r="G258">
            <v>0</v>
          </cell>
          <cell r="H258">
            <v>0.08</v>
          </cell>
          <cell r="I258">
            <v>6.7500000000000004E-2</v>
          </cell>
          <cell r="J258">
            <v>6.7500000000000004E-2</v>
          </cell>
          <cell r="K258">
            <v>6.7500000000000004E-2</v>
          </cell>
          <cell r="L258">
            <v>0.05</v>
          </cell>
          <cell r="M258">
            <v>0.05</v>
          </cell>
          <cell r="N258">
            <v>7.4999999999999997E-2</v>
          </cell>
        </row>
        <row r="259">
          <cell r="C259">
            <v>37257</v>
          </cell>
          <cell r="D259">
            <v>0.1</v>
          </cell>
          <cell r="E259">
            <v>0.08</v>
          </cell>
          <cell r="F259">
            <v>0.08</v>
          </cell>
          <cell r="G259">
            <v>0</v>
          </cell>
          <cell r="H259">
            <v>0.08</v>
          </cell>
          <cell r="I259">
            <v>6.7500000000000004E-2</v>
          </cell>
          <cell r="J259">
            <v>6.7500000000000004E-2</v>
          </cell>
          <cell r="K259">
            <v>6.7500000000000004E-2</v>
          </cell>
          <cell r="L259">
            <v>0.05</v>
          </cell>
          <cell r="M259">
            <v>0.05</v>
          </cell>
          <cell r="N259">
            <v>7.4999999999999997E-2</v>
          </cell>
        </row>
        <row r="260">
          <cell r="C260">
            <v>37622</v>
          </cell>
          <cell r="D260">
            <v>0.1</v>
          </cell>
          <cell r="E260">
            <v>0.08</v>
          </cell>
          <cell r="F260">
            <v>0.08</v>
          </cell>
          <cell r="G260">
            <v>0</v>
          </cell>
          <cell r="H260">
            <v>0.08</v>
          </cell>
          <cell r="I260">
            <v>6.7500000000000004E-2</v>
          </cell>
          <cell r="J260">
            <v>6.7500000000000004E-2</v>
          </cell>
          <cell r="K260">
            <v>6.7500000000000004E-2</v>
          </cell>
          <cell r="L260">
            <v>0.05</v>
          </cell>
          <cell r="M260">
            <v>0.05</v>
          </cell>
          <cell r="N260">
            <v>7.4999999999999997E-2</v>
          </cell>
        </row>
        <row r="261">
          <cell r="C261">
            <v>37987</v>
          </cell>
          <cell r="D261">
            <v>0.1</v>
          </cell>
          <cell r="E261">
            <v>0.08</v>
          </cell>
          <cell r="F261">
            <v>0.08</v>
          </cell>
          <cell r="G261">
            <v>0</v>
          </cell>
          <cell r="H261">
            <v>0.08</v>
          </cell>
          <cell r="I261">
            <v>6.7500000000000004E-2</v>
          </cell>
          <cell r="J261">
            <v>6.7500000000000004E-2</v>
          </cell>
          <cell r="K261">
            <v>6.7500000000000004E-2</v>
          </cell>
          <cell r="L261">
            <v>0.05</v>
          </cell>
          <cell r="M261">
            <v>0.05</v>
          </cell>
          <cell r="N261">
            <v>7.4999999999999997E-2</v>
          </cell>
        </row>
        <row r="262">
          <cell r="C262">
            <v>38353</v>
          </cell>
          <cell r="D262">
            <v>0.1</v>
          </cell>
          <cell r="E262">
            <v>0.08</v>
          </cell>
          <cell r="F262">
            <v>0.08</v>
          </cell>
          <cell r="G262">
            <v>0</v>
          </cell>
          <cell r="H262">
            <v>0.08</v>
          </cell>
          <cell r="I262">
            <v>6.7500000000000004E-2</v>
          </cell>
          <cell r="J262">
            <v>6.7500000000000004E-2</v>
          </cell>
          <cell r="K262">
            <v>6.7500000000000004E-2</v>
          </cell>
          <cell r="L262">
            <v>0.05</v>
          </cell>
          <cell r="M262">
            <v>0.05</v>
          </cell>
          <cell r="N262">
            <v>7.4999999999999997E-2</v>
          </cell>
        </row>
        <row r="263">
          <cell r="C263">
            <v>38718</v>
          </cell>
          <cell r="D263">
            <v>0.1</v>
          </cell>
          <cell r="E263">
            <v>0.08</v>
          </cell>
          <cell r="F263">
            <v>0.08</v>
          </cell>
          <cell r="G263">
            <v>0</v>
          </cell>
          <cell r="H263">
            <v>0.08</v>
          </cell>
          <cell r="I263">
            <v>6.7500000000000004E-2</v>
          </cell>
          <cell r="J263">
            <v>6.7500000000000004E-2</v>
          </cell>
          <cell r="K263">
            <v>6.7500000000000004E-2</v>
          </cell>
          <cell r="L263">
            <v>0.05</v>
          </cell>
          <cell r="M263">
            <v>0.05</v>
          </cell>
          <cell r="N263">
            <v>7.4999999999999997E-2</v>
          </cell>
        </row>
        <row r="265">
          <cell r="C265" t="str">
            <v>Powercor</v>
          </cell>
          <cell r="D265" t="str">
            <v>Pulse</v>
          </cell>
          <cell r="E265" t="str">
            <v>AGL</v>
          </cell>
          <cell r="F265" t="str">
            <v>TXU</v>
          </cell>
          <cell r="G265" t="str">
            <v>CitiPower</v>
          </cell>
          <cell r="H265" t="str">
            <v>Powercor</v>
          </cell>
          <cell r="I265" t="str">
            <v>Integral</v>
          </cell>
          <cell r="J265" t="str">
            <v>EnergyAustralia</v>
          </cell>
          <cell r="K265" t="str">
            <v>Rural NSW</v>
          </cell>
          <cell r="L265" t="str">
            <v>Energex</v>
          </cell>
          <cell r="M265" t="str">
            <v>Ergon</v>
          </cell>
          <cell r="N265" t="str">
            <v>Non Incumbent</v>
          </cell>
        </row>
        <row r="266">
          <cell r="C266">
            <v>36526</v>
          </cell>
          <cell r="D266">
            <v>0.1</v>
          </cell>
          <cell r="E266">
            <v>0.09</v>
          </cell>
          <cell r="F266">
            <v>0.09</v>
          </cell>
          <cell r="G266">
            <v>0.09</v>
          </cell>
          <cell r="H266">
            <v>0</v>
          </cell>
          <cell r="I266">
            <v>6.7500000000000004E-2</v>
          </cell>
          <cell r="J266">
            <v>6.7500000000000004E-2</v>
          </cell>
          <cell r="K266">
            <v>6.7500000000000004E-2</v>
          </cell>
          <cell r="L266">
            <v>0.05</v>
          </cell>
          <cell r="M266">
            <v>0.05</v>
          </cell>
          <cell r="N266">
            <v>7.4999999999999997E-2</v>
          </cell>
        </row>
        <row r="267">
          <cell r="C267">
            <v>36892</v>
          </cell>
          <cell r="D267">
            <v>0.1</v>
          </cell>
          <cell r="E267">
            <v>0.09</v>
          </cell>
          <cell r="F267">
            <v>0.09</v>
          </cell>
          <cell r="G267">
            <v>0.09</v>
          </cell>
          <cell r="H267">
            <v>0</v>
          </cell>
          <cell r="I267">
            <v>6.7500000000000004E-2</v>
          </cell>
          <cell r="J267">
            <v>6.7500000000000004E-2</v>
          </cell>
          <cell r="K267">
            <v>6.7500000000000004E-2</v>
          </cell>
          <cell r="L267">
            <v>0.05</v>
          </cell>
          <cell r="M267">
            <v>0.05</v>
          </cell>
          <cell r="N267">
            <v>7.4999999999999997E-2</v>
          </cell>
        </row>
        <row r="268">
          <cell r="C268">
            <v>37257</v>
          </cell>
          <cell r="D268">
            <v>0.1</v>
          </cell>
          <cell r="E268">
            <v>0.09</v>
          </cell>
          <cell r="F268">
            <v>0.09</v>
          </cell>
          <cell r="G268">
            <v>0.09</v>
          </cell>
          <cell r="H268">
            <v>0</v>
          </cell>
          <cell r="I268">
            <v>6.7500000000000004E-2</v>
          </cell>
          <cell r="J268">
            <v>6.7500000000000004E-2</v>
          </cell>
          <cell r="K268">
            <v>6.7500000000000004E-2</v>
          </cell>
          <cell r="L268">
            <v>0.05</v>
          </cell>
          <cell r="M268">
            <v>0.05</v>
          </cell>
          <cell r="N268">
            <v>7.4999999999999997E-2</v>
          </cell>
        </row>
        <row r="269">
          <cell r="C269">
            <v>37622</v>
          </cell>
          <cell r="D269">
            <v>0.1</v>
          </cell>
          <cell r="E269">
            <v>0.09</v>
          </cell>
          <cell r="F269">
            <v>0.09</v>
          </cell>
          <cell r="G269">
            <v>0.09</v>
          </cell>
          <cell r="H269">
            <v>0</v>
          </cell>
          <cell r="I269">
            <v>6.7500000000000004E-2</v>
          </cell>
          <cell r="J269">
            <v>6.7500000000000004E-2</v>
          </cell>
          <cell r="K269">
            <v>6.7500000000000004E-2</v>
          </cell>
          <cell r="L269">
            <v>0.05</v>
          </cell>
          <cell r="M269">
            <v>0.05</v>
          </cell>
          <cell r="N269">
            <v>7.4999999999999997E-2</v>
          </cell>
        </row>
        <row r="270">
          <cell r="C270">
            <v>37987</v>
          </cell>
          <cell r="D270">
            <v>0.1</v>
          </cell>
          <cell r="E270">
            <v>0.09</v>
          </cell>
          <cell r="F270">
            <v>0.09</v>
          </cell>
          <cell r="G270">
            <v>0.09</v>
          </cell>
          <cell r="H270">
            <v>0</v>
          </cell>
          <cell r="I270">
            <v>6.7500000000000004E-2</v>
          </cell>
          <cell r="J270">
            <v>6.7500000000000004E-2</v>
          </cell>
          <cell r="K270">
            <v>6.7500000000000004E-2</v>
          </cell>
          <cell r="L270">
            <v>0.05</v>
          </cell>
          <cell r="M270">
            <v>0.05</v>
          </cell>
          <cell r="N270">
            <v>7.4999999999999997E-2</v>
          </cell>
        </row>
        <row r="271">
          <cell r="C271">
            <v>38353</v>
          </cell>
          <cell r="D271">
            <v>0.1</v>
          </cell>
          <cell r="E271">
            <v>0.09</v>
          </cell>
          <cell r="F271">
            <v>0.09</v>
          </cell>
          <cell r="G271">
            <v>0.09</v>
          </cell>
          <cell r="H271">
            <v>0</v>
          </cell>
          <cell r="I271">
            <v>6.7500000000000004E-2</v>
          </cell>
          <cell r="J271">
            <v>6.7500000000000004E-2</v>
          </cell>
          <cell r="K271">
            <v>6.7500000000000004E-2</v>
          </cell>
          <cell r="L271">
            <v>0.05</v>
          </cell>
          <cell r="M271">
            <v>0.05</v>
          </cell>
          <cell r="N271">
            <v>7.4999999999999997E-2</v>
          </cell>
        </row>
        <row r="272">
          <cell r="C272">
            <v>38718</v>
          </cell>
          <cell r="D272">
            <v>0.1</v>
          </cell>
          <cell r="E272">
            <v>0.09</v>
          </cell>
          <cell r="F272">
            <v>0.09</v>
          </cell>
          <cell r="G272">
            <v>0.09</v>
          </cell>
          <cell r="H272">
            <v>0</v>
          </cell>
          <cell r="I272">
            <v>6.7500000000000004E-2</v>
          </cell>
          <cell r="J272">
            <v>6.7500000000000004E-2</v>
          </cell>
          <cell r="K272">
            <v>6.7500000000000004E-2</v>
          </cell>
          <cell r="L272">
            <v>0.05</v>
          </cell>
          <cell r="M272">
            <v>0.05</v>
          </cell>
          <cell r="N272">
            <v>7.4999999999999997E-2</v>
          </cell>
        </row>
        <row r="274">
          <cell r="C274" t="str">
            <v>Integral</v>
          </cell>
          <cell r="D274" t="str">
            <v>Pulse</v>
          </cell>
          <cell r="E274" t="str">
            <v>AGL</v>
          </cell>
          <cell r="F274" t="str">
            <v>TXU</v>
          </cell>
          <cell r="G274" t="str">
            <v>CitiPower</v>
          </cell>
          <cell r="H274" t="str">
            <v>Powercor</v>
          </cell>
          <cell r="I274" t="str">
            <v>Integral</v>
          </cell>
          <cell r="J274" t="str">
            <v>EnergyAustralia</v>
          </cell>
          <cell r="K274" t="str">
            <v>Rural NSW</v>
          </cell>
          <cell r="L274" t="str">
            <v>Energex</v>
          </cell>
          <cell r="M274" t="str">
            <v>Ergon</v>
          </cell>
          <cell r="N274" t="str">
            <v>Non Incumbent</v>
          </cell>
        </row>
        <row r="275">
          <cell r="C275">
            <v>36526</v>
          </cell>
          <cell r="D275">
            <v>0.11333333333333334</v>
          </cell>
          <cell r="E275">
            <v>0.11333333333333334</v>
          </cell>
          <cell r="F275">
            <v>0.11333333333333334</v>
          </cell>
          <cell r="G275">
            <v>0.11333333333333334</v>
          </cell>
          <cell r="H275">
            <v>0.11333333333333334</v>
          </cell>
          <cell r="I275">
            <v>0</v>
          </cell>
          <cell r="J275">
            <v>0.2</v>
          </cell>
          <cell r="K275">
            <v>0.2</v>
          </cell>
          <cell r="L275">
            <v>8.3333333333333329E-2</v>
          </cell>
          <cell r="M275">
            <v>8.3333333333333329E-2</v>
          </cell>
          <cell r="N275">
            <v>0.12</v>
          </cell>
        </row>
        <row r="276">
          <cell r="C276">
            <v>36892</v>
          </cell>
          <cell r="D276">
            <v>0.11333333333333334</v>
          </cell>
          <cell r="E276">
            <v>0.11333333333333334</v>
          </cell>
          <cell r="F276">
            <v>0.11333333333333334</v>
          </cell>
          <cell r="G276">
            <v>0.11333333333333334</v>
          </cell>
          <cell r="H276">
            <v>0.11333333333333334</v>
          </cell>
          <cell r="I276">
            <v>0</v>
          </cell>
          <cell r="J276">
            <v>0.2</v>
          </cell>
          <cell r="K276">
            <v>0.2</v>
          </cell>
          <cell r="L276">
            <v>8.3333333333333329E-2</v>
          </cell>
          <cell r="M276">
            <v>8.3333333333333329E-2</v>
          </cell>
          <cell r="N276">
            <v>0.12</v>
          </cell>
        </row>
        <row r="277">
          <cell r="C277">
            <v>37257</v>
          </cell>
          <cell r="D277">
            <v>0.11333333333333334</v>
          </cell>
          <cell r="E277">
            <v>0.11333333333333334</v>
          </cell>
          <cell r="F277">
            <v>0.11333333333333334</v>
          </cell>
          <cell r="G277">
            <v>0.11333333333333334</v>
          </cell>
          <cell r="H277">
            <v>0.11333333333333334</v>
          </cell>
          <cell r="I277">
            <v>0</v>
          </cell>
          <cell r="J277">
            <v>0.2</v>
          </cell>
          <cell r="K277">
            <v>0.2</v>
          </cell>
          <cell r="L277">
            <v>8.3333333333333329E-2</v>
          </cell>
          <cell r="M277">
            <v>8.3333333333333329E-2</v>
          </cell>
          <cell r="N277">
            <v>0.12</v>
          </cell>
        </row>
        <row r="278">
          <cell r="C278">
            <v>37622</v>
          </cell>
          <cell r="D278">
            <v>0.11333333333333334</v>
          </cell>
          <cell r="E278">
            <v>0.11333333333333334</v>
          </cell>
          <cell r="F278">
            <v>0.11333333333333334</v>
          </cell>
          <cell r="G278">
            <v>0.11333333333333334</v>
          </cell>
          <cell r="H278">
            <v>0.11333333333333334</v>
          </cell>
          <cell r="I278">
            <v>0</v>
          </cell>
          <cell r="J278">
            <v>0.2</v>
          </cell>
          <cell r="K278">
            <v>0.2</v>
          </cell>
          <cell r="L278">
            <v>8.3333333333333329E-2</v>
          </cell>
          <cell r="M278">
            <v>8.3333333333333329E-2</v>
          </cell>
          <cell r="N278">
            <v>0.12</v>
          </cell>
        </row>
        <row r="279">
          <cell r="C279">
            <v>37987</v>
          </cell>
          <cell r="D279">
            <v>0.11333333333333334</v>
          </cell>
          <cell r="E279">
            <v>0.11333333333333334</v>
          </cell>
          <cell r="F279">
            <v>0.11333333333333334</v>
          </cell>
          <cell r="G279">
            <v>0.11333333333333334</v>
          </cell>
          <cell r="H279">
            <v>0.11333333333333334</v>
          </cell>
          <cell r="I279">
            <v>0</v>
          </cell>
          <cell r="J279">
            <v>0.2</v>
          </cell>
          <cell r="K279">
            <v>0.2</v>
          </cell>
          <cell r="L279">
            <v>8.3333333333333329E-2</v>
          </cell>
          <cell r="M279">
            <v>8.3333333333333329E-2</v>
          </cell>
          <cell r="N279">
            <v>0.12</v>
          </cell>
        </row>
        <row r="280">
          <cell r="C280">
            <v>38353</v>
          </cell>
          <cell r="D280">
            <v>0.11333333333333334</v>
          </cell>
          <cell r="E280">
            <v>0.11333333333333334</v>
          </cell>
          <cell r="F280">
            <v>0.11333333333333334</v>
          </cell>
          <cell r="G280">
            <v>0.11333333333333334</v>
          </cell>
          <cell r="H280">
            <v>0.11333333333333334</v>
          </cell>
          <cell r="I280">
            <v>0</v>
          </cell>
          <cell r="J280">
            <v>0.2</v>
          </cell>
          <cell r="K280">
            <v>0.2</v>
          </cell>
          <cell r="L280">
            <v>8.3333333333333329E-2</v>
          </cell>
          <cell r="M280">
            <v>8.3333333333333329E-2</v>
          </cell>
          <cell r="N280">
            <v>0.12</v>
          </cell>
        </row>
        <row r="281">
          <cell r="C281">
            <v>38718</v>
          </cell>
          <cell r="D281">
            <v>0.11333333333333334</v>
          </cell>
          <cell r="E281">
            <v>0.11333333333333334</v>
          </cell>
          <cell r="F281">
            <v>0.11333333333333334</v>
          </cell>
          <cell r="G281">
            <v>0.11333333333333334</v>
          </cell>
          <cell r="H281">
            <v>0.11333333333333334</v>
          </cell>
          <cell r="I281">
            <v>0</v>
          </cell>
          <cell r="J281">
            <v>0.2</v>
          </cell>
          <cell r="K281">
            <v>0.2</v>
          </cell>
          <cell r="L281">
            <v>8.3333333333333329E-2</v>
          </cell>
          <cell r="M281">
            <v>8.3333333333333329E-2</v>
          </cell>
          <cell r="N281">
            <v>0.12</v>
          </cell>
        </row>
        <row r="283">
          <cell r="C283" t="str">
            <v>EnergyAustralia</v>
          </cell>
          <cell r="D283" t="str">
            <v>Pulse</v>
          </cell>
          <cell r="E283" t="str">
            <v>AGL</v>
          </cell>
          <cell r="F283" t="str">
            <v>TXU</v>
          </cell>
          <cell r="G283" t="str">
            <v>CitiPower</v>
          </cell>
          <cell r="H283" t="str">
            <v>Powercor</v>
          </cell>
          <cell r="I283" t="str">
            <v>Integral</v>
          </cell>
          <cell r="J283" t="str">
            <v>EnergyAustralia</v>
          </cell>
          <cell r="K283" t="str">
            <v>Rural NSW</v>
          </cell>
          <cell r="L283" t="str">
            <v>Energex</v>
          </cell>
          <cell r="M283" t="str">
            <v>Ergon</v>
          </cell>
          <cell r="N283" t="str">
            <v>Non Incumbent</v>
          </cell>
        </row>
        <row r="284">
          <cell r="C284">
            <v>36526</v>
          </cell>
          <cell r="D284">
            <v>0.11333333333333334</v>
          </cell>
          <cell r="E284">
            <v>0.11333333333333334</v>
          </cell>
          <cell r="F284">
            <v>0.11333333333333334</v>
          </cell>
          <cell r="G284">
            <v>0.11333333333333334</v>
          </cell>
          <cell r="H284">
            <v>0.11333333333333334</v>
          </cell>
          <cell r="I284">
            <v>0.2</v>
          </cell>
          <cell r="J284">
            <v>0</v>
          </cell>
          <cell r="K284">
            <v>0.2</v>
          </cell>
          <cell r="L284">
            <v>8.3333333333333329E-2</v>
          </cell>
          <cell r="M284">
            <v>8.3333333333333329E-2</v>
          </cell>
          <cell r="N284">
            <v>0.12</v>
          </cell>
        </row>
        <row r="285">
          <cell r="C285">
            <v>36892</v>
          </cell>
          <cell r="D285">
            <v>0.11333333333333334</v>
          </cell>
          <cell r="E285">
            <v>0.11333333333333334</v>
          </cell>
          <cell r="F285">
            <v>0.11333333333333334</v>
          </cell>
          <cell r="G285">
            <v>0.11333333333333334</v>
          </cell>
          <cell r="H285">
            <v>0.11333333333333334</v>
          </cell>
          <cell r="I285">
            <v>0.2</v>
          </cell>
          <cell r="J285">
            <v>0</v>
          </cell>
          <cell r="K285">
            <v>0.2</v>
          </cell>
          <cell r="L285">
            <v>8.3333333333333329E-2</v>
          </cell>
          <cell r="M285">
            <v>8.3333333333333329E-2</v>
          </cell>
          <cell r="N285">
            <v>0.12</v>
          </cell>
        </row>
        <row r="286">
          <cell r="C286">
            <v>37257</v>
          </cell>
          <cell r="D286">
            <v>0.11333333333333334</v>
          </cell>
          <cell r="E286">
            <v>0.11333333333333334</v>
          </cell>
          <cell r="F286">
            <v>0.11333333333333334</v>
          </cell>
          <cell r="G286">
            <v>0.11333333333333334</v>
          </cell>
          <cell r="H286">
            <v>0.11333333333333334</v>
          </cell>
          <cell r="I286">
            <v>0.2</v>
          </cell>
          <cell r="J286">
            <v>0</v>
          </cell>
          <cell r="K286">
            <v>0.2</v>
          </cell>
          <cell r="L286">
            <v>8.3333333333333329E-2</v>
          </cell>
          <cell r="M286">
            <v>8.3333333333333329E-2</v>
          </cell>
          <cell r="N286">
            <v>0.12</v>
          </cell>
        </row>
        <row r="287">
          <cell r="C287">
            <v>37622</v>
          </cell>
          <cell r="D287">
            <v>0.11333333333333334</v>
          </cell>
          <cell r="E287">
            <v>0.11333333333333334</v>
          </cell>
          <cell r="F287">
            <v>0.11333333333333334</v>
          </cell>
          <cell r="G287">
            <v>0.11333333333333334</v>
          </cell>
          <cell r="H287">
            <v>0.11333333333333334</v>
          </cell>
          <cell r="I287">
            <v>0.2</v>
          </cell>
          <cell r="J287">
            <v>0</v>
          </cell>
          <cell r="K287">
            <v>0.2</v>
          </cell>
          <cell r="L287">
            <v>8.3333333333333329E-2</v>
          </cell>
          <cell r="M287">
            <v>8.3333333333333329E-2</v>
          </cell>
          <cell r="N287">
            <v>0.12</v>
          </cell>
        </row>
        <row r="288">
          <cell r="C288">
            <v>37987</v>
          </cell>
          <cell r="D288">
            <v>0.11333333333333334</v>
          </cell>
          <cell r="E288">
            <v>0.11333333333333334</v>
          </cell>
          <cell r="F288">
            <v>0.11333333333333334</v>
          </cell>
          <cell r="G288">
            <v>0.11333333333333334</v>
          </cell>
          <cell r="H288">
            <v>0.11333333333333334</v>
          </cell>
          <cell r="I288">
            <v>0.2</v>
          </cell>
          <cell r="J288">
            <v>0</v>
          </cell>
          <cell r="K288">
            <v>0.2</v>
          </cell>
          <cell r="L288">
            <v>8.3333333333333329E-2</v>
          </cell>
          <cell r="M288">
            <v>8.3333333333333329E-2</v>
          </cell>
          <cell r="N288">
            <v>0.12</v>
          </cell>
        </row>
        <row r="289">
          <cell r="C289">
            <v>38353</v>
          </cell>
          <cell r="D289">
            <v>0.11333333333333334</v>
          </cell>
          <cell r="E289">
            <v>0.11333333333333334</v>
          </cell>
          <cell r="F289">
            <v>0.11333333333333334</v>
          </cell>
          <cell r="G289">
            <v>0.11333333333333334</v>
          </cell>
          <cell r="H289">
            <v>0.11333333333333334</v>
          </cell>
          <cell r="I289">
            <v>0.2</v>
          </cell>
          <cell r="J289">
            <v>0</v>
          </cell>
          <cell r="K289">
            <v>0.2</v>
          </cell>
          <cell r="L289">
            <v>8.3333333333333329E-2</v>
          </cell>
          <cell r="M289">
            <v>8.3333333333333329E-2</v>
          </cell>
          <cell r="N289">
            <v>0.12</v>
          </cell>
        </row>
        <row r="290">
          <cell r="C290">
            <v>38718</v>
          </cell>
          <cell r="D290">
            <v>0.11333333333333334</v>
          </cell>
          <cell r="E290">
            <v>0.11333333333333334</v>
          </cell>
          <cell r="F290">
            <v>0.11333333333333334</v>
          </cell>
          <cell r="G290">
            <v>0.11333333333333334</v>
          </cell>
          <cell r="H290">
            <v>0.11333333333333334</v>
          </cell>
          <cell r="I290">
            <v>0.2</v>
          </cell>
          <cell r="J290">
            <v>0</v>
          </cell>
          <cell r="K290">
            <v>0.2</v>
          </cell>
          <cell r="L290">
            <v>8.3333333333333329E-2</v>
          </cell>
          <cell r="M290">
            <v>8.3333333333333329E-2</v>
          </cell>
          <cell r="N290">
            <v>0.12</v>
          </cell>
        </row>
        <row r="292">
          <cell r="C292" t="str">
            <v>Rural NSW</v>
          </cell>
          <cell r="D292" t="str">
            <v>Pulse</v>
          </cell>
          <cell r="E292" t="str">
            <v>AGL</v>
          </cell>
          <cell r="F292" t="str">
            <v>TXU</v>
          </cell>
          <cell r="G292" t="str">
            <v>CitiPower</v>
          </cell>
          <cell r="H292" t="str">
            <v>Powercor</v>
          </cell>
          <cell r="I292" t="str">
            <v>Integral</v>
          </cell>
          <cell r="J292" t="str">
            <v>EnergyAustralia</v>
          </cell>
          <cell r="K292" t="str">
            <v>Rural NSW</v>
          </cell>
          <cell r="L292" t="str">
            <v>Energex</v>
          </cell>
          <cell r="M292" t="str">
            <v>Ergon</v>
          </cell>
          <cell r="N292" t="str">
            <v>Non Incumbent</v>
          </cell>
        </row>
        <row r="293">
          <cell r="C293">
            <v>36526</v>
          </cell>
          <cell r="D293">
            <v>0.11333333333333334</v>
          </cell>
          <cell r="E293">
            <v>0.11333333333333334</v>
          </cell>
          <cell r="F293">
            <v>0.11333333333333334</v>
          </cell>
          <cell r="G293">
            <v>0.11333333333333334</v>
          </cell>
          <cell r="H293">
            <v>0.11333333333333334</v>
          </cell>
          <cell r="I293">
            <v>0.2</v>
          </cell>
          <cell r="J293">
            <v>0.2</v>
          </cell>
          <cell r="K293">
            <v>0</v>
          </cell>
          <cell r="L293">
            <v>8.3333333333333329E-2</v>
          </cell>
          <cell r="M293">
            <v>8.3333333333333329E-2</v>
          </cell>
          <cell r="N293">
            <v>0.12</v>
          </cell>
        </row>
        <row r="294">
          <cell r="C294">
            <v>36892</v>
          </cell>
          <cell r="D294">
            <v>0.11333333333333334</v>
          </cell>
          <cell r="E294">
            <v>0.11333333333333334</v>
          </cell>
          <cell r="F294">
            <v>0.11333333333333334</v>
          </cell>
          <cell r="G294">
            <v>0.11333333333333334</v>
          </cell>
          <cell r="H294">
            <v>0.11333333333333334</v>
          </cell>
          <cell r="I294">
            <v>0.2</v>
          </cell>
          <cell r="J294">
            <v>0.2</v>
          </cell>
          <cell r="K294">
            <v>0</v>
          </cell>
          <cell r="L294">
            <v>8.3333333333333329E-2</v>
          </cell>
          <cell r="M294">
            <v>8.3333333333333329E-2</v>
          </cell>
          <cell r="N294">
            <v>0.12</v>
          </cell>
        </row>
        <row r="295">
          <cell r="C295">
            <v>37257</v>
          </cell>
          <cell r="D295">
            <v>0.11333333333333334</v>
          </cell>
          <cell r="E295">
            <v>0.11333333333333334</v>
          </cell>
          <cell r="F295">
            <v>0.11333333333333334</v>
          </cell>
          <cell r="G295">
            <v>0.11333333333333334</v>
          </cell>
          <cell r="H295">
            <v>0.11333333333333334</v>
          </cell>
          <cell r="I295">
            <v>0.2</v>
          </cell>
          <cell r="J295">
            <v>0.2</v>
          </cell>
          <cell r="K295">
            <v>0</v>
          </cell>
          <cell r="L295">
            <v>8.3333333333333329E-2</v>
          </cell>
          <cell r="M295">
            <v>8.3333333333333329E-2</v>
          </cell>
          <cell r="N295">
            <v>0.12</v>
          </cell>
        </row>
        <row r="296">
          <cell r="C296">
            <v>37622</v>
          </cell>
          <cell r="D296">
            <v>0.11333333333333334</v>
          </cell>
          <cell r="E296">
            <v>0.11333333333333334</v>
          </cell>
          <cell r="F296">
            <v>0.11333333333333334</v>
          </cell>
          <cell r="G296">
            <v>0.11333333333333334</v>
          </cell>
          <cell r="H296">
            <v>0.11333333333333334</v>
          </cell>
          <cell r="I296">
            <v>0.2</v>
          </cell>
          <cell r="J296">
            <v>0.2</v>
          </cell>
          <cell r="K296">
            <v>0</v>
          </cell>
          <cell r="L296">
            <v>8.3333333333333329E-2</v>
          </cell>
          <cell r="M296">
            <v>8.3333333333333329E-2</v>
          </cell>
          <cell r="N296">
            <v>0.12</v>
          </cell>
        </row>
        <row r="297">
          <cell r="C297">
            <v>37987</v>
          </cell>
          <cell r="D297">
            <v>0.11333333333333334</v>
          </cell>
          <cell r="E297">
            <v>0.11333333333333334</v>
          </cell>
          <cell r="F297">
            <v>0.11333333333333334</v>
          </cell>
          <cell r="G297">
            <v>0.11333333333333334</v>
          </cell>
          <cell r="H297">
            <v>0.11333333333333334</v>
          </cell>
          <cell r="I297">
            <v>0.2</v>
          </cell>
          <cell r="J297">
            <v>0.2</v>
          </cell>
          <cell r="K297">
            <v>0</v>
          </cell>
          <cell r="L297">
            <v>8.3333333333333329E-2</v>
          </cell>
          <cell r="M297">
            <v>8.3333333333333329E-2</v>
          </cell>
          <cell r="N297">
            <v>0.12</v>
          </cell>
        </row>
        <row r="298">
          <cell r="C298">
            <v>38353</v>
          </cell>
          <cell r="D298">
            <v>0.11333333333333334</v>
          </cell>
          <cell r="E298">
            <v>0.11333333333333334</v>
          </cell>
          <cell r="F298">
            <v>0.11333333333333334</v>
          </cell>
          <cell r="G298">
            <v>0.11333333333333334</v>
          </cell>
          <cell r="H298">
            <v>0.11333333333333334</v>
          </cell>
          <cell r="I298">
            <v>0.2</v>
          </cell>
          <cell r="J298">
            <v>0.2</v>
          </cell>
          <cell r="K298">
            <v>0</v>
          </cell>
          <cell r="L298">
            <v>8.3333333333333329E-2</v>
          </cell>
          <cell r="M298">
            <v>8.3333333333333329E-2</v>
          </cell>
          <cell r="N298">
            <v>0.12</v>
          </cell>
        </row>
        <row r="299">
          <cell r="C299">
            <v>38718</v>
          </cell>
          <cell r="D299">
            <v>0.11333333333333334</v>
          </cell>
          <cell r="E299">
            <v>0.11333333333333334</v>
          </cell>
          <cell r="F299">
            <v>0.11333333333333334</v>
          </cell>
          <cell r="G299">
            <v>0.11333333333333334</v>
          </cell>
          <cell r="H299">
            <v>0.11333333333333334</v>
          </cell>
          <cell r="I299">
            <v>0.2</v>
          </cell>
          <cell r="J299">
            <v>0.2</v>
          </cell>
          <cell r="K299">
            <v>0</v>
          </cell>
          <cell r="L299">
            <v>8.3333333333333329E-2</v>
          </cell>
          <cell r="M299">
            <v>8.3333333333333329E-2</v>
          </cell>
          <cell r="N299">
            <v>0.12</v>
          </cell>
        </row>
        <row r="301">
          <cell r="C301" t="str">
            <v>Energex</v>
          </cell>
          <cell r="D301" t="str">
            <v>Pulse</v>
          </cell>
          <cell r="E301" t="str">
            <v>AGL</v>
          </cell>
          <cell r="F301" t="str">
            <v>TXU</v>
          </cell>
          <cell r="G301" t="str">
            <v>CitiPower</v>
          </cell>
          <cell r="H301" t="str">
            <v>Powercor</v>
          </cell>
          <cell r="I301" t="str">
            <v>Integral</v>
          </cell>
          <cell r="J301" t="str">
            <v>EnergyAustralia</v>
          </cell>
          <cell r="K301" t="str">
            <v>Rural NSW</v>
          </cell>
          <cell r="L301" t="str">
            <v>Energex</v>
          </cell>
          <cell r="M301" t="str">
            <v>Ergon</v>
          </cell>
          <cell r="N301" t="str">
            <v>Non Incumbent</v>
          </cell>
        </row>
        <row r="302">
          <cell r="C302">
            <v>36526</v>
          </cell>
          <cell r="D302">
            <v>7.0000000000000007E-2</v>
          </cell>
          <cell r="E302">
            <v>0.08</v>
          </cell>
          <cell r="F302">
            <v>0.08</v>
          </cell>
          <cell r="G302">
            <v>0.08</v>
          </cell>
          <cell r="H302">
            <v>0.08</v>
          </cell>
          <cell r="I302">
            <v>7.0000000000000007E-2</v>
          </cell>
          <cell r="J302">
            <v>7.0000000000000007E-2</v>
          </cell>
          <cell r="K302">
            <v>7.0000000000000007E-2</v>
          </cell>
          <cell r="L302">
            <v>0</v>
          </cell>
          <cell r="M302">
            <v>0.4</v>
          </cell>
          <cell r="N302">
            <v>7.4999999999999997E-2</v>
          </cell>
        </row>
        <row r="303">
          <cell r="C303">
            <v>36892</v>
          </cell>
          <cell r="D303">
            <v>7.0000000000000007E-2</v>
          </cell>
          <cell r="E303">
            <v>0.08</v>
          </cell>
          <cell r="F303">
            <v>0.08</v>
          </cell>
          <cell r="G303">
            <v>0.08</v>
          </cell>
          <cell r="H303">
            <v>0.08</v>
          </cell>
          <cell r="I303">
            <v>7.0000000000000007E-2</v>
          </cell>
          <cell r="J303">
            <v>7.0000000000000007E-2</v>
          </cell>
          <cell r="K303">
            <v>7.0000000000000007E-2</v>
          </cell>
          <cell r="L303">
            <v>0</v>
          </cell>
          <cell r="M303">
            <v>0.4</v>
          </cell>
          <cell r="N303">
            <v>7.4999999999999997E-2</v>
          </cell>
        </row>
        <row r="304">
          <cell r="C304">
            <v>37257</v>
          </cell>
          <cell r="D304">
            <v>7.0000000000000007E-2</v>
          </cell>
          <cell r="E304">
            <v>0.08</v>
          </cell>
          <cell r="F304">
            <v>0.08</v>
          </cell>
          <cell r="G304">
            <v>0.08</v>
          </cell>
          <cell r="H304">
            <v>0.08</v>
          </cell>
          <cell r="I304">
            <v>7.0000000000000007E-2</v>
          </cell>
          <cell r="J304">
            <v>7.0000000000000007E-2</v>
          </cell>
          <cell r="K304">
            <v>7.0000000000000007E-2</v>
          </cell>
          <cell r="L304">
            <v>0</v>
          </cell>
          <cell r="M304">
            <v>0.4</v>
          </cell>
          <cell r="N304">
            <v>7.4999999999999997E-2</v>
          </cell>
        </row>
        <row r="305">
          <cell r="C305">
            <v>37622</v>
          </cell>
          <cell r="D305">
            <v>7.0000000000000007E-2</v>
          </cell>
          <cell r="E305">
            <v>0.08</v>
          </cell>
          <cell r="F305">
            <v>0.08</v>
          </cell>
          <cell r="G305">
            <v>0.08</v>
          </cell>
          <cell r="H305">
            <v>0.08</v>
          </cell>
          <cell r="I305">
            <v>7.0000000000000007E-2</v>
          </cell>
          <cell r="J305">
            <v>7.0000000000000007E-2</v>
          </cell>
          <cell r="K305">
            <v>7.0000000000000007E-2</v>
          </cell>
          <cell r="L305">
            <v>0</v>
          </cell>
          <cell r="M305">
            <v>0.4</v>
          </cell>
          <cell r="N305">
            <v>7.4999999999999997E-2</v>
          </cell>
        </row>
        <row r="306">
          <cell r="C306">
            <v>37987</v>
          </cell>
          <cell r="D306">
            <v>7.0000000000000007E-2</v>
          </cell>
          <cell r="E306">
            <v>0.08</v>
          </cell>
          <cell r="F306">
            <v>0.08</v>
          </cell>
          <cell r="G306">
            <v>0.08</v>
          </cell>
          <cell r="H306">
            <v>0.08</v>
          </cell>
          <cell r="I306">
            <v>7.0000000000000007E-2</v>
          </cell>
          <cell r="J306">
            <v>7.0000000000000007E-2</v>
          </cell>
          <cell r="K306">
            <v>7.0000000000000007E-2</v>
          </cell>
          <cell r="L306">
            <v>0</v>
          </cell>
          <cell r="M306">
            <v>0.4</v>
          </cell>
          <cell r="N306">
            <v>7.4999999999999997E-2</v>
          </cell>
        </row>
        <row r="307">
          <cell r="C307">
            <v>38353</v>
          </cell>
          <cell r="D307">
            <v>7.0000000000000007E-2</v>
          </cell>
          <cell r="E307">
            <v>0.08</v>
          </cell>
          <cell r="F307">
            <v>0.08</v>
          </cell>
          <cell r="G307">
            <v>0.08</v>
          </cell>
          <cell r="H307">
            <v>0.08</v>
          </cell>
          <cell r="I307">
            <v>7.0000000000000007E-2</v>
          </cell>
          <cell r="J307">
            <v>7.0000000000000007E-2</v>
          </cell>
          <cell r="K307">
            <v>7.0000000000000007E-2</v>
          </cell>
          <cell r="L307">
            <v>0</v>
          </cell>
          <cell r="M307">
            <v>0.4</v>
          </cell>
          <cell r="N307">
            <v>7.4999999999999997E-2</v>
          </cell>
        </row>
        <row r="308">
          <cell r="C308">
            <v>38718</v>
          </cell>
          <cell r="D308">
            <v>7.0000000000000007E-2</v>
          </cell>
          <cell r="E308">
            <v>0.08</v>
          </cell>
          <cell r="F308">
            <v>0.08</v>
          </cell>
          <cell r="G308">
            <v>0.08</v>
          </cell>
          <cell r="H308">
            <v>0.08</v>
          </cell>
          <cell r="I308">
            <v>7.0000000000000007E-2</v>
          </cell>
          <cell r="J308">
            <v>7.0000000000000007E-2</v>
          </cell>
          <cell r="K308">
            <v>7.0000000000000007E-2</v>
          </cell>
          <cell r="L308">
            <v>0</v>
          </cell>
          <cell r="M308">
            <v>0.4</v>
          </cell>
          <cell r="N308">
            <v>7.4999999999999997E-2</v>
          </cell>
        </row>
        <row r="310">
          <cell r="C310" t="str">
            <v>Ergon</v>
          </cell>
          <cell r="D310" t="str">
            <v>Pulse</v>
          </cell>
          <cell r="E310" t="str">
            <v>AGL</v>
          </cell>
          <cell r="F310" t="str">
            <v>TXU</v>
          </cell>
          <cell r="G310" t="str">
            <v>CitiPower</v>
          </cell>
          <cell r="H310" t="str">
            <v>Powercor</v>
          </cell>
          <cell r="I310" t="str">
            <v>Integral</v>
          </cell>
          <cell r="J310" t="str">
            <v>EnergyAustralia</v>
          </cell>
          <cell r="K310" t="str">
            <v>Rural NSW</v>
          </cell>
          <cell r="L310" t="str">
            <v>Energex</v>
          </cell>
          <cell r="M310" t="str">
            <v>Ergon</v>
          </cell>
          <cell r="N310" t="str">
            <v>Non Incumbent</v>
          </cell>
        </row>
        <row r="311">
          <cell r="C311">
            <v>36526</v>
          </cell>
          <cell r="D311">
            <v>7.0000000000000007E-2</v>
          </cell>
          <cell r="E311">
            <v>7.0000000000000007E-2</v>
          </cell>
          <cell r="F311">
            <v>7.0000000000000007E-2</v>
          </cell>
          <cell r="G311">
            <v>7.0000000000000007E-2</v>
          </cell>
          <cell r="H311">
            <v>7.0000000000000007E-2</v>
          </cell>
          <cell r="I311">
            <v>7.0000000000000007E-2</v>
          </cell>
          <cell r="J311">
            <v>7.0000000000000007E-2</v>
          </cell>
          <cell r="K311">
            <v>7.0000000000000007E-2</v>
          </cell>
          <cell r="L311">
            <v>0.4</v>
          </cell>
          <cell r="M311">
            <v>0</v>
          </cell>
          <cell r="N311">
            <v>7.4999999999999997E-2</v>
          </cell>
        </row>
        <row r="312">
          <cell r="C312">
            <v>36892</v>
          </cell>
          <cell r="D312">
            <v>7.0000000000000007E-2</v>
          </cell>
          <cell r="E312">
            <v>7.0000000000000007E-2</v>
          </cell>
          <cell r="F312">
            <v>7.0000000000000007E-2</v>
          </cell>
          <cell r="G312">
            <v>7.0000000000000007E-2</v>
          </cell>
          <cell r="H312">
            <v>7.0000000000000007E-2</v>
          </cell>
          <cell r="I312">
            <v>7.0000000000000007E-2</v>
          </cell>
          <cell r="J312">
            <v>7.0000000000000007E-2</v>
          </cell>
          <cell r="K312">
            <v>7.0000000000000007E-2</v>
          </cell>
          <cell r="L312">
            <v>0.4</v>
          </cell>
          <cell r="M312">
            <v>0</v>
          </cell>
          <cell r="N312">
            <v>7.4999999999999997E-2</v>
          </cell>
        </row>
        <row r="313">
          <cell r="C313">
            <v>37257</v>
          </cell>
          <cell r="D313">
            <v>7.0000000000000007E-2</v>
          </cell>
          <cell r="E313">
            <v>7.0000000000000007E-2</v>
          </cell>
          <cell r="F313">
            <v>7.0000000000000007E-2</v>
          </cell>
          <cell r="G313">
            <v>7.0000000000000007E-2</v>
          </cell>
          <cell r="H313">
            <v>7.0000000000000007E-2</v>
          </cell>
          <cell r="I313">
            <v>7.0000000000000007E-2</v>
          </cell>
          <cell r="J313">
            <v>7.0000000000000007E-2</v>
          </cell>
          <cell r="K313">
            <v>7.0000000000000007E-2</v>
          </cell>
          <cell r="L313">
            <v>0.4</v>
          </cell>
          <cell r="M313">
            <v>0</v>
          </cell>
          <cell r="N313">
            <v>7.4999999999999997E-2</v>
          </cell>
        </row>
        <row r="314">
          <cell r="C314">
            <v>37622</v>
          </cell>
          <cell r="D314">
            <v>7.0000000000000007E-2</v>
          </cell>
          <cell r="E314">
            <v>7.0000000000000007E-2</v>
          </cell>
          <cell r="F314">
            <v>7.0000000000000007E-2</v>
          </cell>
          <cell r="G314">
            <v>7.0000000000000007E-2</v>
          </cell>
          <cell r="H314">
            <v>7.0000000000000007E-2</v>
          </cell>
          <cell r="I314">
            <v>7.0000000000000007E-2</v>
          </cell>
          <cell r="J314">
            <v>7.0000000000000007E-2</v>
          </cell>
          <cell r="K314">
            <v>7.0000000000000007E-2</v>
          </cell>
          <cell r="L314">
            <v>0.4</v>
          </cell>
          <cell r="M314">
            <v>0</v>
          </cell>
          <cell r="N314">
            <v>7.4999999999999997E-2</v>
          </cell>
        </row>
        <row r="315">
          <cell r="C315">
            <v>37987</v>
          </cell>
          <cell r="D315">
            <v>7.0000000000000007E-2</v>
          </cell>
          <cell r="E315">
            <v>7.0000000000000007E-2</v>
          </cell>
          <cell r="F315">
            <v>7.0000000000000007E-2</v>
          </cell>
          <cell r="G315">
            <v>7.0000000000000007E-2</v>
          </cell>
          <cell r="H315">
            <v>7.0000000000000007E-2</v>
          </cell>
          <cell r="I315">
            <v>7.0000000000000007E-2</v>
          </cell>
          <cell r="J315">
            <v>7.0000000000000007E-2</v>
          </cell>
          <cell r="K315">
            <v>7.0000000000000007E-2</v>
          </cell>
          <cell r="L315">
            <v>0.4</v>
          </cell>
          <cell r="M315">
            <v>0</v>
          </cell>
          <cell r="N315">
            <v>7.4999999999999997E-2</v>
          </cell>
        </row>
        <row r="316">
          <cell r="C316">
            <v>38353</v>
          </cell>
          <cell r="D316">
            <v>7.0000000000000007E-2</v>
          </cell>
          <cell r="E316">
            <v>7.0000000000000007E-2</v>
          </cell>
          <cell r="F316">
            <v>7.0000000000000007E-2</v>
          </cell>
          <cell r="G316">
            <v>7.0000000000000007E-2</v>
          </cell>
          <cell r="H316">
            <v>7.0000000000000007E-2</v>
          </cell>
          <cell r="I316">
            <v>7.0000000000000007E-2</v>
          </cell>
          <cell r="J316">
            <v>7.0000000000000007E-2</v>
          </cell>
          <cell r="K316">
            <v>7.0000000000000007E-2</v>
          </cell>
          <cell r="L316">
            <v>0.4</v>
          </cell>
          <cell r="M316">
            <v>0</v>
          </cell>
          <cell r="N316">
            <v>7.4999999999999997E-2</v>
          </cell>
        </row>
        <row r="317">
          <cell r="C317">
            <v>38718</v>
          </cell>
          <cell r="D317">
            <v>7.0000000000000007E-2</v>
          </cell>
          <cell r="E317">
            <v>7.0000000000000007E-2</v>
          </cell>
          <cell r="F317">
            <v>7.0000000000000007E-2</v>
          </cell>
          <cell r="G317">
            <v>7.0000000000000007E-2</v>
          </cell>
          <cell r="H317">
            <v>7.0000000000000007E-2</v>
          </cell>
          <cell r="I317">
            <v>7.0000000000000007E-2</v>
          </cell>
          <cell r="J317">
            <v>7.0000000000000007E-2</v>
          </cell>
          <cell r="K317">
            <v>7.0000000000000007E-2</v>
          </cell>
          <cell r="L317">
            <v>0.4</v>
          </cell>
          <cell r="M317">
            <v>0</v>
          </cell>
          <cell r="N317">
            <v>7.4999999999999997E-2</v>
          </cell>
        </row>
        <row r="319">
          <cell r="C319" t="str">
            <v>Non Incumbent</v>
          </cell>
          <cell r="D319" t="str">
            <v>Pulse</v>
          </cell>
          <cell r="E319" t="str">
            <v>AGL</v>
          </cell>
          <cell r="F319" t="str">
            <v>TXU</v>
          </cell>
          <cell r="G319" t="str">
            <v>CitiPower</v>
          </cell>
          <cell r="H319" t="str">
            <v>Powercor</v>
          </cell>
          <cell r="I319" t="str">
            <v>Integral</v>
          </cell>
          <cell r="J319" t="str">
            <v>EnergyAustralia</v>
          </cell>
          <cell r="K319" t="str">
            <v>Rural NSW</v>
          </cell>
          <cell r="L319" t="str">
            <v>Energex</v>
          </cell>
          <cell r="M319" t="str">
            <v>Ergon</v>
          </cell>
          <cell r="N319" t="str">
            <v>Non Incumbent</v>
          </cell>
        </row>
        <row r="320">
          <cell r="C320">
            <v>36526</v>
          </cell>
          <cell r="D320">
            <v>0.11999999999999988</v>
          </cell>
          <cell r="E320">
            <v>0.12</v>
          </cell>
          <cell r="F320">
            <v>0.13</v>
          </cell>
          <cell r="G320">
            <v>0.12</v>
          </cell>
          <cell r="H320">
            <v>0.13</v>
          </cell>
          <cell r="I320">
            <v>0.11999999999999988</v>
          </cell>
          <cell r="J320">
            <v>0.11999999999999988</v>
          </cell>
          <cell r="K320">
            <v>0.11999999999999988</v>
          </cell>
          <cell r="L320">
            <v>0.10000000000000009</v>
          </cell>
          <cell r="M320">
            <v>0.10000000000000009</v>
          </cell>
          <cell r="N320">
            <v>0.12</v>
          </cell>
        </row>
        <row r="321">
          <cell r="C321">
            <v>36892</v>
          </cell>
          <cell r="D321">
            <v>0.11999999999999988</v>
          </cell>
          <cell r="E321">
            <v>0.12</v>
          </cell>
          <cell r="F321">
            <v>0.13</v>
          </cell>
          <cell r="G321">
            <v>0.12</v>
          </cell>
          <cell r="H321">
            <v>0.13</v>
          </cell>
          <cell r="I321">
            <v>0.11999999999999988</v>
          </cell>
          <cell r="J321">
            <v>0.11999999999999988</v>
          </cell>
          <cell r="K321">
            <v>0.11999999999999988</v>
          </cell>
          <cell r="L321">
            <v>0.10000000000000009</v>
          </cell>
          <cell r="M321">
            <v>0.10000000000000009</v>
          </cell>
          <cell r="N321">
            <v>0.12</v>
          </cell>
        </row>
        <row r="322">
          <cell r="C322">
            <v>37257</v>
          </cell>
          <cell r="D322">
            <v>0.11999999999999988</v>
          </cell>
          <cell r="E322">
            <v>0.12</v>
          </cell>
          <cell r="F322">
            <v>0.13</v>
          </cell>
          <cell r="G322">
            <v>0.12</v>
          </cell>
          <cell r="H322">
            <v>0.13</v>
          </cell>
          <cell r="I322">
            <v>0.11999999999999988</v>
          </cell>
          <cell r="J322">
            <v>0.11999999999999988</v>
          </cell>
          <cell r="K322">
            <v>0.11999999999999988</v>
          </cell>
          <cell r="L322">
            <v>0.10000000000000009</v>
          </cell>
          <cell r="M322">
            <v>0.10000000000000009</v>
          </cell>
          <cell r="N322">
            <v>0.12</v>
          </cell>
        </row>
        <row r="323">
          <cell r="C323">
            <v>37622</v>
          </cell>
          <cell r="D323">
            <v>0.11999999999999988</v>
          </cell>
          <cell r="E323">
            <v>0.12</v>
          </cell>
          <cell r="F323">
            <v>0.13</v>
          </cell>
          <cell r="G323">
            <v>0.12</v>
          </cell>
          <cell r="H323">
            <v>0.13</v>
          </cell>
          <cell r="I323">
            <v>0.11999999999999988</v>
          </cell>
          <cell r="J323">
            <v>0.11999999999999988</v>
          </cell>
          <cell r="K323">
            <v>0.11999999999999988</v>
          </cell>
          <cell r="L323">
            <v>0.10000000000000009</v>
          </cell>
          <cell r="M323">
            <v>0.10000000000000009</v>
          </cell>
          <cell r="N323">
            <v>0.12</v>
          </cell>
        </row>
        <row r="324">
          <cell r="C324">
            <v>37987</v>
          </cell>
          <cell r="D324">
            <v>0.11999999999999988</v>
          </cell>
          <cell r="E324">
            <v>0.12</v>
          </cell>
          <cell r="F324">
            <v>0.13</v>
          </cell>
          <cell r="G324">
            <v>0.12</v>
          </cell>
          <cell r="H324">
            <v>0.13</v>
          </cell>
          <cell r="I324">
            <v>0.11999999999999988</v>
          </cell>
          <cell r="J324">
            <v>0.11999999999999988</v>
          </cell>
          <cell r="K324">
            <v>0.11999999999999988</v>
          </cell>
          <cell r="L324">
            <v>0.10000000000000009</v>
          </cell>
          <cell r="M324">
            <v>0.10000000000000009</v>
          </cell>
          <cell r="N324">
            <v>0.12</v>
          </cell>
        </row>
        <row r="325">
          <cell r="C325">
            <v>38353</v>
          </cell>
          <cell r="D325">
            <v>0.11999999999999988</v>
          </cell>
          <cell r="E325">
            <v>0.12</v>
          </cell>
          <cell r="F325">
            <v>0.13</v>
          </cell>
          <cell r="G325">
            <v>0.12</v>
          </cell>
          <cell r="H325">
            <v>0.13</v>
          </cell>
          <cell r="I325">
            <v>0.11999999999999988</v>
          </cell>
          <cell r="J325">
            <v>0.11999999999999988</v>
          </cell>
          <cell r="K325">
            <v>0.11999999999999988</v>
          </cell>
          <cell r="L325">
            <v>0.10000000000000009</v>
          </cell>
          <cell r="M325">
            <v>0.10000000000000009</v>
          </cell>
          <cell r="N325">
            <v>0.12</v>
          </cell>
        </row>
        <row r="326">
          <cell r="C326">
            <v>38718</v>
          </cell>
          <cell r="D326">
            <v>0.11999999999999988</v>
          </cell>
          <cell r="E326">
            <v>0.12</v>
          </cell>
          <cell r="F326">
            <v>0.13</v>
          </cell>
          <cell r="G326">
            <v>0.12</v>
          </cell>
          <cell r="H326">
            <v>0.13</v>
          </cell>
          <cell r="I326">
            <v>0.11999999999999988</v>
          </cell>
          <cell r="J326">
            <v>0.11999999999999988</v>
          </cell>
          <cell r="K326">
            <v>0.11999999999999988</v>
          </cell>
          <cell r="L326">
            <v>0.10000000000000009</v>
          </cell>
          <cell r="M326">
            <v>0.10000000000000009</v>
          </cell>
          <cell r="N326">
            <v>0.12</v>
          </cell>
        </row>
        <row r="338">
          <cell r="C338" t="str">
            <v>Pulse wins from:</v>
          </cell>
          <cell r="D338" t="str">
            <v>Pulse</v>
          </cell>
          <cell r="E338" t="str">
            <v>AGL</v>
          </cell>
          <cell r="F338" t="str">
            <v>TXU</v>
          </cell>
          <cell r="G338" t="str">
            <v>CitiPower</v>
          </cell>
          <cell r="H338" t="str">
            <v>Powercor</v>
          </cell>
          <cell r="I338" t="str">
            <v>Integral</v>
          </cell>
          <cell r="J338" t="str">
            <v>EnergyAustralia</v>
          </cell>
          <cell r="K338" t="str">
            <v>Rural NSW</v>
          </cell>
          <cell r="L338" t="str">
            <v>Energex</v>
          </cell>
          <cell r="M338" t="str">
            <v>Ergon</v>
          </cell>
          <cell r="N338" t="str">
            <v>Non Incumbent</v>
          </cell>
        </row>
        <row r="339">
          <cell r="C339">
            <v>36526</v>
          </cell>
          <cell r="D339">
            <v>0</v>
          </cell>
          <cell r="E339">
            <v>0.13</v>
          </cell>
          <cell r="F339">
            <v>0.13</v>
          </cell>
          <cell r="G339">
            <v>0.13</v>
          </cell>
          <cell r="H339">
            <v>0.13</v>
          </cell>
          <cell r="I339">
            <v>7.0000000000000007E-2</v>
          </cell>
          <cell r="J339">
            <v>7.0000000000000007E-2</v>
          </cell>
          <cell r="K339">
            <v>7.0000000000000007E-2</v>
          </cell>
          <cell r="L339">
            <v>0.05</v>
          </cell>
          <cell r="M339">
            <v>0.05</v>
          </cell>
          <cell r="N339">
            <v>7.0000000000000007E-2</v>
          </cell>
        </row>
        <row r="340">
          <cell r="C340">
            <v>36892</v>
          </cell>
          <cell r="D340">
            <v>0</v>
          </cell>
          <cell r="E340">
            <v>0.13</v>
          </cell>
          <cell r="F340">
            <v>0.13</v>
          </cell>
          <cell r="G340">
            <v>0.13</v>
          </cell>
          <cell r="H340">
            <v>0.13</v>
          </cell>
          <cell r="I340">
            <v>7.0000000000000007E-2</v>
          </cell>
          <cell r="J340">
            <v>7.0000000000000007E-2</v>
          </cell>
          <cell r="K340">
            <v>7.0000000000000007E-2</v>
          </cell>
          <cell r="L340">
            <v>0.05</v>
          </cell>
          <cell r="M340">
            <v>0.05</v>
          </cell>
          <cell r="N340">
            <v>7.0000000000000007E-2</v>
          </cell>
        </row>
        <row r="341">
          <cell r="C341">
            <v>37257</v>
          </cell>
          <cell r="D341">
            <v>0</v>
          </cell>
          <cell r="E341">
            <v>0.13</v>
          </cell>
          <cell r="F341">
            <v>0.13</v>
          </cell>
          <cell r="G341">
            <v>0.13</v>
          </cell>
          <cell r="H341">
            <v>0.13</v>
          </cell>
          <cell r="I341">
            <v>7.0000000000000007E-2</v>
          </cell>
          <cell r="J341">
            <v>7.0000000000000007E-2</v>
          </cell>
          <cell r="K341">
            <v>7.0000000000000007E-2</v>
          </cell>
          <cell r="L341">
            <v>0.05</v>
          </cell>
          <cell r="M341">
            <v>0.05</v>
          </cell>
          <cell r="N341">
            <v>7.0000000000000007E-2</v>
          </cell>
        </row>
        <row r="342">
          <cell r="C342">
            <v>37622</v>
          </cell>
          <cell r="D342">
            <v>0</v>
          </cell>
          <cell r="E342">
            <v>0.13</v>
          </cell>
          <cell r="F342">
            <v>0.13</v>
          </cell>
          <cell r="G342">
            <v>0.13</v>
          </cell>
          <cell r="H342">
            <v>0.13</v>
          </cell>
          <cell r="I342">
            <v>7.0000000000000007E-2</v>
          </cell>
          <cell r="J342">
            <v>7.0000000000000007E-2</v>
          </cell>
          <cell r="K342">
            <v>7.0000000000000007E-2</v>
          </cell>
          <cell r="L342">
            <v>0.05</v>
          </cell>
          <cell r="M342">
            <v>0.05</v>
          </cell>
          <cell r="N342">
            <v>7.0000000000000007E-2</v>
          </cell>
        </row>
        <row r="343">
          <cell r="C343">
            <v>37987</v>
          </cell>
          <cell r="D343">
            <v>0</v>
          </cell>
          <cell r="E343">
            <v>0.13</v>
          </cell>
          <cell r="F343">
            <v>0.13</v>
          </cell>
          <cell r="G343">
            <v>0.13</v>
          </cell>
          <cell r="H343">
            <v>0.13</v>
          </cell>
          <cell r="I343">
            <v>7.0000000000000007E-2</v>
          </cell>
          <cell r="J343">
            <v>7.0000000000000007E-2</v>
          </cell>
          <cell r="K343">
            <v>7.0000000000000007E-2</v>
          </cell>
          <cell r="L343">
            <v>0.05</v>
          </cell>
          <cell r="M343">
            <v>0.05</v>
          </cell>
          <cell r="N343">
            <v>7.0000000000000007E-2</v>
          </cell>
        </row>
        <row r="344">
          <cell r="C344">
            <v>38353</v>
          </cell>
          <cell r="D344">
            <v>0</v>
          </cell>
          <cell r="E344">
            <v>0.13</v>
          </cell>
          <cell r="F344">
            <v>0.13</v>
          </cell>
          <cell r="G344">
            <v>0.13</v>
          </cell>
          <cell r="H344">
            <v>0.13</v>
          </cell>
          <cell r="I344">
            <v>7.0000000000000007E-2</v>
          </cell>
          <cell r="J344">
            <v>7.0000000000000007E-2</v>
          </cell>
          <cell r="K344">
            <v>7.0000000000000007E-2</v>
          </cell>
          <cell r="L344">
            <v>0.05</v>
          </cell>
          <cell r="M344">
            <v>0.05</v>
          </cell>
          <cell r="N344">
            <v>7.0000000000000007E-2</v>
          </cell>
        </row>
        <row r="345">
          <cell r="C345">
            <v>38718</v>
          </cell>
          <cell r="D345">
            <v>0</v>
          </cell>
          <cell r="E345">
            <v>0.13</v>
          </cell>
          <cell r="F345">
            <v>0.13</v>
          </cell>
          <cell r="G345">
            <v>0.13</v>
          </cell>
          <cell r="H345">
            <v>0.13</v>
          </cell>
          <cell r="I345">
            <v>7.0000000000000007E-2</v>
          </cell>
          <cell r="J345">
            <v>7.0000000000000007E-2</v>
          </cell>
          <cell r="K345">
            <v>7.0000000000000007E-2</v>
          </cell>
          <cell r="L345">
            <v>0.05</v>
          </cell>
          <cell r="M345">
            <v>0.05</v>
          </cell>
          <cell r="N345">
            <v>7.0000000000000007E-2</v>
          </cell>
        </row>
        <row r="347">
          <cell r="C347" t="str">
            <v>AGL</v>
          </cell>
          <cell r="D347" t="str">
            <v>Pulse</v>
          </cell>
          <cell r="E347" t="str">
            <v>AGL</v>
          </cell>
          <cell r="F347" t="str">
            <v>TXU</v>
          </cell>
          <cell r="G347" t="str">
            <v>CitiPower</v>
          </cell>
          <cell r="H347" t="str">
            <v>Powercor</v>
          </cell>
          <cell r="I347" t="str">
            <v>Integral</v>
          </cell>
          <cell r="J347" t="str">
            <v>EnergyAustralia</v>
          </cell>
          <cell r="K347" t="str">
            <v>Rural NSW</v>
          </cell>
          <cell r="L347" t="str">
            <v>Energex</v>
          </cell>
          <cell r="M347" t="str">
            <v>Ergon</v>
          </cell>
          <cell r="N347" t="str">
            <v>Non Incumbent</v>
          </cell>
        </row>
        <row r="348">
          <cell r="C348">
            <v>36526</v>
          </cell>
          <cell r="D348">
            <v>0.1</v>
          </cell>
          <cell r="E348">
            <v>0</v>
          </cell>
          <cell r="F348">
            <v>0.08</v>
          </cell>
          <cell r="G348">
            <v>0.08</v>
          </cell>
          <cell r="H348">
            <v>0.08</v>
          </cell>
          <cell r="I348">
            <v>6.7500000000000004E-2</v>
          </cell>
          <cell r="J348">
            <v>6.7500000000000004E-2</v>
          </cell>
          <cell r="K348">
            <v>6.7500000000000004E-2</v>
          </cell>
          <cell r="L348">
            <v>0.05</v>
          </cell>
          <cell r="M348">
            <v>0.05</v>
          </cell>
          <cell r="N348">
            <v>7.4999999999999997E-2</v>
          </cell>
        </row>
        <row r="349">
          <cell r="C349">
            <v>36892</v>
          </cell>
          <cell r="D349">
            <v>0.1</v>
          </cell>
          <cell r="E349">
            <v>0</v>
          </cell>
          <cell r="F349">
            <v>0.08</v>
          </cell>
          <cell r="G349">
            <v>0.08</v>
          </cell>
          <cell r="H349">
            <v>0.08</v>
          </cell>
          <cell r="I349">
            <v>6.7500000000000004E-2</v>
          </cell>
          <cell r="J349">
            <v>6.7500000000000004E-2</v>
          </cell>
          <cell r="K349">
            <v>6.7500000000000004E-2</v>
          </cell>
          <cell r="L349">
            <v>0.05</v>
          </cell>
          <cell r="M349">
            <v>0.05</v>
          </cell>
          <cell r="N349">
            <v>7.4999999999999997E-2</v>
          </cell>
        </row>
        <row r="350">
          <cell r="C350">
            <v>37257</v>
          </cell>
          <cell r="D350">
            <v>0.1</v>
          </cell>
          <cell r="E350">
            <v>0</v>
          </cell>
          <cell r="F350">
            <v>0.08</v>
          </cell>
          <cell r="G350">
            <v>0.08</v>
          </cell>
          <cell r="H350">
            <v>0.08</v>
          </cell>
          <cell r="I350">
            <v>6.7500000000000004E-2</v>
          </cell>
          <cell r="J350">
            <v>6.7500000000000004E-2</v>
          </cell>
          <cell r="K350">
            <v>6.7500000000000004E-2</v>
          </cell>
          <cell r="L350">
            <v>0.05</v>
          </cell>
          <cell r="M350">
            <v>0.05</v>
          </cell>
          <cell r="N350">
            <v>7.4999999999999997E-2</v>
          </cell>
        </row>
        <row r="351">
          <cell r="C351">
            <v>37622</v>
          </cell>
          <cell r="D351">
            <v>0.1</v>
          </cell>
          <cell r="E351">
            <v>0</v>
          </cell>
          <cell r="F351">
            <v>0.08</v>
          </cell>
          <cell r="G351">
            <v>0.08</v>
          </cell>
          <cell r="H351">
            <v>0.08</v>
          </cell>
          <cell r="I351">
            <v>6.7500000000000004E-2</v>
          </cell>
          <cell r="J351">
            <v>6.7500000000000004E-2</v>
          </cell>
          <cell r="K351">
            <v>6.7500000000000004E-2</v>
          </cell>
          <cell r="L351">
            <v>0.05</v>
          </cell>
          <cell r="M351">
            <v>0.05</v>
          </cell>
          <cell r="N351">
            <v>7.4999999999999997E-2</v>
          </cell>
        </row>
        <row r="352">
          <cell r="C352">
            <v>37987</v>
          </cell>
          <cell r="D352">
            <v>0.1</v>
          </cell>
          <cell r="E352">
            <v>0</v>
          </cell>
          <cell r="F352">
            <v>0.08</v>
          </cell>
          <cell r="G352">
            <v>0.08</v>
          </cell>
          <cell r="H352">
            <v>0.08</v>
          </cell>
          <cell r="I352">
            <v>6.7500000000000004E-2</v>
          </cell>
          <cell r="J352">
            <v>6.7500000000000004E-2</v>
          </cell>
          <cell r="K352">
            <v>6.7500000000000004E-2</v>
          </cell>
          <cell r="L352">
            <v>0.05</v>
          </cell>
          <cell r="M352">
            <v>0.05</v>
          </cell>
          <cell r="N352">
            <v>7.4999999999999997E-2</v>
          </cell>
        </row>
        <row r="353">
          <cell r="C353">
            <v>38353</v>
          </cell>
          <cell r="D353">
            <v>0.1</v>
          </cell>
          <cell r="E353">
            <v>0</v>
          </cell>
          <cell r="F353">
            <v>0.08</v>
          </cell>
          <cell r="G353">
            <v>0.08</v>
          </cell>
          <cell r="H353">
            <v>0.08</v>
          </cell>
          <cell r="I353">
            <v>6.7500000000000004E-2</v>
          </cell>
          <cell r="J353">
            <v>6.7500000000000004E-2</v>
          </cell>
          <cell r="K353">
            <v>6.7500000000000004E-2</v>
          </cell>
          <cell r="L353">
            <v>0.05</v>
          </cell>
          <cell r="M353">
            <v>0.05</v>
          </cell>
          <cell r="N353">
            <v>7.4999999999999997E-2</v>
          </cell>
        </row>
        <row r="354">
          <cell r="C354">
            <v>38718</v>
          </cell>
          <cell r="D354">
            <v>0.1</v>
          </cell>
          <cell r="E354">
            <v>0</v>
          </cell>
          <cell r="F354">
            <v>0.08</v>
          </cell>
          <cell r="G354">
            <v>0.08</v>
          </cell>
          <cell r="H354">
            <v>0.08</v>
          </cell>
          <cell r="I354">
            <v>6.7500000000000004E-2</v>
          </cell>
          <cell r="J354">
            <v>6.7500000000000004E-2</v>
          </cell>
          <cell r="K354">
            <v>6.7500000000000004E-2</v>
          </cell>
          <cell r="L354">
            <v>0.05</v>
          </cell>
          <cell r="M354">
            <v>0.05</v>
          </cell>
          <cell r="N354">
            <v>7.4999999999999997E-2</v>
          </cell>
        </row>
        <row r="356">
          <cell r="C356" t="str">
            <v>TXU</v>
          </cell>
          <cell r="D356" t="str">
            <v>Pulse</v>
          </cell>
          <cell r="E356" t="str">
            <v>AGL</v>
          </cell>
          <cell r="F356" t="str">
            <v>TXU</v>
          </cell>
          <cell r="G356" t="str">
            <v>CitiPower</v>
          </cell>
          <cell r="H356" t="str">
            <v>Powercor</v>
          </cell>
          <cell r="I356" t="str">
            <v>Integral</v>
          </cell>
          <cell r="J356" t="str">
            <v>EnergyAustralia</v>
          </cell>
          <cell r="K356" t="str">
            <v>Rural NSW</v>
          </cell>
          <cell r="L356" t="str">
            <v>Energex</v>
          </cell>
          <cell r="M356" t="str">
            <v>Ergon</v>
          </cell>
          <cell r="N356" t="str">
            <v>Non Incumbent</v>
          </cell>
        </row>
        <row r="357">
          <cell r="C357">
            <v>36526</v>
          </cell>
          <cell r="D357">
            <v>0.1</v>
          </cell>
          <cell r="E357">
            <v>0.09</v>
          </cell>
          <cell r="F357">
            <v>0</v>
          </cell>
          <cell r="G357">
            <v>0.09</v>
          </cell>
          <cell r="H357">
            <v>0.09</v>
          </cell>
          <cell r="I357">
            <v>6.7500000000000004E-2</v>
          </cell>
          <cell r="J357">
            <v>6.7500000000000004E-2</v>
          </cell>
          <cell r="K357">
            <v>6.7500000000000004E-2</v>
          </cell>
          <cell r="L357">
            <v>0.05</v>
          </cell>
          <cell r="M357">
            <v>0.05</v>
          </cell>
          <cell r="N357">
            <v>7.4999999999999997E-2</v>
          </cell>
        </row>
        <row r="358">
          <cell r="C358">
            <v>36892</v>
          </cell>
          <cell r="D358">
            <v>0.1</v>
          </cell>
          <cell r="E358">
            <v>0.09</v>
          </cell>
          <cell r="F358">
            <v>0</v>
          </cell>
          <cell r="G358">
            <v>0.09</v>
          </cell>
          <cell r="H358">
            <v>0.09</v>
          </cell>
          <cell r="I358">
            <v>6.7500000000000004E-2</v>
          </cell>
          <cell r="J358">
            <v>6.7500000000000004E-2</v>
          </cell>
          <cell r="K358">
            <v>6.7500000000000004E-2</v>
          </cell>
          <cell r="L358">
            <v>0.05</v>
          </cell>
          <cell r="M358">
            <v>0.05</v>
          </cell>
          <cell r="N358">
            <v>7.4999999999999997E-2</v>
          </cell>
        </row>
        <row r="359">
          <cell r="C359">
            <v>37257</v>
          </cell>
          <cell r="D359">
            <v>0.1</v>
          </cell>
          <cell r="E359">
            <v>0.09</v>
          </cell>
          <cell r="F359">
            <v>0</v>
          </cell>
          <cell r="G359">
            <v>0.09</v>
          </cell>
          <cell r="H359">
            <v>0.09</v>
          </cell>
          <cell r="I359">
            <v>6.7500000000000004E-2</v>
          </cell>
          <cell r="J359">
            <v>6.7500000000000004E-2</v>
          </cell>
          <cell r="K359">
            <v>6.7500000000000004E-2</v>
          </cell>
          <cell r="L359">
            <v>0.05</v>
          </cell>
          <cell r="M359">
            <v>0.05</v>
          </cell>
          <cell r="N359">
            <v>7.4999999999999997E-2</v>
          </cell>
        </row>
        <row r="360">
          <cell r="C360">
            <v>37622</v>
          </cell>
          <cell r="D360">
            <v>0.1</v>
          </cell>
          <cell r="E360">
            <v>0.09</v>
          </cell>
          <cell r="F360">
            <v>0</v>
          </cell>
          <cell r="G360">
            <v>0.09</v>
          </cell>
          <cell r="H360">
            <v>0.09</v>
          </cell>
          <cell r="I360">
            <v>6.7500000000000004E-2</v>
          </cell>
          <cell r="J360">
            <v>6.7500000000000004E-2</v>
          </cell>
          <cell r="K360">
            <v>6.7500000000000004E-2</v>
          </cell>
          <cell r="L360">
            <v>0.05</v>
          </cell>
          <cell r="M360">
            <v>0.05</v>
          </cell>
          <cell r="N360">
            <v>7.4999999999999997E-2</v>
          </cell>
        </row>
        <row r="361">
          <cell r="C361">
            <v>37987</v>
          </cell>
          <cell r="D361">
            <v>0.1</v>
          </cell>
          <cell r="E361">
            <v>0.09</v>
          </cell>
          <cell r="F361">
            <v>0</v>
          </cell>
          <cell r="G361">
            <v>0.09</v>
          </cell>
          <cell r="H361">
            <v>0.09</v>
          </cell>
          <cell r="I361">
            <v>6.7500000000000004E-2</v>
          </cell>
          <cell r="J361">
            <v>6.7500000000000004E-2</v>
          </cell>
          <cell r="K361">
            <v>6.7500000000000004E-2</v>
          </cell>
          <cell r="L361">
            <v>0.05</v>
          </cell>
          <cell r="M361">
            <v>0.05</v>
          </cell>
          <cell r="N361">
            <v>7.4999999999999997E-2</v>
          </cell>
        </row>
        <row r="362">
          <cell r="C362">
            <v>38353</v>
          </cell>
          <cell r="D362">
            <v>0.1</v>
          </cell>
          <cell r="E362">
            <v>0.09</v>
          </cell>
          <cell r="F362">
            <v>0</v>
          </cell>
          <cell r="G362">
            <v>0.09</v>
          </cell>
          <cell r="H362">
            <v>0.09</v>
          </cell>
          <cell r="I362">
            <v>6.7500000000000004E-2</v>
          </cell>
          <cell r="J362">
            <v>6.7500000000000004E-2</v>
          </cell>
          <cell r="K362">
            <v>6.7500000000000004E-2</v>
          </cell>
          <cell r="L362">
            <v>0.05</v>
          </cell>
          <cell r="M362">
            <v>0.05</v>
          </cell>
          <cell r="N362">
            <v>7.4999999999999997E-2</v>
          </cell>
        </row>
        <row r="363">
          <cell r="C363">
            <v>38718</v>
          </cell>
          <cell r="D363">
            <v>0.1</v>
          </cell>
          <cell r="E363">
            <v>0.09</v>
          </cell>
          <cell r="F363">
            <v>0</v>
          </cell>
          <cell r="G363">
            <v>0.09</v>
          </cell>
          <cell r="H363">
            <v>0.09</v>
          </cell>
          <cell r="I363">
            <v>6.7500000000000004E-2</v>
          </cell>
          <cell r="J363">
            <v>6.7500000000000004E-2</v>
          </cell>
          <cell r="K363">
            <v>6.7500000000000004E-2</v>
          </cell>
          <cell r="L363">
            <v>0.05</v>
          </cell>
          <cell r="M363">
            <v>0.05</v>
          </cell>
          <cell r="N363">
            <v>7.4999999999999997E-2</v>
          </cell>
        </row>
        <row r="365">
          <cell r="C365" t="str">
            <v>CitiPower</v>
          </cell>
          <cell r="D365" t="str">
            <v>Pulse</v>
          </cell>
          <cell r="E365" t="str">
            <v>AGL</v>
          </cell>
          <cell r="F365" t="str">
            <v>TXU</v>
          </cell>
          <cell r="G365" t="str">
            <v>CitiPower</v>
          </cell>
          <cell r="H365" t="str">
            <v>Powercor</v>
          </cell>
          <cell r="I365" t="str">
            <v>Integral</v>
          </cell>
          <cell r="J365" t="str">
            <v>EnergyAustralia</v>
          </cell>
          <cell r="K365" t="str">
            <v>Rural NSW</v>
          </cell>
          <cell r="L365" t="str">
            <v>Energex</v>
          </cell>
          <cell r="M365" t="str">
            <v>Ergon</v>
          </cell>
          <cell r="N365" t="str">
            <v>Non Incumbent</v>
          </cell>
        </row>
        <row r="366">
          <cell r="C366">
            <v>36526</v>
          </cell>
          <cell r="D366">
            <v>0.1</v>
          </cell>
          <cell r="E366">
            <v>0.08</v>
          </cell>
          <cell r="F366">
            <v>0.08</v>
          </cell>
          <cell r="G366">
            <v>0</v>
          </cell>
          <cell r="H366">
            <v>0.08</v>
          </cell>
          <cell r="I366">
            <v>6.7500000000000004E-2</v>
          </cell>
          <cell r="J366">
            <v>6.7500000000000004E-2</v>
          </cell>
          <cell r="K366">
            <v>6.7500000000000004E-2</v>
          </cell>
          <cell r="L366">
            <v>0.05</v>
          </cell>
          <cell r="M366">
            <v>0.05</v>
          </cell>
          <cell r="N366">
            <v>7.4999999999999997E-2</v>
          </cell>
        </row>
        <row r="367">
          <cell r="C367">
            <v>36892</v>
          </cell>
          <cell r="D367">
            <v>0.1</v>
          </cell>
          <cell r="E367">
            <v>0.08</v>
          </cell>
          <cell r="F367">
            <v>0.08</v>
          </cell>
          <cell r="G367">
            <v>0</v>
          </cell>
          <cell r="H367">
            <v>0.08</v>
          </cell>
          <cell r="I367">
            <v>6.7500000000000004E-2</v>
          </cell>
          <cell r="J367">
            <v>6.7500000000000004E-2</v>
          </cell>
          <cell r="K367">
            <v>6.7500000000000004E-2</v>
          </cell>
          <cell r="L367">
            <v>0.05</v>
          </cell>
          <cell r="M367">
            <v>0.05</v>
          </cell>
          <cell r="N367">
            <v>7.4999999999999997E-2</v>
          </cell>
        </row>
        <row r="368">
          <cell r="C368">
            <v>37257</v>
          </cell>
          <cell r="D368">
            <v>0.1</v>
          </cell>
          <cell r="E368">
            <v>0.08</v>
          </cell>
          <cell r="F368">
            <v>0.08</v>
          </cell>
          <cell r="G368">
            <v>0</v>
          </cell>
          <cell r="H368">
            <v>0.08</v>
          </cell>
          <cell r="I368">
            <v>6.7500000000000004E-2</v>
          </cell>
          <cell r="J368">
            <v>6.7500000000000004E-2</v>
          </cell>
          <cell r="K368">
            <v>6.7500000000000004E-2</v>
          </cell>
          <cell r="L368">
            <v>0.05</v>
          </cell>
          <cell r="M368">
            <v>0.05</v>
          </cell>
          <cell r="N368">
            <v>7.4999999999999997E-2</v>
          </cell>
        </row>
        <row r="369">
          <cell r="C369">
            <v>37622</v>
          </cell>
          <cell r="D369">
            <v>0.1</v>
          </cell>
          <cell r="E369">
            <v>0.08</v>
          </cell>
          <cell r="F369">
            <v>0.08</v>
          </cell>
          <cell r="G369">
            <v>0</v>
          </cell>
          <cell r="H369">
            <v>0.08</v>
          </cell>
          <cell r="I369">
            <v>6.7500000000000004E-2</v>
          </cell>
          <cell r="J369">
            <v>6.7500000000000004E-2</v>
          </cell>
          <cell r="K369">
            <v>6.7500000000000004E-2</v>
          </cell>
          <cell r="L369">
            <v>0.05</v>
          </cell>
          <cell r="M369">
            <v>0.05</v>
          </cell>
          <cell r="N369">
            <v>7.4999999999999997E-2</v>
          </cell>
        </row>
        <row r="370">
          <cell r="C370">
            <v>37987</v>
          </cell>
          <cell r="D370">
            <v>0.1</v>
          </cell>
          <cell r="E370">
            <v>0.08</v>
          </cell>
          <cell r="F370">
            <v>0.08</v>
          </cell>
          <cell r="G370">
            <v>0</v>
          </cell>
          <cell r="H370">
            <v>0.08</v>
          </cell>
          <cell r="I370">
            <v>6.7500000000000004E-2</v>
          </cell>
          <cell r="J370">
            <v>6.7500000000000004E-2</v>
          </cell>
          <cell r="K370">
            <v>6.7500000000000004E-2</v>
          </cell>
          <cell r="L370">
            <v>0.05</v>
          </cell>
          <cell r="M370">
            <v>0.05</v>
          </cell>
          <cell r="N370">
            <v>7.4999999999999997E-2</v>
          </cell>
        </row>
        <row r="371">
          <cell r="C371">
            <v>38353</v>
          </cell>
          <cell r="D371">
            <v>0.1</v>
          </cell>
          <cell r="E371">
            <v>0.08</v>
          </cell>
          <cell r="F371">
            <v>0.08</v>
          </cell>
          <cell r="G371">
            <v>0</v>
          </cell>
          <cell r="H371">
            <v>0.08</v>
          </cell>
          <cell r="I371">
            <v>6.7500000000000004E-2</v>
          </cell>
          <cell r="J371">
            <v>6.7500000000000004E-2</v>
          </cell>
          <cell r="K371">
            <v>6.7500000000000004E-2</v>
          </cell>
          <cell r="L371">
            <v>0.05</v>
          </cell>
          <cell r="M371">
            <v>0.05</v>
          </cell>
          <cell r="N371">
            <v>7.4999999999999997E-2</v>
          </cell>
        </row>
        <row r="372">
          <cell r="C372">
            <v>38718</v>
          </cell>
          <cell r="D372">
            <v>0.1</v>
          </cell>
          <cell r="E372">
            <v>0.08</v>
          </cell>
          <cell r="F372">
            <v>0.08</v>
          </cell>
          <cell r="G372">
            <v>0</v>
          </cell>
          <cell r="H372">
            <v>0.08</v>
          </cell>
          <cell r="I372">
            <v>6.7500000000000004E-2</v>
          </cell>
          <cell r="J372">
            <v>6.7500000000000004E-2</v>
          </cell>
          <cell r="K372">
            <v>6.7500000000000004E-2</v>
          </cell>
          <cell r="L372">
            <v>0.05</v>
          </cell>
          <cell r="M372">
            <v>0.05</v>
          </cell>
          <cell r="N372">
            <v>7.4999999999999997E-2</v>
          </cell>
        </row>
        <row r="374">
          <cell r="C374" t="str">
            <v>Powercor</v>
          </cell>
          <cell r="D374" t="str">
            <v>Pulse</v>
          </cell>
          <cell r="E374" t="str">
            <v>AGL</v>
          </cell>
          <cell r="F374" t="str">
            <v>TXU</v>
          </cell>
          <cell r="G374" t="str">
            <v>CitiPower</v>
          </cell>
          <cell r="H374" t="str">
            <v>Powercor</v>
          </cell>
          <cell r="I374" t="str">
            <v>Integral</v>
          </cell>
          <cell r="J374" t="str">
            <v>EnergyAustralia</v>
          </cell>
          <cell r="K374" t="str">
            <v>Rural NSW</v>
          </cell>
          <cell r="L374" t="str">
            <v>Energex</v>
          </cell>
          <cell r="M374" t="str">
            <v>Ergon</v>
          </cell>
          <cell r="N374" t="str">
            <v>Non Incumbent</v>
          </cell>
        </row>
        <row r="375">
          <cell r="C375">
            <v>36526</v>
          </cell>
          <cell r="D375">
            <v>0.1</v>
          </cell>
          <cell r="E375">
            <v>0.09</v>
          </cell>
          <cell r="F375">
            <v>0.09</v>
          </cell>
          <cell r="G375">
            <v>0.09</v>
          </cell>
          <cell r="H375">
            <v>0</v>
          </cell>
          <cell r="I375">
            <v>6.7500000000000004E-2</v>
          </cell>
          <cell r="J375">
            <v>6.7500000000000004E-2</v>
          </cell>
          <cell r="K375">
            <v>6.7500000000000004E-2</v>
          </cell>
          <cell r="L375">
            <v>0.05</v>
          </cell>
          <cell r="M375">
            <v>0.05</v>
          </cell>
          <cell r="N375">
            <v>7.4999999999999997E-2</v>
          </cell>
        </row>
        <row r="376">
          <cell r="C376">
            <v>36892</v>
          </cell>
          <cell r="D376">
            <v>0.1</v>
          </cell>
          <cell r="E376">
            <v>0.09</v>
          </cell>
          <cell r="F376">
            <v>0.09</v>
          </cell>
          <cell r="G376">
            <v>0.09</v>
          </cell>
          <cell r="H376">
            <v>0</v>
          </cell>
          <cell r="I376">
            <v>6.7500000000000004E-2</v>
          </cell>
          <cell r="J376">
            <v>6.7500000000000004E-2</v>
          </cell>
          <cell r="K376">
            <v>6.7500000000000004E-2</v>
          </cell>
          <cell r="L376">
            <v>0.05</v>
          </cell>
          <cell r="M376">
            <v>0.05</v>
          </cell>
          <cell r="N376">
            <v>7.4999999999999997E-2</v>
          </cell>
        </row>
        <row r="377">
          <cell r="C377">
            <v>37257</v>
          </cell>
          <cell r="D377">
            <v>0.1</v>
          </cell>
          <cell r="E377">
            <v>0.09</v>
          </cell>
          <cell r="F377">
            <v>0.09</v>
          </cell>
          <cell r="G377">
            <v>0.09</v>
          </cell>
          <cell r="H377">
            <v>0</v>
          </cell>
          <cell r="I377">
            <v>6.7500000000000004E-2</v>
          </cell>
          <cell r="J377">
            <v>6.7500000000000004E-2</v>
          </cell>
          <cell r="K377">
            <v>6.7500000000000004E-2</v>
          </cell>
          <cell r="L377">
            <v>0.05</v>
          </cell>
          <cell r="M377">
            <v>0.05</v>
          </cell>
          <cell r="N377">
            <v>7.4999999999999997E-2</v>
          </cell>
        </row>
        <row r="378">
          <cell r="C378">
            <v>37622</v>
          </cell>
          <cell r="D378">
            <v>0.1</v>
          </cell>
          <cell r="E378">
            <v>0.09</v>
          </cell>
          <cell r="F378">
            <v>0.09</v>
          </cell>
          <cell r="G378">
            <v>0.09</v>
          </cell>
          <cell r="H378">
            <v>0</v>
          </cell>
          <cell r="I378">
            <v>6.7500000000000004E-2</v>
          </cell>
          <cell r="J378">
            <v>6.7500000000000004E-2</v>
          </cell>
          <cell r="K378">
            <v>6.7500000000000004E-2</v>
          </cell>
          <cell r="L378">
            <v>0.05</v>
          </cell>
          <cell r="M378">
            <v>0.05</v>
          </cell>
          <cell r="N378">
            <v>7.4999999999999997E-2</v>
          </cell>
        </row>
        <row r="379">
          <cell r="C379">
            <v>37987</v>
          </cell>
          <cell r="D379">
            <v>0.1</v>
          </cell>
          <cell r="E379">
            <v>0.09</v>
          </cell>
          <cell r="F379">
            <v>0.09</v>
          </cell>
          <cell r="G379">
            <v>0.09</v>
          </cell>
          <cell r="H379">
            <v>0</v>
          </cell>
          <cell r="I379">
            <v>6.7500000000000004E-2</v>
          </cell>
          <cell r="J379">
            <v>6.7500000000000004E-2</v>
          </cell>
          <cell r="K379">
            <v>6.7500000000000004E-2</v>
          </cell>
          <cell r="L379">
            <v>0.05</v>
          </cell>
          <cell r="M379">
            <v>0.05</v>
          </cell>
          <cell r="N379">
            <v>7.4999999999999997E-2</v>
          </cell>
        </row>
        <row r="380">
          <cell r="C380">
            <v>38353</v>
          </cell>
          <cell r="D380">
            <v>0.1</v>
          </cell>
          <cell r="E380">
            <v>0.09</v>
          </cell>
          <cell r="F380">
            <v>0.09</v>
          </cell>
          <cell r="G380">
            <v>0.09</v>
          </cell>
          <cell r="H380">
            <v>0</v>
          </cell>
          <cell r="I380">
            <v>6.7500000000000004E-2</v>
          </cell>
          <cell r="J380">
            <v>6.7500000000000004E-2</v>
          </cell>
          <cell r="K380">
            <v>6.7500000000000004E-2</v>
          </cell>
          <cell r="L380">
            <v>0.05</v>
          </cell>
          <cell r="M380">
            <v>0.05</v>
          </cell>
          <cell r="N380">
            <v>7.4999999999999997E-2</v>
          </cell>
        </row>
        <row r="381">
          <cell r="C381">
            <v>38718</v>
          </cell>
          <cell r="D381">
            <v>0.1</v>
          </cell>
          <cell r="E381">
            <v>0.09</v>
          </cell>
          <cell r="F381">
            <v>0.09</v>
          </cell>
          <cell r="G381">
            <v>0.09</v>
          </cell>
          <cell r="H381">
            <v>0</v>
          </cell>
          <cell r="I381">
            <v>6.7500000000000004E-2</v>
          </cell>
          <cell r="J381">
            <v>6.7500000000000004E-2</v>
          </cell>
          <cell r="K381">
            <v>6.7500000000000004E-2</v>
          </cell>
          <cell r="L381">
            <v>0.05</v>
          </cell>
          <cell r="M381">
            <v>0.05</v>
          </cell>
          <cell r="N381">
            <v>7.4999999999999997E-2</v>
          </cell>
        </row>
        <row r="383">
          <cell r="C383" t="str">
            <v>Integral</v>
          </cell>
          <cell r="D383" t="str">
            <v>Pulse</v>
          </cell>
          <cell r="E383" t="str">
            <v>AGL</v>
          </cell>
          <cell r="F383" t="str">
            <v>TXU</v>
          </cell>
          <cell r="G383" t="str">
            <v>CitiPower</v>
          </cell>
          <cell r="H383" t="str">
            <v>Powercor</v>
          </cell>
          <cell r="I383" t="str">
            <v>Integral</v>
          </cell>
          <cell r="J383" t="str">
            <v>EnergyAustralia</v>
          </cell>
          <cell r="K383" t="str">
            <v>Rural NSW</v>
          </cell>
          <cell r="L383" t="str">
            <v>Energex</v>
          </cell>
          <cell r="M383" t="str">
            <v>Ergon</v>
          </cell>
          <cell r="N383" t="str">
            <v>Non Incumbent</v>
          </cell>
        </row>
        <row r="384">
          <cell r="C384">
            <v>36526</v>
          </cell>
          <cell r="D384">
            <v>0.11333333333333334</v>
          </cell>
          <cell r="E384">
            <v>0.11333333333333334</v>
          </cell>
          <cell r="F384">
            <v>0.11333333333333334</v>
          </cell>
          <cell r="G384">
            <v>0.11333333333333334</v>
          </cell>
          <cell r="H384">
            <v>0.11333333333333334</v>
          </cell>
          <cell r="I384">
            <v>0</v>
          </cell>
          <cell r="J384">
            <v>0.2</v>
          </cell>
          <cell r="K384">
            <v>0.2</v>
          </cell>
          <cell r="L384">
            <v>8.3333333333333329E-2</v>
          </cell>
          <cell r="M384">
            <v>8.3333333333333329E-2</v>
          </cell>
          <cell r="N384">
            <v>0.12</v>
          </cell>
        </row>
        <row r="385">
          <cell r="C385">
            <v>36892</v>
          </cell>
          <cell r="D385">
            <v>0.11333333333333334</v>
          </cell>
          <cell r="E385">
            <v>0.11333333333333334</v>
          </cell>
          <cell r="F385">
            <v>0.11333333333333334</v>
          </cell>
          <cell r="G385">
            <v>0.11333333333333334</v>
          </cell>
          <cell r="H385">
            <v>0.11333333333333334</v>
          </cell>
          <cell r="I385">
            <v>0</v>
          </cell>
          <cell r="J385">
            <v>0.2</v>
          </cell>
          <cell r="K385">
            <v>0.2</v>
          </cell>
          <cell r="L385">
            <v>8.3333333333333329E-2</v>
          </cell>
          <cell r="M385">
            <v>8.3333333333333329E-2</v>
          </cell>
          <cell r="N385">
            <v>0.12</v>
          </cell>
        </row>
        <row r="386">
          <cell r="C386">
            <v>37257</v>
          </cell>
          <cell r="D386">
            <v>0.11333333333333334</v>
          </cell>
          <cell r="E386">
            <v>0.11333333333333334</v>
          </cell>
          <cell r="F386">
            <v>0.11333333333333334</v>
          </cell>
          <cell r="G386">
            <v>0.11333333333333334</v>
          </cell>
          <cell r="H386">
            <v>0.11333333333333334</v>
          </cell>
          <cell r="I386">
            <v>0</v>
          </cell>
          <cell r="J386">
            <v>0.2</v>
          </cell>
          <cell r="K386">
            <v>0.2</v>
          </cell>
          <cell r="L386">
            <v>8.3333333333333329E-2</v>
          </cell>
          <cell r="M386">
            <v>8.3333333333333329E-2</v>
          </cell>
          <cell r="N386">
            <v>0.12</v>
          </cell>
        </row>
        <row r="387">
          <cell r="C387">
            <v>37622</v>
          </cell>
          <cell r="D387">
            <v>0.11333333333333334</v>
          </cell>
          <cell r="E387">
            <v>0.11333333333333334</v>
          </cell>
          <cell r="F387">
            <v>0.11333333333333334</v>
          </cell>
          <cell r="G387">
            <v>0.11333333333333334</v>
          </cell>
          <cell r="H387">
            <v>0.11333333333333334</v>
          </cell>
          <cell r="I387">
            <v>0</v>
          </cell>
          <cell r="J387">
            <v>0.2</v>
          </cell>
          <cell r="K387">
            <v>0.2</v>
          </cell>
          <cell r="L387">
            <v>8.3333333333333329E-2</v>
          </cell>
          <cell r="M387">
            <v>8.3333333333333329E-2</v>
          </cell>
          <cell r="N387">
            <v>0.12</v>
          </cell>
        </row>
        <row r="388">
          <cell r="C388">
            <v>37987</v>
          </cell>
          <cell r="D388">
            <v>0.11333333333333334</v>
          </cell>
          <cell r="E388">
            <v>0.11333333333333334</v>
          </cell>
          <cell r="F388">
            <v>0.11333333333333334</v>
          </cell>
          <cell r="G388">
            <v>0.11333333333333334</v>
          </cell>
          <cell r="H388">
            <v>0.11333333333333334</v>
          </cell>
          <cell r="I388">
            <v>0</v>
          </cell>
          <cell r="J388">
            <v>0.2</v>
          </cell>
          <cell r="K388">
            <v>0.2</v>
          </cell>
          <cell r="L388">
            <v>8.3333333333333329E-2</v>
          </cell>
          <cell r="M388">
            <v>8.3333333333333329E-2</v>
          </cell>
          <cell r="N388">
            <v>0.12</v>
          </cell>
        </row>
        <row r="389">
          <cell r="C389">
            <v>38353</v>
          </cell>
          <cell r="D389">
            <v>0.11333333333333334</v>
          </cell>
          <cell r="E389">
            <v>0.11333333333333334</v>
          </cell>
          <cell r="F389">
            <v>0.11333333333333334</v>
          </cell>
          <cell r="G389">
            <v>0.11333333333333334</v>
          </cell>
          <cell r="H389">
            <v>0.11333333333333334</v>
          </cell>
          <cell r="I389">
            <v>0</v>
          </cell>
          <cell r="J389">
            <v>0.2</v>
          </cell>
          <cell r="K389">
            <v>0.2</v>
          </cell>
          <cell r="L389">
            <v>8.3333333333333329E-2</v>
          </cell>
          <cell r="M389">
            <v>8.3333333333333329E-2</v>
          </cell>
          <cell r="N389">
            <v>0.12</v>
          </cell>
        </row>
        <row r="390">
          <cell r="C390">
            <v>38718</v>
          </cell>
          <cell r="D390">
            <v>0.11333333333333334</v>
          </cell>
          <cell r="E390">
            <v>0.11333333333333334</v>
          </cell>
          <cell r="F390">
            <v>0.11333333333333334</v>
          </cell>
          <cell r="G390">
            <v>0.11333333333333334</v>
          </cell>
          <cell r="H390">
            <v>0.11333333333333334</v>
          </cell>
          <cell r="I390">
            <v>0</v>
          </cell>
          <cell r="J390">
            <v>0.2</v>
          </cell>
          <cell r="K390">
            <v>0.2</v>
          </cell>
          <cell r="L390">
            <v>8.3333333333333329E-2</v>
          </cell>
          <cell r="M390">
            <v>8.3333333333333329E-2</v>
          </cell>
          <cell r="N390">
            <v>0.12</v>
          </cell>
        </row>
        <row r="392">
          <cell r="C392" t="str">
            <v>EnergyAustralia</v>
          </cell>
          <cell r="D392" t="str">
            <v>Pulse</v>
          </cell>
          <cell r="E392" t="str">
            <v>AGL</v>
          </cell>
          <cell r="F392" t="str">
            <v>TXU</v>
          </cell>
          <cell r="G392" t="str">
            <v>CitiPower</v>
          </cell>
          <cell r="H392" t="str">
            <v>Powercor</v>
          </cell>
          <cell r="I392" t="str">
            <v>Integral</v>
          </cell>
          <cell r="J392" t="str">
            <v>EnergyAustralia</v>
          </cell>
          <cell r="K392" t="str">
            <v>Rural NSW</v>
          </cell>
          <cell r="L392" t="str">
            <v>Energex</v>
          </cell>
          <cell r="M392" t="str">
            <v>Ergon</v>
          </cell>
          <cell r="N392" t="str">
            <v>Non Incumbent</v>
          </cell>
        </row>
        <row r="393">
          <cell r="C393">
            <v>36526</v>
          </cell>
          <cell r="D393">
            <v>0.11333333333333334</v>
          </cell>
          <cell r="E393">
            <v>0.11333333333333334</v>
          </cell>
          <cell r="F393">
            <v>0.11333333333333334</v>
          </cell>
          <cell r="G393">
            <v>0.11333333333333334</v>
          </cell>
          <cell r="H393">
            <v>0.11333333333333334</v>
          </cell>
          <cell r="I393">
            <v>0.2</v>
          </cell>
          <cell r="J393">
            <v>0</v>
          </cell>
          <cell r="K393">
            <v>0.2</v>
          </cell>
          <cell r="L393">
            <v>8.3333333333333329E-2</v>
          </cell>
          <cell r="M393">
            <v>8.3333333333333329E-2</v>
          </cell>
          <cell r="N393">
            <v>0.12</v>
          </cell>
        </row>
        <row r="394">
          <cell r="C394">
            <v>36892</v>
          </cell>
          <cell r="D394">
            <v>0.11333333333333334</v>
          </cell>
          <cell r="E394">
            <v>0.11333333333333334</v>
          </cell>
          <cell r="F394">
            <v>0.11333333333333334</v>
          </cell>
          <cell r="G394">
            <v>0.11333333333333334</v>
          </cell>
          <cell r="H394">
            <v>0.11333333333333334</v>
          </cell>
          <cell r="I394">
            <v>0.2</v>
          </cell>
          <cell r="J394">
            <v>0</v>
          </cell>
          <cell r="K394">
            <v>0.2</v>
          </cell>
          <cell r="L394">
            <v>8.3333333333333329E-2</v>
          </cell>
          <cell r="M394">
            <v>8.3333333333333329E-2</v>
          </cell>
          <cell r="N394">
            <v>0.12</v>
          </cell>
        </row>
        <row r="395">
          <cell r="C395">
            <v>37257</v>
          </cell>
          <cell r="D395">
            <v>0.11333333333333334</v>
          </cell>
          <cell r="E395">
            <v>0.11333333333333334</v>
          </cell>
          <cell r="F395">
            <v>0.11333333333333334</v>
          </cell>
          <cell r="G395">
            <v>0.11333333333333334</v>
          </cell>
          <cell r="H395">
            <v>0.11333333333333334</v>
          </cell>
          <cell r="I395">
            <v>0.2</v>
          </cell>
          <cell r="J395">
            <v>0</v>
          </cell>
          <cell r="K395">
            <v>0.2</v>
          </cell>
          <cell r="L395">
            <v>8.3333333333333329E-2</v>
          </cell>
          <cell r="M395">
            <v>8.3333333333333329E-2</v>
          </cell>
          <cell r="N395">
            <v>0.12</v>
          </cell>
        </row>
        <row r="396">
          <cell r="C396">
            <v>37622</v>
          </cell>
          <cell r="D396">
            <v>0.11333333333333334</v>
          </cell>
          <cell r="E396">
            <v>0.11333333333333334</v>
          </cell>
          <cell r="F396">
            <v>0.11333333333333334</v>
          </cell>
          <cell r="G396">
            <v>0.11333333333333334</v>
          </cell>
          <cell r="H396">
            <v>0.11333333333333334</v>
          </cell>
          <cell r="I396">
            <v>0.2</v>
          </cell>
          <cell r="J396">
            <v>0</v>
          </cell>
          <cell r="K396">
            <v>0.2</v>
          </cell>
          <cell r="L396">
            <v>8.3333333333333329E-2</v>
          </cell>
          <cell r="M396">
            <v>8.3333333333333329E-2</v>
          </cell>
          <cell r="N396">
            <v>0.12</v>
          </cell>
        </row>
        <row r="397">
          <cell r="C397">
            <v>37987</v>
          </cell>
          <cell r="D397">
            <v>0.11333333333333334</v>
          </cell>
          <cell r="E397">
            <v>0.11333333333333334</v>
          </cell>
          <cell r="F397">
            <v>0.11333333333333334</v>
          </cell>
          <cell r="G397">
            <v>0.11333333333333334</v>
          </cell>
          <cell r="H397">
            <v>0.11333333333333334</v>
          </cell>
          <cell r="I397">
            <v>0.2</v>
          </cell>
          <cell r="J397">
            <v>0</v>
          </cell>
          <cell r="K397">
            <v>0.2</v>
          </cell>
          <cell r="L397">
            <v>8.3333333333333329E-2</v>
          </cell>
          <cell r="M397">
            <v>8.3333333333333329E-2</v>
          </cell>
          <cell r="N397">
            <v>0.12</v>
          </cell>
        </row>
        <row r="398">
          <cell r="C398">
            <v>38353</v>
          </cell>
          <cell r="D398">
            <v>0.11333333333333334</v>
          </cell>
          <cell r="E398">
            <v>0.11333333333333334</v>
          </cell>
          <cell r="F398">
            <v>0.11333333333333334</v>
          </cell>
          <cell r="G398">
            <v>0.11333333333333334</v>
          </cell>
          <cell r="H398">
            <v>0.11333333333333334</v>
          </cell>
          <cell r="I398">
            <v>0.2</v>
          </cell>
          <cell r="J398">
            <v>0</v>
          </cell>
          <cell r="K398">
            <v>0.2</v>
          </cell>
          <cell r="L398">
            <v>8.3333333333333329E-2</v>
          </cell>
          <cell r="M398">
            <v>8.3333333333333329E-2</v>
          </cell>
          <cell r="N398">
            <v>0.12</v>
          </cell>
        </row>
        <row r="399">
          <cell r="C399">
            <v>38718</v>
          </cell>
          <cell r="D399">
            <v>0.11333333333333334</v>
          </cell>
          <cell r="E399">
            <v>0.11333333333333334</v>
          </cell>
          <cell r="F399">
            <v>0.11333333333333334</v>
          </cell>
          <cell r="G399">
            <v>0.11333333333333334</v>
          </cell>
          <cell r="H399">
            <v>0.11333333333333334</v>
          </cell>
          <cell r="I399">
            <v>0.2</v>
          </cell>
          <cell r="J399">
            <v>0</v>
          </cell>
          <cell r="K399">
            <v>0.2</v>
          </cell>
          <cell r="L399">
            <v>8.3333333333333329E-2</v>
          </cell>
          <cell r="M399">
            <v>8.3333333333333329E-2</v>
          </cell>
          <cell r="N399">
            <v>0.12</v>
          </cell>
        </row>
        <row r="401">
          <cell r="C401" t="str">
            <v>Rural NSW</v>
          </cell>
          <cell r="D401" t="str">
            <v>Pulse</v>
          </cell>
          <cell r="E401" t="str">
            <v>AGL</v>
          </cell>
          <cell r="F401" t="str">
            <v>TXU</v>
          </cell>
          <cell r="G401" t="str">
            <v>CitiPower</v>
          </cell>
          <cell r="H401" t="str">
            <v>Powercor</v>
          </cell>
          <cell r="I401" t="str">
            <v>Integral</v>
          </cell>
          <cell r="J401" t="str">
            <v>EnergyAustralia</v>
          </cell>
          <cell r="K401" t="str">
            <v>Rural NSW</v>
          </cell>
          <cell r="L401" t="str">
            <v>Energex</v>
          </cell>
          <cell r="M401" t="str">
            <v>Ergon</v>
          </cell>
          <cell r="N401" t="str">
            <v>Non Incumbent</v>
          </cell>
        </row>
        <row r="402">
          <cell r="C402">
            <v>36526</v>
          </cell>
          <cell r="D402">
            <v>0.11333333333333334</v>
          </cell>
          <cell r="E402">
            <v>0.11333333333333334</v>
          </cell>
          <cell r="F402">
            <v>0.11333333333333334</v>
          </cell>
          <cell r="G402">
            <v>0.11333333333333334</v>
          </cell>
          <cell r="H402">
            <v>0.11333333333333334</v>
          </cell>
          <cell r="I402">
            <v>0.2</v>
          </cell>
          <cell r="J402">
            <v>0.2</v>
          </cell>
          <cell r="K402">
            <v>0</v>
          </cell>
          <cell r="L402">
            <v>8.3333333333333329E-2</v>
          </cell>
          <cell r="M402">
            <v>8.3333333333333329E-2</v>
          </cell>
          <cell r="N402">
            <v>0.12</v>
          </cell>
        </row>
        <row r="403">
          <cell r="C403">
            <v>36892</v>
          </cell>
          <cell r="D403">
            <v>0.11333333333333334</v>
          </cell>
          <cell r="E403">
            <v>0.11333333333333334</v>
          </cell>
          <cell r="F403">
            <v>0.11333333333333334</v>
          </cell>
          <cell r="G403">
            <v>0.11333333333333334</v>
          </cell>
          <cell r="H403">
            <v>0.11333333333333334</v>
          </cell>
          <cell r="I403">
            <v>0.2</v>
          </cell>
          <cell r="J403">
            <v>0.2</v>
          </cell>
          <cell r="K403">
            <v>0</v>
          </cell>
          <cell r="L403">
            <v>8.3333333333333329E-2</v>
          </cell>
          <cell r="M403">
            <v>8.3333333333333329E-2</v>
          </cell>
          <cell r="N403">
            <v>0.12</v>
          </cell>
        </row>
        <row r="404">
          <cell r="C404">
            <v>37257</v>
          </cell>
          <cell r="D404">
            <v>0.11333333333333334</v>
          </cell>
          <cell r="E404">
            <v>0.11333333333333334</v>
          </cell>
          <cell r="F404">
            <v>0.11333333333333334</v>
          </cell>
          <cell r="G404">
            <v>0.11333333333333334</v>
          </cell>
          <cell r="H404">
            <v>0.11333333333333334</v>
          </cell>
          <cell r="I404">
            <v>0.2</v>
          </cell>
          <cell r="J404">
            <v>0.2</v>
          </cell>
          <cell r="K404">
            <v>0</v>
          </cell>
          <cell r="L404">
            <v>8.3333333333333329E-2</v>
          </cell>
          <cell r="M404">
            <v>8.3333333333333329E-2</v>
          </cell>
          <cell r="N404">
            <v>0.12</v>
          </cell>
        </row>
        <row r="405">
          <cell r="C405">
            <v>37622</v>
          </cell>
          <cell r="D405">
            <v>0.11333333333333334</v>
          </cell>
          <cell r="E405">
            <v>0.11333333333333334</v>
          </cell>
          <cell r="F405">
            <v>0.11333333333333334</v>
          </cell>
          <cell r="G405">
            <v>0.11333333333333334</v>
          </cell>
          <cell r="H405">
            <v>0.11333333333333334</v>
          </cell>
          <cell r="I405">
            <v>0.2</v>
          </cell>
          <cell r="J405">
            <v>0.2</v>
          </cell>
          <cell r="K405">
            <v>0</v>
          </cell>
          <cell r="L405">
            <v>8.3333333333333329E-2</v>
          </cell>
          <cell r="M405">
            <v>8.3333333333333329E-2</v>
          </cell>
          <cell r="N405">
            <v>0.12</v>
          </cell>
        </row>
        <row r="406">
          <cell r="C406">
            <v>37987</v>
          </cell>
          <cell r="D406">
            <v>0.11333333333333334</v>
          </cell>
          <cell r="E406">
            <v>0.11333333333333334</v>
          </cell>
          <cell r="F406">
            <v>0.11333333333333334</v>
          </cell>
          <cell r="G406">
            <v>0.11333333333333334</v>
          </cell>
          <cell r="H406">
            <v>0.11333333333333334</v>
          </cell>
          <cell r="I406">
            <v>0.2</v>
          </cell>
          <cell r="J406">
            <v>0.2</v>
          </cell>
          <cell r="K406">
            <v>0</v>
          </cell>
          <cell r="L406">
            <v>8.3333333333333329E-2</v>
          </cell>
          <cell r="M406">
            <v>8.3333333333333329E-2</v>
          </cell>
          <cell r="N406">
            <v>0.12</v>
          </cell>
        </row>
        <row r="407">
          <cell r="C407">
            <v>38353</v>
          </cell>
          <cell r="D407">
            <v>0.11333333333333334</v>
          </cell>
          <cell r="E407">
            <v>0.11333333333333334</v>
          </cell>
          <cell r="F407">
            <v>0.11333333333333334</v>
          </cell>
          <cell r="G407">
            <v>0.11333333333333334</v>
          </cell>
          <cell r="H407">
            <v>0.11333333333333334</v>
          </cell>
          <cell r="I407">
            <v>0.2</v>
          </cell>
          <cell r="J407">
            <v>0.2</v>
          </cell>
          <cell r="K407">
            <v>0</v>
          </cell>
          <cell r="L407">
            <v>8.3333333333333329E-2</v>
          </cell>
          <cell r="M407">
            <v>8.3333333333333329E-2</v>
          </cell>
          <cell r="N407">
            <v>0.12</v>
          </cell>
        </row>
        <row r="408">
          <cell r="C408">
            <v>38718</v>
          </cell>
          <cell r="D408">
            <v>0.11333333333333334</v>
          </cell>
          <cell r="E408">
            <v>0.11333333333333334</v>
          </cell>
          <cell r="F408">
            <v>0.11333333333333334</v>
          </cell>
          <cell r="G408">
            <v>0.11333333333333334</v>
          </cell>
          <cell r="H408">
            <v>0.11333333333333334</v>
          </cell>
          <cell r="I408">
            <v>0.2</v>
          </cell>
          <cell r="J408">
            <v>0.2</v>
          </cell>
          <cell r="K408">
            <v>0</v>
          </cell>
          <cell r="L408">
            <v>8.3333333333333329E-2</v>
          </cell>
          <cell r="M408">
            <v>8.3333333333333329E-2</v>
          </cell>
          <cell r="N408">
            <v>0.12</v>
          </cell>
        </row>
        <row r="410">
          <cell r="C410" t="str">
            <v>Energex</v>
          </cell>
          <cell r="D410" t="str">
            <v>Pulse</v>
          </cell>
          <cell r="E410" t="str">
            <v>AGL</v>
          </cell>
          <cell r="F410" t="str">
            <v>TXU</v>
          </cell>
          <cell r="G410" t="str">
            <v>CitiPower</v>
          </cell>
          <cell r="H410" t="str">
            <v>Powercor</v>
          </cell>
          <cell r="I410" t="str">
            <v>Integral</v>
          </cell>
          <cell r="J410" t="str">
            <v>EnergyAustralia</v>
          </cell>
          <cell r="K410" t="str">
            <v>Rural NSW</v>
          </cell>
          <cell r="L410" t="str">
            <v>Energex</v>
          </cell>
          <cell r="M410" t="str">
            <v>Ergon</v>
          </cell>
          <cell r="N410" t="str">
            <v>Non Incumbent</v>
          </cell>
        </row>
        <row r="411">
          <cell r="C411">
            <v>36526</v>
          </cell>
          <cell r="D411">
            <v>7.0000000000000007E-2</v>
          </cell>
          <cell r="E411">
            <v>0.08</v>
          </cell>
          <cell r="F411">
            <v>0.08</v>
          </cell>
          <cell r="G411">
            <v>0.08</v>
          </cell>
          <cell r="H411">
            <v>0.08</v>
          </cell>
          <cell r="I411">
            <v>7.0000000000000007E-2</v>
          </cell>
          <cell r="J411">
            <v>7.0000000000000007E-2</v>
          </cell>
          <cell r="K411">
            <v>7.0000000000000007E-2</v>
          </cell>
          <cell r="L411">
            <v>0</v>
          </cell>
          <cell r="M411">
            <v>0.4</v>
          </cell>
          <cell r="N411">
            <v>7.4999999999999997E-2</v>
          </cell>
        </row>
        <row r="412">
          <cell r="C412">
            <v>36892</v>
          </cell>
          <cell r="D412">
            <v>7.0000000000000007E-2</v>
          </cell>
          <cell r="E412">
            <v>0.08</v>
          </cell>
          <cell r="F412">
            <v>0.08</v>
          </cell>
          <cell r="G412">
            <v>0.08</v>
          </cell>
          <cell r="H412">
            <v>0.08</v>
          </cell>
          <cell r="I412">
            <v>7.0000000000000007E-2</v>
          </cell>
          <cell r="J412">
            <v>7.0000000000000007E-2</v>
          </cell>
          <cell r="K412">
            <v>7.0000000000000007E-2</v>
          </cell>
          <cell r="L412">
            <v>0</v>
          </cell>
          <cell r="M412">
            <v>0.4</v>
          </cell>
          <cell r="N412">
            <v>7.4999999999999997E-2</v>
          </cell>
        </row>
        <row r="413">
          <cell r="C413">
            <v>37257</v>
          </cell>
          <cell r="D413">
            <v>7.0000000000000007E-2</v>
          </cell>
          <cell r="E413">
            <v>0.08</v>
          </cell>
          <cell r="F413">
            <v>0.08</v>
          </cell>
          <cell r="G413">
            <v>0.08</v>
          </cell>
          <cell r="H413">
            <v>0.08</v>
          </cell>
          <cell r="I413">
            <v>7.0000000000000007E-2</v>
          </cell>
          <cell r="J413">
            <v>7.0000000000000007E-2</v>
          </cell>
          <cell r="K413">
            <v>7.0000000000000007E-2</v>
          </cell>
          <cell r="L413">
            <v>0</v>
          </cell>
          <cell r="M413">
            <v>0.4</v>
          </cell>
          <cell r="N413">
            <v>7.4999999999999997E-2</v>
          </cell>
        </row>
        <row r="414">
          <cell r="C414">
            <v>37622</v>
          </cell>
          <cell r="D414">
            <v>7.0000000000000007E-2</v>
          </cell>
          <cell r="E414">
            <v>0.08</v>
          </cell>
          <cell r="F414">
            <v>0.08</v>
          </cell>
          <cell r="G414">
            <v>0.08</v>
          </cell>
          <cell r="H414">
            <v>0.08</v>
          </cell>
          <cell r="I414">
            <v>7.0000000000000007E-2</v>
          </cell>
          <cell r="J414">
            <v>7.0000000000000007E-2</v>
          </cell>
          <cell r="K414">
            <v>7.0000000000000007E-2</v>
          </cell>
          <cell r="L414">
            <v>0</v>
          </cell>
          <cell r="M414">
            <v>0.4</v>
          </cell>
          <cell r="N414">
            <v>7.4999999999999997E-2</v>
          </cell>
        </row>
        <row r="415">
          <cell r="C415">
            <v>37987</v>
          </cell>
          <cell r="D415">
            <v>7.0000000000000007E-2</v>
          </cell>
          <cell r="E415">
            <v>0.08</v>
          </cell>
          <cell r="F415">
            <v>0.08</v>
          </cell>
          <cell r="G415">
            <v>0.08</v>
          </cell>
          <cell r="H415">
            <v>0.08</v>
          </cell>
          <cell r="I415">
            <v>7.0000000000000007E-2</v>
          </cell>
          <cell r="J415">
            <v>7.0000000000000007E-2</v>
          </cell>
          <cell r="K415">
            <v>7.0000000000000007E-2</v>
          </cell>
          <cell r="L415">
            <v>0</v>
          </cell>
          <cell r="M415">
            <v>0.4</v>
          </cell>
          <cell r="N415">
            <v>7.4999999999999997E-2</v>
          </cell>
        </row>
        <row r="416">
          <cell r="C416">
            <v>38353</v>
          </cell>
          <cell r="D416">
            <v>7.0000000000000007E-2</v>
          </cell>
          <cell r="E416">
            <v>0.08</v>
          </cell>
          <cell r="F416">
            <v>0.08</v>
          </cell>
          <cell r="G416">
            <v>0.08</v>
          </cell>
          <cell r="H416">
            <v>0.08</v>
          </cell>
          <cell r="I416">
            <v>7.0000000000000007E-2</v>
          </cell>
          <cell r="J416">
            <v>7.0000000000000007E-2</v>
          </cell>
          <cell r="K416">
            <v>7.0000000000000007E-2</v>
          </cell>
          <cell r="L416">
            <v>0</v>
          </cell>
          <cell r="M416">
            <v>0.4</v>
          </cell>
          <cell r="N416">
            <v>7.4999999999999997E-2</v>
          </cell>
        </row>
        <row r="417">
          <cell r="C417">
            <v>38718</v>
          </cell>
          <cell r="D417">
            <v>7.0000000000000007E-2</v>
          </cell>
          <cell r="E417">
            <v>0.08</v>
          </cell>
          <cell r="F417">
            <v>0.08</v>
          </cell>
          <cell r="G417">
            <v>0.08</v>
          </cell>
          <cell r="H417">
            <v>0.08</v>
          </cell>
          <cell r="I417">
            <v>7.0000000000000007E-2</v>
          </cell>
          <cell r="J417">
            <v>7.0000000000000007E-2</v>
          </cell>
          <cell r="K417">
            <v>7.0000000000000007E-2</v>
          </cell>
          <cell r="L417">
            <v>0</v>
          </cell>
          <cell r="M417">
            <v>0.4</v>
          </cell>
          <cell r="N417">
            <v>7.4999999999999997E-2</v>
          </cell>
        </row>
        <row r="419">
          <cell r="C419" t="str">
            <v>Ergon</v>
          </cell>
          <cell r="D419" t="str">
            <v>Pulse</v>
          </cell>
          <cell r="E419" t="str">
            <v>AGL</v>
          </cell>
          <cell r="F419" t="str">
            <v>TXU</v>
          </cell>
          <cell r="G419" t="str">
            <v>CitiPower</v>
          </cell>
          <cell r="H419" t="str">
            <v>Powercor</v>
          </cell>
          <cell r="I419" t="str">
            <v>Integral</v>
          </cell>
          <cell r="J419" t="str">
            <v>EnergyAustralia</v>
          </cell>
          <cell r="K419" t="str">
            <v>Rural NSW</v>
          </cell>
          <cell r="L419" t="str">
            <v>Energex</v>
          </cell>
          <cell r="M419" t="str">
            <v>Ergon</v>
          </cell>
          <cell r="N419" t="str">
            <v>Non Incumbent</v>
          </cell>
        </row>
        <row r="420">
          <cell r="C420">
            <v>36526</v>
          </cell>
          <cell r="D420">
            <v>7.0000000000000007E-2</v>
          </cell>
          <cell r="E420">
            <v>7.0000000000000007E-2</v>
          </cell>
          <cell r="F420">
            <v>7.0000000000000007E-2</v>
          </cell>
          <cell r="G420">
            <v>7.0000000000000007E-2</v>
          </cell>
          <cell r="H420">
            <v>7.0000000000000007E-2</v>
          </cell>
          <cell r="I420">
            <v>7.0000000000000007E-2</v>
          </cell>
          <cell r="J420">
            <v>7.0000000000000007E-2</v>
          </cell>
          <cell r="K420">
            <v>7.0000000000000007E-2</v>
          </cell>
          <cell r="L420">
            <v>0.4</v>
          </cell>
          <cell r="M420">
            <v>0</v>
          </cell>
          <cell r="N420">
            <v>7.4999999999999997E-2</v>
          </cell>
        </row>
        <row r="421">
          <cell r="C421">
            <v>36892</v>
          </cell>
          <cell r="D421">
            <v>7.0000000000000007E-2</v>
          </cell>
          <cell r="E421">
            <v>7.0000000000000007E-2</v>
          </cell>
          <cell r="F421">
            <v>7.0000000000000007E-2</v>
          </cell>
          <cell r="G421">
            <v>7.0000000000000007E-2</v>
          </cell>
          <cell r="H421">
            <v>7.0000000000000007E-2</v>
          </cell>
          <cell r="I421">
            <v>7.0000000000000007E-2</v>
          </cell>
          <cell r="J421">
            <v>7.0000000000000007E-2</v>
          </cell>
          <cell r="K421">
            <v>7.0000000000000007E-2</v>
          </cell>
          <cell r="L421">
            <v>0.4</v>
          </cell>
          <cell r="M421">
            <v>0</v>
          </cell>
          <cell r="N421">
            <v>7.4999999999999997E-2</v>
          </cell>
        </row>
        <row r="422">
          <cell r="C422">
            <v>37257</v>
          </cell>
          <cell r="D422">
            <v>7.0000000000000007E-2</v>
          </cell>
          <cell r="E422">
            <v>7.0000000000000007E-2</v>
          </cell>
          <cell r="F422">
            <v>7.0000000000000007E-2</v>
          </cell>
          <cell r="G422">
            <v>7.0000000000000007E-2</v>
          </cell>
          <cell r="H422">
            <v>7.0000000000000007E-2</v>
          </cell>
          <cell r="I422">
            <v>7.0000000000000007E-2</v>
          </cell>
          <cell r="J422">
            <v>7.0000000000000007E-2</v>
          </cell>
          <cell r="K422">
            <v>7.0000000000000007E-2</v>
          </cell>
          <cell r="L422">
            <v>0.4</v>
          </cell>
          <cell r="M422">
            <v>0</v>
          </cell>
          <cell r="N422">
            <v>7.4999999999999997E-2</v>
          </cell>
        </row>
        <row r="423">
          <cell r="C423">
            <v>37622</v>
          </cell>
          <cell r="D423">
            <v>7.0000000000000007E-2</v>
          </cell>
          <cell r="E423">
            <v>7.0000000000000007E-2</v>
          </cell>
          <cell r="F423">
            <v>7.0000000000000007E-2</v>
          </cell>
          <cell r="G423">
            <v>7.0000000000000007E-2</v>
          </cell>
          <cell r="H423">
            <v>7.0000000000000007E-2</v>
          </cell>
          <cell r="I423">
            <v>7.0000000000000007E-2</v>
          </cell>
          <cell r="J423">
            <v>7.0000000000000007E-2</v>
          </cell>
          <cell r="K423">
            <v>7.0000000000000007E-2</v>
          </cell>
          <cell r="L423">
            <v>0.4</v>
          </cell>
          <cell r="M423">
            <v>0</v>
          </cell>
          <cell r="N423">
            <v>7.4999999999999997E-2</v>
          </cell>
        </row>
        <row r="424">
          <cell r="C424">
            <v>37987</v>
          </cell>
          <cell r="D424">
            <v>7.0000000000000007E-2</v>
          </cell>
          <cell r="E424">
            <v>7.0000000000000007E-2</v>
          </cell>
          <cell r="F424">
            <v>7.0000000000000007E-2</v>
          </cell>
          <cell r="G424">
            <v>7.0000000000000007E-2</v>
          </cell>
          <cell r="H424">
            <v>7.0000000000000007E-2</v>
          </cell>
          <cell r="I424">
            <v>7.0000000000000007E-2</v>
          </cell>
          <cell r="J424">
            <v>7.0000000000000007E-2</v>
          </cell>
          <cell r="K424">
            <v>7.0000000000000007E-2</v>
          </cell>
          <cell r="L424">
            <v>0.4</v>
          </cell>
          <cell r="M424">
            <v>0</v>
          </cell>
          <cell r="N424">
            <v>7.4999999999999997E-2</v>
          </cell>
        </row>
        <row r="425">
          <cell r="C425">
            <v>38353</v>
          </cell>
          <cell r="D425">
            <v>7.0000000000000007E-2</v>
          </cell>
          <cell r="E425">
            <v>7.0000000000000007E-2</v>
          </cell>
          <cell r="F425">
            <v>7.0000000000000007E-2</v>
          </cell>
          <cell r="G425">
            <v>7.0000000000000007E-2</v>
          </cell>
          <cell r="H425">
            <v>7.0000000000000007E-2</v>
          </cell>
          <cell r="I425">
            <v>7.0000000000000007E-2</v>
          </cell>
          <cell r="J425">
            <v>7.0000000000000007E-2</v>
          </cell>
          <cell r="K425">
            <v>7.0000000000000007E-2</v>
          </cell>
          <cell r="L425">
            <v>0.4</v>
          </cell>
          <cell r="M425">
            <v>0</v>
          </cell>
          <cell r="N425">
            <v>7.4999999999999997E-2</v>
          </cell>
        </row>
        <row r="426">
          <cell r="C426">
            <v>38718</v>
          </cell>
          <cell r="D426">
            <v>7.0000000000000007E-2</v>
          </cell>
          <cell r="E426">
            <v>7.0000000000000007E-2</v>
          </cell>
          <cell r="F426">
            <v>7.0000000000000007E-2</v>
          </cell>
          <cell r="G426">
            <v>7.0000000000000007E-2</v>
          </cell>
          <cell r="H426">
            <v>7.0000000000000007E-2</v>
          </cell>
          <cell r="I426">
            <v>7.0000000000000007E-2</v>
          </cell>
          <cell r="J426">
            <v>7.0000000000000007E-2</v>
          </cell>
          <cell r="K426">
            <v>7.0000000000000007E-2</v>
          </cell>
          <cell r="L426">
            <v>0.4</v>
          </cell>
          <cell r="M426">
            <v>0</v>
          </cell>
          <cell r="N426">
            <v>7.4999999999999997E-2</v>
          </cell>
        </row>
        <row r="428">
          <cell r="C428" t="str">
            <v>Non Incumbent</v>
          </cell>
          <cell r="D428" t="str">
            <v>Pulse</v>
          </cell>
          <cell r="E428" t="str">
            <v>AGL</v>
          </cell>
          <cell r="F428" t="str">
            <v>TXU</v>
          </cell>
          <cell r="G428" t="str">
            <v>CitiPower</v>
          </cell>
          <cell r="H428" t="str">
            <v>Powercor</v>
          </cell>
          <cell r="I428" t="str">
            <v>Integral</v>
          </cell>
          <cell r="J428" t="str">
            <v>EnergyAustralia</v>
          </cell>
          <cell r="K428" t="str">
            <v>Rural NSW</v>
          </cell>
          <cell r="L428" t="str">
            <v>Energex</v>
          </cell>
          <cell r="M428" t="str">
            <v>Ergon</v>
          </cell>
          <cell r="N428" t="str">
            <v>Non Incumbent</v>
          </cell>
        </row>
        <row r="429">
          <cell r="C429">
            <v>36526</v>
          </cell>
          <cell r="D429">
            <v>0.11999999999999988</v>
          </cell>
          <cell r="E429">
            <v>0.12</v>
          </cell>
          <cell r="F429">
            <v>0.13</v>
          </cell>
          <cell r="G429">
            <v>0.12</v>
          </cell>
          <cell r="H429">
            <v>0.13</v>
          </cell>
          <cell r="I429">
            <v>0.11999999999999988</v>
          </cell>
          <cell r="J429">
            <v>0.11999999999999988</v>
          </cell>
          <cell r="K429">
            <v>0.11999999999999988</v>
          </cell>
          <cell r="L429">
            <v>0.10000000000000009</v>
          </cell>
          <cell r="M429">
            <v>0.10000000000000009</v>
          </cell>
          <cell r="N429">
            <v>0.12</v>
          </cell>
        </row>
        <row r="430">
          <cell r="C430">
            <v>36892</v>
          </cell>
          <cell r="D430">
            <v>0.11999999999999988</v>
          </cell>
          <cell r="E430">
            <v>0.12</v>
          </cell>
          <cell r="F430">
            <v>0.13</v>
          </cell>
          <cell r="G430">
            <v>0.12</v>
          </cell>
          <cell r="H430">
            <v>0.13</v>
          </cell>
          <cell r="I430">
            <v>0.11999999999999988</v>
          </cell>
          <cell r="J430">
            <v>0.11999999999999988</v>
          </cell>
          <cell r="K430">
            <v>0.11999999999999988</v>
          </cell>
          <cell r="L430">
            <v>0.10000000000000009</v>
          </cell>
          <cell r="M430">
            <v>0.10000000000000009</v>
          </cell>
          <cell r="N430">
            <v>0.12</v>
          </cell>
        </row>
        <row r="431">
          <cell r="C431">
            <v>37257</v>
          </cell>
          <cell r="D431">
            <v>0.11999999999999988</v>
          </cell>
          <cell r="E431">
            <v>0.12</v>
          </cell>
          <cell r="F431">
            <v>0.13</v>
          </cell>
          <cell r="G431">
            <v>0.12</v>
          </cell>
          <cell r="H431">
            <v>0.13</v>
          </cell>
          <cell r="I431">
            <v>0.11999999999999988</v>
          </cell>
          <cell r="J431">
            <v>0.11999999999999988</v>
          </cell>
          <cell r="K431">
            <v>0.11999999999999988</v>
          </cell>
          <cell r="L431">
            <v>0.10000000000000009</v>
          </cell>
          <cell r="M431">
            <v>0.10000000000000009</v>
          </cell>
          <cell r="N431">
            <v>0.12</v>
          </cell>
        </row>
        <row r="432">
          <cell r="C432">
            <v>37622</v>
          </cell>
          <cell r="D432">
            <v>0.11999999999999988</v>
          </cell>
          <cell r="E432">
            <v>0.12</v>
          </cell>
          <cell r="F432">
            <v>0.13</v>
          </cell>
          <cell r="G432">
            <v>0.12</v>
          </cell>
          <cell r="H432">
            <v>0.13</v>
          </cell>
          <cell r="I432">
            <v>0.11999999999999988</v>
          </cell>
          <cell r="J432">
            <v>0.11999999999999988</v>
          </cell>
          <cell r="K432">
            <v>0.11999999999999988</v>
          </cell>
          <cell r="L432">
            <v>0.10000000000000009</v>
          </cell>
          <cell r="M432">
            <v>0.10000000000000009</v>
          </cell>
          <cell r="N432">
            <v>0.12</v>
          </cell>
        </row>
        <row r="433">
          <cell r="C433">
            <v>37987</v>
          </cell>
          <cell r="D433">
            <v>0.11999999999999988</v>
          </cell>
          <cell r="E433">
            <v>0.12</v>
          </cell>
          <cell r="F433">
            <v>0.13</v>
          </cell>
          <cell r="G433">
            <v>0.12</v>
          </cell>
          <cell r="H433">
            <v>0.13</v>
          </cell>
          <cell r="I433">
            <v>0.11999999999999988</v>
          </cell>
          <cell r="J433">
            <v>0.11999999999999988</v>
          </cell>
          <cell r="K433">
            <v>0.11999999999999988</v>
          </cell>
          <cell r="L433">
            <v>0.10000000000000009</v>
          </cell>
          <cell r="M433">
            <v>0.10000000000000009</v>
          </cell>
          <cell r="N433">
            <v>0.12</v>
          </cell>
        </row>
        <row r="434">
          <cell r="C434">
            <v>38353</v>
          </cell>
          <cell r="D434">
            <v>0.11999999999999988</v>
          </cell>
          <cell r="E434">
            <v>0.12</v>
          </cell>
          <cell r="F434">
            <v>0.13</v>
          </cell>
          <cell r="G434">
            <v>0.12</v>
          </cell>
          <cell r="H434">
            <v>0.13</v>
          </cell>
          <cell r="I434">
            <v>0.11999999999999988</v>
          </cell>
          <cell r="J434">
            <v>0.11999999999999988</v>
          </cell>
          <cell r="K434">
            <v>0.11999999999999988</v>
          </cell>
          <cell r="L434">
            <v>0.10000000000000009</v>
          </cell>
          <cell r="M434">
            <v>0.10000000000000009</v>
          </cell>
          <cell r="N434">
            <v>0.12</v>
          </cell>
        </row>
        <row r="435">
          <cell r="C435">
            <v>38718</v>
          </cell>
          <cell r="D435">
            <v>0.11999999999999988</v>
          </cell>
          <cell r="E435">
            <v>0.12</v>
          </cell>
          <cell r="F435">
            <v>0.13</v>
          </cell>
          <cell r="G435">
            <v>0.12</v>
          </cell>
          <cell r="H435">
            <v>0.13</v>
          </cell>
          <cell r="I435">
            <v>0.11999999999999988</v>
          </cell>
          <cell r="J435">
            <v>0.11999999999999988</v>
          </cell>
          <cell r="K435">
            <v>0.11999999999999988</v>
          </cell>
          <cell r="L435">
            <v>0.10000000000000009</v>
          </cell>
          <cell r="M435">
            <v>0.10000000000000009</v>
          </cell>
          <cell r="N435">
            <v>0.12</v>
          </cell>
        </row>
        <row r="447">
          <cell r="C447" t="str">
            <v>Pulse wins from:</v>
          </cell>
          <cell r="D447" t="str">
            <v>Pulse</v>
          </cell>
          <cell r="E447" t="str">
            <v>AGL</v>
          </cell>
          <cell r="F447" t="str">
            <v>TXU</v>
          </cell>
          <cell r="G447" t="str">
            <v>CitiPower</v>
          </cell>
          <cell r="H447" t="str">
            <v>Powercor</v>
          </cell>
          <cell r="I447" t="str">
            <v>Integral</v>
          </cell>
          <cell r="J447" t="str">
            <v>EnergyAustralia</v>
          </cell>
          <cell r="K447" t="str">
            <v>Rural NSW</v>
          </cell>
          <cell r="L447" t="str">
            <v>Energex</v>
          </cell>
          <cell r="M447" t="str">
            <v>Ergon</v>
          </cell>
          <cell r="N447" t="str">
            <v>Non Incumbent</v>
          </cell>
        </row>
        <row r="448">
          <cell r="C448">
            <v>36526</v>
          </cell>
          <cell r="D448">
            <v>0</v>
          </cell>
          <cell r="E448">
            <v>0.13</v>
          </cell>
          <cell r="F448">
            <v>0.13</v>
          </cell>
          <cell r="G448">
            <v>0.13</v>
          </cell>
          <cell r="H448">
            <v>0.13</v>
          </cell>
          <cell r="I448">
            <v>7.0000000000000007E-2</v>
          </cell>
          <cell r="J448">
            <v>7.0000000000000007E-2</v>
          </cell>
          <cell r="K448">
            <v>7.0000000000000007E-2</v>
          </cell>
          <cell r="L448">
            <v>0.05</v>
          </cell>
          <cell r="M448">
            <v>0.05</v>
          </cell>
          <cell r="N448">
            <v>7.0000000000000007E-2</v>
          </cell>
        </row>
        <row r="449">
          <cell r="C449">
            <v>36892</v>
          </cell>
          <cell r="D449">
            <v>0</v>
          </cell>
          <cell r="E449">
            <v>0.13</v>
          </cell>
          <cell r="F449">
            <v>0.13</v>
          </cell>
          <cell r="G449">
            <v>0.13</v>
          </cell>
          <cell r="H449">
            <v>0.13</v>
          </cell>
          <cell r="I449">
            <v>7.0000000000000007E-2</v>
          </cell>
          <cell r="J449">
            <v>7.0000000000000007E-2</v>
          </cell>
          <cell r="K449">
            <v>7.0000000000000007E-2</v>
          </cell>
          <cell r="L449">
            <v>0.05</v>
          </cell>
          <cell r="M449">
            <v>0.05</v>
          </cell>
          <cell r="N449">
            <v>7.0000000000000007E-2</v>
          </cell>
        </row>
        <row r="450">
          <cell r="C450">
            <v>37257</v>
          </cell>
          <cell r="D450">
            <v>0</v>
          </cell>
          <cell r="E450">
            <v>0.13</v>
          </cell>
          <cell r="F450">
            <v>0.13</v>
          </cell>
          <cell r="G450">
            <v>0.13</v>
          </cell>
          <cell r="H450">
            <v>0.13</v>
          </cell>
          <cell r="I450">
            <v>7.0000000000000007E-2</v>
          </cell>
          <cell r="J450">
            <v>7.0000000000000007E-2</v>
          </cell>
          <cell r="K450">
            <v>7.0000000000000007E-2</v>
          </cell>
          <cell r="L450">
            <v>0.05</v>
          </cell>
          <cell r="M450">
            <v>0.05</v>
          </cell>
          <cell r="N450">
            <v>7.0000000000000007E-2</v>
          </cell>
        </row>
        <row r="451">
          <cell r="C451">
            <v>37622</v>
          </cell>
          <cell r="D451">
            <v>0</v>
          </cell>
          <cell r="E451">
            <v>0.13</v>
          </cell>
          <cell r="F451">
            <v>0.13</v>
          </cell>
          <cell r="G451">
            <v>0.13</v>
          </cell>
          <cell r="H451">
            <v>0.13</v>
          </cell>
          <cell r="I451">
            <v>7.0000000000000007E-2</v>
          </cell>
          <cell r="J451">
            <v>7.0000000000000007E-2</v>
          </cell>
          <cell r="K451">
            <v>7.0000000000000007E-2</v>
          </cell>
          <cell r="L451">
            <v>0.05</v>
          </cell>
          <cell r="M451">
            <v>0.05</v>
          </cell>
          <cell r="N451">
            <v>7.0000000000000007E-2</v>
          </cell>
        </row>
        <row r="452">
          <cell r="C452">
            <v>37987</v>
          </cell>
          <cell r="D452">
            <v>0</v>
          </cell>
          <cell r="E452">
            <v>0.13</v>
          </cell>
          <cell r="F452">
            <v>0.13</v>
          </cell>
          <cell r="G452">
            <v>0.13</v>
          </cell>
          <cell r="H452">
            <v>0.13</v>
          </cell>
          <cell r="I452">
            <v>7.0000000000000007E-2</v>
          </cell>
          <cell r="J452">
            <v>7.0000000000000007E-2</v>
          </cell>
          <cell r="K452">
            <v>7.0000000000000007E-2</v>
          </cell>
          <cell r="L452">
            <v>0.05</v>
          </cell>
          <cell r="M452">
            <v>0.05</v>
          </cell>
          <cell r="N452">
            <v>7.0000000000000007E-2</v>
          </cell>
        </row>
        <row r="453">
          <cell r="C453">
            <v>38353</v>
          </cell>
          <cell r="D453">
            <v>0</v>
          </cell>
          <cell r="E453">
            <v>0.13</v>
          </cell>
          <cell r="F453">
            <v>0.13</v>
          </cell>
          <cell r="G453">
            <v>0.13</v>
          </cell>
          <cell r="H453">
            <v>0.13</v>
          </cell>
          <cell r="I453">
            <v>7.0000000000000007E-2</v>
          </cell>
          <cell r="J453">
            <v>7.0000000000000007E-2</v>
          </cell>
          <cell r="K453">
            <v>7.0000000000000007E-2</v>
          </cell>
          <cell r="L453">
            <v>0.05</v>
          </cell>
          <cell r="M453">
            <v>0.05</v>
          </cell>
          <cell r="N453">
            <v>7.0000000000000007E-2</v>
          </cell>
        </row>
        <row r="454">
          <cell r="C454">
            <v>38718</v>
          </cell>
          <cell r="D454">
            <v>0</v>
          </cell>
          <cell r="E454">
            <v>0.13</v>
          </cell>
          <cell r="F454">
            <v>0.13</v>
          </cell>
          <cell r="G454">
            <v>0.13</v>
          </cell>
          <cell r="H454">
            <v>0.13</v>
          </cell>
          <cell r="I454">
            <v>7.0000000000000007E-2</v>
          </cell>
          <cell r="J454">
            <v>7.0000000000000007E-2</v>
          </cell>
          <cell r="K454">
            <v>7.0000000000000007E-2</v>
          </cell>
          <cell r="L454">
            <v>0.05</v>
          </cell>
          <cell r="M454">
            <v>0.05</v>
          </cell>
          <cell r="N454">
            <v>7.0000000000000007E-2</v>
          </cell>
        </row>
        <row r="456">
          <cell r="C456" t="str">
            <v>AGL</v>
          </cell>
          <cell r="D456" t="str">
            <v>Pulse</v>
          </cell>
          <cell r="E456" t="str">
            <v>AGL</v>
          </cell>
          <cell r="F456" t="str">
            <v>TXU</v>
          </cell>
          <cell r="G456" t="str">
            <v>CitiPower</v>
          </cell>
          <cell r="H456" t="str">
            <v>Powercor</v>
          </cell>
          <cell r="I456" t="str">
            <v>Integral</v>
          </cell>
          <cell r="J456" t="str">
            <v>EnergyAustralia</v>
          </cell>
          <cell r="K456" t="str">
            <v>Rural NSW</v>
          </cell>
          <cell r="L456" t="str">
            <v>Energex</v>
          </cell>
          <cell r="M456" t="str">
            <v>Ergon</v>
          </cell>
          <cell r="N456" t="str">
            <v>Non Incumbent</v>
          </cell>
        </row>
        <row r="457">
          <cell r="C457">
            <v>36526</v>
          </cell>
          <cell r="D457">
            <v>0.1</v>
          </cell>
          <cell r="E457">
            <v>0</v>
          </cell>
          <cell r="F457">
            <v>0.08</v>
          </cell>
          <cell r="G457">
            <v>0.08</v>
          </cell>
          <cell r="H457">
            <v>0.08</v>
          </cell>
          <cell r="I457">
            <v>6.7500000000000004E-2</v>
          </cell>
          <cell r="J457">
            <v>6.7500000000000004E-2</v>
          </cell>
          <cell r="K457">
            <v>6.7500000000000004E-2</v>
          </cell>
          <cell r="L457">
            <v>0.05</v>
          </cell>
          <cell r="M457">
            <v>0.05</v>
          </cell>
          <cell r="N457">
            <v>7.4999999999999997E-2</v>
          </cell>
        </row>
        <row r="458">
          <cell r="C458">
            <v>36892</v>
          </cell>
          <cell r="D458">
            <v>0.1</v>
          </cell>
          <cell r="E458">
            <v>0</v>
          </cell>
          <cell r="F458">
            <v>0.08</v>
          </cell>
          <cell r="G458">
            <v>0.08</v>
          </cell>
          <cell r="H458">
            <v>0.08</v>
          </cell>
          <cell r="I458">
            <v>6.7500000000000004E-2</v>
          </cell>
          <cell r="J458">
            <v>6.7500000000000004E-2</v>
          </cell>
          <cell r="K458">
            <v>6.7500000000000004E-2</v>
          </cell>
          <cell r="L458">
            <v>0.05</v>
          </cell>
          <cell r="M458">
            <v>0.05</v>
          </cell>
          <cell r="N458">
            <v>7.4999999999999997E-2</v>
          </cell>
        </row>
        <row r="459">
          <cell r="C459">
            <v>37257</v>
          </cell>
          <cell r="D459">
            <v>0.1</v>
          </cell>
          <cell r="E459">
            <v>0</v>
          </cell>
          <cell r="F459">
            <v>0.08</v>
          </cell>
          <cell r="G459">
            <v>0.08</v>
          </cell>
          <cell r="H459">
            <v>0.08</v>
          </cell>
          <cell r="I459">
            <v>6.7500000000000004E-2</v>
          </cell>
          <cell r="J459">
            <v>6.7500000000000004E-2</v>
          </cell>
          <cell r="K459">
            <v>6.7500000000000004E-2</v>
          </cell>
          <cell r="L459">
            <v>0.05</v>
          </cell>
          <cell r="M459">
            <v>0.05</v>
          </cell>
          <cell r="N459">
            <v>7.4999999999999997E-2</v>
          </cell>
        </row>
        <row r="460">
          <cell r="C460">
            <v>37622</v>
          </cell>
          <cell r="D460">
            <v>0.1</v>
          </cell>
          <cell r="E460">
            <v>0</v>
          </cell>
          <cell r="F460">
            <v>0.08</v>
          </cell>
          <cell r="G460">
            <v>0.08</v>
          </cell>
          <cell r="H460">
            <v>0.08</v>
          </cell>
          <cell r="I460">
            <v>6.7500000000000004E-2</v>
          </cell>
          <cell r="J460">
            <v>6.7500000000000004E-2</v>
          </cell>
          <cell r="K460">
            <v>6.7500000000000004E-2</v>
          </cell>
          <cell r="L460">
            <v>0.05</v>
          </cell>
          <cell r="M460">
            <v>0.05</v>
          </cell>
          <cell r="N460">
            <v>7.4999999999999997E-2</v>
          </cell>
        </row>
        <row r="461">
          <cell r="C461">
            <v>37987</v>
          </cell>
          <cell r="D461">
            <v>0.1</v>
          </cell>
          <cell r="E461">
            <v>0</v>
          </cell>
          <cell r="F461">
            <v>0.08</v>
          </cell>
          <cell r="G461">
            <v>0.08</v>
          </cell>
          <cell r="H461">
            <v>0.08</v>
          </cell>
          <cell r="I461">
            <v>6.7500000000000004E-2</v>
          </cell>
          <cell r="J461">
            <v>6.7500000000000004E-2</v>
          </cell>
          <cell r="K461">
            <v>6.7500000000000004E-2</v>
          </cell>
          <cell r="L461">
            <v>0.05</v>
          </cell>
          <cell r="M461">
            <v>0.05</v>
          </cell>
          <cell r="N461">
            <v>7.4999999999999997E-2</v>
          </cell>
        </row>
        <row r="462">
          <cell r="C462">
            <v>38353</v>
          </cell>
          <cell r="D462">
            <v>0.1</v>
          </cell>
          <cell r="E462">
            <v>0</v>
          </cell>
          <cell r="F462">
            <v>0.08</v>
          </cell>
          <cell r="G462">
            <v>0.08</v>
          </cell>
          <cell r="H462">
            <v>0.08</v>
          </cell>
          <cell r="I462">
            <v>6.7500000000000004E-2</v>
          </cell>
          <cell r="J462">
            <v>6.7500000000000004E-2</v>
          </cell>
          <cell r="K462">
            <v>6.7500000000000004E-2</v>
          </cell>
          <cell r="L462">
            <v>0.05</v>
          </cell>
          <cell r="M462">
            <v>0.05</v>
          </cell>
          <cell r="N462">
            <v>7.4999999999999997E-2</v>
          </cell>
        </row>
        <row r="463">
          <cell r="C463">
            <v>38718</v>
          </cell>
          <cell r="D463">
            <v>0.1</v>
          </cell>
          <cell r="E463">
            <v>0</v>
          </cell>
          <cell r="F463">
            <v>0.08</v>
          </cell>
          <cell r="G463">
            <v>0.08</v>
          </cell>
          <cell r="H463">
            <v>0.08</v>
          </cell>
          <cell r="I463">
            <v>6.7500000000000004E-2</v>
          </cell>
          <cell r="J463">
            <v>6.7500000000000004E-2</v>
          </cell>
          <cell r="K463">
            <v>6.7500000000000004E-2</v>
          </cell>
          <cell r="L463">
            <v>0.05</v>
          </cell>
          <cell r="M463">
            <v>0.05</v>
          </cell>
          <cell r="N463">
            <v>7.4999999999999997E-2</v>
          </cell>
        </row>
        <row r="465">
          <cell r="C465" t="str">
            <v>TXU</v>
          </cell>
          <cell r="D465" t="str">
            <v>Pulse</v>
          </cell>
          <cell r="E465" t="str">
            <v>AGL</v>
          </cell>
          <cell r="F465" t="str">
            <v>TXU</v>
          </cell>
          <cell r="G465" t="str">
            <v>CitiPower</v>
          </cell>
          <cell r="H465" t="str">
            <v>Powercor</v>
          </cell>
          <cell r="I465" t="str">
            <v>Integral</v>
          </cell>
          <cell r="J465" t="str">
            <v>EnergyAustralia</v>
          </cell>
          <cell r="K465" t="str">
            <v>Rural NSW</v>
          </cell>
          <cell r="L465" t="str">
            <v>Energex</v>
          </cell>
          <cell r="M465" t="str">
            <v>Ergon</v>
          </cell>
          <cell r="N465" t="str">
            <v>Non Incumbent</v>
          </cell>
        </row>
        <row r="466">
          <cell r="C466">
            <v>36526</v>
          </cell>
          <cell r="D466">
            <v>0.1</v>
          </cell>
          <cell r="E466">
            <v>0.09</v>
          </cell>
          <cell r="F466">
            <v>0</v>
          </cell>
          <cell r="G466">
            <v>0.09</v>
          </cell>
          <cell r="H466">
            <v>0.09</v>
          </cell>
          <cell r="I466">
            <v>6.7500000000000004E-2</v>
          </cell>
          <cell r="J466">
            <v>6.7500000000000004E-2</v>
          </cell>
          <cell r="K466">
            <v>6.7500000000000004E-2</v>
          </cell>
          <cell r="L466">
            <v>0.05</v>
          </cell>
          <cell r="M466">
            <v>0.05</v>
          </cell>
          <cell r="N466">
            <v>7.4999999999999997E-2</v>
          </cell>
        </row>
        <row r="467">
          <cell r="C467">
            <v>36892</v>
          </cell>
          <cell r="D467">
            <v>0.1</v>
          </cell>
          <cell r="E467">
            <v>0.09</v>
          </cell>
          <cell r="F467">
            <v>0</v>
          </cell>
          <cell r="G467">
            <v>0.09</v>
          </cell>
          <cell r="H467">
            <v>0.09</v>
          </cell>
          <cell r="I467">
            <v>6.7500000000000004E-2</v>
          </cell>
          <cell r="J467">
            <v>6.7500000000000004E-2</v>
          </cell>
          <cell r="K467">
            <v>6.7500000000000004E-2</v>
          </cell>
          <cell r="L467">
            <v>0.05</v>
          </cell>
          <cell r="M467">
            <v>0.05</v>
          </cell>
          <cell r="N467">
            <v>7.4999999999999997E-2</v>
          </cell>
        </row>
        <row r="468">
          <cell r="C468">
            <v>37257</v>
          </cell>
          <cell r="D468">
            <v>0.1</v>
          </cell>
          <cell r="E468">
            <v>0.09</v>
          </cell>
          <cell r="F468">
            <v>0</v>
          </cell>
          <cell r="G468">
            <v>0.09</v>
          </cell>
          <cell r="H468">
            <v>0.09</v>
          </cell>
          <cell r="I468">
            <v>6.7500000000000004E-2</v>
          </cell>
          <cell r="J468">
            <v>6.7500000000000004E-2</v>
          </cell>
          <cell r="K468">
            <v>6.7500000000000004E-2</v>
          </cell>
          <cell r="L468">
            <v>0.05</v>
          </cell>
          <cell r="M468">
            <v>0.05</v>
          </cell>
          <cell r="N468">
            <v>7.4999999999999997E-2</v>
          </cell>
        </row>
        <row r="469">
          <cell r="C469">
            <v>37622</v>
          </cell>
          <cell r="D469">
            <v>0.1</v>
          </cell>
          <cell r="E469">
            <v>0.09</v>
          </cell>
          <cell r="F469">
            <v>0</v>
          </cell>
          <cell r="G469">
            <v>0.09</v>
          </cell>
          <cell r="H469">
            <v>0.09</v>
          </cell>
          <cell r="I469">
            <v>6.7500000000000004E-2</v>
          </cell>
          <cell r="J469">
            <v>6.7500000000000004E-2</v>
          </cell>
          <cell r="K469">
            <v>6.7500000000000004E-2</v>
          </cell>
          <cell r="L469">
            <v>0.05</v>
          </cell>
          <cell r="M469">
            <v>0.05</v>
          </cell>
          <cell r="N469">
            <v>7.4999999999999997E-2</v>
          </cell>
        </row>
        <row r="470">
          <cell r="C470">
            <v>37987</v>
          </cell>
          <cell r="D470">
            <v>0.1</v>
          </cell>
          <cell r="E470">
            <v>0.09</v>
          </cell>
          <cell r="F470">
            <v>0</v>
          </cell>
          <cell r="G470">
            <v>0.09</v>
          </cell>
          <cell r="H470">
            <v>0.09</v>
          </cell>
          <cell r="I470">
            <v>6.7500000000000004E-2</v>
          </cell>
          <cell r="J470">
            <v>6.7500000000000004E-2</v>
          </cell>
          <cell r="K470">
            <v>6.7500000000000004E-2</v>
          </cell>
          <cell r="L470">
            <v>0.05</v>
          </cell>
          <cell r="M470">
            <v>0.05</v>
          </cell>
          <cell r="N470">
            <v>7.4999999999999997E-2</v>
          </cell>
        </row>
        <row r="471">
          <cell r="C471">
            <v>38353</v>
          </cell>
          <cell r="D471">
            <v>0.1</v>
          </cell>
          <cell r="E471">
            <v>0.09</v>
          </cell>
          <cell r="F471">
            <v>0</v>
          </cell>
          <cell r="G471">
            <v>0.09</v>
          </cell>
          <cell r="H471">
            <v>0.09</v>
          </cell>
          <cell r="I471">
            <v>6.7500000000000004E-2</v>
          </cell>
          <cell r="J471">
            <v>6.7500000000000004E-2</v>
          </cell>
          <cell r="K471">
            <v>6.7500000000000004E-2</v>
          </cell>
          <cell r="L471">
            <v>0.05</v>
          </cell>
          <cell r="M471">
            <v>0.05</v>
          </cell>
          <cell r="N471">
            <v>7.4999999999999997E-2</v>
          </cell>
        </row>
        <row r="472">
          <cell r="C472">
            <v>38718</v>
          </cell>
          <cell r="D472">
            <v>0.1</v>
          </cell>
          <cell r="E472">
            <v>0.09</v>
          </cell>
          <cell r="F472">
            <v>0</v>
          </cell>
          <cell r="G472">
            <v>0.09</v>
          </cell>
          <cell r="H472">
            <v>0.09</v>
          </cell>
          <cell r="I472">
            <v>6.7500000000000004E-2</v>
          </cell>
          <cell r="J472">
            <v>6.7500000000000004E-2</v>
          </cell>
          <cell r="K472">
            <v>6.7500000000000004E-2</v>
          </cell>
          <cell r="L472">
            <v>0.05</v>
          </cell>
          <cell r="M472">
            <v>0.05</v>
          </cell>
          <cell r="N472">
            <v>7.4999999999999997E-2</v>
          </cell>
        </row>
        <row r="474">
          <cell r="C474" t="str">
            <v>CitiPower</v>
          </cell>
          <cell r="D474" t="str">
            <v>Pulse</v>
          </cell>
          <cell r="E474" t="str">
            <v>AGL</v>
          </cell>
          <cell r="F474" t="str">
            <v>TXU</v>
          </cell>
          <cell r="G474" t="str">
            <v>CitiPower</v>
          </cell>
          <cell r="H474" t="str">
            <v>Powercor</v>
          </cell>
          <cell r="I474" t="str">
            <v>Integral</v>
          </cell>
          <cell r="J474" t="str">
            <v>EnergyAustralia</v>
          </cell>
          <cell r="K474" t="str">
            <v>Rural NSW</v>
          </cell>
          <cell r="L474" t="str">
            <v>Energex</v>
          </cell>
          <cell r="M474" t="str">
            <v>Ergon</v>
          </cell>
          <cell r="N474" t="str">
            <v>Non Incumbent</v>
          </cell>
        </row>
        <row r="475">
          <cell r="C475">
            <v>36526</v>
          </cell>
          <cell r="D475">
            <v>0.1</v>
          </cell>
          <cell r="E475">
            <v>0.08</v>
          </cell>
          <cell r="F475">
            <v>0.08</v>
          </cell>
          <cell r="G475">
            <v>0</v>
          </cell>
          <cell r="H475">
            <v>0.08</v>
          </cell>
          <cell r="I475">
            <v>6.7500000000000004E-2</v>
          </cell>
          <cell r="J475">
            <v>6.7500000000000004E-2</v>
          </cell>
          <cell r="K475">
            <v>6.7500000000000004E-2</v>
          </cell>
          <cell r="L475">
            <v>0.05</v>
          </cell>
          <cell r="M475">
            <v>0.05</v>
          </cell>
          <cell r="N475">
            <v>7.4999999999999997E-2</v>
          </cell>
        </row>
        <row r="476">
          <cell r="C476">
            <v>36892</v>
          </cell>
          <cell r="D476">
            <v>0.1</v>
          </cell>
          <cell r="E476">
            <v>0.08</v>
          </cell>
          <cell r="F476">
            <v>0.08</v>
          </cell>
          <cell r="G476">
            <v>0</v>
          </cell>
          <cell r="H476">
            <v>0.08</v>
          </cell>
          <cell r="I476">
            <v>6.7500000000000004E-2</v>
          </cell>
          <cell r="J476">
            <v>6.7500000000000004E-2</v>
          </cell>
          <cell r="K476">
            <v>6.7500000000000004E-2</v>
          </cell>
          <cell r="L476">
            <v>0.05</v>
          </cell>
          <cell r="M476">
            <v>0.05</v>
          </cell>
          <cell r="N476">
            <v>7.4999999999999997E-2</v>
          </cell>
        </row>
        <row r="477">
          <cell r="C477">
            <v>37257</v>
          </cell>
          <cell r="D477">
            <v>0.1</v>
          </cell>
          <cell r="E477">
            <v>0.08</v>
          </cell>
          <cell r="F477">
            <v>0.08</v>
          </cell>
          <cell r="G477">
            <v>0</v>
          </cell>
          <cell r="H477">
            <v>0.08</v>
          </cell>
          <cell r="I477">
            <v>6.7500000000000004E-2</v>
          </cell>
          <cell r="J477">
            <v>6.7500000000000004E-2</v>
          </cell>
          <cell r="K477">
            <v>6.7500000000000004E-2</v>
          </cell>
          <cell r="L477">
            <v>0.05</v>
          </cell>
          <cell r="M477">
            <v>0.05</v>
          </cell>
          <cell r="N477">
            <v>7.4999999999999997E-2</v>
          </cell>
        </row>
        <row r="478">
          <cell r="C478">
            <v>37622</v>
          </cell>
          <cell r="D478">
            <v>0.1</v>
          </cell>
          <cell r="E478">
            <v>0.08</v>
          </cell>
          <cell r="F478">
            <v>0.08</v>
          </cell>
          <cell r="G478">
            <v>0</v>
          </cell>
          <cell r="H478">
            <v>0.08</v>
          </cell>
          <cell r="I478">
            <v>6.7500000000000004E-2</v>
          </cell>
          <cell r="J478">
            <v>6.7500000000000004E-2</v>
          </cell>
          <cell r="K478">
            <v>6.7500000000000004E-2</v>
          </cell>
          <cell r="L478">
            <v>0.05</v>
          </cell>
          <cell r="M478">
            <v>0.05</v>
          </cell>
          <cell r="N478">
            <v>7.4999999999999997E-2</v>
          </cell>
        </row>
        <row r="479">
          <cell r="C479">
            <v>37987</v>
          </cell>
          <cell r="D479">
            <v>0.1</v>
          </cell>
          <cell r="E479">
            <v>0.08</v>
          </cell>
          <cell r="F479">
            <v>0.08</v>
          </cell>
          <cell r="G479">
            <v>0</v>
          </cell>
          <cell r="H479">
            <v>0.08</v>
          </cell>
          <cell r="I479">
            <v>6.7500000000000004E-2</v>
          </cell>
          <cell r="J479">
            <v>6.7500000000000004E-2</v>
          </cell>
          <cell r="K479">
            <v>6.7500000000000004E-2</v>
          </cell>
          <cell r="L479">
            <v>0.05</v>
          </cell>
          <cell r="M479">
            <v>0.05</v>
          </cell>
          <cell r="N479">
            <v>7.4999999999999997E-2</v>
          </cell>
        </row>
        <row r="480">
          <cell r="C480">
            <v>38353</v>
          </cell>
          <cell r="D480">
            <v>0.1</v>
          </cell>
          <cell r="E480">
            <v>0.08</v>
          </cell>
          <cell r="F480">
            <v>0.08</v>
          </cell>
          <cell r="G480">
            <v>0</v>
          </cell>
          <cell r="H480">
            <v>0.08</v>
          </cell>
          <cell r="I480">
            <v>6.7500000000000004E-2</v>
          </cell>
          <cell r="J480">
            <v>6.7500000000000004E-2</v>
          </cell>
          <cell r="K480">
            <v>6.7500000000000004E-2</v>
          </cell>
          <cell r="L480">
            <v>0.05</v>
          </cell>
          <cell r="M480">
            <v>0.05</v>
          </cell>
          <cell r="N480">
            <v>7.4999999999999997E-2</v>
          </cell>
        </row>
        <row r="481">
          <cell r="C481">
            <v>38718</v>
          </cell>
          <cell r="D481">
            <v>0.1</v>
          </cell>
          <cell r="E481">
            <v>0.08</v>
          </cell>
          <cell r="F481">
            <v>0.08</v>
          </cell>
          <cell r="G481">
            <v>0</v>
          </cell>
          <cell r="H481">
            <v>0.08</v>
          </cell>
          <cell r="I481">
            <v>6.7500000000000004E-2</v>
          </cell>
          <cell r="J481">
            <v>6.7500000000000004E-2</v>
          </cell>
          <cell r="K481">
            <v>6.7500000000000004E-2</v>
          </cell>
          <cell r="L481">
            <v>0.05</v>
          </cell>
          <cell r="M481">
            <v>0.05</v>
          </cell>
          <cell r="N481">
            <v>7.4999999999999997E-2</v>
          </cell>
        </row>
        <row r="483">
          <cell r="C483" t="str">
            <v>Powercor</v>
          </cell>
          <cell r="D483" t="str">
            <v>Pulse</v>
          </cell>
          <cell r="E483" t="str">
            <v>AGL</v>
          </cell>
          <cell r="F483" t="str">
            <v>TXU</v>
          </cell>
          <cell r="G483" t="str">
            <v>CitiPower</v>
          </cell>
          <cell r="H483" t="str">
            <v>Powercor</v>
          </cell>
          <cell r="I483" t="str">
            <v>Integral</v>
          </cell>
          <cell r="J483" t="str">
            <v>EnergyAustralia</v>
          </cell>
          <cell r="K483" t="str">
            <v>Rural NSW</v>
          </cell>
          <cell r="L483" t="str">
            <v>Energex</v>
          </cell>
          <cell r="M483" t="str">
            <v>Ergon</v>
          </cell>
          <cell r="N483" t="str">
            <v>Non Incumbent</v>
          </cell>
        </row>
        <row r="484">
          <cell r="C484">
            <v>36526</v>
          </cell>
          <cell r="D484">
            <v>0.1</v>
          </cell>
          <cell r="E484">
            <v>0.09</v>
          </cell>
          <cell r="F484">
            <v>0.09</v>
          </cell>
          <cell r="G484">
            <v>0.09</v>
          </cell>
          <cell r="H484">
            <v>0</v>
          </cell>
          <cell r="I484">
            <v>6.7500000000000004E-2</v>
          </cell>
          <cell r="J484">
            <v>6.7500000000000004E-2</v>
          </cell>
          <cell r="K484">
            <v>6.7500000000000004E-2</v>
          </cell>
          <cell r="L484">
            <v>0.05</v>
          </cell>
          <cell r="M484">
            <v>0.05</v>
          </cell>
          <cell r="N484">
            <v>7.4999999999999997E-2</v>
          </cell>
        </row>
        <row r="485">
          <cell r="C485">
            <v>36892</v>
          </cell>
          <cell r="D485">
            <v>0.1</v>
          </cell>
          <cell r="E485">
            <v>0.09</v>
          </cell>
          <cell r="F485">
            <v>0.09</v>
          </cell>
          <cell r="G485">
            <v>0.09</v>
          </cell>
          <cell r="H485">
            <v>0</v>
          </cell>
          <cell r="I485">
            <v>6.7500000000000004E-2</v>
          </cell>
          <cell r="J485">
            <v>6.7500000000000004E-2</v>
          </cell>
          <cell r="K485">
            <v>6.7500000000000004E-2</v>
          </cell>
          <cell r="L485">
            <v>0.05</v>
          </cell>
          <cell r="M485">
            <v>0.05</v>
          </cell>
          <cell r="N485">
            <v>7.4999999999999997E-2</v>
          </cell>
        </row>
        <row r="486">
          <cell r="C486">
            <v>37257</v>
          </cell>
          <cell r="D486">
            <v>0.1</v>
          </cell>
          <cell r="E486">
            <v>0.09</v>
          </cell>
          <cell r="F486">
            <v>0.09</v>
          </cell>
          <cell r="G486">
            <v>0.09</v>
          </cell>
          <cell r="H486">
            <v>0</v>
          </cell>
          <cell r="I486">
            <v>6.7500000000000004E-2</v>
          </cell>
          <cell r="J486">
            <v>6.7500000000000004E-2</v>
          </cell>
          <cell r="K486">
            <v>6.7500000000000004E-2</v>
          </cell>
          <cell r="L486">
            <v>0.05</v>
          </cell>
          <cell r="M486">
            <v>0.05</v>
          </cell>
          <cell r="N486">
            <v>7.4999999999999997E-2</v>
          </cell>
        </row>
        <row r="487">
          <cell r="C487">
            <v>37622</v>
          </cell>
          <cell r="D487">
            <v>0.1</v>
          </cell>
          <cell r="E487">
            <v>0.09</v>
          </cell>
          <cell r="F487">
            <v>0.09</v>
          </cell>
          <cell r="G487">
            <v>0.09</v>
          </cell>
          <cell r="H487">
            <v>0</v>
          </cell>
          <cell r="I487">
            <v>6.7500000000000004E-2</v>
          </cell>
          <cell r="J487">
            <v>6.7500000000000004E-2</v>
          </cell>
          <cell r="K487">
            <v>6.7500000000000004E-2</v>
          </cell>
          <cell r="L487">
            <v>0.05</v>
          </cell>
          <cell r="M487">
            <v>0.05</v>
          </cell>
          <cell r="N487">
            <v>7.4999999999999997E-2</v>
          </cell>
        </row>
        <row r="488">
          <cell r="C488">
            <v>37987</v>
          </cell>
          <cell r="D488">
            <v>0.1</v>
          </cell>
          <cell r="E488">
            <v>0.09</v>
          </cell>
          <cell r="F488">
            <v>0.09</v>
          </cell>
          <cell r="G488">
            <v>0.09</v>
          </cell>
          <cell r="H488">
            <v>0</v>
          </cell>
          <cell r="I488">
            <v>6.7500000000000004E-2</v>
          </cell>
          <cell r="J488">
            <v>6.7500000000000004E-2</v>
          </cell>
          <cell r="K488">
            <v>6.7500000000000004E-2</v>
          </cell>
          <cell r="L488">
            <v>0.05</v>
          </cell>
          <cell r="M488">
            <v>0.05</v>
          </cell>
          <cell r="N488">
            <v>7.4999999999999997E-2</v>
          </cell>
        </row>
        <row r="489">
          <cell r="C489">
            <v>38353</v>
          </cell>
          <cell r="D489">
            <v>0.1</v>
          </cell>
          <cell r="E489">
            <v>0.09</v>
          </cell>
          <cell r="F489">
            <v>0.09</v>
          </cell>
          <cell r="G489">
            <v>0.09</v>
          </cell>
          <cell r="H489">
            <v>0</v>
          </cell>
          <cell r="I489">
            <v>6.7500000000000004E-2</v>
          </cell>
          <cell r="J489">
            <v>6.7500000000000004E-2</v>
          </cell>
          <cell r="K489">
            <v>6.7500000000000004E-2</v>
          </cell>
          <cell r="L489">
            <v>0.05</v>
          </cell>
          <cell r="M489">
            <v>0.05</v>
          </cell>
          <cell r="N489">
            <v>7.4999999999999997E-2</v>
          </cell>
        </row>
        <row r="490">
          <cell r="C490">
            <v>38718</v>
          </cell>
          <cell r="D490">
            <v>0.1</v>
          </cell>
          <cell r="E490">
            <v>0.09</v>
          </cell>
          <cell r="F490">
            <v>0.09</v>
          </cell>
          <cell r="G490">
            <v>0.09</v>
          </cell>
          <cell r="H490">
            <v>0</v>
          </cell>
          <cell r="I490">
            <v>6.7500000000000004E-2</v>
          </cell>
          <cell r="J490">
            <v>6.7500000000000004E-2</v>
          </cell>
          <cell r="K490">
            <v>6.7500000000000004E-2</v>
          </cell>
          <cell r="L490">
            <v>0.05</v>
          </cell>
          <cell r="M490">
            <v>0.05</v>
          </cell>
          <cell r="N490">
            <v>7.4999999999999997E-2</v>
          </cell>
        </row>
        <row r="492">
          <cell r="C492" t="str">
            <v>Integral</v>
          </cell>
          <cell r="D492" t="str">
            <v>Pulse</v>
          </cell>
          <cell r="E492" t="str">
            <v>AGL</v>
          </cell>
          <cell r="F492" t="str">
            <v>TXU</v>
          </cell>
          <cell r="G492" t="str">
            <v>CitiPower</v>
          </cell>
          <cell r="H492" t="str">
            <v>Powercor</v>
          </cell>
          <cell r="I492" t="str">
            <v>Integral</v>
          </cell>
          <cell r="J492" t="str">
            <v>EnergyAustralia</v>
          </cell>
          <cell r="K492" t="str">
            <v>Rural NSW</v>
          </cell>
          <cell r="L492" t="str">
            <v>Energex</v>
          </cell>
          <cell r="M492" t="str">
            <v>Ergon</v>
          </cell>
          <cell r="N492" t="str">
            <v>Non Incumbent</v>
          </cell>
        </row>
        <row r="493">
          <cell r="C493">
            <v>36526</v>
          </cell>
          <cell r="D493">
            <v>0.11333333333333334</v>
          </cell>
          <cell r="E493">
            <v>0.11333333333333334</v>
          </cell>
          <cell r="F493">
            <v>0.11333333333333334</v>
          </cell>
          <cell r="G493">
            <v>0.11333333333333334</v>
          </cell>
          <cell r="H493">
            <v>0.11333333333333334</v>
          </cell>
          <cell r="I493">
            <v>0</v>
          </cell>
          <cell r="J493">
            <v>0.2</v>
          </cell>
          <cell r="K493">
            <v>0.2</v>
          </cell>
          <cell r="L493">
            <v>8.3333333333333329E-2</v>
          </cell>
          <cell r="M493">
            <v>8.3333333333333329E-2</v>
          </cell>
          <cell r="N493">
            <v>0.12</v>
          </cell>
        </row>
        <row r="494">
          <cell r="C494">
            <v>36892</v>
          </cell>
          <cell r="D494">
            <v>0.11333333333333334</v>
          </cell>
          <cell r="E494">
            <v>0.11333333333333334</v>
          </cell>
          <cell r="F494">
            <v>0.11333333333333334</v>
          </cell>
          <cell r="G494">
            <v>0.11333333333333334</v>
          </cell>
          <cell r="H494">
            <v>0.11333333333333334</v>
          </cell>
          <cell r="I494">
            <v>0</v>
          </cell>
          <cell r="J494">
            <v>0.2</v>
          </cell>
          <cell r="K494">
            <v>0.2</v>
          </cell>
          <cell r="L494">
            <v>8.3333333333333329E-2</v>
          </cell>
          <cell r="M494">
            <v>8.3333333333333329E-2</v>
          </cell>
          <cell r="N494">
            <v>0.12</v>
          </cell>
        </row>
        <row r="495">
          <cell r="C495">
            <v>37257</v>
          </cell>
          <cell r="D495">
            <v>0.11333333333333334</v>
          </cell>
          <cell r="E495">
            <v>0.11333333333333334</v>
          </cell>
          <cell r="F495">
            <v>0.11333333333333334</v>
          </cell>
          <cell r="G495">
            <v>0.11333333333333334</v>
          </cell>
          <cell r="H495">
            <v>0.11333333333333334</v>
          </cell>
          <cell r="I495">
            <v>0</v>
          </cell>
          <cell r="J495">
            <v>0.2</v>
          </cell>
          <cell r="K495">
            <v>0.2</v>
          </cell>
          <cell r="L495">
            <v>8.3333333333333329E-2</v>
          </cell>
          <cell r="M495">
            <v>8.3333333333333329E-2</v>
          </cell>
          <cell r="N495">
            <v>0.12</v>
          </cell>
        </row>
        <row r="496">
          <cell r="C496">
            <v>37622</v>
          </cell>
          <cell r="D496">
            <v>0.11333333333333334</v>
          </cell>
          <cell r="E496">
            <v>0.11333333333333334</v>
          </cell>
          <cell r="F496">
            <v>0.11333333333333334</v>
          </cell>
          <cell r="G496">
            <v>0.11333333333333334</v>
          </cell>
          <cell r="H496">
            <v>0.11333333333333334</v>
          </cell>
          <cell r="I496">
            <v>0</v>
          </cell>
          <cell r="J496">
            <v>0.2</v>
          </cell>
          <cell r="K496">
            <v>0.2</v>
          </cell>
          <cell r="L496">
            <v>8.3333333333333329E-2</v>
          </cell>
          <cell r="M496">
            <v>8.3333333333333329E-2</v>
          </cell>
          <cell r="N496">
            <v>0.12</v>
          </cell>
        </row>
        <row r="497">
          <cell r="C497">
            <v>37987</v>
          </cell>
          <cell r="D497">
            <v>0.11333333333333334</v>
          </cell>
          <cell r="E497">
            <v>0.11333333333333334</v>
          </cell>
          <cell r="F497">
            <v>0.11333333333333334</v>
          </cell>
          <cell r="G497">
            <v>0.11333333333333334</v>
          </cell>
          <cell r="H497">
            <v>0.11333333333333334</v>
          </cell>
          <cell r="I497">
            <v>0</v>
          </cell>
          <cell r="J497">
            <v>0.2</v>
          </cell>
          <cell r="K497">
            <v>0.2</v>
          </cell>
          <cell r="L497">
            <v>8.3333333333333329E-2</v>
          </cell>
          <cell r="M497">
            <v>8.3333333333333329E-2</v>
          </cell>
          <cell r="N497">
            <v>0.12</v>
          </cell>
        </row>
        <row r="498">
          <cell r="C498">
            <v>38353</v>
          </cell>
          <cell r="D498">
            <v>0.11333333333333334</v>
          </cell>
          <cell r="E498">
            <v>0.11333333333333334</v>
          </cell>
          <cell r="F498">
            <v>0.11333333333333334</v>
          </cell>
          <cell r="G498">
            <v>0.11333333333333334</v>
          </cell>
          <cell r="H498">
            <v>0.11333333333333334</v>
          </cell>
          <cell r="I498">
            <v>0</v>
          </cell>
          <cell r="J498">
            <v>0.2</v>
          </cell>
          <cell r="K498">
            <v>0.2</v>
          </cell>
          <cell r="L498">
            <v>8.3333333333333329E-2</v>
          </cell>
          <cell r="M498">
            <v>8.3333333333333329E-2</v>
          </cell>
          <cell r="N498">
            <v>0.12</v>
          </cell>
        </row>
        <row r="499">
          <cell r="C499">
            <v>38718</v>
          </cell>
          <cell r="D499">
            <v>0.11333333333333334</v>
          </cell>
          <cell r="E499">
            <v>0.11333333333333334</v>
          </cell>
          <cell r="F499">
            <v>0.11333333333333334</v>
          </cell>
          <cell r="G499">
            <v>0.11333333333333334</v>
          </cell>
          <cell r="H499">
            <v>0.11333333333333334</v>
          </cell>
          <cell r="I499">
            <v>0</v>
          </cell>
          <cell r="J499">
            <v>0.2</v>
          </cell>
          <cell r="K499">
            <v>0.2</v>
          </cell>
          <cell r="L499">
            <v>8.3333333333333329E-2</v>
          </cell>
          <cell r="M499">
            <v>8.3333333333333329E-2</v>
          </cell>
          <cell r="N499">
            <v>0.12</v>
          </cell>
        </row>
        <row r="501">
          <cell r="C501" t="str">
            <v>EnergyAustralia</v>
          </cell>
          <cell r="D501" t="str">
            <v>Pulse</v>
          </cell>
          <cell r="E501" t="str">
            <v>AGL</v>
          </cell>
          <cell r="F501" t="str">
            <v>TXU</v>
          </cell>
          <cell r="G501" t="str">
            <v>CitiPower</v>
          </cell>
          <cell r="H501" t="str">
            <v>Powercor</v>
          </cell>
          <cell r="I501" t="str">
            <v>Integral</v>
          </cell>
          <cell r="J501" t="str">
            <v>EnergyAustralia</v>
          </cell>
          <cell r="K501" t="str">
            <v>Rural NSW</v>
          </cell>
          <cell r="L501" t="str">
            <v>Energex</v>
          </cell>
          <cell r="M501" t="str">
            <v>Ergon</v>
          </cell>
          <cell r="N501" t="str">
            <v>Non Incumbent</v>
          </cell>
        </row>
        <row r="502">
          <cell r="C502">
            <v>36526</v>
          </cell>
          <cell r="D502">
            <v>0.11333333333333334</v>
          </cell>
          <cell r="E502">
            <v>0.11333333333333334</v>
          </cell>
          <cell r="F502">
            <v>0.11333333333333334</v>
          </cell>
          <cell r="G502">
            <v>0.11333333333333334</v>
          </cell>
          <cell r="H502">
            <v>0.11333333333333334</v>
          </cell>
          <cell r="I502">
            <v>0.2</v>
          </cell>
          <cell r="J502">
            <v>0</v>
          </cell>
          <cell r="K502">
            <v>0.2</v>
          </cell>
          <cell r="L502">
            <v>8.3333333333333329E-2</v>
          </cell>
          <cell r="M502">
            <v>8.3333333333333329E-2</v>
          </cell>
          <cell r="N502">
            <v>0.12</v>
          </cell>
        </row>
        <row r="503">
          <cell r="C503">
            <v>36892</v>
          </cell>
          <cell r="D503">
            <v>0.11333333333333334</v>
          </cell>
          <cell r="E503">
            <v>0.11333333333333334</v>
          </cell>
          <cell r="F503">
            <v>0.11333333333333334</v>
          </cell>
          <cell r="G503">
            <v>0.11333333333333334</v>
          </cell>
          <cell r="H503">
            <v>0.11333333333333334</v>
          </cell>
          <cell r="I503">
            <v>0.2</v>
          </cell>
          <cell r="J503">
            <v>0</v>
          </cell>
          <cell r="K503">
            <v>0.2</v>
          </cell>
          <cell r="L503">
            <v>8.3333333333333329E-2</v>
          </cell>
          <cell r="M503">
            <v>8.3333333333333329E-2</v>
          </cell>
          <cell r="N503">
            <v>0.12</v>
          </cell>
        </row>
        <row r="504">
          <cell r="C504">
            <v>37257</v>
          </cell>
          <cell r="D504">
            <v>0.11333333333333334</v>
          </cell>
          <cell r="E504">
            <v>0.11333333333333334</v>
          </cell>
          <cell r="F504">
            <v>0.11333333333333334</v>
          </cell>
          <cell r="G504">
            <v>0.11333333333333334</v>
          </cell>
          <cell r="H504">
            <v>0.11333333333333334</v>
          </cell>
          <cell r="I504">
            <v>0.2</v>
          </cell>
          <cell r="J504">
            <v>0</v>
          </cell>
          <cell r="K504">
            <v>0.2</v>
          </cell>
          <cell r="L504">
            <v>8.3333333333333329E-2</v>
          </cell>
          <cell r="M504">
            <v>8.3333333333333329E-2</v>
          </cell>
          <cell r="N504">
            <v>0.12</v>
          </cell>
        </row>
        <row r="505">
          <cell r="C505">
            <v>37622</v>
          </cell>
          <cell r="D505">
            <v>0.11333333333333334</v>
          </cell>
          <cell r="E505">
            <v>0.11333333333333334</v>
          </cell>
          <cell r="F505">
            <v>0.11333333333333334</v>
          </cell>
          <cell r="G505">
            <v>0.11333333333333334</v>
          </cell>
          <cell r="H505">
            <v>0.11333333333333334</v>
          </cell>
          <cell r="I505">
            <v>0.2</v>
          </cell>
          <cell r="J505">
            <v>0</v>
          </cell>
          <cell r="K505">
            <v>0.2</v>
          </cell>
          <cell r="L505">
            <v>8.3333333333333329E-2</v>
          </cell>
          <cell r="M505">
            <v>8.3333333333333329E-2</v>
          </cell>
          <cell r="N505">
            <v>0.12</v>
          </cell>
        </row>
        <row r="506">
          <cell r="C506">
            <v>37987</v>
          </cell>
          <cell r="D506">
            <v>0.11333333333333334</v>
          </cell>
          <cell r="E506">
            <v>0.11333333333333334</v>
          </cell>
          <cell r="F506">
            <v>0.11333333333333334</v>
          </cell>
          <cell r="G506">
            <v>0.11333333333333334</v>
          </cell>
          <cell r="H506">
            <v>0.11333333333333334</v>
          </cell>
          <cell r="I506">
            <v>0.2</v>
          </cell>
          <cell r="J506">
            <v>0</v>
          </cell>
          <cell r="K506">
            <v>0.2</v>
          </cell>
          <cell r="L506">
            <v>8.3333333333333329E-2</v>
          </cell>
          <cell r="M506">
            <v>8.3333333333333329E-2</v>
          </cell>
          <cell r="N506">
            <v>0.12</v>
          </cell>
        </row>
        <row r="507">
          <cell r="C507">
            <v>38353</v>
          </cell>
          <cell r="D507">
            <v>0.11333333333333334</v>
          </cell>
          <cell r="E507">
            <v>0.11333333333333334</v>
          </cell>
          <cell r="F507">
            <v>0.11333333333333334</v>
          </cell>
          <cell r="G507">
            <v>0.11333333333333334</v>
          </cell>
          <cell r="H507">
            <v>0.11333333333333334</v>
          </cell>
          <cell r="I507">
            <v>0.2</v>
          </cell>
          <cell r="J507">
            <v>0</v>
          </cell>
          <cell r="K507">
            <v>0.2</v>
          </cell>
          <cell r="L507">
            <v>8.3333333333333329E-2</v>
          </cell>
          <cell r="M507">
            <v>8.3333333333333329E-2</v>
          </cell>
          <cell r="N507">
            <v>0.12</v>
          </cell>
        </row>
        <row r="508">
          <cell r="C508">
            <v>38718</v>
          </cell>
          <cell r="D508">
            <v>0.11333333333333334</v>
          </cell>
          <cell r="E508">
            <v>0.11333333333333334</v>
          </cell>
          <cell r="F508">
            <v>0.11333333333333334</v>
          </cell>
          <cell r="G508">
            <v>0.11333333333333334</v>
          </cell>
          <cell r="H508">
            <v>0.11333333333333334</v>
          </cell>
          <cell r="I508">
            <v>0.2</v>
          </cell>
          <cell r="J508">
            <v>0</v>
          </cell>
          <cell r="K508">
            <v>0.2</v>
          </cell>
          <cell r="L508">
            <v>8.3333333333333329E-2</v>
          </cell>
          <cell r="M508">
            <v>8.3333333333333329E-2</v>
          </cell>
          <cell r="N508">
            <v>0.12</v>
          </cell>
        </row>
        <row r="510">
          <cell r="C510" t="str">
            <v>Rural NSW</v>
          </cell>
          <cell r="D510" t="str">
            <v>Pulse</v>
          </cell>
          <cell r="E510" t="str">
            <v>AGL</v>
          </cell>
          <cell r="F510" t="str">
            <v>TXU</v>
          </cell>
          <cell r="G510" t="str">
            <v>CitiPower</v>
          </cell>
          <cell r="H510" t="str">
            <v>Powercor</v>
          </cell>
          <cell r="I510" t="str">
            <v>Integral</v>
          </cell>
          <cell r="J510" t="str">
            <v>EnergyAustralia</v>
          </cell>
          <cell r="K510" t="str">
            <v>Rural NSW</v>
          </cell>
          <cell r="L510" t="str">
            <v>Energex</v>
          </cell>
          <cell r="M510" t="str">
            <v>Ergon</v>
          </cell>
          <cell r="N510" t="str">
            <v>Non Incumbent</v>
          </cell>
        </row>
        <row r="511">
          <cell r="C511">
            <v>36526</v>
          </cell>
          <cell r="D511">
            <v>0.11333333333333334</v>
          </cell>
          <cell r="E511">
            <v>0.11333333333333334</v>
          </cell>
          <cell r="F511">
            <v>0.11333333333333334</v>
          </cell>
          <cell r="G511">
            <v>0.11333333333333334</v>
          </cell>
          <cell r="H511">
            <v>0.11333333333333334</v>
          </cell>
          <cell r="I511">
            <v>0.2</v>
          </cell>
          <cell r="J511">
            <v>0.2</v>
          </cell>
          <cell r="K511">
            <v>0</v>
          </cell>
          <cell r="L511">
            <v>8.3333333333333329E-2</v>
          </cell>
          <cell r="M511">
            <v>8.3333333333333329E-2</v>
          </cell>
          <cell r="N511">
            <v>0.12</v>
          </cell>
        </row>
        <row r="512">
          <cell r="C512">
            <v>36892</v>
          </cell>
          <cell r="D512">
            <v>0.11333333333333334</v>
          </cell>
          <cell r="E512">
            <v>0.11333333333333334</v>
          </cell>
          <cell r="F512">
            <v>0.11333333333333334</v>
          </cell>
          <cell r="G512">
            <v>0.11333333333333334</v>
          </cell>
          <cell r="H512">
            <v>0.11333333333333334</v>
          </cell>
          <cell r="I512">
            <v>0.2</v>
          </cell>
          <cell r="J512">
            <v>0.2</v>
          </cell>
          <cell r="K512">
            <v>0</v>
          </cell>
          <cell r="L512">
            <v>8.3333333333333329E-2</v>
          </cell>
          <cell r="M512">
            <v>8.3333333333333329E-2</v>
          </cell>
          <cell r="N512">
            <v>0.12</v>
          </cell>
        </row>
        <row r="513">
          <cell r="C513">
            <v>37257</v>
          </cell>
          <cell r="D513">
            <v>0.11333333333333334</v>
          </cell>
          <cell r="E513">
            <v>0.11333333333333334</v>
          </cell>
          <cell r="F513">
            <v>0.11333333333333334</v>
          </cell>
          <cell r="G513">
            <v>0.11333333333333334</v>
          </cell>
          <cell r="H513">
            <v>0.11333333333333334</v>
          </cell>
          <cell r="I513">
            <v>0.2</v>
          </cell>
          <cell r="J513">
            <v>0.2</v>
          </cell>
          <cell r="K513">
            <v>0</v>
          </cell>
          <cell r="L513">
            <v>8.3333333333333329E-2</v>
          </cell>
          <cell r="M513">
            <v>8.3333333333333329E-2</v>
          </cell>
          <cell r="N513">
            <v>0.12</v>
          </cell>
        </row>
        <row r="514">
          <cell r="C514">
            <v>37622</v>
          </cell>
          <cell r="D514">
            <v>0.11333333333333334</v>
          </cell>
          <cell r="E514">
            <v>0.11333333333333334</v>
          </cell>
          <cell r="F514">
            <v>0.11333333333333334</v>
          </cell>
          <cell r="G514">
            <v>0.11333333333333334</v>
          </cell>
          <cell r="H514">
            <v>0.11333333333333334</v>
          </cell>
          <cell r="I514">
            <v>0.2</v>
          </cell>
          <cell r="J514">
            <v>0.2</v>
          </cell>
          <cell r="K514">
            <v>0</v>
          </cell>
          <cell r="L514">
            <v>8.3333333333333329E-2</v>
          </cell>
          <cell r="M514">
            <v>8.3333333333333329E-2</v>
          </cell>
          <cell r="N514">
            <v>0.12</v>
          </cell>
        </row>
        <row r="515">
          <cell r="C515">
            <v>37987</v>
          </cell>
          <cell r="D515">
            <v>0.11333333333333334</v>
          </cell>
          <cell r="E515">
            <v>0.11333333333333334</v>
          </cell>
          <cell r="F515">
            <v>0.11333333333333334</v>
          </cell>
          <cell r="G515">
            <v>0.11333333333333334</v>
          </cell>
          <cell r="H515">
            <v>0.11333333333333334</v>
          </cell>
          <cell r="I515">
            <v>0.2</v>
          </cell>
          <cell r="J515">
            <v>0.2</v>
          </cell>
          <cell r="K515">
            <v>0</v>
          </cell>
          <cell r="L515">
            <v>8.3333333333333329E-2</v>
          </cell>
          <cell r="M515">
            <v>8.3333333333333329E-2</v>
          </cell>
          <cell r="N515">
            <v>0.12</v>
          </cell>
        </row>
        <row r="516">
          <cell r="C516">
            <v>38353</v>
          </cell>
          <cell r="D516">
            <v>0.11333333333333334</v>
          </cell>
          <cell r="E516">
            <v>0.11333333333333334</v>
          </cell>
          <cell r="F516">
            <v>0.11333333333333334</v>
          </cell>
          <cell r="G516">
            <v>0.11333333333333334</v>
          </cell>
          <cell r="H516">
            <v>0.11333333333333334</v>
          </cell>
          <cell r="I516">
            <v>0.2</v>
          </cell>
          <cell r="J516">
            <v>0.2</v>
          </cell>
          <cell r="K516">
            <v>0</v>
          </cell>
          <cell r="L516">
            <v>8.3333333333333329E-2</v>
          </cell>
          <cell r="M516">
            <v>8.3333333333333329E-2</v>
          </cell>
          <cell r="N516">
            <v>0.12</v>
          </cell>
        </row>
        <row r="517">
          <cell r="C517">
            <v>38718</v>
          </cell>
          <cell r="D517">
            <v>0.11333333333333334</v>
          </cell>
          <cell r="E517">
            <v>0.11333333333333334</v>
          </cell>
          <cell r="F517">
            <v>0.11333333333333334</v>
          </cell>
          <cell r="G517">
            <v>0.11333333333333334</v>
          </cell>
          <cell r="H517">
            <v>0.11333333333333334</v>
          </cell>
          <cell r="I517">
            <v>0.2</v>
          </cell>
          <cell r="J517">
            <v>0.2</v>
          </cell>
          <cell r="K517">
            <v>0</v>
          </cell>
          <cell r="L517">
            <v>8.3333333333333329E-2</v>
          </cell>
          <cell r="M517">
            <v>8.3333333333333329E-2</v>
          </cell>
          <cell r="N517">
            <v>0.12</v>
          </cell>
        </row>
        <row r="519">
          <cell r="C519" t="str">
            <v>Energex</v>
          </cell>
          <cell r="D519" t="str">
            <v>Pulse</v>
          </cell>
          <cell r="E519" t="str">
            <v>AGL</v>
          </cell>
          <cell r="F519" t="str">
            <v>TXU</v>
          </cell>
          <cell r="G519" t="str">
            <v>CitiPower</v>
          </cell>
          <cell r="H519" t="str">
            <v>Powercor</v>
          </cell>
          <cell r="I519" t="str">
            <v>Integral</v>
          </cell>
          <cell r="J519" t="str">
            <v>EnergyAustralia</v>
          </cell>
          <cell r="K519" t="str">
            <v>Rural NSW</v>
          </cell>
          <cell r="L519" t="str">
            <v>Energex</v>
          </cell>
          <cell r="M519" t="str">
            <v>Ergon</v>
          </cell>
          <cell r="N519" t="str">
            <v>Non Incumbent</v>
          </cell>
        </row>
        <row r="520">
          <cell r="C520">
            <v>36526</v>
          </cell>
          <cell r="D520">
            <v>7.0000000000000007E-2</v>
          </cell>
          <cell r="E520">
            <v>0.08</v>
          </cell>
          <cell r="F520">
            <v>0.08</v>
          </cell>
          <cell r="G520">
            <v>0.08</v>
          </cell>
          <cell r="H520">
            <v>0.08</v>
          </cell>
          <cell r="I520">
            <v>7.0000000000000007E-2</v>
          </cell>
          <cell r="J520">
            <v>7.0000000000000007E-2</v>
          </cell>
          <cell r="K520">
            <v>7.0000000000000007E-2</v>
          </cell>
          <cell r="L520">
            <v>0</v>
          </cell>
          <cell r="M520">
            <v>0.4</v>
          </cell>
          <cell r="N520">
            <v>7.4999999999999997E-2</v>
          </cell>
        </row>
        <row r="521">
          <cell r="C521">
            <v>36892</v>
          </cell>
          <cell r="D521">
            <v>7.0000000000000007E-2</v>
          </cell>
          <cell r="E521">
            <v>0.08</v>
          </cell>
          <cell r="F521">
            <v>0.08</v>
          </cell>
          <cell r="G521">
            <v>0.08</v>
          </cell>
          <cell r="H521">
            <v>0.08</v>
          </cell>
          <cell r="I521">
            <v>7.0000000000000007E-2</v>
          </cell>
          <cell r="J521">
            <v>7.0000000000000007E-2</v>
          </cell>
          <cell r="K521">
            <v>7.0000000000000007E-2</v>
          </cell>
          <cell r="L521">
            <v>0</v>
          </cell>
          <cell r="M521">
            <v>0.4</v>
          </cell>
          <cell r="N521">
            <v>7.4999999999999997E-2</v>
          </cell>
        </row>
        <row r="522">
          <cell r="C522">
            <v>37257</v>
          </cell>
          <cell r="D522">
            <v>7.0000000000000007E-2</v>
          </cell>
          <cell r="E522">
            <v>0.08</v>
          </cell>
          <cell r="F522">
            <v>0.08</v>
          </cell>
          <cell r="G522">
            <v>0.08</v>
          </cell>
          <cell r="H522">
            <v>0.08</v>
          </cell>
          <cell r="I522">
            <v>7.0000000000000007E-2</v>
          </cell>
          <cell r="J522">
            <v>7.0000000000000007E-2</v>
          </cell>
          <cell r="K522">
            <v>7.0000000000000007E-2</v>
          </cell>
          <cell r="L522">
            <v>0</v>
          </cell>
          <cell r="M522">
            <v>0.4</v>
          </cell>
          <cell r="N522">
            <v>7.4999999999999997E-2</v>
          </cell>
        </row>
        <row r="523">
          <cell r="C523">
            <v>37622</v>
          </cell>
          <cell r="D523">
            <v>7.0000000000000007E-2</v>
          </cell>
          <cell r="E523">
            <v>0.08</v>
          </cell>
          <cell r="F523">
            <v>0.08</v>
          </cell>
          <cell r="G523">
            <v>0.08</v>
          </cell>
          <cell r="H523">
            <v>0.08</v>
          </cell>
          <cell r="I523">
            <v>7.0000000000000007E-2</v>
          </cell>
          <cell r="J523">
            <v>7.0000000000000007E-2</v>
          </cell>
          <cell r="K523">
            <v>7.0000000000000007E-2</v>
          </cell>
          <cell r="L523">
            <v>0</v>
          </cell>
          <cell r="M523">
            <v>0.4</v>
          </cell>
          <cell r="N523">
            <v>7.4999999999999997E-2</v>
          </cell>
        </row>
        <row r="524">
          <cell r="C524">
            <v>37987</v>
          </cell>
          <cell r="D524">
            <v>7.0000000000000007E-2</v>
          </cell>
          <cell r="E524">
            <v>0.08</v>
          </cell>
          <cell r="F524">
            <v>0.08</v>
          </cell>
          <cell r="G524">
            <v>0.08</v>
          </cell>
          <cell r="H524">
            <v>0.08</v>
          </cell>
          <cell r="I524">
            <v>7.0000000000000007E-2</v>
          </cell>
          <cell r="J524">
            <v>7.0000000000000007E-2</v>
          </cell>
          <cell r="K524">
            <v>7.0000000000000007E-2</v>
          </cell>
          <cell r="L524">
            <v>0</v>
          </cell>
          <cell r="M524">
            <v>0.4</v>
          </cell>
          <cell r="N524">
            <v>7.4999999999999997E-2</v>
          </cell>
        </row>
        <row r="525">
          <cell r="C525">
            <v>38353</v>
          </cell>
          <cell r="D525">
            <v>7.0000000000000007E-2</v>
          </cell>
          <cell r="E525">
            <v>0.08</v>
          </cell>
          <cell r="F525">
            <v>0.08</v>
          </cell>
          <cell r="G525">
            <v>0.08</v>
          </cell>
          <cell r="H525">
            <v>0.08</v>
          </cell>
          <cell r="I525">
            <v>7.0000000000000007E-2</v>
          </cell>
          <cell r="J525">
            <v>7.0000000000000007E-2</v>
          </cell>
          <cell r="K525">
            <v>7.0000000000000007E-2</v>
          </cell>
          <cell r="L525">
            <v>0</v>
          </cell>
          <cell r="M525">
            <v>0.4</v>
          </cell>
          <cell r="N525">
            <v>7.4999999999999997E-2</v>
          </cell>
        </row>
        <row r="526">
          <cell r="C526">
            <v>38718</v>
          </cell>
          <cell r="D526">
            <v>7.0000000000000007E-2</v>
          </cell>
          <cell r="E526">
            <v>0.08</v>
          </cell>
          <cell r="F526">
            <v>0.08</v>
          </cell>
          <cell r="G526">
            <v>0.08</v>
          </cell>
          <cell r="H526">
            <v>0.08</v>
          </cell>
          <cell r="I526">
            <v>7.0000000000000007E-2</v>
          </cell>
          <cell r="J526">
            <v>7.0000000000000007E-2</v>
          </cell>
          <cell r="K526">
            <v>7.0000000000000007E-2</v>
          </cell>
          <cell r="L526">
            <v>0</v>
          </cell>
          <cell r="M526">
            <v>0.4</v>
          </cell>
          <cell r="N526">
            <v>7.4999999999999997E-2</v>
          </cell>
        </row>
        <row r="528">
          <cell r="C528" t="str">
            <v>Ergon</v>
          </cell>
          <cell r="D528" t="str">
            <v>Pulse</v>
          </cell>
          <cell r="E528" t="str">
            <v>AGL</v>
          </cell>
          <cell r="F528" t="str">
            <v>TXU</v>
          </cell>
          <cell r="G528" t="str">
            <v>CitiPower</v>
          </cell>
          <cell r="H528" t="str">
            <v>Powercor</v>
          </cell>
          <cell r="I528" t="str">
            <v>Integral</v>
          </cell>
          <cell r="J528" t="str">
            <v>EnergyAustralia</v>
          </cell>
          <cell r="K528" t="str">
            <v>Rural NSW</v>
          </cell>
          <cell r="L528" t="str">
            <v>Energex</v>
          </cell>
          <cell r="M528" t="str">
            <v>Ergon</v>
          </cell>
          <cell r="N528" t="str">
            <v>Non Incumbent</v>
          </cell>
        </row>
        <row r="529">
          <cell r="C529">
            <v>36526</v>
          </cell>
          <cell r="D529">
            <v>7.0000000000000007E-2</v>
          </cell>
          <cell r="E529">
            <v>7.0000000000000007E-2</v>
          </cell>
          <cell r="F529">
            <v>7.0000000000000007E-2</v>
          </cell>
          <cell r="G529">
            <v>7.0000000000000007E-2</v>
          </cell>
          <cell r="H529">
            <v>7.0000000000000007E-2</v>
          </cell>
          <cell r="I529">
            <v>7.0000000000000007E-2</v>
          </cell>
          <cell r="J529">
            <v>7.0000000000000007E-2</v>
          </cell>
          <cell r="K529">
            <v>7.0000000000000007E-2</v>
          </cell>
          <cell r="L529">
            <v>0.4</v>
          </cell>
          <cell r="M529">
            <v>0</v>
          </cell>
          <cell r="N529">
            <v>7.4999999999999997E-2</v>
          </cell>
        </row>
        <row r="530">
          <cell r="C530">
            <v>36892</v>
          </cell>
          <cell r="D530">
            <v>7.0000000000000007E-2</v>
          </cell>
          <cell r="E530">
            <v>7.0000000000000007E-2</v>
          </cell>
          <cell r="F530">
            <v>7.0000000000000007E-2</v>
          </cell>
          <cell r="G530">
            <v>7.0000000000000007E-2</v>
          </cell>
          <cell r="H530">
            <v>7.0000000000000007E-2</v>
          </cell>
          <cell r="I530">
            <v>7.0000000000000007E-2</v>
          </cell>
          <cell r="J530">
            <v>7.0000000000000007E-2</v>
          </cell>
          <cell r="K530">
            <v>7.0000000000000007E-2</v>
          </cell>
          <cell r="L530">
            <v>0.4</v>
          </cell>
          <cell r="M530">
            <v>0</v>
          </cell>
          <cell r="N530">
            <v>7.4999999999999997E-2</v>
          </cell>
        </row>
        <row r="531">
          <cell r="C531">
            <v>37257</v>
          </cell>
          <cell r="D531">
            <v>7.0000000000000007E-2</v>
          </cell>
          <cell r="E531">
            <v>7.0000000000000007E-2</v>
          </cell>
          <cell r="F531">
            <v>7.0000000000000007E-2</v>
          </cell>
          <cell r="G531">
            <v>7.0000000000000007E-2</v>
          </cell>
          <cell r="H531">
            <v>7.0000000000000007E-2</v>
          </cell>
          <cell r="I531">
            <v>7.0000000000000007E-2</v>
          </cell>
          <cell r="J531">
            <v>7.0000000000000007E-2</v>
          </cell>
          <cell r="K531">
            <v>7.0000000000000007E-2</v>
          </cell>
          <cell r="L531">
            <v>0.4</v>
          </cell>
          <cell r="M531">
            <v>0</v>
          </cell>
          <cell r="N531">
            <v>7.4999999999999997E-2</v>
          </cell>
        </row>
        <row r="532">
          <cell r="C532">
            <v>37622</v>
          </cell>
          <cell r="D532">
            <v>7.0000000000000007E-2</v>
          </cell>
          <cell r="E532">
            <v>7.0000000000000007E-2</v>
          </cell>
          <cell r="F532">
            <v>7.0000000000000007E-2</v>
          </cell>
          <cell r="G532">
            <v>7.0000000000000007E-2</v>
          </cell>
          <cell r="H532">
            <v>7.0000000000000007E-2</v>
          </cell>
          <cell r="I532">
            <v>7.0000000000000007E-2</v>
          </cell>
          <cell r="J532">
            <v>7.0000000000000007E-2</v>
          </cell>
          <cell r="K532">
            <v>7.0000000000000007E-2</v>
          </cell>
          <cell r="L532">
            <v>0.4</v>
          </cell>
          <cell r="M532">
            <v>0</v>
          </cell>
          <cell r="N532">
            <v>7.4999999999999997E-2</v>
          </cell>
        </row>
        <row r="533">
          <cell r="C533">
            <v>37987</v>
          </cell>
          <cell r="D533">
            <v>7.0000000000000007E-2</v>
          </cell>
          <cell r="E533">
            <v>7.0000000000000007E-2</v>
          </cell>
          <cell r="F533">
            <v>7.0000000000000007E-2</v>
          </cell>
          <cell r="G533">
            <v>7.0000000000000007E-2</v>
          </cell>
          <cell r="H533">
            <v>7.0000000000000007E-2</v>
          </cell>
          <cell r="I533">
            <v>7.0000000000000007E-2</v>
          </cell>
          <cell r="J533">
            <v>7.0000000000000007E-2</v>
          </cell>
          <cell r="K533">
            <v>7.0000000000000007E-2</v>
          </cell>
          <cell r="L533">
            <v>0.4</v>
          </cell>
          <cell r="M533">
            <v>0</v>
          </cell>
          <cell r="N533">
            <v>7.4999999999999997E-2</v>
          </cell>
        </row>
        <row r="534">
          <cell r="C534">
            <v>38353</v>
          </cell>
          <cell r="D534">
            <v>7.0000000000000007E-2</v>
          </cell>
          <cell r="E534">
            <v>7.0000000000000007E-2</v>
          </cell>
          <cell r="F534">
            <v>7.0000000000000007E-2</v>
          </cell>
          <cell r="G534">
            <v>7.0000000000000007E-2</v>
          </cell>
          <cell r="H534">
            <v>7.0000000000000007E-2</v>
          </cell>
          <cell r="I534">
            <v>7.0000000000000007E-2</v>
          </cell>
          <cell r="J534">
            <v>7.0000000000000007E-2</v>
          </cell>
          <cell r="K534">
            <v>7.0000000000000007E-2</v>
          </cell>
          <cell r="L534">
            <v>0.4</v>
          </cell>
          <cell r="M534">
            <v>0</v>
          </cell>
          <cell r="N534">
            <v>7.4999999999999997E-2</v>
          </cell>
        </row>
        <row r="535">
          <cell r="C535">
            <v>38718</v>
          </cell>
          <cell r="D535">
            <v>7.0000000000000007E-2</v>
          </cell>
          <cell r="E535">
            <v>7.0000000000000007E-2</v>
          </cell>
          <cell r="F535">
            <v>7.0000000000000007E-2</v>
          </cell>
          <cell r="G535">
            <v>7.0000000000000007E-2</v>
          </cell>
          <cell r="H535">
            <v>7.0000000000000007E-2</v>
          </cell>
          <cell r="I535">
            <v>7.0000000000000007E-2</v>
          </cell>
          <cell r="J535">
            <v>7.0000000000000007E-2</v>
          </cell>
          <cell r="K535">
            <v>7.0000000000000007E-2</v>
          </cell>
          <cell r="L535">
            <v>0.4</v>
          </cell>
          <cell r="M535">
            <v>0</v>
          </cell>
          <cell r="N535">
            <v>7.4999999999999997E-2</v>
          </cell>
        </row>
        <row r="537">
          <cell r="C537" t="str">
            <v>Non Incumbent</v>
          </cell>
          <cell r="D537" t="str">
            <v>Pulse</v>
          </cell>
          <cell r="E537" t="str">
            <v>AGL</v>
          </cell>
          <cell r="F537" t="str">
            <v>TXU</v>
          </cell>
          <cell r="G537" t="str">
            <v>CitiPower</v>
          </cell>
          <cell r="H537" t="str">
            <v>Powercor</v>
          </cell>
          <cell r="I537" t="str">
            <v>Integral</v>
          </cell>
          <cell r="J537" t="str">
            <v>EnergyAustralia</v>
          </cell>
          <cell r="K537" t="str">
            <v>Rural NSW</v>
          </cell>
          <cell r="L537" t="str">
            <v>Energex</v>
          </cell>
          <cell r="M537" t="str">
            <v>Ergon</v>
          </cell>
          <cell r="N537" t="str">
            <v>Non Incumbent</v>
          </cell>
        </row>
        <row r="538">
          <cell r="C538">
            <v>36526</v>
          </cell>
          <cell r="D538">
            <v>0.11999999999999988</v>
          </cell>
          <cell r="E538">
            <v>0.12</v>
          </cell>
          <cell r="F538">
            <v>0.13</v>
          </cell>
          <cell r="G538">
            <v>0.12</v>
          </cell>
          <cell r="H538">
            <v>0.13</v>
          </cell>
          <cell r="I538">
            <v>0.11999999999999988</v>
          </cell>
          <cell r="J538">
            <v>0.11999999999999988</v>
          </cell>
          <cell r="K538">
            <v>0.11999999999999988</v>
          </cell>
          <cell r="L538">
            <v>0.10000000000000009</v>
          </cell>
          <cell r="M538">
            <v>0.10000000000000009</v>
          </cell>
          <cell r="N538">
            <v>0.12</v>
          </cell>
        </row>
        <row r="539">
          <cell r="C539">
            <v>36892</v>
          </cell>
          <cell r="D539">
            <v>0.11999999999999988</v>
          </cell>
          <cell r="E539">
            <v>0.12</v>
          </cell>
          <cell r="F539">
            <v>0.13</v>
          </cell>
          <cell r="G539">
            <v>0.12</v>
          </cell>
          <cell r="H539">
            <v>0.13</v>
          </cell>
          <cell r="I539">
            <v>0.11999999999999988</v>
          </cell>
          <cell r="J539">
            <v>0.11999999999999988</v>
          </cell>
          <cell r="K539">
            <v>0.11999999999999988</v>
          </cell>
          <cell r="L539">
            <v>0.10000000000000009</v>
          </cell>
          <cell r="M539">
            <v>0.10000000000000009</v>
          </cell>
          <cell r="N539">
            <v>0.12</v>
          </cell>
        </row>
        <row r="540">
          <cell r="C540">
            <v>37257</v>
          </cell>
          <cell r="D540">
            <v>0.11999999999999988</v>
          </cell>
          <cell r="E540">
            <v>0.12</v>
          </cell>
          <cell r="F540">
            <v>0.13</v>
          </cell>
          <cell r="G540">
            <v>0.12</v>
          </cell>
          <cell r="H540">
            <v>0.13</v>
          </cell>
          <cell r="I540">
            <v>0.11999999999999988</v>
          </cell>
          <cell r="J540">
            <v>0.11999999999999988</v>
          </cell>
          <cell r="K540">
            <v>0.11999999999999988</v>
          </cell>
          <cell r="L540">
            <v>0.10000000000000009</v>
          </cell>
          <cell r="M540">
            <v>0.10000000000000009</v>
          </cell>
          <cell r="N540">
            <v>0.12</v>
          </cell>
        </row>
        <row r="541">
          <cell r="C541">
            <v>37622</v>
          </cell>
          <cell r="D541">
            <v>0.11999999999999988</v>
          </cell>
          <cell r="E541">
            <v>0.12</v>
          </cell>
          <cell r="F541">
            <v>0.13</v>
          </cell>
          <cell r="G541">
            <v>0.12</v>
          </cell>
          <cell r="H541">
            <v>0.13</v>
          </cell>
          <cell r="I541">
            <v>0.11999999999999988</v>
          </cell>
          <cell r="J541">
            <v>0.11999999999999988</v>
          </cell>
          <cell r="K541">
            <v>0.11999999999999988</v>
          </cell>
          <cell r="L541">
            <v>0.10000000000000009</v>
          </cell>
          <cell r="M541">
            <v>0.10000000000000009</v>
          </cell>
          <cell r="N541">
            <v>0.12</v>
          </cell>
        </row>
        <row r="542">
          <cell r="C542">
            <v>37987</v>
          </cell>
          <cell r="D542">
            <v>0.11999999999999988</v>
          </cell>
          <cell r="E542">
            <v>0.12</v>
          </cell>
          <cell r="F542">
            <v>0.13</v>
          </cell>
          <cell r="G542">
            <v>0.12</v>
          </cell>
          <cell r="H542">
            <v>0.13</v>
          </cell>
          <cell r="I542">
            <v>0.11999999999999988</v>
          </cell>
          <cell r="J542">
            <v>0.11999999999999988</v>
          </cell>
          <cell r="K542">
            <v>0.11999999999999988</v>
          </cell>
          <cell r="L542">
            <v>0.10000000000000009</v>
          </cell>
          <cell r="M542">
            <v>0.10000000000000009</v>
          </cell>
          <cell r="N542">
            <v>0.12</v>
          </cell>
        </row>
        <row r="543">
          <cell r="C543">
            <v>38353</v>
          </cell>
          <cell r="D543">
            <v>0.11999999999999988</v>
          </cell>
          <cell r="E543">
            <v>0.12</v>
          </cell>
          <cell r="F543">
            <v>0.13</v>
          </cell>
          <cell r="G543">
            <v>0.12</v>
          </cell>
          <cell r="H543">
            <v>0.13</v>
          </cell>
          <cell r="I543">
            <v>0.11999999999999988</v>
          </cell>
          <cell r="J543">
            <v>0.11999999999999988</v>
          </cell>
          <cell r="K543">
            <v>0.11999999999999988</v>
          </cell>
          <cell r="L543">
            <v>0.10000000000000009</v>
          </cell>
          <cell r="M543">
            <v>0.10000000000000009</v>
          </cell>
          <cell r="N543">
            <v>0.12</v>
          </cell>
        </row>
        <row r="544">
          <cell r="C544">
            <v>38718</v>
          </cell>
          <cell r="D544">
            <v>0.11999999999999988</v>
          </cell>
          <cell r="E544">
            <v>0.12</v>
          </cell>
          <cell r="F544">
            <v>0.13</v>
          </cell>
          <cell r="G544">
            <v>0.12</v>
          </cell>
          <cell r="H544">
            <v>0.13</v>
          </cell>
          <cell r="I544">
            <v>0.11999999999999988</v>
          </cell>
          <cell r="J544">
            <v>0.11999999999999988</v>
          </cell>
          <cell r="K544">
            <v>0.11999999999999988</v>
          </cell>
          <cell r="L544">
            <v>0.10000000000000009</v>
          </cell>
          <cell r="M544">
            <v>0.10000000000000009</v>
          </cell>
          <cell r="N544">
            <v>0.12</v>
          </cell>
        </row>
        <row r="556">
          <cell r="C556" t="str">
            <v>Pulse wins from:</v>
          </cell>
          <cell r="D556" t="str">
            <v>Pulse</v>
          </cell>
          <cell r="E556" t="str">
            <v>AGL</v>
          </cell>
          <cell r="F556" t="str">
            <v>TXU</v>
          </cell>
          <cell r="G556" t="str">
            <v>CitiPower</v>
          </cell>
          <cell r="H556" t="str">
            <v>Powercor</v>
          </cell>
          <cell r="I556" t="str">
            <v>Integral</v>
          </cell>
          <cell r="J556" t="str">
            <v>EnergyAustralia</v>
          </cell>
          <cell r="K556" t="str">
            <v>Rural NSW</v>
          </cell>
          <cell r="L556" t="str">
            <v>Energex</v>
          </cell>
          <cell r="M556" t="str">
            <v>Ergon</v>
          </cell>
          <cell r="N556" t="str">
            <v>Non Incumbent</v>
          </cell>
        </row>
        <row r="557">
          <cell r="C557">
            <v>36526</v>
          </cell>
          <cell r="D557">
            <v>0</v>
          </cell>
          <cell r="E557">
            <v>0.13</v>
          </cell>
          <cell r="F557">
            <v>0.13</v>
          </cell>
          <cell r="G557">
            <v>0.13</v>
          </cell>
          <cell r="H557">
            <v>0.13</v>
          </cell>
          <cell r="I557">
            <v>7.0000000000000007E-2</v>
          </cell>
          <cell r="J557">
            <v>7.0000000000000007E-2</v>
          </cell>
          <cell r="K557">
            <v>7.0000000000000007E-2</v>
          </cell>
          <cell r="L557">
            <v>0.05</v>
          </cell>
          <cell r="M557">
            <v>0.05</v>
          </cell>
          <cell r="N557">
            <v>7.0000000000000007E-2</v>
          </cell>
        </row>
        <row r="558">
          <cell r="C558">
            <v>36892</v>
          </cell>
          <cell r="D558">
            <v>0</v>
          </cell>
          <cell r="E558">
            <v>0.13</v>
          </cell>
          <cell r="F558">
            <v>0.13</v>
          </cell>
          <cell r="G558">
            <v>0.13</v>
          </cell>
          <cell r="H558">
            <v>0.13</v>
          </cell>
          <cell r="I558">
            <v>7.0000000000000007E-2</v>
          </cell>
          <cell r="J558">
            <v>7.0000000000000007E-2</v>
          </cell>
          <cell r="K558">
            <v>7.0000000000000007E-2</v>
          </cell>
          <cell r="L558">
            <v>0.05</v>
          </cell>
          <cell r="M558">
            <v>0.05</v>
          </cell>
          <cell r="N558">
            <v>7.0000000000000007E-2</v>
          </cell>
        </row>
        <row r="559">
          <cell r="C559">
            <v>37257</v>
          </cell>
          <cell r="D559">
            <v>0</v>
          </cell>
          <cell r="E559">
            <v>0.13</v>
          </cell>
          <cell r="F559">
            <v>0.13</v>
          </cell>
          <cell r="G559">
            <v>0.13</v>
          </cell>
          <cell r="H559">
            <v>0.13</v>
          </cell>
          <cell r="I559">
            <v>7.0000000000000007E-2</v>
          </cell>
          <cell r="J559">
            <v>7.0000000000000007E-2</v>
          </cell>
          <cell r="K559">
            <v>7.0000000000000007E-2</v>
          </cell>
          <cell r="L559">
            <v>0.05</v>
          </cell>
          <cell r="M559">
            <v>0.05</v>
          </cell>
          <cell r="N559">
            <v>7.0000000000000007E-2</v>
          </cell>
        </row>
        <row r="560">
          <cell r="C560">
            <v>37622</v>
          </cell>
          <cell r="D560">
            <v>0</v>
          </cell>
          <cell r="E560">
            <v>0.13</v>
          </cell>
          <cell r="F560">
            <v>0.13</v>
          </cell>
          <cell r="G560">
            <v>0.13</v>
          </cell>
          <cell r="H560">
            <v>0.13</v>
          </cell>
          <cell r="I560">
            <v>7.0000000000000007E-2</v>
          </cell>
          <cell r="J560">
            <v>7.0000000000000007E-2</v>
          </cell>
          <cell r="K560">
            <v>7.0000000000000007E-2</v>
          </cell>
          <cell r="L560">
            <v>0.05</v>
          </cell>
          <cell r="M560">
            <v>0.05</v>
          </cell>
          <cell r="N560">
            <v>7.0000000000000007E-2</v>
          </cell>
        </row>
        <row r="561">
          <cell r="C561">
            <v>37987</v>
          </cell>
          <cell r="D561">
            <v>0</v>
          </cell>
          <cell r="E561">
            <v>0.13</v>
          </cell>
          <cell r="F561">
            <v>0.13</v>
          </cell>
          <cell r="G561">
            <v>0.13</v>
          </cell>
          <cell r="H561">
            <v>0.13</v>
          </cell>
          <cell r="I561">
            <v>7.0000000000000007E-2</v>
          </cell>
          <cell r="J561">
            <v>7.0000000000000007E-2</v>
          </cell>
          <cell r="K561">
            <v>7.0000000000000007E-2</v>
          </cell>
          <cell r="L561">
            <v>0.05</v>
          </cell>
          <cell r="M561">
            <v>0.05</v>
          </cell>
          <cell r="N561">
            <v>7.0000000000000007E-2</v>
          </cell>
        </row>
        <row r="562">
          <cell r="C562">
            <v>38353</v>
          </cell>
          <cell r="D562">
            <v>0</v>
          </cell>
          <cell r="E562">
            <v>0.13</v>
          </cell>
          <cell r="F562">
            <v>0.13</v>
          </cell>
          <cell r="G562">
            <v>0.13</v>
          </cell>
          <cell r="H562">
            <v>0.13</v>
          </cell>
          <cell r="I562">
            <v>7.0000000000000007E-2</v>
          </cell>
          <cell r="J562">
            <v>7.0000000000000007E-2</v>
          </cell>
          <cell r="K562">
            <v>7.0000000000000007E-2</v>
          </cell>
          <cell r="L562">
            <v>0.05</v>
          </cell>
          <cell r="M562">
            <v>0.05</v>
          </cell>
          <cell r="N562">
            <v>7.0000000000000007E-2</v>
          </cell>
        </row>
        <row r="563">
          <cell r="C563">
            <v>38718</v>
          </cell>
          <cell r="D563">
            <v>0</v>
          </cell>
          <cell r="E563">
            <v>0.13</v>
          </cell>
          <cell r="F563">
            <v>0.13</v>
          </cell>
          <cell r="G563">
            <v>0.13</v>
          </cell>
          <cell r="H563">
            <v>0.13</v>
          </cell>
          <cell r="I563">
            <v>7.0000000000000007E-2</v>
          </cell>
          <cell r="J563">
            <v>7.0000000000000007E-2</v>
          </cell>
          <cell r="K563">
            <v>7.0000000000000007E-2</v>
          </cell>
          <cell r="L563">
            <v>0.05</v>
          </cell>
          <cell r="M563">
            <v>0.05</v>
          </cell>
          <cell r="N563">
            <v>7.0000000000000007E-2</v>
          </cell>
        </row>
        <row r="565">
          <cell r="C565" t="str">
            <v>AGL</v>
          </cell>
          <cell r="D565" t="str">
            <v>Pulse</v>
          </cell>
          <cell r="E565" t="str">
            <v>AGL</v>
          </cell>
          <cell r="F565" t="str">
            <v>TXU</v>
          </cell>
          <cell r="G565" t="str">
            <v>CitiPower</v>
          </cell>
          <cell r="H565" t="str">
            <v>Powercor</v>
          </cell>
          <cell r="I565" t="str">
            <v>Integral</v>
          </cell>
          <cell r="J565" t="str">
            <v>EnergyAustralia</v>
          </cell>
          <cell r="K565" t="str">
            <v>Rural NSW</v>
          </cell>
          <cell r="L565" t="str">
            <v>Energex</v>
          </cell>
          <cell r="M565" t="str">
            <v>Ergon</v>
          </cell>
          <cell r="N565" t="str">
            <v>Non Incumbent</v>
          </cell>
        </row>
        <row r="566">
          <cell r="C566">
            <v>36526</v>
          </cell>
          <cell r="D566">
            <v>0.1</v>
          </cell>
          <cell r="E566">
            <v>0</v>
          </cell>
          <cell r="F566">
            <v>0.08</v>
          </cell>
          <cell r="G566">
            <v>0.08</v>
          </cell>
          <cell r="H566">
            <v>0.08</v>
          </cell>
          <cell r="I566">
            <v>6.7500000000000004E-2</v>
          </cell>
          <cell r="J566">
            <v>6.7500000000000004E-2</v>
          </cell>
          <cell r="K566">
            <v>6.7500000000000004E-2</v>
          </cell>
          <cell r="L566">
            <v>0.05</v>
          </cell>
          <cell r="M566">
            <v>0.05</v>
          </cell>
          <cell r="N566">
            <v>7.4999999999999997E-2</v>
          </cell>
        </row>
        <row r="567">
          <cell r="C567">
            <v>36892</v>
          </cell>
          <cell r="D567">
            <v>0.1</v>
          </cell>
          <cell r="E567">
            <v>0</v>
          </cell>
          <cell r="F567">
            <v>0.08</v>
          </cell>
          <cell r="G567">
            <v>0.08</v>
          </cell>
          <cell r="H567">
            <v>0.08</v>
          </cell>
          <cell r="I567">
            <v>6.7500000000000004E-2</v>
          </cell>
          <cell r="J567">
            <v>6.7500000000000004E-2</v>
          </cell>
          <cell r="K567">
            <v>6.7500000000000004E-2</v>
          </cell>
          <cell r="L567">
            <v>0.05</v>
          </cell>
          <cell r="M567">
            <v>0.05</v>
          </cell>
          <cell r="N567">
            <v>7.4999999999999997E-2</v>
          </cell>
        </row>
        <row r="568">
          <cell r="C568">
            <v>37257</v>
          </cell>
          <cell r="D568">
            <v>0.1</v>
          </cell>
          <cell r="E568">
            <v>0</v>
          </cell>
          <cell r="F568">
            <v>0.08</v>
          </cell>
          <cell r="G568">
            <v>0.08</v>
          </cell>
          <cell r="H568">
            <v>0.08</v>
          </cell>
          <cell r="I568">
            <v>6.7500000000000004E-2</v>
          </cell>
          <cell r="J568">
            <v>6.7500000000000004E-2</v>
          </cell>
          <cell r="K568">
            <v>6.7500000000000004E-2</v>
          </cell>
          <cell r="L568">
            <v>0.05</v>
          </cell>
          <cell r="M568">
            <v>0.05</v>
          </cell>
          <cell r="N568">
            <v>7.4999999999999997E-2</v>
          </cell>
        </row>
        <row r="569">
          <cell r="C569">
            <v>37622</v>
          </cell>
          <cell r="D569">
            <v>0.1</v>
          </cell>
          <cell r="E569">
            <v>0</v>
          </cell>
          <cell r="F569">
            <v>0.08</v>
          </cell>
          <cell r="G569">
            <v>0.08</v>
          </cell>
          <cell r="H569">
            <v>0.08</v>
          </cell>
          <cell r="I569">
            <v>6.7500000000000004E-2</v>
          </cell>
          <cell r="J569">
            <v>6.7500000000000004E-2</v>
          </cell>
          <cell r="K569">
            <v>6.7500000000000004E-2</v>
          </cell>
          <cell r="L569">
            <v>0.05</v>
          </cell>
          <cell r="M569">
            <v>0.05</v>
          </cell>
          <cell r="N569">
            <v>7.4999999999999997E-2</v>
          </cell>
        </row>
        <row r="570">
          <cell r="C570">
            <v>37987</v>
          </cell>
          <cell r="D570">
            <v>0.1</v>
          </cell>
          <cell r="E570">
            <v>0</v>
          </cell>
          <cell r="F570">
            <v>0.08</v>
          </cell>
          <cell r="G570">
            <v>0.08</v>
          </cell>
          <cell r="H570">
            <v>0.08</v>
          </cell>
          <cell r="I570">
            <v>6.7500000000000004E-2</v>
          </cell>
          <cell r="J570">
            <v>6.7500000000000004E-2</v>
          </cell>
          <cell r="K570">
            <v>6.7500000000000004E-2</v>
          </cell>
          <cell r="L570">
            <v>0.05</v>
          </cell>
          <cell r="M570">
            <v>0.05</v>
          </cell>
          <cell r="N570">
            <v>7.4999999999999997E-2</v>
          </cell>
        </row>
        <row r="571">
          <cell r="C571">
            <v>38353</v>
          </cell>
          <cell r="D571">
            <v>0.1</v>
          </cell>
          <cell r="E571">
            <v>0</v>
          </cell>
          <cell r="F571">
            <v>0.08</v>
          </cell>
          <cell r="G571">
            <v>0.08</v>
          </cell>
          <cell r="H571">
            <v>0.08</v>
          </cell>
          <cell r="I571">
            <v>6.7500000000000004E-2</v>
          </cell>
          <cell r="J571">
            <v>6.7500000000000004E-2</v>
          </cell>
          <cell r="K571">
            <v>6.7500000000000004E-2</v>
          </cell>
          <cell r="L571">
            <v>0.05</v>
          </cell>
          <cell r="M571">
            <v>0.05</v>
          </cell>
          <cell r="N571">
            <v>7.4999999999999997E-2</v>
          </cell>
        </row>
        <row r="572">
          <cell r="C572">
            <v>38718</v>
          </cell>
          <cell r="D572">
            <v>0.1</v>
          </cell>
          <cell r="E572">
            <v>0</v>
          </cell>
          <cell r="F572">
            <v>0.08</v>
          </cell>
          <cell r="G572">
            <v>0.08</v>
          </cell>
          <cell r="H572">
            <v>0.08</v>
          </cell>
          <cell r="I572">
            <v>6.7500000000000004E-2</v>
          </cell>
          <cell r="J572">
            <v>6.7500000000000004E-2</v>
          </cell>
          <cell r="K572">
            <v>6.7500000000000004E-2</v>
          </cell>
          <cell r="L572">
            <v>0.05</v>
          </cell>
          <cell r="M572">
            <v>0.05</v>
          </cell>
          <cell r="N572">
            <v>7.4999999999999997E-2</v>
          </cell>
        </row>
        <row r="574">
          <cell r="C574" t="str">
            <v>TXU</v>
          </cell>
          <cell r="D574" t="str">
            <v>Pulse</v>
          </cell>
          <cell r="E574" t="str">
            <v>AGL</v>
          </cell>
          <cell r="F574" t="str">
            <v>TXU</v>
          </cell>
          <cell r="G574" t="str">
            <v>CitiPower</v>
          </cell>
          <cell r="H574" t="str">
            <v>Powercor</v>
          </cell>
          <cell r="I574" t="str">
            <v>Integral</v>
          </cell>
          <cell r="J574" t="str">
            <v>EnergyAustralia</v>
          </cell>
          <cell r="K574" t="str">
            <v>Rural NSW</v>
          </cell>
          <cell r="L574" t="str">
            <v>Energex</v>
          </cell>
          <cell r="M574" t="str">
            <v>Ergon</v>
          </cell>
          <cell r="N574" t="str">
            <v>Non Incumbent</v>
          </cell>
        </row>
        <row r="575">
          <cell r="C575">
            <v>36526</v>
          </cell>
          <cell r="D575">
            <v>0.1</v>
          </cell>
          <cell r="E575">
            <v>0.09</v>
          </cell>
          <cell r="F575">
            <v>0</v>
          </cell>
          <cell r="G575">
            <v>0.09</v>
          </cell>
          <cell r="H575">
            <v>0.09</v>
          </cell>
          <cell r="I575">
            <v>6.7500000000000004E-2</v>
          </cell>
          <cell r="J575">
            <v>6.7500000000000004E-2</v>
          </cell>
          <cell r="K575">
            <v>6.7500000000000004E-2</v>
          </cell>
          <cell r="L575">
            <v>0.05</v>
          </cell>
          <cell r="M575">
            <v>0.05</v>
          </cell>
          <cell r="N575">
            <v>7.4999999999999997E-2</v>
          </cell>
        </row>
        <row r="576">
          <cell r="C576">
            <v>36892</v>
          </cell>
          <cell r="D576">
            <v>0.1</v>
          </cell>
          <cell r="E576">
            <v>0.09</v>
          </cell>
          <cell r="F576">
            <v>0</v>
          </cell>
          <cell r="G576">
            <v>0.09</v>
          </cell>
          <cell r="H576">
            <v>0.09</v>
          </cell>
          <cell r="I576">
            <v>6.7500000000000004E-2</v>
          </cell>
          <cell r="J576">
            <v>6.7500000000000004E-2</v>
          </cell>
          <cell r="K576">
            <v>6.7500000000000004E-2</v>
          </cell>
          <cell r="L576">
            <v>0.05</v>
          </cell>
          <cell r="M576">
            <v>0.05</v>
          </cell>
          <cell r="N576">
            <v>7.4999999999999997E-2</v>
          </cell>
        </row>
        <row r="577">
          <cell r="C577">
            <v>37257</v>
          </cell>
          <cell r="D577">
            <v>0.1</v>
          </cell>
          <cell r="E577">
            <v>0.09</v>
          </cell>
          <cell r="F577">
            <v>0</v>
          </cell>
          <cell r="G577">
            <v>0.09</v>
          </cell>
          <cell r="H577">
            <v>0.09</v>
          </cell>
          <cell r="I577">
            <v>6.7500000000000004E-2</v>
          </cell>
          <cell r="J577">
            <v>6.7500000000000004E-2</v>
          </cell>
          <cell r="K577">
            <v>6.7500000000000004E-2</v>
          </cell>
          <cell r="L577">
            <v>0.05</v>
          </cell>
          <cell r="M577">
            <v>0.05</v>
          </cell>
          <cell r="N577">
            <v>7.4999999999999997E-2</v>
          </cell>
        </row>
        <row r="578">
          <cell r="C578">
            <v>37622</v>
          </cell>
          <cell r="D578">
            <v>0.1</v>
          </cell>
          <cell r="E578">
            <v>0.09</v>
          </cell>
          <cell r="F578">
            <v>0</v>
          </cell>
          <cell r="G578">
            <v>0.09</v>
          </cell>
          <cell r="H578">
            <v>0.09</v>
          </cell>
          <cell r="I578">
            <v>6.7500000000000004E-2</v>
          </cell>
          <cell r="J578">
            <v>6.7500000000000004E-2</v>
          </cell>
          <cell r="K578">
            <v>6.7500000000000004E-2</v>
          </cell>
          <cell r="L578">
            <v>0.05</v>
          </cell>
          <cell r="M578">
            <v>0.05</v>
          </cell>
          <cell r="N578">
            <v>7.4999999999999997E-2</v>
          </cell>
        </row>
        <row r="579">
          <cell r="C579">
            <v>37987</v>
          </cell>
          <cell r="D579">
            <v>0.1</v>
          </cell>
          <cell r="E579">
            <v>0.09</v>
          </cell>
          <cell r="F579">
            <v>0</v>
          </cell>
          <cell r="G579">
            <v>0.09</v>
          </cell>
          <cell r="H579">
            <v>0.09</v>
          </cell>
          <cell r="I579">
            <v>6.7500000000000004E-2</v>
          </cell>
          <cell r="J579">
            <v>6.7500000000000004E-2</v>
          </cell>
          <cell r="K579">
            <v>6.7500000000000004E-2</v>
          </cell>
          <cell r="L579">
            <v>0.05</v>
          </cell>
          <cell r="M579">
            <v>0.05</v>
          </cell>
          <cell r="N579">
            <v>7.4999999999999997E-2</v>
          </cell>
        </row>
        <row r="580">
          <cell r="C580">
            <v>38353</v>
          </cell>
          <cell r="D580">
            <v>0.1</v>
          </cell>
          <cell r="E580">
            <v>0.09</v>
          </cell>
          <cell r="F580">
            <v>0</v>
          </cell>
          <cell r="G580">
            <v>0.09</v>
          </cell>
          <cell r="H580">
            <v>0.09</v>
          </cell>
          <cell r="I580">
            <v>6.7500000000000004E-2</v>
          </cell>
          <cell r="J580">
            <v>6.7500000000000004E-2</v>
          </cell>
          <cell r="K580">
            <v>6.7500000000000004E-2</v>
          </cell>
          <cell r="L580">
            <v>0.05</v>
          </cell>
          <cell r="M580">
            <v>0.05</v>
          </cell>
          <cell r="N580">
            <v>7.4999999999999997E-2</v>
          </cell>
        </row>
        <row r="581">
          <cell r="C581">
            <v>38718</v>
          </cell>
          <cell r="D581">
            <v>0.1</v>
          </cell>
          <cell r="E581">
            <v>0.09</v>
          </cell>
          <cell r="F581">
            <v>0</v>
          </cell>
          <cell r="G581">
            <v>0.09</v>
          </cell>
          <cell r="H581">
            <v>0.09</v>
          </cell>
          <cell r="I581">
            <v>6.7500000000000004E-2</v>
          </cell>
          <cell r="J581">
            <v>6.7500000000000004E-2</v>
          </cell>
          <cell r="K581">
            <v>6.7500000000000004E-2</v>
          </cell>
          <cell r="L581">
            <v>0.05</v>
          </cell>
          <cell r="M581">
            <v>0.05</v>
          </cell>
          <cell r="N581">
            <v>7.4999999999999997E-2</v>
          </cell>
        </row>
        <row r="583">
          <cell r="C583" t="str">
            <v>CitiPower</v>
          </cell>
          <cell r="D583" t="str">
            <v>Pulse</v>
          </cell>
          <cell r="E583" t="str">
            <v>AGL</v>
          </cell>
          <cell r="F583" t="str">
            <v>TXU</v>
          </cell>
          <cell r="G583" t="str">
            <v>CitiPower</v>
          </cell>
          <cell r="H583" t="str">
            <v>Powercor</v>
          </cell>
          <cell r="I583" t="str">
            <v>Integral</v>
          </cell>
          <cell r="J583" t="str">
            <v>EnergyAustralia</v>
          </cell>
          <cell r="K583" t="str">
            <v>Rural NSW</v>
          </cell>
          <cell r="L583" t="str">
            <v>Energex</v>
          </cell>
          <cell r="M583" t="str">
            <v>Ergon</v>
          </cell>
          <cell r="N583" t="str">
            <v>Non Incumbent</v>
          </cell>
        </row>
        <row r="584">
          <cell r="C584">
            <v>36526</v>
          </cell>
          <cell r="D584">
            <v>0.1</v>
          </cell>
          <cell r="E584">
            <v>0.08</v>
          </cell>
          <cell r="F584">
            <v>0.08</v>
          </cell>
          <cell r="G584">
            <v>0</v>
          </cell>
          <cell r="H584">
            <v>0.08</v>
          </cell>
          <cell r="I584">
            <v>6.7500000000000004E-2</v>
          </cell>
          <cell r="J584">
            <v>6.7500000000000004E-2</v>
          </cell>
          <cell r="K584">
            <v>6.7500000000000004E-2</v>
          </cell>
          <cell r="L584">
            <v>0.05</v>
          </cell>
          <cell r="M584">
            <v>0.05</v>
          </cell>
          <cell r="N584">
            <v>7.4999999999999997E-2</v>
          </cell>
        </row>
        <row r="585">
          <cell r="C585">
            <v>36892</v>
          </cell>
          <cell r="D585">
            <v>0.1</v>
          </cell>
          <cell r="E585">
            <v>0.08</v>
          </cell>
          <cell r="F585">
            <v>0.08</v>
          </cell>
          <cell r="G585">
            <v>0</v>
          </cell>
          <cell r="H585">
            <v>0.08</v>
          </cell>
          <cell r="I585">
            <v>6.7500000000000004E-2</v>
          </cell>
          <cell r="J585">
            <v>6.7500000000000004E-2</v>
          </cell>
          <cell r="K585">
            <v>6.7500000000000004E-2</v>
          </cell>
          <cell r="L585">
            <v>0.05</v>
          </cell>
          <cell r="M585">
            <v>0.05</v>
          </cell>
          <cell r="N585">
            <v>7.4999999999999997E-2</v>
          </cell>
        </row>
        <row r="586">
          <cell r="C586">
            <v>37257</v>
          </cell>
          <cell r="D586">
            <v>0.1</v>
          </cell>
          <cell r="E586">
            <v>0.08</v>
          </cell>
          <cell r="F586">
            <v>0.08</v>
          </cell>
          <cell r="G586">
            <v>0</v>
          </cell>
          <cell r="H586">
            <v>0.08</v>
          </cell>
          <cell r="I586">
            <v>6.7500000000000004E-2</v>
          </cell>
          <cell r="J586">
            <v>6.7500000000000004E-2</v>
          </cell>
          <cell r="K586">
            <v>6.7500000000000004E-2</v>
          </cell>
          <cell r="L586">
            <v>0.05</v>
          </cell>
          <cell r="M586">
            <v>0.05</v>
          </cell>
          <cell r="N586">
            <v>7.4999999999999997E-2</v>
          </cell>
        </row>
        <row r="587">
          <cell r="C587">
            <v>37622</v>
          </cell>
          <cell r="D587">
            <v>0.1</v>
          </cell>
          <cell r="E587">
            <v>0.08</v>
          </cell>
          <cell r="F587">
            <v>0.08</v>
          </cell>
          <cell r="G587">
            <v>0</v>
          </cell>
          <cell r="H587">
            <v>0.08</v>
          </cell>
          <cell r="I587">
            <v>6.7500000000000004E-2</v>
          </cell>
          <cell r="J587">
            <v>6.7500000000000004E-2</v>
          </cell>
          <cell r="K587">
            <v>6.7500000000000004E-2</v>
          </cell>
          <cell r="L587">
            <v>0.05</v>
          </cell>
          <cell r="M587">
            <v>0.05</v>
          </cell>
          <cell r="N587">
            <v>7.4999999999999997E-2</v>
          </cell>
        </row>
        <row r="588">
          <cell r="C588">
            <v>37987</v>
          </cell>
          <cell r="D588">
            <v>0.1</v>
          </cell>
          <cell r="E588">
            <v>0.08</v>
          </cell>
          <cell r="F588">
            <v>0.08</v>
          </cell>
          <cell r="G588">
            <v>0</v>
          </cell>
          <cell r="H588">
            <v>0.08</v>
          </cell>
          <cell r="I588">
            <v>6.7500000000000004E-2</v>
          </cell>
          <cell r="J588">
            <v>6.7500000000000004E-2</v>
          </cell>
          <cell r="K588">
            <v>6.7500000000000004E-2</v>
          </cell>
          <cell r="L588">
            <v>0.05</v>
          </cell>
          <cell r="M588">
            <v>0.05</v>
          </cell>
          <cell r="N588">
            <v>7.4999999999999997E-2</v>
          </cell>
        </row>
        <row r="589">
          <cell r="C589">
            <v>38353</v>
          </cell>
          <cell r="D589">
            <v>0.1</v>
          </cell>
          <cell r="E589">
            <v>0.08</v>
          </cell>
          <cell r="F589">
            <v>0.08</v>
          </cell>
          <cell r="G589">
            <v>0</v>
          </cell>
          <cell r="H589">
            <v>0.08</v>
          </cell>
          <cell r="I589">
            <v>6.7500000000000004E-2</v>
          </cell>
          <cell r="J589">
            <v>6.7500000000000004E-2</v>
          </cell>
          <cell r="K589">
            <v>6.7500000000000004E-2</v>
          </cell>
          <cell r="L589">
            <v>0.05</v>
          </cell>
          <cell r="M589">
            <v>0.05</v>
          </cell>
          <cell r="N589">
            <v>7.4999999999999997E-2</v>
          </cell>
        </row>
        <row r="590">
          <cell r="C590">
            <v>38718</v>
          </cell>
          <cell r="D590">
            <v>0.1</v>
          </cell>
          <cell r="E590">
            <v>0.08</v>
          </cell>
          <cell r="F590">
            <v>0.08</v>
          </cell>
          <cell r="G590">
            <v>0</v>
          </cell>
          <cell r="H590">
            <v>0.08</v>
          </cell>
          <cell r="I590">
            <v>6.7500000000000004E-2</v>
          </cell>
          <cell r="J590">
            <v>6.7500000000000004E-2</v>
          </cell>
          <cell r="K590">
            <v>6.7500000000000004E-2</v>
          </cell>
          <cell r="L590">
            <v>0.05</v>
          </cell>
          <cell r="M590">
            <v>0.05</v>
          </cell>
          <cell r="N590">
            <v>7.4999999999999997E-2</v>
          </cell>
        </row>
        <row r="592">
          <cell r="C592" t="str">
            <v>Powercor</v>
          </cell>
          <cell r="D592" t="str">
            <v>Pulse</v>
          </cell>
          <cell r="E592" t="str">
            <v>AGL</v>
          </cell>
          <cell r="F592" t="str">
            <v>TXU</v>
          </cell>
          <cell r="G592" t="str">
            <v>CitiPower</v>
          </cell>
          <cell r="H592" t="str">
            <v>Powercor</v>
          </cell>
          <cell r="I592" t="str">
            <v>Integral</v>
          </cell>
          <cell r="J592" t="str">
            <v>EnergyAustralia</v>
          </cell>
          <cell r="K592" t="str">
            <v>Rural NSW</v>
          </cell>
          <cell r="L592" t="str">
            <v>Energex</v>
          </cell>
          <cell r="M592" t="str">
            <v>Ergon</v>
          </cell>
          <cell r="N592" t="str">
            <v>Non Incumbent</v>
          </cell>
        </row>
        <row r="593">
          <cell r="C593">
            <v>36526</v>
          </cell>
          <cell r="D593">
            <v>0.1</v>
          </cell>
          <cell r="E593">
            <v>0.09</v>
          </cell>
          <cell r="F593">
            <v>0.09</v>
          </cell>
          <cell r="G593">
            <v>0.09</v>
          </cell>
          <cell r="H593">
            <v>0</v>
          </cell>
          <cell r="I593">
            <v>6.7500000000000004E-2</v>
          </cell>
          <cell r="J593">
            <v>6.7500000000000004E-2</v>
          </cell>
          <cell r="K593">
            <v>6.7500000000000004E-2</v>
          </cell>
          <cell r="L593">
            <v>0.05</v>
          </cell>
          <cell r="M593">
            <v>0.05</v>
          </cell>
          <cell r="N593">
            <v>7.4999999999999997E-2</v>
          </cell>
        </row>
        <row r="594">
          <cell r="C594">
            <v>36892</v>
          </cell>
          <cell r="D594">
            <v>0.1</v>
          </cell>
          <cell r="E594">
            <v>0.09</v>
          </cell>
          <cell r="F594">
            <v>0.09</v>
          </cell>
          <cell r="G594">
            <v>0.09</v>
          </cell>
          <cell r="H594">
            <v>0</v>
          </cell>
          <cell r="I594">
            <v>6.7500000000000004E-2</v>
          </cell>
          <cell r="J594">
            <v>6.7500000000000004E-2</v>
          </cell>
          <cell r="K594">
            <v>6.7500000000000004E-2</v>
          </cell>
          <cell r="L594">
            <v>0.05</v>
          </cell>
          <cell r="M594">
            <v>0.05</v>
          </cell>
          <cell r="N594">
            <v>7.4999999999999997E-2</v>
          </cell>
        </row>
        <row r="595">
          <cell r="C595">
            <v>37257</v>
          </cell>
          <cell r="D595">
            <v>0.1</v>
          </cell>
          <cell r="E595">
            <v>0.09</v>
          </cell>
          <cell r="F595">
            <v>0.09</v>
          </cell>
          <cell r="G595">
            <v>0.09</v>
          </cell>
          <cell r="H595">
            <v>0</v>
          </cell>
          <cell r="I595">
            <v>6.7500000000000004E-2</v>
          </cell>
          <cell r="J595">
            <v>6.7500000000000004E-2</v>
          </cell>
          <cell r="K595">
            <v>6.7500000000000004E-2</v>
          </cell>
          <cell r="L595">
            <v>0.05</v>
          </cell>
          <cell r="M595">
            <v>0.05</v>
          </cell>
          <cell r="N595">
            <v>7.4999999999999997E-2</v>
          </cell>
        </row>
        <row r="596">
          <cell r="C596">
            <v>37622</v>
          </cell>
          <cell r="D596">
            <v>0.1</v>
          </cell>
          <cell r="E596">
            <v>0.09</v>
          </cell>
          <cell r="F596">
            <v>0.09</v>
          </cell>
          <cell r="G596">
            <v>0.09</v>
          </cell>
          <cell r="H596">
            <v>0</v>
          </cell>
          <cell r="I596">
            <v>6.7500000000000004E-2</v>
          </cell>
          <cell r="J596">
            <v>6.7500000000000004E-2</v>
          </cell>
          <cell r="K596">
            <v>6.7500000000000004E-2</v>
          </cell>
          <cell r="L596">
            <v>0.05</v>
          </cell>
          <cell r="M596">
            <v>0.05</v>
          </cell>
          <cell r="N596">
            <v>7.4999999999999997E-2</v>
          </cell>
        </row>
        <row r="597">
          <cell r="C597">
            <v>37987</v>
          </cell>
          <cell r="D597">
            <v>0.1</v>
          </cell>
          <cell r="E597">
            <v>0.09</v>
          </cell>
          <cell r="F597">
            <v>0.09</v>
          </cell>
          <cell r="G597">
            <v>0.09</v>
          </cell>
          <cell r="H597">
            <v>0</v>
          </cell>
          <cell r="I597">
            <v>6.7500000000000004E-2</v>
          </cell>
          <cell r="J597">
            <v>6.7500000000000004E-2</v>
          </cell>
          <cell r="K597">
            <v>6.7500000000000004E-2</v>
          </cell>
          <cell r="L597">
            <v>0.05</v>
          </cell>
          <cell r="M597">
            <v>0.05</v>
          </cell>
          <cell r="N597">
            <v>7.4999999999999997E-2</v>
          </cell>
        </row>
        <row r="598">
          <cell r="C598">
            <v>38353</v>
          </cell>
          <cell r="D598">
            <v>0.1</v>
          </cell>
          <cell r="E598">
            <v>0.09</v>
          </cell>
          <cell r="F598">
            <v>0.09</v>
          </cell>
          <cell r="G598">
            <v>0.09</v>
          </cell>
          <cell r="H598">
            <v>0</v>
          </cell>
          <cell r="I598">
            <v>6.7500000000000004E-2</v>
          </cell>
          <cell r="J598">
            <v>6.7500000000000004E-2</v>
          </cell>
          <cell r="K598">
            <v>6.7500000000000004E-2</v>
          </cell>
          <cell r="L598">
            <v>0.05</v>
          </cell>
          <cell r="M598">
            <v>0.05</v>
          </cell>
          <cell r="N598">
            <v>7.4999999999999997E-2</v>
          </cell>
        </row>
        <row r="599">
          <cell r="C599">
            <v>38718</v>
          </cell>
          <cell r="D599">
            <v>0.1</v>
          </cell>
          <cell r="E599">
            <v>0.09</v>
          </cell>
          <cell r="F599">
            <v>0.09</v>
          </cell>
          <cell r="G599">
            <v>0.09</v>
          </cell>
          <cell r="H599">
            <v>0</v>
          </cell>
          <cell r="I599">
            <v>6.7500000000000004E-2</v>
          </cell>
          <cell r="J599">
            <v>6.7500000000000004E-2</v>
          </cell>
          <cell r="K599">
            <v>6.7500000000000004E-2</v>
          </cell>
          <cell r="L599">
            <v>0.05</v>
          </cell>
          <cell r="M599">
            <v>0.05</v>
          </cell>
          <cell r="N599">
            <v>7.4999999999999997E-2</v>
          </cell>
        </row>
        <row r="601">
          <cell r="C601" t="str">
            <v>Integral</v>
          </cell>
          <cell r="D601" t="str">
            <v>Pulse</v>
          </cell>
          <cell r="E601" t="str">
            <v>AGL</v>
          </cell>
          <cell r="F601" t="str">
            <v>TXU</v>
          </cell>
          <cell r="G601" t="str">
            <v>CitiPower</v>
          </cell>
          <cell r="H601" t="str">
            <v>Powercor</v>
          </cell>
          <cell r="I601" t="str">
            <v>Integral</v>
          </cell>
          <cell r="J601" t="str">
            <v>EnergyAustralia</v>
          </cell>
          <cell r="K601" t="str">
            <v>Rural NSW</v>
          </cell>
          <cell r="L601" t="str">
            <v>Energex</v>
          </cell>
          <cell r="M601" t="str">
            <v>Ergon</v>
          </cell>
          <cell r="N601" t="str">
            <v>Non Incumbent</v>
          </cell>
        </row>
        <row r="602">
          <cell r="C602">
            <v>36526</v>
          </cell>
          <cell r="D602">
            <v>0.11333333333333334</v>
          </cell>
          <cell r="E602">
            <v>0.11333333333333334</v>
          </cell>
          <cell r="F602">
            <v>0.11333333333333334</v>
          </cell>
          <cell r="G602">
            <v>0.11333333333333334</v>
          </cell>
          <cell r="H602">
            <v>0.11333333333333334</v>
          </cell>
          <cell r="I602">
            <v>0</v>
          </cell>
          <cell r="J602">
            <v>0.2</v>
          </cell>
          <cell r="K602">
            <v>0.2</v>
          </cell>
          <cell r="L602">
            <v>8.3333333333333329E-2</v>
          </cell>
          <cell r="M602">
            <v>8.3333333333333329E-2</v>
          </cell>
          <cell r="N602">
            <v>0.12</v>
          </cell>
        </row>
        <row r="603">
          <cell r="C603">
            <v>36892</v>
          </cell>
          <cell r="D603">
            <v>0.11333333333333334</v>
          </cell>
          <cell r="E603">
            <v>0.11333333333333334</v>
          </cell>
          <cell r="F603">
            <v>0.11333333333333334</v>
          </cell>
          <cell r="G603">
            <v>0.11333333333333334</v>
          </cell>
          <cell r="H603">
            <v>0.11333333333333334</v>
          </cell>
          <cell r="I603">
            <v>0</v>
          </cell>
          <cell r="J603">
            <v>0.2</v>
          </cell>
          <cell r="K603">
            <v>0.2</v>
          </cell>
          <cell r="L603">
            <v>8.3333333333333329E-2</v>
          </cell>
          <cell r="M603">
            <v>8.3333333333333329E-2</v>
          </cell>
          <cell r="N603">
            <v>0.12</v>
          </cell>
        </row>
        <row r="604">
          <cell r="C604">
            <v>37257</v>
          </cell>
          <cell r="D604">
            <v>0.11333333333333334</v>
          </cell>
          <cell r="E604">
            <v>0.11333333333333334</v>
          </cell>
          <cell r="F604">
            <v>0.11333333333333334</v>
          </cell>
          <cell r="G604">
            <v>0.11333333333333334</v>
          </cell>
          <cell r="H604">
            <v>0.11333333333333334</v>
          </cell>
          <cell r="I604">
            <v>0</v>
          </cell>
          <cell r="J604">
            <v>0.2</v>
          </cell>
          <cell r="K604">
            <v>0.2</v>
          </cell>
          <cell r="L604">
            <v>8.3333333333333329E-2</v>
          </cell>
          <cell r="M604">
            <v>8.3333333333333329E-2</v>
          </cell>
          <cell r="N604">
            <v>0.12</v>
          </cell>
        </row>
        <row r="605">
          <cell r="C605">
            <v>37622</v>
          </cell>
          <cell r="D605">
            <v>0.11333333333333334</v>
          </cell>
          <cell r="E605">
            <v>0.11333333333333334</v>
          </cell>
          <cell r="F605">
            <v>0.11333333333333334</v>
          </cell>
          <cell r="G605">
            <v>0.11333333333333334</v>
          </cell>
          <cell r="H605">
            <v>0.11333333333333334</v>
          </cell>
          <cell r="I605">
            <v>0</v>
          </cell>
          <cell r="J605">
            <v>0.2</v>
          </cell>
          <cell r="K605">
            <v>0.2</v>
          </cell>
          <cell r="L605">
            <v>8.3333333333333329E-2</v>
          </cell>
          <cell r="M605">
            <v>8.3333333333333329E-2</v>
          </cell>
          <cell r="N605">
            <v>0.12</v>
          </cell>
        </row>
        <row r="606">
          <cell r="C606">
            <v>37987</v>
          </cell>
          <cell r="D606">
            <v>0.11333333333333334</v>
          </cell>
          <cell r="E606">
            <v>0.11333333333333334</v>
          </cell>
          <cell r="F606">
            <v>0.11333333333333334</v>
          </cell>
          <cell r="G606">
            <v>0.11333333333333334</v>
          </cell>
          <cell r="H606">
            <v>0.11333333333333334</v>
          </cell>
          <cell r="I606">
            <v>0</v>
          </cell>
          <cell r="J606">
            <v>0.2</v>
          </cell>
          <cell r="K606">
            <v>0.2</v>
          </cell>
          <cell r="L606">
            <v>8.3333333333333329E-2</v>
          </cell>
          <cell r="M606">
            <v>8.3333333333333329E-2</v>
          </cell>
          <cell r="N606">
            <v>0.12</v>
          </cell>
        </row>
        <row r="607">
          <cell r="C607">
            <v>38353</v>
          </cell>
          <cell r="D607">
            <v>0.11333333333333334</v>
          </cell>
          <cell r="E607">
            <v>0.11333333333333334</v>
          </cell>
          <cell r="F607">
            <v>0.11333333333333334</v>
          </cell>
          <cell r="G607">
            <v>0.11333333333333334</v>
          </cell>
          <cell r="H607">
            <v>0.11333333333333334</v>
          </cell>
          <cell r="I607">
            <v>0</v>
          </cell>
          <cell r="J607">
            <v>0.2</v>
          </cell>
          <cell r="K607">
            <v>0.2</v>
          </cell>
          <cell r="L607">
            <v>8.3333333333333329E-2</v>
          </cell>
          <cell r="M607">
            <v>8.3333333333333329E-2</v>
          </cell>
          <cell r="N607">
            <v>0.12</v>
          </cell>
        </row>
        <row r="608">
          <cell r="C608">
            <v>38718</v>
          </cell>
          <cell r="D608">
            <v>0.11333333333333334</v>
          </cell>
          <cell r="E608">
            <v>0.11333333333333334</v>
          </cell>
          <cell r="F608">
            <v>0.11333333333333334</v>
          </cell>
          <cell r="G608">
            <v>0.11333333333333334</v>
          </cell>
          <cell r="H608">
            <v>0.11333333333333334</v>
          </cell>
          <cell r="I608">
            <v>0</v>
          </cell>
          <cell r="J608">
            <v>0.2</v>
          </cell>
          <cell r="K608">
            <v>0.2</v>
          </cell>
          <cell r="L608">
            <v>8.3333333333333329E-2</v>
          </cell>
          <cell r="M608">
            <v>8.3333333333333329E-2</v>
          </cell>
          <cell r="N608">
            <v>0.12</v>
          </cell>
        </row>
        <row r="610">
          <cell r="C610" t="str">
            <v>EnergyAustralia</v>
          </cell>
          <cell r="D610" t="str">
            <v>Pulse</v>
          </cell>
          <cell r="E610" t="str">
            <v>AGL</v>
          </cell>
          <cell r="F610" t="str">
            <v>TXU</v>
          </cell>
          <cell r="G610" t="str">
            <v>CitiPower</v>
          </cell>
          <cell r="H610" t="str">
            <v>Powercor</v>
          </cell>
          <cell r="I610" t="str">
            <v>Integral</v>
          </cell>
          <cell r="J610" t="str">
            <v>EnergyAustralia</v>
          </cell>
          <cell r="K610" t="str">
            <v>Rural NSW</v>
          </cell>
          <cell r="L610" t="str">
            <v>Energex</v>
          </cell>
          <cell r="M610" t="str">
            <v>Ergon</v>
          </cell>
          <cell r="N610" t="str">
            <v>Non Incumbent</v>
          </cell>
        </row>
        <row r="611">
          <cell r="C611">
            <v>36526</v>
          </cell>
          <cell r="D611">
            <v>0.11333333333333334</v>
          </cell>
          <cell r="E611">
            <v>0.11333333333333334</v>
          </cell>
          <cell r="F611">
            <v>0.11333333333333334</v>
          </cell>
          <cell r="G611">
            <v>0.11333333333333334</v>
          </cell>
          <cell r="H611">
            <v>0.11333333333333334</v>
          </cell>
          <cell r="I611">
            <v>0.2</v>
          </cell>
          <cell r="J611">
            <v>0</v>
          </cell>
          <cell r="K611">
            <v>0.2</v>
          </cell>
          <cell r="L611">
            <v>8.3333333333333329E-2</v>
          </cell>
          <cell r="M611">
            <v>8.3333333333333329E-2</v>
          </cell>
          <cell r="N611">
            <v>0.12</v>
          </cell>
        </row>
        <row r="612">
          <cell r="C612">
            <v>36892</v>
          </cell>
          <cell r="D612">
            <v>0.11333333333333334</v>
          </cell>
          <cell r="E612">
            <v>0.11333333333333334</v>
          </cell>
          <cell r="F612">
            <v>0.11333333333333334</v>
          </cell>
          <cell r="G612">
            <v>0.11333333333333334</v>
          </cell>
          <cell r="H612">
            <v>0.11333333333333334</v>
          </cell>
          <cell r="I612">
            <v>0.2</v>
          </cell>
          <cell r="J612">
            <v>0</v>
          </cell>
          <cell r="K612">
            <v>0.2</v>
          </cell>
          <cell r="L612">
            <v>8.3333333333333329E-2</v>
          </cell>
          <cell r="M612">
            <v>8.3333333333333329E-2</v>
          </cell>
          <cell r="N612">
            <v>0.12</v>
          </cell>
        </row>
        <row r="613">
          <cell r="C613">
            <v>37257</v>
          </cell>
          <cell r="D613">
            <v>0.11333333333333334</v>
          </cell>
          <cell r="E613">
            <v>0.11333333333333334</v>
          </cell>
          <cell r="F613">
            <v>0.11333333333333334</v>
          </cell>
          <cell r="G613">
            <v>0.11333333333333334</v>
          </cell>
          <cell r="H613">
            <v>0.11333333333333334</v>
          </cell>
          <cell r="I613">
            <v>0.2</v>
          </cell>
          <cell r="J613">
            <v>0</v>
          </cell>
          <cell r="K613">
            <v>0.2</v>
          </cell>
          <cell r="L613">
            <v>8.3333333333333329E-2</v>
          </cell>
          <cell r="M613">
            <v>8.3333333333333329E-2</v>
          </cell>
          <cell r="N613">
            <v>0.12</v>
          </cell>
        </row>
        <row r="614">
          <cell r="C614">
            <v>37622</v>
          </cell>
          <cell r="D614">
            <v>0.11333333333333334</v>
          </cell>
          <cell r="E614">
            <v>0.11333333333333334</v>
          </cell>
          <cell r="F614">
            <v>0.11333333333333334</v>
          </cell>
          <cell r="G614">
            <v>0.11333333333333334</v>
          </cell>
          <cell r="H614">
            <v>0.11333333333333334</v>
          </cell>
          <cell r="I614">
            <v>0.2</v>
          </cell>
          <cell r="J614">
            <v>0</v>
          </cell>
          <cell r="K614">
            <v>0.2</v>
          </cell>
          <cell r="L614">
            <v>8.3333333333333329E-2</v>
          </cell>
          <cell r="M614">
            <v>8.3333333333333329E-2</v>
          </cell>
          <cell r="N614">
            <v>0.12</v>
          </cell>
        </row>
        <row r="615">
          <cell r="C615">
            <v>37987</v>
          </cell>
          <cell r="D615">
            <v>0.11333333333333334</v>
          </cell>
          <cell r="E615">
            <v>0.11333333333333334</v>
          </cell>
          <cell r="F615">
            <v>0.11333333333333334</v>
          </cell>
          <cell r="G615">
            <v>0.11333333333333334</v>
          </cell>
          <cell r="H615">
            <v>0.11333333333333334</v>
          </cell>
          <cell r="I615">
            <v>0.2</v>
          </cell>
          <cell r="J615">
            <v>0</v>
          </cell>
          <cell r="K615">
            <v>0.2</v>
          </cell>
          <cell r="L615">
            <v>8.3333333333333329E-2</v>
          </cell>
          <cell r="M615">
            <v>8.3333333333333329E-2</v>
          </cell>
          <cell r="N615">
            <v>0.12</v>
          </cell>
        </row>
        <row r="616">
          <cell r="C616">
            <v>38353</v>
          </cell>
          <cell r="D616">
            <v>0.11333333333333334</v>
          </cell>
          <cell r="E616">
            <v>0.11333333333333334</v>
          </cell>
          <cell r="F616">
            <v>0.11333333333333334</v>
          </cell>
          <cell r="G616">
            <v>0.11333333333333334</v>
          </cell>
          <cell r="H616">
            <v>0.11333333333333334</v>
          </cell>
          <cell r="I616">
            <v>0.2</v>
          </cell>
          <cell r="J616">
            <v>0</v>
          </cell>
          <cell r="K616">
            <v>0.2</v>
          </cell>
          <cell r="L616">
            <v>8.3333333333333329E-2</v>
          </cell>
          <cell r="M616">
            <v>8.3333333333333329E-2</v>
          </cell>
          <cell r="N616">
            <v>0.12</v>
          </cell>
        </row>
        <row r="617">
          <cell r="C617">
            <v>38718</v>
          </cell>
          <cell r="D617">
            <v>0.11333333333333334</v>
          </cell>
          <cell r="E617">
            <v>0.11333333333333334</v>
          </cell>
          <cell r="F617">
            <v>0.11333333333333334</v>
          </cell>
          <cell r="G617">
            <v>0.11333333333333334</v>
          </cell>
          <cell r="H617">
            <v>0.11333333333333334</v>
          </cell>
          <cell r="I617">
            <v>0.2</v>
          </cell>
          <cell r="J617">
            <v>0</v>
          </cell>
          <cell r="K617">
            <v>0.2</v>
          </cell>
          <cell r="L617">
            <v>8.3333333333333329E-2</v>
          </cell>
          <cell r="M617">
            <v>8.3333333333333329E-2</v>
          </cell>
          <cell r="N617">
            <v>0.12</v>
          </cell>
        </row>
        <row r="619">
          <cell r="C619" t="str">
            <v>Rural NSW</v>
          </cell>
          <cell r="D619" t="str">
            <v>Pulse</v>
          </cell>
          <cell r="E619" t="str">
            <v>AGL</v>
          </cell>
          <cell r="F619" t="str">
            <v>TXU</v>
          </cell>
          <cell r="G619" t="str">
            <v>CitiPower</v>
          </cell>
          <cell r="H619" t="str">
            <v>Powercor</v>
          </cell>
          <cell r="I619" t="str">
            <v>Integral</v>
          </cell>
          <cell r="J619" t="str">
            <v>EnergyAustralia</v>
          </cell>
          <cell r="K619" t="str">
            <v>Rural NSW</v>
          </cell>
          <cell r="L619" t="str">
            <v>Energex</v>
          </cell>
          <cell r="M619" t="str">
            <v>Ergon</v>
          </cell>
          <cell r="N619" t="str">
            <v>Non Incumbent</v>
          </cell>
        </row>
        <row r="620">
          <cell r="C620">
            <v>36526</v>
          </cell>
          <cell r="D620">
            <v>0.11333333333333334</v>
          </cell>
          <cell r="E620">
            <v>0.11333333333333334</v>
          </cell>
          <cell r="F620">
            <v>0.11333333333333334</v>
          </cell>
          <cell r="G620">
            <v>0.11333333333333334</v>
          </cell>
          <cell r="H620">
            <v>0.11333333333333334</v>
          </cell>
          <cell r="I620">
            <v>0.2</v>
          </cell>
          <cell r="J620">
            <v>0.2</v>
          </cell>
          <cell r="K620">
            <v>0</v>
          </cell>
          <cell r="L620">
            <v>8.3333333333333329E-2</v>
          </cell>
          <cell r="M620">
            <v>8.3333333333333329E-2</v>
          </cell>
          <cell r="N620">
            <v>0.12</v>
          </cell>
        </row>
        <row r="621">
          <cell r="C621">
            <v>36892</v>
          </cell>
          <cell r="D621">
            <v>0.11333333333333334</v>
          </cell>
          <cell r="E621">
            <v>0.11333333333333334</v>
          </cell>
          <cell r="F621">
            <v>0.11333333333333334</v>
          </cell>
          <cell r="G621">
            <v>0.11333333333333334</v>
          </cell>
          <cell r="H621">
            <v>0.11333333333333334</v>
          </cell>
          <cell r="I621">
            <v>0.2</v>
          </cell>
          <cell r="J621">
            <v>0.2</v>
          </cell>
          <cell r="K621">
            <v>0</v>
          </cell>
          <cell r="L621">
            <v>8.3333333333333329E-2</v>
          </cell>
          <cell r="M621">
            <v>8.3333333333333329E-2</v>
          </cell>
          <cell r="N621">
            <v>0.12</v>
          </cell>
        </row>
        <row r="622">
          <cell r="C622">
            <v>37257</v>
          </cell>
          <cell r="D622">
            <v>0.11333333333333334</v>
          </cell>
          <cell r="E622">
            <v>0.11333333333333334</v>
          </cell>
          <cell r="F622">
            <v>0.11333333333333334</v>
          </cell>
          <cell r="G622">
            <v>0.11333333333333334</v>
          </cell>
          <cell r="H622">
            <v>0.11333333333333334</v>
          </cell>
          <cell r="I622">
            <v>0.2</v>
          </cell>
          <cell r="J622">
            <v>0.2</v>
          </cell>
          <cell r="K622">
            <v>0</v>
          </cell>
          <cell r="L622">
            <v>8.3333333333333329E-2</v>
          </cell>
          <cell r="M622">
            <v>8.3333333333333329E-2</v>
          </cell>
          <cell r="N622">
            <v>0.12</v>
          </cell>
        </row>
        <row r="623">
          <cell r="C623">
            <v>37622</v>
          </cell>
          <cell r="D623">
            <v>0.11333333333333334</v>
          </cell>
          <cell r="E623">
            <v>0.11333333333333334</v>
          </cell>
          <cell r="F623">
            <v>0.11333333333333334</v>
          </cell>
          <cell r="G623">
            <v>0.11333333333333334</v>
          </cell>
          <cell r="H623">
            <v>0.11333333333333334</v>
          </cell>
          <cell r="I623">
            <v>0.2</v>
          </cell>
          <cell r="J623">
            <v>0.2</v>
          </cell>
          <cell r="K623">
            <v>0</v>
          </cell>
          <cell r="L623">
            <v>8.3333333333333329E-2</v>
          </cell>
          <cell r="M623">
            <v>8.3333333333333329E-2</v>
          </cell>
          <cell r="N623">
            <v>0.12</v>
          </cell>
        </row>
        <row r="624">
          <cell r="C624">
            <v>37987</v>
          </cell>
          <cell r="D624">
            <v>0.11333333333333334</v>
          </cell>
          <cell r="E624">
            <v>0.11333333333333334</v>
          </cell>
          <cell r="F624">
            <v>0.11333333333333334</v>
          </cell>
          <cell r="G624">
            <v>0.11333333333333334</v>
          </cell>
          <cell r="H624">
            <v>0.11333333333333334</v>
          </cell>
          <cell r="I624">
            <v>0.2</v>
          </cell>
          <cell r="J624">
            <v>0.2</v>
          </cell>
          <cell r="K624">
            <v>0</v>
          </cell>
          <cell r="L624">
            <v>8.3333333333333329E-2</v>
          </cell>
          <cell r="M624">
            <v>8.3333333333333329E-2</v>
          </cell>
          <cell r="N624">
            <v>0.12</v>
          </cell>
        </row>
        <row r="625">
          <cell r="C625">
            <v>38353</v>
          </cell>
          <cell r="D625">
            <v>0.11333333333333334</v>
          </cell>
          <cell r="E625">
            <v>0.11333333333333334</v>
          </cell>
          <cell r="F625">
            <v>0.11333333333333334</v>
          </cell>
          <cell r="G625">
            <v>0.11333333333333334</v>
          </cell>
          <cell r="H625">
            <v>0.11333333333333334</v>
          </cell>
          <cell r="I625">
            <v>0.2</v>
          </cell>
          <cell r="J625">
            <v>0.2</v>
          </cell>
          <cell r="K625">
            <v>0</v>
          </cell>
          <cell r="L625">
            <v>8.3333333333333329E-2</v>
          </cell>
          <cell r="M625">
            <v>8.3333333333333329E-2</v>
          </cell>
          <cell r="N625">
            <v>0.12</v>
          </cell>
        </row>
        <row r="626">
          <cell r="C626">
            <v>38718</v>
          </cell>
          <cell r="D626">
            <v>0.11333333333333334</v>
          </cell>
          <cell r="E626">
            <v>0.11333333333333334</v>
          </cell>
          <cell r="F626">
            <v>0.11333333333333334</v>
          </cell>
          <cell r="G626">
            <v>0.11333333333333334</v>
          </cell>
          <cell r="H626">
            <v>0.11333333333333334</v>
          </cell>
          <cell r="I626">
            <v>0.2</v>
          </cell>
          <cell r="J626">
            <v>0.2</v>
          </cell>
          <cell r="K626">
            <v>0</v>
          </cell>
          <cell r="L626">
            <v>8.3333333333333329E-2</v>
          </cell>
          <cell r="M626">
            <v>8.3333333333333329E-2</v>
          </cell>
          <cell r="N626">
            <v>0.12</v>
          </cell>
        </row>
        <row r="628">
          <cell r="C628" t="str">
            <v>Energex</v>
          </cell>
          <cell r="D628" t="str">
            <v>Pulse</v>
          </cell>
          <cell r="E628" t="str">
            <v>AGL</v>
          </cell>
          <cell r="F628" t="str">
            <v>TXU</v>
          </cell>
          <cell r="G628" t="str">
            <v>CitiPower</v>
          </cell>
          <cell r="H628" t="str">
            <v>Powercor</v>
          </cell>
          <cell r="I628" t="str">
            <v>Integral</v>
          </cell>
          <cell r="J628" t="str">
            <v>EnergyAustralia</v>
          </cell>
          <cell r="K628" t="str">
            <v>Rural NSW</v>
          </cell>
          <cell r="L628" t="str">
            <v>Energex</v>
          </cell>
          <cell r="M628" t="str">
            <v>Ergon</v>
          </cell>
          <cell r="N628" t="str">
            <v>Non Incumbent</v>
          </cell>
        </row>
        <row r="629">
          <cell r="C629">
            <v>36526</v>
          </cell>
          <cell r="D629">
            <v>7.0000000000000007E-2</v>
          </cell>
          <cell r="E629">
            <v>0.08</v>
          </cell>
          <cell r="F629">
            <v>0.08</v>
          </cell>
          <cell r="G629">
            <v>0.08</v>
          </cell>
          <cell r="H629">
            <v>0.08</v>
          </cell>
          <cell r="I629">
            <v>7.0000000000000007E-2</v>
          </cell>
          <cell r="J629">
            <v>7.0000000000000007E-2</v>
          </cell>
          <cell r="K629">
            <v>7.0000000000000007E-2</v>
          </cell>
          <cell r="L629">
            <v>0</v>
          </cell>
          <cell r="M629">
            <v>0.4</v>
          </cell>
          <cell r="N629">
            <v>7.4999999999999997E-2</v>
          </cell>
        </row>
        <row r="630">
          <cell r="C630">
            <v>36892</v>
          </cell>
          <cell r="D630">
            <v>7.0000000000000007E-2</v>
          </cell>
          <cell r="E630">
            <v>0.08</v>
          </cell>
          <cell r="F630">
            <v>0.08</v>
          </cell>
          <cell r="G630">
            <v>0.08</v>
          </cell>
          <cell r="H630">
            <v>0.08</v>
          </cell>
          <cell r="I630">
            <v>7.0000000000000007E-2</v>
          </cell>
          <cell r="J630">
            <v>7.0000000000000007E-2</v>
          </cell>
          <cell r="K630">
            <v>7.0000000000000007E-2</v>
          </cell>
          <cell r="L630">
            <v>0</v>
          </cell>
          <cell r="M630">
            <v>0.4</v>
          </cell>
          <cell r="N630">
            <v>7.4999999999999997E-2</v>
          </cell>
        </row>
        <row r="631">
          <cell r="C631">
            <v>37257</v>
          </cell>
          <cell r="D631">
            <v>7.0000000000000007E-2</v>
          </cell>
          <cell r="E631">
            <v>0.08</v>
          </cell>
          <cell r="F631">
            <v>0.08</v>
          </cell>
          <cell r="G631">
            <v>0.08</v>
          </cell>
          <cell r="H631">
            <v>0.08</v>
          </cell>
          <cell r="I631">
            <v>7.0000000000000007E-2</v>
          </cell>
          <cell r="J631">
            <v>7.0000000000000007E-2</v>
          </cell>
          <cell r="K631">
            <v>7.0000000000000007E-2</v>
          </cell>
          <cell r="L631">
            <v>0</v>
          </cell>
          <cell r="M631">
            <v>0.4</v>
          </cell>
          <cell r="N631">
            <v>7.4999999999999997E-2</v>
          </cell>
        </row>
        <row r="632">
          <cell r="C632">
            <v>37622</v>
          </cell>
          <cell r="D632">
            <v>7.0000000000000007E-2</v>
          </cell>
          <cell r="E632">
            <v>0.08</v>
          </cell>
          <cell r="F632">
            <v>0.08</v>
          </cell>
          <cell r="G632">
            <v>0.08</v>
          </cell>
          <cell r="H632">
            <v>0.08</v>
          </cell>
          <cell r="I632">
            <v>7.0000000000000007E-2</v>
          </cell>
          <cell r="J632">
            <v>7.0000000000000007E-2</v>
          </cell>
          <cell r="K632">
            <v>7.0000000000000007E-2</v>
          </cell>
          <cell r="L632">
            <v>0</v>
          </cell>
          <cell r="M632">
            <v>0.4</v>
          </cell>
          <cell r="N632">
            <v>7.4999999999999997E-2</v>
          </cell>
        </row>
        <row r="633">
          <cell r="C633">
            <v>37987</v>
          </cell>
          <cell r="D633">
            <v>7.0000000000000007E-2</v>
          </cell>
          <cell r="E633">
            <v>0.08</v>
          </cell>
          <cell r="F633">
            <v>0.08</v>
          </cell>
          <cell r="G633">
            <v>0.08</v>
          </cell>
          <cell r="H633">
            <v>0.08</v>
          </cell>
          <cell r="I633">
            <v>7.0000000000000007E-2</v>
          </cell>
          <cell r="J633">
            <v>7.0000000000000007E-2</v>
          </cell>
          <cell r="K633">
            <v>7.0000000000000007E-2</v>
          </cell>
          <cell r="L633">
            <v>0</v>
          </cell>
          <cell r="M633">
            <v>0.4</v>
          </cell>
          <cell r="N633">
            <v>7.4999999999999997E-2</v>
          </cell>
        </row>
        <row r="634">
          <cell r="C634">
            <v>38353</v>
          </cell>
          <cell r="D634">
            <v>7.0000000000000007E-2</v>
          </cell>
          <cell r="E634">
            <v>0.08</v>
          </cell>
          <cell r="F634">
            <v>0.08</v>
          </cell>
          <cell r="G634">
            <v>0.08</v>
          </cell>
          <cell r="H634">
            <v>0.08</v>
          </cell>
          <cell r="I634">
            <v>7.0000000000000007E-2</v>
          </cell>
          <cell r="J634">
            <v>7.0000000000000007E-2</v>
          </cell>
          <cell r="K634">
            <v>7.0000000000000007E-2</v>
          </cell>
          <cell r="L634">
            <v>0</v>
          </cell>
          <cell r="M634">
            <v>0.4</v>
          </cell>
          <cell r="N634">
            <v>7.4999999999999997E-2</v>
          </cell>
        </row>
        <row r="635">
          <cell r="C635">
            <v>38718</v>
          </cell>
          <cell r="D635">
            <v>7.0000000000000007E-2</v>
          </cell>
          <cell r="E635">
            <v>0.08</v>
          </cell>
          <cell r="F635">
            <v>0.08</v>
          </cell>
          <cell r="G635">
            <v>0.08</v>
          </cell>
          <cell r="H635">
            <v>0.08</v>
          </cell>
          <cell r="I635">
            <v>7.0000000000000007E-2</v>
          </cell>
          <cell r="J635">
            <v>7.0000000000000007E-2</v>
          </cell>
          <cell r="K635">
            <v>7.0000000000000007E-2</v>
          </cell>
          <cell r="L635">
            <v>0</v>
          </cell>
          <cell r="M635">
            <v>0.4</v>
          </cell>
          <cell r="N635">
            <v>7.4999999999999997E-2</v>
          </cell>
        </row>
        <row r="637">
          <cell r="C637" t="str">
            <v>Ergon</v>
          </cell>
          <cell r="D637" t="str">
            <v>Pulse</v>
          </cell>
          <cell r="E637" t="str">
            <v>AGL</v>
          </cell>
          <cell r="F637" t="str">
            <v>TXU</v>
          </cell>
          <cell r="G637" t="str">
            <v>CitiPower</v>
          </cell>
          <cell r="H637" t="str">
            <v>Powercor</v>
          </cell>
          <cell r="I637" t="str">
            <v>Integral</v>
          </cell>
          <cell r="J637" t="str">
            <v>EnergyAustralia</v>
          </cell>
          <cell r="K637" t="str">
            <v>Rural NSW</v>
          </cell>
          <cell r="L637" t="str">
            <v>Energex</v>
          </cell>
          <cell r="M637" t="str">
            <v>Ergon</v>
          </cell>
          <cell r="N637" t="str">
            <v>Non Incumbent</v>
          </cell>
        </row>
        <row r="638">
          <cell r="C638">
            <v>36526</v>
          </cell>
          <cell r="D638">
            <v>7.0000000000000007E-2</v>
          </cell>
          <cell r="E638">
            <v>7.0000000000000007E-2</v>
          </cell>
          <cell r="F638">
            <v>7.0000000000000007E-2</v>
          </cell>
          <cell r="G638">
            <v>7.0000000000000007E-2</v>
          </cell>
          <cell r="H638">
            <v>7.0000000000000007E-2</v>
          </cell>
          <cell r="I638">
            <v>7.0000000000000007E-2</v>
          </cell>
          <cell r="J638">
            <v>7.0000000000000007E-2</v>
          </cell>
          <cell r="K638">
            <v>7.0000000000000007E-2</v>
          </cell>
          <cell r="L638">
            <v>0.4</v>
          </cell>
          <cell r="M638">
            <v>0</v>
          </cell>
          <cell r="N638">
            <v>7.4999999999999997E-2</v>
          </cell>
        </row>
        <row r="639">
          <cell r="C639">
            <v>36892</v>
          </cell>
          <cell r="D639">
            <v>7.0000000000000007E-2</v>
          </cell>
          <cell r="E639">
            <v>7.0000000000000007E-2</v>
          </cell>
          <cell r="F639">
            <v>7.0000000000000007E-2</v>
          </cell>
          <cell r="G639">
            <v>7.0000000000000007E-2</v>
          </cell>
          <cell r="H639">
            <v>7.0000000000000007E-2</v>
          </cell>
          <cell r="I639">
            <v>7.0000000000000007E-2</v>
          </cell>
          <cell r="J639">
            <v>7.0000000000000007E-2</v>
          </cell>
          <cell r="K639">
            <v>7.0000000000000007E-2</v>
          </cell>
          <cell r="L639">
            <v>0.4</v>
          </cell>
          <cell r="M639">
            <v>0</v>
          </cell>
          <cell r="N639">
            <v>7.4999999999999997E-2</v>
          </cell>
        </row>
        <row r="640">
          <cell r="C640">
            <v>37257</v>
          </cell>
          <cell r="D640">
            <v>7.0000000000000007E-2</v>
          </cell>
          <cell r="E640">
            <v>7.0000000000000007E-2</v>
          </cell>
          <cell r="F640">
            <v>7.0000000000000007E-2</v>
          </cell>
          <cell r="G640">
            <v>7.0000000000000007E-2</v>
          </cell>
          <cell r="H640">
            <v>7.0000000000000007E-2</v>
          </cell>
          <cell r="I640">
            <v>7.0000000000000007E-2</v>
          </cell>
          <cell r="J640">
            <v>7.0000000000000007E-2</v>
          </cell>
          <cell r="K640">
            <v>7.0000000000000007E-2</v>
          </cell>
          <cell r="L640">
            <v>0.4</v>
          </cell>
          <cell r="M640">
            <v>0</v>
          </cell>
          <cell r="N640">
            <v>7.4999999999999997E-2</v>
          </cell>
        </row>
        <row r="641">
          <cell r="C641">
            <v>37622</v>
          </cell>
          <cell r="D641">
            <v>7.0000000000000007E-2</v>
          </cell>
          <cell r="E641">
            <v>7.0000000000000007E-2</v>
          </cell>
          <cell r="F641">
            <v>7.0000000000000007E-2</v>
          </cell>
          <cell r="G641">
            <v>7.0000000000000007E-2</v>
          </cell>
          <cell r="H641">
            <v>7.0000000000000007E-2</v>
          </cell>
          <cell r="I641">
            <v>7.0000000000000007E-2</v>
          </cell>
          <cell r="J641">
            <v>7.0000000000000007E-2</v>
          </cell>
          <cell r="K641">
            <v>7.0000000000000007E-2</v>
          </cell>
          <cell r="L641">
            <v>0.4</v>
          </cell>
          <cell r="M641">
            <v>0</v>
          </cell>
          <cell r="N641">
            <v>7.4999999999999997E-2</v>
          </cell>
        </row>
        <row r="642">
          <cell r="C642">
            <v>37987</v>
          </cell>
          <cell r="D642">
            <v>7.0000000000000007E-2</v>
          </cell>
          <cell r="E642">
            <v>7.0000000000000007E-2</v>
          </cell>
          <cell r="F642">
            <v>7.0000000000000007E-2</v>
          </cell>
          <cell r="G642">
            <v>7.0000000000000007E-2</v>
          </cell>
          <cell r="H642">
            <v>7.0000000000000007E-2</v>
          </cell>
          <cell r="I642">
            <v>7.0000000000000007E-2</v>
          </cell>
          <cell r="J642">
            <v>7.0000000000000007E-2</v>
          </cell>
          <cell r="K642">
            <v>7.0000000000000007E-2</v>
          </cell>
          <cell r="L642">
            <v>0.4</v>
          </cell>
          <cell r="M642">
            <v>0</v>
          </cell>
          <cell r="N642">
            <v>7.4999999999999997E-2</v>
          </cell>
        </row>
        <row r="643">
          <cell r="C643">
            <v>38353</v>
          </cell>
          <cell r="D643">
            <v>7.0000000000000007E-2</v>
          </cell>
          <cell r="E643">
            <v>7.0000000000000007E-2</v>
          </cell>
          <cell r="F643">
            <v>7.0000000000000007E-2</v>
          </cell>
          <cell r="G643">
            <v>7.0000000000000007E-2</v>
          </cell>
          <cell r="H643">
            <v>7.0000000000000007E-2</v>
          </cell>
          <cell r="I643">
            <v>7.0000000000000007E-2</v>
          </cell>
          <cell r="J643">
            <v>7.0000000000000007E-2</v>
          </cell>
          <cell r="K643">
            <v>7.0000000000000007E-2</v>
          </cell>
          <cell r="L643">
            <v>0.4</v>
          </cell>
          <cell r="M643">
            <v>0</v>
          </cell>
          <cell r="N643">
            <v>7.4999999999999997E-2</v>
          </cell>
        </row>
        <row r="644">
          <cell r="C644">
            <v>38718</v>
          </cell>
          <cell r="D644">
            <v>7.0000000000000007E-2</v>
          </cell>
          <cell r="E644">
            <v>7.0000000000000007E-2</v>
          </cell>
          <cell r="F644">
            <v>7.0000000000000007E-2</v>
          </cell>
          <cell r="G644">
            <v>7.0000000000000007E-2</v>
          </cell>
          <cell r="H644">
            <v>7.0000000000000007E-2</v>
          </cell>
          <cell r="I644">
            <v>7.0000000000000007E-2</v>
          </cell>
          <cell r="J644">
            <v>7.0000000000000007E-2</v>
          </cell>
          <cell r="K644">
            <v>7.0000000000000007E-2</v>
          </cell>
          <cell r="L644">
            <v>0.4</v>
          </cell>
          <cell r="M644">
            <v>0</v>
          </cell>
          <cell r="N644">
            <v>7.4999999999999997E-2</v>
          </cell>
        </row>
        <row r="646">
          <cell r="C646" t="str">
            <v>Non Incumbent</v>
          </cell>
          <cell r="D646" t="str">
            <v>Pulse</v>
          </cell>
          <cell r="E646" t="str">
            <v>AGL</v>
          </cell>
          <cell r="F646" t="str">
            <v>TXU</v>
          </cell>
          <cell r="G646" t="str">
            <v>CitiPower</v>
          </cell>
          <cell r="H646" t="str">
            <v>Powercor</v>
          </cell>
          <cell r="I646" t="str">
            <v>Integral</v>
          </cell>
          <cell r="J646" t="str">
            <v>EnergyAustralia</v>
          </cell>
          <cell r="K646" t="str">
            <v>Rural NSW</v>
          </cell>
          <cell r="L646" t="str">
            <v>Energex</v>
          </cell>
          <cell r="M646" t="str">
            <v>Ergon</v>
          </cell>
          <cell r="N646" t="str">
            <v>Non Incumbent</v>
          </cell>
        </row>
        <row r="647">
          <cell r="C647">
            <v>36526</v>
          </cell>
          <cell r="D647">
            <v>0.11999999999999988</v>
          </cell>
          <cell r="E647">
            <v>0.12</v>
          </cell>
          <cell r="F647">
            <v>0.13</v>
          </cell>
          <cell r="G647">
            <v>0.12</v>
          </cell>
          <cell r="H647">
            <v>0.13</v>
          </cell>
          <cell r="I647">
            <v>0.11999999999999988</v>
          </cell>
          <cell r="J647">
            <v>0.11999999999999988</v>
          </cell>
          <cell r="K647">
            <v>0.11999999999999988</v>
          </cell>
          <cell r="L647">
            <v>0.10000000000000009</v>
          </cell>
          <cell r="M647">
            <v>0.10000000000000009</v>
          </cell>
          <cell r="N647">
            <v>0.12</v>
          </cell>
        </row>
        <row r="648">
          <cell r="C648">
            <v>36892</v>
          </cell>
          <cell r="D648">
            <v>0.11999999999999988</v>
          </cell>
          <cell r="E648">
            <v>0.12</v>
          </cell>
          <cell r="F648">
            <v>0.13</v>
          </cell>
          <cell r="G648">
            <v>0.12</v>
          </cell>
          <cell r="H648">
            <v>0.13</v>
          </cell>
          <cell r="I648">
            <v>0.11999999999999988</v>
          </cell>
          <cell r="J648">
            <v>0.11999999999999988</v>
          </cell>
          <cell r="K648">
            <v>0.11999999999999988</v>
          </cell>
          <cell r="L648">
            <v>0.10000000000000009</v>
          </cell>
          <cell r="M648">
            <v>0.10000000000000009</v>
          </cell>
          <cell r="N648">
            <v>0.12</v>
          </cell>
        </row>
        <row r="649">
          <cell r="C649">
            <v>37257</v>
          </cell>
          <cell r="D649">
            <v>0.11999999999999988</v>
          </cell>
          <cell r="E649">
            <v>0.12</v>
          </cell>
          <cell r="F649">
            <v>0.13</v>
          </cell>
          <cell r="G649">
            <v>0.12</v>
          </cell>
          <cell r="H649">
            <v>0.13</v>
          </cell>
          <cell r="I649">
            <v>0.11999999999999988</v>
          </cell>
          <cell r="J649">
            <v>0.11999999999999988</v>
          </cell>
          <cell r="K649">
            <v>0.11999999999999988</v>
          </cell>
          <cell r="L649">
            <v>0.10000000000000009</v>
          </cell>
          <cell r="M649">
            <v>0.10000000000000009</v>
          </cell>
          <cell r="N649">
            <v>0.12</v>
          </cell>
        </row>
        <row r="650">
          <cell r="C650">
            <v>37622</v>
          </cell>
          <cell r="D650">
            <v>0.11999999999999988</v>
          </cell>
          <cell r="E650">
            <v>0.12</v>
          </cell>
          <cell r="F650">
            <v>0.13</v>
          </cell>
          <cell r="G650">
            <v>0.12</v>
          </cell>
          <cell r="H650">
            <v>0.13</v>
          </cell>
          <cell r="I650">
            <v>0.11999999999999988</v>
          </cell>
          <cell r="J650">
            <v>0.11999999999999988</v>
          </cell>
          <cell r="K650">
            <v>0.11999999999999988</v>
          </cell>
          <cell r="L650">
            <v>0.10000000000000009</v>
          </cell>
          <cell r="M650">
            <v>0.10000000000000009</v>
          </cell>
          <cell r="N650">
            <v>0.12</v>
          </cell>
        </row>
        <row r="651">
          <cell r="C651">
            <v>37987</v>
          </cell>
          <cell r="D651">
            <v>0.11999999999999988</v>
          </cell>
          <cell r="E651">
            <v>0.12</v>
          </cell>
          <cell r="F651">
            <v>0.13</v>
          </cell>
          <cell r="G651">
            <v>0.12</v>
          </cell>
          <cell r="H651">
            <v>0.13</v>
          </cell>
          <cell r="I651">
            <v>0.11999999999999988</v>
          </cell>
          <cell r="J651">
            <v>0.11999999999999988</v>
          </cell>
          <cell r="K651">
            <v>0.11999999999999988</v>
          </cell>
          <cell r="L651">
            <v>0.10000000000000009</v>
          </cell>
          <cell r="M651">
            <v>0.10000000000000009</v>
          </cell>
          <cell r="N651">
            <v>0.12</v>
          </cell>
        </row>
        <row r="652">
          <cell r="C652">
            <v>38353</v>
          </cell>
          <cell r="D652">
            <v>0.11999999999999988</v>
          </cell>
          <cell r="E652">
            <v>0.12</v>
          </cell>
          <cell r="F652">
            <v>0.13</v>
          </cell>
          <cell r="G652">
            <v>0.12</v>
          </cell>
          <cell r="H652">
            <v>0.13</v>
          </cell>
          <cell r="I652">
            <v>0.11999999999999988</v>
          </cell>
          <cell r="J652">
            <v>0.11999999999999988</v>
          </cell>
          <cell r="K652">
            <v>0.11999999999999988</v>
          </cell>
          <cell r="L652">
            <v>0.10000000000000009</v>
          </cell>
          <cell r="M652">
            <v>0.10000000000000009</v>
          </cell>
          <cell r="N652">
            <v>0.12</v>
          </cell>
        </row>
        <row r="653">
          <cell r="C653">
            <v>38718</v>
          </cell>
          <cell r="D653">
            <v>0.11999999999999988</v>
          </cell>
          <cell r="E653">
            <v>0.12</v>
          </cell>
          <cell r="F653">
            <v>0.13</v>
          </cell>
          <cell r="G653">
            <v>0.12</v>
          </cell>
          <cell r="H653">
            <v>0.13</v>
          </cell>
          <cell r="I653">
            <v>0.11999999999999988</v>
          </cell>
          <cell r="J653">
            <v>0.11999999999999988</v>
          </cell>
          <cell r="K653">
            <v>0.11999999999999988</v>
          </cell>
          <cell r="L653">
            <v>0.10000000000000009</v>
          </cell>
          <cell r="M653">
            <v>0.10000000000000009</v>
          </cell>
          <cell r="N653">
            <v>0.12</v>
          </cell>
        </row>
        <row r="665">
          <cell r="C665" t="str">
            <v>Pulse wins from:</v>
          </cell>
          <cell r="D665" t="str">
            <v>Pulse</v>
          </cell>
          <cell r="E665" t="str">
            <v>AGL</v>
          </cell>
          <cell r="F665" t="str">
            <v>TXU</v>
          </cell>
          <cell r="G665" t="str">
            <v>CitiPower</v>
          </cell>
          <cell r="H665" t="str">
            <v>Powercor</v>
          </cell>
          <cell r="I665" t="str">
            <v>Integral</v>
          </cell>
          <cell r="J665" t="str">
            <v>EnergyAustralia</v>
          </cell>
          <cell r="K665" t="str">
            <v>Rural NSW</v>
          </cell>
          <cell r="L665" t="str">
            <v>Energex</v>
          </cell>
          <cell r="M665" t="str">
            <v>Ergon</v>
          </cell>
          <cell r="N665" t="str">
            <v>Non Incumbent</v>
          </cell>
        </row>
        <row r="666">
          <cell r="C666">
            <v>36526</v>
          </cell>
          <cell r="D666">
            <v>0</v>
          </cell>
          <cell r="E666">
            <v>0.13</v>
          </cell>
          <cell r="F666">
            <v>0.13</v>
          </cell>
          <cell r="G666">
            <v>0.13</v>
          </cell>
          <cell r="H666">
            <v>0.13</v>
          </cell>
          <cell r="I666">
            <v>7.0000000000000007E-2</v>
          </cell>
          <cell r="J666">
            <v>7.0000000000000007E-2</v>
          </cell>
          <cell r="K666">
            <v>7.0000000000000007E-2</v>
          </cell>
          <cell r="L666">
            <v>0.05</v>
          </cell>
          <cell r="M666">
            <v>0.05</v>
          </cell>
          <cell r="N666">
            <v>7.0000000000000007E-2</v>
          </cell>
        </row>
        <row r="667">
          <cell r="C667">
            <v>36892</v>
          </cell>
          <cell r="D667">
            <v>0</v>
          </cell>
          <cell r="E667">
            <v>0.13</v>
          </cell>
          <cell r="F667">
            <v>0.13</v>
          </cell>
          <cell r="G667">
            <v>0.13</v>
          </cell>
          <cell r="H667">
            <v>0.13</v>
          </cell>
          <cell r="I667">
            <v>7.0000000000000007E-2</v>
          </cell>
          <cell r="J667">
            <v>7.0000000000000007E-2</v>
          </cell>
          <cell r="K667">
            <v>7.0000000000000007E-2</v>
          </cell>
          <cell r="L667">
            <v>0.05</v>
          </cell>
          <cell r="M667">
            <v>0.05</v>
          </cell>
          <cell r="N667">
            <v>7.0000000000000007E-2</v>
          </cell>
        </row>
        <row r="668">
          <cell r="C668">
            <v>37257</v>
          </cell>
          <cell r="D668">
            <v>0</v>
          </cell>
          <cell r="E668">
            <v>0.13</v>
          </cell>
          <cell r="F668">
            <v>0.13</v>
          </cell>
          <cell r="G668">
            <v>0.13</v>
          </cell>
          <cell r="H668">
            <v>0.13</v>
          </cell>
          <cell r="I668">
            <v>7.0000000000000007E-2</v>
          </cell>
          <cell r="J668">
            <v>7.0000000000000007E-2</v>
          </cell>
          <cell r="K668">
            <v>7.0000000000000007E-2</v>
          </cell>
          <cell r="L668">
            <v>0.05</v>
          </cell>
          <cell r="M668">
            <v>0.05</v>
          </cell>
          <cell r="N668">
            <v>7.0000000000000007E-2</v>
          </cell>
        </row>
        <row r="669">
          <cell r="C669">
            <v>37622</v>
          </cell>
          <cell r="D669">
            <v>0</v>
          </cell>
          <cell r="E669">
            <v>0.13</v>
          </cell>
          <cell r="F669">
            <v>0.13</v>
          </cell>
          <cell r="G669">
            <v>0.13</v>
          </cell>
          <cell r="H669">
            <v>0.13</v>
          </cell>
          <cell r="I669">
            <v>7.0000000000000007E-2</v>
          </cell>
          <cell r="J669">
            <v>7.0000000000000007E-2</v>
          </cell>
          <cell r="K669">
            <v>7.0000000000000007E-2</v>
          </cell>
          <cell r="L669">
            <v>0.05</v>
          </cell>
          <cell r="M669">
            <v>0.05</v>
          </cell>
          <cell r="N669">
            <v>7.0000000000000007E-2</v>
          </cell>
        </row>
        <row r="670">
          <cell r="C670">
            <v>37987</v>
          </cell>
          <cell r="D670">
            <v>0</v>
          </cell>
          <cell r="E670">
            <v>0.13</v>
          </cell>
          <cell r="F670">
            <v>0.13</v>
          </cell>
          <cell r="G670">
            <v>0.13</v>
          </cell>
          <cell r="H670">
            <v>0.13</v>
          </cell>
          <cell r="I670">
            <v>7.0000000000000007E-2</v>
          </cell>
          <cell r="J670">
            <v>7.0000000000000007E-2</v>
          </cell>
          <cell r="K670">
            <v>7.0000000000000007E-2</v>
          </cell>
          <cell r="L670">
            <v>0.05</v>
          </cell>
          <cell r="M670">
            <v>0.05</v>
          </cell>
          <cell r="N670">
            <v>7.0000000000000007E-2</v>
          </cell>
        </row>
        <row r="671">
          <cell r="C671">
            <v>38353</v>
          </cell>
          <cell r="D671">
            <v>0</v>
          </cell>
          <cell r="E671">
            <v>0.13</v>
          </cell>
          <cell r="F671">
            <v>0.13</v>
          </cell>
          <cell r="G671">
            <v>0.13</v>
          </cell>
          <cell r="H671">
            <v>0.13</v>
          </cell>
          <cell r="I671">
            <v>7.0000000000000007E-2</v>
          </cell>
          <cell r="J671">
            <v>7.0000000000000007E-2</v>
          </cell>
          <cell r="K671">
            <v>7.0000000000000007E-2</v>
          </cell>
          <cell r="L671">
            <v>0.05</v>
          </cell>
          <cell r="M671">
            <v>0.05</v>
          </cell>
          <cell r="N671">
            <v>7.0000000000000007E-2</v>
          </cell>
        </row>
        <row r="672">
          <cell r="C672">
            <v>38718</v>
          </cell>
          <cell r="D672">
            <v>0</v>
          </cell>
          <cell r="E672">
            <v>0.13</v>
          </cell>
          <cell r="F672">
            <v>0.13</v>
          </cell>
          <cell r="G672">
            <v>0.13</v>
          </cell>
          <cell r="H672">
            <v>0.13</v>
          </cell>
          <cell r="I672">
            <v>7.0000000000000007E-2</v>
          </cell>
          <cell r="J672">
            <v>7.0000000000000007E-2</v>
          </cell>
          <cell r="K672">
            <v>7.0000000000000007E-2</v>
          </cell>
          <cell r="L672">
            <v>0.05</v>
          </cell>
          <cell r="M672">
            <v>0.05</v>
          </cell>
          <cell r="N672">
            <v>7.0000000000000007E-2</v>
          </cell>
        </row>
        <row r="674">
          <cell r="C674" t="str">
            <v>AGL</v>
          </cell>
          <cell r="D674" t="str">
            <v>Pulse</v>
          </cell>
          <cell r="E674" t="str">
            <v>AGL</v>
          </cell>
          <cell r="F674" t="str">
            <v>TXU</v>
          </cell>
          <cell r="G674" t="str">
            <v>CitiPower</v>
          </cell>
          <cell r="H674" t="str">
            <v>Powercor</v>
          </cell>
          <cell r="I674" t="str">
            <v>Integral</v>
          </cell>
          <cell r="J674" t="str">
            <v>EnergyAustralia</v>
          </cell>
          <cell r="K674" t="str">
            <v>Rural NSW</v>
          </cell>
          <cell r="L674" t="str">
            <v>Energex</v>
          </cell>
          <cell r="M674" t="str">
            <v>Ergon</v>
          </cell>
          <cell r="N674" t="str">
            <v>Non Incumbent</v>
          </cell>
        </row>
        <row r="675">
          <cell r="C675">
            <v>36526</v>
          </cell>
          <cell r="D675">
            <v>0.1</v>
          </cell>
          <cell r="E675">
            <v>0</v>
          </cell>
          <cell r="F675">
            <v>0.08</v>
          </cell>
          <cell r="G675">
            <v>0.08</v>
          </cell>
          <cell r="H675">
            <v>0.08</v>
          </cell>
          <cell r="I675">
            <v>6.7500000000000004E-2</v>
          </cell>
          <cell r="J675">
            <v>6.7500000000000004E-2</v>
          </cell>
          <cell r="K675">
            <v>6.7500000000000004E-2</v>
          </cell>
          <cell r="L675">
            <v>0.05</v>
          </cell>
          <cell r="M675">
            <v>0.05</v>
          </cell>
          <cell r="N675">
            <v>7.4999999999999997E-2</v>
          </cell>
        </row>
        <row r="676">
          <cell r="C676">
            <v>36892</v>
          </cell>
          <cell r="D676">
            <v>0.1</v>
          </cell>
          <cell r="E676">
            <v>0</v>
          </cell>
          <cell r="F676">
            <v>0.08</v>
          </cell>
          <cell r="G676">
            <v>0.08</v>
          </cell>
          <cell r="H676">
            <v>0.08</v>
          </cell>
          <cell r="I676">
            <v>6.7500000000000004E-2</v>
          </cell>
          <cell r="J676">
            <v>6.7500000000000004E-2</v>
          </cell>
          <cell r="K676">
            <v>6.7500000000000004E-2</v>
          </cell>
          <cell r="L676">
            <v>0.05</v>
          </cell>
          <cell r="M676">
            <v>0.05</v>
          </cell>
          <cell r="N676">
            <v>7.4999999999999997E-2</v>
          </cell>
        </row>
        <row r="677">
          <cell r="C677">
            <v>37257</v>
          </cell>
          <cell r="D677">
            <v>0.1</v>
          </cell>
          <cell r="E677">
            <v>0</v>
          </cell>
          <cell r="F677">
            <v>0.08</v>
          </cell>
          <cell r="G677">
            <v>0.08</v>
          </cell>
          <cell r="H677">
            <v>0.08</v>
          </cell>
          <cell r="I677">
            <v>6.7500000000000004E-2</v>
          </cell>
          <cell r="J677">
            <v>6.7500000000000004E-2</v>
          </cell>
          <cell r="K677">
            <v>6.7500000000000004E-2</v>
          </cell>
          <cell r="L677">
            <v>0.05</v>
          </cell>
          <cell r="M677">
            <v>0.05</v>
          </cell>
          <cell r="N677">
            <v>7.4999999999999997E-2</v>
          </cell>
        </row>
        <row r="678">
          <cell r="C678">
            <v>37622</v>
          </cell>
          <cell r="D678">
            <v>0.1</v>
          </cell>
          <cell r="E678">
            <v>0</v>
          </cell>
          <cell r="F678">
            <v>0.08</v>
          </cell>
          <cell r="G678">
            <v>0.08</v>
          </cell>
          <cell r="H678">
            <v>0.08</v>
          </cell>
          <cell r="I678">
            <v>6.7500000000000004E-2</v>
          </cell>
          <cell r="J678">
            <v>6.7500000000000004E-2</v>
          </cell>
          <cell r="K678">
            <v>6.7500000000000004E-2</v>
          </cell>
          <cell r="L678">
            <v>0.05</v>
          </cell>
          <cell r="M678">
            <v>0.05</v>
          </cell>
          <cell r="N678">
            <v>7.4999999999999997E-2</v>
          </cell>
        </row>
        <row r="679">
          <cell r="C679">
            <v>37987</v>
          </cell>
          <cell r="D679">
            <v>0.1</v>
          </cell>
          <cell r="E679">
            <v>0</v>
          </cell>
          <cell r="F679">
            <v>0.08</v>
          </cell>
          <cell r="G679">
            <v>0.08</v>
          </cell>
          <cell r="H679">
            <v>0.08</v>
          </cell>
          <cell r="I679">
            <v>6.7500000000000004E-2</v>
          </cell>
          <cell r="J679">
            <v>6.7500000000000004E-2</v>
          </cell>
          <cell r="K679">
            <v>6.7500000000000004E-2</v>
          </cell>
          <cell r="L679">
            <v>0.05</v>
          </cell>
          <cell r="M679">
            <v>0.05</v>
          </cell>
          <cell r="N679">
            <v>7.4999999999999997E-2</v>
          </cell>
        </row>
        <row r="680">
          <cell r="C680">
            <v>38353</v>
          </cell>
          <cell r="D680">
            <v>0.1</v>
          </cell>
          <cell r="E680">
            <v>0</v>
          </cell>
          <cell r="F680">
            <v>0.08</v>
          </cell>
          <cell r="G680">
            <v>0.08</v>
          </cell>
          <cell r="H680">
            <v>0.08</v>
          </cell>
          <cell r="I680">
            <v>6.7500000000000004E-2</v>
          </cell>
          <cell r="J680">
            <v>6.7500000000000004E-2</v>
          </cell>
          <cell r="K680">
            <v>6.7500000000000004E-2</v>
          </cell>
          <cell r="L680">
            <v>0.05</v>
          </cell>
          <cell r="M680">
            <v>0.05</v>
          </cell>
          <cell r="N680">
            <v>7.4999999999999997E-2</v>
          </cell>
        </row>
        <row r="681">
          <cell r="C681">
            <v>38718</v>
          </cell>
          <cell r="D681">
            <v>0.1</v>
          </cell>
          <cell r="E681">
            <v>0</v>
          </cell>
          <cell r="F681">
            <v>0.08</v>
          </cell>
          <cell r="G681">
            <v>0.08</v>
          </cell>
          <cell r="H681">
            <v>0.08</v>
          </cell>
          <cell r="I681">
            <v>6.7500000000000004E-2</v>
          </cell>
          <cell r="J681">
            <v>6.7500000000000004E-2</v>
          </cell>
          <cell r="K681">
            <v>6.7500000000000004E-2</v>
          </cell>
          <cell r="L681">
            <v>0.05</v>
          </cell>
          <cell r="M681">
            <v>0.05</v>
          </cell>
          <cell r="N681">
            <v>7.4999999999999997E-2</v>
          </cell>
        </row>
        <row r="683">
          <cell r="C683" t="str">
            <v>TXU</v>
          </cell>
          <cell r="D683" t="str">
            <v>Pulse</v>
          </cell>
          <cell r="E683" t="str">
            <v>AGL</v>
          </cell>
          <cell r="F683" t="str">
            <v>TXU</v>
          </cell>
          <cell r="G683" t="str">
            <v>CitiPower</v>
          </cell>
          <cell r="H683" t="str">
            <v>Powercor</v>
          </cell>
          <cell r="I683" t="str">
            <v>Integral</v>
          </cell>
          <cell r="J683" t="str">
            <v>EnergyAustralia</v>
          </cell>
          <cell r="K683" t="str">
            <v>Rural NSW</v>
          </cell>
          <cell r="L683" t="str">
            <v>Energex</v>
          </cell>
          <cell r="M683" t="str">
            <v>Ergon</v>
          </cell>
          <cell r="N683" t="str">
            <v>Non Incumbent</v>
          </cell>
        </row>
        <row r="684">
          <cell r="C684">
            <v>36526</v>
          </cell>
          <cell r="D684">
            <v>0.1</v>
          </cell>
          <cell r="E684">
            <v>0.09</v>
          </cell>
          <cell r="F684">
            <v>0</v>
          </cell>
          <cell r="G684">
            <v>0.09</v>
          </cell>
          <cell r="H684">
            <v>0.09</v>
          </cell>
          <cell r="I684">
            <v>6.7500000000000004E-2</v>
          </cell>
          <cell r="J684">
            <v>6.7500000000000004E-2</v>
          </cell>
          <cell r="K684">
            <v>6.7500000000000004E-2</v>
          </cell>
          <cell r="L684">
            <v>0.05</v>
          </cell>
          <cell r="M684">
            <v>0.05</v>
          </cell>
          <cell r="N684">
            <v>7.4999999999999997E-2</v>
          </cell>
        </row>
        <row r="685">
          <cell r="C685">
            <v>36892</v>
          </cell>
          <cell r="D685">
            <v>0.1</v>
          </cell>
          <cell r="E685">
            <v>0.09</v>
          </cell>
          <cell r="F685">
            <v>0</v>
          </cell>
          <cell r="G685">
            <v>0.09</v>
          </cell>
          <cell r="H685">
            <v>0.09</v>
          </cell>
          <cell r="I685">
            <v>6.7500000000000004E-2</v>
          </cell>
          <cell r="J685">
            <v>6.7500000000000004E-2</v>
          </cell>
          <cell r="K685">
            <v>6.7500000000000004E-2</v>
          </cell>
          <cell r="L685">
            <v>0.05</v>
          </cell>
          <cell r="M685">
            <v>0.05</v>
          </cell>
          <cell r="N685">
            <v>7.4999999999999997E-2</v>
          </cell>
        </row>
        <row r="686">
          <cell r="C686">
            <v>37257</v>
          </cell>
          <cell r="D686">
            <v>0.1</v>
          </cell>
          <cell r="E686">
            <v>0.09</v>
          </cell>
          <cell r="F686">
            <v>0</v>
          </cell>
          <cell r="G686">
            <v>0.09</v>
          </cell>
          <cell r="H686">
            <v>0.09</v>
          </cell>
          <cell r="I686">
            <v>6.7500000000000004E-2</v>
          </cell>
          <cell r="J686">
            <v>6.7500000000000004E-2</v>
          </cell>
          <cell r="K686">
            <v>6.7500000000000004E-2</v>
          </cell>
          <cell r="L686">
            <v>0.05</v>
          </cell>
          <cell r="M686">
            <v>0.05</v>
          </cell>
          <cell r="N686">
            <v>7.4999999999999997E-2</v>
          </cell>
        </row>
        <row r="687">
          <cell r="C687">
            <v>37622</v>
          </cell>
          <cell r="D687">
            <v>0.1</v>
          </cell>
          <cell r="E687">
            <v>0.09</v>
          </cell>
          <cell r="F687">
            <v>0</v>
          </cell>
          <cell r="G687">
            <v>0.09</v>
          </cell>
          <cell r="H687">
            <v>0.09</v>
          </cell>
          <cell r="I687">
            <v>6.7500000000000004E-2</v>
          </cell>
          <cell r="J687">
            <v>6.7500000000000004E-2</v>
          </cell>
          <cell r="K687">
            <v>6.7500000000000004E-2</v>
          </cell>
          <cell r="L687">
            <v>0.05</v>
          </cell>
          <cell r="M687">
            <v>0.05</v>
          </cell>
          <cell r="N687">
            <v>7.4999999999999997E-2</v>
          </cell>
        </row>
        <row r="688">
          <cell r="C688">
            <v>37987</v>
          </cell>
          <cell r="D688">
            <v>0.1</v>
          </cell>
          <cell r="E688">
            <v>0.09</v>
          </cell>
          <cell r="F688">
            <v>0</v>
          </cell>
          <cell r="G688">
            <v>0.09</v>
          </cell>
          <cell r="H688">
            <v>0.09</v>
          </cell>
          <cell r="I688">
            <v>6.7500000000000004E-2</v>
          </cell>
          <cell r="J688">
            <v>6.7500000000000004E-2</v>
          </cell>
          <cell r="K688">
            <v>6.7500000000000004E-2</v>
          </cell>
          <cell r="L688">
            <v>0.05</v>
          </cell>
          <cell r="M688">
            <v>0.05</v>
          </cell>
          <cell r="N688">
            <v>7.4999999999999997E-2</v>
          </cell>
        </row>
        <row r="689">
          <cell r="C689">
            <v>38353</v>
          </cell>
          <cell r="D689">
            <v>0.1</v>
          </cell>
          <cell r="E689">
            <v>0.09</v>
          </cell>
          <cell r="F689">
            <v>0</v>
          </cell>
          <cell r="G689">
            <v>0.09</v>
          </cell>
          <cell r="H689">
            <v>0.09</v>
          </cell>
          <cell r="I689">
            <v>6.7500000000000004E-2</v>
          </cell>
          <cell r="J689">
            <v>6.7500000000000004E-2</v>
          </cell>
          <cell r="K689">
            <v>6.7500000000000004E-2</v>
          </cell>
          <cell r="L689">
            <v>0.05</v>
          </cell>
          <cell r="M689">
            <v>0.05</v>
          </cell>
          <cell r="N689">
            <v>7.4999999999999997E-2</v>
          </cell>
        </row>
        <row r="690">
          <cell r="C690">
            <v>38718</v>
          </cell>
          <cell r="D690">
            <v>0.1</v>
          </cell>
          <cell r="E690">
            <v>0.09</v>
          </cell>
          <cell r="F690">
            <v>0</v>
          </cell>
          <cell r="G690">
            <v>0.09</v>
          </cell>
          <cell r="H690">
            <v>0.09</v>
          </cell>
          <cell r="I690">
            <v>6.7500000000000004E-2</v>
          </cell>
          <cell r="J690">
            <v>6.7500000000000004E-2</v>
          </cell>
          <cell r="K690">
            <v>6.7500000000000004E-2</v>
          </cell>
          <cell r="L690">
            <v>0.05</v>
          </cell>
          <cell r="M690">
            <v>0.05</v>
          </cell>
          <cell r="N690">
            <v>7.4999999999999997E-2</v>
          </cell>
        </row>
        <row r="692">
          <cell r="C692" t="str">
            <v>CitiPower</v>
          </cell>
          <cell r="D692" t="str">
            <v>Pulse</v>
          </cell>
          <cell r="E692" t="str">
            <v>AGL</v>
          </cell>
          <cell r="F692" t="str">
            <v>TXU</v>
          </cell>
          <cell r="G692" t="str">
            <v>CitiPower</v>
          </cell>
          <cell r="H692" t="str">
            <v>Powercor</v>
          </cell>
          <cell r="I692" t="str">
            <v>Integral</v>
          </cell>
          <cell r="J692" t="str">
            <v>EnergyAustralia</v>
          </cell>
          <cell r="K692" t="str">
            <v>Rural NSW</v>
          </cell>
          <cell r="L692" t="str">
            <v>Energex</v>
          </cell>
          <cell r="M692" t="str">
            <v>Ergon</v>
          </cell>
          <cell r="N692" t="str">
            <v>Non Incumbent</v>
          </cell>
        </row>
        <row r="693">
          <cell r="C693">
            <v>36526</v>
          </cell>
          <cell r="D693">
            <v>0.1</v>
          </cell>
          <cell r="E693">
            <v>0.08</v>
          </cell>
          <cell r="F693">
            <v>0.08</v>
          </cell>
          <cell r="G693">
            <v>0</v>
          </cell>
          <cell r="H693">
            <v>0.08</v>
          </cell>
          <cell r="I693">
            <v>6.7500000000000004E-2</v>
          </cell>
          <cell r="J693">
            <v>6.7500000000000004E-2</v>
          </cell>
          <cell r="K693">
            <v>6.7500000000000004E-2</v>
          </cell>
          <cell r="L693">
            <v>0.05</v>
          </cell>
          <cell r="M693">
            <v>0.05</v>
          </cell>
          <cell r="N693">
            <v>7.4999999999999997E-2</v>
          </cell>
        </row>
        <row r="694">
          <cell r="C694">
            <v>36892</v>
          </cell>
          <cell r="D694">
            <v>0.1</v>
          </cell>
          <cell r="E694">
            <v>0.08</v>
          </cell>
          <cell r="F694">
            <v>0.08</v>
          </cell>
          <cell r="G694">
            <v>0</v>
          </cell>
          <cell r="H694">
            <v>0.08</v>
          </cell>
          <cell r="I694">
            <v>6.7500000000000004E-2</v>
          </cell>
          <cell r="J694">
            <v>6.7500000000000004E-2</v>
          </cell>
          <cell r="K694">
            <v>6.7500000000000004E-2</v>
          </cell>
          <cell r="L694">
            <v>0.05</v>
          </cell>
          <cell r="M694">
            <v>0.05</v>
          </cell>
          <cell r="N694">
            <v>7.4999999999999997E-2</v>
          </cell>
        </row>
        <row r="695">
          <cell r="C695">
            <v>37257</v>
          </cell>
          <cell r="D695">
            <v>0.1</v>
          </cell>
          <cell r="E695">
            <v>0.08</v>
          </cell>
          <cell r="F695">
            <v>0.08</v>
          </cell>
          <cell r="G695">
            <v>0</v>
          </cell>
          <cell r="H695">
            <v>0.08</v>
          </cell>
          <cell r="I695">
            <v>6.7500000000000004E-2</v>
          </cell>
          <cell r="J695">
            <v>6.7500000000000004E-2</v>
          </cell>
          <cell r="K695">
            <v>6.7500000000000004E-2</v>
          </cell>
          <cell r="L695">
            <v>0.05</v>
          </cell>
          <cell r="M695">
            <v>0.05</v>
          </cell>
          <cell r="N695">
            <v>7.4999999999999997E-2</v>
          </cell>
        </row>
        <row r="696">
          <cell r="C696">
            <v>37622</v>
          </cell>
          <cell r="D696">
            <v>0.1</v>
          </cell>
          <cell r="E696">
            <v>0.08</v>
          </cell>
          <cell r="F696">
            <v>0.08</v>
          </cell>
          <cell r="G696">
            <v>0</v>
          </cell>
          <cell r="H696">
            <v>0.08</v>
          </cell>
          <cell r="I696">
            <v>6.7500000000000004E-2</v>
          </cell>
          <cell r="J696">
            <v>6.7500000000000004E-2</v>
          </cell>
          <cell r="K696">
            <v>6.7500000000000004E-2</v>
          </cell>
          <cell r="L696">
            <v>0.05</v>
          </cell>
          <cell r="M696">
            <v>0.05</v>
          </cell>
          <cell r="N696">
            <v>7.4999999999999997E-2</v>
          </cell>
        </row>
        <row r="697">
          <cell r="C697">
            <v>37987</v>
          </cell>
          <cell r="D697">
            <v>0.1</v>
          </cell>
          <cell r="E697">
            <v>0.08</v>
          </cell>
          <cell r="F697">
            <v>0.08</v>
          </cell>
          <cell r="G697">
            <v>0</v>
          </cell>
          <cell r="H697">
            <v>0.08</v>
          </cell>
          <cell r="I697">
            <v>6.7500000000000004E-2</v>
          </cell>
          <cell r="J697">
            <v>6.7500000000000004E-2</v>
          </cell>
          <cell r="K697">
            <v>6.7500000000000004E-2</v>
          </cell>
          <cell r="L697">
            <v>0.05</v>
          </cell>
          <cell r="M697">
            <v>0.05</v>
          </cell>
          <cell r="N697">
            <v>7.4999999999999997E-2</v>
          </cell>
        </row>
        <row r="698">
          <cell r="C698">
            <v>38353</v>
          </cell>
          <cell r="D698">
            <v>0.1</v>
          </cell>
          <cell r="E698">
            <v>0.08</v>
          </cell>
          <cell r="F698">
            <v>0.08</v>
          </cell>
          <cell r="G698">
            <v>0</v>
          </cell>
          <cell r="H698">
            <v>0.08</v>
          </cell>
          <cell r="I698">
            <v>6.7500000000000004E-2</v>
          </cell>
          <cell r="J698">
            <v>6.7500000000000004E-2</v>
          </cell>
          <cell r="K698">
            <v>6.7500000000000004E-2</v>
          </cell>
          <cell r="L698">
            <v>0.05</v>
          </cell>
          <cell r="M698">
            <v>0.05</v>
          </cell>
          <cell r="N698">
            <v>7.4999999999999997E-2</v>
          </cell>
        </row>
        <row r="699">
          <cell r="C699">
            <v>38718</v>
          </cell>
          <cell r="D699">
            <v>0.1</v>
          </cell>
          <cell r="E699">
            <v>0.08</v>
          </cell>
          <cell r="F699">
            <v>0.08</v>
          </cell>
          <cell r="G699">
            <v>0</v>
          </cell>
          <cell r="H699">
            <v>0.08</v>
          </cell>
          <cell r="I699">
            <v>6.7500000000000004E-2</v>
          </cell>
          <cell r="J699">
            <v>6.7500000000000004E-2</v>
          </cell>
          <cell r="K699">
            <v>6.7500000000000004E-2</v>
          </cell>
          <cell r="L699">
            <v>0.05</v>
          </cell>
          <cell r="M699">
            <v>0.05</v>
          </cell>
          <cell r="N699">
            <v>7.4999999999999997E-2</v>
          </cell>
        </row>
        <row r="701">
          <cell r="C701" t="str">
            <v>Powercor</v>
          </cell>
          <cell r="D701" t="str">
            <v>Pulse</v>
          </cell>
          <cell r="E701" t="str">
            <v>AGL</v>
          </cell>
          <cell r="F701" t="str">
            <v>TXU</v>
          </cell>
          <cell r="G701" t="str">
            <v>CitiPower</v>
          </cell>
          <cell r="H701" t="str">
            <v>Powercor</v>
          </cell>
          <cell r="I701" t="str">
            <v>Integral</v>
          </cell>
          <cell r="J701" t="str">
            <v>EnergyAustralia</v>
          </cell>
          <cell r="K701" t="str">
            <v>Rural NSW</v>
          </cell>
          <cell r="L701" t="str">
            <v>Energex</v>
          </cell>
          <cell r="M701" t="str">
            <v>Ergon</v>
          </cell>
          <cell r="N701" t="str">
            <v>Non Incumbent</v>
          </cell>
        </row>
        <row r="702">
          <cell r="C702">
            <v>36526</v>
          </cell>
          <cell r="D702">
            <v>0.1</v>
          </cell>
          <cell r="E702">
            <v>0.09</v>
          </cell>
          <cell r="F702">
            <v>0.09</v>
          </cell>
          <cell r="G702">
            <v>0.09</v>
          </cell>
          <cell r="H702">
            <v>0</v>
          </cell>
          <cell r="I702">
            <v>6.7500000000000004E-2</v>
          </cell>
          <cell r="J702">
            <v>6.7500000000000004E-2</v>
          </cell>
          <cell r="K702">
            <v>6.7500000000000004E-2</v>
          </cell>
          <cell r="L702">
            <v>0.05</v>
          </cell>
          <cell r="M702">
            <v>0.05</v>
          </cell>
          <cell r="N702">
            <v>7.4999999999999997E-2</v>
          </cell>
        </row>
        <row r="703">
          <cell r="C703">
            <v>36892</v>
          </cell>
          <cell r="D703">
            <v>0.1</v>
          </cell>
          <cell r="E703">
            <v>0.09</v>
          </cell>
          <cell r="F703">
            <v>0.09</v>
          </cell>
          <cell r="G703">
            <v>0.09</v>
          </cell>
          <cell r="H703">
            <v>0</v>
          </cell>
          <cell r="I703">
            <v>6.7500000000000004E-2</v>
          </cell>
          <cell r="J703">
            <v>6.7500000000000004E-2</v>
          </cell>
          <cell r="K703">
            <v>6.7500000000000004E-2</v>
          </cell>
          <cell r="L703">
            <v>0.05</v>
          </cell>
          <cell r="M703">
            <v>0.05</v>
          </cell>
          <cell r="N703">
            <v>7.4999999999999997E-2</v>
          </cell>
        </row>
        <row r="704">
          <cell r="C704">
            <v>37257</v>
          </cell>
          <cell r="D704">
            <v>0.1</v>
          </cell>
          <cell r="E704">
            <v>0.09</v>
          </cell>
          <cell r="F704">
            <v>0.09</v>
          </cell>
          <cell r="G704">
            <v>0.09</v>
          </cell>
          <cell r="H704">
            <v>0</v>
          </cell>
          <cell r="I704">
            <v>6.7500000000000004E-2</v>
          </cell>
          <cell r="J704">
            <v>6.7500000000000004E-2</v>
          </cell>
          <cell r="K704">
            <v>6.7500000000000004E-2</v>
          </cell>
          <cell r="L704">
            <v>0.05</v>
          </cell>
          <cell r="M704">
            <v>0.05</v>
          </cell>
          <cell r="N704">
            <v>7.4999999999999997E-2</v>
          </cell>
        </row>
        <row r="705">
          <cell r="C705">
            <v>37622</v>
          </cell>
          <cell r="D705">
            <v>0.1</v>
          </cell>
          <cell r="E705">
            <v>0.09</v>
          </cell>
          <cell r="F705">
            <v>0.09</v>
          </cell>
          <cell r="G705">
            <v>0.09</v>
          </cell>
          <cell r="H705">
            <v>0</v>
          </cell>
          <cell r="I705">
            <v>6.7500000000000004E-2</v>
          </cell>
          <cell r="J705">
            <v>6.7500000000000004E-2</v>
          </cell>
          <cell r="K705">
            <v>6.7500000000000004E-2</v>
          </cell>
          <cell r="L705">
            <v>0.05</v>
          </cell>
          <cell r="M705">
            <v>0.05</v>
          </cell>
          <cell r="N705">
            <v>7.4999999999999997E-2</v>
          </cell>
        </row>
        <row r="706">
          <cell r="C706">
            <v>37987</v>
          </cell>
          <cell r="D706">
            <v>0.1</v>
          </cell>
          <cell r="E706">
            <v>0.09</v>
          </cell>
          <cell r="F706">
            <v>0.09</v>
          </cell>
          <cell r="G706">
            <v>0.09</v>
          </cell>
          <cell r="H706">
            <v>0</v>
          </cell>
          <cell r="I706">
            <v>6.7500000000000004E-2</v>
          </cell>
          <cell r="J706">
            <v>6.7500000000000004E-2</v>
          </cell>
          <cell r="K706">
            <v>6.7500000000000004E-2</v>
          </cell>
          <cell r="L706">
            <v>0.05</v>
          </cell>
          <cell r="M706">
            <v>0.05</v>
          </cell>
          <cell r="N706">
            <v>7.4999999999999997E-2</v>
          </cell>
        </row>
        <row r="707">
          <cell r="C707">
            <v>38353</v>
          </cell>
          <cell r="D707">
            <v>0.1</v>
          </cell>
          <cell r="E707">
            <v>0.09</v>
          </cell>
          <cell r="F707">
            <v>0.09</v>
          </cell>
          <cell r="G707">
            <v>0.09</v>
          </cell>
          <cell r="H707">
            <v>0</v>
          </cell>
          <cell r="I707">
            <v>6.7500000000000004E-2</v>
          </cell>
          <cell r="J707">
            <v>6.7500000000000004E-2</v>
          </cell>
          <cell r="K707">
            <v>6.7500000000000004E-2</v>
          </cell>
          <cell r="L707">
            <v>0.05</v>
          </cell>
          <cell r="M707">
            <v>0.05</v>
          </cell>
          <cell r="N707">
            <v>7.4999999999999997E-2</v>
          </cell>
        </row>
        <row r="708">
          <cell r="C708">
            <v>38718</v>
          </cell>
          <cell r="D708">
            <v>0.1</v>
          </cell>
          <cell r="E708">
            <v>0.09</v>
          </cell>
          <cell r="F708">
            <v>0.09</v>
          </cell>
          <cell r="G708">
            <v>0.09</v>
          </cell>
          <cell r="H708">
            <v>0</v>
          </cell>
          <cell r="I708">
            <v>6.7500000000000004E-2</v>
          </cell>
          <cell r="J708">
            <v>6.7500000000000004E-2</v>
          </cell>
          <cell r="K708">
            <v>6.7500000000000004E-2</v>
          </cell>
          <cell r="L708">
            <v>0.05</v>
          </cell>
          <cell r="M708">
            <v>0.05</v>
          </cell>
          <cell r="N708">
            <v>7.4999999999999997E-2</v>
          </cell>
        </row>
        <row r="710">
          <cell r="C710" t="str">
            <v>Integral</v>
          </cell>
          <cell r="D710" t="str">
            <v>Pulse</v>
          </cell>
          <cell r="E710" t="str">
            <v>AGL</v>
          </cell>
          <cell r="F710" t="str">
            <v>TXU</v>
          </cell>
          <cell r="G710" t="str">
            <v>CitiPower</v>
          </cell>
          <cell r="H710" t="str">
            <v>Powercor</v>
          </cell>
          <cell r="I710" t="str">
            <v>Integral</v>
          </cell>
          <cell r="J710" t="str">
            <v>EnergyAustralia</v>
          </cell>
          <cell r="K710" t="str">
            <v>Rural NSW</v>
          </cell>
          <cell r="L710" t="str">
            <v>Energex</v>
          </cell>
          <cell r="M710" t="str">
            <v>Ergon</v>
          </cell>
          <cell r="N710" t="str">
            <v>Non Incumbent</v>
          </cell>
        </row>
        <row r="711">
          <cell r="C711">
            <v>36526</v>
          </cell>
          <cell r="D711">
            <v>0.11333333333333334</v>
          </cell>
          <cell r="E711">
            <v>0.11333333333333334</v>
          </cell>
          <cell r="F711">
            <v>0.11333333333333334</v>
          </cell>
          <cell r="G711">
            <v>0.11333333333333334</v>
          </cell>
          <cell r="H711">
            <v>0.11333333333333334</v>
          </cell>
          <cell r="I711">
            <v>0</v>
          </cell>
          <cell r="J711">
            <v>0.2</v>
          </cell>
          <cell r="K711">
            <v>0.2</v>
          </cell>
          <cell r="L711">
            <v>8.3333333333333329E-2</v>
          </cell>
          <cell r="M711">
            <v>8.3333333333333329E-2</v>
          </cell>
          <cell r="N711">
            <v>0.12</v>
          </cell>
        </row>
        <row r="712">
          <cell r="C712">
            <v>36892</v>
          </cell>
          <cell r="D712">
            <v>0.11333333333333334</v>
          </cell>
          <cell r="E712">
            <v>0.11333333333333334</v>
          </cell>
          <cell r="F712">
            <v>0.11333333333333334</v>
          </cell>
          <cell r="G712">
            <v>0.11333333333333334</v>
          </cell>
          <cell r="H712">
            <v>0.11333333333333334</v>
          </cell>
          <cell r="I712">
            <v>0</v>
          </cell>
          <cell r="J712">
            <v>0.2</v>
          </cell>
          <cell r="K712">
            <v>0.2</v>
          </cell>
          <cell r="L712">
            <v>8.3333333333333329E-2</v>
          </cell>
          <cell r="M712">
            <v>8.3333333333333329E-2</v>
          </cell>
          <cell r="N712">
            <v>0.12</v>
          </cell>
        </row>
        <row r="713">
          <cell r="C713">
            <v>37257</v>
          </cell>
          <cell r="D713">
            <v>0.11333333333333334</v>
          </cell>
          <cell r="E713">
            <v>0.11333333333333334</v>
          </cell>
          <cell r="F713">
            <v>0.11333333333333334</v>
          </cell>
          <cell r="G713">
            <v>0.11333333333333334</v>
          </cell>
          <cell r="H713">
            <v>0.11333333333333334</v>
          </cell>
          <cell r="I713">
            <v>0</v>
          </cell>
          <cell r="J713">
            <v>0.2</v>
          </cell>
          <cell r="K713">
            <v>0.2</v>
          </cell>
          <cell r="L713">
            <v>8.3333333333333329E-2</v>
          </cell>
          <cell r="M713">
            <v>8.3333333333333329E-2</v>
          </cell>
          <cell r="N713">
            <v>0.12</v>
          </cell>
        </row>
        <row r="714">
          <cell r="C714">
            <v>37622</v>
          </cell>
          <cell r="D714">
            <v>0.11333333333333334</v>
          </cell>
          <cell r="E714">
            <v>0.11333333333333334</v>
          </cell>
          <cell r="F714">
            <v>0.11333333333333334</v>
          </cell>
          <cell r="G714">
            <v>0.11333333333333334</v>
          </cell>
          <cell r="H714">
            <v>0.11333333333333334</v>
          </cell>
          <cell r="I714">
            <v>0</v>
          </cell>
          <cell r="J714">
            <v>0.2</v>
          </cell>
          <cell r="K714">
            <v>0.2</v>
          </cell>
          <cell r="L714">
            <v>8.3333333333333329E-2</v>
          </cell>
          <cell r="M714">
            <v>8.3333333333333329E-2</v>
          </cell>
          <cell r="N714">
            <v>0.12</v>
          </cell>
        </row>
        <row r="715">
          <cell r="C715">
            <v>37987</v>
          </cell>
          <cell r="D715">
            <v>0.11333333333333334</v>
          </cell>
          <cell r="E715">
            <v>0.11333333333333334</v>
          </cell>
          <cell r="F715">
            <v>0.11333333333333334</v>
          </cell>
          <cell r="G715">
            <v>0.11333333333333334</v>
          </cell>
          <cell r="H715">
            <v>0.11333333333333334</v>
          </cell>
          <cell r="I715">
            <v>0</v>
          </cell>
          <cell r="J715">
            <v>0.2</v>
          </cell>
          <cell r="K715">
            <v>0.2</v>
          </cell>
          <cell r="L715">
            <v>8.3333333333333329E-2</v>
          </cell>
          <cell r="M715">
            <v>8.3333333333333329E-2</v>
          </cell>
          <cell r="N715">
            <v>0.12</v>
          </cell>
        </row>
        <row r="716">
          <cell r="C716">
            <v>38353</v>
          </cell>
          <cell r="D716">
            <v>0.11333333333333334</v>
          </cell>
          <cell r="E716">
            <v>0.11333333333333334</v>
          </cell>
          <cell r="F716">
            <v>0.11333333333333334</v>
          </cell>
          <cell r="G716">
            <v>0.11333333333333334</v>
          </cell>
          <cell r="H716">
            <v>0.11333333333333334</v>
          </cell>
          <cell r="I716">
            <v>0</v>
          </cell>
          <cell r="J716">
            <v>0.2</v>
          </cell>
          <cell r="K716">
            <v>0.2</v>
          </cell>
          <cell r="L716">
            <v>8.3333333333333329E-2</v>
          </cell>
          <cell r="M716">
            <v>8.3333333333333329E-2</v>
          </cell>
          <cell r="N716">
            <v>0.12</v>
          </cell>
        </row>
        <row r="717">
          <cell r="C717">
            <v>38718</v>
          </cell>
          <cell r="D717">
            <v>0.11333333333333334</v>
          </cell>
          <cell r="E717">
            <v>0.11333333333333334</v>
          </cell>
          <cell r="F717">
            <v>0.11333333333333334</v>
          </cell>
          <cell r="G717">
            <v>0.11333333333333334</v>
          </cell>
          <cell r="H717">
            <v>0.11333333333333334</v>
          </cell>
          <cell r="I717">
            <v>0</v>
          </cell>
          <cell r="J717">
            <v>0.2</v>
          </cell>
          <cell r="K717">
            <v>0.2</v>
          </cell>
          <cell r="L717">
            <v>8.3333333333333329E-2</v>
          </cell>
          <cell r="M717">
            <v>8.3333333333333329E-2</v>
          </cell>
          <cell r="N717">
            <v>0.12</v>
          </cell>
        </row>
        <row r="719">
          <cell r="C719" t="str">
            <v>EnergyAustralia</v>
          </cell>
          <cell r="D719" t="str">
            <v>Pulse</v>
          </cell>
          <cell r="E719" t="str">
            <v>AGL</v>
          </cell>
          <cell r="F719" t="str">
            <v>TXU</v>
          </cell>
          <cell r="G719" t="str">
            <v>CitiPower</v>
          </cell>
          <cell r="H719" t="str">
            <v>Powercor</v>
          </cell>
          <cell r="I719" t="str">
            <v>Integral</v>
          </cell>
          <cell r="J719" t="str">
            <v>EnergyAustralia</v>
          </cell>
          <cell r="K719" t="str">
            <v>Rural NSW</v>
          </cell>
          <cell r="L719" t="str">
            <v>Energex</v>
          </cell>
          <cell r="M719" t="str">
            <v>Ergon</v>
          </cell>
          <cell r="N719" t="str">
            <v>Non Incumbent</v>
          </cell>
        </row>
        <row r="720">
          <cell r="C720">
            <v>36526</v>
          </cell>
          <cell r="D720">
            <v>0.11333333333333334</v>
          </cell>
          <cell r="E720">
            <v>0.11333333333333334</v>
          </cell>
          <cell r="F720">
            <v>0.11333333333333334</v>
          </cell>
          <cell r="G720">
            <v>0.11333333333333334</v>
          </cell>
          <cell r="H720">
            <v>0.11333333333333334</v>
          </cell>
          <cell r="I720">
            <v>0.2</v>
          </cell>
          <cell r="J720">
            <v>0</v>
          </cell>
          <cell r="K720">
            <v>0.2</v>
          </cell>
          <cell r="L720">
            <v>8.3333333333333329E-2</v>
          </cell>
          <cell r="M720">
            <v>8.3333333333333329E-2</v>
          </cell>
          <cell r="N720">
            <v>0.12</v>
          </cell>
        </row>
        <row r="721">
          <cell r="C721">
            <v>36892</v>
          </cell>
          <cell r="D721">
            <v>0.11333333333333334</v>
          </cell>
          <cell r="E721">
            <v>0.11333333333333334</v>
          </cell>
          <cell r="F721">
            <v>0.11333333333333334</v>
          </cell>
          <cell r="G721">
            <v>0.11333333333333334</v>
          </cell>
          <cell r="H721">
            <v>0.11333333333333334</v>
          </cell>
          <cell r="I721">
            <v>0.2</v>
          </cell>
          <cell r="J721">
            <v>0</v>
          </cell>
          <cell r="K721">
            <v>0.2</v>
          </cell>
          <cell r="L721">
            <v>8.3333333333333329E-2</v>
          </cell>
          <cell r="M721">
            <v>8.3333333333333329E-2</v>
          </cell>
          <cell r="N721">
            <v>0.12</v>
          </cell>
        </row>
        <row r="722">
          <cell r="C722">
            <v>37257</v>
          </cell>
          <cell r="D722">
            <v>0.11333333333333334</v>
          </cell>
          <cell r="E722">
            <v>0.11333333333333334</v>
          </cell>
          <cell r="F722">
            <v>0.11333333333333334</v>
          </cell>
          <cell r="G722">
            <v>0.11333333333333334</v>
          </cell>
          <cell r="H722">
            <v>0.11333333333333334</v>
          </cell>
          <cell r="I722">
            <v>0.2</v>
          </cell>
          <cell r="J722">
            <v>0</v>
          </cell>
          <cell r="K722">
            <v>0.2</v>
          </cell>
          <cell r="L722">
            <v>8.3333333333333329E-2</v>
          </cell>
          <cell r="M722">
            <v>8.3333333333333329E-2</v>
          </cell>
          <cell r="N722">
            <v>0.12</v>
          </cell>
        </row>
        <row r="723">
          <cell r="C723">
            <v>37622</v>
          </cell>
          <cell r="D723">
            <v>0.11333333333333334</v>
          </cell>
          <cell r="E723">
            <v>0.11333333333333334</v>
          </cell>
          <cell r="F723">
            <v>0.11333333333333334</v>
          </cell>
          <cell r="G723">
            <v>0.11333333333333334</v>
          </cell>
          <cell r="H723">
            <v>0.11333333333333334</v>
          </cell>
          <cell r="I723">
            <v>0.2</v>
          </cell>
          <cell r="J723">
            <v>0</v>
          </cell>
          <cell r="K723">
            <v>0.2</v>
          </cell>
          <cell r="L723">
            <v>8.3333333333333329E-2</v>
          </cell>
          <cell r="M723">
            <v>8.3333333333333329E-2</v>
          </cell>
          <cell r="N723">
            <v>0.12</v>
          </cell>
        </row>
        <row r="724">
          <cell r="C724">
            <v>37987</v>
          </cell>
          <cell r="D724">
            <v>0.11333333333333334</v>
          </cell>
          <cell r="E724">
            <v>0.11333333333333334</v>
          </cell>
          <cell r="F724">
            <v>0.11333333333333334</v>
          </cell>
          <cell r="G724">
            <v>0.11333333333333334</v>
          </cell>
          <cell r="H724">
            <v>0.11333333333333334</v>
          </cell>
          <cell r="I724">
            <v>0.2</v>
          </cell>
          <cell r="J724">
            <v>0</v>
          </cell>
          <cell r="K724">
            <v>0.2</v>
          </cell>
          <cell r="L724">
            <v>8.3333333333333329E-2</v>
          </cell>
          <cell r="M724">
            <v>8.3333333333333329E-2</v>
          </cell>
          <cell r="N724">
            <v>0.12</v>
          </cell>
        </row>
        <row r="725">
          <cell r="C725">
            <v>38353</v>
          </cell>
          <cell r="D725">
            <v>0.11333333333333334</v>
          </cell>
          <cell r="E725">
            <v>0.11333333333333334</v>
          </cell>
          <cell r="F725">
            <v>0.11333333333333334</v>
          </cell>
          <cell r="G725">
            <v>0.11333333333333334</v>
          </cell>
          <cell r="H725">
            <v>0.11333333333333334</v>
          </cell>
          <cell r="I725">
            <v>0.2</v>
          </cell>
          <cell r="J725">
            <v>0</v>
          </cell>
          <cell r="K725">
            <v>0.2</v>
          </cell>
          <cell r="L725">
            <v>8.3333333333333329E-2</v>
          </cell>
          <cell r="M725">
            <v>8.3333333333333329E-2</v>
          </cell>
          <cell r="N725">
            <v>0.12</v>
          </cell>
        </row>
        <row r="726">
          <cell r="C726">
            <v>38718</v>
          </cell>
          <cell r="D726">
            <v>0.11333333333333334</v>
          </cell>
          <cell r="E726">
            <v>0.11333333333333334</v>
          </cell>
          <cell r="F726">
            <v>0.11333333333333334</v>
          </cell>
          <cell r="G726">
            <v>0.11333333333333334</v>
          </cell>
          <cell r="H726">
            <v>0.11333333333333334</v>
          </cell>
          <cell r="I726">
            <v>0.2</v>
          </cell>
          <cell r="J726">
            <v>0</v>
          </cell>
          <cell r="K726">
            <v>0.2</v>
          </cell>
          <cell r="L726">
            <v>8.3333333333333329E-2</v>
          </cell>
          <cell r="M726">
            <v>8.3333333333333329E-2</v>
          </cell>
          <cell r="N726">
            <v>0.12</v>
          </cell>
        </row>
        <row r="728">
          <cell r="C728" t="str">
            <v>Rural NSW</v>
          </cell>
          <cell r="D728" t="str">
            <v>Pulse</v>
          </cell>
          <cell r="E728" t="str">
            <v>AGL</v>
          </cell>
          <cell r="F728" t="str">
            <v>TXU</v>
          </cell>
          <cell r="G728" t="str">
            <v>CitiPower</v>
          </cell>
          <cell r="H728" t="str">
            <v>Powercor</v>
          </cell>
          <cell r="I728" t="str">
            <v>Integral</v>
          </cell>
          <cell r="J728" t="str">
            <v>EnergyAustralia</v>
          </cell>
          <cell r="K728" t="str">
            <v>Rural NSW</v>
          </cell>
          <cell r="L728" t="str">
            <v>Energex</v>
          </cell>
          <cell r="M728" t="str">
            <v>Ergon</v>
          </cell>
          <cell r="N728" t="str">
            <v>Non Incumbent</v>
          </cell>
        </row>
        <row r="729">
          <cell r="C729">
            <v>36526</v>
          </cell>
          <cell r="D729">
            <v>0.11333333333333334</v>
          </cell>
          <cell r="E729">
            <v>0.11333333333333334</v>
          </cell>
          <cell r="F729">
            <v>0.11333333333333334</v>
          </cell>
          <cell r="G729">
            <v>0.11333333333333334</v>
          </cell>
          <cell r="H729">
            <v>0.11333333333333334</v>
          </cell>
          <cell r="I729">
            <v>0.2</v>
          </cell>
          <cell r="J729">
            <v>0.2</v>
          </cell>
          <cell r="K729">
            <v>0</v>
          </cell>
          <cell r="L729">
            <v>8.3333333333333329E-2</v>
          </cell>
          <cell r="M729">
            <v>8.3333333333333329E-2</v>
          </cell>
          <cell r="N729">
            <v>0.12</v>
          </cell>
        </row>
        <row r="730">
          <cell r="C730">
            <v>36892</v>
          </cell>
          <cell r="D730">
            <v>0.11333333333333334</v>
          </cell>
          <cell r="E730">
            <v>0.11333333333333334</v>
          </cell>
          <cell r="F730">
            <v>0.11333333333333334</v>
          </cell>
          <cell r="G730">
            <v>0.11333333333333334</v>
          </cell>
          <cell r="H730">
            <v>0.11333333333333334</v>
          </cell>
          <cell r="I730">
            <v>0.2</v>
          </cell>
          <cell r="J730">
            <v>0.2</v>
          </cell>
          <cell r="K730">
            <v>0</v>
          </cell>
          <cell r="L730">
            <v>8.3333333333333329E-2</v>
          </cell>
          <cell r="M730">
            <v>8.3333333333333329E-2</v>
          </cell>
          <cell r="N730">
            <v>0.12</v>
          </cell>
        </row>
        <row r="731">
          <cell r="C731">
            <v>37257</v>
          </cell>
          <cell r="D731">
            <v>0.11333333333333334</v>
          </cell>
          <cell r="E731">
            <v>0.11333333333333334</v>
          </cell>
          <cell r="F731">
            <v>0.11333333333333334</v>
          </cell>
          <cell r="G731">
            <v>0.11333333333333334</v>
          </cell>
          <cell r="H731">
            <v>0.11333333333333334</v>
          </cell>
          <cell r="I731">
            <v>0.2</v>
          </cell>
          <cell r="J731">
            <v>0.2</v>
          </cell>
          <cell r="K731">
            <v>0</v>
          </cell>
          <cell r="L731">
            <v>8.3333333333333329E-2</v>
          </cell>
          <cell r="M731">
            <v>8.3333333333333329E-2</v>
          </cell>
          <cell r="N731">
            <v>0.12</v>
          </cell>
        </row>
        <row r="732">
          <cell r="C732">
            <v>37622</v>
          </cell>
          <cell r="D732">
            <v>0.11333333333333334</v>
          </cell>
          <cell r="E732">
            <v>0.11333333333333334</v>
          </cell>
          <cell r="F732">
            <v>0.11333333333333334</v>
          </cell>
          <cell r="G732">
            <v>0.11333333333333334</v>
          </cell>
          <cell r="H732">
            <v>0.11333333333333334</v>
          </cell>
          <cell r="I732">
            <v>0.2</v>
          </cell>
          <cell r="J732">
            <v>0.2</v>
          </cell>
          <cell r="K732">
            <v>0</v>
          </cell>
          <cell r="L732">
            <v>8.3333333333333329E-2</v>
          </cell>
          <cell r="M732">
            <v>8.3333333333333329E-2</v>
          </cell>
          <cell r="N732">
            <v>0.12</v>
          </cell>
        </row>
        <row r="733">
          <cell r="C733">
            <v>37987</v>
          </cell>
          <cell r="D733">
            <v>0.11333333333333334</v>
          </cell>
          <cell r="E733">
            <v>0.11333333333333334</v>
          </cell>
          <cell r="F733">
            <v>0.11333333333333334</v>
          </cell>
          <cell r="G733">
            <v>0.11333333333333334</v>
          </cell>
          <cell r="H733">
            <v>0.11333333333333334</v>
          </cell>
          <cell r="I733">
            <v>0.2</v>
          </cell>
          <cell r="J733">
            <v>0.2</v>
          </cell>
          <cell r="K733">
            <v>0</v>
          </cell>
          <cell r="L733">
            <v>8.3333333333333329E-2</v>
          </cell>
          <cell r="M733">
            <v>8.3333333333333329E-2</v>
          </cell>
          <cell r="N733">
            <v>0.12</v>
          </cell>
        </row>
        <row r="734">
          <cell r="C734">
            <v>38353</v>
          </cell>
          <cell r="D734">
            <v>0.11333333333333334</v>
          </cell>
          <cell r="E734">
            <v>0.11333333333333334</v>
          </cell>
          <cell r="F734">
            <v>0.11333333333333334</v>
          </cell>
          <cell r="G734">
            <v>0.11333333333333334</v>
          </cell>
          <cell r="H734">
            <v>0.11333333333333334</v>
          </cell>
          <cell r="I734">
            <v>0.2</v>
          </cell>
          <cell r="J734">
            <v>0.2</v>
          </cell>
          <cell r="K734">
            <v>0</v>
          </cell>
          <cell r="L734">
            <v>8.3333333333333329E-2</v>
          </cell>
          <cell r="M734">
            <v>8.3333333333333329E-2</v>
          </cell>
          <cell r="N734">
            <v>0.12</v>
          </cell>
        </row>
        <row r="735">
          <cell r="C735">
            <v>38718</v>
          </cell>
          <cell r="D735">
            <v>0.11333333333333334</v>
          </cell>
          <cell r="E735">
            <v>0.11333333333333334</v>
          </cell>
          <cell r="F735">
            <v>0.11333333333333334</v>
          </cell>
          <cell r="G735">
            <v>0.11333333333333334</v>
          </cell>
          <cell r="H735">
            <v>0.11333333333333334</v>
          </cell>
          <cell r="I735">
            <v>0.2</v>
          </cell>
          <cell r="J735">
            <v>0.2</v>
          </cell>
          <cell r="K735">
            <v>0</v>
          </cell>
          <cell r="L735">
            <v>8.3333333333333329E-2</v>
          </cell>
          <cell r="M735">
            <v>8.3333333333333329E-2</v>
          </cell>
          <cell r="N735">
            <v>0.12</v>
          </cell>
        </row>
        <row r="737">
          <cell r="C737" t="str">
            <v>Energex</v>
          </cell>
          <cell r="D737" t="str">
            <v>Pulse</v>
          </cell>
          <cell r="E737" t="str">
            <v>AGL</v>
          </cell>
          <cell r="F737" t="str">
            <v>TXU</v>
          </cell>
          <cell r="G737" t="str">
            <v>CitiPower</v>
          </cell>
          <cell r="H737" t="str">
            <v>Powercor</v>
          </cell>
          <cell r="I737" t="str">
            <v>Integral</v>
          </cell>
          <cell r="J737" t="str">
            <v>EnergyAustralia</v>
          </cell>
          <cell r="K737" t="str">
            <v>Rural NSW</v>
          </cell>
          <cell r="L737" t="str">
            <v>Energex</v>
          </cell>
          <cell r="M737" t="str">
            <v>Ergon</v>
          </cell>
          <cell r="N737" t="str">
            <v>Non Incumbent</v>
          </cell>
        </row>
        <row r="738">
          <cell r="C738">
            <v>36526</v>
          </cell>
          <cell r="D738">
            <v>7.0000000000000007E-2</v>
          </cell>
          <cell r="E738">
            <v>0.08</v>
          </cell>
          <cell r="F738">
            <v>0.08</v>
          </cell>
          <cell r="G738">
            <v>0.08</v>
          </cell>
          <cell r="H738">
            <v>0.08</v>
          </cell>
          <cell r="I738">
            <v>7.0000000000000007E-2</v>
          </cell>
          <cell r="J738">
            <v>7.0000000000000007E-2</v>
          </cell>
          <cell r="K738">
            <v>7.0000000000000007E-2</v>
          </cell>
          <cell r="L738">
            <v>0</v>
          </cell>
          <cell r="M738">
            <v>0.4</v>
          </cell>
          <cell r="N738">
            <v>7.4999999999999997E-2</v>
          </cell>
        </row>
        <row r="739">
          <cell r="C739">
            <v>36892</v>
          </cell>
          <cell r="D739">
            <v>7.0000000000000007E-2</v>
          </cell>
          <cell r="E739">
            <v>0.08</v>
          </cell>
          <cell r="F739">
            <v>0.08</v>
          </cell>
          <cell r="G739">
            <v>0.08</v>
          </cell>
          <cell r="H739">
            <v>0.08</v>
          </cell>
          <cell r="I739">
            <v>7.0000000000000007E-2</v>
          </cell>
          <cell r="J739">
            <v>7.0000000000000007E-2</v>
          </cell>
          <cell r="K739">
            <v>7.0000000000000007E-2</v>
          </cell>
          <cell r="L739">
            <v>0</v>
          </cell>
          <cell r="M739">
            <v>0.4</v>
          </cell>
          <cell r="N739">
            <v>7.4999999999999997E-2</v>
          </cell>
        </row>
        <row r="740">
          <cell r="C740">
            <v>37257</v>
          </cell>
          <cell r="D740">
            <v>7.0000000000000007E-2</v>
          </cell>
          <cell r="E740">
            <v>0.08</v>
          </cell>
          <cell r="F740">
            <v>0.08</v>
          </cell>
          <cell r="G740">
            <v>0.08</v>
          </cell>
          <cell r="H740">
            <v>0.08</v>
          </cell>
          <cell r="I740">
            <v>7.0000000000000007E-2</v>
          </cell>
          <cell r="J740">
            <v>7.0000000000000007E-2</v>
          </cell>
          <cell r="K740">
            <v>7.0000000000000007E-2</v>
          </cell>
          <cell r="L740">
            <v>0</v>
          </cell>
          <cell r="M740">
            <v>0.4</v>
          </cell>
          <cell r="N740">
            <v>7.4999999999999997E-2</v>
          </cell>
        </row>
        <row r="741">
          <cell r="C741">
            <v>37622</v>
          </cell>
          <cell r="D741">
            <v>7.0000000000000007E-2</v>
          </cell>
          <cell r="E741">
            <v>0.08</v>
          </cell>
          <cell r="F741">
            <v>0.08</v>
          </cell>
          <cell r="G741">
            <v>0.08</v>
          </cell>
          <cell r="H741">
            <v>0.08</v>
          </cell>
          <cell r="I741">
            <v>7.0000000000000007E-2</v>
          </cell>
          <cell r="J741">
            <v>7.0000000000000007E-2</v>
          </cell>
          <cell r="K741">
            <v>7.0000000000000007E-2</v>
          </cell>
          <cell r="L741">
            <v>0</v>
          </cell>
          <cell r="M741">
            <v>0.4</v>
          </cell>
          <cell r="N741">
            <v>7.4999999999999997E-2</v>
          </cell>
        </row>
        <row r="742">
          <cell r="C742">
            <v>37987</v>
          </cell>
          <cell r="D742">
            <v>7.0000000000000007E-2</v>
          </cell>
          <cell r="E742">
            <v>0.08</v>
          </cell>
          <cell r="F742">
            <v>0.08</v>
          </cell>
          <cell r="G742">
            <v>0.08</v>
          </cell>
          <cell r="H742">
            <v>0.08</v>
          </cell>
          <cell r="I742">
            <v>7.0000000000000007E-2</v>
          </cell>
          <cell r="J742">
            <v>7.0000000000000007E-2</v>
          </cell>
          <cell r="K742">
            <v>7.0000000000000007E-2</v>
          </cell>
          <cell r="L742">
            <v>0</v>
          </cell>
          <cell r="M742">
            <v>0.4</v>
          </cell>
          <cell r="N742">
            <v>7.4999999999999997E-2</v>
          </cell>
        </row>
        <row r="743">
          <cell r="C743">
            <v>38353</v>
          </cell>
          <cell r="D743">
            <v>7.0000000000000007E-2</v>
          </cell>
          <cell r="E743">
            <v>0.08</v>
          </cell>
          <cell r="F743">
            <v>0.08</v>
          </cell>
          <cell r="G743">
            <v>0.08</v>
          </cell>
          <cell r="H743">
            <v>0.08</v>
          </cell>
          <cell r="I743">
            <v>7.0000000000000007E-2</v>
          </cell>
          <cell r="J743">
            <v>7.0000000000000007E-2</v>
          </cell>
          <cell r="K743">
            <v>7.0000000000000007E-2</v>
          </cell>
          <cell r="L743">
            <v>0</v>
          </cell>
          <cell r="M743">
            <v>0.4</v>
          </cell>
          <cell r="N743">
            <v>7.4999999999999997E-2</v>
          </cell>
        </row>
        <row r="744">
          <cell r="C744">
            <v>38718</v>
          </cell>
          <cell r="D744">
            <v>7.0000000000000007E-2</v>
          </cell>
          <cell r="E744">
            <v>0.08</v>
          </cell>
          <cell r="F744">
            <v>0.08</v>
          </cell>
          <cell r="G744">
            <v>0.08</v>
          </cell>
          <cell r="H744">
            <v>0.08</v>
          </cell>
          <cell r="I744">
            <v>7.0000000000000007E-2</v>
          </cell>
          <cell r="J744">
            <v>7.0000000000000007E-2</v>
          </cell>
          <cell r="K744">
            <v>7.0000000000000007E-2</v>
          </cell>
          <cell r="L744">
            <v>0</v>
          </cell>
          <cell r="M744">
            <v>0.4</v>
          </cell>
          <cell r="N744">
            <v>7.4999999999999997E-2</v>
          </cell>
        </row>
        <row r="746">
          <cell r="C746" t="str">
            <v>Ergon</v>
          </cell>
          <cell r="D746" t="str">
            <v>Pulse</v>
          </cell>
          <cell r="E746" t="str">
            <v>AGL</v>
          </cell>
          <cell r="F746" t="str">
            <v>TXU</v>
          </cell>
          <cell r="G746" t="str">
            <v>CitiPower</v>
          </cell>
          <cell r="H746" t="str">
            <v>Powercor</v>
          </cell>
          <cell r="I746" t="str">
            <v>Integral</v>
          </cell>
          <cell r="J746" t="str">
            <v>EnergyAustralia</v>
          </cell>
          <cell r="K746" t="str">
            <v>Rural NSW</v>
          </cell>
          <cell r="L746" t="str">
            <v>Energex</v>
          </cell>
          <cell r="M746" t="str">
            <v>Ergon</v>
          </cell>
          <cell r="N746" t="str">
            <v>Non Incumbent</v>
          </cell>
        </row>
        <row r="747">
          <cell r="C747">
            <v>36526</v>
          </cell>
          <cell r="D747">
            <v>7.0000000000000007E-2</v>
          </cell>
          <cell r="E747">
            <v>7.0000000000000007E-2</v>
          </cell>
          <cell r="F747">
            <v>7.0000000000000007E-2</v>
          </cell>
          <cell r="G747">
            <v>7.0000000000000007E-2</v>
          </cell>
          <cell r="H747">
            <v>7.0000000000000007E-2</v>
          </cell>
          <cell r="I747">
            <v>7.0000000000000007E-2</v>
          </cell>
          <cell r="J747">
            <v>7.0000000000000007E-2</v>
          </cell>
          <cell r="K747">
            <v>7.0000000000000007E-2</v>
          </cell>
          <cell r="L747">
            <v>0.4</v>
          </cell>
          <cell r="M747">
            <v>0</v>
          </cell>
          <cell r="N747">
            <v>7.4999999999999997E-2</v>
          </cell>
        </row>
        <row r="748">
          <cell r="C748">
            <v>36892</v>
          </cell>
          <cell r="D748">
            <v>7.0000000000000007E-2</v>
          </cell>
          <cell r="E748">
            <v>7.0000000000000007E-2</v>
          </cell>
          <cell r="F748">
            <v>7.0000000000000007E-2</v>
          </cell>
          <cell r="G748">
            <v>7.0000000000000007E-2</v>
          </cell>
          <cell r="H748">
            <v>7.0000000000000007E-2</v>
          </cell>
          <cell r="I748">
            <v>7.0000000000000007E-2</v>
          </cell>
          <cell r="J748">
            <v>7.0000000000000007E-2</v>
          </cell>
          <cell r="K748">
            <v>7.0000000000000007E-2</v>
          </cell>
          <cell r="L748">
            <v>0.4</v>
          </cell>
          <cell r="M748">
            <v>0</v>
          </cell>
          <cell r="N748">
            <v>7.4999999999999997E-2</v>
          </cell>
        </row>
        <row r="749">
          <cell r="C749">
            <v>37257</v>
          </cell>
          <cell r="D749">
            <v>7.0000000000000007E-2</v>
          </cell>
          <cell r="E749">
            <v>7.0000000000000007E-2</v>
          </cell>
          <cell r="F749">
            <v>7.0000000000000007E-2</v>
          </cell>
          <cell r="G749">
            <v>7.0000000000000007E-2</v>
          </cell>
          <cell r="H749">
            <v>7.0000000000000007E-2</v>
          </cell>
          <cell r="I749">
            <v>7.0000000000000007E-2</v>
          </cell>
          <cell r="J749">
            <v>7.0000000000000007E-2</v>
          </cell>
          <cell r="K749">
            <v>7.0000000000000007E-2</v>
          </cell>
          <cell r="L749">
            <v>0.4</v>
          </cell>
          <cell r="M749">
            <v>0</v>
          </cell>
          <cell r="N749">
            <v>7.4999999999999997E-2</v>
          </cell>
        </row>
        <row r="750">
          <cell r="C750">
            <v>37622</v>
          </cell>
          <cell r="D750">
            <v>7.0000000000000007E-2</v>
          </cell>
          <cell r="E750">
            <v>7.0000000000000007E-2</v>
          </cell>
          <cell r="F750">
            <v>7.0000000000000007E-2</v>
          </cell>
          <cell r="G750">
            <v>7.0000000000000007E-2</v>
          </cell>
          <cell r="H750">
            <v>7.0000000000000007E-2</v>
          </cell>
          <cell r="I750">
            <v>7.0000000000000007E-2</v>
          </cell>
          <cell r="J750">
            <v>7.0000000000000007E-2</v>
          </cell>
          <cell r="K750">
            <v>7.0000000000000007E-2</v>
          </cell>
          <cell r="L750">
            <v>0.4</v>
          </cell>
          <cell r="M750">
            <v>0</v>
          </cell>
          <cell r="N750">
            <v>7.4999999999999997E-2</v>
          </cell>
        </row>
        <row r="751">
          <cell r="C751">
            <v>37987</v>
          </cell>
          <cell r="D751">
            <v>7.0000000000000007E-2</v>
          </cell>
          <cell r="E751">
            <v>7.0000000000000007E-2</v>
          </cell>
          <cell r="F751">
            <v>7.0000000000000007E-2</v>
          </cell>
          <cell r="G751">
            <v>7.0000000000000007E-2</v>
          </cell>
          <cell r="H751">
            <v>7.0000000000000007E-2</v>
          </cell>
          <cell r="I751">
            <v>7.0000000000000007E-2</v>
          </cell>
          <cell r="J751">
            <v>7.0000000000000007E-2</v>
          </cell>
          <cell r="K751">
            <v>7.0000000000000007E-2</v>
          </cell>
          <cell r="L751">
            <v>0.4</v>
          </cell>
          <cell r="M751">
            <v>0</v>
          </cell>
          <cell r="N751">
            <v>7.4999999999999997E-2</v>
          </cell>
        </row>
        <row r="752">
          <cell r="C752">
            <v>38353</v>
          </cell>
          <cell r="D752">
            <v>7.0000000000000007E-2</v>
          </cell>
          <cell r="E752">
            <v>7.0000000000000007E-2</v>
          </cell>
          <cell r="F752">
            <v>7.0000000000000007E-2</v>
          </cell>
          <cell r="G752">
            <v>7.0000000000000007E-2</v>
          </cell>
          <cell r="H752">
            <v>7.0000000000000007E-2</v>
          </cell>
          <cell r="I752">
            <v>7.0000000000000007E-2</v>
          </cell>
          <cell r="J752">
            <v>7.0000000000000007E-2</v>
          </cell>
          <cell r="K752">
            <v>7.0000000000000007E-2</v>
          </cell>
          <cell r="L752">
            <v>0.4</v>
          </cell>
          <cell r="M752">
            <v>0</v>
          </cell>
          <cell r="N752">
            <v>7.4999999999999997E-2</v>
          </cell>
        </row>
        <row r="753">
          <cell r="C753">
            <v>38718</v>
          </cell>
          <cell r="D753">
            <v>7.0000000000000007E-2</v>
          </cell>
          <cell r="E753">
            <v>7.0000000000000007E-2</v>
          </cell>
          <cell r="F753">
            <v>7.0000000000000007E-2</v>
          </cell>
          <cell r="G753">
            <v>7.0000000000000007E-2</v>
          </cell>
          <cell r="H753">
            <v>7.0000000000000007E-2</v>
          </cell>
          <cell r="I753">
            <v>7.0000000000000007E-2</v>
          </cell>
          <cell r="J753">
            <v>7.0000000000000007E-2</v>
          </cell>
          <cell r="K753">
            <v>7.0000000000000007E-2</v>
          </cell>
          <cell r="L753">
            <v>0.4</v>
          </cell>
          <cell r="M753">
            <v>0</v>
          </cell>
          <cell r="N753">
            <v>7.4999999999999997E-2</v>
          </cell>
        </row>
        <row r="755">
          <cell r="C755" t="str">
            <v>Non Incumbent</v>
          </cell>
          <cell r="D755" t="str">
            <v>Pulse</v>
          </cell>
          <cell r="E755" t="str">
            <v>AGL</v>
          </cell>
          <cell r="F755" t="str">
            <v>TXU</v>
          </cell>
          <cell r="G755" t="str">
            <v>CitiPower</v>
          </cell>
          <cell r="H755" t="str">
            <v>Powercor</v>
          </cell>
          <cell r="I755" t="str">
            <v>Integral</v>
          </cell>
          <cell r="J755" t="str">
            <v>EnergyAustralia</v>
          </cell>
          <cell r="K755" t="str">
            <v>Rural NSW</v>
          </cell>
          <cell r="L755" t="str">
            <v>Energex</v>
          </cell>
          <cell r="M755" t="str">
            <v>Ergon</v>
          </cell>
          <cell r="N755" t="str">
            <v>Non Incumbent</v>
          </cell>
        </row>
        <row r="756">
          <cell r="C756">
            <v>36526</v>
          </cell>
          <cell r="D756">
            <v>0.11999999999999988</v>
          </cell>
          <cell r="E756">
            <v>0.12</v>
          </cell>
          <cell r="F756">
            <v>0.13</v>
          </cell>
          <cell r="G756">
            <v>0.12</v>
          </cell>
          <cell r="H756">
            <v>0.13</v>
          </cell>
          <cell r="I756">
            <v>0.11999999999999988</v>
          </cell>
          <cell r="J756">
            <v>0.11999999999999988</v>
          </cell>
          <cell r="K756">
            <v>0.11999999999999988</v>
          </cell>
          <cell r="L756">
            <v>0.10000000000000009</v>
          </cell>
          <cell r="M756">
            <v>0.10000000000000009</v>
          </cell>
          <cell r="N756">
            <v>0.12</v>
          </cell>
        </row>
        <row r="757">
          <cell r="C757">
            <v>36892</v>
          </cell>
          <cell r="D757">
            <v>0.11999999999999988</v>
          </cell>
          <cell r="E757">
            <v>0.12</v>
          </cell>
          <cell r="F757">
            <v>0.13</v>
          </cell>
          <cell r="G757">
            <v>0.12</v>
          </cell>
          <cell r="H757">
            <v>0.13</v>
          </cell>
          <cell r="I757">
            <v>0.11999999999999988</v>
          </cell>
          <cell r="J757">
            <v>0.11999999999999988</v>
          </cell>
          <cell r="K757">
            <v>0.11999999999999988</v>
          </cell>
          <cell r="L757">
            <v>0.10000000000000009</v>
          </cell>
          <cell r="M757">
            <v>0.10000000000000009</v>
          </cell>
          <cell r="N757">
            <v>0.12</v>
          </cell>
        </row>
        <row r="758">
          <cell r="C758">
            <v>37257</v>
          </cell>
          <cell r="D758">
            <v>0.11999999999999988</v>
          </cell>
          <cell r="E758">
            <v>0.12</v>
          </cell>
          <cell r="F758">
            <v>0.13</v>
          </cell>
          <cell r="G758">
            <v>0.12</v>
          </cell>
          <cell r="H758">
            <v>0.13</v>
          </cell>
          <cell r="I758">
            <v>0.11999999999999988</v>
          </cell>
          <cell r="J758">
            <v>0.11999999999999988</v>
          </cell>
          <cell r="K758">
            <v>0.11999999999999988</v>
          </cell>
          <cell r="L758">
            <v>0.10000000000000009</v>
          </cell>
          <cell r="M758">
            <v>0.10000000000000009</v>
          </cell>
          <cell r="N758">
            <v>0.12</v>
          </cell>
        </row>
        <row r="759">
          <cell r="C759">
            <v>37622</v>
          </cell>
          <cell r="D759">
            <v>0.11999999999999988</v>
          </cell>
          <cell r="E759">
            <v>0.12</v>
          </cell>
          <cell r="F759">
            <v>0.13</v>
          </cell>
          <cell r="G759">
            <v>0.12</v>
          </cell>
          <cell r="H759">
            <v>0.13</v>
          </cell>
          <cell r="I759">
            <v>0.11999999999999988</v>
          </cell>
          <cell r="J759">
            <v>0.11999999999999988</v>
          </cell>
          <cell r="K759">
            <v>0.11999999999999988</v>
          </cell>
          <cell r="L759">
            <v>0.10000000000000009</v>
          </cell>
          <cell r="M759">
            <v>0.10000000000000009</v>
          </cell>
          <cell r="N759">
            <v>0.12</v>
          </cell>
        </row>
        <row r="760">
          <cell r="C760">
            <v>37987</v>
          </cell>
          <cell r="D760">
            <v>0.11999999999999988</v>
          </cell>
          <cell r="E760">
            <v>0.12</v>
          </cell>
          <cell r="F760">
            <v>0.13</v>
          </cell>
          <cell r="G760">
            <v>0.12</v>
          </cell>
          <cell r="H760">
            <v>0.13</v>
          </cell>
          <cell r="I760">
            <v>0.11999999999999988</v>
          </cell>
          <cell r="J760">
            <v>0.11999999999999988</v>
          </cell>
          <cell r="K760">
            <v>0.11999999999999988</v>
          </cell>
          <cell r="L760">
            <v>0.10000000000000009</v>
          </cell>
          <cell r="M760">
            <v>0.10000000000000009</v>
          </cell>
          <cell r="N760">
            <v>0.12</v>
          </cell>
        </row>
        <row r="761">
          <cell r="C761">
            <v>38353</v>
          </cell>
          <cell r="D761">
            <v>0.11999999999999988</v>
          </cell>
          <cell r="E761">
            <v>0.12</v>
          </cell>
          <cell r="F761">
            <v>0.13</v>
          </cell>
          <cell r="G761">
            <v>0.12</v>
          </cell>
          <cell r="H761">
            <v>0.13</v>
          </cell>
          <cell r="I761">
            <v>0.11999999999999988</v>
          </cell>
          <cell r="J761">
            <v>0.11999999999999988</v>
          </cell>
          <cell r="K761">
            <v>0.11999999999999988</v>
          </cell>
          <cell r="L761">
            <v>0.10000000000000009</v>
          </cell>
          <cell r="M761">
            <v>0.10000000000000009</v>
          </cell>
          <cell r="N761">
            <v>0.12</v>
          </cell>
        </row>
        <row r="762">
          <cell r="C762">
            <v>38718</v>
          </cell>
          <cell r="D762">
            <v>0.11999999999999988</v>
          </cell>
          <cell r="E762">
            <v>0.12</v>
          </cell>
          <cell r="F762">
            <v>0.13</v>
          </cell>
          <cell r="G762">
            <v>0.12</v>
          </cell>
          <cell r="H762">
            <v>0.13</v>
          </cell>
          <cell r="I762">
            <v>0.11999999999999988</v>
          </cell>
          <cell r="J762">
            <v>0.11999999999999988</v>
          </cell>
          <cell r="K762">
            <v>0.11999999999999988</v>
          </cell>
          <cell r="L762">
            <v>0.10000000000000009</v>
          </cell>
          <cell r="M762">
            <v>0.10000000000000009</v>
          </cell>
          <cell r="N762">
            <v>0.12</v>
          </cell>
        </row>
        <row r="774">
          <cell r="C774" t="str">
            <v>Pulse wins from:</v>
          </cell>
          <cell r="D774" t="str">
            <v>Pulse</v>
          </cell>
          <cell r="E774" t="str">
            <v>AGL</v>
          </cell>
          <cell r="F774" t="str">
            <v>TXU</v>
          </cell>
          <cell r="G774" t="str">
            <v>CitiPower</v>
          </cell>
          <cell r="H774" t="str">
            <v>Powercor</v>
          </cell>
          <cell r="I774" t="str">
            <v>Integral</v>
          </cell>
          <cell r="J774" t="str">
            <v>EnergyAustralia</v>
          </cell>
          <cell r="K774" t="str">
            <v>Rural NSW</v>
          </cell>
          <cell r="L774" t="str">
            <v>Energex</v>
          </cell>
          <cell r="M774" t="str">
            <v>Ergon</v>
          </cell>
          <cell r="N774" t="str">
            <v>Non Incumbent</v>
          </cell>
        </row>
        <row r="775">
          <cell r="C775">
            <v>36526</v>
          </cell>
          <cell r="D775">
            <v>0</v>
          </cell>
          <cell r="E775">
            <v>0.13</v>
          </cell>
          <cell r="F775">
            <v>0.13</v>
          </cell>
          <cell r="G775">
            <v>0.13</v>
          </cell>
          <cell r="H775">
            <v>0.13</v>
          </cell>
          <cell r="I775">
            <v>7.0000000000000007E-2</v>
          </cell>
          <cell r="J775">
            <v>7.0000000000000007E-2</v>
          </cell>
          <cell r="K775">
            <v>7.0000000000000007E-2</v>
          </cell>
          <cell r="L775">
            <v>0.05</v>
          </cell>
          <cell r="M775">
            <v>0.05</v>
          </cell>
          <cell r="N775">
            <v>7.0000000000000007E-2</v>
          </cell>
        </row>
        <row r="776">
          <cell r="C776">
            <v>36892</v>
          </cell>
          <cell r="D776">
            <v>0</v>
          </cell>
          <cell r="E776">
            <v>0.13</v>
          </cell>
          <cell r="F776">
            <v>0.13</v>
          </cell>
          <cell r="G776">
            <v>0.13</v>
          </cell>
          <cell r="H776">
            <v>0.13</v>
          </cell>
          <cell r="I776">
            <v>7.0000000000000007E-2</v>
          </cell>
          <cell r="J776">
            <v>7.0000000000000007E-2</v>
          </cell>
          <cell r="K776">
            <v>7.0000000000000007E-2</v>
          </cell>
          <cell r="L776">
            <v>0.05</v>
          </cell>
          <cell r="M776">
            <v>0.05</v>
          </cell>
          <cell r="N776">
            <v>7.0000000000000007E-2</v>
          </cell>
        </row>
        <row r="777">
          <cell r="C777">
            <v>37257</v>
          </cell>
          <cell r="D777">
            <v>0</v>
          </cell>
          <cell r="E777">
            <v>0.13</v>
          </cell>
          <cell r="F777">
            <v>0.13</v>
          </cell>
          <cell r="G777">
            <v>0.13</v>
          </cell>
          <cell r="H777">
            <v>0.13</v>
          </cell>
          <cell r="I777">
            <v>7.0000000000000007E-2</v>
          </cell>
          <cell r="J777">
            <v>7.0000000000000007E-2</v>
          </cell>
          <cell r="K777">
            <v>7.0000000000000007E-2</v>
          </cell>
          <cell r="L777">
            <v>0.05</v>
          </cell>
          <cell r="M777">
            <v>0.05</v>
          </cell>
          <cell r="N777">
            <v>7.0000000000000007E-2</v>
          </cell>
        </row>
        <row r="778">
          <cell r="C778">
            <v>37622</v>
          </cell>
          <cell r="D778">
            <v>0</v>
          </cell>
          <cell r="E778">
            <v>0.13</v>
          </cell>
          <cell r="F778">
            <v>0.13</v>
          </cell>
          <cell r="G778">
            <v>0.13</v>
          </cell>
          <cell r="H778">
            <v>0.13</v>
          </cell>
          <cell r="I778">
            <v>7.0000000000000007E-2</v>
          </cell>
          <cell r="J778">
            <v>7.0000000000000007E-2</v>
          </cell>
          <cell r="K778">
            <v>7.0000000000000007E-2</v>
          </cell>
          <cell r="L778">
            <v>0.05</v>
          </cell>
          <cell r="M778">
            <v>0.05</v>
          </cell>
          <cell r="N778">
            <v>7.0000000000000007E-2</v>
          </cell>
        </row>
        <row r="779">
          <cell r="C779">
            <v>37987</v>
          </cell>
          <cell r="D779">
            <v>0</v>
          </cell>
          <cell r="E779">
            <v>0.13</v>
          </cell>
          <cell r="F779">
            <v>0.13</v>
          </cell>
          <cell r="G779">
            <v>0.13</v>
          </cell>
          <cell r="H779">
            <v>0.13</v>
          </cell>
          <cell r="I779">
            <v>7.0000000000000007E-2</v>
          </cell>
          <cell r="J779">
            <v>7.0000000000000007E-2</v>
          </cell>
          <cell r="K779">
            <v>7.0000000000000007E-2</v>
          </cell>
          <cell r="L779">
            <v>0.05</v>
          </cell>
          <cell r="M779">
            <v>0.05</v>
          </cell>
          <cell r="N779">
            <v>7.0000000000000007E-2</v>
          </cell>
        </row>
        <row r="780">
          <cell r="C780">
            <v>38353</v>
          </cell>
          <cell r="D780">
            <v>0</v>
          </cell>
          <cell r="E780">
            <v>0.13</v>
          </cell>
          <cell r="F780">
            <v>0.13</v>
          </cell>
          <cell r="G780">
            <v>0.13</v>
          </cell>
          <cell r="H780">
            <v>0.13</v>
          </cell>
          <cell r="I780">
            <v>7.0000000000000007E-2</v>
          </cell>
          <cell r="J780">
            <v>7.0000000000000007E-2</v>
          </cell>
          <cell r="K780">
            <v>7.0000000000000007E-2</v>
          </cell>
          <cell r="L780">
            <v>0.05</v>
          </cell>
          <cell r="M780">
            <v>0.05</v>
          </cell>
          <cell r="N780">
            <v>7.0000000000000007E-2</v>
          </cell>
        </row>
        <row r="781">
          <cell r="C781">
            <v>38718</v>
          </cell>
          <cell r="D781">
            <v>0</v>
          </cell>
          <cell r="E781">
            <v>0.13</v>
          </cell>
          <cell r="F781">
            <v>0.13</v>
          </cell>
          <cell r="G781">
            <v>0.13</v>
          </cell>
          <cell r="H781">
            <v>0.13</v>
          </cell>
          <cell r="I781">
            <v>7.0000000000000007E-2</v>
          </cell>
          <cell r="J781">
            <v>7.0000000000000007E-2</v>
          </cell>
          <cell r="K781">
            <v>7.0000000000000007E-2</v>
          </cell>
          <cell r="L781">
            <v>0.05</v>
          </cell>
          <cell r="M781">
            <v>0.05</v>
          </cell>
          <cell r="N781">
            <v>7.0000000000000007E-2</v>
          </cell>
        </row>
        <row r="783">
          <cell r="C783" t="str">
            <v>AGL</v>
          </cell>
          <cell r="D783" t="str">
            <v>Pulse</v>
          </cell>
          <cell r="E783" t="str">
            <v>AGL</v>
          </cell>
          <cell r="F783" t="str">
            <v>TXU</v>
          </cell>
          <cell r="G783" t="str">
            <v>CitiPower</v>
          </cell>
          <cell r="H783" t="str">
            <v>Powercor</v>
          </cell>
          <cell r="I783" t="str">
            <v>Integral</v>
          </cell>
          <cell r="J783" t="str">
            <v>EnergyAustralia</v>
          </cell>
          <cell r="K783" t="str">
            <v>Rural NSW</v>
          </cell>
          <cell r="L783" t="str">
            <v>Energex</v>
          </cell>
          <cell r="M783" t="str">
            <v>Ergon</v>
          </cell>
          <cell r="N783" t="str">
            <v>Non Incumbent</v>
          </cell>
        </row>
        <row r="784">
          <cell r="C784">
            <v>36526</v>
          </cell>
          <cell r="D784">
            <v>0.1</v>
          </cell>
          <cell r="E784">
            <v>0</v>
          </cell>
          <cell r="F784">
            <v>0.08</v>
          </cell>
          <cell r="G784">
            <v>0.08</v>
          </cell>
          <cell r="H784">
            <v>0.08</v>
          </cell>
          <cell r="I784">
            <v>6.7500000000000004E-2</v>
          </cell>
          <cell r="J784">
            <v>6.7500000000000004E-2</v>
          </cell>
          <cell r="K784">
            <v>6.7500000000000004E-2</v>
          </cell>
          <cell r="L784">
            <v>0.05</v>
          </cell>
          <cell r="M784">
            <v>0.05</v>
          </cell>
          <cell r="N784">
            <v>7.4999999999999997E-2</v>
          </cell>
        </row>
        <row r="785">
          <cell r="C785">
            <v>36892</v>
          </cell>
          <cell r="D785">
            <v>0.1</v>
          </cell>
          <cell r="E785">
            <v>0</v>
          </cell>
          <cell r="F785">
            <v>0.08</v>
          </cell>
          <cell r="G785">
            <v>0.08</v>
          </cell>
          <cell r="H785">
            <v>0.08</v>
          </cell>
          <cell r="I785">
            <v>6.7500000000000004E-2</v>
          </cell>
          <cell r="J785">
            <v>6.7500000000000004E-2</v>
          </cell>
          <cell r="K785">
            <v>6.7500000000000004E-2</v>
          </cell>
          <cell r="L785">
            <v>0.05</v>
          </cell>
          <cell r="M785">
            <v>0.05</v>
          </cell>
          <cell r="N785">
            <v>7.4999999999999997E-2</v>
          </cell>
        </row>
        <row r="786">
          <cell r="C786">
            <v>37257</v>
          </cell>
          <cell r="D786">
            <v>0.1</v>
          </cell>
          <cell r="E786">
            <v>0</v>
          </cell>
          <cell r="F786">
            <v>0.08</v>
          </cell>
          <cell r="G786">
            <v>0.08</v>
          </cell>
          <cell r="H786">
            <v>0.08</v>
          </cell>
          <cell r="I786">
            <v>6.7500000000000004E-2</v>
          </cell>
          <cell r="J786">
            <v>6.7500000000000004E-2</v>
          </cell>
          <cell r="K786">
            <v>6.7500000000000004E-2</v>
          </cell>
          <cell r="L786">
            <v>0.05</v>
          </cell>
          <cell r="M786">
            <v>0.05</v>
          </cell>
          <cell r="N786">
            <v>7.4999999999999997E-2</v>
          </cell>
        </row>
        <row r="787">
          <cell r="C787">
            <v>37622</v>
          </cell>
          <cell r="D787">
            <v>0.1</v>
          </cell>
          <cell r="E787">
            <v>0</v>
          </cell>
          <cell r="F787">
            <v>0.08</v>
          </cell>
          <cell r="G787">
            <v>0.08</v>
          </cell>
          <cell r="H787">
            <v>0.08</v>
          </cell>
          <cell r="I787">
            <v>6.7500000000000004E-2</v>
          </cell>
          <cell r="J787">
            <v>6.7500000000000004E-2</v>
          </cell>
          <cell r="K787">
            <v>6.7500000000000004E-2</v>
          </cell>
          <cell r="L787">
            <v>0.05</v>
          </cell>
          <cell r="M787">
            <v>0.05</v>
          </cell>
          <cell r="N787">
            <v>7.4999999999999997E-2</v>
          </cell>
        </row>
        <row r="788">
          <cell r="C788">
            <v>37987</v>
          </cell>
          <cell r="D788">
            <v>0.1</v>
          </cell>
          <cell r="E788">
            <v>0</v>
          </cell>
          <cell r="F788">
            <v>0.08</v>
          </cell>
          <cell r="G788">
            <v>0.08</v>
          </cell>
          <cell r="H788">
            <v>0.08</v>
          </cell>
          <cell r="I788">
            <v>6.7500000000000004E-2</v>
          </cell>
          <cell r="J788">
            <v>6.7500000000000004E-2</v>
          </cell>
          <cell r="K788">
            <v>6.7500000000000004E-2</v>
          </cell>
          <cell r="L788">
            <v>0.05</v>
          </cell>
          <cell r="M788">
            <v>0.05</v>
          </cell>
          <cell r="N788">
            <v>7.4999999999999997E-2</v>
          </cell>
        </row>
        <row r="789">
          <cell r="C789">
            <v>38353</v>
          </cell>
          <cell r="D789">
            <v>0.1</v>
          </cell>
          <cell r="E789">
            <v>0</v>
          </cell>
          <cell r="F789">
            <v>0.08</v>
          </cell>
          <cell r="G789">
            <v>0.08</v>
          </cell>
          <cell r="H789">
            <v>0.08</v>
          </cell>
          <cell r="I789">
            <v>6.7500000000000004E-2</v>
          </cell>
          <cell r="J789">
            <v>6.7500000000000004E-2</v>
          </cell>
          <cell r="K789">
            <v>6.7500000000000004E-2</v>
          </cell>
          <cell r="L789">
            <v>0.05</v>
          </cell>
          <cell r="M789">
            <v>0.05</v>
          </cell>
          <cell r="N789">
            <v>7.4999999999999997E-2</v>
          </cell>
        </row>
        <row r="790">
          <cell r="C790">
            <v>38718</v>
          </cell>
          <cell r="D790">
            <v>0.1</v>
          </cell>
          <cell r="E790">
            <v>0</v>
          </cell>
          <cell r="F790">
            <v>0.08</v>
          </cell>
          <cell r="G790">
            <v>0.08</v>
          </cell>
          <cell r="H790">
            <v>0.08</v>
          </cell>
          <cell r="I790">
            <v>6.7500000000000004E-2</v>
          </cell>
          <cell r="J790">
            <v>6.7500000000000004E-2</v>
          </cell>
          <cell r="K790">
            <v>6.7500000000000004E-2</v>
          </cell>
          <cell r="L790">
            <v>0.05</v>
          </cell>
          <cell r="M790">
            <v>0.05</v>
          </cell>
          <cell r="N790">
            <v>7.4999999999999997E-2</v>
          </cell>
        </row>
        <row r="792">
          <cell r="C792" t="str">
            <v>TXU</v>
          </cell>
          <cell r="D792" t="str">
            <v>Pulse</v>
          </cell>
          <cell r="E792" t="str">
            <v>AGL</v>
          </cell>
          <cell r="F792" t="str">
            <v>TXU</v>
          </cell>
          <cell r="G792" t="str">
            <v>CitiPower</v>
          </cell>
          <cell r="H792" t="str">
            <v>Powercor</v>
          </cell>
          <cell r="I792" t="str">
            <v>Integral</v>
          </cell>
          <cell r="J792" t="str">
            <v>EnergyAustralia</v>
          </cell>
          <cell r="K792" t="str">
            <v>Rural NSW</v>
          </cell>
          <cell r="L792" t="str">
            <v>Energex</v>
          </cell>
          <cell r="M792" t="str">
            <v>Ergon</v>
          </cell>
          <cell r="N792" t="str">
            <v>Non Incumbent</v>
          </cell>
        </row>
        <row r="793">
          <cell r="C793">
            <v>36526</v>
          </cell>
          <cell r="D793">
            <v>0.1</v>
          </cell>
          <cell r="E793">
            <v>0.09</v>
          </cell>
          <cell r="F793">
            <v>0</v>
          </cell>
          <cell r="G793">
            <v>0.09</v>
          </cell>
          <cell r="H793">
            <v>0.09</v>
          </cell>
          <cell r="I793">
            <v>6.7500000000000004E-2</v>
          </cell>
          <cell r="J793">
            <v>6.7500000000000004E-2</v>
          </cell>
          <cell r="K793">
            <v>6.7500000000000004E-2</v>
          </cell>
          <cell r="L793">
            <v>0.05</v>
          </cell>
          <cell r="M793">
            <v>0.05</v>
          </cell>
          <cell r="N793">
            <v>7.4999999999999997E-2</v>
          </cell>
        </row>
        <row r="794">
          <cell r="C794">
            <v>36892</v>
          </cell>
          <cell r="D794">
            <v>0.1</v>
          </cell>
          <cell r="E794">
            <v>0.09</v>
          </cell>
          <cell r="F794">
            <v>0</v>
          </cell>
          <cell r="G794">
            <v>0.09</v>
          </cell>
          <cell r="H794">
            <v>0.09</v>
          </cell>
          <cell r="I794">
            <v>6.7500000000000004E-2</v>
          </cell>
          <cell r="J794">
            <v>6.7500000000000004E-2</v>
          </cell>
          <cell r="K794">
            <v>6.7500000000000004E-2</v>
          </cell>
          <cell r="L794">
            <v>0.05</v>
          </cell>
          <cell r="M794">
            <v>0.05</v>
          </cell>
          <cell r="N794">
            <v>7.4999999999999997E-2</v>
          </cell>
        </row>
        <row r="795">
          <cell r="C795">
            <v>37257</v>
          </cell>
          <cell r="D795">
            <v>0.1</v>
          </cell>
          <cell r="E795">
            <v>0.09</v>
          </cell>
          <cell r="F795">
            <v>0</v>
          </cell>
          <cell r="G795">
            <v>0.09</v>
          </cell>
          <cell r="H795">
            <v>0.09</v>
          </cell>
          <cell r="I795">
            <v>6.7500000000000004E-2</v>
          </cell>
          <cell r="J795">
            <v>6.7500000000000004E-2</v>
          </cell>
          <cell r="K795">
            <v>6.7500000000000004E-2</v>
          </cell>
          <cell r="L795">
            <v>0.05</v>
          </cell>
          <cell r="M795">
            <v>0.05</v>
          </cell>
          <cell r="N795">
            <v>7.4999999999999997E-2</v>
          </cell>
        </row>
        <row r="796">
          <cell r="C796">
            <v>37622</v>
          </cell>
          <cell r="D796">
            <v>0.1</v>
          </cell>
          <cell r="E796">
            <v>0.09</v>
          </cell>
          <cell r="F796">
            <v>0</v>
          </cell>
          <cell r="G796">
            <v>0.09</v>
          </cell>
          <cell r="H796">
            <v>0.09</v>
          </cell>
          <cell r="I796">
            <v>6.7500000000000004E-2</v>
          </cell>
          <cell r="J796">
            <v>6.7500000000000004E-2</v>
          </cell>
          <cell r="K796">
            <v>6.7500000000000004E-2</v>
          </cell>
          <cell r="L796">
            <v>0.05</v>
          </cell>
          <cell r="M796">
            <v>0.05</v>
          </cell>
          <cell r="N796">
            <v>7.4999999999999997E-2</v>
          </cell>
        </row>
        <row r="797">
          <cell r="C797">
            <v>37987</v>
          </cell>
          <cell r="D797">
            <v>0.1</v>
          </cell>
          <cell r="E797">
            <v>0.09</v>
          </cell>
          <cell r="F797">
            <v>0</v>
          </cell>
          <cell r="G797">
            <v>0.09</v>
          </cell>
          <cell r="H797">
            <v>0.09</v>
          </cell>
          <cell r="I797">
            <v>6.7500000000000004E-2</v>
          </cell>
          <cell r="J797">
            <v>6.7500000000000004E-2</v>
          </cell>
          <cell r="K797">
            <v>6.7500000000000004E-2</v>
          </cell>
          <cell r="L797">
            <v>0.05</v>
          </cell>
          <cell r="M797">
            <v>0.05</v>
          </cell>
          <cell r="N797">
            <v>7.4999999999999997E-2</v>
          </cell>
        </row>
        <row r="798">
          <cell r="C798">
            <v>38353</v>
          </cell>
          <cell r="D798">
            <v>0.1</v>
          </cell>
          <cell r="E798">
            <v>0.09</v>
          </cell>
          <cell r="F798">
            <v>0</v>
          </cell>
          <cell r="G798">
            <v>0.09</v>
          </cell>
          <cell r="H798">
            <v>0.09</v>
          </cell>
          <cell r="I798">
            <v>6.7500000000000004E-2</v>
          </cell>
          <cell r="J798">
            <v>6.7500000000000004E-2</v>
          </cell>
          <cell r="K798">
            <v>6.7500000000000004E-2</v>
          </cell>
          <cell r="L798">
            <v>0.05</v>
          </cell>
          <cell r="M798">
            <v>0.05</v>
          </cell>
          <cell r="N798">
            <v>7.4999999999999997E-2</v>
          </cell>
        </row>
        <row r="799">
          <cell r="C799">
            <v>38718</v>
          </cell>
          <cell r="D799">
            <v>0.1</v>
          </cell>
          <cell r="E799">
            <v>0.09</v>
          </cell>
          <cell r="F799">
            <v>0</v>
          </cell>
          <cell r="G799">
            <v>0.09</v>
          </cell>
          <cell r="H799">
            <v>0.09</v>
          </cell>
          <cell r="I799">
            <v>6.7500000000000004E-2</v>
          </cell>
          <cell r="J799">
            <v>6.7500000000000004E-2</v>
          </cell>
          <cell r="K799">
            <v>6.7500000000000004E-2</v>
          </cell>
          <cell r="L799">
            <v>0.05</v>
          </cell>
          <cell r="M799">
            <v>0.05</v>
          </cell>
          <cell r="N799">
            <v>7.4999999999999997E-2</v>
          </cell>
        </row>
        <row r="801">
          <cell r="C801" t="str">
            <v>CitiPower</v>
          </cell>
          <cell r="D801" t="str">
            <v>Pulse</v>
          </cell>
          <cell r="E801" t="str">
            <v>AGL</v>
          </cell>
          <cell r="F801" t="str">
            <v>TXU</v>
          </cell>
          <cell r="G801" t="str">
            <v>CitiPower</v>
          </cell>
          <cell r="H801" t="str">
            <v>Powercor</v>
          </cell>
          <cell r="I801" t="str">
            <v>Integral</v>
          </cell>
          <cell r="J801" t="str">
            <v>EnergyAustralia</v>
          </cell>
          <cell r="K801" t="str">
            <v>Rural NSW</v>
          </cell>
          <cell r="L801" t="str">
            <v>Energex</v>
          </cell>
          <cell r="M801" t="str">
            <v>Ergon</v>
          </cell>
          <cell r="N801" t="str">
            <v>Non Incumbent</v>
          </cell>
        </row>
        <row r="802">
          <cell r="C802">
            <v>36526</v>
          </cell>
          <cell r="D802">
            <v>0.1</v>
          </cell>
          <cell r="E802">
            <v>0.08</v>
          </cell>
          <cell r="F802">
            <v>0.08</v>
          </cell>
          <cell r="G802">
            <v>0</v>
          </cell>
          <cell r="H802">
            <v>0.08</v>
          </cell>
          <cell r="I802">
            <v>6.7500000000000004E-2</v>
          </cell>
          <cell r="J802">
            <v>6.7500000000000004E-2</v>
          </cell>
          <cell r="K802">
            <v>6.7500000000000004E-2</v>
          </cell>
          <cell r="L802">
            <v>0.05</v>
          </cell>
          <cell r="M802">
            <v>0.05</v>
          </cell>
          <cell r="N802">
            <v>7.4999999999999997E-2</v>
          </cell>
        </row>
        <row r="803">
          <cell r="C803">
            <v>36892</v>
          </cell>
          <cell r="D803">
            <v>0.1</v>
          </cell>
          <cell r="E803">
            <v>0.08</v>
          </cell>
          <cell r="F803">
            <v>0.08</v>
          </cell>
          <cell r="G803">
            <v>0</v>
          </cell>
          <cell r="H803">
            <v>0.08</v>
          </cell>
          <cell r="I803">
            <v>6.7500000000000004E-2</v>
          </cell>
          <cell r="J803">
            <v>6.7500000000000004E-2</v>
          </cell>
          <cell r="K803">
            <v>6.7500000000000004E-2</v>
          </cell>
          <cell r="L803">
            <v>0.05</v>
          </cell>
          <cell r="M803">
            <v>0.05</v>
          </cell>
          <cell r="N803">
            <v>7.4999999999999997E-2</v>
          </cell>
        </row>
        <row r="804">
          <cell r="C804">
            <v>37257</v>
          </cell>
          <cell r="D804">
            <v>0.1</v>
          </cell>
          <cell r="E804">
            <v>0.08</v>
          </cell>
          <cell r="F804">
            <v>0.08</v>
          </cell>
          <cell r="G804">
            <v>0</v>
          </cell>
          <cell r="H804">
            <v>0.08</v>
          </cell>
          <cell r="I804">
            <v>6.7500000000000004E-2</v>
          </cell>
          <cell r="J804">
            <v>6.7500000000000004E-2</v>
          </cell>
          <cell r="K804">
            <v>6.7500000000000004E-2</v>
          </cell>
          <cell r="L804">
            <v>0.05</v>
          </cell>
          <cell r="M804">
            <v>0.05</v>
          </cell>
          <cell r="N804">
            <v>7.4999999999999997E-2</v>
          </cell>
        </row>
        <row r="805">
          <cell r="C805">
            <v>37622</v>
          </cell>
          <cell r="D805">
            <v>0.1</v>
          </cell>
          <cell r="E805">
            <v>0.08</v>
          </cell>
          <cell r="F805">
            <v>0.08</v>
          </cell>
          <cell r="G805">
            <v>0</v>
          </cell>
          <cell r="H805">
            <v>0.08</v>
          </cell>
          <cell r="I805">
            <v>6.7500000000000004E-2</v>
          </cell>
          <cell r="J805">
            <v>6.7500000000000004E-2</v>
          </cell>
          <cell r="K805">
            <v>6.7500000000000004E-2</v>
          </cell>
          <cell r="L805">
            <v>0.05</v>
          </cell>
          <cell r="M805">
            <v>0.05</v>
          </cell>
          <cell r="N805">
            <v>7.4999999999999997E-2</v>
          </cell>
        </row>
        <row r="806">
          <cell r="C806">
            <v>37987</v>
          </cell>
          <cell r="D806">
            <v>0.1</v>
          </cell>
          <cell r="E806">
            <v>0.08</v>
          </cell>
          <cell r="F806">
            <v>0.08</v>
          </cell>
          <cell r="G806">
            <v>0</v>
          </cell>
          <cell r="H806">
            <v>0.08</v>
          </cell>
          <cell r="I806">
            <v>6.7500000000000004E-2</v>
          </cell>
          <cell r="J806">
            <v>6.7500000000000004E-2</v>
          </cell>
          <cell r="K806">
            <v>6.7500000000000004E-2</v>
          </cell>
          <cell r="L806">
            <v>0.05</v>
          </cell>
          <cell r="M806">
            <v>0.05</v>
          </cell>
          <cell r="N806">
            <v>7.4999999999999997E-2</v>
          </cell>
        </row>
        <row r="807">
          <cell r="C807">
            <v>38353</v>
          </cell>
          <cell r="D807">
            <v>0.1</v>
          </cell>
          <cell r="E807">
            <v>0.08</v>
          </cell>
          <cell r="F807">
            <v>0.08</v>
          </cell>
          <cell r="G807">
            <v>0</v>
          </cell>
          <cell r="H807">
            <v>0.08</v>
          </cell>
          <cell r="I807">
            <v>6.7500000000000004E-2</v>
          </cell>
          <cell r="J807">
            <v>6.7500000000000004E-2</v>
          </cell>
          <cell r="K807">
            <v>6.7500000000000004E-2</v>
          </cell>
          <cell r="L807">
            <v>0.05</v>
          </cell>
          <cell r="M807">
            <v>0.05</v>
          </cell>
          <cell r="N807">
            <v>7.4999999999999997E-2</v>
          </cell>
        </row>
        <row r="808">
          <cell r="C808">
            <v>38718</v>
          </cell>
          <cell r="D808">
            <v>0.1</v>
          </cell>
          <cell r="E808">
            <v>0.08</v>
          </cell>
          <cell r="F808">
            <v>0.08</v>
          </cell>
          <cell r="G808">
            <v>0</v>
          </cell>
          <cell r="H808">
            <v>0.08</v>
          </cell>
          <cell r="I808">
            <v>6.7500000000000004E-2</v>
          </cell>
          <cell r="J808">
            <v>6.7500000000000004E-2</v>
          </cell>
          <cell r="K808">
            <v>6.7500000000000004E-2</v>
          </cell>
          <cell r="L808">
            <v>0.05</v>
          </cell>
          <cell r="M808">
            <v>0.05</v>
          </cell>
          <cell r="N808">
            <v>7.4999999999999997E-2</v>
          </cell>
        </row>
        <row r="810">
          <cell r="C810" t="str">
            <v>Powercor</v>
          </cell>
          <cell r="D810" t="str">
            <v>Pulse</v>
          </cell>
          <cell r="E810" t="str">
            <v>AGL</v>
          </cell>
          <cell r="F810" t="str">
            <v>TXU</v>
          </cell>
          <cell r="G810" t="str">
            <v>CitiPower</v>
          </cell>
          <cell r="H810" t="str">
            <v>Powercor</v>
          </cell>
          <cell r="I810" t="str">
            <v>Integral</v>
          </cell>
          <cell r="J810" t="str">
            <v>EnergyAustralia</v>
          </cell>
          <cell r="K810" t="str">
            <v>Rural NSW</v>
          </cell>
          <cell r="L810" t="str">
            <v>Energex</v>
          </cell>
          <cell r="M810" t="str">
            <v>Ergon</v>
          </cell>
          <cell r="N810" t="str">
            <v>Non Incumbent</v>
          </cell>
        </row>
        <row r="811">
          <cell r="C811">
            <v>36526</v>
          </cell>
          <cell r="D811">
            <v>0.1</v>
          </cell>
          <cell r="E811">
            <v>0.09</v>
          </cell>
          <cell r="F811">
            <v>0.09</v>
          </cell>
          <cell r="G811">
            <v>0.09</v>
          </cell>
          <cell r="H811">
            <v>0</v>
          </cell>
          <cell r="I811">
            <v>6.7500000000000004E-2</v>
          </cell>
          <cell r="J811">
            <v>6.7500000000000004E-2</v>
          </cell>
          <cell r="K811">
            <v>6.7500000000000004E-2</v>
          </cell>
          <cell r="L811">
            <v>0.05</v>
          </cell>
          <cell r="M811">
            <v>0.05</v>
          </cell>
          <cell r="N811">
            <v>7.4999999999999997E-2</v>
          </cell>
        </row>
        <row r="812">
          <cell r="C812">
            <v>36892</v>
          </cell>
          <cell r="D812">
            <v>0.1</v>
          </cell>
          <cell r="E812">
            <v>0.09</v>
          </cell>
          <cell r="F812">
            <v>0.09</v>
          </cell>
          <cell r="G812">
            <v>0.09</v>
          </cell>
          <cell r="H812">
            <v>0</v>
          </cell>
          <cell r="I812">
            <v>6.7500000000000004E-2</v>
          </cell>
          <cell r="J812">
            <v>6.7500000000000004E-2</v>
          </cell>
          <cell r="K812">
            <v>6.7500000000000004E-2</v>
          </cell>
          <cell r="L812">
            <v>0.05</v>
          </cell>
          <cell r="M812">
            <v>0.05</v>
          </cell>
          <cell r="N812">
            <v>7.4999999999999997E-2</v>
          </cell>
        </row>
        <row r="813">
          <cell r="C813">
            <v>37257</v>
          </cell>
          <cell r="D813">
            <v>0.1</v>
          </cell>
          <cell r="E813">
            <v>0.09</v>
          </cell>
          <cell r="F813">
            <v>0.09</v>
          </cell>
          <cell r="G813">
            <v>0.09</v>
          </cell>
          <cell r="H813">
            <v>0</v>
          </cell>
          <cell r="I813">
            <v>6.7500000000000004E-2</v>
          </cell>
          <cell r="J813">
            <v>6.7500000000000004E-2</v>
          </cell>
          <cell r="K813">
            <v>6.7500000000000004E-2</v>
          </cell>
          <cell r="L813">
            <v>0.05</v>
          </cell>
          <cell r="M813">
            <v>0.05</v>
          </cell>
          <cell r="N813">
            <v>7.4999999999999997E-2</v>
          </cell>
        </row>
        <row r="814">
          <cell r="C814">
            <v>37622</v>
          </cell>
          <cell r="D814">
            <v>0.1</v>
          </cell>
          <cell r="E814">
            <v>0.09</v>
          </cell>
          <cell r="F814">
            <v>0.09</v>
          </cell>
          <cell r="G814">
            <v>0.09</v>
          </cell>
          <cell r="H814">
            <v>0</v>
          </cell>
          <cell r="I814">
            <v>6.7500000000000004E-2</v>
          </cell>
          <cell r="J814">
            <v>6.7500000000000004E-2</v>
          </cell>
          <cell r="K814">
            <v>6.7500000000000004E-2</v>
          </cell>
          <cell r="L814">
            <v>0.05</v>
          </cell>
          <cell r="M814">
            <v>0.05</v>
          </cell>
          <cell r="N814">
            <v>7.4999999999999997E-2</v>
          </cell>
        </row>
        <row r="815">
          <cell r="C815">
            <v>37987</v>
          </cell>
          <cell r="D815">
            <v>0.1</v>
          </cell>
          <cell r="E815">
            <v>0.09</v>
          </cell>
          <cell r="F815">
            <v>0.09</v>
          </cell>
          <cell r="G815">
            <v>0.09</v>
          </cell>
          <cell r="H815">
            <v>0</v>
          </cell>
          <cell r="I815">
            <v>6.7500000000000004E-2</v>
          </cell>
          <cell r="J815">
            <v>6.7500000000000004E-2</v>
          </cell>
          <cell r="K815">
            <v>6.7500000000000004E-2</v>
          </cell>
          <cell r="L815">
            <v>0.05</v>
          </cell>
          <cell r="M815">
            <v>0.05</v>
          </cell>
          <cell r="N815">
            <v>7.4999999999999997E-2</v>
          </cell>
        </row>
        <row r="816">
          <cell r="C816">
            <v>38353</v>
          </cell>
          <cell r="D816">
            <v>0.1</v>
          </cell>
          <cell r="E816">
            <v>0.09</v>
          </cell>
          <cell r="F816">
            <v>0.09</v>
          </cell>
          <cell r="G816">
            <v>0.09</v>
          </cell>
          <cell r="H816">
            <v>0</v>
          </cell>
          <cell r="I816">
            <v>6.7500000000000004E-2</v>
          </cell>
          <cell r="J816">
            <v>6.7500000000000004E-2</v>
          </cell>
          <cell r="K816">
            <v>6.7500000000000004E-2</v>
          </cell>
          <cell r="L816">
            <v>0.05</v>
          </cell>
          <cell r="M816">
            <v>0.05</v>
          </cell>
          <cell r="N816">
            <v>7.4999999999999997E-2</v>
          </cell>
        </row>
        <row r="817">
          <cell r="C817">
            <v>38718</v>
          </cell>
          <cell r="D817">
            <v>0.1</v>
          </cell>
          <cell r="E817">
            <v>0.09</v>
          </cell>
          <cell r="F817">
            <v>0.09</v>
          </cell>
          <cell r="G817">
            <v>0.09</v>
          </cell>
          <cell r="H817">
            <v>0</v>
          </cell>
          <cell r="I817">
            <v>6.7500000000000004E-2</v>
          </cell>
          <cell r="J817">
            <v>6.7500000000000004E-2</v>
          </cell>
          <cell r="K817">
            <v>6.7500000000000004E-2</v>
          </cell>
          <cell r="L817">
            <v>0.05</v>
          </cell>
          <cell r="M817">
            <v>0.05</v>
          </cell>
          <cell r="N817">
            <v>7.4999999999999997E-2</v>
          </cell>
        </row>
        <row r="819">
          <cell r="C819" t="str">
            <v>Integral</v>
          </cell>
          <cell r="D819" t="str">
            <v>Pulse</v>
          </cell>
          <cell r="E819" t="str">
            <v>AGL</v>
          </cell>
          <cell r="F819" t="str">
            <v>TXU</v>
          </cell>
          <cell r="G819" t="str">
            <v>CitiPower</v>
          </cell>
          <cell r="H819" t="str">
            <v>Powercor</v>
          </cell>
          <cell r="I819" t="str">
            <v>Integral</v>
          </cell>
          <cell r="J819" t="str">
            <v>EnergyAustralia</v>
          </cell>
          <cell r="K819" t="str">
            <v>Rural NSW</v>
          </cell>
          <cell r="L819" t="str">
            <v>Energex</v>
          </cell>
          <cell r="M819" t="str">
            <v>Ergon</v>
          </cell>
          <cell r="N819" t="str">
            <v>Non Incumbent</v>
          </cell>
        </row>
        <row r="820">
          <cell r="C820">
            <v>36526</v>
          </cell>
          <cell r="D820">
            <v>0.11333333333333334</v>
          </cell>
          <cell r="E820">
            <v>0.11333333333333334</v>
          </cell>
          <cell r="F820">
            <v>0.11333333333333334</v>
          </cell>
          <cell r="G820">
            <v>0.11333333333333334</v>
          </cell>
          <cell r="H820">
            <v>0.11333333333333334</v>
          </cell>
          <cell r="I820">
            <v>0</v>
          </cell>
          <cell r="J820">
            <v>0.2</v>
          </cell>
          <cell r="K820">
            <v>0.2</v>
          </cell>
          <cell r="L820">
            <v>8.3333333333333329E-2</v>
          </cell>
          <cell r="M820">
            <v>8.3333333333333329E-2</v>
          </cell>
          <cell r="N820">
            <v>0.12</v>
          </cell>
        </row>
        <row r="821">
          <cell r="C821">
            <v>36892</v>
          </cell>
          <cell r="D821">
            <v>0.11333333333333334</v>
          </cell>
          <cell r="E821">
            <v>0.11333333333333334</v>
          </cell>
          <cell r="F821">
            <v>0.11333333333333334</v>
          </cell>
          <cell r="G821">
            <v>0.11333333333333334</v>
          </cell>
          <cell r="H821">
            <v>0.11333333333333334</v>
          </cell>
          <cell r="I821">
            <v>0</v>
          </cell>
          <cell r="J821">
            <v>0.2</v>
          </cell>
          <cell r="K821">
            <v>0.2</v>
          </cell>
          <cell r="L821">
            <v>8.3333333333333329E-2</v>
          </cell>
          <cell r="M821">
            <v>8.3333333333333329E-2</v>
          </cell>
          <cell r="N821">
            <v>0.12</v>
          </cell>
        </row>
        <row r="822">
          <cell r="C822">
            <v>37257</v>
          </cell>
          <cell r="D822">
            <v>0.11333333333333334</v>
          </cell>
          <cell r="E822">
            <v>0.11333333333333334</v>
          </cell>
          <cell r="F822">
            <v>0.11333333333333334</v>
          </cell>
          <cell r="G822">
            <v>0.11333333333333334</v>
          </cell>
          <cell r="H822">
            <v>0.11333333333333334</v>
          </cell>
          <cell r="I822">
            <v>0</v>
          </cell>
          <cell r="J822">
            <v>0.2</v>
          </cell>
          <cell r="K822">
            <v>0.2</v>
          </cell>
          <cell r="L822">
            <v>8.3333333333333329E-2</v>
          </cell>
          <cell r="M822">
            <v>8.3333333333333329E-2</v>
          </cell>
          <cell r="N822">
            <v>0.12</v>
          </cell>
        </row>
        <row r="823">
          <cell r="C823">
            <v>37622</v>
          </cell>
          <cell r="D823">
            <v>0.11333333333333334</v>
          </cell>
          <cell r="E823">
            <v>0.11333333333333334</v>
          </cell>
          <cell r="F823">
            <v>0.11333333333333334</v>
          </cell>
          <cell r="G823">
            <v>0.11333333333333334</v>
          </cell>
          <cell r="H823">
            <v>0.11333333333333334</v>
          </cell>
          <cell r="I823">
            <v>0</v>
          </cell>
          <cell r="J823">
            <v>0.2</v>
          </cell>
          <cell r="K823">
            <v>0.2</v>
          </cell>
          <cell r="L823">
            <v>8.3333333333333329E-2</v>
          </cell>
          <cell r="M823">
            <v>8.3333333333333329E-2</v>
          </cell>
          <cell r="N823">
            <v>0.12</v>
          </cell>
        </row>
        <row r="824">
          <cell r="C824">
            <v>37987</v>
          </cell>
          <cell r="D824">
            <v>0.11333333333333334</v>
          </cell>
          <cell r="E824">
            <v>0.11333333333333334</v>
          </cell>
          <cell r="F824">
            <v>0.11333333333333334</v>
          </cell>
          <cell r="G824">
            <v>0.11333333333333334</v>
          </cell>
          <cell r="H824">
            <v>0.11333333333333334</v>
          </cell>
          <cell r="I824">
            <v>0</v>
          </cell>
          <cell r="J824">
            <v>0.2</v>
          </cell>
          <cell r="K824">
            <v>0.2</v>
          </cell>
          <cell r="L824">
            <v>8.3333333333333329E-2</v>
          </cell>
          <cell r="M824">
            <v>8.3333333333333329E-2</v>
          </cell>
          <cell r="N824">
            <v>0.12</v>
          </cell>
        </row>
        <row r="825">
          <cell r="C825">
            <v>38353</v>
          </cell>
          <cell r="D825">
            <v>0.11333333333333334</v>
          </cell>
          <cell r="E825">
            <v>0.11333333333333334</v>
          </cell>
          <cell r="F825">
            <v>0.11333333333333334</v>
          </cell>
          <cell r="G825">
            <v>0.11333333333333334</v>
          </cell>
          <cell r="H825">
            <v>0.11333333333333334</v>
          </cell>
          <cell r="I825">
            <v>0</v>
          </cell>
          <cell r="J825">
            <v>0.2</v>
          </cell>
          <cell r="K825">
            <v>0.2</v>
          </cell>
          <cell r="L825">
            <v>8.3333333333333329E-2</v>
          </cell>
          <cell r="M825">
            <v>8.3333333333333329E-2</v>
          </cell>
          <cell r="N825">
            <v>0.12</v>
          </cell>
        </row>
        <row r="826">
          <cell r="C826">
            <v>38718</v>
          </cell>
          <cell r="D826">
            <v>0.11333333333333334</v>
          </cell>
          <cell r="E826">
            <v>0.11333333333333334</v>
          </cell>
          <cell r="F826">
            <v>0.11333333333333334</v>
          </cell>
          <cell r="G826">
            <v>0.11333333333333334</v>
          </cell>
          <cell r="H826">
            <v>0.11333333333333334</v>
          </cell>
          <cell r="I826">
            <v>0</v>
          </cell>
          <cell r="J826">
            <v>0.2</v>
          </cell>
          <cell r="K826">
            <v>0.2</v>
          </cell>
          <cell r="L826">
            <v>8.3333333333333329E-2</v>
          </cell>
          <cell r="M826">
            <v>8.3333333333333329E-2</v>
          </cell>
          <cell r="N826">
            <v>0.12</v>
          </cell>
        </row>
        <row r="828">
          <cell r="C828" t="str">
            <v>EnergyAustralia</v>
          </cell>
          <cell r="D828" t="str">
            <v>Pulse</v>
          </cell>
          <cell r="E828" t="str">
            <v>AGL</v>
          </cell>
          <cell r="F828" t="str">
            <v>TXU</v>
          </cell>
          <cell r="G828" t="str">
            <v>CitiPower</v>
          </cell>
          <cell r="H828" t="str">
            <v>Powercor</v>
          </cell>
          <cell r="I828" t="str">
            <v>Integral</v>
          </cell>
          <cell r="J828" t="str">
            <v>EnergyAustralia</v>
          </cell>
          <cell r="K828" t="str">
            <v>Rural NSW</v>
          </cell>
          <cell r="L828" t="str">
            <v>Energex</v>
          </cell>
          <cell r="M828" t="str">
            <v>Ergon</v>
          </cell>
          <cell r="N828" t="str">
            <v>Non Incumbent</v>
          </cell>
        </row>
        <row r="829">
          <cell r="C829">
            <v>36526</v>
          </cell>
          <cell r="D829">
            <v>0.11333333333333334</v>
          </cell>
          <cell r="E829">
            <v>0.11333333333333334</v>
          </cell>
          <cell r="F829">
            <v>0.11333333333333334</v>
          </cell>
          <cell r="G829">
            <v>0.11333333333333334</v>
          </cell>
          <cell r="H829">
            <v>0.11333333333333334</v>
          </cell>
          <cell r="I829">
            <v>0.2</v>
          </cell>
          <cell r="J829">
            <v>0</v>
          </cell>
          <cell r="K829">
            <v>0.2</v>
          </cell>
          <cell r="L829">
            <v>8.3333333333333329E-2</v>
          </cell>
          <cell r="M829">
            <v>8.3333333333333329E-2</v>
          </cell>
          <cell r="N829">
            <v>0.12</v>
          </cell>
        </row>
        <row r="830">
          <cell r="C830">
            <v>36892</v>
          </cell>
          <cell r="D830">
            <v>0.11333333333333334</v>
          </cell>
          <cell r="E830">
            <v>0.11333333333333334</v>
          </cell>
          <cell r="F830">
            <v>0.11333333333333334</v>
          </cell>
          <cell r="G830">
            <v>0.11333333333333334</v>
          </cell>
          <cell r="H830">
            <v>0.11333333333333334</v>
          </cell>
          <cell r="I830">
            <v>0.2</v>
          </cell>
          <cell r="J830">
            <v>0</v>
          </cell>
          <cell r="K830">
            <v>0.2</v>
          </cell>
          <cell r="L830">
            <v>8.3333333333333329E-2</v>
          </cell>
          <cell r="M830">
            <v>8.3333333333333329E-2</v>
          </cell>
          <cell r="N830">
            <v>0.12</v>
          </cell>
        </row>
        <row r="831">
          <cell r="C831">
            <v>37257</v>
          </cell>
          <cell r="D831">
            <v>0.11333333333333334</v>
          </cell>
          <cell r="E831">
            <v>0.11333333333333334</v>
          </cell>
          <cell r="F831">
            <v>0.11333333333333334</v>
          </cell>
          <cell r="G831">
            <v>0.11333333333333334</v>
          </cell>
          <cell r="H831">
            <v>0.11333333333333334</v>
          </cell>
          <cell r="I831">
            <v>0.2</v>
          </cell>
          <cell r="J831">
            <v>0</v>
          </cell>
          <cell r="K831">
            <v>0.2</v>
          </cell>
          <cell r="L831">
            <v>8.3333333333333329E-2</v>
          </cell>
          <cell r="M831">
            <v>8.3333333333333329E-2</v>
          </cell>
          <cell r="N831">
            <v>0.12</v>
          </cell>
        </row>
        <row r="832">
          <cell r="C832">
            <v>37622</v>
          </cell>
          <cell r="D832">
            <v>0.11333333333333334</v>
          </cell>
          <cell r="E832">
            <v>0.11333333333333334</v>
          </cell>
          <cell r="F832">
            <v>0.11333333333333334</v>
          </cell>
          <cell r="G832">
            <v>0.11333333333333334</v>
          </cell>
          <cell r="H832">
            <v>0.11333333333333334</v>
          </cell>
          <cell r="I832">
            <v>0.2</v>
          </cell>
          <cell r="J832">
            <v>0</v>
          </cell>
          <cell r="K832">
            <v>0.2</v>
          </cell>
          <cell r="L832">
            <v>8.3333333333333329E-2</v>
          </cell>
          <cell r="M832">
            <v>8.3333333333333329E-2</v>
          </cell>
          <cell r="N832">
            <v>0.12</v>
          </cell>
        </row>
        <row r="833">
          <cell r="C833">
            <v>37987</v>
          </cell>
          <cell r="D833">
            <v>0.11333333333333334</v>
          </cell>
          <cell r="E833">
            <v>0.11333333333333334</v>
          </cell>
          <cell r="F833">
            <v>0.11333333333333334</v>
          </cell>
          <cell r="G833">
            <v>0.11333333333333334</v>
          </cell>
          <cell r="H833">
            <v>0.11333333333333334</v>
          </cell>
          <cell r="I833">
            <v>0.2</v>
          </cell>
          <cell r="J833">
            <v>0</v>
          </cell>
          <cell r="K833">
            <v>0.2</v>
          </cell>
          <cell r="L833">
            <v>8.3333333333333329E-2</v>
          </cell>
          <cell r="M833">
            <v>8.3333333333333329E-2</v>
          </cell>
          <cell r="N833">
            <v>0.12</v>
          </cell>
        </row>
        <row r="834">
          <cell r="C834">
            <v>38353</v>
          </cell>
          <cell r="D834">
            <v>0.11333333333333334</v>
          </cell>
          <cell r="E834">
            <v>0.11333333333333334</v>
          </cell>
          <cell r="F834">
            <v>0.11333333333333334</v>
          </cell>
          <cell r="G834">
            <v>0.11333333333333334</v>
          </cell>
          <cell r="H834">
            <v>0.11333333333333334</v>
          </cell>
          <cell r="I834">
            <v>0.2</v>
          </cell>
          <cell r="J834">
            <v>0</v>
          </cell>
          <cell r="K834">
            <v>0.2</v>
          </cell>
          <cell r="L834">
            <v>8.3333333333333329E-2</v>
          </cell>
          <cell r="M834">
            <v>8.3333333333333329E-2</v>
          </cell>
          <cell r="N834">
            <v>0.12</v>
          </cell>
        </row>
        <row r="835">
          <cell r="C835">
            <v>38718</v>
          </cell>
          <cell r="D835">
            <v>0.11333333333333334</v>
          </cell>
          <cell r="E835">
            <v>0.11333333333333334</v>
          </cell>
          <cell r="F835">
            <v>0.11333333333333334</v>
          </cell>
          <cell r="G835">
            <v>0.11333333333333334</v>
          </cell>
          <cell r="H835">
            <v>0.11333333333333334</v>
          </cell>
          <cell r="I835">
            <v>0.2</v>
          </cell>
          <cell r="J835">
            <v>0</v>
          </cell>
          <cell r="K835">
            <v>0.2</v>
          </cell>
          <cell r="L835">
            <v>8.3333333333333329E-2</v>
          </cell>
          <cell r="M835">
            <v>8.3333333333333329E-2</v>
          </cell>
          <cell r="N835">
            <v>0.12</v>
          </cell>
        </row>
        <row r="837">
          <cell r="C837" t="str">
            <v>Rural NSW</v>
          </cell>
          <cell r="D837" t="str">
            <v>Pulse</v>
          </cell>
          <cell r="E837" t="str">
            <v>AGL</v>
          </cell>
          <cell r="F837" t="str">
            <v>TXU</v>
          </cell>
          <cell r="G837" t="str">
            <v>CitiPower</v>
          </cell>
          <cell r="H837" t="str">
            <v>Powercor</v>
          </cell>
          <cell r="I837" t="str">
            <v>Integral</v>
          </cell>
          <cell r="J837" t="str">
            <v>EnergyAustralia</v>
          </cell>
          <cell r="K837" t="str">
            <v>Rural NSW</v>
          </cell>
          <cell r="L837" t="str">
            <v>Energex</v>
          </cell>
          <cell r="M837" t="str">
            <v>Ergon</v>
          </cell>
          <cell r="N837" t="str">
            <v>Non Incumbent</v>
          </cell>
        </row>
        <row r="838">
          <cell r="C838">
            <v>36526</v>
          </cell>
          <cell r="D838">
            <v>0.11333333333333334</v>
          </cell>
          <cell r="E838">
            <v>0.11333333333333334</v>
          </cell>
          <cell r="F838">
            <v>0.11333333333333334</v>
          </cell>
          <cell r="G838">
            <v>0.11333333333333334</v>
          </cell>
          <cell r="H838">
            <v>0.11333333333333334</v>
          </cell>
          <cell r="I838">
            <v>0.2</v>
          </cell>
          <cell r="J838">
            <v>0.2</v>
          </cell>
          <cell r="K838">
            <v>0</v>
          </cell>
          <cell r="L838">
            <v>8.3333333333333329E-2</v>
          </cell>
          <cell r="M838">
            <v>8.3333333333333329E-2</v>
          </cell>
          <cell r="N838">
            <v>0.12</v>
          </cell>
        </row>
        <row r="839">
          <cell r="C839">
            <v>36892</v>
          </cell>
          <cell r="D839">
            <v>0.11333333333333334</v>
          </cell>
          <cell r="E839">
            <v>0.11333333333333334</v>
          </cell>
          <cell r="F839">
            <v>0.11333333333333334</v>
          </cell>
          <cell r="G839">
            <v>0.11333333333333334</v>
          </cell>
          <cell r="H839">
            <v>0.11333333333333334</v>
          </cell>
          <cell r="I839">
            <v>0.2</v>
          </cell>
          <cell r="J839">
            <v>0.2</v>
          </cell>
          <cell r="K839">
            <v>0</v>
          </cell>
          <cell r="L839">
            <v>8.3333333333333329E-2</v>
          </cell>
          <cell r="M839">
            <v>8.3333333333333329E-2</v>
          </cell>
          <cell r="N839">
            <v>0.12</v>
          </cell>
        </row>
        <row r="840">
          <cell r="C840">
            <v>37257</v>
          </cell>
          <cell r="D840">
            <v>0.11333333333333334</v>
          </cell>
          <cell r="E840">
            <v>0.11333333333333334</v>
          </cell>
          <cell r="F840">
            <v>0.11333333333333334</v>
          </cell>
          <cell r="G840">
            <v>0.11333333333333334</v>
          </cell>
          <cell r="H840">
            <v>0.11333333333333334</v>
          </cell>
          <cell r="I840">
            <v>0.2</v>
          </cell>
          <cell r="J840">
            <v>0.2</v>
          </cell>
          <cell r="K840">
            <v>0</v>
          </cell>
          <cell r="L840">
            <v>8.3333333333333329E-2</v>
          </cell>
          <cell r="M840">
            <v>8.3333333333333329E-2</v>
          </cell>
          <cell r="N840">
            <v>0.12</v>
          </cell>
        </row>
        <row r="841">
          <cell r="C841">
            <v>37622</v>
          </cell>
          <cell r="D841">
            <v>0.11333333333333334</v>
          </cell>
          <cell r="E841">
            <v>0.11333333333333334</v>
          </cell>
          <cell r="F841">
            <v>0.11333333333333334</v>
          </cell>
          <cell r="G841">
            <v>0.11333333333333334</v>
          </cell>
          <cell r="H841">
            <v>0.11333333333333334</v>
          </cell>
          <cell r="I841">
            <v>0.2</v>
          </cell>
          <cell r="J841">
            <v>0.2</v>
          </cell>
          <cell r="K841">
            <v>0</v>
          </cell>
          <cell r="L841">
            <v>8.3333333333333329E-2</v>
          </cell>
          <cell r="M841">
            <v>8.3333333333333329E-2</v>
          </cell>
          <cell r="N841">
            <v>0.12</v>
          </cell>
        </row>
        <row r="842">
          <cell r="C842">
            <v>37987</v>
          </cell>
          <cell r="D842">
            <v>0.11333333333333334</v>
          </cell>
          <cell r="E842">
            <v>0.11333333333333334</v>
          </cell>
          <cell r="F842">
            <v>0.11333333333333334</v>
          </cell>
          <cell r="G842">
            <v>0.11333333333333334</v>
          </cell>
          <cell r="H842">
            <v>0.11333333333333334</v>
          </cell>
          <cell r="I842">
            <v>0.2</v>
          </cell>
          <cell r="J842">
            <v>0.2</v>
          </cell>
          <cell r="K842">
            <v>0</v>
          </cell>
          <cell r="L842">
            <v>8.3333333333333329E-2</v>
          </cell>
          <cell r="M842">
            <v>8.3333333333333329E-2</v>
          </cell>
          <cell r="N842">
            <v>0.12</v>
          </cell>
        </row>
        <row r="843">
          <cell r="C843">
            <v>38353</v>
          </cell>
          <cell r="D843">
            <v>0.11333333333333334</v>
          </cell>
          <cell r="E843">
            <v>0.11333333333333334</v>
          </cell>
          <cell r="F843">
            <v>0.11333333333333334</v>
          </cell>
          <cell r="G843">
            <v>0.11333333333333334</v>
          </cell>
          <cell r="H843">
            <v>0.11333333333333334</v>
          </cell>
          <cell r="I843">
            <v>0.2</v>
          </cell>
          <cell r="J843">
            <v>0.2</v>
          </cell>
          <cell r="K843">
            <v>0</v>
          </cell>
          <cell r="L843">
            <v>8.3333333333333329E-2</v>
          </cell>
          <cell r="M843">
            <v>8.3333333333333329E-2</v>
          </cell>
          <cell r="N843">
            <v>0.12</v>
          </cell>
        </row>
        <row r="844">
          <cell r="C844">
            <v>38718</v>
          </cell>
          <cell r="D844">
            <v>0.11333333333333334</v>
          </cell>
          <cell r="E844">
            <v>0.11333333333333334</v>
          </cell>
          <cell r="F844">
            <v>0.11333333333333334</v>
          </cell>
          <cell r="G844">
            <v>0.11333333333333334</v>
          </cell>
          <cell r="H844">
            <v>0.11333333333333334</v>
          </cell>
          <cell r="I844">
            <v>0.2</v>
          </cell>
          <cell r="J844">
            <v>0.2</v>
          </cell>
          <cell r="K844">
            <v>0</v>
          </cell>
          <cell r="L844">
            <v>8.3333333333333329E-2</v>
          </cell>
          <cell r="M844">
            <v>8.3333333333333329E-2</v>
          </cell>
          <cell r="N844">
            <v>0.12</v>
          </cell>
        </row>
        <row r="846">
          <cell r="C846" t="str">
            <v>Energex</v>
          </cell>
          <cell r="D846" t="str">
            <v>Pulse</v>
          </cell>
          <cell r="E846" t="str">
            <v>AGL</v>
          </cell>
          <cell r="F846" t="str">
            <v>TXU</v>
          </cell>
          <cell r="G846" t="str">
            <v>CitiPower</v>
          </cell>
          <cell r="H846" t="str">
            <v>Powercor</v>
          </cell>
          <cell r="I846" t="str">
            <v>Integral</v>
          </cell>
          <cell r="J846" t="str">
            <v>EnergyAustralia</v>
          </cell>
          <cell r="K846" t="str">
            <v>Rural NSW</v>
          </cell>
          <cell r="L846" t="str">
            <v>Energex</v>
          </cell>
          <cell r="M846" t="str">
            <v>Ergon</v>
          </cell>
          <cell r="N846" t="str">
            <v>Non Incumbent</v>
          </cell>
        </row>
        <row r="847">
          <cell r="C847">
            <v>36526</v>
          </cell>
          <cell r="D847">
            <v>7.0000000000000007E-2</v>
          </cell>
          <cell r="E847">
            <v>0.08</v>
          </cell>
          <cell r="F847">
            <v>0.08</v>
          </cell>
          <cell r="G847">
            <v>0.08</v>
          </cell>
          <cell r="H847">
            <v>0.08</v>
          </cell>
          <cell r="I847">
            <v>7.0000000000000007E-2</v>
          </cell>
          <cell r="J847">
            <v>7.0000000000000007E-2</v>
          </cell>
          <cell r="K847">
            <v>7.0000000000000007E-2</v>
          </cell>
          <cell r="L847">
            <v>0</v>
          </cell>
          <cell r="M847">
            <v>0.4</v>
          </cell>
          <cell r="N847">
            <v>7.4999999999999997E-2</v>
          </cell>
        </row>
        <row r="848">
          <cell r="C848">
            <v>36892</v>
          </cell>
          <cell r="D848">
            <v>7.0000000000000007E-2</v>
          </cell>
          <cell r="E848">
            <v>0.08</v>
          </cell>
          <cell r="F848">
            <v>0.08</v>
          </cell>
          <cell r="G848">
            <v>0.08</v>
          </cell>
          <cell r="H848">
            <v>0.08</v>
          </cell>
          <cell r="I848">
            <v>7.0000000000000007E-2</v>
          </cell>
          <cell r="J848">
            <v>7.0000000000000007E-2</v>
          </cell>
          <cell r="K848">
            <v>7.0000000000000007E-2</v>
          </cell>
          <cell r="L848">
            <v>0</v>
          </cell>
          <cell r="M848">
            <v>0.4</v>
          </cell>
          <cell r="N848">
            <v>7.4999999999999997E-2</v>
          </cell>
        </row>
        <row r="849">
          <cell r="C849">
            <v>37257</v>
          </cell>
          <cell r="D849">
            <v>7.0000000000000007E-2</v>
          </cell>
          <cell r="E849">
            <v>0.08</v>
          </cell>
          <cell r="F849">
            <v>0.08</v>
          </cell>
          <cell r="G849">
            <v>0.08</v>
          </cell>
          <cell r="H849">
            <v>0.08</v>
          </cell>
          <cell r="I849">
            <v>7.0000000000000007E-2</v>
          </cell>
          <cell r="J849">
            <v>7.0000000000000007E-2</v>
          </cell>
          <cell r="K849">
            <v>7.0000000000000007E-2</v>
          </cell>
          <cell r="L849">
            <v>0</v>
          </cell>
          <cell r="M849">
            <v>0.4</v>
          </cell>
          <cell r="N849">
            <v>7.4999999999999997E-2</v>
          </cell>
        </row>
        <row r="850">
          <cell r="C850">
            <v>37622</v>
          </cell>
          <cell r="D850">
            <v>7.0000000000000007E-2</v>
          </cell>
          <cell r="E850">
            <v>0.08</v>
          </cell>
          <cell r="F850">
            <v>0.08</v>
          </cell>
          <cell r="G850">
            <v>0.08</v>
          </cell>
          <cell r="H850">
            <v>0.08</v>
          </cell>
          <cell r="I850">
            <v>7.0000000000000007E-2</v>
          </cell>
          <cell r="J850">
            <v>7.0000000000000007E-2</v>
          </cell>
          <cell r="K850">
            <v>7.0000000000000007E-2</v>
          </cell>
          <cell r="L850">
            <v>0</v>
          </cell>
          <cell r="M850">
            <v>0.4</v>
          </cell>
          <cell r="N850">
            <v>7.4999999999999997E-2</v>
          </cell>
        </row>
        <row r="851">
          <cell r="C851">
            <v>37987</v>
          </cell>
          <cell r="D851">
            <v>7.0000000000000007E-2</v>
          </cell>
          <cell r="E851">
            <v>0.08</v>
          </cell>
          <cell r="F851">
            <v>0.08</v>
          </cell>
          <cell r="G851">
            <v>0.08</v>
          </cell>
          <cell r="H851">
            <v>0.08</v>
          </cell>
          <cell r="I851">
            <v>7.0000000000000007E-2</v>
          </cell>
          <cell r="J851">
            <v>7.0000000000000007E-2</v>
          </cell>
          <cell r="K851">
            <v>7.0000000000000007E-2</v>
          </cell>
          <cell r="L851">
            <v>0</v>
          </cell>
          <cell r="M851">
            <v>0.4</v>
          </cell>
          <cell r="N851">
            <v>7.4999999999999997E-2</v>
          </cell>
        </row>
        <row r="852">
          <cell r="C852">
            <v>38353</v>
          </cell>
          <cell r="D852">
            <v>7.0000000000000007E-2</v>
          </cell>
          <cell r="E852">
            <v>0.08</v>
          </cell>
          <cell r="F852">
            <v>0.08</v>
          </cell>
          <cell r="G852">
            <v>0.08</v>
          </cell>
          <cell r="H852">
            <v>0.08</v>
          </cell>
          <cell r="I852">
            <v>7.0000000000000007E-2</v>
          </cell>
          <cell r="J852">
            <v>7.0000000000000007E-2</v>
          </cell>
          <cell r="K852">
            <v>7.0000000000000007E-2</v>
          </cell>
          <cell r="L852">
            <v>0</v>
          </cell>
          <cell r="M852">
            <v>0.4</v>
          </cell>
          <cell r="N852">
            <v>7.4999999999999997E-2</v>
          </cell>
        </row>
        <row r="853">
          <cell r="C853">
            <v>38718</v>
          </cell>
          <cell r="D853">
            <v>7.0000000000000007E-2</v>
          </cell>
          <cell r="E853">
            <v>0.08</v>
          </cell>
          <cell r="F853">
            <v>0.08</v>
          </cell>
          <cell r="G853">
            <v>0.08</v>
          </cell>
          <cell r="H853">
            <v>0.08</v>
          </cell>
          <cell r="I853">
            <v>7.0000000000000007E-2</v>
          </cell>
          <cell r="J853">
            <v>7.0000000000000007E-2</v>
          </cell>
          <cell r="K853">
            <v>7.0000000000000007E-2</v>
          </cell>
          <cell r="L853">
            <v>0</v>
          </cell>
          <cell r="M853">
            <v>0.4</v>
          </cell>
          <cell r="N853">
            <v>7.4999999999999997E-2</v>
          </cell>
        </row>
        <row r="855">
          <cell r="C855" t="str">
            <v>Ergon</v>
          </cell>
          <cell r="D855" t="str">
            <v>Pulse</v>
          </cell>
          <cell r="E855" t="str">
            <v>AGL</v>
          </cell>
          <cell r="F855" t="str">
            <v>TXU</v>
          </cell>
          <cell r="G855" t="str">
            <v>CitiPower</v>
          </cell>
          <cell r="H855" t="str">
            <v>Powercor</v>
          </cell>
          <cell r="I855" t="str">
            <v>Integral</v>
          </cell>
          <cell r="J855" t="str">
            <v>EnergyAustralia</v>
          </cell>
          <cell r="K855" t="str">
            <v>Rural NSW</v>
          </cell>
          <cell r="L855" t="str">
            <v>Energex</v>
          </cell>
          <cell r="M855" t="str">
            <v>Ergon</v>
          </cell>
          <cell r="N855" t="str">
            <v>Non Incumbent</v>
          </cell>
        </row>
        <row r="856">
          <cell r="C856">
            <v>36526</v>
          </cell>
          <cell r="D856">
            <v>7.0000000000000007E-2</v>
          </cell>
          <cell r="E856">
            <v>7.0000000000000007E-2</v>
          </cell>
          <cell r="F856">
            <v>7.0000000000000007E-2</v>
          </cell>
          <cell r="G856">
            <v>7.0000000000000007E-2</v>
          </cell>
          <cell r="H856">
            <v>7.0000000000000007E-2</v>
          </cell>
          <cell r="I856">
            <v>7.0000000000000007E-2</v>
          </cell>
          <cell r="J856">
            <v>7.0000000000000007E-2</v>
          </cell>
          <cell r="K856">
            <v>7.0000000000000007E-2</v>
          </cell>
          <cell r="L856">
            <v>0.4</v>
          </cell>
          <cell r="M856">
            <v>0</v>
          </cell>
          <cell r="N856">
            <v>7.4999999999999997E-2</v>
          </cell>
        </row>
        <row r="857">
          <cell r="C857">
            <v>36892</v>
          </cell>
          <cell r="D857">
            <v>7.0000000000000007E-2</v>
          </cell>
          <cell r="E857">
            <v>7.0000000000000007E-2</v>
          </cell>
          <cell r="F857">
            <v>7.0000000000000007E-2</v>
          </cell>
          <cell r="G857">
            <v>7.0000000000000007E-2</v>
          </cell>
          <cell r="H857">
            <v>7.0000000000000007E-2</v>
          </cell>
          <cell r="I857">
            <v>7.0000000000000007E-2</v>
          </cell>
          <cell r="J857">
            <v>7.0000000000000007E-2</v>
          </cell>
          <cell r="K857">
            <v>7.0000000000000007E-2</v>
          </cell>
          <cell r="L857">
            <v>0.4</v>
          </cell>
          <cell r="M857">
            <v>0</v>
          </cell>
          <cell r="N857">
            <v>7.4999999999999997E-2</v>
          </cell>
        </row>
        <row r="858">
          <cell r="C858">
            <v>37257</v>
          </cell>
          <cell r="D858">
            <v>7.0000000000000007E-2</v>
          </cell>
          <cell r="E858">
            <v>7.0000000000000007E-2</v>
          </cell>
          <cell r="F858">
            <v>7.0000000000000007E-2</v>
          </cell>
          <cell r="G858">
            <v>7.0000000000000007E-2</v>
          </cell>
          <cell r="H858">
            <v>7.0000000000000007E-2</v>
          </cell>
          <cell r="I858">
            <v>7.0000000000000007E-2</v>
          </cell>
          <cell r="J858">
            <v>7.0000000000000007E-2</v>
          </cell>
          <cell r="K858">
            <v>7.0000000000000007E-2</v>
          </cell>
          <cell r="L858">
            <v>0.4</v>
          </cell>
          <cell r="M858">
            <v>0</v>
          </cell>
          <cell r="N858">
            <v>7.4999999999999997E-2</v>
          </cell>
        </row>
        <row r="859">
          <cell r="C859">
            <v>37622</v>
          </cell>
          <cell r="D859">
            <v>7.0000000000000007E-2</v>
          </cell>
          <cell r="E859">
            <v>7.0000000000000007E-2</v>
          </cell>
          <cell r="F859">
            <v>7.0000000000000007E-2</v>
          </cell>
          <cell r="G859">
            <v>7.0000000000000007E-2</v>
          </cell>
          <cell r="H859">
            <v>7.0000000000000007E-2</v>
          </cell>
          <cell r="I859">
            <v>7.0000000000000007E-2</v>
          </cell>
          <cell r="J859">
            <v>7.0000000000000007E-2</v>
          </cell>
          <cell r="K859">
            <v>7.0000000000000007E-2</v>
          </cell>
          <cell r="L859">
            <v>0.4</v>
          </cell>
          <cell r="M859">
            <v>0</v>
          </cell>
          <cell r="N859">
            <v>7.4999999999999997E-2</v>
          </cell>
        </row>
        <row r="860">
          <cell r="C860">
            <v>37987</v>
          </cell>
          <cell r="D860">
            <v>7.0000000000000007E-2</v>
          </cell>
          <cell r="E860">
            <v>7.0000000000000007E-2</v>
          </cell>
          <cell r="F860">
            <v>7.0000000000000007E-2</v>
          </cell>
          <cell r="G860">
            <v>7.0000000000000007E-2</v>
          </cell>
          <cell r="H860">
            <v>7.0000000000000007E-2</v>
          </cell>
          <cell r="I860">
            <v>7.0000000000000007E-2</v>
          </cell>
          <cell r="J860">
            <v>7.0000000000000007E-2</v>
          </cell>
          <cell r="K860">
            <v>7.0000000000000007E-2</v>
          </cell>
          <cell r="L860">
            <v>0.4</v>
          </cell>
          <cell r="M860">
            <v>0</v>
          </cell>
          <cell r="N860">
            <v>7.4999999999999997E-2</v>
          </cell>
        </row>
        <row r="861">
          <cell r="C861">
            <v>38353</v>
          </cell>
          <cell r="D861">
            <v>7.0000000000000007E-2</v>
          </cell>
          <cell r="E861">
            <v>7.0000000000000007E-2</v>
          </cell>
          <cell r="F861">
            <v>7.0000000000000007E-2</v>
          </cell>
          <cell r="G861">
            <v>7.0000000000000007E-2</v>
          </cell>
          <cell r="H861">
            <v>7.0000000000000007E-2</v>
          </cell>
          <cell r="I861">
            <v>7.0000000000000007E-2</v>
          </cell>
          <cell r="J861">
            <v>7.0000000000000007E-2</v>
          </cell>
          <cell r="K861">
            <v>7.0000000000000007E-2</v>
          </cell>
          <cell r="L861">
            <v>0.4</v>
          </cell>
          <cell r="M861">
            <v>0</v>
          </cell>
          <cell r="N861">
            <v>7.4999999999999997E-2</v>
          </cell>
        </row>
        <row r="862">
          <cell r="C862">
            <v>38718</v>
          </cell>
          <cell r="D862">
            <v>7.0000000000000007E-2</v>
          </cell>
          <cell r="E862">
            <v>7.0000000000000007E-2</v>
          </cell>
          <cell r="F862">
            <v>7.0000000000000007E-2</v>
          </cell>
          <cell r="G862">
            <v>7.0000000000000007E-2</v>
          </cell>
          <cell r="H862">
            <v>7.0000000000000007E-2</v>
          </cell>
          <cell r="I862">
            <v>7.0000000000000007E-2</v>
          </cell>
          <cell r="J862">
            <v>7.0000000000000007E-2</v>
          </cell>
          <cell r="K862">
            <v>7.0000000000000007E-2</v>
          </cell>
          <cell r="L862">
            <v>0.4</v>
          </cell>
          <cell r="M862">
            <v>0</v>
          </cell>
          <cell r="N862">
            <v>7.4999999999999997E-2</v>
          </cell>
        </row>
        <row r="864">
          <cell r="C864" t="str">
            <v>Non Incumbent</v>
          </cell>
          <cell r="D864" t="str">
            <v>Pulse</v>
          </cell>
          <cell r="E864" t="str">
            <v>AGL</v>
          </cell>
          <cell r="F864" t="str">
            <v>TXU</v>
          </cell>
          <cell r="G864" t="str">
            <v>CitiPower</v>
          </cell>
          <cell r="H864" t="str">
            <v>Powercor</v>
          </cell>
          <cell r="I864" t="str">
            <v>Integral</v>
          </cell>
          <cell r="J864" t="str">
            <v>EnergyAustralia</v>
          </cell>
          <cell r="K864" t="str">
            <v>Rural NSW</v>
          </cell>
          <cell r="L864" t="str">
            <v>Energex</v>
          </cell>
          <cell r="M864" t="str">
            <v>Ergon</v>
          </cell>
          <cell r="N864" t="str">
            <v>Non Incumbent</v>
          </cell>
        </row>
        <row r="865">
          <cell r="C865">
            <v>36526</v>
          </cell>
          <cell r="D865">
            <v>0.11999999999999988</v>
          </cell>
          <cell r="E865">
            <v>0.12</v>
          </cell>
          <cell r="F865">
            <v>0.13</v>
          </cell>
          <cell r="G865">
            <v>0.12</v>
          </cell>
          <cell r="H865">
            <v>0.13</v>
          </cell>
          <cell r="I865">
            <v>0.11999999999999988</v>
          </cell>
          <cell r="J865">
            <v>0.11999999999999988</v>
          </cell>
          <cell r="K865">
            <v>0.11999999999999988</v>
          </cell>
          <cell r="L865">
            <v>0.10000000000000009</v>
          </cell>
          <cell r="M865">
            <v>0.10000000000000009</v>
          </cell>
          <cell r="N865">
            <v>0.12</v>
          </cell>
        </row>
        <row r="866">
          <cell r="C866">
            <v>36892</v>
          </cell>
          <cell r="D866">
            <v>0.11999999999999988</v>
          </cell>
          <cell r="E866">
            <v>0.12</v>
          </cell>
          <cell r="F866">
            <v>0.13</v>
          </cell>
          <cell r="G866">
            <v>0.12</v>
          </cell>
          <cell r="H866">
            <v>0.13</v>
          </cell>
          <cell r="I866">
            <v>0.11999999999999988</v>
          </cell>
          <cell r="J866">
            <v>0.11999999999999988</v>
          </cell>
          <cell r="K866">
            <v>0.11999999999999988</v>
          </cell>
          <cell r="L866">
            <v>0.10000000000000009</v>
          </cell>
          <cell r="M866">
            <v>0.10000000000000009</v>
          </cell>
          <cell r="N866">
            <v>0.12</v>
          </cell>
        </row>
        <row r="867">
          <cell r="C867">
            <v>37257</v>
          </cell>
          <cell r="D867">
            <v>0.11999999999999988</v>
          </cell>
          <cell r="E867">
            <v>0.12</v>
          </cell>
          <cell r="F867">
            <v>0.13</v>
          </cell>
          <cell r="G867">
            <v>0.12</v>
          </cell>
          <cell r="H867">
            <v>0.13</v>
          </cell>
          <cell r="I867">
            <v>0.11999999999999988</v>
          </cell>
          <cell r="J867">
            <v>0.11999999999999988</v>
          </cell>
          <cell r="K867">
            <v>0.11999999999999988</v>
          </cell>
          <cell r="L867">
            <v>0.10000000000000009</v>
          </cell>
          <cell r="M867">
            <v>0.10000000000000009</v>
          </cell>
          <cell r="N867">
            <v>0.12</v>
          </cell>
        </row>
        <row r="868">
          <cell r="C868">
            <v>37622</v>
          </cell>
          <cell r="D868">
            <v>0.11999999999999988</v>
          </cell>
          <cell r="E868">
            <v>0.12</v>
          </cell>
          <cell r="F868">
            <v>0.13</v>
          </cell>
          <cell r="G868">
            <v>0.12</v>
          </cell>
          <cell r="H868">
            <v>0.13</v>
          </cell>
          <cell r="I868">
            <v>0.11999999999999988</v>
          </cell>
          <cell r="J868">
            <v>0.11999999999999988</v>
          </cell>
          <cell r="K868">
            <v>0.11999999999999988</v>
          </cell>
          <cell r="L868">
            <v>0.10000000000000009</v>
          </cell>
          <cell r="M868">
            <v>0.10000000000000009</v>
          </cell>
          <cell r="N868">
            <v>0.12</v>
          </cell>
        </row>
        <row r="869">
          <cell r="C869">
            <v>37987</v>
          </cell>
          <cell r="D869">
            <v>0.11999999999999988</v>
          </cell>
          <cell r="E869">
            <v>0.12</v>
          </cell>
          <cell r="F869">
            <v>0.13</v>
          </cell>
          <cell r="G869">
            <v>0.12</v>
          </cell>
          <cell r="H869">
            <v>0.13</v>
          </cell>
          <cell r="I869">
            <v>0.11999999999999988</v>
          </cell>
          <cell r="J869">
            <v>0.11999999999999988</v>
          </cell>
          <cell r="K869">
            <v>0.11999999999999988</v>
          </cell>
          <cell r="L869">
            <v>0.10000000000000009</v>
          </cell>
          <cell r="M869">
            <v>0.10000000000000009</v>
          </cell>
          <cell r="N869">
            <v>0.12</v>
          </cell>
        </row>
        <row r="870">
          <cell r="C870">
            <v>38353</v>
          </cell>
          <cell r="D870">
            <v>0.11999999999999988</v>
          </cell>
          <cell r="E870">
            <v>0.12</v>
          </cell>
          <cell r="F870">
            <v>0.13</v>
          </cell>
          <cell r="G870">
            <v>0.12</v>
          </cell>
          <cell r="H870">
            <v>0.13</v>
          </cell>
          <cell r="I870">
            <v>0.11999999999999988</v>
          </cell>
          <cell r="J870">
            <v>0.11999999999999988</v>
          </cell>
          <cell r="K870">
            <v>0.11999999999999988</v>
          </cell>
          <cell r="L870">
            <v>0.10000000000000009</v>
          </cell>
          <cell r="M870">
            <v>0.10000000000000009</v>
          </cell>
          <cell r="N870">
            <v>0.12</v>
          </cell>
        </row>
        <row r="871">
          <cell r="C871">
            <v>38718</v>
          </cell>
          <cell r="D871">
            <v>0.11999999999999988</v>
          </cell>
          <cell r="E871">
            <v>0.12</v>
          </cell>
          <cell r="F871">
            <v>0.13</v>
          </cell>
          <cell r="G871">
            <v>0.12</v>
          </cell>
          <cell r="H871">
            <v>0.13</v>
          </cell>
          <cell r="I871">
            <v>0.11999999999999988</v>
          </cell>
          <cell r="J871">
            <v>0.11999999999999988</v>
          </cell>
          <cell r="K871">
            <v>0.11999999999999988</v>
          </cell>
          <cell r="L871">
            <v>0.10000000000000009</v>
          </cell>
          <cell r="M871">
            <v>0.10000000000000009</v>
          </cell>
          <cell r="N871">
            <v>0.12</v>
          </cell>
        </row>
        <row r="883">
          <cell r="C883" t="str">
            <v>Pulse wins from:</v>
          </cell>
          <cell r="D883" t="str">
            <v>Pulse</v>
          </cell>
          <cell r="E883" t="str">
            <v>AGL</v>
          </cell>
          <cell r="F883" t="str">
            <v>TXU</v>
          </cell>
          <cell r="G883" t="str">
            <v>CitiPower</v>
          </cell>
          <cell r="H883" t="str">
            <v>Powercor</v>
          </cell>
          <cell r="I883" t="str">
            <v>Integral</v>
          </cell>
          <cell r="J883" t="str">
            <v>EnergyAustralia</v>
          </cell>
          <cell r="K883" t="str">
            <v>Rural NSW</v>
          </cell>
          <cell r="L883" t="str">
            <v>Energex</v>
          </cell>
          <cell r="M883" t="str">
            <v>Ergon</v>
          </cell>
          <cell r="N883" t="str">
            <v>Non Incumbent</v>
          </cell>
        </row>
        <row r="884">
          <cell r="C884">
            <v>36526</v>
          </cell>
          <cell r="D884">
            <v>0</v>
          </cell>
          <cell r="E884">
            <v>0.13</v>
          </cell>
          <cell r="F884">
            <v>0.13</v>
          </cell>
          <cell r="G884">
            <v>0.13</v>
          </cell>
          <cell r="H884">
            <v>0.13</v>
          </cell>
          <cell r="I884">
            <v>7.0000000000000007E-2</v>
          </cell>
          <cell r="J884">
            <v>7.0000000000000007E-2</v>
          </cell>
          <cell r="K884">
            <v>7.0000000000000007E-2</v>
          </cell>
          <cell r="L884">
            <v>0.05</v>
          </cell>
          <cell r="M884">
            <v>0.05</v>
          </cell>
          <cell r="N884">
            <v>7.0000000000000007E-2</v>
          </cell>
        </row>
        <row r="885">
          <cell r="C885">
            <v>36892</v>
          </cell>
          <cell r="D885">
            <v>0</v>
          </cell>
          <cell r="E885">
            <v>0.13</v>
          </cell>
          <cell r="F885">
            <v>0.13</v>
          </cell>
          <cell r="G885">
            <v>0.13</v>
          </cell>
          <cell r="H885">
            <v>0.13</v>
          </cell>
          <cell r="I885">
            <v>7.0000000000000007E-2</v>
          </cell>
          <cell r="J885">
            <v>7.0000000000000007E-2</v>
          </cell>
          <cell r="K885">
            <v>7.0000000000000007E-2</v>
          </cell>
          <cell r="L885">
            <v>0.05</v>
          </cell>
          <cell r="M885">
            <v>0.05</v>
          </cell>
          <cell r="N885">
            <v>7.0000000000000007E-2</v>
          </cell>
        </row>
        <row r="886">
          <cell r="C886">
            <v>37257</v>
          </cell>
          <cell r="D886">
            <v>0</v>
          </cell>
          <cell r="E886">
            <v>0.13</v>
          </cell>
          <cell r="F886">
            <v>0.13</v>
          </cell>
          <cell r="G886">
            <v>0.13</v>
          </cell>
          <cell r="H886">
            <v>0.13</v>
          </cell>
          <cell r="I886">
            <v>7.0000000000000007E-2</v>
          </cell>
          <cell r="J886">
            <v>7.0000000000000007E-2</v>
          </cell>
          <cell r="K886">
            <v>7.0000000000000007E-2</v>
          </cell>
          <cell r="L886">
            <v>0.05</v>
          </cell>
          <cell r="M886">
            <v>0.05</v>
          </cell>
          <cell r="N886">
            <v>7.0000000000000007E-2</v>
          </cell>
        </row>
        <row r="887">
          <cell r="C887">
            <v>37622</v>
          </cell>
          <cell r="D887">
            <v>0</v>
          </cell>
          <cell r="E887">
            <v>0.13</v>
          </cell>
          <cell r="F887">
            <v>0.13</v>
          </cell>
          <cell r="G887">
            <v>0.13</v>
          </cell>
          <cell r="H887">
            <v>0.13</v>
          </cell>
          <cell r="I887">
            <v>7.0000000000000007E-2</v>
          </cell>
          <cell r="J887">
            <v>7.0000000000000007E-2</v>
          </cell>
          <cell r="K887">
            <v>7.0000000000000007E-2</v>
          </cell>
          <cell r="L887">
            <v>0.05</v>
          </cell>
          <cell r="M887">
            <v>0.05</v>
          </cell>
          <cell r="N887">
            <v>7.0000000000000007E-2</v>
          </cell>
        </row>
        <row r="888">
          <cell r="C888">
            <v>37987</v>
          </cell>
          <cell r="D888">
            <v>0</v>
          </cell>
          <cell r="E888">
            <v>0.13</v>
          </cell>
          <cell r="F888">
            <v>0.13</v>
          </cell>
          <cell r="G888">
            <v>0.13</v>
          </cell>
          <cell r="H888">
            <v>0.13</v>
          </cell>
          <cell r="I888">
            <v>7.0000000000000007E-2</v>
          </cell>
          <cell r="J888">
            <v>7.0000000000000007E-2</v>
          </cell>
          <cell r="K888">
            <v>7.0000000000000007E-2</v>
          </cell>
          <cell r="L888">
            <v>0.05</v>
          </cell>
          <cell r="M888">
            <v>0.05</v>
          </cell>
          <cell r="N888">
            <v>7.0000000000000007E-2</v>
          </cell>
        </row>
        <row r="889">
          <cell r="C889">
            <v>38353</v>
          </cell>
          <cell r="D889">
            <v>0</v>
          </cell>
          <cell r="E889">
            <v>0.13</v>
          </cell>
          <cell r="F889">
            <v>0.13</v>
          </cell>
          <cell r="G889">
            <v>0.13</v>
          </cell>
          <cell r="H889">
            <v>0.13</v>
          </cell>
          <cell r="I889">
            <v>7.0000000000000007E-2</v>
          </cell>
          <cell r="J889">
            <v>7.0000000000000007E-2</v>
          </cell>
          <cell r="K889">
            <v>7.0000000000000007E-2</v>
          </cell>
          <cell r="L889">
            <v>0.05</v>
          </cell>
          <cell r="M889">
            <v>0.05</v>
          </cell>
          <cell r="N889">
            <v>7.0000000000000007E-2</v>
          </cell>
        </row>
        <row r="890">
          <cell r="C890">
            <v>38718</v>
          </cell>
          <cell r="D890">
            <v>0</v>
          </cell>
          <cell r="E890">
            <v>0.13</v>
          </cell>
          <cell r="F890">
            <v>0.13</v>
          </cell>
          <cell r="G890">
            <v>0.13</v>
          </cell>
          <cell r="H890">
            <v>0.13</v>
          </cell>
          <cell r="I890">
            <v>7.0000000000000007E-2</v>
          </cell>
          <cell r="J890">
            <v>7.0000000000000007E-2</v>
          </cell>
          <cell r="K890">
            <v>7.0000000000000007E-2</v>
          </cell>
          <cell r="L890">
            <v>0.05</v>
          </cell>
          <cell r="M890">
            <v>0.05</v>
          </cell>
          <cell r="N890">
            <v>7.0000000000000007E-2</v>
          </cell>
        </row>
        <row r="892">
          <cell r="C892" t="str">
            <v>AGL</v>
          </cell>
          <cell r="D892" t="str">
            <v>Pulse</v>
          </cell>
          <cell r="E892" t="str">
            <v>AGL</v>
          </cell>
          <cell r="F892" t="str">
            <v>TXU</v>
          </cell>
          <cell r="G892" t="str">
            <v>CitiPower</v>
          </cell>
          <cell r="H892" t="str">
            <v>Powercor</v>
          </cell>
          <cell r="I892" t="str">
            <v>Integral</v>
          </cell>
          <cell r="J892" t="str">
            <v>EnergyAustralia</v>
          </cell>
          <cell r="K892" t="str">
            <v>Rural NSW</v>
          </cell>
          <cell r="L892" t="str">
            <v>Energex</v>
          </cell>
          <cell r="M892" t="str">
            <v>Ergon</v>
          </cell>
          <cell r="N892" t="str">
            <v>Non Incumbent</v>
          </cell>
        </row>
        <row r="893">
          <cell r="C893">
            <v>36526</v>
          </cell>
          <cell r="D893">
            <v>0.1</v>
          </cell>
          <cell r="E893">
            <v>0</v>
          </cell>
          <cell r="F893">
            <v>0.08</v>
          </cell>
          <cell r="G893">
            <v>0.08</v>
          </cell>
          <cell r="H893">
            <v>0.08</v>
          </cell>
          <cell r="I893">
            <v>6.7500000000000004E-2</v>
          </cell>
          <cell r="J893">
            <v>6.7500000000000004E-2</v>
          </cell>
          <cell r="K893">
            <v>6.7500000000000004E-2</v>
          </cell>
          <cell r="L893">
            <v>0.05</v>
          </cell>
          <cell r="M893">
            <v>0.05</v>
          </cell>
          <cell r="N893">
            <v>7.4999999999999997E-2</v>
          </cell>
        </row>
        <row r="894">
          <cell r="C894">
            <v>36892</v>
          </cell>
          <cell r="D894">
            <v>0.1</v>
          </cell>
          <cell r="E894">
            <v>0</v>
          </cell>
          <cell r="F894">
            <v>0.08</v>
          </cell>
          <cell r="G894">
            <v>0.08</v>
          </cell>
          <cell r="H894">
            <v>0.08</v>
          </cell>
          <cell r="I894">
            <v>6.7500000000000004E-2</v>
          </cell>
          <cell r="J894">
            <v>6.7500000000000004E-2</v>
          </cell>
          <cell r="K894">
            <v>6.7500000000000004E-2</v>
          </cell>
          <cell r="L894">
            <v>0.05</v>
          </cell>
          <cell r="M894">
            <v>0.05</v>
          </cell>
          <cell r="N894">
            <v>7.4999999999999997E-2</v>
          </cell>
        </row>
        <row r="895">
          <cell r="C895">
            <v>37257</v>
          </cell>
          <cell r="D895">
            <v>0.1</v>
          </cell>
          <cell r="E895">
            <v>0</v>
          </cell>
          <cell r="F895">
            <v>0.08</v>
          </cell>
          <cell r="G895">
            <v>0.08</v>
          </cell>
          <cell r="H895">
            <v>0.08</v>
          </cell>
          <cell r="I895">
            <v>6.7500000000000004E-2</v>
          </cell>
          <cell r="J895">
            <v>6.7500000000000004E-2</v>
          </cell>
          <cell r="K895">
            <v>6.7500000000000004E-2</v>
          </cell>
          <cell r="L895">
            <v>0.05</v>
          </cell>
          <cell r="M895">
            <v>0.05</v>
          </cell>
          <cell r="N895">
            <v>7.4999999999999997E-2</v>
          </cell>
        </row>
        <row r="896">
          <cell r="C896">
            <v>37622</v>
          </cell>
          <cell r="D896">
            <v>0.1</v>
          </cell>
          <cell r="E896">
            <v>0</v>
          </cell>
          <cell r="F896">
            <v>0.08</v>
          </cell>
          <cell r="G896">
            <v>0.08</v>
          </cell>
          <cell r="H896">
            <v>0.08</v>
          </cell>
          <cell r="I896">
            <v>6.7500000000000004E-2</v>
          </cell>
          <cell r="J896">
            <v>6.7500000000000004E-2</v>
          </cell>
          <cell r="K896">
            <v>6.7500000000000004E-2</v>
          </cell>
          <cell r="L896">
            <v>0.05</v>
          </cell>
          <cell r="M896">
            <v>0.05</v>
          </cell>
          <cell r="N896">
            <v>7.4999999999999997E-2</v>
          </cell>
        </row>
        <row r="897">
          <cell r="C897">
            <v>37987</v>
          </cell>
          <cell r="D897">
            <v>0.1</v>
          </cell>
          <cell r="E897">
            <v>0</v>
          </cell>
          <cell r="F897">
            <v>0.08</v>
          </cell>
          <cell r="G897">
            <v>0.08</v>
          </cell>
          <cell r="H897">
            <v>0.08</v>
          </cell>
          <cell r="I897">
            <v>6.7500000000000004E-2</v>
          </cell>
          <cell r="J897">
            <v>6.7500000000000004E-2</v>
          </cell>
          <cell r="K897">
            <v>6.7500000000000004E-2</v>
          </cell>
          <cell r="L897">
            <v>0.05</v>
          </cell>
          <cell r="M897">
            <v>0.05</v>
          </cell>
          <cell r="N897">
            <v>7.4999999999999997E-2</v>
          </cell>
        </row>
        <row r="898">
          <cell r="C898">
            <v>38353</v>
          </cell>
          <cell r="D898">
            <v>0.1</v>
          </cell>
          <cell r="E898">
            <v>0</v>
          </cell>
          <cell r="F898">
            <v>0.08</v>
          </cell>
          <cell r="G898">
            <v>0.08</v>
          </cell>
          <cell r="H898">
            <v>0.08</v>
          </cell>
          <cell r="I898">
            <v>6.7500000000000004E-2</v>
          </cell>
          <cell r="J898">
            <v>6.7500000000000004E-2</v>
          </cell>
          <cell r="K898">
            <v>6.7500000000000004E-2</v>
          </cell>
          <cell r="L898">
            <v>0.05</v>
          </cell>
          <cell r="M898">
            <v>0.05</v>
          </cell>
          <cell r="N898">
            <v>7.4999999999999997E-2</v>
          </cell>
        </row>
        <row r="899">
          <cell r="C899">
            <v>38718</v>
          </cell>
          <cell r="D899">
            <v>0.1</v>
          </cell>
          <cell r="E899">
            <v>0</v>
          </cell>
          <cell r="F899">
            <v>0.08</v>
          </cell>
          <cell r="G899">
            <v>0.08</v>
          </cell>
          <cell r="H899">
            <v>0.08</v>
          </cell>
          <cell r="I899">
            <v>6.7500000000000004E-2</v>
          </cell>
          <cell r="J899">
            <v>6.7500000000000004E-2</v>
          </cell>
          <cell r="K899">
            <v>6.7500000000000004E-2</v>
          </cell>
          <cell r="L899">
            <v>0.05</v>
          </cell>
          <cell r="M899">
            <v>0.05</v>
          </cell>
          <cell r="N899">
            <v>7.4999999999999997E-2</v>
          </cell>
        </row>
        <row r="901">
          <cell r="C901" t="str">
            <v>TXU</v>
          </cell>
          <cell r="D901" t="str">
            <v>Pulse</v>
          </cell>
          <cell r="E901" t="str">
            <v>AGL</v>
          </cell>
          <cell r="F901" t="str">
            <v>TXU</v>
          </cell>
          <cell r="G901" t="str">
            <v>CitiPower</v>
          </cell>
          <cell r="H901" t="str">
            <v>Powercor</v>
          </cell>
          <cell r="I901" t="str">
            <v>Integral</v>
          </cell>
          <cell r="J901" t="str">
            <v>EnergyAustralia</v>
          </cell>
          <cell r="K901" t="str">
            <v>Rural NSW</v>
          </cell>
          <cell r="L901" t="str">
            <v>Energex</v>
          </cell>
          <cell r="M901" t="str">
            <v>Ergon</v>
          </cell>
          <cell r="N901" t="str">
            <v>Non Incumbent</v>
          </cell>
        </row>
        <row r="902">
          <cell r="C902">
            <v>36526</v>
          </cell>
          <cell r="D902">
            <v>0.1</v>
          </cell>
          <cell r="E902">
            <v>0.09</v>
          </cell>
          <cell r="F902">
            <v>0</v>
          </cell>
          <cell r="G902">
            <v>0.09</v>
          </cell>
          <cell r="H902">
            <v>0.09</v>
          </cell>
          <cell r="I902">
            <v>6.7500000000000004E-2</v>
          </cell>
          <cell r="J902">
            <v>6.7500000000000004E-2</v>
          </cell>
          <cell r="K902">
            <v>6.7500000000000004E-2</v>
          </cell>
          <cell r="L902">
            <v>0.05</v>
          </cell>
          <cell r="M902">
            <v>0.05</v>
          </cell>
          <cell r="N902">
            <v>7.4999999999999997E-2</v>
          </cell>
        </row>
        <row r="903">
          <cell r="C903">
            <v>36892</v>
          </cell>
          <cell r="D903">
            <v>0.1</v>
          </cell>
          <cell r="E903">
            <v>0.09</v>
          </cell>
          <cell r="F903">
            <v>0</v>
          </cell>
          <cell r="G903">
            <v>0.09</v>
          </cell>
          <cell r="H903">
            <v>0.09</v>
          </cell>
          <cell r="I903">
            <v>6.7500000000000004E-2</v>
          </cell>
          <cell r="J903">
            <v>6.7500000000000004E-2</v>
          </cell>
          <cell r="K903">
            <v>6.7500000000000004E-2</v>
          </cell>
          <cell r="L903">
            <v>0.05</v>
          </cell>
          <cell r="M903">
            <v>0.05</v>
          </cell>
          <cell r="N903">
            <v>7.4999999999999997E-2</v>
          </cell>
        </row>
        <row r="904">
          <cell r="C904">
            <v>37257</v>
          </cell>
          <cell r="D904">
            <v>0.1</v>
          </cell>
          <cell r="E904">
            <v>0.09</v>
          </cell>
          <cell r="F904">
            <v>0</v>
          </cell>
          <cell r="G904">
            <v>0.09</v>
          </cell>
          <cell r="H904">
            <v>0.09</v>
          </cell>
          <cell r="I904">
            <v>6.7500000000000004E-2</v>
          </cell>
          <cell r="J904">
            <v>6.7500000000000004E-2</v>
          </cell>
          <cell r="K904">
            <v>6.7500000000000004E-2</v>
          </cell>
          <cell r="L904">
            <v>0.05</v>
          </cell>
          <cell r="M904">
            <v>0.05</v>
          </cell>
          <cell r="N904">
            <v>7.4999999999999997E-2</v>
          </cell>
        </row>
        <row r="905">
          <cell r="C905">
            <v>37622</v>
          </cell>
          <cell r="D905">
            <v>0.1</v>
          </cell>
          <cell r="E905">
            <v>0.09</v>
          </cell>
          <cell r="F905">
            <v>0</v>
          </cell>
          <cell r="G905">
            <v>0.09</v>
          </cell>
          <cell r="H905">
            <v>0.09</v>
          </cell>
          <cell r="I905">
            <v>6.7500000000000004E-2</v>
          </cell>
          <cell r="J905">
            <v>6.7500000000000004E-2</v>
          </cell>
          <cell r="K905">
            <v>6.7500000000000004E-2</v>
          </cell>
          <cell r="L905">
            <v>0.05</v>
          </cell>
          <cell r="M905">
            <v>0.05</v>
          </cell>
          <cell r="N905">
            <v>7.4999999999999997E-2</v>
          </cell>
        </row>
        <row r="906">
          <cell r="C906">
            <v>37987</v>
          </cell>
          <cell r="D906">
            <v>0.1</v>
          </cell>
          <cell r="E906">
            <v>0.09</v>
          </cell>
          <cell r="F906">
            <v>0</v>
          </cell>
          <cell r="G906">
            <v>0.09</v>
          </cell>
          <cell r="H906">
            <v>0.09</v>
          </cell>
          <cell r="I906">
            <v>6.7500000000000004E-2</v>
          </cell>
          <cell r="J906">
            <v>6.7500000000000004E-2</v>
          </cell>
          <cell r="K906">
            <v>6.7500000000000004E-2</v>
          </cell>
          <cell r="L906">
            <v>0.05</v>
          </cell>
          <cell r="M906">
            <v>0.05</v>
          </cell>
          <cell r="N906">
            <v>7.4999999999999997E-2</v>
          </cell>
        </row>
        <row r="907">
          <cell r="C907">
            <v>38353</v>
          </cell>
          <cell r="D907">
            <v>0.1</v>
          </cell>
          <cell r="E907">
            <v>0.09</v>
          </cell>
          <cell r="F907">
            <v>0</v>
          </cell>
          <cell r="G907">
            <v>0.09</v>
          </cell>
          <cell r="H907">
            <v>0.09</v>
          </cell>
          <cell r="I907">
            <v>6.7500000000000004E-2</v>
          </cell>
          <cell r="J907">
            <v>6.7500000000000004E-2</v>
          </cell>
          <cell r="K907">
            <v>6.7500000000000004E-2</v>
          </cell>
          <cell r="L907">
            <v>0.05</v>
          </cell>
          <cell r="M907">
            <v>0.05</v>
          </cell>
          <cell r="N907">
            <v>7.4999999999999997E-2</v>
          </cell>
        </row>
        <row r="908">
          <cell r="C908">
            <v>38718</v>
          </cell>
          <cell r="D908">
            <v>0.1</v>
          </cell>
          <cell r="E908">
            <v>0.09</v>
          </cell>
          <cell r="F908">
            <v>0</v>
          </cell>
          <cell r="G908">
            <v>0.09</v>
          </cell>
          <cell r="H908">
            <v>0.09</v>
          </cell>
          <cell r="I908">
            <v>6.7500000000000004E-2</v>
          </cell>
          <cell r="J908">
            <v>6.7500000000000004E-2</v>
          </cell>
          <cell r="K908">
            <v>6.7500000000000004E-2</v>
          </cell>
          <cell r="L908">
            <v>0.05</v>
          </cell>
          <cell r="M908">
            <v>0.05</v>
          </cell>
          <cell r="N908">
            <v>7.4999999999999997E-2</v>
          </cell>
        </row>
        <row r="910">
          <cell r="C910" t="str">
            <v>CitiPower</v>
          </cell>
          <cell r="D910" t="str">
            <v>Pulse</v>
          </cell>
          <cell r="E910" t="str">
            <v>AGL</v>
          </cell>
          <cell r="F910" t="str">
            <v>TXU</v>
          </cell>
          <cell r="G910" t="str">
            <v>CitiPower</v>
          </cell>
          <cell r="H910" t="str">
            <v>Powercor</v>
          </cell>
          <cell r="I910" t="str">
            <v>Integral</v>
          </cell>
          <cell r="J910" t="str">
            <v>EnergyAustralia</v>
          </cell>
          <cell r="K910" t="str">
            <v>Rural NSW</v>
          </cell>
          <cell r="L910" t="str">
            <v>Energex</v>
          </cell>
          <cell r="M910" t="str">
            <v>Ergon</v>
          </cell>
          <cell r="N910" t="str">
            <v>Non Incumbent</v>
          </cell>
        </row>
        <row r="911">
          <cell r="C911">
            <v>36526</v>
          </cell>
          <cell r="D911">
            <v>0.1</v>
          </cell>
          <cell r="E911">
            <v>0.08</v>
          </cell>
          <cell r="F911">
            <v>0.08</v>
          </cell>
          <cell r="G911">
            <v>0</v>
          </cell>
          <cell r="H911">
            <v>0.08</v>
          </cell>
          <cell r="I911">
            <v>6.7500000000000004E-2</v>
          </cell>
          <cell r="J911">
            <v>6.7500000000000004E-2</v>
          </cell>
          <cell r="K911">
            <v>6.7500000000000004E-2</v>
          </cell>
          <cell r="L911">
            <v>0.05</v>
          </cell>
          <cell r="M911">
            <v>0.05</v>
          </cell>
          <cell r="N911">
            <v>7.4999999999999997E-2</v>
          </cell>
        </row>
        <row r="912">
          <cell r="C912">
            <v>36892</v>
          </cell>
          <cell r="D912">
            <v>0.1</v>
          </cell>
          <cell r="E912">
            <v>0.08</v>
          </cell>
          <cell r="F912">
            <v>0.08</v>
          </cell>
          <cell r="G912">
            <v>0</v>
          </cell>
          <cell r="H912">
            <v>0.08</v>
          </cell>
          <cell r="I912">
            <v>6.7500000000000004E-2</v>
          </cell>
          <cell r="J912">
            <v>6.7500000000000004E-2</v>
          </cell>
          <cell r="K912">
            <v>6.7500000000000004E-2</v>
          </cell>
          <cell r="L912">
            <v>0.05</v>
          </cell>
          <cell r="M912">
            <v>0.05</v>
          </cell>
          <cell r="N912">
            <v>7.4999999999999997E-2</v>
          </cell>
        </row>
        <row r="913">
          <cell r="C913">
            <v>37257</v>
          </cell>
          <cell r="D913">
            <v>0.1</v>
          </cell>
          <cell r="E913">
            <v>0.08</v>
          </cell>
          <cell r="F913">
            <v>0.08</v>
          </cell>
          <cell r="G913">
            <v>0</v>
          </cell>
          <cell r="H913">
            <v>0.08</v>
          </cell>
          <cell r="I913">
            <v>6.7500000000000004E-2</v>
          </cell>
          <cell r="J913">
            <v>6.7500000000000004E-2</v>
          </cell>
          <cell r="K913">
            <v>6.7500000000000004E-2</v>
          </cell>
          <cell r="L913">
            <v>0.05</v>
          </cell>
          <cell r="M913">
            <v>0.05</v>
          </cell>
          <cell r="N913">
            <v>7.4999999999999997E-2</v>
          </cell>
        </row>
        <row r="914">
          <cell r="C914">
            <v>37622</v>
          </cell>
          <cell r="D914">
            <v>0.1</v>
          </cell>
          <cell r="E914">
            <v>0.08</v>
          </cell>
          <cell r="F914">
            <v>0.08</v>
          </cell>
          <cell r="G914">
            <v>0</v>
          </cell>
          <cell r="H914">
            <v>0.08</v>
          </cell>
          <cell r="I914">
            <v>6.7500000000000004E-2</v>
          </cell>
          <cell r="J914">
            <v>6.7500000000000004E-2</v>
          </cell>
          <cell r="K914">
            <v>6.7500000000000004E-2</v>
          </cell>
          <cell r="L914">
            <v>0.05</v>
          </cell>
          <cell r="M914">
            <v>0.05</v>
          </cell>
          <cell r="N914">
            <v>7.4999999999999997E-2</v>
          </cell>
        </row>
        <row r="915">
          <cell r="C915">
            <v>37987</v>
          </cell>
          <cell r="D915">
            <v>0.1</v>
          </cell>
          <cell r="E915">
            <v>0.08</v>
          </cell>
          <cell r="F915">
            <v>0.08</v>
          </cell>
          <cell r="G915">
            <v>0</v>
          </cell>
          <cell r="H915">
            <v>0.08</v>
          </cell>
          <cell r="I915">
            <v>6.7500000000000004E-2</v>
          </cell>
          <cell r="J915">
            <v>6.7500000000000004E-2</v>
          </cell>
          <cell r="K915">
            <v>6.7500000000000004E-2</v>
          </cell>
          <cell r="L915">
            <v>0.05</v>
          </cell>
          <cell r="M915">
            <v>0.05</v>
          </cell>
          <cell r="N915">
            <v>7.4999999999999997E-2</v>
          </cell>
        </row>
        <row r="916">
          <cell r="C916">
            <v>38353</v>
          </cell>
          <cell r="D916">
            <v>0.1</v>
          </cell>
          <cell r="E916">
            <v>0.08</v>
          </cell>
          <cell r="F916">
            <v>0.08</v>
          </cell>
          <cell r="G916">
            <v>0</v>
          </cell>
          <cell r="H916">
            <v>0.08</v>
          </cell>
          <cell r="I916">
            <v>6.7500000000000004E-2</v>
          </cell>
          <cell r="J916">
            <v>6.7500000000000004E-2</v>
          </cell>
          <cell r="K916">
            <v>6.7500000000000004E-2</v>
          </cell>
          <cell r="L916">
            <v>0.05</v>
          </cell>
          <cell r="M916">
            <v>0.05</v>
          </cell>
          <cell r="N916">
            <v>7.4999999999999997E-2</v>
          </cell>
        </row>
        <row r="917">
          <cell r="C917">
            <v>38718</v>
          </cell>
          <cell r="D917">
            <v>0.1</v>
          </cell>
          <cell r="E917">
            <v>0.08</v>
          </cell>
          <cell r="F917">
            <v>0.08</v>
          </cell>
          <cell r="G917">
            <v>0</v>
          </cell>
          <cell r="H917">
            <v>0.08</v>
          </cell>
          <cell r="I917">
            <v>6.7500000000000004E-2</v>
          </cell>
          <cell r="J917">
            <v>6.7500000000000004E-2</v>
          </cell>
          <cell r="K917">
            <v>6.7500000000000004E-2</v>
          </cell>
          <cell r="L917">
            <v>0.05</v>
          </cell>
          <cell r="M917">
            <v>0.05</v>
          </cell>
          <cell r="N917">
            <v>7.4999999999999997E-2</v>
          </cell>
        </row>
        <row r="919">
          <cell r="C919" t="str">
            <v>Powercor</v>
          </cell>
          <cell r="D919" t="str">
            <v>Pulse</v>
          </cell>
          <cell r="E919" t="str">
            <v>AGL</v>
          </cell>
          <cell r="F919" t="str">
            <v>TXU</v>
          </cell>
          <cell r="G919" t="str">
            <v>CitiPower</v>
          </cell>
          <cell r="H919" t="str">
            <v>Powercor</v>
          </cell>
          <cell r="I919" t="str">
            <v>Integral</v>
          </cell>
          <cell r="J919" t="str">
            <v>EnergyAustralia</v>
          </cell>
          <cell r="K919" t="str">
            <v>Rural NSW</v>
          </cell>
          <cell r="L919" t="str">
            <v>Energex</v>
          </cell>
          <cell r="M919" t="str">
            <v>Ergon</v>
          </cell>
          <cell r="N919" t="str">
            <v>Non Incumbent</v>
          </cell>
        </row>
        <row r="920">
          <cell r="C920">
            <v>36526</v>
          </cell>
          <cell r="D920">
            <v>0.1</v>
          </cell>
          <cell r="E920">
            <v>0.09</v>
          </cell>
          <cell r="F920">
            <v>0.09</v>
          </cell>
          <cell r="G920">
            <v>0.09</v>
          </cell>
          <cell r="H920">
            <v>0</v>
          </cell>
          <cell r="I920">
            <v>6.7500000000000004E-2</v>
          </cell>
          <cell r="J920">
            <v>6.7500000000000004E-2</v>
          </cell>
          <cell r="K920">
            <v>6.7500000000000004E-2</v>
          </cell>
          <cell r="L920">
            <v>0.05</v>
          </cell>
          <cell r="M920">
            <v>0.05</v>
          </cell>
          <cell r="N920">
            <v>7.4999999999999997E-2</v>
          </cell>
        </row>
        <row r="921">
          <cell r="C921">
            <v>36892</v>
          </cell>
          <cell r="D921">
            <v>0.1</v>
          </cell>
          <cell r="E921">
            <v>0.09</v>
          </cell>
          <cell r="F921">
            <v>0.09</v>
          </cell>
          <cell r="G921">
            <v>0.09</v>
          </cell>
          <cell r="H921">
            <v>0</v>
          </cell>
          <cell r="I921">
            <v>6.7500000000000004E-2</v>
          </cell>
          <cell r="J921">
            <v>6.7500000000000004E-2</v>
          </cell>
          <cell r="K921">
            <v>6.7500000000000004E-2</v>
          </cell>
          <cell r="L921">
            <v>0.05</v>
          </cell>
          <cell r="M921">
            <v>0.05</v>
          </cell>
          <cell r="N921">
            <v>7.4999999999999997E-2</v>
          </cell>
        </row>
        <row r="922">
          <cell r="C922">
            <v>37257</v>
          </cell>
          <cell r="D922">
            <v>0.1</v>
          </cell>
          <cell r="E922">
            <v>0.09</v>
          </cell>
          <cell r="F922">
            <v>0.09</v>
          </cell>
          <cell r="G922">
            <v>0.09</v>
          </cell>
          <cell r="H922">
            <v>0</v>
          </cell>
          <cell r="I922">
            <v>6.7500000000000004E-2</v>
          </cell>
          <cell r="J922">
            <v>6.7500000000000004E-2</v>
          </cell>
          <cell r="K922">
            <v>6.7500000000000004E-2</v>
          </cell>
          <cell r="L922">
            <v>0.05</v>
          </cell>
          <cell r="M922">
            <v>0.05</v>
          </cell>
          <cell r="N922">
            <v>7.4999999999999997E-2</v>
          </cell>
        </row>
        <row r="923">
          <cell r="C923">
            <v>37622</v>
          </cell>
          <cell r="D923">
            <v>0.1</v>
          </cell>
          <cell r="E923">
            <v>0.09</v>
          </cell>
          <cell r="F923">
            <v>0.09</v>
          </cell>
          <cell r="G923">
            <v>0.09</v>
          </cell>
          <cell r="H923">
            <v>0</v>
          </cell>
          <cell r="I923">
            <v>6.7500000000000004E-2</v>
          </cell>
          <cell r="J923">
            <v>6.7500000000000004E-2</v>
          </cell>
          <cell r="K923">
            <v>6.7500000000000004E-2</v>
          </cell>
          <cell r="L923">
            <v>0.05</v>
          </cell>
          <cell r="M923">
            <v>0.05</v>
          </cell>
          <cell r="N923">
            <v>7.4999999999999997E-2</v>
          </cell>
        </row>
        <row r="924">
          <cell r="C924">
            <v>37987</v>
          </cell>
          <cell r="D924">
            <v>0.1</v>
          </cell>
          <cell r="E924">
            <v>0.09</v>
          </cell>
          <cell r="F924">
            <v>0.09</v>
          </cell>
          <cell r="G924">
            <v>0.09</v>
          </cell>
          <cell r="H924">
            <v>0</v>
          </cell>
          <cell r="I924">
            <v>6.7500000000000004E-2</v>
          </cell>
          <cell r="J924">
            <v>6.7500000000000004E-2</v>
          </cell>
          <cell r="K924">
            <v>6.7500000000000004E-2</v>
          </cell>
          <cell r="L924">
            <v>0.05</v>
          </cell>
          <cell r="M924">
            <v>0.05</v>
          </cell>
          <cell r="N924">
            <v>7.4999999999999997E-2</v>
          </cell>
        </row>
        <row r="925">
          <cell r="C925">
            <v>38353</v>
          </cell>
          <cell r="D925">
            <v>0.1</v>
          </cell>
          <cell r="E925">
            <v>0.09</v>
          </cell>
          <cell r="F925">
            <v>0.09</v>
          </cell>
          <cell r="G925">
            <v>0.09</v>
          </cell>
          <cell r="H925">
            <v>0</v>
          </cell>
          <cell r="I925">
            <v>6.7500000000000004E-2</v>
          </cell>
          <cell r="J925">
            <v>6.7500000000000004E-2</v>
          </cell>
          <cell r="K925">
            <v>6.7500000000000004E-2</v>
          </cell>
          <cell r="L925">
            <v>0.05</v>
          </cell>
          <cell r="M925">
            <v>0.05</v>
          </cell>
          <cell r="N925">
            <v>7.4999999999999997E-2</v>
          </cell>
        </row>
        <row r="926">
          <cell r="C926">
            <v>38718</v>
          </cell>
          <cell r="D926">
            <v>0.1</v>
          </cell>
          <cell r="E926">
            <v>0.09</v>
          </cell>
          <cell r="F926">
            <v>0.09</v>
          </cell>
          <cell r="G926">
            <v>0.09</v>
          </cell>
          <cell r="H926">
            <v>0</v>
          </cell>
          <cell r="I926">
            <v>6.7500000000000004E-2</v>
          </cell>
          <cell r="J926">
            <v>6.7500000000000004E-2</v>
          </cell>
          <cell r="K926">
            <v>6.7500000000000004E-2</v>
          </cell>
          <cell r="L926">
            <v>0.05</v>
          </cell>
          <cell r="M926">
            <v>0.05</v>
          </cell>
          <cell r="N926">
            <v>7.4999999999999997E-2</v>
          </cell>
        </row>
        <row r="928">
          <cell r="C928" t="str">
            <v>Integral</v>
          </cell>
          <cell r="D928" t="str">
            <v>Pulse</v>
          </cell>
          <cell r="E928" t="str">
            <v>AGL</v>
          </cell>
          <cell r="F928" t="str">
            <v>TXU</v>
          </cell>
          <cell r="G928" t="str">
            <v>CitiPower</v>
          </cell>
          <cell r="H928" t="str">
            <v>Powercor</v>
          </cell>
          <cell r="I928" t="str">
            <v>Integral</v>
          </cell>
          <cell r="J928" t="str">
            <v>EnergyAustralia</v>
          </cell>
          <cell r="K928" t="str">
            <v>Rural NSW</v>
          </cell>
          <cell r="L928" t="str">
            <v>Energex</v>
          </cell>
          <cell r="M928" t="str">
            <v>Ergon</v>
          </cell>
          <cell r="N928" t="str">
            <v>Non Incumbent</v>
          </cell>
        </row>
        <row r="929">
          <cell r="C929">
            <v>36526</v>
          </cell>
          <cell r="D929">
            <v>0.11333333333333334</v>
          </cell>
          <cell r="E929">
            <v>0.11333333333333334</v>
          </cell>
          <cell r="F929">
            <v>0.11333333333333334</v>
          </cell>
          <cell r="G929">
            <v>0.11333333333333334</v>
          </cell>
          <cell r="H929">
            <v>0.11333333333333334</v>
          </cell>
          <cell r="I929">
            <v>0</v>
          </cell>
          <cell r="J929">
            <v>0.2</v>
          </cell>
          <cell r="K929">
            <v>0.2</v>
          </cell>
          <cell r="L929">
            <v>8.3333333333333329E-2</v>
          </cell>
          <cell r="M929">
            <v>8.3333333333333329E-2</v>
          </cell>
          <cell r="N929">
            <v>0.12</v>
          </cell>
        </row>
        <row r="930">
          <cell r="C930">
            <v>36892</v>
          </cell>
          <cell r="D930">
            <v>0.11333333333333334</v>
          </cell>
          <cell r="E930">
            <v>0.11333333333333334</v>
          </cell>
          <cell r="F930">
            <v>0.11333333333333334</v>
          </cell>
          <cell r="G930">
            <v>0.11333333333333334</v>
          </cell>
          <cell r="H930">
            <v>0.11333333333333334</v>
          </cell>
          <cell r="I930">
            <v>0</v>
          </cell>
          <cell r="J930">
            <v>0.2</v>
          </cell>
          <cell r="K930">
            <v>0.2</v>
          </cell>
          <cell r="L930">
            <v>8.3333333333333329E-2</v>
          </cell>
          <cell r="M930">
            <v>8.3333333333333329E-2</v>
          </cell>
          <cell r="N930">
            <v>0.12</v>
          </cell>
        </row>
        <row r="931">
          <cell r="C931">
            <v>37257</v>
          </cell>
          <cell r="D931">
            <v>0.11333333333333334</v>
          </cell>
          <cell r="E931">
            <v>0.11333333333333334</v>
          </cell>
          <cell r="F931">
            <v>0.11333333333333334</v>
          </cell>
          <cell r="G931">
            <v>0.11333333333333334</v>
          </cell>
          <cell r="H931">
            <v>0.11333333333333334</v>
          </cell>
          <cell r="I931">
            <v>0</v>
          </cell>
          <cell r="J931">
            <v>0.2</v>
          </cell>
          <cell r="K931">
            <v>0.2</v>
          </cell>
          <cell r="L931">
            <v>8.3333333333333329E-2</v>
          </cell>
          <cell r="M931">
            <v>8.3333333333333329E-2</v>
          </cell>
          <cell r="N931">
            <v>0.12</v>
          </cell>
        </row>
        <row r="932">
          <cell r="C932">
            <v>37622</v>
          </cell>
          <cell r="D932">
            <v>0.11333333333333334</v>
          </cell>
          <cell r="E932">
            <v>0.11333333333333334</v>
          </cell>
          <cell r="F932">
            <v>0.11333333333333334</v>
          </cell>
          <cell r="G932">
            <v>0.11333333333333334</v>
          </cell>
          <cell r="H932">
            <v>0.11333333333333334</v>
          </cell>
          <cell r="I932">
            <v>0</v>
          </cell>
          <cell r="J932">
            <v>0.2</v>
          </cell>
          <cell r="K932">
            <v>0.2</v>
          </cell>
          <cell r="L932">
            <v>8.3333333333333329E-2</v>
          </cell>
          <cell r="M932">
            <v>8.3333333333333329E-2</v>
          </cell>
          <cell r="N932">
            <v>0.12</v>
          </cell>
        </row>
        <row r="933">
          <cell r="C933">
            <v>37987</v>
          </cell>
          <cell r="D933">
            <v>0.11333333333333334</v>
          </cell>
          <cell r="E933">
            <v>0.11333333333333334</v>
          </cell>
          <cell r="F933">
            <v>0.11333333333333334</v>
          </cell>
          <cell r="G933">
            <v>0.11333333333333334</v>
          </cell>
          <cell r="H933">
            <v>0.11333333333333334</v>
          </cell>
          <cell r="I933">
            <v>0</v>
          </cell>
          <cell r="J933">
            <v>0.2</v>
          </cell>
          <cell r="K933">
            <v>0.2</v>
          </cell>
          <cell r="L933">
            <v>8.3333333333333329E-2</v>
          </cell>
          <cell r="M933">
            <v>8.3333333333333329E-2</v>
          </cell>
          <cell r="N933">
            <v>0.12</v>
          </cell>
        </row>
        <row r="934">
          <cell r="C934">
            <v>38353</v>
          </cell>
          <cell r="D934">
            <v>0.11333333333333334</v>
          </cell>
          <cell r="E934">
            <v>0.11333333333333334</v>
          </cell>
          <cell r="F934">
            <v>0.11333333333333334</v>
          </cell>
          <cell r="G934">
            <v>0.11333333333333334</v>
          </cell>
          <cell r="H934">
            <v>0.11333333333333334</v>
          </cell>
          <cell r="I934">
            <v>0</v>
          </cell>
          <cell r="J934">
            <v>0.2</v>
          </cell>
          <cell r="K934">
            <v>0.2</v>
          </cell>
          <cell r="L934">
            <v>8.3333333333333329E-2</v>
          </cell>
          <cell r="M934">
            <v>8.3333333333333329E-2</v>
          </cell>
          <cell r="N934">
            <v>0.12</v>
          </cell>
        </row>
        <row r="935">
          <cell r="C935">
            <v>38718</v>
          </cell>
          <cell r="D935">
            <v>0.11333333333333334</v>
          </cell>
          <cell r="E935">
            <v>0.11333333333333334</v>
          </cell>
          <cell r="F935">
            <v>0.11333333333333334</v>
          </cell>
          <cell r="G935">
            <v>0.11333333333333334</v>
          </cell>
          <cell r="H935">
            <v>0.11333333333333334</v>
          </cell>
          <cell r="I935">
            <v>0</v>
          </cell>
          <cell r="J935">
            <v>0.2</v>
          </cell>
          <cell r="K935">
            <v>0.2</v>
          </cell>
          <cell r="L935">
            <v>8.3333333333333329E-2</v>
          </cell>
          <cell r="M935">
            <v>8.3333333333333329E-2</v>
          </cell>
          <cell r="N935">
            <v>0.12</v>
          </cell>
        </row>
        <row r="937">
          <cell r="C937" t="str">
            <v>EnergyAustralia</v>
          </cell>
          <cell r="D937" t="str">
            <v>Pulse</v>
          </cell>
          <cell r="E937" t="str">
            <v>AGL</v>
          </cell>
          <cell r="F937" t="str">
            <v>TXU</v>
          </cell>
          <cell r="G937" t="str">
            <v>CitiPower</v>
          </cell>
          <cell r="H937" t="str">
            <v>Powercor</v>
          </cell>
          <cell r="I937" t="str">
            <v>Integral</v>
          </cell>
          <cell r="J937" t="str">
            <v>EnergyAustralia</v>
          </cell>
          <cell r="K937" t="str">
            <v>Rural NSW</v>
          </cell>
          <cell r="L937" t="str">
            <v>Energex</v>
          </cell>
          <cell r="M937" t="str">
            <v>Ergon</v>
          </cell>
          <cell r="N937" t="str">
            <v>Non Incumbent</v>
          </cell>
        </row>
        <row r="938">
          <cell r="C938">
            <v>36526</v>
          </cell>
          <cell r="D938">
            <v>0.11333333333333334</v>
          </cell>
          <cell r="E938">
            <v>0.11333333333333334</v>
          </cell>
          <cell r="F938">
            <v>0.11333333333333334</v>
          </cell>
          <cell r="G938">
            <v>0.11333333333333334</v>
          </cell>
          <cell r="H938">
            <v>0.11333333333333334</v>
          </cell>
          <cell r="I938">
            <v>0.2</v>
          </cell>
          <cell r="J938">
            <v>0</v>
          </cell>
          <cell r="K938">
            <v>0.2</v>
          </cell>
          <cell r="L938">
            <v>8.3333333333333329E-2</v>
          </cell>
          <cell r="M938">
            <v>8.3333333333333329E-2</v>
          </cell>
          <cell r="N938">
            <v>0.12</v>
          </cell>
        </row>
        <row r="939">
          <cell r="C939">
            <v>36892</v>
          </cell>
          <cell r="D939">
            <v>0.11333333333333334</v>
          </cell>
          <cell r="E939">
            <v>0.11333333333333334</v>
          </cell>
          <cell r="F939">
            <v>0.11333333333333334</v>
          </cell>
          <cell r="G939">
            <v>0.11333333333333334</v>
          </cell>
          <cell r="H939">
            <v>0.11333333333333334</v>
          </cell>
          <cell r="I939">
            <v>0.2</v>
          </cell>
          <cell r="J939">
            <v>0</v>
          </cell>
          <cell r="K939">
            <v>0.2</v>
          </cell>
          <cell r="L939">
            <v>8.3333333333333329E-2</v>
          </cell>
          <cell r="M939">
            <v>8.3333333333333329E-2</v>
          </cell>
          <cell r="N939">
            <v>0.12</v>
          </cell>
        </row>
        <row r="940">
          <cell r="C940">
            <v>37257</v>
          </cell>
          <cell r="D940">
            <v>0.11333333333333334</v>
          </cell>
          <cell r="E940">
            <v>0.11333333333333334</v>
          </cell>
          <cell r="F940">
            <v>0.11333333333333334</v>
          </cell>
          <cell r="G940">
            <v>0.11333333333333334</v>
          </cell>
          <cell r="H940">
            <v>0.11333333333333334</v>
          </cell>
          <cell r="I940">
            <v>0.2</v>
          </cell>
          <cell r="J940">
            <v>0</v>
          </cell>
          <cell r="K940">
            <v>0.2</v>
          </cell>
          <cell r="L940">
            <v>8.3333333333333329E-2</v>
          </cell>
          <cell r="M940">
            <v>8.3333333333333329E-2</v>
          </cell>
          <cell r="N940">
            <v>0.12</v>
          </cell>
        </row>
        <row r="941">
          <cell r="C941">
            <v>37622</v>
          </cell>
          <cell r="D941">
            <v>0.11333333333333334</v>
          </cell>
          <cell r="E941">
            <v>0.11333333333333334</v>
          </cell>
          <cell r="F941">
            <v>0.11333333333333334</v>
          </cell>
          <cell r="G941">
            <v>0.11333333333333334</v>
          </cell>
          <cell r="H941">
            <v>0.11333333333333334</v>
          </cell>
          <cell r="I941">
            <v>0.2</v>
          </cell>
          <cell r="J941">
            <v>0</v>
          </cell>
          <cell r="K941">
            <v>0.2</v>
          </cell>
          <cell r="L941">
            <v>8.3333333333333329E-2</v>
          </cell>
          <cell r="M941">
            <v>8.3333333333333329E-2</v>
          </cell>
          <cell r="N941">
            <v>0.12</v>
          </cell>
        </row>
        <row r="942">
          <cell r="C942">
            <v>37987</v>
          </cell>
          <cell r="D942">
            <v>0.11333333333333334</v>
          </cell>
          <cell r="E942">
            <v>0.11333333333333334</v>
          </cell>
          <cell r="F942">
            <v>0.11333333333333334</v>
          </cell>
          <cell r="G942">
            <v>0.11333333333333334</v>
          </cell>
          <cell r="H942">
            <v>0.11333333333333334</v>
          </cell>
          <cell r="I942">
            <v>0.2</v>
          </cell>
          <cell r="J942">
            <v>0</v>
          </cell>
          <cell r="K942">
            <v>0.2</v>
          </cell>
          <cell r="L942">
            <v>8.3333333333333329E-2</v>
          </cell>
          <cell r="M942">
            <v>8.3333333333333329E-2</v>
          </cell>
          <cell r="N942">
            <v>0.12</v>
          </cell>
        </row>
        <row r="943">
          <cell r="C943">
            <v>38353</v>
          </cell>
          <cell r="D943">
            <v>0.11333333333333334</v>
          </cell>
          <cell r="E943">
            <v>0.11333333333333334</v>
          </cell>
          <cell r="F943">
            <v>0.11333333333333334</v>
          </cell>
          <cell r="G943">
            <v>0.11333333333333334</v>
          </cell>
          <cell r="H943">
            <v>0.11333333333333334</v>
          </cell>
          <cell r="I943">
            <v>0.2</v>
          </cell>
          <cell r="J943">
            <v>0</v>
          </cell>
          <cell r="K943">
            <v>0.2</v>
          </cell>
          <cell r="L943">
            <v>8.3333333333333329E-2</v>
          </cell>
          <cell r="M943">
            <v>8.3333333333333329E-2</v>
          </cell>
          <cell r="N943">
            <v>0.12</v>
          </cell>
        </row>
        <row r="944">
          <cell r="C944">
            <v>38718</v>
          </cell>
          <cell r="D944">
            <v>0.11333333333333334</v>
          </cell>
          <cell r="E944">
            <v>0.11333333333333334</v>
          </cell>
          <cell r="F944">
            <v>0.11333333333333334</v>
          </cell>
          <cell r="G944">
            <v>0.11333333333333334</v>
          </cell>
          <cell r="H944">
            <v>0.11333333333333334</v>
          </cell>
          <cell r="I944">
            <v>0.2</v>
          </cell>
          <cell r="J944">
            <v>0</v>
          </cell>
          <cell r="K944">
            <v>0.2</v>
          </cell>
          <cell r="L944">
            <v>8.3333333333333329E-2</v>
          </cell>
          <cell r="M944">
            <v>8.3333333333333329E-2</v>
          </cell>
          <cell r="N944">
            <v>0.12</v>
          </cell>
        </row>
        <row r="946">
          <cell r="C946" t="str">
            <v>Rural NSW</v>
          </cell>
          <cell r="D946" t="str">
            <v>Pulse</v>
          </cell>
          <cell r="E946" t="str">
            <v>AGL</v>
          </cell>
          <cell r="F946" t="str">
            <v>TXU</v>
          </cell>
          <cell r="G946" t="str">
            <v>CitiPower</v>
          </cell>
          <cell r="H946" t="str">
            <v>Powercor</v>
          </cell>
          <cell r="I946" t="str">
            <v>Integral</v>
          </cell>
          <cell r="J946" t="str">
            <v>EnergyAustralia</v>
          </cell>
          <cell r="K946" t="str">
            <v>Rural NSW</v>
          </cell>
          <cell r="L946" t="str">
            <v>Energex</v>
          </cell>
          <cell r="M946" t="str">
            <v>Ergon</v>
          </cell>
          <cell r="N946" t="str">
            <v>Non Incumbent</v>
          </cell>
        </row>
        <row r="947">
          <cell r="C947">
            <v>36526</v>
          </cell>
          <cell r="D947">
            <v>0.11333333333333334</v>
          </cell>
          <cell r="E947">
            <v>0.11333333333333334</v>
          </cell>
          <cell r="F947">
            <v>0.11333333333333334</v>
          </cell>
          <cell r="G947">
            <v>0.11333333333333334</v>
          </cell>
          <cell r="H947">
            <v>0.11333333333333334</v>
          </cell>
          <cell r="I947">
            <v>0.2</v>
          </cell>
          <cell r="J947">
            <v>0.2</v>
          </cell>
          <cell r="K947">
            <v>0</v>
          </cell>
          <cell r="L947">
            <v>8.3333333333333329E-2</v>
          </cell>
          <cell r="M947">
            <v>8.3333333333333329E-2</v>
          </cell>
          <cell r="N947">
            <v>0.12</v>
          </cell>
        </row>
        <row r="948">
          <cell r="C948">
            <v>36892</v>
          </cell>
          <cell r="D948">
            <v>0.11333333333333334</v>
          </cell>
          <cell r="E948">
            <v>0.11333333333333334</v>
          </cell>
          <cell r="F948">
            <v>0.11333333333333334</v>
          </cell>
          <cell r="G948">
            <v>0.11333333333333334</v>
          </cell>
          <cell r="H948">
            <v>0.11333333333333334</v>
          </cell>
          <cell r="I948">
            <v>0.2</v>
          </cell>
          <cell r="J948">
            <v>0.2</v>
          </cell>
          <cell r="K948">
            <v>0</v>
          </cell>
          <cell r="L948">
            <v>8.3333333333333329E-2</v>
          </cell>
          <cell r="M948">
            <v>8.3333333333333329E-2</v>
          </cell>
          <cell r="N948">
            <v>0.12</v>
          </cell>
        </row>
        <row r="949">
          <cell r="C949">
            <v>37257</v>
          </cell>
          <cell r="D949">
            <v>0.11333333333333334</v>
          </cell>
          <cell r="E949">
            <v>0.11333333333333334</v>
          </cell>
          <cell r="F949">
            <v>0.11333333333333334</v>
          </cell>
          <cell r="G949">
            <v>0.11333333333333334</v>
          </cell>
          <cell r="H949">
            <v>0.11333333333333334</v>
          </cell>
          <cell r="I949">
            <v>0.2</v>
          </cell>
          <cell r="J949">
            <v>0.2</v>
          </cell>
          <cell r="K949">
            <v>0</v>
          </cell>
          <cell r="L949">
            <v>8.3333333333333329E-2</v>
          </cell>
          <cell r="M949">
            <v>8.3333333333333329E-2</v>
          </cell>
          <cell r="N949">
            <v>0.12</v>
          </cell>
        </row>
        <row r="950">
          <cell r="C950">
            <v>37622</v>
          </cell>
          <cell r="D950">
            <v>0.11333333333333334</v>
          </cell>
          <cell r="E950">
            <v>0.11333333333333334</v>
          </cell>
          <cell r="F950">
            <v>0.11333333333333334</v>
          </cell>
          <cell r="G950">
            <v>0.11333333333333334</v>
          </cell>
          <cell r="H950">
            <v>0.11333333333333334</v>
          </cell>
          <cell r="I950">
            <v>0.2</v>
          </cell>
          <cell r="J950">
            <v>0.2</v>
          </cell>
          <cell r="K950">
            <v>0</v>
          </cell>
          <cell r="L950">
            <v>8.3333333333333329E-2</v>
          </cell>
          <cell r="M950">
            <v>8.3333333333333329E-2</v>
          </cell>
          <cell r="N950">
            <v>0.12</v>
          </cell>
        </row>
        <row r="951">
          <cell r="C951">
            <v>37987</v>
          </cell>
          <cell r="D951">
            <v>0.11333333333333334</v>
          </cell>
          <cell r="E951">
            <v>0.11333333333333334</v>
          </cell>
          <cell r="F951">
            <v>0.11333333333333334</v>
          </cell>
          <cell r="G951">
            <v>0.11333333333333334</v>
          </cell>
          <cell r="H951">
            <v>0.11333333333333334</v>
          </cell>
          <cell r="I951">
            <v>0.2</v>
          </cell>
          <cell r="J951">
            <v>0.2</v>
          </cell>
          <cell r="K951">
            <v>0</v>
          </cell>
          <cell r="L951">
            <v>8.3333333333333329E-2</v>
          </cell>
          <cell r="M951">
            <v>8.3333333333333329E-2</v>
          </cell>
          <cell r="N951">
            <v>0.12</v>
          </cell>
        </row>
        <row r="952">
          <cell r="C952">
            <v>38353</v>
          </cell>
          <cell r="D952">
            <v>0.11333333333333334</v>
          </cell>
          <cell r="E952">
            <v>0.11333333333333334</v>
          </cell>
          <cell r="F952">
            <v>0.11333333333333334</v>
          </cell>
          <cell r="G952">
            <v>0.11333333333333334</v>
          </cell>
          <cell r="H952">
            <v>0.11333333333333334</v>
          </cell>
          <cell r="I952">
            <v>0.2</v>
          </cell>
          <cell r="J952">
            <v>0.2</v>
          </cell>
          <cell r="K952">
            <v>0</v>
          </cell>
          <cell r="L952">
            <v>8.3333333333333329E-2</v>
          </cell>
          <cell r="M952">
            <v>8.3333333333333329E-2</v>
          </cell>
          <cell r="N952">
            <v>0.12</v>
          </cell>
        </row>
        <row r="953">
          <cell r="C953">
            <v>38718</v>
          </cell>
          <cell r="D953">
            <v>0.11333333333333334</v>
          </cell>
          <cell r="E953">
            <v>0.11333333333333334</v>
          </cell>
          <cell r="F953">
            <v>0.11333333333333334</v>
          </cell>
          <cell r="G953">
            <v>0.11333333333333334</v>
          </cell>
          <cell r="H953">
            <v>0.11333333333333334</v>
          </cell>
          <cell r="I953">
            <v>0.2</v>
          </cell>
          <cell r="J953">
            <v>0.2</v>
          </cell>
          <cell r="K953">
            <v>0</v>
          </cell>
          <cell r="L953">
            <v>8.3333333333333329E-2</v>
          </cell>
          <cell r="M953">
            <v>8.3333333333333329E-2</v>
          </cell>
          <cell r="N953">
            <v>0.12</v>
          </cell>
        </row>
        <row r="955">
          <cell r="C955" t="str">
            <v>Energex</v>
          </cell>
          <cell r="D955" t="str">
            <v>Pulse</v>
          </cell>
          <cell r="E955" t="str">
            <v>AGL</v>
          </cell>
          <cell r="F955" t="str">
            <v>TXU</v>
          </cell>
          <cell r="G955" t="str">
            <v>CitiPower</v>
          </cell>
          <cell r="H955" t="str">
            <v>Powercor</v>
          </cell>
          <cell r="I955" t="str">
            <v>Integral</v>
          </cell>
          <cell r="J955" t="str">
            <v>EnergyAustralia</v>
          </cell>
          <cell r="K955" t="str">
            <v>Rural NSW</v>
          </cell>
          <cell r="L955" t="str">
            <v>Energex</v>
          </cell>
          <cell r="M955" t="str">
            <v>Ergon</v>
          </cell>
          <cell r="N955" t="str">
            <v>Non Incumbent</v>
          </cell>
        </row>
        <row r="956">
          <cell r="C956">
            <v>36526</v>
          </cell>
          <cell r="D956">
            <v>7.0000000000000007E-2</v>
          </cell>
          <cell r="E956">
            <v>0.08</v>
          </cell>
          <cell r="F956">
            <v>0.08</v>
          </cell>
          <cell r="G956">
            <v>0.08</v>
          </cell>
          <cell r="H956">
            <v>0.08</v>
          </cell>
          <cell r="I956">
            <v>7.0000000000000007E-2</v>
          </cell>
          <cell r="J956">
            <v>7.0000000000000007E-2</v>
          </cell>
          <cell r="K956">
            <v>7.0000000000000007E-2</v>
          </cell>
          <cell r="L956">
            <v>0</v>
          </cell>
          <cell r="M956">
            <v>0.4</v>
          </cell>
          <cell r="N956">
            <v>7.4999999999999997E-2</v>
          </cell>
        </row>
        <row r="957">
          <cell r="C957">
            <v>36892</v>
          </cell>
          <cell r="D957">
            <v>7.0000000000000007E-2</v>
          </cell>
          <cell r="E957">
            <v>0.08</v>
          </cell>
          <cell r="F957">
            <v>0.08</v>
          </cell>
          <cell r="G957">
            <v>0.08</v>
          </cell>
          <cell r="H957">
            <v>0.08</v>
          </cell>
          <cell r="I957">
            <v>7.0000000000000007E-2</v>
          </cell>
          <cell r="J957">
            <v>7.0000000000000007E-2</v>
          </cell>
          <cell r="K957">
            <v>7.0000000000000007E-2</v>
          </cell>
          <cell r="L957">
            <v>0</v>
          </cell>
          <cell r="M957">
            <v>0.4</v>
          </cell>
          <cell r="N957">
            <v>7.4999999999999997E-2</v>
          </cell>
        </row>
        <row r="958">
          <cell r="C958">
            <v>37257</v>
          </cell>
          <cell r="D958">
            <v>7.0000000000000007E-2</v>
          </cell>
          <cell r="E958">
            <v>0.08</v>
          </cell>
          <cell r="F958">
            <v>0.08</v>
          </cell>
          <cell r="G958">
            <v>0.08</v>
          </cell>
          <cell r="H958">
            <v>0.08</v>
          </cell>
          <cell r="I958">
            <v>7.0000000000000007E-2</v>
          </cell>
          <cell r="J958">
            <v>7.0000000000000007E-2</v>
          </cell>
          <cell r="K958">
            <v>7.0000000000000007E-2</v>
          </cell>
          <cell r="L958">
            <v>0</v>
          </cell>
          <cell r="M958">
            <v>0.4</v>
          </cell>
          <cell r="N958">
            <v>7.4999999999999997E-2</v>
          </cell>
        </row>
        <row r="959">
          <cell r="C959">
            <v>37622</v>
          </cell>
          <cell r="D959">
            <v>7.0000000000000007E-2</v>
          </cell>
          <cell r="E959">
            <v>0.08</v>
          </cell>
          <cell r="F959">
            <v>0.08</v>
          </cell>
          <cell r="G959">
            <v>0.08</v>
          </cell>
          <cell r="H959">
            <v>0.08</v>
          </cell>
          <cell r="I959">
            <v>7.0000000000000007E-2</v>
          </cell>
          <cell r="J959">
            <v>7.0000000000000007E-2</v>
          </cell>
          <cell r="K959">
            <v>7.0000000000000007E-2</v>
          </cell>
          <cell r="L959">
            <v>0</v>
          </cell>
          <cell r="M959">
            <v>0.4</v>
          </cell>
          <cell r="N959">
            <v>7.4999999999999997E-2</v>
          </cell>
        </row>
        <row r="960">
          <cell r="C960">
            <v>37987</v>
          </cell>
          <cell r="D960">
            <v>7.0000000000000007E-2</v>
          </cell>
          <cell r="E960">
            <v>0.08</v>
          </cell>
          <cell r="F960">
            <v>0.08</v>
          </cell>
          <cell r="G960">
            <v>0.08</v>
          </cell>
          <cell r="H960">
            <v>0.08</v>
          </cell>
          <cell r="I960">
            <v>7.0000000000000007E-2</v>
          </cell>
          <cell r="J960">
            <v>7.0000000000000007E-2</v>
          </cell>
          <cell r="K960">
            <v>7.0000000000000007E-2</v>
          </cell>
          <cell r="L960">
            <v>0</v>
          </cell>
          <cell r="M960">
            <v>0.4</v>
          </cell>
          <cell r="N960">
            <v>7.4999999999999997E-2</v>
          </cell>
        </row>
        <row r="961">
          <cell r="C961">
            <v>38353</v>
          </cell>
          <cell r="D961">
            <v>7.0000000000000007E-2</v>
          </cell>
          <cell r="E961">
            <v>0.08</v>
          </cell>
          <cell r="F961">
            <v>0.08</v>
          </cell>
          <cell r="G961">
            <v>0.08</v>
          </cell>
          <cell r="H961">
            <v>0.08</v>
          </cell>
          <cell r="I961">
            <v>7.0000000000000007E-2</v>
          </cell>
          <cell r="J961">
            <v>7.0000000000000007E-2</v>
          </cell>
          <cell r="K961">
            <v>7.0000000000000007E-2</v>
          </cell>
          <cell r="L961">
            <v>0</v>
          </cell>
          <cell r="M961">
            <v>0.4</v>
          </cell>
          <cell r="N961">
            <v>7.4999999999999997E-2</v>
          </cell>
        </row>
        <row r="962">
          <cell r="C962">
            <v>38718</v>
          </cell>
          <cell r="D962">
            <v>7.0000000000000007E-2</v>
          </cell>
          <cell r="E962">
            <v>0.08</v>
          </cell>
          <cell r="F962">
            <v>0.08</v>
          </cell>
          <cell r="G962">
            <v>0.08</v>
          </cell>
          <cell r="H962">
            <v>0.08</v>
          </cell>
          <cell r="I962">
            <v>7.0000000000000007E-2</v>
          </cell>
          <cell r="J962">
            <v>7.0000000000000007E-2</v>
          </cell>
          <cell r="K962">
            <v>7.0000000000000007E-2</v>
          </cell>
          <cell r="L962">
            <v>0</v>
          </cell>
          <cell r="M962">
            <v>0.4</v>
          </cell>
          <cell r="N962">
            <v>7.4999999999999997E-2</v>
          </cell>
        </row>
        <row r="964">
          <cell r="C964" t="str">
            <v>Ergon</v>
          </cell>
          <cell r="D964" t="str">
            <v>Pulse</v>
          </cell>
          <cell r="E964" t="str">
            <v>AGL</v>
          </cell>
          <cell r="F964" t="str">
            <v>TXU</v>
          </cell>
          <cell r="G964" t="str">
            <v>CitiPower</v>
          </cell>
          <cell r="H964" t="str">
            <v>Powercor</v>
          </cell>
          <cell r="I964" t="str">
            <v>Integral</v>
          </cell>
          <cell r="J964" t="str">
            <v>EnergyAustralia</v>
          </cell>
          <cell r="K964" t="str">
            <v>Rural NSW</v>
          </cell>
          <cell r="L964" t="str">
            <v>Energex</v>
          </cell>
          <cell r="M964" t="str">
            <v>Ergon</v>
          </cell>
          <cell r="N964" t="str">
            <v>Non Incumbent</v>
          </cell>
        </row>
        <row r="965">
          <cell r="C965">
            <v>36526</v>
          </cell>
          <cell r="D965">
            <v>7.0000000000000007E-2</v>
          </cell>
          <cell r="E965">
            <v>7.0000000000000007E-2</v>
          </cell>
          <cell r="F965">
            <v>7.0000000000000007E-2</v>
          </cell>
          <cell r="G965">
            <v>7.0000000000000007E-2</v>
          </cell>
          <cell r="H965">
            <v>7.0000000000000007E-2</v>
          </cell>
          <cell r="I965">
            <v>7.0000000000000007E-2</v>
          </cell>
          <cell r="J965">
            <v>7.0000000000000007E-2</v>
          </cell>
          <cell r="K965">
            <v>7.0000000000000007E-2</v>
          </cell>
          <cell r="L965">
            <v>0.4</v>
          </cell>
          <cell r="M965">
            <v>0</v>
          </cell>
          <cell r="N965">
            <v>7.4999999999999997E-2</v>
          </cell>
        </row>
        <row r="966">
          <cell r="C966">
            <v>36892</v>
          </cell>
          <cell r="D966">
            <v>7.0000000000000007E-2</v>
          </cell>
          <cell r="E966">
            <v>7.0000000000000007E-2</v>
          </cell>
          <cell r="F966">
            <v>7.0000000000000007E-2</v>
          </cell>
          <cell r="G966">
            <v>7.0000000000000007E-2</v>
          </cell>
          <cell r="H966">
            <v>7.0000000000000007E-2</v>
          </cell>
          <cell r="I966">
            <v>7.0000000000000007E-2</v>
          </cell>
          <cell r="J966">
            <v>7.0000000000000007E-2</v>
          </cell>
          <cell r="K966">
            <v>7.0000000000000007E-2</v>
          </cell>
          <cell r="L966">
            <v>0.4</v>
          </cell>
          <cell r="M966">
            <v>0</v>
          </cell>
          <cell r="N966">
            <v>7.4999999999999997E-2</v>
          </cell>
        </row>
        <row r="967">
          <cell r="C967">
            <v>37257</v>
          </cell>
          <cell r="D967">
            <v>7.0000000000000007E-2</v>
          </cell>
          <cell r="E967">
            <v>7.0000000000000007E-2</v>
          </cell>
          <cell r="F967">
            <v>7.0000000000000007E-2</v>
          </cell>
          <cell r="G967">
            <v>7.0000000000000007E-2</v>
          </cell>
          <cell r="H967">
            <v>7.0000000000000007E-2</v>
          </cell>
          <cell r="I967">
            <v>7.0000000000000007E-2</v>
          </cell>
          <cell r="J967">
            <v>7.0000000000000007E-2</v>
          </cell>
          <cell r="K967">
            <v>7.0000000000000007E-2</v>
          </cell>
          <cell r="L967">
            <v>0.4</v>
          </cell>
          <cell r="M967">
            <v>0</v>
          </cell>
          <cell r="N967">
            <v>7.4999999999999997E-2</v>
          </cell>
        </row>
        <row r="968">
          <cell r="C968">
            <v>37622</v>
          </cell>
          <cell r="D968">
            <v>7.0000000000000007E-2</v>
          </cell>
          <cell r="E968">
            <v>7.0000000000000007E-2</v>
          </cell>
          <cell r="F968">
            <v>7.0000000000000007E-2</v>
          </cell>
          <cell r="G968">
            <v>7.0000000000000007E-2</v>
          </cell>
          <cell r="H968">
            <v>7.0000000000000007E-2</v>
          </cell>
          <cell r="I968">
            <v>7.0000000000000007E-2</v>
          </cell>
          <cell r="J968">
            <v>7.0000000000000007E-2</v>
          </cell>
          <cell r="K968">
            <v>7.0000000000000007E-2</v>
          </cell>
          <cell r="L968">
            <v>0.4</v>
          </cell>
          <cell r="M968">
            <v>0</v>
          </cell>
          <cell r="N968">
            <v>7.4999999999999997E-2</v>
          </cell>
        </row>
        <row r="969">
          <cell r="C969">
            <v>37987</v>
          </cell>
          <cell r="D969">
            <v>7.0000000000000007E-2</v>
          </cell>
          <cell r="E969">
            <v>7.0000000000000007E-2</v>
          </cell>
          <cell r="F969">
            <v>7.0000000000000007E-2</v>
          </cell>
          <cell r="G969">
            <v>7.0000000000000007E-2</v>
          </cell>
          <cell r="H969">
            <v>7.0000000000000007E-2</v>
          </cell>
          <cell r="I969">
            <v>7.0000000000000007E-2</v>
          </cell>
          <cell r="J969">
            <v>7.0000000000000007E-2</v>
          </cell>
          <cell r="K969">
            <v>7.0000000000000007E-2</v>
          </cell>
          <cell r="L969">
            <v>0.4</v>
          </cell>
          <cell r="M969">
            <v>0</v>
          </cell>
          <cell r="N969">
            <v>7.4999999999999997E-2</v>
          </cell>
        </row>
        <row r="970">
          <cell r="C970">
            <v>38353</v>
          </cell>
          <cell r="D970">
            <v>7.0000000000000007E-2</v>
          </cell>
          <cell r="E970">
            <v>7.0000000000000007E-2</v>
          </cell>
          <cell r="F970">
            <v>7.0000000000000007E-2</v>
          </cell>
          <cell r="G970">
            <v>7.0000000000000007E-2</v>
          </cell>
          <cell r="H970">
            <v>7.0000000000000007E-2</v>
          </cell>
          <cell r="I970">
            <v>7.0000000000000007E-2</v>
          </cell>
          <cell r="J970">
            <v>7.0000000000000007E-2</v>
          </cell>
          <cell r="K970">
            <v>7.0000000000000007E-2</v>
          </cell>
          <cell r="L970">
            <v>0.4</v>
          </cell>
          <cell r="M970">
            <v>0</v>
          </cell>
          <cell r="N970">
            <v>7.4999999999999997E-2</v>
          </cell>
        </row>
        <row r="971">
          <cell r="C971">
            <v>38718</v>
          </cell>
          <cell r="D971">
            <v>7.0000000000000007E-2</v>
          </cell>
          <cell r="E971">
            <v>7.0000000000000007E-2</v>
          </cell>
          <cell r="F971">
            <v>7.0000000000000007E-2</v>
          </cell>
          <cell r="G971">
            <v>7.0000000000000007E-2</v>
          </cell>
          <cell r="H971">
            <v>7.0000000000000007E-2</v>
          </cell>
          <cell r="I971">
            <v>7.0000000000000007E-2</v>
          </cell>
          <cell r="J971">
            <v>7.0000000000000007E-2</v>
          </cell>
          <cell r="K971">
            <v>7.0000000000000007E-2</v>
          </cell>
          <cell r="L971">
            <v>0.4</v>
          </cell>
          <cell r="M971">
            <v>0</v>
          </cell>
          <cell r="N971">
            <v>7.4999999999999997E-2</v>
          </cell>
        </row>
        <row r="973">
          <cell r="C973" t="str">
            <v>Non Incumbent</v>
          </cell>
          <cell r="D973" t="str">
            <v>Pulse</v>
          </cell>
          <cell r="E973" t="str">
            <v>AGL</v>
          </cell>
          <cell r="F973" t="str">
            <v>TXU</v>
          </cell>
          <cell r="G973" t="str">
            <v>CitiPower</v>
          </cell>
          <cell r="H973" t="str">
            <v>Powercor</v>
          </cell>
          <cell r="I973" t="str">
            <v>Integral</v>
          </cell>
          <cell r="J973" t="str">
            <v>EnergyAustralia</v>
          </cell>
          <cell r="K973" t="str">
            <v>Rural NSW</v>
          </cell>
          <cell r="L973" t="str">
            <v>Energex</v>
          </cell>
          <cell r="M973" t="str">
            <v>Ergon</v>
          </cell>
          <cell r="N973" t="str">
            <v>Non Incumbent</v>
          </cell>
        </row>
        <row r="974">
          <cell r="C974">
            <v>36526</v>
          </cell>
          <cell r="D974">
            <v>0.11999999999999988</v>
          </cell>
          <cell r="E974">
            <v>0.12</v>
          </cell>
          <cell r="F974">
            <v>0.13</v>
          </cell>
          <cell r="G974">
            <v>0.12</v>
          </cell>
          <cell r="H974">
            <v>0.13</v>
          </cell>
          <cell r="I974">
            <v>0.11999999999999988</v>
          </cell>
          <cell r="J974">
            <v>0.11999999999999988</v>
          </cell>
          <cell r="K974">
            <v>0.11999999999999988</v>
          </cell>
          <cell r="L974">
            <v>0.10000000000000009</v>
          </cell>
          <cell r="M974">
            <v>0.10000000000000009</v>
          </cell>
          <cell r="N974">
            <v>0.12</v>
          </cell>
        </row>
        <row r="975">
          <cell r="C975">
            <v>36892</v>
          </cell>
          <cell r="D975">
            <v>0.11999999999999988</v>
          </cell>
          <cell r="E975">
            <v>0.12</v>
          </cell>
          <cell r="F975">
            <v>0.13</v>
          </cell>
          <cell r="G975">
            <v>0.12</v>
          </cell>
          <cell r="H975">
            <v>0.13</v>
          </cell>
          <cell r="I975">
            <v>0.11999999999999988</v>
          </cell>
          <cell r="J975">
            <v>0.11999999999999988</v>
          </cell>
          <cell r="K975">
            <v>0.11999999999999988</v>
          </cell>
          <cell r="L975">
            <v>0.10000000000000009</v>
          </cell>
          <cell r="M975">
            <v>0.10000000000000009</v>
          </cell>
          <cell r="N975">
            <v>0.12</v>
          </cell>
        </row>
        <row r="976">
          <cell r="C976">
            <v>37257</v>
          </cell>
          <cell r="D976">
            <v>0.11999999999999988</v>
          </cell>
          <cell r="E976">
            <v>0.12</v>
          </cell>
          <cell r="F976">
            <v>0.13</v>
          </cell>
          <cell r="G976">
            <v>0.12</v>
          </cell>
          <cell r="H976">
            <v>0.13</v>
          </cell>
          <cell r="I976">
            <v>0.11999999999999988</v>
          </cell>
          <cell r="J976">
            <v>0.11999999999999988</v>
          </cell>
          <cell r="K976">
            <v>0.11999999999999988</v>
          </cell>
          <cell r="L976">
            <v>0.10000000000000009</v>
          </cell>
          <cell r="M976">
            <v>0.10000000000000009</v>
          </cell>
          <cell r="N976">
            <v>0.12</v>
          </cell>
        </row>
        <row r="977">
          <cell r="C977">
            <v>37622</v>
          </cell>
          <cell r="D977">
            <v>0.11999999999999988</v>
          </cell>
          <cell r="E977">
            <v>0.12</v>
          </cell>
          <cell r="F977">
            <v>0.13</v>
          </cell>
          <cell r="G977">
            <v>0.12</v>
          </cell>
          <cell r="H977">
            <v>0.13</v>
          </cell>
          <cell r="I977">
            <v>0.11999999999999988</v>
          </cell>
          <cell r="J977">
            <v>0.11999999999999988</v>
          </cell>
          <cell r="K977">
            <v>0.11999999999999988</v>
          </cell>
          <cell r="L977">
            <v>0.10000000000000009</v>
          </cell>
          <cell r="M977">
            <v>0.10000000000000009</v>
          </cell>
          <cell r="N977">
            <v>0.12</v>
          </cell>
        </row>
        <row r="978">
          <cell r="C978">
            <v>37987</v>
          </cell>
          <cell r="D978">
            <v>0.11999999999999988</v>
          </cell>
          <cell r="E978">
            <v>0.12</v>
          </cell>
          <cell r="F978">
            <v>0.13</v>
          </cell>
          <cell r="G978">
            <v>0.12</v>
          </cell>
          <cell r="H978">
            <v>0.13</v>
          </cell>
          <cell r="I978">
            <v>0.11999999999999988</v>
          </cell>
          <cell r="J978">
            <v>0.11999999999999988</v>
          </cell>
          <cell r="K978">
            <v>0.11999999999999988</v>
          </cell>
          <cell r="L978">
            <v>0.10000000000000009</v>
          </cell>
          <cell r="M978">
            <v>0.10000000000000009</v>
          </cell>
          <cell r="N978">
            <v>0.12</v>
          </cell>
        </row>
        <row r="979">
          <cell r="C979">
            <v>38353</v>
          </cell>
          <cell r="D979">
            <v>0.11999999999999988</v>
          </cell>
          <cell r="E979">
            <v>0.12</v>
          </cell>
          <cell r="F979">
            <v>0.13</v>
          </cell>
          <cell r="G979">
            <v>0.12</v>
          </cell>
          <cell r="H979">
            <v>0.13</v>
          </cell>
          <cell r="I979">
            <v>0.11999999999999988</v>
          </cell>
          <cell r="J979">
            <v>0.11999999999999988</v>
          </cell>
          <cell r="K979">
            <v>0.11999999999999988</v>
          </cell>
          <cell r="L979">
            <v>0.10000000000000009</v>
          </cell>
          <cell r="M979">
            <v>0.10000000000000009</v>
          </cell>
          <cell r="N979">
            <v>0.12</v>
          </cell>
        </row>
        <row r="980">
          <cell r="C980">
            <v>38718</v>
          </cell>
          <cell r="D980">
            <v>0.11999999999999988</v>
          </cell>
          <cell r="E980">
            <v>0.12</v>
          </cell>
          <cell r="F980">
            <v>0.13</v>
          </cell>
          <cell r="G980">
            <v>0.12</v>
          </cell>
          <cell r="H980">
            <v>0.13</v>
          </cell>
          <cell r="I980">
            <v>0.11999999999999988</v>
          </cell>
          <cell r="J980">
            <v>0.11999999999999988</v>
          </cell>
          <cell r="K980">
            <v>0.11999999999999988</v>
          </cell>
          <cell r="L980">
            <v>0.10000000000000009</v>
          </cell>
          <cell r="M980">
            <v>0.10000000000000009</v>
          </cell>
          <cell r="N980">
            <v>0.12</v>
          </cell>
        </row>
        <row r="992">
          <cell r="C992" t="str">
            <v>Pulse wins from:</v>
          </cell>
          <cell r="D992" t="str">
            <v>Pulse</v>
          </cell>
          <cell r="E992" t="str">
            <v>AGL</v>
          </cell>
          <cell r="F992" t="str">
            <v>TXU</v>
          </cell>
          <cell r="G992" t="str">
            <v>CitiPower</v>
          </cell>
          <cell r="H992" t="str">
            <v>Powercor</v>
          </cell>
          <cell r="I992" t="str">
            <v>Integral</v>
          </cell>
          <cell r="J992" t="str">
            <v>EnergyAustralia</v>
          </cell>
          <cell r="K992" t="str">
            <v>Rural NSW</v>
          </cell>
          <cell r="L992" t="str">
            <v>Energex</v>
          </cell>
          <cell r="M992" t="str">
            <v>Ergon</v>
          </cell>
          <cell r="N992" t="str">
            <v>Non Incumbent</v>
          </cell>
        </row>
        <row r="993">
          <cell r="C993">
            <v>36526</v>
          </cell>
          <cell r="D993">
            <v>0</v>
          </cell>
          <cell r="E993">
            <v>0.13</v>
          </cell>
          <cell r="F993">
            <v>0.13</v>
          </cell>
          <cell r="G993">
            <v>0.13</v>
          </cell>
          <cell r="H993">
            <v>0.13</v>
          </cell>
          <cell r="I993">
            <v>7.0000000000000007E-2</v>
          </cell>
          <cell r="J993">
            <v>7.0000000000000007E-2</v>
          </cell>
          <cell r="K993">
            <v>7.0000000000000007E-2</v>
          </cell>
          <cell r="L993">
            <v>0.05</v>
          </cell>
          <cell r="M993">
            <v>0.05</v>
          </cell>
          <cell r="N993">
            <v>7.0000000000000007E-2</v>
          </cell>
        </row>
        <row r="994">
          <cell r="C994">
            <v>36892</v>
          </cell>
          <cell r="D994">
            <v>0</v>
          </cell>
          <cell r="E994">
            <v>0.13</v>
          </cell>
          <cell r="F994">
            <v>0.13</v>
          </cell>
          <cell r="G994">
            <v>0.13</v>
          </cell>
          <cell r="H994">
            <v>0.13</v>
          </cell>
          <cell r="I994">
            <v>7.0000000000000007E-2</v>
          </cell>
          <cell r="J994">
            <v>7.0000000000000007E-2</v>
          </cell>
          <cell r="K994">
            <v>7.0000000000000007E-2</v>
          </cell>
          <cell r="L994">
            <v>0.05</v>
          </cell>
          <cell r="M994">
            <v>0.05</v>
          </cell>
          <cell r="N994">
            <v>7.0000000000000007E-2</v>
          </cell>
        </row>
        <row r="995">
          <cell r="C995">
            <v>37257</v>
          </cell>
          <cell r="D995">
            <v>0</v>
          </cell>
          <cell r="E995">
            <v>0.13</v>
          </cell>
          <cell r="F995">
            <v>0.13</v>
          </cell>
          <cell r="G995">
            <v>0.13</v>
          </cell>
          <cell r="H995">
            <v>0.13</v>
          </cell>
          <cell r="I995">
            <v>7.0000000000000007E-2</v>
          </cell>
          <cell r="J995">
            <v>7.0000000000000007E-2</v>
          </cell>
          <cell r="K995">
            <v>7.0000000000000007E-2</v>
          </cell>
          <cell r="L995">
            <v>0.05</v>
          </cell>
          <cell r="M995">
            <v>0.05</v>
          </cell>
          <cell r="N995">
            <v>7.0000000000000007E-2</v>
          </cell>
        </row>
        <row r="996">
          <cell r="C996">
            <v>37622</v>
          </cell>
          <cell r="D996">
            <v>0</v>
          </cell>
          <cell r="E996">
            <v>0.13</v>
          </cell>
          <cell r="F996">
            <v>0.13</v>
          </cell>
          <cell r="G996">
            <v>0.13</v>
          </cell>
          <cell r="H996">
            <v>0.13</v>
          </cell>
          <cell r="I996">
            <v>7.0000000000000007E-2</v>
          </cell>
          <cell r="J996">
            <v>7.0000000000000007E-2</v>
          </cell>
          <cell r="K996">
            <v>7.0000000000000007E-2</v>
          </cell>
          <cell r="L996">
            <v>0.05</v>
          </cell>
          <cell r="M996">
            <v>0.05</v>
          </cell>
          <cell r="N996">
            <v>7.0000000000000007E-2</v>
          </cell>
        </row>
        <row r="997">
          <cell r="C997">
            <v>37987</v>
          </cell>
          <cell r="D997">
            <v>0</v>
          </cell>
          <cell r="E997">
            <v>0.13</v>
          </cell>
          <cell r="F997">
            <v>0.13</v>
          </cell>
          <cell r="G997">
            <v>0.13</v>
          </cell>
          <cell r="H997">
            <v>0.13</v>
          </cell>
          <cell r="I997">
            <v>7.0000000000000007E-2</v>
          </cell>
          <cell r="J997">
            <v>7.0000000000000007E-2</v>
          </cell>
          <cell r="K997">
            <v>7.0000000000000007E-2</v>
          </cell>
          <cell r="L997">
            <v>0.05</v>
          </cell>
          <cell r="M997">
            <v>0.05</v>
          </cell>
          <cell r="N997">
            <v>7.0000000000000007E-2</v>
          </cell>
        </row>
        <row r="998">
          <cell r="C998">
            <v>38353</v>
          </cell>
          <cell r="D998">
            <v>0</v>
          </cell>
          <cell r="E998">
            <v>0.13</v>
          </cell>
          <cell r="F998">
            <v>0.13</v>
          </cell>
          <cell r="G998">
            <v>0.13</v>
          </cell>
          <cell r="H998">
            <v>0.13</v>
          </cell>
          <cell r="I998">
            <v>7.0000000000000007E-2</v>
          </cell>
          <cell r="J998">
            <v>7.0000000000000007E-2</v>
          </cell>
          <cell r="K998">
            <v>7.0000000000000007E-2</v>
          </cell>
          <cell r="L998">
            <v>0.05</v>
          </cell>
          <cell r="M998">
            <v>0.05</v>
          </cell>
          <cell r="N998">
            <v>7.0000000000000007E-2</v>
          </cell>
        </row>
        <row r="999">
          <cell r="C999">
            <v>38718</v>
          </cell>
          <cell r="D999">
            <v>0</v>
          </cell>
          <cell r="E999">
            <v>0.13</v>
          </cell>
          <cell r="F999">
            <v>0.13</v>
          </cell>
          <cell r="G999">
            <v>0.13</v>
          </cell>
          <cell r="H999">
            <v>0.13</v>
          </cell>
          <cell r="I999">
            <v>7.0000000000000007E-2</v>
          </cell>
          <cell r="J999">
            <v>7.0000000000000007E-2</v>
          </cell>
          <cell r="K999">
            <v>7.0000000000000007E-2</v>
          </cell>
          <cell r="L999">
            <v>0.05</v>
          </cell>
          <cell r="M999">
            <v>0.05</v>
          </cell>
          <cell r="N999">
            <v>7.0000000000000007E-2</v>
          </cell>
        </row>
        <row r="1001">
          <cell r="C1001" t="str">
            <v>AGL</v>
          </cell>
          <cell r="D1001" t="str">
            <v>Pulse</v>
          </cell>
          <cell r="E1001" t="str">
            <v>AGL</v>
          </cell>
          <cell r="F1001" t="str">
            <v>TXU</v>
          </cell>
          <cell r="G1001" t="str">
            <v>CitiPower</v>
          </cell>
          <cell r="H1001" t="str">
            <v>Powercor</v>
          </cell>
          <cell r="I1001" t="str">
            <v>Integral</v>
          </cell>
          <cell r="J1001" t="str">
            <v>EnergyAustralia</v>
          </cell>
          <cell r="K1001" t="str">
            <v>Rural NSW</v>
          </cell>
          <cell r="L1001" t="str">
            <v>Energex</v>
          </cell>
          <cell r="M1001" t="str">
            <v>Ergon</v>
          </cell>
          <cell r="N1001" t="str">
            <v>Non Incumbent</v>
          </cell>
        </row>
        <row r="1002">
          <cell r="C1002">
            <v>36526</v>
          </cell>
          <cell r="D1002">
            <v>0.1</v>
          </cell>
          <cell r="E1002">
            <v>0</v>
          </cell>
          <cell r="F1002">
            <v>0.08</v>
          </cell>
          <cell r="G1002">
            <v>0.08</v>
          </cell>
          <cell r="H1002">
            <v>0.08</v>
          </cell>
          <cell r="I1002">
            <v>6.7500000000000004E-2</v>
          </cell>
          <cell r="J1002">
            <v>6.7500000000000004E-2</v>
          </cell>
          <cell r="K1002">
            <v>6.7500000000000004E-2</v>
          </cell>
          <cell r="L1002">
            <v>0.05</v>
          </cell>
          <cell r="M1002">
            <v>0.05</v>
          </cell>
          <cell r="N1002">
            <v>7.4999999999999997E-2</v>
          </cell>
        </row>
        <row r="1003">
          <cell r="C1003">
            <v>36892</v>
          </cell>
          <cell r="D1003">
            <v>0.1</v>
          </cell>
          <cell r="E1003">
            <v>0</v>
          </cell>
          <cell r="F1003">
            <v>0.08</v>
          </cell>
          <cell r="G1003">
            <v>0.08</v>
          </cell>
          <cell r="H1003">
            <v>0.08</v>
          </cell>
          <cell r="I1003">
            <v>6.7500000000000004E-2</v>
          </cell>
          <cell r="J1003">
            <v>6.7500000000000004E-2</v>
          </cell>
          <cell r="K1003">
            <v>6.7500000000000004E-2</v>
          </cell>
          <cell r="L1003">
            <v>0.05</v>
          </cell>
          <cell r="M1003">
            <v>0.05</v>
          </cell>
          <cell r="N1003">
            <v>7.4999999999999997E-2</v>
          </cell>
        </row>
        <row r="1004">
          <cell r="C1004">
            <v>37257</v>
          </cell>
          <cell r="D1004">
            <v>0.1</v>
          </cell>
          <cell r="E1004">
            <v>0</v>
          </cell>
          <cell r="F1004">
            <v>0.08</v>
          </cell>
          <cell r="G1004">
            <v>0.08</v>
          </cell>
          <cell r="H1004">
            <v>0.08</v>
          </cell>
          <cell r="I1004">
            <v>6.7500000000000004E-2</v>
          </cell>
          <cell r="J1004">
            <v>6.7500000000000004E-2</v>
          </cell>
          <cell r="K1004">
            <v>6.7500000000000004E-2</v>
          </cell>
          <cell r="L1004">
            <v>0.05</v>
          </cell>
          <cell r="M1004">
            <v>0.05</v>
          </cell>
          <cell r="N1004">
            <v>7.4999999999999997E-2</v>
          </cell>
        </row>
        <row r="1005">
          <cell r="C1005">
            <v>37622</v>
          </cell>
          <cell r="D1005">
            <v>0.1</v>
          </cell>
          <cell r="E1005">
            <v>0</v>
          </cell>
          <cell r="F1005">
            <v>0.08</v>
          </cell>
          <cell r="G1005">
            <v>0.08</v>
          </cell>
          <cell r="H1005">
            <v>0.08</v>
          </cell>
          <cell r="I1005">
            <v>6.7500000000000004E-2</v>
          </cell>
          <cell r="J1005">
            <v>6.7500000000000004E-2</v>
          </cell>
          <cell r="K1005">
            <v>6.7500000000000004E-2</v>
          </cell>
          <cell r="L1005">
            <v>0.05</v>
          </cell>
          <cell r="M1005">
            <v>0.05</v>
          </cell>
          <cell r="N1005">
            <v>7.4999999999999997E-2</v>
          </cell>
        </row>
        <row r="1006">
          <cell r="C1006">
            <v>37987</v>
          </cell>
          <cell r="D1006">
            <v>0.1</v>
          </cell>
          <cell r="E1006">
            <v>0</v>
          </cell>
          <cell r="F1006">
            <v>0.08</v>
          </cell>
          <cell r="G1006">
            <v>0.08</v>
          </cell>
          <cell r="H1006">
            <v>0.08</v>
          </cell>
          <cell r="I1006">
            <v>6.7500000000000004E-2</v>
          </cell>
          <cell r="J1006">
            <v>6.7500000000000004E-2</v>
          </cell>
          <cell r="K1006">
            <v>6.7500000000000004E-2</v>
          </cell>
          <cell r="L1006">
            <v>0.05</v>
          </cell>
          <cell r="M1006">
            <v>0.05</v>
          </cell>
          <cell r="N1006">
            <v>7.4999999999999997E-2</v>
          </cell>
        </row>
        <row r="1007">
          <cell r="C1007">
            <v>38353</v>
          </cell>
          <cell r="D1007">
            <v>0.1</v>
          </cell>
          <cell r="E1007">
            <v>0</v>
          </cell>
          <cell r="F1007">
            <v>0.08</v>
          </cell>
          <cell r="G1007">
            <v>0.08</v>
          </cell>
          <cell r="H1007">
            <v>0.08</v>
          </cell>
          <cell r="I1007">
            <v>6.7500000000000004E-2</v>
          </cell>
          <cell r="J1007">
            <v>6.7500000000000004E-2</v>
          </cell>
          <cell r="K1007">
            <v>6.7500000000000004E-2</v>
          </cell>
          <cell r="L1007">
            <v>0.05</v>
          </cell>
          <cell r="M1007">
            <v>0.05</v>
          </cell>
          <cell r="N1007">
            <v>7.4999999999999997E-2</v>
          </cell>
        </row>
        <row r="1008">
          <cell r="C1008">
            <v>38718</v>
          </cell>
          <cell r="D1008">
            <v>0.1</v>
          </cell>
          <cell r="E1008">
            <v>0</v>
          </cell>
          <cell r="F1008">
            <v>0.08</v>
          </cell>
          <cell r="G1008">
            <v>0.08</v>
          </cell>
          <cell r="H1008">
            <v>0.08</v>
          </cell>
          <cell r="I1008">
            <v>6.7500000000000004E-2</v>
          </cell>
          <cell r="J1008">
            <v>6.7500000000000004E-2</v>
          </cell>
          <cell r="K1008">
            <v>6.7500000000000004E-2</v>
          </cell>
          <cell r="L1008">
            <v>0.05</v>
          </cell>
          <cell r="M1008">
            <v>0.05</v>
          </cell>
          <cell r="N1008">
            <v>7.4999999999999997E-2</v>
          </cell>
        </row>
        <row r="1010">
          <cell r="C1010" t="str">
            <v>TXU</v>
          </cell>
          <cell r="D1010" t="str">
            <v>Pulse</v>
          </cell>
          <cell r="E1010" t="str">
            <v>AGL</v>
          </cell>
          <cell r="F1010" t="str">
            <v>TXU</v>
          </cell>
          <cell r="G1010" t="str">
            <v>CitiPower</v>
          </cell>
          <cell r="H1010" t="str">
            <v>Powercor</v>
          </cell>
          <cell r="I1010" t="str">
            <v>Integral</v>
          </cell>
          <cell r="J1010" t="str">
            <v>EnergyAustralia</v>
          </cell>
          <cell r="K1010" t="str">
            <v>Rural NSW</v>
          </cell>
          <cell r="L1010" t="str">
            <v>Energex</v>
          </cell>
          <cell r="M1010" t="str">
            <v>Ergon</v>
          </cell>
          <cell r="N1010" t="str">
            <v>Non Incumbent</v>
          </cell>
        </row>
        <row r="1011">
          <cell r="C1011">
            <v>36526</v>
          </cell>
          <cell r="D1011">
            <v>0.1</v>
          </cell>
          <cell r="E1011">
            <v>0.09</v>
          </cell>
          <cell r="F1011">
            <v>0</v>
          </cell>
          <cell r="G1011">
            <v>0.09</v>
          </cell>
          <cell r="H1011">
            <v>0.09</v>
          </cell>
          <cell r="I1011">
            <v>6.7500000000000004E-2</v>
          </cell>
          <cell r="J1011">
            <v>6.7500000000000004E-2</v>
          </cell>
          <cell r="K1011">
            <v>6.7500000000000004E-2</v>
          </cell>
          <cell r="L1011">
            <v>0.05</v>
          </cell>
          <cell r="M1011">
            <v>0.05</v>
          </cell>
          <cell r="N1011">
            <v>7.4999999999999997E-2</v>
          </cell>
        </row>
        <row r="1012">
          <cell r="C1012">
            <v>36892</v>
          </cell>
          <cell r="D1012">
            <v>0.1</v>
          </cell>
          <cell r="E1012">
            <v>0.09</v>
          </cell>
          <cell r="F1012">
            <v>0</v>
          </cell>
          <cell r="G1012">
            <v>0.09</v>
          </cell>
          <cell r="H1012">
            <v>0.09</v>
          </cell>
          <cell r="I1012">
            <v>6.7500000000000004E-2</v>
          </cell>
          <cell r="J1012">
            <v>6.7500000000000004E-2</v>
          </cell>
          <cell r="K1012">
            <v>6.7500000000000004E-2</v>
          </cell>
          <cell r="L1012">
            <v>0.05</v>
          </cell>
          <cell r="M1012">
            <v>0.05</v>
          </cell>
          <cell r="N1012">
            <v>7.4999999999999997E-2</v>
          </cell>
        </row>
        <row r="1013">
          <cell r="C1013">
            <v>37257</v>
          </cell>
          <cell r="D1013">
            <v>0.1</v>
          </cell>
          <cell r="E1013">
            <v>0.09</v>
          </cell>
          <cell r="F1013">
            <v>0</v>
          </cell>
          <cell r="G1013">
            <v>0.09</v>
          </cell>
          <cell r="H1013">
            <v>0.09</v>
          </cell>
          <cell r="I1013">
            <v>6.7500000000000004E-2</v>
          </cell>
          <cell r="J1013">
            <v>6.7500000000000004E-2</v>
          </cell>
          <cell r="K1013">
            <v>6.7500000000000004E-2</v>
          </cell>
          <cell r="L1013">
            <v>0.05</v>
          </cell>
          <cell r="M1013">
            <v>0.05</v>
          </cell>
          <cell r="N1013">
            <v>7.4999999999999997E-2</v>
          </cell>
        </row>
        <row r="1014">
          <cell r="C1014">
            <v>37622</v>
          </cell>
          <cell r="D1014">
            <v>0.1</v>
          </cell>
          <cell r="E1014">
            <v>0.09</v>
          </cell>
          <cell r="F1014">
            <v>0</v>
          </cell>
          <cell r="G1014">
            <v>0.09</v>
          </cell>
          <cell r="H1014">
            <v>0.09</v>
          </cell>
          <cell r="I1014">
            <v>6.7500000000000004E-2</v>
          </cell>
          <cell r="J1014">
            <v>6.7500000000000004E-2</v>
          </cell>
          <cell r="K1014">
            <v>6.7500000000000004E-2</v>
          </cell>
          <cell r="L1014">
            <v>0.05</v>
          </cell>
          <cell r="M1014">
            <v>0.05</v>
          </cell>
          <cell r="N1014">
            <v>7.4999999999999997E-2</v>
          </cell>
        </row>
        <row r="1015">
          <cell r="C1015">
            <v>37987</v>
          </cell>
          <cell r="D1015">
            <v>0.1</v>
          </cell>
          <cell r="E1015">
            <v>0.09</v>
          </cell>
          <cell r="F1015">
            <v>0</v>
          </cell>
          <cell r="G1015">
            <v>0.09</v>
          </cell>
          <cell r="H1015">
            <v>0.09</v>
          </cell>
          <cell r="I1015">
            <v>6.7500000000000004E-2</v>
          </cell>
          <cell r="J1015">
            <v>6.7500000000000004E-2</v>
          </cell>
          <cell r="K1015">
            <v>6.7500000000000004E-2</v>
          </cell>
          <cell r="L1015">
            <v>0.05</v>
          </cell>
          <cell r="M1015">
            <v>0.05</v>
          </cell>
          <cell r="N1015">
            <v>7.4999999999999997E-2</v>
          </cell>
        </row>
        <row r="1016">
          <cell r="C1016">
            <v>38353</v>
          </cell>
          <cell r="D1016">
            <v>0.1</v>
          </cell>
          <cell r="E1016">
            <v>0.09</v>
          </cell>
          <cell r="F1016">
            <v>0</v>
          </cell>
          <cell r="G1016">
            <v>0.09</v>
          </cell>
          <cell r="H1016">
            <v>0.09</v>
          </cell>
          <cell r="I1016">
            <v>6.7500000000000004E-2</v>
          </cell>
          <cell r="J1016">
            <v>6.7500000000000004E-2</v>
          </cell>
          <cell r="K1016">
            <v>6.7500000000000004E-2</v>
          </cell>
          <cell r="L1016">
            <v>0.05</v>
          </cell>
          <cell r="M1016">
            <v>0.05</v>
          </cell>
          <cell r="N1016">
            <v>7.4999999999999997E-2</v>
          </cell>
        </row>
        <row r="1017">
          <cell r="C1017">
            <v>38718</v>
          </cell>
          <cell r="D1017">
            <v>0.1</v>
          </cell>
          <cell r="E1017">
            <v>0.09</v>
          </cell>
          <cell r="F1017">
            <v>0</v>
          </cell>
          <cell r="G1017">
            <v>0.09</v>
          </cell>
          <cell r="H1017">
            <v>0.09</v>
          </cell>
          <cell r="I1017">
            <v>6.7500000000000004E-2</v>
          </cell>
          <cell r="J1017">
            <v>6.7500000000000004E-2</v>
          </cell>
          <cell r="K1017">
            <v>6.7500000000000004E-2</v>
          </cell>
          <cell r="L1017">
            <v>0.05</v>
          </cell>
          <cell r="M1017">
            <v>0.05</v>
          </cell>
          <cell r="N1017">
            <v>7.4999999999999997E-2</v>
          </cell>
        </row>
        <row r="1019">
          <cell r="C1019" t="str">
            <v>CitiPower</v>
          </cell>
          <cell r="D1019" t="str">
            <v>Pulse</v>
          </cell>
          <cell r="E1019" t="str">
            <v>AGL</v>
          </cell>
          <cell r="F1019" t="str">
            <v>TXU</v>
          </cell>
          <cell r="G1019" t="str">
            <v>CitiPower</v>
          </cell>
          <cell r="H1019" t="str">
            <v>Powercor</v>
          </cell>
          <cell r="I1019" t="str">
            <v>Integral</v>
          </cell>
          <cell r="J1019" t="str">
            <v>EnergyAustralia</v>
          </cell>
          <cell r="K1019" t="str">
            <v>Rural NSW</v>
          </cell>
          <cell r="L1019" t="str">
            <v>Energex</v>
          </cell>
          <cell r="M1019" t="str">
            <v>Ergon</v>
          </cell>
          <cell r="N1019" t="str">
            <v>Non Incumbent</v>
          </cell>
        </row>
        <row r="1020">
          <cell r="C1020">
            <v>36526</v>
          </cell>
          <cell r="D1020">
            <v>0.1</v>
          </cell>
          <cell r="E1020">
            <v>0.08</v>
          </cell>
          <cell r="F1020">
            <v>0.08</v>
          </cell>
          <cell r="G1020">
            <v>0</v>
          </cell>
          <cell r="H1020">
            <v>0.08</v>
          </cell>
          <cell r="I1020">
            <v>6.7500000000000004E-2</v>
          </cell>
          <cell r="J1020">
            <v>6.7500000000000004E-2</v>
          </cell>
          <cell r="K1020">
            <v>6.7500000000000004E-2</v>
          </cell>
          <cell r="L1020">
            <v>0.05</v>
          </cell>
          <cell r="M1020">
            <v>0.05</v>
          </cell>
          <cell r="N1020">
            <v>7.4999999999999997E-2</v>
          </cell>
        </row>
        <row r="1021">
          <cell r="C1021">
            <v>36892</v>
          </cell>
          <cell r="D1021">
            <v>0.1</v>
          </cell>
          <cell r="E1021">
            <v>0.08</v>
          </cell>
          <cell r="F1021">
            <v>0.08</v>
          </cell>
          <cell r="G1021">
            <v>0</v>
          </cell>
          <cell r="H1021">
            <v>0.08</v>
          </cell>
          <cell r="I1021">
            <v>6.7500000000000004E-2</v>
          </cell>
          <cell r="J1021">
            <v>6.7500000000000004E-2</v>
          </cell>
          <cell r="K1021">
            <v>6.7500000000000004E-2</v>
          </cell>
          <cell r="L1021">
            <v>0.05</v>
          </cell>
          <cell r="M1021">
            <v>0.05</v>
          </cell>
          <cell r="N1021">
            <v>7.4999999999999997E-2</v>
          </cell>
        </row>
        <row r="1022">
          <cell r="C1022">
            <v>37257</v>
          </cell>
          <cell r="D1022">
            <v>0.1</v>
          </cell>
          <cell r="E1022">
            <v>0.08</v>
          </cell>
          <cell r="F1022">
            <v>0.08</v>
          </cell>
          <cell r="G1022">
            <v>0</v>
          </cell>
          <cell r="H1022">
            <v>0.08</v>
          </cell>
          <cell r="I1022">
            <v>6.7500000000000004E-2</v>
          </cell>
          <cell r="J1022">
            <v>6.7500000000000004E-2</v>
          </cell>
          <cell r="K1022">
            <v>6.7500000000000004E-2</v>
          </cell>
          <cell r="L1022">
            <v>0.05</v>
          </cell>
          <cell r="M1022">
            <v>0.05</v>
          </cell>
          <cell r="N1022">
            <v>7.4999999999999997E-2</v>
          </cell>
        </row>
        <row r="1023">
          <cell r="C1023">
            <v>37622</v>
          </cell>
          <cell r="D1023">
            <v>0.1</v>
          </cell>
          <cell r="E1023">
            <v>0.08</v>
          </cell>
          <cell r="F1023">
            <v>0.08</v>
          </cell>
          <cell r="G1023">
            <v>0</v>
          </cell>
          <cell r="H1023">
            <v>0.08</v>
          </cell>
          <cell r="I1023">
            <v>6.7500000000000004E-2</v>
          </cell>
          <cell r="J1023">
            <v>6.7500000000000004E-2</v>
          </cell>
          <cell r="K1023">
            <v>6.7500000000000004E-2</v>
          </cell>
          <cell r="L1023">
            <v>0.05</v>
          </cell>
          <cell r="M1023">
            <v>0.05</v>
          </cell>
          <cell r="N1023">
            <v>7.4999999999999997E-2</v>
          </cell>
        </row>
        <row r="1024">
          <cell r="C1024">
            <v>37987</v>
          </cell>
          <cell r="D1024">
            <v>0.1</v>
          </cell>
          <cell r="E1024">
            <v>0.08</v>
          </cell>
          <cell r="F1024">
            <v>0.08</v>
          </cell>
          <cell r="G1024">
            <v>0</v>
          </cell>
          <cell r="H1024">
            <v>0.08</v>
          </cell>
          <cell r="I1024">
            <v>6.7500000000000004E-2</v>
          </cell>
          <cell r="J1024">
            <v>6.7500000000000004E-2</v>
          </cell>
          <cell r="K1024">
            <v>6.7500000000000004E-2</v>
          </cell>
          <cell r="L1024">
            <v>0.05</v>
          </cell>
          <cell r="M1024">
            <v>0.05</v>
          </cell>
          <cell r="N1024">
            <v>7.4999999999999997E-2</v>
          </cell>
        </row>
        <row r="1025">
          <cell r="C1025">
            <v>38353</v>
          </cell>
          <cell r="D1025">
            <v>0.1</v>
          </cell>
          <cell r="E1025">
            <v>0.08</v>
          </cell>
          <cell r="F1025">
            <v>0.08</v>
          </cell>
          <cell r="G1025">
            <v>0</v>
          </cell>
          <cell r="H1025">
            <v>0.08</v>
          </cell>
          <cell r="I1025">
            <v>6.7500000000000004E-2</v>
          </cell>
          <cell r="J1025">
            <v>6.7500000000000004E-2</v>
          </cell>
          <cell r="K1025">
            <v>6.7500000000000004E-2</v>
          </cell>
          <cell r="L1025">
            <v>0.05</v>
          </cell>
          <cell r="M1025">
            <v>0.05</v>
          </cell>
          <cell r="N1025">
            <v>7.4999999999999997E-2</v>
          </cell>
        </row>
        <row r="1026">
          <cell r="C1026">
            <v>38718</v>
          </cell>
          <cell r="D1026">
            <v>0.1</v>
          </cell>
          <cell r="E1026">
            <v>0.08</v>
          </cell>
          <cell r="F1026">
            <v>0.08</v>
          </cell>
          <cell r="G1026">
            <v>0</v>
          </cell>
          <cell r="H1026">
            <v>0.08</v>
          </cell>
          <cell r="I1026">
            <v>6.7500000000000004E-2</v>
          </cell>
          <cell r="J1026">
            <v>6.7500000000000004E-2</v>
          </cell>
          <cell r="K1026">
            <v>6.7500000000000004E-2</v>
          </cell>
          <cell r="L1026">
            <v>0.05</v>
          </cell>
          <cell r="M1026">
            <v>0.05</v>
          </cell>
          <cell r="N1026">
            <v>7.4999999999999997E-2</v>
          </cell>
        </row>
        <row r="1028">
          <cell r="C1028" t="str">
            <v>Powercor</v>
          </cell>
          <cell r="D1028" t="str">
            <v>Pulse</v>
          </cell>
          <cell r="E1028" t="str">
            <v>AGL</v>
          </cell>
          <cell r="F1028" t="str">
            <v>TXU</v>
          </cell>
          <cell r="G1028" t="str">
            <v>CitiPower</v>
          </cell>
          <cell r="H1028" t="str">
            <v>Powercor</v>
          </cell>
          <cell r="I1028" t="str">
            <v>Integral</v>
          </cell>
          <cell r="J1028" t="str">
            <v>EnergyAustralia</v>
          </cell>
          <cell r="K1028" t="str">
            <v>Rural NSW</v>
          </cell>
          <cell r="L1028" t="str">
            <v>Energex</v>
          </cell>
          <cell r="M1028" t="str">
            <v>Ergon</v>
          </cell>
          <cell r="N1028" t="str">
            <v>Non Incumbent</v>
          </cell>
        </row>
        <row r="1029">
          <cell r="C1029">
            <v>36526</v>
          </cell>
          <cell r="D1029">
            <v>0.1</v>
          </cell>
          <cell r="E1029">
            <v>0.09</v>
          </cell>
          <cell r="F1029">
            <v>0.09</v>
          </cell>
          <cell r="G1029">
            <v>0.09</v>
          </cell>
          <cell r="H1029">
            <v>0</v>
          </cell>
          <cell r="I1029">
            <v>6.7500000000000004E-2</v>
          </cell>
          <cell r="J1029">
            <v>6.7500000000000004E-2</v>
          </cell>
          <cell r="K1029">
            <v>6.7500000000000004E-2</v>
          </cell>
          <cell r="L1029">
            <v>0.05</v>
          </cell>
          <cell r="M1029">
            <v>0.05</v>
          </cell>
          <cell r="N1029">
            <v>7.4999999999999997E-2</v>
          </cell>
        </row>
        <row r="1030">
          <cell r="C1030">
            <v>36892</v>
          </cell>
          <cell r="D1030">
            <v>0.1</v>
          </cell>
          <cell r="E1030">
            <v>0.09</v>
          </cell>
          <cell r="F1030">
            <v>0.09</v>
          </cell>
          <cell r="G1030">
            <v>0.09</v>
          </cell>
          <cell r="H1030">
            <v>0</v>
          </cell>
          <cell r="I1030">
            <v>6.7500000000000004E-2</v>
          </cell>
          <cell r="J1030">
            <v>6.7500000000000004E-2</v>
          </cell>
          <cell r="K1030">
            <v>6.7500000000000004E-2</v>
          </cell>
          <cell r="L1030">
            <v>0.05</v>
          </cell>
          <cell r="M1030">
            <v>0.05</v>
          </cell>
          <cell r="N1030">
            <v>7.4999999999999997E-2</v>
          </cell>
        </row>
        <row r="1031">
          <cell r="C1031">
            <v>37257</v>
          </cell>
          <cell r="D1031">
            <v>0.1</v>
          </cell>
          <cell r="E1031">
            <v>0.09</v>
          </cell>
          <cell r="F1031">
            <v>0.09</v>
          </cell>
          <cell r="G1031">
            <v>0.09</v>
          </cell>
          <cell r="H1031">
            <v>0</v>
          </cell>
          <cell r="I1031">
            <v>6.7500000000000004E-2</v>
          </cell>
          <cell r="J1031">
            <v>6.7500000000000004E-2</v>
          </cell>
          <cell r="K1031">
            <v>6.7500000000000004E-2</v>
          </cell>
          <cell r="L1031">
            <v>0.05</v>
          </cell>
          <cell r="M1031">
            <v>0.05</v>
          </cell>
          <cell r="N1031">
            <v>7.4999999999999997E-2</v>
          </cell>
        </row>
        <row r="1032">
          <cell r="C1032">
            <v>37622</v>
          </cell>
          <cell r="D1032">
            <v>0.1</v>
          </cell>
          <cell r="E1032">
            <v>0.09</v>
          </cell>
          <cell r="F1032">
            <v>0.09</v>
          </cell>
          <cell r="G1032">
            <v>0.09</v>
          </cell>
          <cell r="H1032">
            <v>0</v>
          </cell>
          <cell r="I1032">
            <v>6.7500000000000004E-2</v>
          </cell>
          <cell r="J1032">
            <v>6.7500000000000004E-2</v>
          </cell>
          <cell r="K1032">
            <v>6.7500000000000004E-2</v>
          </cell>
          <cell r="L1032">
            <v>0.05</v>
          </cell>
          <cell r="M1032">
            <v>0.05</v>
          </cell>
          <cell r="N1032">
            <v>7.4999999999999997E-2</v>
          </cell>
        </row>
        <row r="1033">
          <cell r="C1033">
            <v>37987</v>
          </cell>
          <cell r="D1033">
            <v>0.1</v>
          </cell>
          <cell r="E1033">
            <v>0.09</v>
          </cell>
          <cell r="F1033">
            <v>0.09</v>
          </cell>
          <cell r="G1033">
            <v>0.09</v>
          </cell>
          <cell r="H1033">
            <v>0</v>
          </cell>
          <cell r="I1033">
            <v>6.7500000000000004E-2</v>
          </cell>
          <cell r="J1033">
            <v>6.7500000000000004E-2</v>
          </cell>
          <cell r="K1033">
            <v>6.7500000000000004E-2</v>
          </cell>
          <cell r="L1033">
            <v>0.05</v>
          </cell>
          <cell r="M1033">
            <v>0.05</v>
          </cell>
          <cell r="N1033">
            <v>7.4999999999999997E-2</v>
          </cell>
        </row>
        <row r="1034">
          <cell r="C1034">
            <v>38353</v>
          </cell>
          <cell r="D1034">
            <v>0.1</v>
          </cell>
          <cell r="E1034">
            <v>0.09</v>
          </cell>
          <cell r="F1034">
            <v>0.09</v>
          </cell>
          <cell r="G1034">
            <v>0.09</v>
          </cell>
          <cell r="H1034">
            <v>0</v>
          </cell>
          <cell r="I1034">
            <v>6.7500000000000004E-2</v>
          </cell>
          <cell r="J1034">
            <v>6.7500000000000004E-2</v>
          </cell>
          <cell r="K1034">
            <v>6.7500000000000004E-2</v>
          </cell>
          <cell r="L1034">
            <v>0.05</v>
          </cell>
          <cell r="M1034">
            <v>0.05</v>
          </cell>
          <cell r="N1034">
            <v>7.4999999999999997E-2</v>
          </cell>
        </row>
        <row r="1035">
          <cell r="C1035">
            <v>38718</v>
          </cell>
          <cell r="D1035">
            <v>0.1</v>
          </cell>
          <cell r="E1035">
            <v>0.09</v>
          </cell>
          <cell r="F1035">
            <v>0.09</v>
          </cell>
          <cell r="G1035">
            <v>0.09</v>
          </cell>
          <cell r="H1035">
            <v>0</v>
          </cell>
          <cell r="I1035">
            <v>6.7500000000000004E-2</v>
          </cell>
          <cell r="J1035">
            <v>6.7500000000000004E-2</v>
          </cell>
          <cell r="K1035">
            <v>6.7500000000000004E-2</v>
          </cell>
          <cell r="L1035">
            <v>0.05</v>
          </cell>
          <cell r="M1035">
            <v>0.05</v>
          </cell>
          <cell r="N1035">
            <v>7.4999999999999997E-2</v>
          </cell>
        </row>
        <row r="1037">
          <cell r="C1037" t="str">
            <v>Integral</v>
          </cell>
          <cell r="D1037" t="str">
            <v>Pulse</v>
          </cell>
          <cell r="E1037" t="str">
            <v>AGL</v>
          </cell>
          <cell r="F1037" t="str">
            <v>TXU</v>
          </cell>
          <cell r="G1037" t="str">
            <v>CitiPower</v>
          </cell>
          <cell r="H1037" t="str">
            <v>Powercor</v>
          </cell>
          <cell r="I1037" t="str">
            <v>Integral</v>
          </cell>
          <cell r="J1037" t="str">
            <v>EnergyAustralia</v>
          </cell>
          <cell r="K1037" t="str">
            <v>Rural NSW</v>
          </cell>
          <cell r="L1037" t="str">
            <v>Energex</v>
          </cell>
          <cell r="M1037" t="str">
            <v>Ergon</v>
          </cell>
          <cell r="N1037" t="str">
            <v>Non Incumbent</v>
          </cell>
        </row>
        <row r="1038">
          <cell r="C1038">
            <v>36526</v>
          </cell>
          <cell r="D1038">
            <v>0.11333333333333334</v>
          </cell>
          <cell r="E1038">
            <v>0.11333333333333334</v>
          </cell>
          <cell r="F1038">
            <v>0.11333333333333334</v>
          </cell>
          <cell r="G1038">
            <v>0.11333333333333334</v>
          </cell>
          <cell r="H1038">
            <v>0.11333333333333334</v>
          </cell>
          <cell r="I1038">
            <v>0</v>
          </cell>
          <cell r="J1038">
            <v>0.2</v>
          </cell>
          <cell r="K1038">
            <v>0.2</v>
          </cell>
          <cell r="L1038">
            <v>8.3333333333333329E-2</v>
          </cell>
          <cell r="M1038">
            <v>8.3333333333333329E-2</v>
          </cell>
          <cell r="N1038">
            <v>0.12</v>
          </cell>
        </row>
        <row r="1039">
          <cell r="C1039">
            <v>36892</v>
          </cell>
          <cell r="D1039">
            <v>0.11333333333333334</v>
          </cell>
          <cell r="E1039">
            <v>0.11333333333333334</v>
          </cell>
          <cell r="F1039">
            <v>0.11333333333333334</v>
          </cell>
          <cell r="G1039">
            <v>0.11333333333333334</v>
          </cell>
          <cell r="H1039">
            <v>0.11333333333333334</v>
          </cell>
          <cell r="I1039">
            <v>0</v>
          </cell>
          <cell r="J1039">
            <v>0.2</v>
          </cell>
          <cell r="K1039">
            <v>0.2</v>
          </cell>
          <cell r="L1039">
            <v>8.3333333333333329E-2</v>
          </cell>
          <cell r="M1039">
            <v>8.3333333333333329E-2</v>
          </cell>
          <cell r="N1039">
            <v>0.12</v>
          </cell>
        </row>
        <row r="1040">
          <cell r="C1040">
            <v>37257</v>
          </cell>
          <cell r="D1040">
            <v>0.11333333333333334</v>
          </cell>
          <cell r="E1040">
            <v>0.11333333333333334</v>
          </cell>
          <cell r="F1040">
            <v>0.11333333333333334</v>
          </cell>
          <cell r="G1040">
            <v>0.11333333333333334</v>
          </cell>
          <cell r="H1040">
            <v>0.11333333333333334</v>
          </cell>
          <cell r="I1040">
            <v>0</v>
          </cell>
          <cell r="J1040">
            <v>0.2</v>
          </cell>
          <cell r="K1040">
            <v>0.2</v>
          </cell>
          <cell r="L1040">
            <v>8.3333333333333329E-2</v>
          </cell>
          <cell r="M1040">
            <v>8.3333333333333329E-2</v>
          </cell>
          <cell r="N1040">
            <v>0.12</v>
          </cell>
        </row>
        <row r="1041">
          <cell r="C1041">
            <v>37622</v>
          </cell>
          <cell r="D1041">
            <v>0.11333333333333334</v>
          </cell>
          <cell r="E1041">
            <v>0.11333333333333334</v>
          </cell>
          <cell r="F1041">
            <v>0.11333333333333334</v>
          </cell>
          <cell r="G1041">
            <v>0.11333333333333334</v>
          </cell>
          <cell r="H1041">
            <v>0.11333333333333334</v>
          </cell>
          <cell r="I1041">
            <v>0</v>
          </cell>
          <cell r="J1041">
            <v>0.2</v>
          </cell>
          <cell r="K1041">
            <v>0.2</v>
          </cell>
          <cell r="L1041">
            <v>8.3333333333333329E-2</v>
          </cell>
          <cell r="M1041">
            <v>8.3333333333333329E-2</v>
          </cell>
          <cell r="N1041">
            <v>0.12</v>
          </cell>
        </row>
        <row r="1042">
          <cell r="C1042">
            <v>37987</v>
          </cell>
          <cell r="D1042">
            <v>0.11333333333333334</v>
          </cell>
          <cell r="E1042">
            <v>0.11333333333333334</v>
          </cell>
          <cell r="F1042">
            <v>0.11333333333333334</v>
          </cell>
          <cell r="G1042">
            <v>0.11333333333333334</v>
          </cell>
          <cell r="H1042">
            <v>0.11333333333333334</v>
          </cell>
          <cell r="I1042">
            <v>0</v>
          </cell>
          <cell r="J1042">
            <v>0.2</v>
          </cell>
          <cell r="K1042">
            <v>0.2</v>
          </cell>
          <cell r="L1042">
            <v>8.3333333333333329E-2</v>
          </cell>
          <cell r="M1042">
            <v>8.3333333333333329E-2</v>
          </cell>
          <cell r="N1042">
            <v>0.12</v>
          </cell>
        </row>
        <row r="1043">
          <cell r="C1043">
            <v>38353</v>
          </cell>
          <cell r="D1043">
            <v>0.11333333333333334</v>
          </cell>
          <cell r="E1043">
            <v>0.11333333333333334</v>
          </cell>
          <cell r="F1043">
            <v>0.11333333333333334</v>
          </cell>
          <cell r="G1043">
            <v>0.11333333333333334</v>
          </cell>
          <cell r="H1043">
            <v>0.11333333333333334</v>
          </cell>
          <cell r="I1043">
            <v>0</v>
          </cell>
          <cell r="J1043">
            <v>0.2</v>
          </cell>
          <cell r="K1043">
            <v>0.2</v>
          </cell>
          <cell r="L1043">
            <v>8.3333333333333329E-2</v>
          </cell>
          <cell r="M1043">
            <v>8.3333333333333329E-2</v>
          </cell>
          <cell r="N1043">
            <v>0.12</v>
          </cell>
        </row>
        <row r="1044">
          <cell r="C1044">
            <v>38718</v>
          </cell>
          <cell r="D1044">
            <v>0.11333333333333334</v>
          </cell>
          <cell r="E1044">
            <v>0.11333333333333334</v>
          </cell>
          <cell r="F1044">
            <v>0.11333333333333334</v>
          </cell>
          <cell r="G1044">
            <v>0.11333333333333334</v>
          </cell>
          <cell r="H1044">
            <v>0.11333333333333334</v>
          </cell>
          <cell r="I1044">
            <v>0</v>
          </cell>
          <cell r="J1044">
            <v>0.2</v>
          </cell>
          <cell r="K1044">
            <v>0.2</v>
          </cell>
          <cell r="L1044">
            <v>8.3333333333333329E-2</v>
          </cell>
          <cell r="M1044">
            <v>8.3333333333333329E-2</v>
          </cell>
          <cell r="N1044">
            <v>0.12</v>
          </cell>
        </row>
        <row r="1046">
          <cell r="C1046" t="str">
            <v>EnergyAustralia</v>
          </cell>
          <cell r="D1046" t="str">
            <v>Pulse</v>
          </cell>
          <cell r="E1046" t="str">
            <v>AGL</v>
          </cell>
          <cell r="F1046" t="str">
            <v>TXU</v>
          </cell>
          <cell r="G1046" t="str">
            <v>CitiPower</v>
          </cell>
          <cell r="H1046" t="str">
            <v>Powercor</v>
          </cell>
          <cell r="I1046" t="str">
            <v>Integral</v>
          </cell>
          <cell r="J1046" t="str">
            <v>EnergyAustralia</v>
          </cell>
          <cell r="K1046" t="str">
            <v>Rural NSW</v>
          </cell>
          <cell r="L1046" t="str">
            <v>Energex</v>
          </cell>
          <cell r="M1046" t="str">
            <v>Ergon</v>
          </cell>
          <cell r="N1046" t="str">
            <v>Non Incumbent</v>
          </cell>
        </row>
        <row r="1047">
          <cell r="C1047">
            <v>36526</v>
          </cell>
          <cell r="D1047">
            <v>0.11333333333333334</v>
          </cell>
          <cell r="E1047">
            <v>0.11333333333333334</v>
          </cell>
          <cell r="F1047">
            <v>0.11333333333333334</v>
          </cell>
          <cell r="G1047">
            <v>0.11333333333333334</v>
          </cell>
          <cell r="H1047">
            <v>0.11333333333333334</v>
          </cell>
          <cell r="I1047">
            <v>0.2</v>
          </cell>
          <cell r="J1047">
            <v>0</v>
          </cell>
          <cell r="K1047">
            <v>0.2</v>
          </cell>
          <cell r="L1047">
            <v>8.3333333333333329E-2</v>
          </cell>
          <cell r="M1047">
            <v>8.3333333333333329E-2</v>
          </cell>
          <cell r="N1047">
            <v>0.12</v>
          </cell>
        </row>
        <row r="1048">
          <cell r="C1048">
            <v>36892</v>
          </cell>
          <cell r="D1048">
            <v>0.11333333333333334</v>
          </cell>
          <cell r="E1048">
            <v>0.11333333333333334</v>
          </cell>
          <cell r="F1048">
            <v>0.11333333333333334</v>
          </cell>
          <cell r="G1048">
            <v>0.11333333333333334</v>
          </cell>
          <cell r="H1048">
            <v>0.11333333333333334</v>
          </cell>
          <cell r="I1048">
            <v>0.2</v>
          </cell>
          <cell r="J1048">
            <v>0</v>
          </cell>
          <cell r="K1048">
            <v>0.2</v>
          </cell>
          <cell r="L1048">
            <v>8.3333333333333329E-2</v>
          </cell>
          <cell r="M1048">
            <v>8.3333333333333329E-2</v>
          </cell>
          <cell r="N1048">
            <v>0.12</v>
          </cell>
        </row>
        <row r="1049">
          <cell r="C1049">
            <v>37257</v>
          </cell>
          <cell r="D1049">
            <v>0.11333333333333334</v>
          </cell>
          <cell r="E1049">
            <v>0.11333333333333334</v>
          </cell>
          <cell r="F1049">
            <v>0.11333333333333334</v>
          </cell>
          <cell r="G1049">
            <v>0.11333333333333334</v>
          </cell>
          <cell r="H1049">
            <v>0.11333333333333334</v>
          </cell>
          <cell r="I1049">
            <v>0.2</v>
          </cell>
          <cell r="J1049">
            <v>0</v>
          </cell>
          <cell r="K1049">
            <v>0.2</v>
          </cell>
          <cell r="L1049">
            <v>8.3333333333333329E-2</v>
          </cell>
          <cell r="M1049">
            <v>8.3333333333333329E-2</v>
          </cell>
          <cell r="N1049">
            <v>0.12</v>
          </cell>
        </row>
        <row r="1050">
          <cell r="C1050">
            <v>37622</v>
          </cell>
          <cell r="D1050">
            <v>0.11333333333333334</v>
          </cell>
          <cell r="E1050">
            <v>0.11333333333333334</v>
          </cell>
          <cell r="F1050">
            <v>0.11333333333333334</v>
          </cell>
          <cell r="G1050">
            <v>0.11333333333333334</v>
          </cell>
          <cell r="H1050">
            <v>0.11333333333333334</v>
          </cell>
          <cell r="I1050">
            <v>0.2</v>
          </cell>
          <cell r="J1050">
            <v>0</v>
          </cell>
          <cell r="K1050">
            <v>0.2</v>
          </cell>
          <cell r="L1050">
            <v>8.3333333333333329E-2</v>
          </cell>
          <cell r="M1050">
            <v>8.3333333333333329E-2</v>
          </cell>
          <cell r="N1050">
            <v>0.12</v>
          </cell>
        </row>
        <row r="1051">
          <cell r="C1051">
            <v>37987</v>
          </cell>
          <cell r="D1051">
            <v>0.11333333333333334</v>
          </cell>
          <cell r="E1051">
            <v>0.11333333333333334</v>
          </cell>
          <cell r="F1051">
            <v>0.11333333333333334</v>
          </cell>
          <cell r="G1051">
            <v>0.11333333333333334</v>
          </cell>
          <cell r="H1051">
            <v>0.11333333333333334</v>
          </cell>
          <cell r="I1051">
            <v>0.2</v>
          </cell>
          <cell r="J1051">
            <v>0</v>
          </cell>
          <cell r="K1051">
            <v>0.2</v>
          </cell>
          <cell r="L1051">
            <v>8.3333333333333329E-2</v>
          </cell>
          <cell r="M1051">
            <v>8.3333333333333329E-2</v>
          </cell>
          <cell r="N1051">
            <v>0.12</v>
          </cell>
        </row>
        <row r="1052">
          <cell r="C1052">
            <v>38353</v>
          </cell>
          <cell r="D1052">
            <v>0.11333333333333334</v>
          </cell>
          <cell r="E1052">
            <v>0.11333333333333334</v>
          </cell>
          <cell r="F1052">
            <v>0.11333333333333334</v>
          </cell>
          <cell r="G1052">
            <v>0.11333333333333334</v>
          </cell>
          <cell r="H1052">
            <v>0.11333333333333334</v>
          </cell>
          <cell r="I1052">
            <v>0.2</v>
          </cell>
          <cell r="J1052">
            <v>0</v>
          </cell>
          <cell r="K1052">
            <v>0.2</v>
          </cell>
          <cell r="L1052">
            <v>8.3333333333333329E-2</v>
          </cell>
          <cell r="M1052">
            <v>8.3333333333333329E-2</v>
          </cell>
          <cell r="N1052">
            <v>0.12</v>
          </cell>
        </row>
        <row r="1053">
          <cell r="C1053">
            <v>38718</v>
          </cell>
          <cell r="D1053">
            <v>0.11333333333333334</v>
          </cell>
          <cell r="E1053">
            <v>0.11333333333333334</v>
          </cell>
          <cell r="F1053">
            <v>0.11333333333333334</v>
          </cell>
          <cell r="G1053">
            <v>0.11333333333333334</v>
          </cell>
          <cell r="H1053">
            <v>0.11333333333333334</v>
          </cell>
          <cell r="I1053">
            <v>0.2</v>
          </cell>
          <cell r="J1053">
            <v>0</v>
          </cell>
          <cell r="K1053">
            <v>0.2</v>
          </cell>
          <cell r="L1053">
            <v>8.3333333333333329E-2</v>
          </cell>
          <cell r="M1053">
            <v>8.3333333333333329E-2</v>
          </cell>
          <cell r="N1053">
            <v>0.12</v>
          </cell>
        </row>
        <row r="1055">
          <cell r="C1055" t="str">
            <v>Rural NSW</v>
          </cell>
          <cell r="D1055" t="str">
            <v>Pulse</v>
          </cell>
          <cell r="E1055" t="str">
            <v>AGL</v>
          </cell>
          <cell r="F1055" t="str">
            <v>TXU</v>
          </cell>
          <cell r="G1055" t="str">
            <v>CitiPower</v>
          </cell>
          <cell r="H1055" t="str">
            <v>Powercor</v>
          </cell>
          <cell r="I1055" t="str">
            <v>Integral</v>
          </cell>
          <cell r="J1055" t="str">
            <v>EnergyAustralia</v>
          </cell>
          <cell r="K1055" t="str">
            <v>Rural NSW</v>
          </cell>
          <cell r="L1055" t="str">
            <v>Energex</v>
          </cell>
          <cell r="M1055" t="str">
            <v>Ergon</v>
          </cell>
          <cell r="N1055" t="str">
            <v>Non Incumbent</v>
          </cell>
        </row>
        <row r="1056">
          <cell r="C1056">
            <v>36526</v>
          </cell>
          <cell r="D1056">
            <v>0.11333333333333334</v>
          </cell>
          <cell r="E1056">
            <v>0.11333333333333334</v>
          </cell>
          <cell r="F1056">
            <v>0.11333333333333334</v>
          </cell>
          <cell r="G1056">
            <v>0.11333333333333334</v>
          </cell>
          <cell r="H1056">
            <v>0.11333333333333334</v>
          </cell>
          <cell r="I1056">
            <v>0.2</v>
          </cell>
          <cell r="J1056">
            <v>0.2</v>
          </cell>
          <cell r="K1056">
            <v>0</v>
          </cell>
          <cell r="L1056">
            <v>8.3333333333333329E-2</v>
          </cell>
          <cell r="M1056">
            <v>8.3333333333333329E-2</v>
          </cell>
          <cell r="N1056">
            <v>0.12</v>
          </cell>
        </row>
        <row r="1057">
          <cell r="C1057">
            <v>36892</v>
          </cell>
          <cell r="D1057">
            <v>0.11333333333333334</v>
          </cell>
          <cell r="E1057">
            <v>0.11333333333333334</v>
          </cell>
          <cell r="F1057">
            <v>0.11333333333333334</v>
          </cell>
          <cell r="G1057">
            <v>0.11333333333333334</v>
          </cell>
          <cell r="H1057">
            <v>0.11333333333333334</v>
          </cell>
          <cell r="I1057">
            <v>0.2</v>
          </cell>
          <cell r="J1057">
            <v>0.2</v>
          </cell>
          <cell r="K1057">
            <v>0</v>
          </cell>
          <cell r="L1057">
            <v>8.3333333333333329E-2</v>
          </cell>
          <cell r="M1057">
            <v>8.3333333333333329E-2</v>
          </cell>
          <cell r="N1057">
            <v>0.12</v>
          </cell>
        </row>
        <row r="1058">
          <cell r="C1058">
            <v>37257</v>
          </cell>
          <cell r="D1058">
            <v>0.11333333333333334</v>
          </cell>
          <cell r="E1058">
            <v>0.11333333333333334</v>
          </cell>
          <cell r="F1058">
            <v>0.11333333333333334</v>
          </cell>
          <cell r="G1058">
            <v>0.11333333333333334</v>
          </cell>
          <cell r="H1058">
            <v>0.11333333333333334</v>
          </cell>
          <cell r="I1058">
            <v>0.2</v>
          </cell>
          <cell r="J1058">
            <v>0.2</v>
          </cell>
          <cell r="K1058">
            <v>0</v>
          </cell>
          <cell r="L1058">
            <v>8.3333333333333329E-2</v>
          </cell>
          <cell r="M1058">
            <v>8.3333333333333329E-2</v>
          </cell>
          <cell r="N1058">
            <v>0.12</v>
          </cell>
        </row>
        <row r="1059">
          <cell r="C1059">
            <v>37622</v>
          </cell>
          <cell r="D1059">
            <v>0.11333333333333334</v>
          </cell>
          <cell r="E1059">
            <v>0.11333333333333334</v>
          </cell>
          <cell r="F1059">
            <v>0.11333333333333334</v>
          </cell>
          <cell r="G1059">
            <v>0.11333333333333334</v>
          </cell>
          <cell r="H1059">
            <v>0.11333333333333334</v>
          </cell>
          <cell r="I1059">
            <v>0.2</v>
          </cell>
          <cell r="J1059">
            <v>0.2</v>
          </cell>
          <cell r="K1059">
            <v>0</v>
          </cell>
          <cell r="L1059">
            <v>8.3333333333333329E-2</v>
          </cell>
          <cell r="M1059">
            <v>8.3333333333333329E-2</v>
          </cell>
          <cell r="N1059">
            <v>0.12</v>
          </cell>
        </row>
        <row r="1060">
          <cell r="C1060">
            <v>37987</v>
          </cell>
          <cell r="D1060">
            <v>0.11333333333333334</v>
          </cell>
          <cell r="E1060">
            <v>0.11333333333333334</v>
          </cell>
          <cell r="F1060">
            <v>0.11333333333333334</v>
          </cell>
          <cell r="G1060">
            <v>0.11333333333333334</v>
          </cell>
          <cell r="H1060">
            <v>0.11333333333333334</v>
          </cell>
          <cell r="I1060">
            <v>0.2</v>
          </cell>
          <cell r="J1060">
            <v>0.2</v>
          </cell>
          <cell r="K1060">
            <v>0</v>
          </cell>
          <cell r="L1060">
            <v>8.3333333333333329E-2</v>
          </cell>
          <cell r="M1060">
            <v>8.3333333333333329E-2</v>
          </cell>
          <cell r="N1060">
            <v>0.12</v>
          </cell>
        </row>
        <row r="1061">
          <cell r="C1061">
            <v>38353</v>
          </cell>
          <cell r="D1061">
            <v>0.11333333333333334</v>
          </cell>
          <cell r="E1061">
            <v>0.11333333333333334</v>
          </cell>
          <cell r="F1061">
            <v>0.11333333333333334</v>
          </cell>
          <cell r="G1061">
            <v>0.11333333333333334</v>
          </cell>
          <cell r="H1061">
            <v>0.11333333333333334</v>
          </cell>
          <cell r="I1061">
            <v>0.2</v>
          </cell>
          <cell r="J1061">
            <v>0.2</v>
          </cell>
          <cell r="K1061">
            <v>0</v>
          </cell>
          <cell r="L1061">
            <v>8.3333333333333329E-2</v>
          </cell>
          <cell r="M1061">
            <v>8.3333333333333329E-2</v>
          </cell>
          <cell r="N1061">
            <v>0.12</v>
          </cell>
        </row>
        <row r="1062">
          <cell r="C1062">
            <v>38718</v>
          </cell>
          <cell r="D1062">
            <v>0.11333333333333334</v>
          </cell>
          <cell r="E1062">
            <v>0.11333333333333334</v>
          </cell>
          <cell r="F1062">
            <v>0.11333333333333334</v>
          </cell>
          <cell r="G1062">
            <v>0.11333333333333334</v>
          </cell>
          <cell r="H1062">
            <v>0.11333333333333334</v>
          </cell>
          <cell r="I1062">
            <v>0.2</v>
          </cell>
          <cell r="J1062">
            <v>0.2</v>
          </cell>
          <cell r="K1062">
            <v>0</v>
          </cell>
          <cell r="L1062">
            <v>8.3333333333333329E-2</v>
          </cell>
          <cell r="M1062">
            <v>8.3333333333333329E-2</v>
          </cell>
          <cell r="N1062">
            <v>0.12</v>
          </cell>
        </row>
        <row r="1064">
          <cell r="C1064" t="str">
            <v>Energex</v>
          </cell>
          <cell r="D1064" t="str">
            <v>Pulse</v>
          </cell>
          <cell r="E1064" t="str">
            <v>AGL</v>
          </cell>
          <cell r="F1064" t="str">
            <v>TXU</v>
          </cell>
          <cell r="G1064" t="str">
            <v>CitiPower</v>
          </cell>
          <cell r="H1064" t="str">
            <v>Powercor</v>
          </cell>
          <cell r="I1064" t="str">
            <v>Integral</v>
          </cell>
          <cell r="J1064" t="str">
            <v>EnergyAustralia</v>
          </cell>
          <cell r="K1064" t="str">
            <v>Rural NSW</v>
          </cell>
          <cell r="L1064" t="str">
            <v>Energex</v>
          </cell>
          <cell r="M1064" t="str">
            <v>Ergon</v>
          </cell>
          <cell r="N1064" t="str">
            <v>Non Incumbent</v>
          </cell>
        </row>
        <row r="1065">
          <cell r="C1065">
            <v>36526</v>
          </cell>
          <cell r="D1065">
            <v>7.0000000000000007E-2</v>
          </cell>
          <cell r="E1065">
            <v>0.08</v>
          </cell>
          <cell r="F1065">
            <v>0.08</v>
          </cell>
          <cell r="G1065">
            <v>0.08</v>
          </cell>
          <cell r="H1065">
            <v>0.08</v>
          </cell>
          <cell r="I1065">
            <v>7.0000000000000007E-2</v>
          </cell>
          <cell r="J1065">
            <v>7.0000000000000007E-2</v>
          </cell>
          <cell r="K1065">
            <v>7.0000000000000007E-2</v>
          </cell>
          <cell r="L1065">
            <v>0</v>
          </cell>
          <cell r="M1065">
            <v>0.4</v>
          </cell>
          <cell r="N1065">
            <v>7.4999999999999997E-2</v>
          </cell>
        </row>
        <row r="1066">
          <cell r="C1066">
            <v>36892</v>
          </cell>
          <cell r="D1066">
            <v>7.0000000000000007E-2</v>
          </cell>
          <cell r="E1066">
            <v>0.08</v>
          </cell>
          <cell r="F1066">
            <v>0.08</v>
          </cell>
          <cell r="G1066">
            <v>0.08</v>
          </cell>
          <cell r="H1066">
            <v>0.08</v>
          </cell>
          <cell r="I1066">
            <v>7.0000000000000007E-2</v>
          </cell>
          <cell r="J1066">
            <v>7.0000000000000007E-2</v>
          </cell>
          <cell r="K1066">
            <v>7.0000000000000007E-2</v>
          </cell>
          <cell r="L1066">
            <v>0</v>
          </cell>
          <cell r="M1066">
            <v>0.4</v>
          </cell>
          <cell r="N1066">
            <v>7.4999999999999997E-2</v>
          </cell>
        </row>
        <row r="1067">
          <cell r="C1067">
            <v>37257</v>
          </cell>
          <cell r="D1067">
            <v>7.0000000000000007E-2</v>
          </cell>
          <cell r="E1067">
            <v>0.08</v>
          </cell>
          <cell r="F1067">
            <v>0.08</v>
          </cell>
          <cell r="G1067">
            <v>0.08</v>
          </cell>
          <cell r="H1067">
            <v>0.08</v>
          </cell>
          <cell r="I1067">
            <v>7.0000000000000007E-2</v>
          </cell>
          <cell r="J1067">
            <v>7.0000000000000007E-2</v>
          </cell>
          <cell r="K1067">
            <v>7.0000000000000007E-2</v>
          </cell>
          <cell r="L1067">
            <v>0</v>
          </cell>
          <cell r="M1067">
            <v>0.4</v>
          </cell>
          <cell r="N1067">
            <v>7.4999999999999997E-2</v>
          </cell>
        </row>
        <row r="1068">
          <cell r="C1068">
            <v>37622</v>
          </cell>
          <cell r="D1068">
            <v>7.0000000000000007E-2</v>
          </cell>
          <cell r="E1068">
            <v>0.08</v>
          </cell>
          <cell r="F1068">
            <v>0.08</v>
          </cell>
          <cell r="G1068">
            <v>0.08</v>
          </cell>
          <cell r="H1068">
            <v>0.08</v>
          </cell>
          <cell r="I1068">
            <v>7.0000000000000007E-2</v>
          </cell>
          <cell r="J1068">
            <v>7.0000000000000007E-2</v>
          </cell>
          <cell r="K1068">
            <v>7.0000000000000007E-2</v>
          </cell>
          <cell r="L1068">
            <v>0</v>
          </cell>
          <cell r="M1068">
            <v>0.4</v>
          </cell>
          <cell r="N1068">
            <v>7.4999999999999997E-2</v>
          </cell>
        </row>
        <row r="1069">
          <cell r="C1069">
            <v>37987</v>
          </cell>
          <cell r="D1069">
            <v>7.0000000000000007E-2</v>
          </cell>
          <cell r="E1069">
            <v>0.08</v>
          </cell>
          <cell r="F1069">
            <v>0.08</v>
          </cell>
          <cell r="G1069">
            <v>0.08</v>
          </cell>
          <cell r="H1069">
            <v>0.08</v>
          </cell>
          <cell r="I1069">
            <v>7.0000000000000007E-2</v>
          </cell>
          <cell r="J1069">
            <v>7.0000000000000007E-2</v>
          </cell>
          <cell r="K1069">
            <v>7.0000000000000007E-2</v>
          </cell>
          <cell r="L1069">
            <v>0</v>
          </cell>
          <cell r="M1069">
            <v>0.4</v>
          </cell>
          <cell r="N1069">
            <v>7.4999999999999997E-2</v>
          </cell>
        </row>
        <row r="1070">
          <cell r="C1070">
            <v>38353</v>
          </cell>
          <cell r="D1070">
            <v>7.0000000000000007E-2</v>
          </cell>
          <cell r="E1070">
            <v>0.08</v>
          </cell>
          <cell r="F1070">
            <v>0.08</v>
          </cell>
          <cell r="G1070">
            <v>0.08</v>
          </cell>
          <cell r="H1070">
            <v>0.08</v>
          </cell>
          <cell r="I1070">
            <v>7.0000000000000007E-2</v>
          </cell>
          <cell r="J1070">
            <v>7.0000000000000007E-2</v>
          </cell>
          <cell r="K1070">
            <v>7.0000000000000007E-2</v>
          </cell>
          <cell r="L1070">
            <v>0</v>
          </cell>
          <cell r="M1070">
            <v>0.4</v>
          </cell>
          <cell r="N1070">
            <v>7.4999999999999997E-2</v>
          </cell>
        </row>
        <row r="1071">
          <cell r="C1071">
            <v>38718</v>
          </cell>
          <cell r="D1071">
            <v>7.0000000000000007E-2</v>
          </cell>
          <cell r="E1071">
            <v>0.08</v>
          </cell>
          <cell r="F1071">
            <v>0.08</v>
          </cell>
          <cell r="G1071">
            <v>0.08</v>
          </cell>
          <cell r="H1071">
            <v>0.08</v>
          </cell>
          <cell r="I1071">
            <v>7.0000000000000007E-2</v>
          </cell>
          <cell r="J1071">
            <v>7.0000000000000007E-2</v>
          </cell>
          <cell r="K1071">
            <v>7.0000000000000007E-2</v>
          </cell>
          <cell r="L1071">
            <v>0</v>
          </cell>
          <cell r="M1071">
            <v>0.4</v>
          </cell>
          <cell r="N1071">
            <v>7.4999999999999997E-2</v>
          </cell>
        </row>
        <row r="1073">
          <cell r="C1073" t="str">
            <v>Ergon</v>
          </cell>
          <cell r="D1073" t="str">
            <v>Pulse</v>
          </cell>
          <cell r="E1073" t="str">
            <v>AGL</v>
          </cell>
          <cell r="F1073" t="str">
            <v>TXU</v>
          </cell>
          <cell r="G1073" t="str">
            <v>CitiPower</v>
          </cell>
          <cell r="H1073" t="str">
            <v>Powercor</v>
          </cell>
          <cell r="I1073" t="str">
            <v>Integral</v>
          </cell>
          <cell r="J1073" t="str">
            <v>EnergyAustralia</v>
          </cell>
          <cell r="K1073" t="str">
            <v>Rural NSW</v>
          </cell>
          <cell r="L1073" t="str">
            <v>Energex</v>
          </cell>
          <cell r="M1073" t="str">
            <v>Ergon</v>
          </cell>
          <cell r="N1073" t="str">
            <v>Non Incumbent</v>
          </cell>
        </row>
        <row r="1074">
          <cell r="C1074">
            <v>36526</v>
          </cell>
          <cell r="D1074">
            <v>7.0000000000000007E-2</v>
          </cell>
          <cell r="E1074">
            <v>7.0000000000000007E-2</v>
          </cell>
          <cell r="F1074">
            <v>7.0000000000000007E-2</v>
          </cell>
          <cell r="G1074">
            <v>7.0000000000000007E-2</v>
          </cell>
          <cell r="H1074">
            <v>7.0000000000000007E-2</v>
          </cell>
          <cell r="I1074">
            <v>7.0000000000000007E-2</v>
          </cell>
          <cell r="J1074">
            <v>7.0000000000000007E-2</v>
          </cell>
          <cell r="K1074">
            <v>7.0000000000000007E-2</v>
          </cell>
          <cell r="L1074">
            <v>0.4</v>
          </cell>
          <cell r="M1074">
            <v>0</v>
          </cell>
          <cell r="N1074">
            <v>7.4999999999999997E-2</v>
          </cell>
        </row>
        <row r="1075">
          <cell r="C1075">
            <v>36892</v>
          </cell>
          <cell r="D1075">
            <v>7.0000000000000007E-2</v>
          </cell>
          <cell r="E1075">
            <v>7.0000000000000007E-2</v>
          </cell>
          <cell r="F1075">
            <v>7.0000000000000007E-2</v>
          </cell>
          <cell r="G1075">
            <v>7.0000000000000007E-2</v>
          </cell>
          <cell r="H1075">
            <v>7.0000000000000007E-2</v>
          </cell>
          <cell r="I1075">
            <v>7.0000000000000007E-2</v>
          </cell>
          <cell r="J1075">
            <v>7.0000000000000007E-2</v>
          </cell>
          <cell r="K1075">
            <v>7.0000000000000007E-2</v>
          </cell>
          <cell r="L1075">
            <v>0.4</v>
          </cell>
          <cell r="M1075">
            <v>0</v>
          </cell>
          <cell r="N1075">
            <v>7.4999999999999997E-2</v>
          </cell>
        </row>
        <row r="1076">
          <cell r="C1076">
            <v>37257</v>
          </cell>
          <cell r="D1076">
            <v>7.0000000000000007E-2</v>
          </cell>
          <cell r="E1076">
            <v>7.0000000000000007E-2</v>
          </cell>
          <cell r="F1076">
            <v>7.0000000000000007E-2</v>
          </cell>
          <cell r="G1076">
            <v>7.0000000000000007E-2</v>
          </cell>
          <cell r="H1076">
            <v>7.0000000000000007E-2</v>
          </cell>
          <cell r="I1076">
            <v>7.0000000000000007E-2</v>
          </cell>
          <cell r="J1076">
            <v>7.0000000000000007E-2</v>
          </cell>
          <cell r="K1076">
            <v>7.0000000000000007E-2</v>
          </cell>
          <cell r="L1076">
            <v>0.4</v>
          </cell>
          <cell r="M1076">
            <v>0</v>
          </cell>
          <cell r="N1076">
            <v>7.4999999999999997E-2</v>
          </cell>
        </row>
        <row r="1077">
          <cell r="C1077">
            <v>37622</v>
          </cell>
          <cell r="D1077">
            <v>7.0000000000000007E-2</v>
          </cell>
          <cell r="E1077">
            <v>7.0000000000000007E-2</v>
          </cell>
          <cell r="F1077">
            <v>7.0000000000000007E-2</v>
          </cell>
          <cell r="G1077">
            <v>7.0000000000000007E-2</v>
          </cell>
          <cell r="H1077">
            <v>7.0000000000000007E-2</v>
          </cell>
          <cell r="I1077">
            <v>7.0000000000000007E-2</v>
          </cell>
          <cell r="J1077">
            <v>7.0000000000000007E-2</v>
          </cell>
          <cell r="K1077">
            <v>7.0000000000000007E-2</v>
          </cell>
          <cell r="L1077">
            <v>0.4</v>
          </cell>
          <cell r="M1077">
            <v>0</v>
          </cell>
          <cell r="N1077">
            <v>7.4999999999999997E-2</v>
          </cell>
        </row>
        <row r="1078">
          <cell r="C1078">
            <v>37987</v>
          </cell>
          <cell r="D1078">
            <v>7.0000000000000007E-2</v>
          </cell>
          <cell r="E1078">
            <v>7.0000000000000007E-2</v>
          </cell>
          <cell r="F1078">
            <v>7.0000000000000007E-2</v>
          </cell>
          <cell r="G1078">
            <v>7.0000000000000007E-2</v>
          </cell>
          <cell r="H1078">
            <v>7.0000000000000007E-2</v>
          </cell>
          <cell r="I1078">
            <v>7.0000000000000007E-2</v>
          </cell>
          <cell r="J1078">
            <v>7.0000000000000007E-2</v>
          </cell>
          <cell r="K1078">
            <v>7.0000000000000007E-2</v>
          </cell>
          <cell r="L1078">
            <v>0.4</v>
          </cell>
          <cell r="M1078">
            <v>0</v>
          </cell>
          <cell r="N1078">
            <v>7.4999999999999997E-2</v>
          </cell>
        </row>
        <row r="1079">
          <cell r="C1079">
            <v>38353</v>
          </cell>
          <cell r="D1079">
            <v>7.0000000000000007E-2</v>
          </cell>
          <cell r="E1079">
            <v>7.0000000000000007E-2</v>
          </cell>
          <cell r="F1079">
            <v>7.0000000000000007E-2</v>
          </cell>
          <cell r="G1079">
            <v>7.0000000000000007E-2</v>
          </cell>
          <cell r="H1079">
            <v>7.0000000000000007E-2</v>
          </cell>
          <cell r="I1079">
            <v>7.0000000000000007E-2</v>
          </cell>
          <cell r="J1079">
            <v>7.0000000000000007E-2</v>
          </cell>
          <cell r="K1079">
            <v>7.0000000000000007E-2</v>
          </cell>
          <cell r="L1079">
            <v>0.4</v>
          </cell>
          <cell r="M1079">
            <v>0</v>
          </cell>
          <cell r="N1079">
            <v>7.4999999999999997E-2</v>
          </cell>
        </row>
        <row r="1080">
          <cell r="C1080">
            <v>38718</v>
          </cell>
          <cell r="D1080">
            <v>7.0000000000000007E-2</v>
          </cell>
          <cell r="E1080">
            <v>7.0000000000000007E-2</v>
          </cell>
          <cell r="F1080">
            <v>7.0000000000000007E-2</v>
          </cell>
          <cell r="G1080">
            <v>7.0000000000000007E-2</v>
          </cell>
          <cell r="H1080">
            <v>7.0000000000000007E-2</v>
          </cell>
          <cell r="I1080">
            <v>7.0000000000000007E-2</v>
          </cell>
          <cell r="J1080">
            <v>7.0000000000000007E-2</v>
          </cell>
          <cell r="K1080">
            <v>7.0000000000000007E-2</v>
          </cell>
          <cell r="L1080">
            <v>0.4</v>
          </cell>
          <cell r="M1080">
            <v>0</v>
          </cell>
          <cell r="N1080">
            <v>7.4999999999999997E-2</v>
          </cell>
        </row>
        <row r="1082">
          <cell r="C1082" t="str">
            <v>Non Incumbent</v>
          </cell>
          <cell r="D1082" t="str">
            <v>Pulse</v>
          </cell>
          <cell r="E1082" t="str">
            <v>AGL</v>
          </cell>
          <cell r="F1082" t="str">
            <v>TXU</v>
          </cell>
          <cell r="G1082" t="str">
            <v>CitiPower</v>
          </cell>
          <cell r="H1082" t="str">
            <v>Powercor</v>
          </cell>
          <cell r="I1082" t="str">
            <v>Integral</v>
          </cell>
          <cell r="J1082" t="str">
            <v>EnergyAustralia</v>
          </cell>
          <cell r="K1082" t="str">
            <v>Rural NSW</v>
          </cell>
          <cell r="L1082" t="str">
            <v>Energex</v>
          </cell>
          <cell r="M1082" t="str">
            <v>Ergon</v>
          </cell>
          <cell r="N1082" t="str">
            <v>Non Incumbent</v>
          </cell>
        </row>
        <row r="1083">
          <cell r="C1083">
            <v>36526</v>
          </cell>
          <cell r="D1083">
            <v>0.11999999999999988</v>
          </cell>
          <cell r="E1083">
            <v>0.12</v>
          </cell>
          <cell r="F1083">
            <v>0.13</v>
          </cell>
          <cell r="G1083">
            <v>0.12</v>
          </cell>
          <cell r="H1083">
            <v>0.13</v>
          </cell>
          <cell r="I1083">
            <v>0.11999999999999988</v>
          </cell>
          <cell r="J1083">
            <v>0.11999999999999988</v>
          </cell>
          <cell r="K1083">
            <v>0.11999999999999988</v>
          </cell>
          <cell r="L1083">
            <v>0.10000000000000009</v>
          </cell>
          <cell r="M1083">
            <v>0.10000000000000009</v>
          </cell>
          <cell r="N1083">
            <v>0.12</v>
          </cell>
        </row>
        <row r="1084">
          <cell r="C1084">
            <v>36892</v>
          </cell>
          <cell r="D1084">
            <v>0.11999999999999988</v>
          </cell>
          <cell r="E1084">
            <v>0.12</v>
          </cell>
          <cell r="F1084">
            <v>0.13</v>
          </cell>
          <cell r="G1084">
            <v>0.12</v>
          </cell>
          <cell r="H1084">
            <v>0.13</v>
          </cell>
          <cell r="I1084">
            <v>0.11999999999999988</v>
          </cell>
          <cell r="J1084">
            <v>0.11999999999999988</v>
          </cell>
          <cell r="K1084">
            <v>0.11999999999999988</v>
          </cell>
          <cell r="L1084">
            <v>0.10000000000000009</v>
          </cell>
          <cell r="M1084">
            <v>0.10000000000000009</v>
          </cell>
          <cell r="N1084">
            <v>0.12</v>
          </cell>
        </row>
        <row r="1085">
          <cell r="C1085">
            <v>37257</v>
          </cell>
          <cell r="D1085">
            <v>0.11999999999999988</v>
          </cell>
          <cell r="E1085">
            <v>0.12</v>
          </cell>
          <cell r="F1085">
            <v>0.13</v>
          </cell>
          <cell r="G1085">
            <v>0.12</v>
          </cell>
          <cell r="H1085">
            <v>0.13</v>
          </cell>
          <cell r="I1085">
            <v>0.11999999999999988</v>
          </cell>
          <cell r="J1085">
            <v>0.11999999999999988</v>
          </cell>
          <cell r="K1085">
            <v>0.11999999999999988</v>
          </cell>
          <cell r="L1085">
            <v>0.10000000000000009</v>
          </cell>
          <cell r="M1085">
            <v>0.10000000000000009</v>
          </cell>
          <cell r="N1085">
            <v>0.12</v>
          </cell>
        </row>
        <row r="1086">
          <cell r="C1086">
            <v>37622</v>
          </cell>
          <cell r="D1086">
            <v>0.11999999999999988</v>
          </cell>
          <cell r="E1086">
            <v>0.12</v>
          </cell>
          <cell r="F1086">
            <v>0.13</v>
          </cell>
          <cell r="G1086">
            <v>0.12</v>
          </cell>
          <cell r="H1086">
            <v>0.13</v>
          </cell>
          <cell r="I1086">
            <v>0.11999999999999988</v>
          </cell>
          <cell r="J1086">
            <v>0.11999999999999988</v>
          </cell>
          <cell r="K1086">
            <v>0.11999999999999988</v>
          </cell>
          <cell r="L1086">
            <v>0.10000000000000009</v>
          </cell>
          <cell r="M1086">
            <v>0.10000000000000009</v>
          </cell>
          <cell r="N1086">
            <v>0.12</v>
          </cell>
        </row>
        <row r="1087">
          <cell r="C1087">
            <v>37987</v>
          </cell>
          <cell r="D1087">
            <v>0.11999999999999988</v>
          </cell>
          <cell r="E1087">
            <v>0.12</v>
          </cell>
          <cell r="F1087">
            <v>0.13</v>
          </cell>
          <cell r="G1087">
            <v>0.12</v>
          </cell>
          <cell r="H1087">
            <v>0.13</v>
          </cell>
          <cell r="I1087">
            <v>0.11999999999999988</v>
          </cell>
          <cell r="J1087">
            <v>0.11999999999999988</v>
          </cell>
          <cell r="K1087">
            <v>0.11999999999999988</v>
          </cell>
          <cell r="L1087">
            <v>0.10000000000000009</v>
          </cell>
          <cell r="M1087">
            <v>0.10000000000000009</v>
          </cell>
          <cell r="N1087">
            <v>0.12</v>
          </cell>
        </row>
        <row r="1088">
          <cell r="C1088">
            <v>38353</v>
          </cell>
          <cell r="D1088">
            <v>0.11999999999999988</v>
          </cell>
          <cell r="E1088">
            <v>0.12</v>
          </cell>
          <cell r="F1088">
            <v>0.13</v>
          </cell>
          <cell r="G1088">
            <v>0.12</v>
          </cell>
          <cell r="H1088">
            <v>0.13</v>
          </cell>
          <cell r="I1088">
            <v>0.11999999999999988</v>
          </cell>
          <cell r="J1088">
            <v>0.11999999999999988</v>
          </cell>
          <cell r="K1088">
            <v>0.11999999999999988</v>
          </cell>
          <cell r="L1088">
            <v>0.10000000000000009</v>
          </cell>
          <cell r="M1088">
            <v>0.10000000000000009</v>
          </cell>
          <cell r="N1088">
            <v>0.12</v>
          </cell>
        </row>
        <row r="1089">
          <cell r="C1089">
            <v>38718</v>
          </cell>
          <cell r="D1089">
            <v>0.11999999999999988</v>
          </cell>
          <cell r="E1089">
            <v>0.12</v>
          </cell>
          <cell r="F1089">
            <v>0.13</v>
          </cell>
          <cell r="G1089">
            <v>0.12</v>
          </cell>
          <cell r="H1089">
            <v>0.13</v>
          </cell>
          <cell r="I1089">
            <v>0.11999999999999988</v>
          </cell>
          <cell r="J1089">
            <v>0.11999999999999988</v>
          </cell>
          <cell r="K1089">
            <v>0.11999999999999988</v>
          </cell>
          <cell r="L1089">
            <v>0.10000000000000009</v>
          </cell>
          <cell r="M1089">
            <v>0.10000000000000009</v>
          </cell>
          <cell r="N1089">
            <v>0.12</v>
          </cell>
        </row>
        <row r="1101">
          <cell r="C1101" t="str">
            <v>Pulse wins from:</v>
          </cell>
          <cell r="D1101" t="str">
            <v>Pulse</v>
          </cell>
          <cell r="E1101" t="str">
            <v>AGL</v>
          </cell>
          <cell r="F1101" t="str">
            <v>TXU</v>
          </cell>
          <cell r="G1101" t="str">
            <v>CitiPower</v>
          </cell>
          <cell r="H1101" t="str">
            <v>Powercor</v>
          </cell>
          <cell r="I1101" t="str">
            <v>Integral</v>
          </cell>
          <cell r="J1101" t="str">
            <v>EnergyAustralia</v>
          </cell>
          <cell r="K1101" t="str">
            <v>Rural NSW</v>
          </cell>
          <cell r="L1101" t="str">
            <v>Energex</v>
          </cell>
          <cell r="M1101" t="str">
            <v>Ergon</v>
          </cell>
          <cell r="N1101" t="str">
            <v>Non Incumbent</v>
          </cell>
        </row>
        <row r="1102">
          <cell r="C1102">
            <v>36526</v>
          </cell>
          <cell r="D1102">
            <v>0</v>
          </cell>
          <cell r="E1102">
            <v>0.13</v>
          </cell>
          <cell r="F1102">
            <v>0.13</v>
          </cell>
          <cell r="G1102">
            <v>0.13</v>
          </cell>
          <cell r="H1102">
            <v>0.13</v>
          </cell>
          <cell r="I1102">
            <v>7.0000000000000007E-2</v>
          </cell>
          <cell r="J1102">
            <v>7.0000000000000007E-2</v>
          </cell>
          <cell r="K1102">
            <v>7.0000000000000007E-2</v>
          </cell>
          <cell r="L1102">
            <v>0.05</v>
          </cell>
          <cell r="M1102">
            <v>0.05</v>
          </cell>
          <cell r="N1102">
            <v>7.0000000000000007E-2</v>
          </cell>
        </row>
        <row r="1103">
          <cell r="C1103">
            <v>36892</v>
          </cell>
          <cell r="D1103">
            <v>0</v>
          </cell>
          <cell r="E1103">
            <v>0.13</v>
          </cell>
          <cell r="F1103">
            <v>0.13</v>
          </cell>
          <cell r="G1103">
            <v>0.13</v>
          </cell>
          <cell r="H1103">
            <v>0.13</v>
          </cell>
          <cell r="I1103">
            <v>7.0000000000000007E-2</v>
          </cell>
          <cell r="J1103">
            <v>7.0000000000000007E-2</v>
          </cell>
          <cell r="K1103">
            <v>7.0000000000000007E-2</v>
          </cell>
          <cell r="L1103">
            <v>0.05</v>
          </cell>
          <cell r="M1103">
            <v>0.05</v>
          </cell>
          <cell r="N1103">
            <v>7.0000000000000007E-2</v>
          </cell>
        </row>
        <row r="1104">
          <cell r="C1104">
            <v>37257</v>
          </cell>
          <cell r="D1104">
            <v>0</v>
          </cell>
          <cell r="E1104">
            <v>0.13</v>
          </cell>
          <cell r="F1104">
            <v>0.13</v>
          </cell>
          <cell r="G1104">
            <v>0.13</v>
          </cell>
          <cell r="H1104">
            <v>0.13</v>
          </cell>
          <cell r="I1104">
            <v>7.0000000000000007E-2</v>
          </cell>
          <cell r="J1104">
            <v>7.0000000000000007E-2</v>
          </cell>
          <cell r="K1104">
            <v>7.0000000000000007E-2</v>
          </cell>
          <cell r="L1104">
            <v>0.05</v>
          </cell>
          <cell r="M1104">
            <v>0.05</v>
          </cell>
          <cell r="N1104">
            <v>7.0000000000000007E-2</v>
          </cell>
        </row>
        <row r="1105">
          <cell r="C1105">
            <v>37622</v>
          </cell>
          <cell r="D1105">
            <v>0</v>
          </cell>
          <cell r="E1105">
            <v>0.13</v>
          </cell>
          <cell r="F1105">
            <v>0.13</v>
          </cell>
          <cell r="G1105">
            <v>0.13</v>
          </cell>
          <cell r="H1105">
            <v>0.13</v>
          </cell>
          <cell r="I1105">
            <v>7.0000000000000007E-2</v>
          </cell>
          <cell r="J1105">
            <v>7.0000000000000007E-2</v>
          </cell>
          <cell r="K1105">
            <v>7.0000000000000007E-2</v>
          </cell>
          <cell r="L1105">
            <v>0.05</v>
          </cell>
          <cell r="M1105">
            <v>0.05</v>
          </cell>
          <cell r="N1105">
            <v>7.0000000000000007E-2</v>
          </cell>
        </row>
        <row r="1106">
          <cell r="C1106">
            <v>37987</v>
          </cell>
          <cell r="D1106">
            <v>0</v>
          </cell>
          <cell r="E1106">
            <v>0.13</v>
          </cell>
          <cell r="F1106">
            <v>0.13</v>
          </cell>
          <cell r="G1106">
            <v>0.13</v>
          </cell>
          <cell r="H1106">
            <v>0.13</v>
          </cell>
          <cell r="I1106">
            <v>7.0000000000000007E-2</v>
          </cell>
          <cell r="J1106">
            <v>7.0000000000000007E-2</v>
          </cell>
          <cell r="K1106">
            <v>7.0000000000000007E-2</v>
          </cell>
          <cell r="L1106">
            <v>0.05</v>
          </cell>
          <cell r="M1106">
            <v>0.05</v>
          </cell>
          <cell r="N1106">
            <v>7.0000000000000007E-2</v>
          </cell>
        </row>
        <row r="1107">
          <cell r="C1107">
            <v>38353</v>
          </cell>
          <cell r="D1107">
            <v>0</v>
          </cell>
          <cell r="E1107">
            <v>0.13</v>
          </cell>
          <cell r="F1107">
            <v>0.13</v>
          </cell>
          <cell r="G1107">
            <v>0.13</v>
          </cell>
          <cell r="H1107">
            <v>0.13</v>
          </cell>
          <cell r="I1107">
            <v>7.0000000000000007E-2</v>
          </cell>
          <cell r="J1107">
            <v>7.0000000000000007E-2</v>
          </cell>
          <cell r="K1107">
            <v>7.0000000000000007E-2</v>
          </cell>
          <cell r="L1107">
            <v>0.05</v>
          </cell>
          <cell r="M1107">
            <v>0.05</v>
          </cell>
          <cell r="N1107">
            <v>7.0000000000000007E-2</v>
          </cell>
        </row>
        <row r="1108">
          <cell r="C1108">
            <v>38718</v>
          </cell>
          <cell r="D1108">
            <v>0</v>
          </cell>
          <cell r="E1108">
            <v>0.13</v>
          </cell>
          <cell r="F1108">
            <v>0.13</v>
          </cell>
          <cell r="G1108">
            <v>0.13</v>
          </cell>
          <cell r="H1108">
            <v>0.13</v>
          </cell>
          <cell r="I1108">
            <v>7.0000000000000007E-2</v>
          </cell>
          <cell r="J1108">
            <v>7.0000000000000007E-2</v>
          </cell>
          <cell r="K1108">
            <v>7.0000000000000007E-2</v>
          </cell>
          <cell r="L1108">
            <v>0.05</v>
          </cell>
          <cell r="M1108">
            <v>0.05</v>
          </cell>
          <cell r="N1108">
            <v>7.0000000000000007E-2</v>
          </cell>
        </row>
        <row r="1110">
          <cell r="C1110" t="str">
            <v>AGL</v>
          </cell>
          <cell r="D1110" t="str">
            <v>Pulse</v>
          </cell>
          <cell r="E1110" t="str">
            <v>AGL</v>
          </cell>
          <cell r="F1110" t="str">
            <v>TXU</v>
          </cell>
          <cell r="G1110" t="str">
            <v>CitiPower</v>
          </cell>
          <cell r="H1110" t="str">
            <v>Powercor</v>
          </cell>
          <cell r="I1110" t="str">
            <v>Integral</v>
          </cell>
          <cell r="J1110" t="str">
            <v>EnergyAustralia</v>
          </cell>
          <cell r="K1110" t="str">
            <v>Rural NSW</v>
          </cell>
          <cell r="L1110" t="str">
            <v>Energex</v>
          </cell>
          <cell r="M1110" t="str">
            <v>Ergon</v>
          </cell>
          <cell r="N1110" t="str">
            <v>Non Incumbent</v>
          </cell>
        </row>
        <row r="1111">
          <cell r="C1111">
            <v>36526</v>
          </cell>
          <cell r="D1111">
            <v>0.1</v>
          </cell>
          <cell r="E1111">
            <v>0</v>
          </cell>
          <cell r="F1111">
            <v>0.08</v>
          </cell>
          <cell r="G1111">
            <v>0.08</v>
          </cell>
          <cell r="H1111">
            <v>0.08</v>
          </cell>
          <cell r="I1111">
            <v>6.7500000000000004E-2</v>
          </cell>
          <cell r="J1111">
            <v>6.7500000000000004E-2</v>
          </cell>
          <cell r="K1111">
            <v>6.7500000000000004E-2</v>
          </cell>
          <cell r="L1111">
            <v>0.05</v>
          </cell>
          <cell r="M1111">
            <v>0.05</v>
          </cell>
          <cell r="N1111">
            <v>7.4999999999999997E-2</v>
          </cell>
        </row>
        <row r="1112">
          <cell r="C1112">
            <v>36892</v>
          </cell>
          <cell r="D1112">
            <v>0.1</v>
          </cell>
          <cell r="E1112">
            <v>0</v>
          </cell>
          <cell r="F1112">
            <v>0.08</v>
          </cell>
          <cell r="G1112">
            <v>0.08</v>
          </cell>
          <cell r="H1112">
            <v>0.08</v>
          </cell>
          <cell r="I1112">
            <v>6.7500000000000004E-2</v>
          </cell>
          <cell r="J1112">
            <v>6.7500000000000004E-2</v>
          </cell>
          <cell r="K1112">
            <v>6.7500000000000004E-2</v>
          </cell>
          <cell r="L1112">
            <v>0.05</v>
          </cell>
          <cell r="M1112">
            <v>0.05</v>
          </cell>
          <cell r="N1112">
            <v>7.4999999999999997E-2</v>
          </cell>
        </row>
        <row r="1113">
          <cell r="C1113">
            <v>37257</v>
          </cell>
          <cell r="D1113">
            <v>0.1</v>
          </cell>
          <cell r="E1113">
            <v>0</v>
          </cell>
          <cell r="F1113">
            <v>0.08</v>
          </cell>
          <cell r="G1113">
            <v>0.08</v>
          </cell>
          <cell r="H1113">
            <v>0.08</v>
          </cell>
          <cell r="I1113">
            <v>6.7500000000000004E-2</v>
          </cell>
          <cell r="J1113">
            <v>6.7500000000000004E-2</v>
          </cell>
          <cell r="K1113">
            <v>6.7500000000000004E-2</v>
          </cell>
          <cell r="L1113">
            <v>0.05</v>
          </cell>
          <cell r="M1113">
            <v>0.05</v>
          </cell>
          <cell r="N1113">
            <v>7.4999999999999997E-2</v>
          </cell>
        </row>
        <row r="1114">
          <cell r="C1114">
            <v>37622</v>
          </cell>
          <cell r="D1114">
            <v>0.1</v>
          </cell>
          <cell r="E1114">
            <v>0</v>
          </cell>
          <cell r="F1114">
            <v>0.08</v>
          </cell>
          <cell r="G1114">
            <v>0.08</v>
          </cell>
          <cell r="H1114">
            <v>0.08</v>
          </cell>
          <cell r="I1114">
            <v>6.7500000000000004E-2</v>
          </cell>
          <cell r="J1114">
            <v>6.7500000000000004E-2</v>
          </cell>
          <cell r="K1114">
            <v>6.7500000000000004E-2</v>
          </cell>
          <cell r="L1114">
            <v>0.05</v>
          </cell>
          <cell r="M1114">
            <v>0.05</v>
          </cell>
          <cell r="N1114">
            <v>7.4999999999999997E-2</v>
          </cell>
        </row>
        <row r="1115">
          <cell r="C1115">
            <v>37987</v>
          </cell>
          <cell r="D1115">
            <v>0.1</v>
          </cell>
          <cell r="E1115">
            <v>0</v>
          </cell>
          <cell r="F1115">
            <v>0.08</v>
          </cell>
          <cell r="G1115">
            <v>0.08</v>
          </cell>
          <cell r="H1115">
            <v>0.08</v>
          </cell>
          <cell r="I1115">
            <v>6.7500000000000004E-2</v>
          </cell>
          <cell r="J1115">
            <v>6.7500000000000004E-2</v>
          </cell>
          <cell r="K1115">
            <v>6.7500000000000004E-2</v>
          </cell>
          <cell r="L1115">
            <v>0.05</v>
          </cell>
          <cell r="M1115">
            <v>0.05</v>
          </cell>
          <cell r="N1115">
            <v>7.4999999999999997E-2</v>
          </cell>
        </row>
        <row r="1116">
          <cell r="C1116">
            <v>38353</v>
          </cell>
          <cell r="D1116">
            <v>0.1</v>
          </cell>
          <cell r="E1116">
            <v>0</v>
          </cell>
          <cell r="F1116">
            <v>0.08</v>
          </cell>
          <cell r="G1116">
            <v>0.08</v>
          </cell>
          <cell r="H1116">
            <v>0.08</v>
          </cell>
          <cell r="I1116">
            <v>6.7500000000000004E-2</v>
          </cell>
          <cell r="J1116">
            <v>6.7500000000000004E-2</v>
          </cell>
          <cell r="K1116">
            <v>6.7500000000000004E-2</v>
          </cell>
          <cell r="L1116">
            <v>0.05</v>
          </cell>
          <cell r="M1116">
            <v>0.05</v>
          </cell>
          <cell r="N1116">
            <v>7.4999999999999997E-2</v>
          </cell>
        </row>
        <row r="1117">
          <cell r="C1117">
            <v>38718</v>
          </cell>
          <cell r="D1117">
            <v>0.1</v>
          </cell>
          <cell r="E1117">
            <v>0</v>
          </cell>
          <cell r="F1117">
            <v>0.08</v>
          </cell>
          <cell r="G1117">
            <v>0.08</v>
          </cell>
          <cell r="H1117">
            <v>0.08</v>
          </cell>
          <cell r="I1117">
            <v>6.7500000000000004E-2</v>
          </cell>
          <cell r="J1117">
            <v>6.7500000000000004E-2</v>
          </cell>
          <cell r="K1117">
            <v>6.7500000000000004E-2</v>
          </cell>
          <cell r="L1117">
            <v>0.05</v>
          </cell>
          <cell r="M1117">
            <v>0.05</v>
          </cell>
          <cell r="N1117">
            <v>7.4999999999999997E-2</v>
          </cell>
        </row>
        <row r="1119">
          <cell r="C1119" t="str">
            <v>TXU</v>
          </cell>
          <cell r="D1119" t="str">
            <v>Pulse</v>
          </cell>
          <cell r="E1119" t="str">
            <v>AGL</v>
          </cell>
          <cell r="F1119" t="str">
            <v>TXU</v>
          </cell>
          <cell r="G1119" t="str">
            <v>CitiPower</v>
          </cell>
          <cell r="H1119" t="str">
            <v>Powercor</v>
          </cell>
          <cell r="I1119" t="str">
            <v>Integral</v>
          </cell>
          <cell r="J1119" t="str">
            <v>EnergyAustralia</v>
          </cell>
          <cell r="K1119" t="str">
            <v>Rural NSW</v>
          </cell>
          <cell r="L1119" t="str">
            <v>Energex</v>
          </cell>
          <cell r="M1119" t="str">
            <v>Ergon</v>
          </cell>
          <cell r="N1119" t="str">
            <v>Non Incumbent</v>
          </cell>
        </row>
        <row r="1120">
          <cell r="C1120">
            <v>36526</v>
          </cell>
          <cell r="D1120">
            <v>0.1</v>
          </cell>
          <cell r="E1120">
            <v>0.09</v>
          </cell>
          <cell r="F1120">
            <v>0</v>
          </cell>
          <cell r="G1120">
            <v>0.09</v>
          </cell>
          <cell r="H1120">
            <v>0.09</v>
          </cell>
          <cell r="I1120">
            <v>6.7500000000000004E-2</v>
          </cell>
          <cell r="J1120">
            <v>6.7500000000000004E-2</v>
          </cell>
          <cell r="K1120">
            <v>6.7500000000000004E-2</v>
          </cell>
          <cell r="L1120">
            <v>0.05</v>
          </cell>
          <cell r="M1120">
            <v>0.05</v>
          </cell>
          <cell r="N1120">
            <v>7.4999999999999997E-2</v>
          </cell>
        </row>
        <row r="1121">
          <cell r="C1121">
            <v>36892</v>
          </cell>
          <cell r="D1121">
            <v>0.1</v>
          </cell>
          <cell r="E1121">
            <v>0.09</v>
          </cell>
          <cell r="F1121">
            <v>0</v>
          </cell>
          <cell r="G1121">
            <v>0.09</v>
          </cell>
          <cell r="H1121">
            <v>0.09</v>
          </cell>
          <cell r="I1121">
            <v>6.7500000000000004E-2</v>
          </cell>
          <cell r="J1121">
            <v>6.7500000000000004E-2</v>
          </cell>
          <cell r="K1121">
            <v>6.7500000000000004E-2</v>
          </cell>
          <cell r="L1121">
            <v>0.05</v>
          </cell>
          <cell r="M1121">
            <v>0.05</v>
          </cell>
          <cell r="N1121">
            <v>7.4999999999999997E-2</v>
          </cell>
        </row>
        <row r="1122">
          <cell r="C1122">
            <v>37257</v>
          </cell>
          <cell r="D1122">
            <v>0.1</v>
          </cell>
          <cell r="E1122">
            <v>0.09</v>
          </cell>
          <cell r="F1122">
            <v>0</v>
          </cell>
          <cell r="G1122">
            <v>0.09</v>
          </cell>
          <cell r="H1122">
            <v>0.09</v>
          </cell>
          <cell r="I1122">
            <v>6.7500000000000004E-2</v>
          </cell>
          <cell r="J1122">
            <v>6.7500000000000004E-2</v>
          </cell>
          <cell r="K1122">
            <v>6.7500000000000004E-2</v>
          </cell>
          <cell r="L1122">
            <v>0.05</v>
          </cell>
          <cell r="M1122">
            <v>0.05</v>
          </cell>
          <cell r="N1122">
            <v>7.4999999999999997E-2</v>
          </cell>
        </row>
        <row r="1123">
          <cell r="C1123">
            <v>37622</v>
          </cell>
          <cell r="D1123">
            <v>0.1</v>
          </cell>
          <cell r="E1123">
            <v>0.09</v>
          </cell>
          <cell r="F1123">
            <v>0</v>
          </cell>
          <cell r="G1123">
            <v>0.09</v>
          </cell>
          <cell r="H1123">
            <v>0.09</v>
          </cell>
          <cell r="I1123">
            <v>6.7500000000000004E-2</v>
          </cell>
          <cell r="J1123">
            <v>6.7500000000000004E-2</v>
          </cell>
          <cell r="K1123">
            <v>6.7500000000000004E-2</v>
          </cell>
          <cell r="L1123">
            <v>0.05</v>
          </cell>
          <cell r="M1123">
            <v>0.05</v>
          </cell>
          <cell r="N1123">
            <v>7.4999999999999997E-2</v>
          </cell>
        </row>
        <row r="1124">
          <cell r="C1124">
            <v>37987</v>
          </cell>
          <cell r="D1124">
            <v>0.1</v>
          </cell>
          <cell r="E1124">
            <v>0.09</v>
          </cell>
          <cell r="F1124">
            <v>0</v>
          </cell>
          <cell r="G1124">
            <v>0.09</v>
          </cell>
          <cell r="H1124">
            <v>0.09</v>
          </cell>
          <cell r="I1124">
            <v>6.7500000000000004E-2</v>
          </cell>
          <cell r="J1124">
            <v>6.7500000000000004E-2</v>
          </cell>
          <cell r="K1124">
            <v>6.7500000000000004E-2</v>
          </cell>
          <cell r="L1124">
            <v>0.05</v>
          </cell>
          <cell r="M1124">
            <v>0.05</v>
          </cell>
          <cell r="N1124">
            <v>7.4999999999999997E-2</v>
          </cell>
        </row>
        <row r="1125">
          <cell r="C1125">
            <v>38353</v>
          </cell>
          <cell r="D1125">
            <v>0.1</v>
          </cell>
          <cell r="E1125">
            <v>0.09</v>
          </cell>
          <cell r="F1125">
            <v>0</v>
          </cell>
          <cell r="G1125">
            <v>0.09</v>
          </cell>
          <cell r="H1125">
            <v>0.09</v>
          </cell>
          <cell r="I1125">
            <v>6.7500000000000004E-2</v>
          </cell>
          <cell r="J1125">
            <v>6.7500000000000004E-2</v>
          </cell>
          <cell r="K1125">
            <v>6.7500000000000004E-2</v>
          </cell>
          <cell r="L1125">
            <v>0.05</v>
          </cell>
          <cell r="M1125">
            <v>0.05</v>
          </cell>
          <cell r="N1125">
            <v>7.4999999999999997E-2</v>
          </cell>
        </row>
        <row r="1126">
          <cell r="C1126">
            <v>38718</v>
          </cell>
          <cell r="D1126">
            <v>0.1</v>
          </cell>
          <cell r="E1126">
            <v>0.09</v>
          </cell>
          <cell r="F1126">
            <v>0</v>
          </cell>
          <cell r="G1126">
            <v>0.09</v>
          </cell>
          <cell r="H1126">
            <v>0.09</v>
          </cell>
          <cell r="I1126">
            <v>6.7500000000000004E-2</v>
          </cell>
          <cell r="J1126">
            <v>6.7500000000000004E-2</v>
          </cell>
          <cell r="K1126">
            <v>6.7500000000000004E-2</v>
          </cell>
          <cell r="L1126">
            <v>0.05</v>
          </cell>
          <cell r="M1126">
            <v>0.05</v>
          </cell>
          <cell r="N1126">
            <v>7.4999999999999997E-2</v>
          </cell>
        </row>
        <row r="1128">
          <cell r="C1128" t="str">
            <v>CitiPower</v>
          </cell>
          <cell r="D1128" t="str">
            <v>Pulse</v>
          </cell>
          <cell r="E1128" t="str">
            <v>AGL</v>
          </cell>
          <cell r="F1128" t="str">
            <v>TXU</v>
          </cell>
          <cell r="G1128" t="str">
            <v>CitiPower</v>
          </cell>
          <cell r="H1128" t="str">
            <v>Powercor</v>
          </cell>
          <cell r="I1128" t="str">
            <v>Integral</v>
          </cell>
          <cell r="J1128" t="str">
            <v>EnergyAustralia</v>
          </cell>
          <cell r="K1128" t="str">
            <v>Rural NSW</v>
          </cell>
          <cell r="L1128" t="str">
            <v>Energex</v>
          </cell>
          <cell r="M1128" t="str">
            <v>Ergon</v>
          </cell>
          <cell r="N1128" t="str">
            <v>Non Incumbent</v>
          </cell>
        </row>
        <row r="1129">
          <cell r="C1129">
            <v>36526</v>
          </cell>
          <cell r="D1129">
            <v>0.1</v>
          </cell>
          <cell r="E1129">
            <v>0.08</v>
          </cell>
          <cell r="F1129">
            <v>0.08</v>
          </cell>
          <cell r="G1129">
            <v>0</v>
          </cell>
          <cell r="H1129">
            <v>0.08</v>
          </cell>
          <cell r="I1129">
            <v>6.7500000000000004E-2</v>
          </cell>
          <cell r="J1129">
            <v>6.7500000000000004E-2</v>
          </cell>
          <cell r="K1129">
            <v>6.7500000000000004E-2</v>
          </cell>
          <cell r="L1129">
            <v>0.05</v>
          </cell>
          <cell r="M1129">
            <v>0.05</v>
          </cell>
          <cell r="N1129">
            <v>7.4999999999999997E-2</v>
          </cell>
        </row>
        <row r="1130">
          <cell r="C1130">
            <v>36892</v>
          </cell>
          <cell r="D1130">
            <v>0.1</v>
          </cell>
          <cell r="E1130">
            <v>0.08</v>
          </cell>
          <cell r="F1130">
            <v>0.08</v>
          </cell>
          <cell r="G1130">
            <v>0</v>
          </cell>
          <cell r="H1130">
            <v>0.08</v>
          </cell>
          <cell r="I1130">
            <v>6.7500000000000004E-2</v>
          </cell>
          <cell r="J1130">
            <v>6.7500000000000004E-2</v>
          </cell>
          <cell r="K1130">
            <v>6.7500000000000004E-2</v>
          </cell>
          <cell r="L1130">
            <v>0.05</v>
          </cell>
          <cell r="M1130">
            <v>0.05</v>
          </cell>
          <cell r="N1130">
            <v>7.4999999999999997E-2</v>
          </cell>
        </row>
        <row r="1131">
          <cell r="C1131">
            <v>37257</v>
          </cell>
          <cell r="D1131">
            <v>0.1</v>
          </cell>
          <cell r="E1131">
            <v>0.08</v>
          </cell>
          <cell r="F1131">
            <v>0.08</v>
          </cell>
          <cell r="G1131">
            <v>0</v>
          </cell>
          <cell r="H1131">
            <v>0.08</v>
          </cell>
          <cell r="I1131">
            <v>6.7500000000000004E-2</v>
          </cell>
          <cell r="J1131">
            <v>6.7500000000000004E-2</v>
          </cell>
          <cell r="K1131">
            <v>6.7500000000000004E-2</v>
          </cell>
          <cell r="L1131">
            <v>0.05</v>
          </cell>
          <cell r="M1131">
            <v>0.05</v>
          </cell>
          <cell r="N1131">
            <v>7.4999999999999997E-2</v>
          </cell>
        </row>
        <row r="1132">
          <cell r="C1132">
            <v>37622</v>
          </cell>
          <cell r="D1132">
            <v>0.1</v>
          </cell>
          <cell r="E1132">
            <v>0.08</v>
          </cell>
          <cell r="F1132">
            <v>0.08</v>
          </cell>
          <cell r="G1132">
            <v>0</v>
          </cell>
          <cell r="H1132">
            <v>0.08</v>
          </cell>
          <cell r="I1132">
            <v>6.7500000000000004E-2</v>
          </cell>
          <cell r="J1132">
            <v>6.7500000000000004E-2</v>
          </cell>
          <cell r="K1132">
            <v>6.7500000000000004E-2</v>
          </cell>
          <cell r="L1132">
            <v>0.05</v>
          </cell>
          <cell r="M1132">
            <v>0.05</v>
          </cell>
          <cell r="N1132">
            <v>7.4999999999999997E-2</v>
          </cell>
        </row>
        <row r="1133">
          <cell r="C1133">
            <v>37987</v>
          </cell>
          <cell r="D1133">
            <v>0.1</v>
          </cell>
          <cell r="E1133">
            <v>0.08</v>
          </cell>
          <cell r="F1133">
            <v>0.08</v>
          </cell>
          <cell r="G1133">
            <v>0</v>
          </cell>
          <cell r="H1133">
            <v>0.08</v>
          </cell>
          <cell r="I1133">
            <v>6.7500000000000004E-2</v>
          </cell>
          <cell r="J1133">
            <v>6.7500000000000004E-2</v>
          </cell>
          <cell r="K1133">
            <v>6.7500000000000004E-2</v>
          </cell>
          <cell r="L1133">
            <v>0.05</v>
          </cell>
          <cell r="M1133">
            <v>0.05</v>
          </cell>
          <cell r="N1133">
            <v>7.4999999999999997E-2</v>
          </cell>
        </row>
        <row r="1134">
          <cell r="C1134">
            <v>38353</v>
          </cell>
          <cell r="D1134">
            <v>0.1</v>
          </cell>
          <cell r="E1134">
            <v>0.08</v>
          </cell>
          <cell r="F1134">
            <v>0.08</v>
          </cell>
          <cell r="G1134">
            <v>0</v>
          </cell>
          <cell r="H1134">
            <v>0.08</v>
          </cell>
          <cell r="I1134">
            <v>6.7500000000000004E-2</v>
          </cell>
          <cell r="J1134">
            <v>6.7500000000000004E-2</v>
          </cell>
          <cell r="K1134">
            <v>6.7500000000000004E-2</v>
          </cell>
          <cell r="L1134">
            <v>0.05</v>
          </cell>
          <cell r="M1134">
            <v>0.05</v>
          </cell>
          <cell r="N1134">
            <v>7.4999999999999997E-2</v>
          </cell>
        </row>
        <row r="1135">
          <cell r="C1135">
            <v>38718</v>
          </cell>
          <cell r="D1135">
            <v>0.1</v>
          </cell>
          <cell r="E1135">
            <v>0.08</v>
          </cell>
          <cell r="F1135">
            <v>0.08</v>
          </cell>
          <cell r="G1135">
            <v>0</v>
          </cell>
          <cell r="H1135">
            <v>0.08</v>
          </cell>
          <cell r="I1135">
            <v>6.7500000000000004E-2</v>
          </cell>
          <cell r="J1135">
            <v>6.7500000000000004E-2</v>
          </cell>
          <cell r="K1135">
            <v>6.7500000000000004E-2</v>
          </cell>
          <cell r="L1135">
            <v>0.05</v>
          </cell>
          <cell r="M1135">
            <v>0.05</v>
          </cell>
          <cell r="N1135">
            <v>7.4999999999999997E-2</v>
          </cell>
        </row>
        <row r="1137">
          <cell r="C1137" t="str">
            <v>Powercor</v>
          </cell>
          <cell r="D1137" t="str">
            <v>Pulse</v>
          </cell>
          <cell r="E1137" t="str">
            <v>AGL</v>
          </cell>
          <cell r="F1137" t="str">
            <v>TXU</v>
          </cell>
          <cell r="G1137" t="str">
            <v>CitiPower</v>
          </cell>
          <cell r="H1137" t="str">
            <v>Powercor</v>
          </cell>
          <cell r="I1137" t="str">
            <v>Integral</v>
          </cell>
          <cell r="J1137" t="str">
            <v>EnergyAustralia</v>
          </cell>
          <cell r="K1137" t="str">
            <v>Rural NSW</v>
          </cell>
          <cell r="L1137" t="str">
            <v>Energex</v>
          </cell>
          <cell r="M1137" t="str">
            <v>Ergon</v>
          </cell>
          <cell r="N1137" t="str">
            <v>Non Incumbent</v>
          </cell>
        </row>
        <row r="1138">
          <cell r="C1138">
            <v>36526</v>
          </cell>
          <cell r="D1138">
            <v>0.1</v>
          </cell>
          <cell r="E1138">
            <v>0.09</v>
          </cell>
          <cell r="F1138">
            <v>0.09</v>
          </cell>
          <cell r="G1138">
            <v>0.09</v>
          </cell>
          <cell r="H1138">
            <v>0</v>
          </cell>
          <cell r="I1138">
            <v>6.7500000000000004E-2</v>
          </cell>
          <cell r="J1138">
            <v>6.7500000000000004E-2</v>
          </cell>
          <cell r="K1138">
            <v>6.7500000000000004E-2</v>
          </cell>
          <cell r="L1138">
            <v>0.05</v>
          </cell>
          <cell r="M1138">
            <v>0.05</v>
          </cell>
          <cell r="N1138">
            <v>7.4999999999999997E-2</v>
          </cell>
        </row>
        <row r="1139">
          <cell r="C1139">
            <v>36892</v>
          </cell>
          <cell r="D1139">
            <v>0.1</v>
          </cell>
          <cell r="E1139">
            <v>0.09</v>
          </cell>
          <cell r="F1139">
            <v>0.09</v>
          </cell>
          <cell r="G1139">
            <v>0.09</v>
          </cell>
          <cell r="H1139">
            <v>0</v>
          </cell>
          <cell r="I1139">
            <v>6.7500000000000004E-2</v>
          </cell>
          <cell r="J1139">
            <v>6.7500000000000004E-2</v>
          </cell>
          <cell r="K1139">
            <v>6.7500000000000004E-2</v>
          </cell>
          <cell r="L1139">
            <v>0.05</v>
          </cell>
          <cell r="M1139">
            <v>0.05</v>
          </cell>
          <cell r="N1139">
            <v>7.4999999999999997E-2</v>
          </cell>
        </row>
        <row r="1140">
          <cell r="C1140">
            <v>37257</v>
          </cell>
          <cell r="D1140">
            <v>0.1</v>
          </cell>
          <cell r="E1140">
            <v>0.09</v>
          </cell>
          <cell r="F1140">
            <v>0.09</v>
          </cell>
          <cell r="G1140">
            <v>0.09</v>
          </cell>
          <cell r="H1140">
            <v>0</v>
          </cell>
          <cell r="I1140">
            <v>6.7500000000000004E-2</v>
          </cell>
          <cell r="J1140">
            <v>6.7500000000000004E-2</v>
          </cell>
          <cell r="K1140">
            <v>6.7500000000000004E-2</v>
          </cell>
          <cell r="L1140">
            <v>0.05</v>
          </cell>
          <cell r="M1140">
            <v>0.05</v>
          </cell>
          <cell r="N1140">
            <v>7.4999999999999997E-2</v>
          </cell>
        </row>
        <row r="1141">
          <cell r="C1141">
            <v>37622</v>
          </cell>
          <cell r="D1141">
            <v>0.1</v>
          </cell>
          <cell r="E1141">
            <v>0.09</v>
          </cell>
          <cell r="F1141">
            <v>0.09</v>
          </cell>
          <cell r="G1141">
            <v>0.09</v>
          </cell>
          <cell r="H1141">
            <v>0</v>
          </cell>
          <cell r="I1141">
            <v>6.7500000000000004E-2</v>
          </cell>
          <cell r="J1141">
            <v>6.7500000000000004E-2</v>
          </cell>
          <cell r="K1141">
            <v>6.7500000000000004E-2</v>
          </cell>
          <cell r="L1141">
            <v>0.05</v>
          </cell>
          <cell r="M1141">
            <v>0.05</v>
          </cell>
          <cell r="N1141">
            <v>7.4999999999999997E-2</v>
          </cell>
        </row>
        <row r="1142">
          <cell r="C1142">
            <v>37987</v>
          </cell>
          <cell r="D1142">
            <v>0.1</v>
          </cell>
          <cell r="E1142">
            <v>0.09</v>
          </cell>
          <cell r="F1142">
            <v>0.09</v>
          </cell>
          <cell r="G1142">
            <v>0.09</v>
          </cell>
          <cell r="H1142">
            <v>0</v>
          </cell>
          <cell r="I1142">
            <v>6.7500000000000004E-2</v>
          </cell>
          <cell r="J1142">
            <v>6.7500000000000004E-2</v>
          </cell>
          <cell r="K1142">
            <v>6.7500000000000004E-2</v>
          </cell>
          <cell r="L1142">
            <v>0.05</v>
          </cell>
          <cell r="M1142">
            <v>0.05</v>
          </cell>
          <cell r="N1142">
            <v>7.4999999999999997E-2</v>
          </cell>
        </row>
        <row r="1143">
          <cell r="C1143">
            <v>38353</v>
          </cell>
          <cell r="D1143">
            <v>0.1</v>
          </cell>
          <cell r="E1143">
            <v>0.09</v>
          </cell>
          <cell r="F1143">
            <v>0.09</v>
          </cell>
          <cell r="G1143">
            <v>0.09</v>
          </cell>
          <cell r="H1143">
            <v>0</v>
          </cell>
          <cell r="I1143">
            <v>6.7500000000000004E-2</v>
          </cell>
          <cell r="J1143">
            <v>6.7500000000000004E-2</v>
          </cell>
          <cell r="K1143">
            <v>6.7500000000000004E-2</v>
          </cell>
          <cell r="L1143">
            <v>0.05</v>
          </cell>
          <cell r="M1143">
            <v>0.05</v>
          </cell>
          <cell r="N1143">
            <v>7.4999999999999997E-2</v>
          </cell>
        </row>
        <row r="1144">
          <cell r="C1144">
            <v>38718</v>
          </cell>
          <cell r="D1144">
            <v>0.1</v>
          </cell>
          <cell r="E1144">
            <v>0.09</v>
          </cell>
          <cell r="F1144">
            <v>0.09</v>
          </cell>
          <cell r="G1144">
            <v>0.09</v>
          </cell>
          <cell r="H1144">
            <v>0</v>
          </cell>
          <cell r="I1144">
            <v>6.7500000000000004E-2</v>
          </cell>
          <cell r="J1144">
            <v>6.7500000000000004E-2</v>
          </cell>
          <cell r="K1144">
            <v>6.7500000000000004E-2</v>
          </cell>
          <cell r="L1144">
            <v>0.05</v>
          </cell>
          <cell r="M1144">
            <v>0.05</v>
          </cell>
          <cell r="N1144">
            <v>7.4999999999999997E-2</v>
          </cell>
        </row>
        <row r="1146">
          <cell r="C1146" t="str">
            <v>Integral</v>
          </cell>
          <cell r="D1146" t="str">
            <v>Pulse</v>
          </cell>
          <cell r="E1146" t="str">
            <v>AGL</v>
          </cell>
          <cell r="F1146" t="str">
            <v>TXU</v>
          </cell>
          <cell r="G1146" t="str">
            <v>CitiPower</v>
          </cell>
          <cell r="H1146" t="str">
            <v>Powercor</v>
          </cell>
          <cell r="I1146" t="str">
            <v>Integral</v>
          </cell>
          <cell r="J1146" t="str">
            <v>EnergyAustralia</v>
          </cell>
          <cell r="K1146" t="str">
            <v>Rural NSW</v>
          </cell>
          <cell r="L1146" t="str">
            <v>Energex</v>
          </cell>
          <cell r="M1146" t="str">
            <v>Ergon</v>
          </cell>
          <cell r="N1146" t="str">
            <v>Non Incumbent</v>
          </cell>
        </row>
        <row r="1147">
          <cell r="C1147">
            <v>36526</v>
          </cell>
          <cell r="D1147">
            <v>0.11333333333333334</v>
          </cell>
          <cell r="E1147">
            <v>0.11333333333333334</v>
          </cell>
          <cell r="F1147">
            <v>0.11333333333333334</v>
          </cell>
          <cell r="G1147">
            <v>0.11333333333333334</v>
          </cell>
          <cell r="H1147">
            <v>0.11333333333333334</v>
          </cell>
          <cell r="I1147">
            <v>0</v>
          </cell>
          <cell r="J1147">
            <v>0.2</v>
          </cell>
          <cell r="K1147">
            <v>0.2</v>
          </cell>
          <cell r="L1147">
            <v>8.3333333333333329E-2</v>
          </cell>
          <cell r="M1147">
            <v>8.3333333333333329E-2</v>
          </cell>
          <cell r="N1147">
            <v>0.12</v>
          </cell>
        </row>
        <row r="1148">
          <cell r="C1148">
            <v>36892</v>
          </cell>
          <cell r="D1148">
            <v>0.11333333333333334</v>
          </cell>
          <cell r="E1148">
            <v>0.11333333333333334</v>
          </cell>
          <cell r="F1148">
            <v>0.11333333333333334</v>
          </cell>
          <cell r="G1148">
            <v>0.11333333333333334</v>
          </cell>
          <cell r="H1148">
            <v>0.11333333333333334</v>
          </cell>
          <cell r="I1148">
            <v>0</v>
          </cell>
          <cell r="J1148">
            <v>0.2</v>
          </cell>
          <cell r="K1148">
            <v>0.2</v>
          </cell>
          <cell r="L1148">
            <v>8.3333333333333329E-2</v>
          </cell>
          <cell r="M1148">
            <v>8.3333333333333329E-2</v>
          </cell>
          <cell r="N1148">
            <v>0.12</v>
          </cell>
        </row>
        <row r="1149">
          <cell r="C1149">
            <v>37257</v>
          </cell>
          <cell r="D1149">
            <v>0.11333333333333334</v>
          </cell>
          <cell r="E1149">
            <v>0.11333333333333334</v>
          </cell>
          <cell r="F1149">
            <v>0.11333333333333334</v>
          </cell>
          <cell r="G1149">
            <v>0.11333333333333334</v>
          </cell>
          <cell r="H1149">
            <v>0.11333333333333334</v>
          </cell>
          <cell r="I1149">
            <v>0</v>
          </cell>
          <cell r="J1149">
            <v>0.2</v>
          </cell>
          <cell r="K1149">
            <v>0.2</v>
          </cell>
          <cell r="L1149">
            <v>8.3333333333333329E-2</v>
          </cell>
          <cell r="M1149">
            <v>8.3333333333333329E-2</v>
          </cell>
          <cell r="N1149">
            <v>0.12</v>
          </cell>
        </row>
        <row r="1150">
          <cell r="C1150">
            <v>37622</v>
          </cell>
          <cell r="D1150">
            <v>0.11333333333333334</v>
          </cell>
          <cell r="E1150">
            <v>0.11333333333333334</v>
          </cell>
          <cell r="F1150">
            <v>0.11333333333333334</v>
          </cell>
          <cell r="G1150">
            <v>0.11333333333333334</v>
          </cell>
          <cell r="H1150">
            <v>0.11333333333333334</v>
          </cell>
          <cell r="I1150">
            <v>0</v>
          </cell>
          <cell r="J1150">
            <v>0.2</v>
          </cell>
          <cell r="K1150">
            <v>0.2</v>
          </cell>
          <cell r="L1150">
            <v>8.3333333333333329E-2</v>
          </cell>
          <cell r="M1150">
            <v>8.3333333333333329E-2</v>
          </cell>
          <cell r="N1150">
            <v>0.12</v>
          </cell>
        </row>
        <row r="1151">
          <cell r="C1151">
            <v>37987</v>
          </cell>
          <cell r="D1151">
            <v>0.11333333333333334</v>
          </cell>
          <cell r="E1151">
            <v>0.11333333333333334</v>
          </cell>
          <cell r="F1151">
            <v>0.11333333333333334</v>
          </cell>
          <cell r="G1151">
            <v>0.11333333333333334</v>
          </cell>
          <cell r="H1151">
            <v>0.11333333333333334</v>
          </cell>
          <cell r="I1151">
            <v>0</v>
          </cell>
          <cell r="J1151">
            <v>0.2</v>
          </cell>
          <cell r="K1151">
            <v>0.2</v>
          </cell>
          <cell r="L1151">
            <v>8.3333333333333329E-2</v>
          </cell>
          <cell r="M1151">
            <v>8.3333333333333329E-2</v>
          </cell>
          <cell r="N1151">
            <v>0.12</v>
          </cell>
        </row>
        <row r="1152">
          <cell r="C1152">
            <v>38353</v>
          </cell>
          <cell r="D1152">
            <v>0.11333333333333334</v>
          </cell>
          <cell r="E1152">
            <v>0.11333333333333334</v>
          </cell>
          <cell r="F1152">
            <v>0.11333333333333334</v>
          </cell>
          <cell r="G1152">
            <v>0.11333333333333334</v>
          </cell>
          <cell r="H1152">
            <v>0.11333333333333334</v>
          </cell>
          <cell r="I1152">
            <v>0</v>
          </cell>
          <cell r="J1152">
            <v>0.2</v>
          </cell>
          <cell r="K1152">
            <v>0.2</v>
          </cell>
          <cell r="L1152">
            <v>8.3333333333333329E-2</v>
          </cell>
          <cell r="M1152">
            <v>8.3333333333333329E-2</v>
          </cell>
          <cell r="N1152">
            <v>0.12</v>
          </cell>
        </row>
        <row r="1153">
          <cell r="C1153">
            <v>38718</v>
          </cell>
          <cell r="D1153">
            <v>0.11333333333333334</v>
          </cell>
          <cell r="E1153">
            <v>0.11333333333333334</v>
          </cell>
          <cell r="F1153">
            <v>0.11333333333333334</v>
          </cell>
          <cell r="G1153">
            <v>0.11333333333333334</v>
          </cell>
          <cell r="H1153">
            <v>0.11333333333333334</v>
          </cell>
          <cell r="I1153">
            <v>0</v>
          </cell>
          <cell r="J1153">
            <v>0.2</v>
          </cell>
          <cell r="K1153">
            <v>0.2</v>
          </cell>
          <cell r="L1153">
            <v>8.3333333333333329E-2</v>
          </cell>
          <cell r="M1153">
            <v>8.3333333333333329E-2</v>
          </cell>
          <cell r="N1153">
            <v>0.12</v>
          </cell>
        </row>
        <row r="1155">
          <cell r="C1155" t="str">
            <v>EnergyAustralia</v>
          </cell>
          <cell r="D1155" t="str">
            <v>Pulse</v>
          </cell>
          <cell r="E1155" t="str">
            <v>AGL</v>
          </cell>
          <cell r="F1155" t="str">
            <v>TXU</v>
          </cell>
          <cell r="G1155" t="str">
            <v>CitiPower</v>
          </cell>
          <cell r="H1155" t="str">
            <v>Powercor</v>
          </cell>
          <cell r="I1155" t="str">
            <v>Integral</v>
          </cell>
          <cell r="J1155" t="str">
            <v>EnergyAustralia</v>
          </cell>
          <cell r="K1155" t="str">
            <v>Rural NSW</v>
          </cell>
          <cell r="L1155" t="str">
            <v>Energex</v>
          </cell>
          <cell r="M1155" t="str">
            <v>Ergon</v>
          </cell>
          <cell r="N1155" t="str">
            <v>Non Incumbent</v>
          </cell>
        </row>
        <row r="1156">
          <cell r="C1156">
            <v>36526</v>
          </cell>
          <cell r="D1156">
            <v>0.11333333333333334</v>
          </cell>
          <cell r="E1156">
            <v>0.11333333333333334</v>
          </cell>
          <cell r="F1156">
            <v>0.11333333333333334</v>
          </cell>
          <cell r="G1156">
            <v>0.11333333333333334</v>
          </cell>
          <cell r="H1156">
            <v>0.11333333333333334</v>
          </cell>
          <cell r="I1156">
            <v>0.2</v>
          </cell>
          <cell r="J1156">
            <v>0</v>
          </cell>
          <cell r="K1156">
            <v>0.2</v>
          </cell>
          <cell r="L1156">
            <v>8.3333333333333329E-2</v>
          </cell>
          <cell r="M1156">
            <v>8.3333333333333329E-2</v>
          </cell>
          <cell r="N1156">
            <v>0.12</v>
          </cell>
        </row>
        <row r="1157">
          <cell r="C1157">
            <v>36892</v>
          </cell>
          <cell r="D1157">
            <v>0.11333333333333334</v>
          </cell>
          <cell r="E1157">
            <v>0.11333333333333334</v>
          </cell>
          <cell r="F1157">
            <v>0.11333333333333334</v>
          </cell>
          <cell r="G1157">
            <v>0.11333333333333334</v>
          </cell>
          <cell r="H1157">
            <v>0.11333333333333334</v>
          </cell>
          <cell r="I1157">
            <v>0.2</v>
          </cell>
          <cell r="J1157">
            <v>0</v>
          </cell>
          <cell r="K1157">
            <v>0.2</v>
          </cell>
          <cell r="L1157">
            <v>8.3333333333333329E-2</v>
          </cell>
          <cell r="M1157">
            <v>8.3333333333333329E-2</v>
          </cell>
          <cell r="N1157">
            <v>0.12</v>
          </cell>
        </row>
        <row r="1158">
          <cell r="C1158">
            <v>37257</v>
          </cell>
          <cell r="D1158">
            <v>0.11333333333333334</v>
          </cell>
          <cell r="E1158">
            <v>0.11333333333333334</v>
          </cell>
          <cell r="F1158">
            <v>0.11333333333333334</v>
          </cell>
          <cell r="G1158">
            <v>0.11333333333333334</v>
          </cell>
          <cell r="H1158">
            <v>0.11333333333333334</v>
          </cell>
          <cell r="I1158">
            <v>0.2</v>
          </cell>
          <cell r="J1158">
            <v>0</v>
          </cell>
          <cell r="K1158">
            <v>0.2</v>
          </cell>
          <cell r="L1158">
            <v>8.3333333333333329E-2</v>
          </cell>
          <cell r="M1158">
            <v>8.3333333333333329E-2</v>
          </cell>
          <cell r="N1158">
            <v>0.12</v>
          </cell>
        </row>
        <row r="1159">
          <cell r="C1159">
            <v>37622</v>
          </cell>
          <cell r="D1159">
            <v>0.11333333333333334</v>
          </cell>
          <cell r="E1159">
            <v>0.11333333333333334</v>
          </cell>
          <cell r="F1159">
            <v>0.11333333333333334</v>
          </cell>
          <cell r="G1159">
            <v>0.11333333333333334</v>
          </cell>
          <cell r="H1159">
            <v>0.11333333333333334</v>
          </cell>
          <cell r="I1159">
            <v>0.2</v>
          </cell>
          <cell r="J1159">
            <v>0</v>
          </cell>
          <cell r="K1159">
            <v>0.2</v>
          </cell>
          <cell r="L1159">
            <v>8.3333333333333329E-2</v>
          </cell>
          <cell r="M1159">
            <v>8.3333333333333329E-2</v>
          </cell>
          <cell r="N1159">
            <v>0.12</v>
          </cell>
        </row>
        <row r="1160">
          <cell r="C1160">
            <v>37987</v>
          </cell>
          <cell r="D1160">
            <v>0.11333333333333334</v>
          </cell>
          <cell r="E1160">
            <v>0.11333333333333334</v>
          </cell>
          <cell r="F1160">
            <v>0.11333333333333334</v>
          </cell>
          <cell r="G1160">
            <v>0.11333333333333334</v>
          </cell>
          <cell r="H1160">
            <v>0.11333333333333334</v>
          </cell>
          <cell r="I1160">
            <v>0.2</v>
          </cell>
          <cell r="J1160">
            <v>0</v>
          </cell>
          <cell r="K1160">
            <v>0.2</v>
          </cell>
          <cell r="L1160">
            <v>8.3333333333333329E-2</v>
          </cell>
          <cell r="M1160">
            <v>8.3333333333333329E-2</v>
          </cell>
          <cell r="N1160">
            <v>0.12</v>
          </cell>
        </row>
        <row r="1161">
          <cell r="C1161">
            <v>38353</v>
          </cell>
          <cell r="D1161">
            <v>0.11333333333333334</v>
          </cell>
          <cell r="E1161">
            <v>0.11333333333333334</v>
          </cell>
          <cell r="F1161">
            <v>0.11333333333333334</v>
          </cell>
          <cell r="G1161">
            <v>0.11333333333333334</v>
          </cell>
          <cell r="H1161">
            <v>0.11333333333333334</v>
          </cell>
          <cell r="I1161">
            <v>0.2</v>
          </cell>
          <cell r="J1161">
            <v>0</v>
          </cell>
          <cell r="K1161">
            <v>0.2</v>
          </cell>
          <cell r="L1161">
            <v>8.3333333333333329E-2</v>
          </cell>
          <cell r="M1161">
            <v>8.3333333333333329E-2</v>
          </cell>
          <cell r="N1161">
            <v>0.12</v>
          </cell>
        </row>
        <row r="1162">
          <cell r="C1162">
            <v>38718</v>
          </cell>
          <cell r="D1162">
            <v>0.11333333333333334</v>
          </cell>
          <cell r="E1162">
            <v>0.11333333333333334</v>
          </cell>
          <cell r="F1162">
            <v>0.11333333333333334</v>
          </cell>
          <cell r="G1162">
            <v>0.11333333333333334</v>
          </cell>
          <cell r="H1162">
            <v>0.11333333333333334</v>
          </cell>
          <cell r="I1162">
            <v>0.2</v>
          </cell>
          <cell r="J1162">
            <v>0</v>
          </cell>
          <cell r="K1162">
            <v>0.2</v>
          </cell>
          <cell r="L1162">
            <v>8.3333333333333329E-2</v>
          </cell>
          <cell r="M1162">
            <v>8.3333333333333329E-2</v>
          </cell>
          <cell r="N1162">
            <v>0.12</v>
          </cell>
        </row>
        <row r="1164">
          <cell r="C1164" t="str">
            <v>Rural NSW</v>
          </cell>
          <cell r="D1164" t="str">
            <v>Pulse</v>
          </cell>
          <cell r="E1164" t="str">
            <v>AGL</v>
          </cell>
          <cell r="F1164" t="str">
            <v>TXU</v>
          </cell>
          <cell r="G1164" t="str">
            <v>CitiPower</v>
          </cell>
          <cell r="H1164" t="str">
            <v>Powercor</v>
          </cell>
          <cell r="I1164" t="str">
            <v>Integral</v>
          </cell>
          <cell r="J1164" t="str">
            <v>EnergyAustralia</v>
          </cell>
          <cell r="K1164" t="str">
            <v>Rural NSW</v>
          </cell>
          <cell r="L1164" t="str">
            <v>Energex</v>
          </cell>
          <cell r="M1164" t="str">
            <v>Ergon</v>
          </cell>
          <cell r="N1164" t="str">
            <v>Non Incumbent</v>
          </cell>
        </row>
        <row r="1165">
          <cell r="C1165">
            <v>36526</v>
          </cell>
          <cell r="D1165">
            <v>0.11333333333333334</v>
          </cell>
          <cell r="E1165">
            <v>0.11333333333333334</v>
          </cell>
          <cell r="F1165">
            <v>0.11333333333333334</v>
          </cell>
          <cell r="G1165">
            <v>0.11333333333333334</v>
          </cell>
          <cell r="H1165">
            <v>0.11333333333333334</v>
          </cell>
          <cell r="I1165">
            <v>0.2</v>
          </cell>
          <cell r="J1165">
            <v>0.2</v>
          </cell>
          <cell r="K1165">
            <v>0</v>
          </cell>
          <cell r="L1165">
            <v>8.3333333333333329E-2</v>
          </cell>
          <cell r="M1165">
            <v>8.3333333333333329E-2</v>
          </cell>
          <cell r="N1165">
            <v>0.12</v>
          </cell>
        </row>
        <row r="1166">
          <cell r="C1166">
            <v>36892</v>
          </cell>
          <cell r="D1166">
            <v>0.11333333333333334</v>
          </cell>
          <cell r="E1166">
            <v>0.11333333333333334</v>
          </cell>
          <cell r="F1166">
            <v>0.11333333333333334</v>
          </cell>
          <cell r="G1166">
            <v>0.11333333333333334</v>
          </cell>
          <cell r="H1166">
            <v>0.11333333333333334</v>
          </cell>
          <cell r="I1166">
            <v>0.2</v>
          </cell>
          <cell r="J1166">
            <v>0.2</v>
          </cell>
          <cell r="K1166">
            <v>0</v>
          </cell>
          <cell r="L1166">
            <v>8.3333333333333329E-2</v>
          </cell>
          <cell r="M1166">
            <v>8.3333333333333329E-2</v>
          </cell>
          <cell r="N1166">
            <v>0.12</v>
          </cell>
        </row>
        <row r="1167">
          <cell r="C1167">
            <v>37257</v>
          </cell>
          <cell r="D1167">
            <v>0.11333333333333334</v>
          </cell>
          <cell r="E1167">
            <v>0.11333333333333334</v>
          </cell>
          <cell r="F1167">
            <v>0.11333333333333334</v>
          </cell>
          <cell r="G1167">
            <v>0.11333333333333334</v>
          </cell>
          <cell r="H1167">
            <v>0.11333333333333334</v>
          </cell>
          <cell r="I1167">
            <v>0.2</v>
          </cell>
          <cell r="J1167">
            <v>0.2</v>
          </cell>
          <cell r="K1167">
            <v>0</v>
          </cell>
          <cell r="L1167">
            <v>8.3333333333333329E-2</v>
          </cell>
          <cell r="M1167">
            <v>8.3333333333333329E-2</v>
          </cell>
          <cell r="N1167">
            <v>0.12</v>
          </cell>
        </row>
        <row r="1168">
          <cell r="C1168">
            <v>37622</v>
          </cell>
          <cell r="D1168">
            <v>0.11333333333333334</v>
          </cell>
          <cell r="E1168">
            <v>0.11333333333333334</v>
          </cell>
          <cell r="F1168">
            <v>0.11333333333333334</v>
          </cell>
          <cell r="G1168">
            <v>0.11333333333333334</v>
          </cell>
          <cell r="H1168">
            <v>0.11333333333333334</v>
          </cell>
          <cell r="I1168">
            <v>0.2</v>
          </cell>
          <cell r="J1168">
            <v>0.2</v>
          </cell>
          <cell r="K1168">
            <v>0</v>
          </cell>
          <cell r="L1168">
            <v>8.3333333333333329E-2</v>
          </cell>
          <cell r="M1168">
            <v>8.3333333333333329E-2</v>
          </cell>
          <cell r="N1168">
            <v>0.12</v>
          </cell>
        </row>
        <row r="1169">
          <cell r="C1169">
            <v>37987</v>
          </cell>
          <cell r="D1169">
            <v>0.11333333333333334</v>
          </cell>
          <cell r="E1169">
            <v>0.11333333333333334</v>
          </cell>
          <cell r="F1169">
            <v>0.11333333333333334</v>
          </cell>
          <cell r="G1169">
            <v>0.11333333333333334</v>
          </cell>
          <cell r="H1169">
            <v>0.11333333333333334</v>
          </cell>
          <cell r="I1169">
            <v>0.2</v>
          </cell>
          <cell r="J1169">
            <v>0.2</v>
          </cell>
          <cell r="K1169">
            <v>0</v>
          </cell>
          <cell r="L1169">
            <v>8.3333333333333329E-2</v>
          </cell>
          <cell r="M1169">
            <v>8.3333333333333329E-2</v>
          </cell>
          <cell r="N1169">
            <v>0.12</v>
          </cell>
        </row>
        <row r="1170">
          <cell r="C1170">
            <v>38353</v>
          </cell>
          <cell r="D1170">
            <v>0.11333333333333334</v>
          </cell>
          <cell r="E1170">
            <v>0.11333333333333334</v>
          </cell>
          <cell r="F1170">
            <v>0.11333333333333334</v>
          </cell>
          <cell r="G1170">
            <v>0.11333333333333334</v>
          </cell>
          <cell r="H1170">
            <v>0.11333333333333334</v>
          </cell>
          <cell r="I1170">
            <v>0.2</v>
          </cell>
          <cell r="J1170">
            <v>0.2</v>
          </cell>
          <cell r="K1170">
            <v>0</v>
          </cell>
          <cell r="L1170">
            <v>8.3333333333333329E-2</v>
          </cell>
          <cell r="M1170">
            <v>8.3333333333333329E-2</v>
          </cell>
          <cell r="N1170">
            <v>0.12</v>
          </cell>
        </row>
        <row r="1171">
          <cell r="C1171">
            <v>38718</v>
          </cell>
          <cell r="D1171">
            <v>0.11333333333333334</v>
          </cell>
          <cell r="E1171">
            <v>0.11333333333333334</v>
          </cell>
          <cell r="F1171">
            <v>0.11333333333333334</v>
          </cell>
          <cell r="G1171">
            <v>0.11333333333333334</v>
          </cell>
          <cell r="H1171">
            <v>0.11333333333333334</v>
          </cell>
          <cell r="I1171">
            <v>0.2</v>
          </cell>
          <cell r="J1171">
            <v>0.2</v>
          </cell>
          <cell r="K1171">
            <v>0</v>
          </cell>
          <cell r="L1171">
            <v>8.3333333333333329E-2</v>
          </cell>
          <cell r="M1171">
            <v>8.3333333333333329E-2</v>
          </cell>
          <cell r="N1171">
            <v>0.12</v>
          </cell>
        </row>
        <row r="1173">
          <cell r="C1173" t="str">
            <v>Energex</v>
          </cell>
          <cell r="D1173" t="str">
            <v>Pulse</v>
          </cell>
          <cell r="E1173" t="str">
            <v>AGL</v>
          </cell>
          <cell r="F1173" t="str">
            <v>TXU</v>
          </cell>
          <cell r="G1173" t="str">
            <v>CitiPower</v>
          </cell>
          <cell r="H1173" t="str">
            <v>Powercor</v>
          </cell>
          <cell r="I1173" t="str">
            <v>Integral</v>
          </cell>
          <cell r="J1173" t="str">
            <v>EnergyAustralia</v>
          </cell>
          <cell r="K1173" t="str">
            <v>Rural NSW</v>
          </cell>
          <cell r="L1173" t="str">
            <v>Energex</v>
          </cell>
          <cell r="M1173" t="str">
            <v>Ergon</v>
          </cell>
          <cell r="N1173" t="str">
            <v>Non Incumbent</v>
          </cell>
        </row>
        <row r="1174">
          <cell r="C1174">
            <v>36526</v>
          </cell>
          <cell r="D1174">
            <v>7.0000000000000007E-2</v>
          </cell>
          <cell r="E1174">
            <v>0.08</v>
          </cell>
          <cell r="F1174">
            <v>0.08</v>
          </cell>
          <cell r="G1174">
            <v>0.08</v>
          </cell>
          <cell r="H1174">
            <v>0.08</v>
          </cell>
          <cell r="I1174">
            <v>7.0000000000000007E-2</v>
          </cell>
          <cell r="J1174">
            <v>7.0000000000000007E-2</v>
          </cell>
          <cell r="K1174">
            <v>7.0000000000000007E-2</v>
          </cell>
          <cell r="L1174">
            <v>0</v>
          </cell>
          <cell r="M1174">
            <v>0.4</v>
          </cell>
          <cell r="N1174">
            <v>7.4999999999999997E-2</v>
          </cell>
        </row>
        <row r="1175">
          <cell r="C1175">
            <v>36892</v>
          </cell>
          <cell r="D1175">
            <v>7.0000000000000007E-2</v>
          </cell>
          <cell r="E1175">
            <v>0.08</v>
          </cell>
          <cell r="F1175">
            <v>0.08</v>
          </cell>
          <cell r="G1175">
            <v>0.08</v>
          </cell>
          <cell r="H1175">
            <v>0.08</v>
          </cell>
          <cell r="I1175">
            <v>7.0000000000000007E-2</v>
          </cell>
          <cell r="J1175">
            <v>7.0000000000000007E-2</v>
          </cell>
          <cell r="K1175">
            <v>7.0000000000000007E-2</v>
          </cell>
          <cell r="L1175">
            <v>0</v>
          </cell>
          <cell r="M1175">
            <v>0.4</v>
          </cell>
          <cell r="N1175">
            <v>7.4999999999999997E-2</v>
          </cell>
        </row>
        <row r="1176">
          <cell r="C1176">
            <v>37257</v>
          </cell>
          <cell r="D1176">
            <v>7.0000000000000007E-2</v>
          </cell>
          <cell r="E1176">
            <v>0.08</v>
          </cell>
          <cell r="F1176">
            <v>0.08</v>
          </cell>
          <cell r="G1176">
            <v>0.08</v>
          </cell>
          <cell r="H1176">
            <v>0.08</v>
          </cell>
          <cell r="I1176">
            <v>7.0000000000000007E-2</v>
          </cell>
          <cell r="J1176">
            <v>7.0000000000000007E-2</v>
          </cell>
          <cell r="K1176">
            <v>7.0000000000000007E-2</v>
          </cell>
          <cell r="L1176">
            <v>0</v>
          </cell>
          <cell r="M1176">
            <v>0.4</v>
          </cell>
          <cell r="N1176">
            <v>7.4999999999999997E-2</v>
          </cell>
        </row>
        <row r="1177">
          <cell r="C1177">
            <v>37622</v>
          </cell>
          <cell r="D1177">
            <v>7.0000000000000007E-2</v>
          </cell>
          <cell r="E1177">
            <v>0.08</v>
          </cell>
          <cell r="F1177">
            <v>0.08</v>
          </cell>
          <cell r="G1177">
            <v>0.08</v>
          </cell>
          <cell r="H1177">
            <v>0.08</v>
          </cell>
          <cell r="I1177">
            <v>7.0000000000000007E-2</v>
          </cell>
          <cell r="J1177">
            <v>7.0000000000000007E-2</v>
          </cell>
          <cell r="K1177">
            <v>7.0000000000000007E-2</v>
          </cell>
          <cell r="L1177">
            <v>0</v>
          </cell>
          <cell r="M1177">
            <v>0.4</v>
          </cell>
          <cell r="N1177">
            <v>7.4999999999999997E-2</v>
          </cell>
        </row>
        <row r="1178">
          <cell r="C1178">
            <v>37987</v>
          </cell>
          <cell r="D1178">
            <v>7.0000000000000007E-2</v>
          </cell>
          <cell r="E1178">
            <v>0.08</v>
          </cell>
          <cell r="F1178">
            <v>0.08</v>
          </cell>
          <cell r="G1178">
            <v>0.08</v>
          </cell>
          <cell r="H1178">
            <v>0.08</v>
          </cell>
          <cell r="I1178">
            <v>7.0000000000000007E-2</v>
          </cell>
          <cell r="J1178">
            <v>7.0000000000000007E-2</v>
          </cell>
          <cell r="K1178">
            <v>7.0000000000000007E-2</v>
          </cell>
          <cell r="L1178">
            <v>0</v>
          </cell>
          <cell r="M1178">
            <v>0.4</v>
          </cell>
          <cell r="N1178">
            <v>7.4999999999999997E-2</v>
          </cell>
        </row>
        <row r="1179">
          <cell r="C1179">
            <v>38353</v>
          </cell>
          <cell r="D1179">
            <v>7.0000000000000007E-2</v>
          </cell>
          <cell r="E1179">
            <v>0.08</v>
          </cell>
          <cell r="F1179">
            <v>0.08</v>
          </cell>
          <cell r="G1179">
            <v>0.08</v>
          </cell>
          <cell r="H1179">
            <v>0.08</v>
          </cell>
          <cell r="I1179">
            <v>7.0000000000000007E-2</v>
          </cell>
          <cell r="J1179">
            <v>7.0000000000000007E-2</v>
          </cell>
          <cell r="K1179">
            <v>7.0000000000000007E-2</v>
          </cell>
          <cell r="L1179">
            <v>0</v>
          </cell>
          <cell r="M1179">
            <v>0.4</v>
          </cell>
          <cell r="N1179">
            <v>7.4999999999999997E-2</v>
          </cell>
        </row>
        <row r="1180">
          <cell r="C1180">
            <v>38718</v>
          </cell>
          <cell r="D1180">
            <v>7.0000000000000007E-2</v>
          </cell>
          <cell r="E1180">
            <v>0.08</v>
          </cell>
          <cell r="F1180">
            <v>0.08</v>
          </cell>
          <cell r="G1180">
            <v>0.08</v>
          </cell>
          <cell r="H1180">
            <v>0.08</v>
          </cell>
          <cell r="I1180">
            <v>7.0000000000000007E-2</v>
          </cell>
          <cell r="J1180">
            <v>7.0000000000000007E-2</v>
          </cell>
          <cell r="K1180">
            <v>7.0000000000000007E-2</v>
          </cell>
          <cell r="L1180">
            <v>0</v>
          </cell>
          <cell r="M1180">
            <v>0.4</v>
          </cell>
          <cell r="N1180">
            <v>7.4999999999999997E-2</v>
          </cell>
        </row>
        <row r="1182">
          <cell r="C1182" t="str">
            <v>Ergon</v>
          </cell>
          <cell r="D1182" t="str">
            <v>Pulse</v>
          </cell>
          <cell r="E1182" t="str">
            <v>AGL</v>
          </cell>
          <cell r="F1182" t="str">
            <v>TXU</v>
          </cell>
          <cell r="G1182" t="str">
            <v>CitiPower</v>
          </cell>
          <cell r="H1182" t="str">
            <v>Powercor</v>
          </cell>
          <cell r="I1182" t="str">
            <v>Integral</v>
          </cell>
          <cell r="J1182" t="str">
            <v>EnergyAustralia</v>
          </cell>
          <cell r="K1182" t="str">
            <v>Rural NSW</v>
          </cell>
          <cell r="L1182" t="str">
            <v>Energex</v>
          </cell>
          <cell r="M1182" t="str">
            <v>Ergon</v>
          </cell>
          <cell r="N1182" t="str">
            <v>Non Incumbent</v>
          </cell>
        </row>
        <row r="1183">
          <cell r="C1183">
            <v>36526</v>
          </cell>
          <cell r="D1183">
            <v>7.0000000000000007E-2</v>
          </cell>
          <cell r="E1183">
            <v>7.0000000000000007E-2</v>
          </cell>
          <cell r="F1183">
            <v>7.0000000000000007E-2</v>
          </cell>
          <cell r="G1183">
            <v>7.0000000000000007E-2</v>
          </cell>
          <cell r="H1183">
            <v>7.0000000000000007E-2</v>
          </cell>
          <cell r="I1183">
            <v>7.0000000000000007E-2</v>
          </cell>
          <cell r="J1183">
            <v>7.0000000000000007E-2</v>
          </cell>
          <cell r="K1183">
            <v>7.0000000000000007E-2</v>
          </cell>
          <cell r="L1183">
            <v>0.4</v>
          </cell>
          <cell r="M1183">
            <v>0</v>
          </cell>
          <cell r="N1183">
            <v>7.4999999999999997E-2</v>
          </cell>
        </row>
        <row r="1184">
          <cell r="C1184">
            <v>36892</v>
          </cell>
          <cell r="D1184">
            <v>7.0000000000000007E-2</v>
          </cell>
          <cell r="E1184">
            <v>7.0000000000000007E-2</v>
          </cell>
          <cell r="F1184">
            <v>7.0000000000000007E-2</v>
          </cell>
          <cell r="G1184">
            <v>7.0000000000000007E-2</v>
          </cell>
          <cell r="H1184">
            <v>7.0000000000000007E-2</v>
          </cell>
          <cell r="I1184">
            <v>7.0000000000000007E-2</v>
          </cell>
          <cell r="J1184">
            <v>7.0000000000000007E-2</v>
          </cell>
          <cell r="K1184">
            <v>7.0000000000000007E-2</v>
          </cell>
          <cell r="L1184">
            <v>0.4</v>
          </cell>
          <cell r="M1184">
            <v>0</v>
          </cell>
          <cell r="N1184">
            <v>7.4999999999999997E-2</v>
          </cell>
        </row>
        <row r="1185">
          <cell r="C1185">
            <v>37257</v>
          </cell>
          <cell r="D1185">
            <v>7.0000000000000007E-2</v>
          </cell>
          <cell r="E1185">
            <v>7.0000000000000007E-2</v>
          </cell>
          <cell r="F1185">
            <v>7.0000000000000007E-2</v>
          </cell>
          <cell r="G1185">
            <v>7.0000000000000007E-2</v>
          </cell>
          <cell r="H1185">
            <v>7.0000000000000007E-2</v>
          </cell>
          <cell r="I1185">
            <v>7.0000000000000007E-2</v>
          </cell>
          <cell r="J1185">
            <v>7.0000000000000007E-2</v>
          </cell>
          <cell r="K1185">
            <v>7.0000000000000007E-2</v>
          </cell>
          <cell r="L1185">
            <v>0.4</v>
          </cell>
          <cell r="M1185">
            <v>0</v>
          </cell>
          <cell r="N1185">
            <v>7.4999999999999997E-2</v>
          </cell>
        </row>
        <row r="1186">
          <cell r="C1186">
            <v>37622</v>
          </cell>
          <cell r="D1186">
            <v>7.0000000000000007E-2</v>
          </cell>
          <cell r="E1186">
            <v>7.0000000000000007E-2</v>
          </cell>
          <cell r="F1186">
            <v>7.0000000000000007E-2</v>
          </cell>
          <cell r="G1186">
            <v>7.0000000000000007E-2</v>
          </cell>
          <cell r="H1186">
            <v>7.0000000000000007E-2</v>
          </cell>
          <cell r="I1186">
            <v>7.0000000000000007E-2</v>
          </cell>
          <cell r="J1186">
            <v>7.0000000000000007E-2</v>
          </cell>
          <cell r="K1186">
            <v>7.0000000000000007E-2</v>
          </cell>
          <cell r="L1186">
            <v>0.4</v>
          </cell>
          <cell r="M1186">
            <v>0</v>
          </cell>
          <cell r="N1186">
            <v>7.4999999999999997E-2</v>
          </cell>
        </row>
        <row r="1187">
          <cell r="C1187">
            <v>37987</v>
          </cell>
          <cell r="D1187">
            <v>7.0000000000000007E-2</v>
          </cell>
          <cell r="E1187">
            <v>7.0000000000000007E-2</v>
          </cell>
          <cell r="F1187">
            <v>7.0000000000000007E-2</v>
          </cell>
          <cell r="G1187">
            <v>7.0000000000000007E-2</v>
          </cell>
          <cell r="H1187">
            <v>7.0000000000000007E-2</v>
          </cell>
          <cell r="I1187">
            <v>7.0000000000000007E-2</v>
          </cell>
          <cell r="J1187">
            <v>7.0000000000000007E-2</v>
          </cell>
          <cell r="K1187">
            <v>7.0000000000000007E-2</v>
          </cell>
          <cell r="L1187">
            <v>0.4</v>
          </cell>
          <cell r="M1187">
            <v>0</v>
          </cell>
          <cell r="N1187">
            <v>7.4999999999999997E-2</v>
          </cell>
        </row>
        <row r="1188">
          <cell r="C1188">
            <v>38353</v>
          </cell>
          <cell r="D1188">
            <v>7.0000000000000007E-2</v>
          </cell>
          <cell r="E1188">
            <v>7.0000000000000007E-2</v>
          </cell>
          <cell r="F1188">
            <v>7.0000000000000007E-2</v>
          </cell>
          <cell r="G1188">
            <v>7.0000000000000007E-2</v>
          </cell>
          <cell r="H1188">
            <v>7.0000000000000007E-2</v>
          </cell>
          <cell r="I1188">
            <v>7.0000000000000007E-2</v>
          </cell>
          <cell r="J1188">
            <v>7.0000000000000007E-2</v>
          </cell>
          <cell r="K1188">
            <v>7.0000000000000007E-2</v>
          </cell>
          <cell r="L1188">
            <v>0.4</v>
          </cell>
          <cell r="M1188">
            <v>0</v>
          </cell>
          <cell r="N1188">
            <v>7.4999999999999997E-2</v>
          </cell>
        </row>
        <row r="1189">
          <cell r="C1189">
            <v>38718</v>
          </cell>
          <cell r="D1189">
            <v>7.0000000000000007E-2</v>
          </cell>
          <cell r="E1189">
            <v>7.0000000000000007E-2</v>
          </cell>
          <cell r="F1189">
            <v>7.0000000000000007E-2</v>
          </cell>
          <cell r="G1189">
            <v>7.0000000000000007E-2</v>
          </cell>
          <cell r="H1189">
            <v>7.0000000000000007E-2</v>
          </cell>
          <cell r="I1189">
            <v>7.0000000000000007E-2</v>
          </cell>
          <cell r="J1189">
            <v>7.0000000000000007E-2</v>
          </cell>
          <cell r="K1189">
            <v>7.0000000000000007E-2</v>
          </cell>
          <cell r="L1189">
            <v>0.4</v>
          </cell>
          <cell r="M1189">
            <v>0</v>
          </cell>
          <cell r="N1189">
            <v>7.4999999999999997E-2</v>
          </cell>
        </row>
        <row r="1191">
          <cell r="C1191" t="str">
            <v>Non Incumbent</v>
          </cell>
          <cell r="D1191" t="str">
            <v>Pulse</v>
          </cell>
          <cell r="E1191" t="str">
            <v>AGL</v>
          </cell>
          <cell r="F1191" t="str">
            <v>TXU</v>
          </cell>
          <cell r="G1191" t="str">
            <v>CitiPower</v>
          </cell>
          <cell r="H1191" t="str">
            <v>Powercor</v>
          </cell>
          <cell r="I1191" t="str">
            <v>Integral</v>
          </cell>
          <cell r="J1191" t="str">
            <v>EnergyAustralia</v>
          </cell>
          <cell r="K1191" t="str">
            <v>Rural NSW</v>
          </cell>
          <cell r="L1191" t="str">
            <v>Energex</v>
          </cell>
          <cell r="M1191" t="str">
            <v>Ergon</v>
          </cell>
          <cell r="N1191" t="str">
            <v>Non Incumbent</v>
          </cell>
        </row>
        <row r="1192">
          <cell r="C1192">
            <v>36526</v>
          </cell>
          <cell r="D1192">
            <v>0.11999999999999988</v>
          </cell>
          <cell r="E1192">
            <v>0.12</v>
          </cell>
          <cell r="F1192">
            <v>0.13</v>
          </cell>
          <cell r="G1192">
            <v>0.12</v>
          </cell>
          <cell r="H1192">
            <v>0.13</v>
          </cell>
          <cell r="I1192">
            <v>0.11999999999999988</v>
          </cell>
          <cell r="J1192">
            <v>0.11999999999999988</v>
          </cell>
          <cell r="K1192">
            <v>0.11999999999999988</v>
          </cell>
          <cell r="L1192">
            <v>0.10000000000000009</v>
          </cell>
          <cell r="M1192">
            <v>0.10000000000000009</v>
          </cell>
          <cell r="N1192">
            <v>0.12</v>
          </cell>
        </row>
        <row r="1193">
          <cell r="C1193">
            <v>36892</v>
          </cell>
          <cell r="D1193">
            <v>0.11999999999999988</v>
          </cell>
          <cell r="E1193">
            <v>0.12</v>
          </cell>
          <cell r="F1193">
            <v>0.13</v>
          </cell>
          <cell r="G1193">
            <v>0.12</v>
          </cell>
          <cell r="H1193">
            <v>0.13</v>
          </cell>
          <cell r="I1193">
            <v>0.11999999999999988</v>
          </cell>
          <cell r="J1193">
            <v>0.11999999999999988</v>
          </cell>
          <cell r="K1193">
            <v>0.11999999999999988</v>
          </cell>
          <cell r="L1193">
            <v>0.10000000000000009</v>
          </cell>
          <cell r="M1193">
            <v>0.10000000000000009</v>
          </cell>
          <cell r="N1193">
            <v>0.12</v>
          </cell>
        </row>
        <row r="1194">
          <cell r="C1194">
            <v>37257</v>
          </cell>
          <cell r="D1194">
            <v>0.11999999999999988</v>
          </cell>
          <cell r="E1194">
            <v>0.12</v>
          </cell>
          <cell r="F1194">
            <v>0.13</v>
          </cell>
          <cell r="G1194">
            <v>0.12</v>
          </cell>
          <cell r="H1194">
            <v>0.13</v>
          </cell>
          <cell r="I1194">
            <v>0.11999999999999988</v>
          </cell>
          <cell r="J1194">
            <v>0.11999999999999988</v>
          </cell>
          <cell r="K1194">
            <v>0.11999999999999988</v>
          </cell>
          <cell r="L1194">
            <v>0.10000000000000009</v>
          </cell>
          <cell r="M1194">
            <v>0.10000000000000009</v>
          </cell>
          <cell r="N1194">
            <v>0.12</v>
          </cell>
        </row>
        <row r="1195">
          <cell r="C1195">
            <v>37622</v>
          </cell>
          <cell r="D1195">
            <v>0.11999999999999988</v>
          </cell>
          <cell r="E1195">
            <v>0.12</v>
          </cell>
          <cell r="F1195">
            <v>0.13</v>
          </cell>
          <cell r="G1195">
            <v>0.12</v>
          </cell>
          <cell r="H1195">
            <v>0.13</v>
          </cell>
          <cell r="I1195">
            <v>0.11999999999999988</v>
          </cell>
          <cell r="J1195">
            <v>0.11999999999999988</v>
          </cell>
          <cell r="K1195">
            <v>0.11999999999999988</v>
          </cell>
          <cell r="L1195">
            <v>0.10000000000000009</v>
          </cell>
          <cell r="M1195">
            <v>0.10000000000000009</v>
          </cell>
          <cell r="N1195">
            <v>0.12</v>
          </cell>
        </row>
        <row r="1196">
          <cell r="C1196">
            <v>37987</v>
          </cell>
          <cell r="D1196">
            <v>0.11999999999999988</v>
          </cell>
          <cell r="E1196">
            <v>0.12</v>
          </cell>
          <cell r="F1196">
            <v>0.13</v>
          </cell>
          <cell r="G1196">
            <v>0.12</v>
          </cell>
          <cell r="H1196">
            <v>0.13</v>
          </cell>
          <cell r="I1196">
            <v>0.11999999999999988</v>
          </cell>
          <cell r="J1196">
            <v>0.11999999999999988</v>
          </cell>
          <cell r="K1196">
            <v>0.11999999999999988</v>
          </cell>
          <cell r="L1196">
            <v>0.10000000000000009</v>
          </cell>
          <cell r="M1196">
            <v>0.10000000000000009</v>
          </cell>
          <cell r="N1196">
            <v>0.12</v>
          </cell>
        </row>
        <row r="1197">
          <cell r="C1197">
            <v>38353</v>
          </cell>
          <cell r="D1197">
            <v>0.11999999999999988</v>
          </cell>
          <cell r="E1197">
            <v>0.12</v>
          </cell>
          <cell r="F1197">
            <v>0.13</v>
          </cell>
          <cell r="G1197">
            <v>0.12</v>
          </cell>
          <cell r="H1197">
            <v>0.13</v>
          </cell>
          <cell r="I1197">
            <v>0.11999999999999988</v>
          </cell>
          <cell r="J1197">
            <v>0.11999999999999988</v>
          </cell>
          <cell r="K1197">
            <v>0.11999999999999988</v>
          </cell>
          <cell r="L1197">
            <v>0.10000000000000009</v>
          </cell>
          <cell r="M1197">
            <v>0.10000000000000009</v>
          </cell>
          <cell r="N1197">
            <v>0.12</v>
          </cell>
        </row>
        <row r="1198">
          <cell r="C1198">
            <v>38718</v>
          </cell>
          <cell r="D1198">
            <v>0.11999999999999988</v>
          </cell>
          <cell r="E1198">
            <v>0.12</v>
          </cell>
          <cell r="F1198">
            <v>0.13</v>
          </cell>
          <cell r="G1198">
            <v>0.12</v>
          </cell>
          <cell r="H1198">
            <v>0.13</v>
          </cell>
          <cell r="I1198">
            <v>0.11999999999999988</v>
          </cell>
          <cell r="J1198">
            <v>0.11999999999999988</v>
          </cell>
          <cell r="K1198">
            <v>0.11999999999999988</v>
          </cell>
          <cell r="L1198">
            <v>0.10000000000000009</v>
          </cell>
          <cell r="M1198">
            <v>0.10000000000000009</v>
          </cell>
          <cell r="N1198">
            <v>0.12</v>
          </cell>
        </row>
      </sheetData>
      <sheetData sheetId="8" refreshError="1">
        <row r="11">
          <cell r="C11" t="str">
            <v>Pulse wins from:</v>
          </cell>
          <cell r="D11" t="str">
            <v>Pulse</v>
          </cell>
          <cell r="E11" t="str">
            <v>AGL</v>
          </cell>
          <cell r="F11" t="str">
            <v>TXU</v>
          </cell>
          <cell r="G11" t="str">
            <v>CitiPower</v>
          </cell>
          <cell r="H11" t="str">
            <v>Powercor</v>
          </cell>
          <cell r="I11" t="str">
            <v>Integral</v>
          </cell>
          <cell r="J11" t="str">
            <v>EnergyAustralia</v>
          </cell>
          <cell r="K11" t="str">
            <v>Rural NSW</v>
          </cell>
          <cell r="L11" t="str">
            <v>Energex</v>
          </cell>
          <cell r="M11" t="str">
            <v>Ergon</v>
          </cell>
          <cell r="N11" t="str">
            <v>Non Incumbent</v>
          </cell>
        </row>
        <row r="12">
          <cell r="C12">
            <v>36526</v>
          </cell>
          <cell r="D12">
            <v>0</v>
          </cell>
          <cell r="E12">
            <v>0</v>
          </cell>
          <cell r="F12">
            <v>0</v>
          </cell>
          <cell r="G12">
            <v>0</v>
          </cell>
          <cell r="H12">
            <v>0</v>
          </cell>
          <cell r="I12">
            <v>0</v>
          </cell>
          <cell r="J12">
            <v>0</v>
          </cell>
          <cell r="K12">
            <v>0</v>
          </cell>
          <cell r="L12">
            <v>0</v>
          </cell>
          <cell r="M12">
            <v>0</v>
          </cell>
          <cell r="N12">
            <v>0</v>
          </cell>
        </row>
        <row r="13">
          <cell r="C13">
            <v>36892</v>
          </cell>
          <cell r="D13">
            <v>0</v>
          </cell>
          <cell r="E13">
            <v>0</v>
          </cell>
          <cell r="F13">
            <v>0</v>
          </cell>
          <cell r="G13">
            <v>0</v>
          </cell>
          <cell r="H13">
            <v>0</v>
          </cell>
          <cell r="I13">
            <v>0</v>
          </cell>
          <cell r="J13">
            <v>0</v>
          </cell>
          <cell r="K13">
            <v>0</v>
          </cell>
          <cell r="L13">
            <v>0</v>
          </cell>
          <cell r="M13">
            <v>0</v>
          </cell>
          <cell r="N13">
            <v>0</v>
          </cell>
        </row>
        <row r="14">
          <cell r="C14">
            <v>37257</v>
          </cell>
          <cell r="D14">
            <v>0</v>
          </cell>
          <cell r="E14">
            <v>0.2</v>
          </cell>
          <cell r="F14">
            <v>0.2</v>
          </cell>
          <cell r="G14">
            <v>0.2</v>
          </cell>
          <cell r="H14">
            <v>0.21</v>
          </cell>
          <cell r="I14">
            <v>0.21</v>
          </cell>
          <cell r="J14">
            <v>0.22</v>
          </cell>
          <cell r="K14">
            <v>0</v>
          </cell>
          <cell r="L14">
            <v>0.21</v>
          </cell>
          <cell r="M14">
            <v>0</v>
          </cell>
          <cell r="N14">
            <v>0.18</v>
          </cell>
        </row>
        <row r="15">
          <cell r="C15">
            <v>37622</v>
          </cell>
          <cell r="D15">
            <v>0</v>
          </cell>
          <cell r="E15">
            <v>0.22</v>
          </cell>
          <cell r="F15">
            <v>0.22</v>
          </cell>
          <cell r="G15">
            <v>0.22</v>
          </cell>
          <cell r="H15">
            <v>0.22</v>
          </cell>
          <cell r="I15">
            <v>0.2</v>
          </cell>
          <cell r="J15">
            <v>0.22</v>
          </cell>
          <cell r="K15">
            <v>0</v>
          </cell>
          <cell r="L15">
            <v>0.22</v>
          </cell>
          <cell r="M15">
            <v>0</v>
          </cell>
          <cell r="N15">
            <v>0.2</v>
          </cell>
        </row>
        <row r="16">
          <cell r="C16">
            <v>37987</v>
          </cell>
          <cell r="D16">
            <v>0</v>
          </cell>
          <cell r="E16">
            <v>0.21</v>
          </cell>
          <cell r="F16">
            <v>0.22</v>
          </cell>
          <cell r="G16">
            <v>0.19</v>
          </cell>
          <cell r="H16">
            <v>0.21</v>
          </cell>
          <cell r="I16">
            <v>0.2</v>
          </cell>
          <cell r="J16">
            <v>0.23</v>
          </cell>
          <cell r="K16">
            <v>0</v>
          </cell>
          <cell r="L16">
            <v>0.21</v>
          </cell>
          <cell r="M16">
            <v>0</v>
          </cell>
          <cell r="N16">
            <v>0.2</v>
          </cell>
        </row>
        <row r="17">
          <cell r="C17">
            <v>38353</v>
          </cell>
          <cell r="D17">
            <v>0</v>
          </cell>
          <cell r="E17">
            <v>0.22</v>
          </cell>
          <cell r="F17">
            <v>0.24</v>
          </cell>
          <cell r="G17">
            <v>0.2</v>
          </cell>
          <cell r="H17">
            <v>0.23</v>
          </cell>
          <cell r="I17">
            <v>0.2</v>
          </cell>
          <cell r="J17">
            <v>0.23</v>
          </cell>
          <cell r="K17">
            <v>0</v>
          </cell>
          <cell r="L17">
            <v>0.22</v>
          </cell>
          <cell r="M17">
            <v>0</v>
          </cell>
          <cell r="N17">
            <v>0.2</v>
          </cell>
        </row>
        <row r="18">
          <cell r="C18">
            <v>38718</v>
          </cell>
          <cell r="D18">
            <v>0</v>
          </cell>
          <cell r="E18">
            <v>0.23</v>
          </cell>
          <cell r="F18">
            <v>0.24</v>
          </cell>
          <cell r="G18">
            <v>0.2</v>
          </cell>
          <cell r="H18">
            <v>0.23</v>
          </cell>
          <cell r="I18">
            <v>0.2</v>
          </cell>
          <cell r="J18">
            <v>0.23</v>
          </cell>
          <cell r="K18">
            <v>0</v>
          </cell>
          <cell r="L18">
            <v>0.22</v>
          </cell>
          <cell r="M18">
            <v>0</v>
          </cell>
          <cell r="N18">
            <v>0.2</v>
          </cell>
        </row>
        <row r="20">
          <cell r="C20" t="str">
            <v>AGL</v>
          </cell>
          <cell r="D20" t="str">
            <v>Pulse</v>
          </cell>
          <cell r="E20" t="str">
            <v>AGL</v>
          </cell>
          <cell r="F20" t="str">
            <v>TXU</v>
          </cell>
          <cell r="G20" t="str">
            <v>CitiPower</v>
          </cell>
          <cell r="H20" t="str">
            <v>Powercor</v>
          </cell>
          <cell r="I20" t="str">
            <v>Integral</v>
          </cell>
          <cell r="J20" t="str">
            <v>EnergyAustralia</v>
          </cell>
          <cell r="K20" t="str">
            <v>Rural NSW</v>
          </cell>
          <cell r="L20" t="str">
            <v>Energex</v>
          </cell>
          <cell r="M20" t="str">
            <v>Ergon</v>
          </cell>
          <cell r="N20" t="str">
            <v>Non Incumbent</v>
          </cell>
        </row>
        <row r="21">
          <cell r="C21">
            <v>36526</v>
          </cell>
          <cell r="D21">
            <v>0</v>
          </cell>
          <cell r="E21">
            <v>0</v>
          </cell>
          <cell r="F21">
            <v>0</v>
          </cell>
          <cell r="G21">
            <v>0</v>
          </cell>
          <cell r="H21">
            <v>0</v>
          </cell>
          <cell r="I21">
            <v>0</v>
          </cell>
          <cell r="J21">
            <v>0</v>
          </cell>
          <cell r="K21">
            <v>0</v>
          </cell>
          <cell r="L21">
            <v>0</v>
          </cell>
          <cell r="M21">
            <v>0</v>
          </cell>
          <cell r="N21">
            <v>0</v>
          </cell>
        </row>
        <row r="22">
          <cell r="C22">
            <v>36892</v>
          </cell>
          <cell r="D22">
            <v>0</v>
          </cell>
          <cell r="E22">
            <v>0</v>
          </cell>
          <cell r="F22">
            <v>0</v>
          </cell>
          <cell r="G22">
            <v>0</v>
          </cell>
          <cell r="H22">
            <v>0</v>
          </cell>
          <cell r="I22">
            <v>0</v>
          </cell>
          <cell r="J22">
            <v>0</v>
          </cell>
          <cell r="K22">
            <v>0</v>
          </cell>
          <cell r="L22">
            <v>0</v>
          </cell>
          <cell r="M22">
            <v>0</v>
          </cell>
          <cell r="N22">
            <v>0</v>
          </cell>
        </row>
        <row r="23">
          <cell r="C23">
            <v>37257</v>
          </cell>
          <cell r="D23">
            <v>0.18</v>
          </cell>
          <cell r="E23">
            <v>0</v>
          </cell>
          <cell r="F23">
            <v>0.16</v>
          </cell>
          <cell r="G23">
            <v>0.15</v>
          </cell>
          <cell r="H23">
            <v>0.17</v>
          </cell>
          <cell r="I23">
            <v>0.14000000000000001</v>
          </cell>
          <cell r="J23">
            <v>0.18</v>
          </cell>
          <cell r="K23">
            <v>0</v>
          </cell>
          <cell r="L23">
            <v>0.19</v>
          </cell>
          <cell r="M23">
            <v>0</v>
          </cell>
          <cell r="N23">
            <v>0.14000000000000001</v>
          </cell>
        </row>
        <row r="24">
          <cell r="C24">
            <v>37622</v>
          </cell>
          <cell r="D24">
            <v>0.18</v>
          </cell>
          <cell r="E24">
            <v>0</v>
          </cell>
          <cell r="F24">
            <v>0.18</v>
          </cell>
          <cell r="G24">
            <v>0.16</v>
          </cell>
          <cell r="H24">
            <v>0.19</v>
          </cell>
          <cell r="I24">
            <v>0.14000000000000001</v>
          </cell>
          <cell r="J24">
            <v>0.18</v>
          </cell>
          <cell r="K24">
            <v>0</v>
          </cell>
          <cell r="L24">
            <v>0.18</v>
          </cell>
          <cell r="M24">
            <v>0</v>
          </cell>
          <cell r="N24">
            <v>0.16</v>
          </cell>
        </row>
        <row r="25">
          <cell r="C25">
            <v>37987</v>
          </cell>
          <cell r="D25">
            <v>0.18</v>
          </cell>
          <cell r="E25">
            <v>0</v>
          </cell>
          <cell r="F25">
            <v>0.16</v>
          </cell>
          <cell r="G25">
            <v>0.14000000000000001</v>
          </cell>
          <cell r="H25">
            <v>0.17</v>
          </cell>
          <cell r="I25">
            <v>0.15</v>
          </cell>
          <cell r="J25">
            <v>0.15</v>
          </cell>
          <cell r="K25">
            <v>0</v>
          </cell>
          <cell r="L25">
            <v>0.19</v>
          </cell>
          <cell r="M25">
            <v>0</v>
          </cell>
          <cell r="N25">
            <v>0.16</v>
          </cell>
        </row>
        <row r="26">
          <cell r="C26">
            <v>38353</v>
          </cell>
          <cell r="D26">
            <v>0.15</v>
          </cell>
          <cell r="E26">
            <v>0</v>
          </cell>
          <cell r="F26">
            <v>0.16</v>
          </cell>
          <cell r="G26">
            <v>0.16</v>
          </cell>
          <cell r="H26">
            <v>0.15</v>
          </cell>
          <cell r="I26">
            <v>0.15</v>
          </cell>
          <cell r="J26">
            <v>0.15</v>
          </cell>
          <cell r="K26">
            <v>0</v>
          </cell>
          <cell r="L26">
            <v>0.17</v>
          </cell>
          <cell r="M26">
            <v>0</v>
          </cell>
          <cell r="N26">
            <v>0.16</v>
          </cell>
        </row>
        <row r="27">
          <cell r="C27">
            <v>38718</v>
          </cell>
          <cell r="D27">
            <v>0.15</v>
          </cell>
          <cell r="E27">
            <v>0</v>
          </cell>
          <cell r="F27">
            <v>0.16</v>
          </cell>
          <cell r="G27">
            <v>0.16</v>
          </cell>
          <cell r="H27">
            <v>0.15</v>
          </cell>
          <cell r="I27">
            <v>0.15</v>
          </cell>
          <cell r="J27">
            <v>0.15</v>
          </cell>
          <cell r="K27">
            <v>0</v>
          </cell>
          <cell r="L27">
            <v>0.17</v>
          </cell>
          <cell r="M27">
            <v>0</v>
          </cell>
          <cell r="N27">
            <v>0.16</v>
          </cell>
        </row>
        <row r="29">
          <cell r="C29" t="str">
            <v>TXU</v>
          </cell>
          <cell r="D29" t="str">
            <v>Pulse</v>
          </cell>
          <cell r="E29" t="str">
            <v>AGL</v>
          </cell>
          <cell r="F29" t="str">
            <v>TXU</v>
          </cell>
          <cell r="G29" t="str">
            <v>CitiPower</v>
          </cell>
          <cell r="H29" t="str">
            <v>Powercor</v>
          </cell>
          <cell r="I29" t="str">
            <v>Integral</v>
          </cell>
          <cell r="J29" t="str">
            <v>EnergyAustralia</v>
          </cell>
          <cell r="K29" t="str">
            <v>Rural NSW</v>
          </cell>
          <cell r="L29" t="str">
            <v>Energex</v>
          </cell>
          <cell r="M29" t="str">
            <v>Ergon</v>
          </cell>
          <cell r="N29" t="str">
            <v>Non Incumbent</v>
          </cell>
        </row>
        <row r="30">
          <cell r="C30">
            <v>36526</v>
          </cell>
          <cell r="D30">
            <v>0</v>
          </cell>
          <cell r="E30">
            <v>0</v>
          </cell>
          <cell r="F30">
            <v>0</v>
          </cell>
          <cell r="G30">
            <v>0</v>
          </cell>
          <cell r="H30">
            <v>0</v>
          </cell>
          <cell r="I30">
            <v>0</v>
          </cell>
          <cell r="J30">
            <v>0</v>
          </cell>
          <cell r="K30">
            <v>0</v>
          </cell>
          <cell r="L30">
            <v>0</v>
          </cell>
          <cell r="M30">
            <v>0</v>
          </cell>
          <cell r="N30">
            <v>0</v>
          </cell>
        </row>
        <row r="31">
          <cell r="C31">
            <v>36892</v>
          </cell>
          <cell r="D31">
            <v>0</v>
          </cell>
          <cell r="E31">
            <v>0</v>
          </cell>
          <cell r="F31">
            <v>0</v>
          </cell>
          <cell r="G31">
            <v>0</v>
          </cell>
          <cell r="H31">
            <v>0</v>
          </cell>
          <cell r="I31">
            <v>0</v>
          </cell>
          <cell r="J31">
            <v>0</v>
          </cell>
          <cell r="K31">
            <v>0</v>
          </cell>
          <cell r="L31">
            <v>0</v>
          </cell>
          <cell r="M31">
            <v>0</v>
          </cell>
          <cell r="N31">
            <v>0</v>
          </cell>
        </row>
        <row r="32">
          <cell r="C32">
            <v>37257</v>
          </cell>
          <cell r="D32">
            <v>0.2</v>
          </cell>
          <cell r="E32">
            <v>0.2</v>
          </cell>
          <cell r="F32">
            <v>0</v>
          </cell>
          <cell r="G32">
            <v>0.15</v>
          </cell>
          <cell r="H32">
            <v>0.19</v>
          </cell>
          <cell r="I32">
            <v>0.19</v>
          </cell>
          <cell r="J32">
            <v>0.19</v>
          </cell>
          <cell r="K32">
            <v>0</v>
          </cell>
          <cell r="L32">
            <v>0.2</v>
          </cell>
          <cell r="M32">
            <v>0</v>
          </cell>
          <cell r="N32">
            <v>0.17</v>
          </cell>
        </row>
        <row r="33">
          <cell r="C33">
            <v>37622</v>
          </cell>
          <cell r="D33">
            <v>0.22</v>
          </cell>
          <cell r="E33">
            <v>0.22</v>
          </cell>
          <cell r="F33">
            <v>0</v>
          </cell>
          <cell r="G33">
            <v>0.15</v>
          </cell>
          <cell r="H33">
            <v>0.21</v>
          </cell>
          <cell r="I33">
            <v>0.19</v>
          </cell>
          <cell r="J33">
            <v>0.2</v>
          </cell>
          <cell r="K33">
            <v>0</v>
          </cell>
          <cell r="L33">
            <v>0.2</v>
          </cell>
          <cell r="M33">
            <v>0</v>
          </cell>
          <cell r="N33">
            <v>0.18</v>
          </cell>
        </row>
        <row r="34">
          <cell r="C34">
            <v>37987</v>
          </cell>
          <cell r="D34">
            <v>0.22</v>
          </cell>
          <cell r="E34">
            <v>0.2</v>
          </cell>
          <cell r="F34">
            <v>0</v>
          </cell>
          <cell r="G34">
            <v>0.15</v>
          </cell>
          <cell r="H34">
            <v>0.21</v>
          </cell>
          <cell r="I34">
            <v>0.19</v>
          </cell>
          <cell r="J34">
            <v>0.21</v>
          </cell>
          <cell r="K34">
            <v>0</v>
          </cell>
          <cell r="L34">
            <v>0.21</v>
          </cell>
          <cell r="M34">
            <v>0</v>
          </cell>
          <cell r="N34">
            <v>0.16</v>
          </cell>
        </row>
        <row r="35">
          <cell r="C35">
            <v>38353</v>
          </cell>
          <cell r="D35">
            <v>0.22</v>
          </cell>
          <cell r="E35">
            <v>0.21</v>
          </cell>
          <cell r="F35">
            <v>0</v>
          </cell>
          <cell r="G35">
            <v>0.15</v>
          </cell>
          <cell r="H35">
            <v>0.22</v>
          </cell>
          <cell r="I35">
            <v>0.19</v>
          </cell>
          <cell r="J35">
            <v>0.21</v>
          </cell>
          <cell r="K35">
            <v>0</v>
          </cell>
          <cell r="L35">
            <v>0.21</v>
          </cell>
          <cell r="M35">
            <v>0</v>
          </cell>
          <cell r="N35">
            <v>0.16</v>
          </cell>
        </row>
        <row r="36">
          <cell r="C36">
            <v>38718</v>
          </cell>
          <cell r="D36">
            <v>0.22</v>
          </cell>
          <cell r="E36">
            <v>0.21</v>
          </cell>
          <cell r="F36">
            <v>0</v>
          </cell>
          <cell r="G36">
            <v>0.15</v>
          </cell>
          <cell r="H36">
            <v>0.22</v>
          </cell>
          <cell r="I36">
            <v>0.19</v>
          </cell>
          <cell r="J36">
            <v>0.21</v>
          </cell>
          <cell r="K36">
            <v>0</v>
          </cell>
          <cell r="L36">
            <v>0.21</v>
          </cell>
          <cell r="M36">
            <v>0</v>
          </cell>
          <cell r="N36">
            <v>0.16</v>
          </cell>
        </row>
        <row r="38">
          <cell r="C38" t="str">
            <v>CitiPower</v>
          </cell>
          <cell r="D38" t="str">
            <v>Pulse</v>
          </cell>
          <cell r="E38" t="str">
            <v>AGL</v>
          </cell>
          <cell r="F38" t="str">
            <v>TXU</v>
          </cell>
          <cell r="G38" t="str">
            <v>CitiPower</v>
          </cell>
          <cell r="H38" t="str">
            <v>Powercor</v>
          </cell>
          <cell r="I38" t="str">
            <v>Integral</v>
          </cell>
          <cell r="J38" t="str">
            <v>EnergyAustralia</v>
          </cell>
          <cell r="K38" t="str">
            <v>Rural NSW</v>
          </cell>
          <cell r="L38" t="str">
            <v>Energex</v>
          </cell>
          <cell r="M38" t="str">
            <v>Ergon</v>
          </cell>
          <cell r="N38" t="str">
            <v>Non Incumbent</v>
          </cell>
        </row>
        <row r="39">
          <cell r="C39">
            <v>36526</v>
          </cell>
          <cell r="D39">
            <v>0</v>
          </cell>
          <cell r="E39">
            <v>0</v>
          </cell>
          <cell r="F39">
            <v>0</v>
          </cell>
          <cell r="G39">
            <v>0</v>
          </cell>
          <cell r="H39">
            <v>0</v>
          </cell>
          <cell r="I39">
            <v>0</v>
          </cell>
          <cell r="J39">
            <v>0</v>
          </cell>
          <cell r="K39">
            <v>0</v>
          </cell>
          <cell r="L39">
            <v>0</v>
          </cell>
          <cell r="M39">
            <v>0</v>
          </cell>
          <cell r="N39">
            <v>0</v>
          </cell>
        </row>
        <row r="40">
          <cell r="C40">
            <v>36892</v>
          </cell>
          <cell r="D40">
            <v>0</v>
          </cell>
          <cell r="E40">
            <v>0</v>
          </cell>
          <cell r="F40">
            <v>0</v>
          </cell>
          <cell r="G40">
            <v>0</v>
          </cell>
          <cell r="H40">
            <v>0</v>
          </cell>
          <cell r="I40">
            <v>0</v>
          </cell>
          <cell r="J40">
            <v>0</v>
          </cell>
          <cell r="K40">
            <v>0</v>
          </cell>
          <cell r="L40">
            <v>0</v>
          </cell>
          <cell r="M40">
            <v>0</v>
          </cell>
          <cell r="N40">
            <v>0</v>
          </cell>
        </row>
        <row r="41">
          <cell r="C41">
            <v>37257</v>
          </cell>
          <cell r="D41">
            <v>0.1</v>
          </cell>
          <cell r="E41">
            <v>0.1</v>
          </cell>
          <cell r="F41">
            <v>0.1</v>
          </cell>
          <cell r="G41">
            <v>0</v>
          </cell>
          <cell r="H41">
            <v>0.1</v>
          </cell>
          <cell r="I41">
            <v>0</v>
          </cell>
          <cell r="J41">
            <v>0</v>
          </cell>
          <cell r="K41">
            <v>0</v>
          </cell>
          <cell r="L41">
            <v>0</v>
          </cell>
          <cell r="M41">
            <v>0</v>
          </cell>
          <cell r="N41">
            <v>0.1</v>
          </cell>
        </row>
        <row r="42">
          <cell r="C42">
            <v>37622</v>
          </cell>
          <cell r="D42">
            <v>7.0000000000000007E-2</v>
          </cell>
          <cell r="E42">
            <v>0.05</v>
          </cell>
          <cell r="F42">
            <v>0.05</v>
          </cell>
          <cell r="G42">
            <v>0</v>
          </cell>
          <cell r="H42">
            <v>0.05</v>
          </cell>
          <cell r="I42">
            <v>0</v>
          </cell>
          <cell r="J42">
            <v>0</v>
          </cell>
          <cell r="K42">
            <v>0</v>
          </cell>
          <cell r="L42">
            <v>0</v>
          </cell>
          <cell r="M42">
            <v>0</v>
          </cell>
          <cell r="N42">
            <v>0.05</v>
          </cell>
        </row>
        <row r="43">
          <cell r="C43">
            <v>37987</v>
          </cell>
          <cell r="D43">
            <v>0.05</v>
          </cell>
          <cell r="E43">
            <v>0.05</v>
          </cell>
          <cell r="F43">
            <v>0.05</v>
          </cell>
          <cell r="G43">
            <v>0</v>
          </cell>
          <cell r="H43">
            <v>0.05</v>
          </cell>
          <cell r="I43">
            <v>0</v>
          </cell>
          <cell r="J43">
            <v>0</v>
          </cell>
          <cell r="K43">
            <v>0</v>
          </cell>
          <cell r="L43">
            <v>0</v>
          </cell>
          <cell r="M43">
            <v>0</v>
          </cell>
          <cell r="N43">
            <v>0.05</v>
          </cell>
        </row>
        <row r="44">
          <cell r="C44">
            <v>38353</v>
          </cell>
          <cell r="D44">
            <v>0.05</v>
          </cell>
          <cell r="E44">
            <v>0.05</v>
          </cell>
          <cell r="F44">
            <v>0.05</v>
          </cell>
          <cell r="G44">
            <v>0</v>
          </cell>
          <cell r="H44">
            <v>0.05</v>
          </cell>
          <cell r="I44">
            <v>0</v>
          </cell>
          <cell r="J44">
            <v>0</v>
          </cell>
          <cell r="K44">
            <v>0</v>
          </cell>
          <cell r="L44">
            <v>0</v>
          </cell>
          <cell r="M44">
            <v>0</v>
          </cell>
          <cell r="N44">
            <v>0.05</v>
          </cell>
        </row>
        <row r="45">
          <cell r="C45">
            <v>38718</v>
          </cell>
          <cell r="D45">
            <v>0.05</v>
          </cell>
          <cell r="E45">
            <v>0.05</v>
          </cell>
          <cell r="F45">
            <v>0.05</v>
          </cell>
          <cell r="G45">
            <v>0</v>
          </cell>
          <cell r="H45">
            <v>0.05</v>
          </cell>
          <cell r="I45">
            <v>0</v>
          </cell>
          <cell r="J45">
            <v>0</v>
          </cell>
          <cell r="K45">
            <v>0</v>
          </cell>
          <cell r="L45">
            <v>0</v>
          </cell>
          <cell r="M45">
            <v>0</v>
          </cell>
          <cell r="N45">
            <v>0.05</v>
          </cell>
        </row>
        <row r="47">
          <cell r="C47" t="str">
            <v>Powercor</v>
          </cell>
          <cell r="D47" t="str">
            <v>Pulse</v>
          </cell>
          <cell r="E47" t="str">
            <v>AGL</v>
          </cell>
          <cell r="F47" t="str">
            <v>TXU</v>
          </cell>
          <cell r="G47" t="str">
            <v>CitiPower</v>
          </cell>
          <cell r="H47" t="str">
            <v>Powercor</v>
          </cell>
          <cell r="I47" t="str">
            <v>Integral</v>
          </cell>
          <cell r="J47" t="str">
            <v>EnergyAustralia</v>
          </cell>
          <cell r="K47" t="str">
            <v>Rural NSW</v>
          </cell>
          <cell r="L47" t="str">
            <v>Energex</v>
          </cell>
          <cell r="M47" t="str">
            <v>Ergon</v>
          </cell>
          <cell r="N47" t="str">
            <v>Non Incumbent</v>
          </cell>
        </row>
        <row r="48">
          <cell r="C48">
            <v>36526</v>
          </cell>
          <cell r="D48">
            <v>0</v>
          </cell>
          <cell r="E48">
            <v>0</v>
          </cell>
          <cell r="F48">
            <v>0</v>
          </cell>
          <cell r="G48">
            <v>0</v>
          </cell>
          <cell r="H48">
            <v>0</v>
          </cell>
          <cell r="I48">
            <v>0</v>
          </cell>
          <cell r="J48">
            <v>0</v>
          </cell>
          <cell r="K48">
            <v>0</v>
          </cell>
          <cell r="L48">
            <v>0</v>
          </cell>
          <cell r="M48">
            <v>0</v>
          </cell>
          <cell r="N48">
            <v>0</v>
          </cell>
        </row>
        <row r="49">
          <cell r="C49">
            <v>36892</v>
          </cell>
          <cell r="D49">
            <v>0</v>
          </cell>
          <cell r="E49">
            <v>0</v>
          </cell>
          <cell r="F49">
            <v>0</v>
          </cell>
          <cell r="G49">
            <v>0</v>
          </cell>
          <cell r="H49">
            <v>0</v>
          </cell>
          <cell r="I49">
            <v>0</v>
          </cell>
          <cell r="J49">
            <v>0</v>
          </cell>
          <cell r="K49">
            <v>0</v>
          </cell>
          <cell r="L49">
            <v>0</v>
          </cell>
          <cell r="M49">
            <v>0</v>
          </cell>
          <cell r="N49">
            <v>0</v>
          </cell>
        </row>
        <row r="50">
          <cell r="C50">
            <v>37257</v>
          </cell>
          <cell r="D50">
            <v>0.16</v>
          </cell>
          <cell r="E50">
            <v>0.16</v>
          </cell>
          <cell r="F50">
            <v>0.18</v>
          </cell>
          <cell r="G50">
            <v>0.16</v>
          </cell>
          <cell r="H50">
            <v>0</v>
          </cell>
          <cell r="I50">
            <v>0.15</v>
          </cell>
          <cell r="J50">
            <v>0.18</v>
          </cell>
          <cell r="K50">
            <v>0</v>
          </cell>
          <cell r="L50">
            <v>0.2</v>
          </cell>
          <cell r="M50">
            <v>0</v>
          </cell>
          <cell r="N50">
            <v>0.16</v>
          </cell>
        </row>
        <row r="51">
          <cell r="C51">
            <v>37622</v>
          </cell>
          <cell r="D51">
            <v>0.2</v>
          </cell>
          <cell r="E51">
            <v>0.18</v>
          </cell>
          <cell r="F51">
            <v>0.21</v>
          </cell>
          <cell r="G51">
            <v>0.16</v>
          </cell>
          <cell r="H51">
            <v>0</v>
          </cell>
          <cell r="I51">
            <v>0.15</v>
          </cell>
          <cell r="J51">
            <v>0.2</v>
          </cell>
          <cell r="K51">
            <v>0</v>
          </cell>
          <cell r="L51">
            <v>0.2</v>
          </cell>
          <cell r="M51">
            <v>0</v>
          </cell>
          <cell r="N51">
            <v>0.16</v>
          </cell>
        </row>
        <row r="52">
          <cell r="C52">
            <v>37987</v>
          </cell>
          <cell r="D52">
            <v>0.2</v>
          </cell>
          <cell r="E52">
            <v>0.18</v>
          </cell>
          <cell r="F52">
            <v>0.21</v>
          </cell>
          <cell r="G52">
            <v>0.16</v>
          </cell>
          <cell r="H52">
            <v>0</v>
          </cell>
          <cell r="I52">
            <v>0.14000000000000001</v>
          </cell>
          <cell r="J52">
            <v>0.21</v>
          </cell>
          <cell r="K52">
            <v>0</v>
          </cell>
          <cell r="L52">
            <v>0.19</v>
          </cell>
          <cell r="M52">
            <v>0</v>
          </cell>
          <cell r="N52">
            <v>0.16</v>
          </cell>
        </row>
        <row r="53">
          <cell r="C53">
            <v>38353</v>
          </cell>
          <cell r="D53">
            <v>0.22</v>
          </cell>
          <cell r="E53">
            <v>0.19</v>
          </cell>
          <cell r="F53">
            <v>0.22</v>
          </cell>
          <cell r="G53">
            <v>0.16</v>
          </cell>
          <cell r="H53">
            <v>0</v>
          </cell>
          <cell r="I53">
            <v>0.14000000000000001</v>
          </cell>
          <cell r="J53">
            <v>0.21</v>
          </cell>
          <cell r="K53">
            <v>0</v>
          </cell>
          <cell r="L53">
            <v>0.2</v>
          </cell>
          <cell r="M53">
            <v>0</v>
          </cell>
          <cell r="N53">
            <v>0.16</v>
          </cell>
        </row>
        <row r="54">
          <cell r="C54">
            <v>38718</v>
          </cell>
          <cell r="D54">
            <v>0.22</v>
          </cell>
          <cell r="E54">
            <v>0.18</v>
          </cell>
          <cell r="F54">
            <v>0.22</v>
          </cell>
          <cell r="G54">
            <v>0.16</v>
          </cell>
          <cell r="H54">
            <v>0</v>
          </cell>
          <cell r="I54">
            <v>0.14000000000000001</v>
          </cell>
          <cell r="J54">
            <v>0.21</v>
          </cell>
          <cell r="K54">
            <v>0</v>
          </cell>
          <cell r="L54">
            <v>0.2</v>
          </cell>
          <cell r="M54">
            <v>0</v>
          </cell>
          <cell r="N54">
            <v>0.16</v>
          </cell>
        </row>
        <row r="56">
          <cell r="C56" t="str">
            <v>Integral</v>
          </cell>
          <cell r="D56" t="str">
            <v>Pulse</v>
          </cell>
          <cell r="E56" t="str">
            <v>AGL</v>
          </cell>
          <cell r="F56" t="str">
            <v>TXU</v>
          </cell>
          <cell r="G56" t="str">
            <v>CitiPower</v>
          </cell>
          <cell r="H56" t="str">
            <v>Powercor</v>
          </cell>
          <cell r="I56" t="str">
            <v>Integral</v>
          </cell>
          <cell r="J56" t="str">
            <v>EnergyAustralia</v>
          </cell>
          <cell r="K56" t="str">
            <v>Rural NSW</v>
          </cell>
          <cell r="L56" t="str">
            <v>Energex</v>
          </cell>
          <cell r="M56" t="str">
            <v>Ergon</v>
          </cell>
          <cell r="N56" t="str">
            <v>Non Incumbent</v>
          </cell>
        </row>
        <row r="57">
          <cell r="C57">
            <v>36526</v>
          </cell>
          <cell r="D57">
            <v>0</v>
          </cell>
          <cell r="E57">
            <v>0</v>
          </cell>
          <cell r="F57">
            <v>0</v>
          </cell>
          <cell r="G57">
            <v>0</v>
          </cell>
          <cell r="H57">
            <v>0</v>
          </cell>
          <cell r="I57">
            <v>0</v>
          </cell>
          <cell r="J57">
            <v>0</v>
          </cell>
          <cell r="K57">
            <v>0</v>
          </cell>
          <cell r="L57">
            <v>0</v>
          </cell>
          <cell r="M57">
            <v>0</v>
          </cell>
          <cell r="N57">
            <v>0</v>
          </cell>
        </row>
        <row r="58">
          <cell r="C58">
            <v>36892</v>
          </cell>
          <cell r="D58">
            <v>0</v>
          </cell>
          <cell r="E58">
            <v>0</v>
          </cell>
          <cell r="F58">
            <v>0</v>
          </cell>
          <cell r="G58">
            <v>0</v>
          </cell>
          <cell r="H58">
            <v>0</v>
          </cell>
          <cell r="I58">
            <v>0</v>
          </cell>
          <cell r="J58">
            <v>0</v>
          </cell>
          <cell r="K58">
            <v>0</v>
          </cell>
          <cell r="L58">
            <v>0</v>
          </cell>
          <cell r="M58">
            <v>0</v>
          </cell>
          <cell r="N58">
            <v>0</v>
          </cell>
        </row>
        <row r="59">
          <cell r="C59">
            <v>37257</v>
          </cell>
          <cell r="D59">
            <v>0</v>
          </cell>
          <cell r="E59">
            <v>0</v>
          </cell>
          <cell r="F59">
            <v>0</v>
          </cell>
          <cell r="G59">
            <v>0</v>
          </cell>
          <cell r="H59">
            <v>0</v>
          </cell>
          <cell r="I59">
            <v>0</v>
          </cell>
          <cell r="J59">
            <v>0</v>
          </cell>
          <cell r="K59">
            <v>0</v>
          </cell>
          <cell r="L59">
            <v>0</v>
          </cell>
          <cell r="M59">
            <v>0</v>
          </cell>
          <cell r="N59">
            <v>0</v>
          </cell>
        </row>
        <row r="60">
          <cell r="C60">
            <v>37622</v>
          </cell>
          <cell r="D60">
            <v>0</v>
          </cell>
          <cell r="E60">
            <v>0</v>
          </cell>
          <cell r="F60">
            <v>0</v>
          </cell>
          <cell r="G60">
            <v>0</v>
          </cell>
          <cell r="H60">
            <v>0</v>
          </cell>
          <cell r="I60">
            <v>0</v>
          </cell>
          <cell r="J60">
            <v>0</v>
          </cell>
          <cell r="K60">
            <v>0</v>
          </cell>
          <cell r="L60">
            <v>0</v>
          </cell>
          <cell r="M60">
            <v>0</v>
          </cell>
          <cell r="N60">
            <v>0</v>
          </cell>
        </row>
        <row r="61">
          <cell r="C61">
            <v>37987</v>
          </cell>
          <cell r="D61">
            <v>0</v>
          </cell>
          <cell r="E61">
            <v>0</v>
          </cell>
          <cell r="F61">
            <v>0</v>
          </cell>
          <cell r="G61">
            <v>0</v>
          </cell>
          <cell r="H61">
            <v>0</v>
          </cell>
          <cell r="I61">
            <v>0</v>
          </cell>
          <cell r="J61">
            <v>0</v>
          </cell>
          <cell r="K61">
            <v>0</v>
          </cell>
          <cell r="L61">
            <v>0</v>
          </cell>
          <cell r="M61">
            <v>0</v>
          </cell>
          <cell r="N61">
            <v>0</v>
          </cell>
        </row>
        <row r="62">
          <cell r="C62">
            <v>38353</v>
          </cell>
          <cell r="D62">
            <v>0</v>
          </cell>
          <cell r="E62">
            <v>0</v>
          </cell>
          <cell r="F62">
            <v>0</v>
          </cell>
          <cell r="G62">
            <v>0</v>
          </cell>
          <cell r="H62">
            <v>0</v>
          </cell>
          <cell r="I62">
            <v>0</v>
          </cell>
          <cell r="J62">
            <v>0</v>
          </cell>
          <cell r="K62">
            <v>0</v>
          </cell>
          <cell r="L62">
            <v>0</v>
          </cell>
          <cell r="M62">
            <v>0</v>
          </cell>
          <cell r="N62">
            <v>0</v>
          </cell>
        </row>
        <row r="63">
          <cell r="C63">
            <v>38718</v>
          </cell>
          <cell r="D63">
            <v>0</v>
          </cell>
          <cell r="E63">
            <v>0</v>
          </cell>
          <cell r="F63">
            <v>0</v>
          </cell>
          <cell r="G63">
            <v>0</v>
          </cell>
          <cell r="H63">
            <v>0</v>
          </cell>
          <cell r="I63">
            <v>0</v>
          </cell>
          <cell r="J63">
            <v>0</v>
          </cell>
          <cell r="K63">
            <v>0</v>
          </cell>
          <cell r="L63">
            <v>0</v>
          </cell>
          <cell r="M63">
            <v>0</v>
          </cell>
          <cell r="N63">
            <v>0</v>
          </cell>
        </row>
        <row r="65">
          <cell r="C65" t="str">
            <v>EnergyAustralia</v>
          </cell>
          <cell r="D65" t="str">
            <v>Pulse</v>
          </cell>
          <cell r="E65" t="str">
            <v>AGL</v>
          </cell>
          <cell r="F65" t="str">
            <v>TXU</v>
          </cell>
          <cell r="G65" t="str">
            <v>CitiPower</v>
          </cell>
          <cell r="H65" t="str">
            <v>Powercor</v>
          </cell>
          <cell r="I65" t="str">
            <v>Integral</v>
          </cell>
          <cell r="J65" t="str">
            <v>EnergyAustralia</v>
          </cell>
          <cell r="K65" t="str">
            <v>Rural NSW</v>
          </cell>
          <cell r="L65" t="str">
            <v>Energex</v>
          </cell>
          <cell r="M65" t="str">
            <v>Ergon</v>
          </cell>
          <cell r="N65" t="str">
            <v>Non Incumbent</v>
          </cell>
        </row>
        <row r="66">
          <cell r="C66">
            <v>36526</v>
          </cell>
          <cell r="D66">
            <v>0</v>
          </cell>
          <cell r="E66">
            <v>0</v>
          </cell>
          <cell r="F66">
            <v>0</v>
          </cell>
          <cell r="G66">
            <v>0</v>
          </cell>
          <cell r="H66">
            <v>0</v>
          </cell>
          <cell r="I66">
            <v>0</v>
          </cell>
          <cell r="J66">
            <v>0</v>
          </cell>
          <cell r="K66">
            <v>0</v>
          </cell>
          <cell r="L66">
            <v>0</v>
          </cell>
          <cell r="M66">
            <v>0</v>
          </cell>
          <cell r="N66">
            <v>0</v>
          </cell>
        </row>
        <row r="67">
          <cell r="C67">
            <v>36892</v>
          </cell>
          <cell r="D67">
            <v>0</v>
          </cell>
          <cell r="E67">
            <v>0</v>
          </cell>
          <cell r="F67">
            <v>0</v>
          </cell>
          <cell r="G67">
            <v>0</v>
          </cell>
          <cell r="H67">
            <v>0</v>
          </cell>
          <cell r="I67">
            <v>0</v>
          </cell>
          <cell r="J67">
            <v>0</v>
          </cell>
          <cell r="K67">
            <v>0</v>
          </cell>
          <cell r="L67">
            <v>0</v>
          </cell>
          <cell r="M67">
            <v>0</v>
          </cell>
          <cell r="N67">
            <v>0</v>
          </cell>
        </row>
        <row r="68">
          <cell r="C68">
            <v>37257</v>
          </cell>
          <cell r="D68">
            <v>0.12</v>
          </cell>
          <cell r="E68">
            <v>0.1</v>
          </cell>
          <cell r="F68">
            <v>0.1</v>
          </cell>
          <cell r="G68">
            <v>0.1</v>
          </cell>
          <cell r="H68">
            <v>0.09</v>
          </cell>
          <cell r="I68">
            <v>0.08</v>
          </cell>
          <cell r="J68">
            <v>0</v>
          </cell>
          <cell r="K68">
            <v>0</v>
          </cell>
          <cell r="L68">
            <v>0.12</v>
          </cell>
          <cell r="M68">
            <v>0</v>
          </cell>
          <cell r="N68">
            <v>0.1</v>
          </cell>
        </row>
        <row r="69">
          <cell r="C69">
            <v>37622</v>
          </cell>
          <cell r="D69">
            <v>0.1</v>
          </cell>
          <cell r="E69">
            <v>0.12</v>
          </cell>
          <cell r="F69">
            <v>0.12</v>
          </cell>
          <cell r="G69">
            <v>0.1</v>
          </cell>
          <cell r="H69">
            <v>0.1</v>
          </cell>
          <cell r="I69">
            <v>0.09</v>
          </cell>
          <cell r="J69">
            <v>0</v>
          </cell>
          <cell r="K69">
            <v>0</v>
          </cell>
          <cell r="L69">
            <v>0.15</v>
          </cell>
          <cell r="M69">
            <v>0</v>
          </cell>
          <cell r="N69">
            <v>0.1</v>
          </cell>
        </row>
        <row r="70">
          <cell r="C70">
            <v>37987</v>
          </cell>
          <cell r="D70">
            <v>0.14000000000000001</v>
          </cell>
          <cell r="E70">
            <v>0.13</v>
          </cell>
          <cell r="F70">
            <v>0.13</v>
          </cell>
          <cell r="G70">
            <v>0.13</v>
          </cell>
          <cell r="H70">
            <v>0.13</v>
          </cell>
          <cell r="I70">
            <v>0.12</v>
          </cell>
          <cell r="J70">
            <v>0</v>
          </cell>
          <cell r="K70">
            <v>0</v>
          </cell>
          <cell r="L70">
            <v>0.15</v>
          </cell>
          <cell r="M70">
            <v>0</v>
          </cell>
          <cell r="N70">
            <v>0.12</v>
          </cell>
        </row>
        <row r="71">
          <cell r="C71">
            <v>38353</v>
          </cell>
          <cell r="D71">
            <v>0.15</v>
          </cell>
          <cell r="E71">
            <v>0.13</v>
          </cell>
          <cell r="F71">
            <v>0.13</v>
          </cell>
          <cell r="G71">
            <v>0.13</v>
          </cell>
          <cell r="H71">
            <v>0.15</v>
          </cell>
          <cell r="I71">
            <v>0.12</v>
          </cell>
          <cell r="J71">
            <v>0</v>
          </cell>
          <cell r="K71">
            <v>0</v>
          </cell>
          <cell r="L71">
            <v>0.15</v>
          </cell>
          <cell r="M71">
            <v>0</v>
          </cell>
          <cell r="N71">
            <v>0.12</v>
          </cell>
        </row>
        <row r="72">
          <cell r="C72">
            <v>38718</v>
          </cell>
          <cell r="D72">
            <v>0.15</v>
          </cell>
          <cell r="E72">
            <v>0.13</v>
          </cell>
          <cell r="F72">
            <v>0.13</v>
          </cell>
          <cell r="G72">
            <v>0.13</v>
          </cell>
          <cell r="H72">
            <v>0.15</v>
          </cell>
          <cell r="I72">
            <v>0.12</v>
          </cell>
          <cell r="J72">
            <v>0</v>
          </cell>
          <cell r="K72">
            <v>0</v>
          </cell>
          <cell r="L72">
            <v>0.15</v>
          </cell>
          <cell r="M72">
            <v>0</v>
          </cell>
          <cell r="N72">
            <v>0.12</v>
          </cell>
        </row>
        <row r="74">
          <cell r="C74" t="str">
            <v>Rural NSW</v>
          </cell>
          <cell r="D74" t="str">
            <v>Pulse</v>
          </cell>
          <cell r="E74" t="str">
            <v>AGL</v>
          </cell>
          <cell r="F74" t="str">
            <v>TXU</v>
          </cell>
          <cell r="G74" t="str">
            <v>CitiPower</v>
          </cell>
          <cell r="H74" t="str">
            <v>Powercor</v>
          </cell>
          <cell r="I74" t="str">
            <v>Integral</v>
          </cell>
          <cell r="J74" t="str">
            <v>EnergyAustralia</v>
          </cell>
          <cell r="K74" t="str">
            <v>Rural NSW</v>
          </cell>
          <cell r="L74" t="str">
            <v>Energex</v>
          </cell>
          <cell r="M74" t="str">
            <v>Ergon</v>
          </cell>
          <cell r="N74" t="str">
            <v>Non Incumbent</v>
          </cell>
        </row>
        <row r="75">
          <cell r="C75">
            <v>36526</v>
          </cell>
          <cell r="D75">
            <v>0</v>
          </cell>
          <cell r="E75">
            <v>0</v>
          </cell>
          <cell r="F75">
            <v>0</v>
          </cell>
          <cell r="G75">
            <v>0</v>
          </cell>
          <cell r="H75">
            <v>0</v>
          </cell>
          <cell r="I75">
            <v>0</v>
          </cell>
          <cell r="J75">
            <v>0</v>
          </cell>
          <cell r="K75">
            <v>0</v>
          </cell>
          <cell r="L75">
            <v>0</v>
          </cell>
          <cell r="M75">
            <v>0</v>
          </cell>
          <cell r="N75">
            <v>0</v>
          </cell>
        </row>
        <row r="76">
          <cell r="C76">
            <v>36892</v>
          </cell>
          <cell r="D76">
            <v>0</v>
          </cell>
          <cell r="E76">
            <v>0</v>
          </cell>
          <cell r="F76">
            <v>0</v>
          </cell>
          <cell r="G76">
            <v>0</v>
          </cell>
          <cell r="H76">
            <v>0</v>
          </cell>
          <cell r="I76">
            <v>0</v>
          </cell>
          <cell r="J76">
            <v>0</v>
          </cell>
          <cell r="K76">
            <v>0</v>
          </cell>
          <cell r="L76">
            <v>0</v>
          </cell>
          <cell r="M76">
            <v>0</v>
          </cell>
          <cell r="N76">
            <v>0</v>
          </cell>
        </row>
        <row r="77">
          <cell r="C77">
            <v>37257</v>
          </cell>
          <cell r="D77">
            <v>0</v>
          </cell>
          <cell r="E77">
            <v>0</v>
          </cell>
          <cell r="F77">
            <v>0</v>
          </cell>
          <cell r="G77">
            <v>0</v>
          </cell>
          <cell r="H77">
            <v>0</v>
          </cell>
          <cell r="I77">
            <v>0</v>
          </cell>
          <cell r="J77">
            <v>0</v>
          </cell>
          <cell r="K77">
            <v>0</v>
          </cell>
          <cell r="L77">
            <v>0</v>
          </cell>
          <cell r="M77">
            <v>0</v>
          </cell>
          <cell r="N77">
            <v>0</v>
          </cell>
        </row>
        <row r="78">
          <cell r="C78">
            <v>37622</v>
          </cell>
          <cell r="D78">
            <v>0</v>
          </cell>
          <cell r="E78">
            <v>0</v>
          </cell>
          <cell r="F78">
            <v>0</v>
          </cell>
          <cell r="G78">
            <v>0</v>
          </cell>
          <cell r="H78">
            <v>0</v>
          </cell>
          <cell r="I78">
            <v>0</v>
          </cell>
          <cell r="J78">
            <v>0</v>
          </cell>
          <cell r="K78">
            <v>0</v>
          </cell>
          <cell r="L78">
            <v>0</v>
          </cell>
          <cell r="M78">
            <v>0</v>
          </cell>
          <cell r="N78">
            <v>0</v>
          </cell>
        </row>
        <row r="79">
          <cell r="C79">
            <v>37987</v>
          </cell>
          <cell r="D79">
            <v>0</v>
          </cell>
          <cell r="E79">
            <v>0</v>
          </cell>
          <cell r="F79">
            <v>0</v>
          </cell>
          <cell r="G79">
            <v>0</v>
          </cell>
          <cell r="H79">
            <v>0</v>
          </cell>
          <cell r="I79">
            <v>0</v>
          </cell>
          <cell r="J79">
            <v>0</v>
          </cell>
          <cell r="K79">
            <v>0</v>
          </cell>
          <cell r="L79">
            <v>0</v>
          </cell>
          <cell r="M79">
            <v>0</v>
          </cell>
          <cell r="N79">
            <v>0</v>
          </cell>
        </row>
        <row r="80">
          <cell r="C80">
            <v>38353</v>
          </cell>
          <cell r="D80">
            <v>0</v>
          </cell>
          <cell r="E80">
            <v>0</v>
          </cell>
          <cell r="F80">
            <v>0</v>
          </cell>
          <cell r="G80">
            <v>0</v>
          </cell>
          <cell r="H80">
            <v>0</v>
          </cell>
          <cell r="I80">
            <v>0</v>
          </cell>
          <cell r="J80">
            <v>0</v>
          </cell>
          <cell r="K80">
            <v>0</v>
          </cell>
          <cell r="L80">
            <v>0</v>
          </cell>
          <cell r="M80">
            <v>0</v>
          </cell>
          <cell r="N80">
            <v>0</v>
          </cell>
        </row>
        <row r="81">
          <cell r="C81">
            <v>38718</v>
          </cell>
          <cell r="D81">
            <v>0</v>
          </cell>
          <cell r="E81">
            <v>0</v>
          </cell>
          <cell r="F81">
            <v>0</v>
          </cell>
          <cell r="G81">
            <v>0</v>
          </cell>
          <cell r="H81">
            <v>0</v>
          </cell>
          <cell r="I81">
            <v>0</v>
          </cell>
          <cell r="J81">
            <v>0</v>
          </cell>
          <cell r="K81">
            <v>0</v>
          </cell>
          <cell r="L81">
            <v>0</v>
          </cell>
          <cell r="M81">
            <v>0</v>
          </cell>
          <cell r="N81">
            <v>0</v>
          </cell>
        </row>
        <row r="83">
          <cell r="C83" t="str">
            <v>Energex</v>
          </cell>
          <cell r="D83" t="str">
            <v>Pulse</v>
          </cell>
          <cell r="E83" t="str">
            <v>AGL</v>
          </cell>
          <cell r="F83" t="str">
            <v>TXU</v>
          </cell>
          <cell r="G83" t="str">
            <v>CitiPower</v>
          </cell>
          <cell r="H83" t="str">
            <v>Powercor</v>
          </cell>
          <cell r="I83" t="str">
            <v>Integral</v>
          </cell>
          <cell r="J83" t="str">
            <v>EnergyAustralia</v>
          </cell>
          <cell r="K83" t="str">
            <v>Rural NSW</v>
          </cell>
          <cell r="L83" t="str">
            <v>Energex</v>
          </cell>
          <cell r="M83" t="str">
            <v>Ergon</v>
          </cell>
          <cell r="N83" t="str">
            <v>Non Incumbent</v>
          </cell>
        </row>
        <row r="84">
          <cell r="C84">
            <v>36526</v>
          </cell>
          <cell r="D84">
            <v>0</v>
          </cell>
          <cell r="E84">
            <v>0</v>
          </cell>
          <cell r="F84">
            <v>0</v>
          </cell>
          <cell r="G84">
            <v>0</v>
          </cell>
          <cell r="H84">
            <v>0</v>
          </cell>
          <cell r="I84">
            <v>0</v>
          </cell>
          <cell r="J84">
            <v>0</v>
          </cell>
          <cell r="K84">
            <v>0</v>
          </cell>
          <cell r="L84">
            <v>0</v>
          </cell>
          <cell r="M84">
            <v>0</v>
          </cell>
          <cell r="N84">
            <v>0</v>
          </cell>
        </row>
        <row r="85">
          <cell r="C85">
            <v>36892</v>
          </cell>
          <cell r="D85">
            <v>0</v>
          </cell>
          <cell r="E85">
            <v>0</v>
          </cell>
          <cell r="F85">
            <v>0</v>
          </cell>
          <cell r="G85">
            <v>0</v>
          </cell>
          <cell r="H85">
            <v>0</v>
          </cell>
          <cell r="I85">
            <v>0</v>
          </cell>
          <cell r="J85">
            <v>0</v>
          </cell>
          <cell r="K85">
            <v>0</v>
          </cell>
          <cell r="L85">
            <v>0</v>
          </cell>
          <cell r="M85">
            <v>0</v>
          </cell>
          <cell r="N85">
            <v>0</v>
          </cell>
        </row>
        <row r="86">
          <cell r="C86">
            <v>37257</v>
          </cell>
          <cell r="D86">
            <v>0.16</v>
          </cell>
          <cell r="E86">
            <v>0.16</v>
          </cell>
          <cell r="F86">
            <v>0.18</v>
          </cell>
          <cell r="G86">
            <v>0.16</v>
          </cell>
          <cell r="H86">
            <v>0.16</v>
          </cell>
          <cell r="I86">
            <v>0.15</v>
          </cell>
          <cell r="J86">
            <v>0.15</v>
          </cell>
          <cell r="K86">
            <v>0</v>
          </cell>
          <cell r="L86">
            <v>0</v>
          </cell>
          <cell r="M86">
            <v>0</v>
          </cell>
          <cell r="N86">
            <v>0.15</v>
          </cell>
        </row>
        <row r="87">
          <cell r="C87">
            <v>37622</v>
          </cell>
          <cell r="D87">
            <v>0.18</v>
          </cell>
          <cell r="E87">
            <v>0.16</v>
          </cell>
          <cell r="F87">
            <v>0.17</v>
          </cell>
          <cell r="G87">
            <v>0.16</v>
          </cell>
          <cell r="H87">
            <v>0.18</v>
          </cell>
          <cell r="I87">
            <v>0.18</v>
          </cell>
          <cell r="J87">
            <v>0.15</v>
          </cell>
          <cell r="K87">
            <v>0</v>
          </cell>
          <cell r="L87">
            <v>0</v>
          </cell>
          <cell r="M87">
            <v>0</v>
          </cell>
          <cell r="N87">
            <v>0.15</v>
          </cell>
        </row>
        <row r="88">
          <cell r="C88">
            <v>37987</v>
          </cell>
          <cell r="D88">
            <v>0.16</v>
          </cell>
          <cell r="E88">
            <v>0.18</v>
          </cell>
          <cell r="F88">
            <v>0.18</v>
          </cell>
          <cell r="G88">
            <v>0.18</v>
          </cell>
          <cell r="H88">
            <v>0.18</v>
          </cell>
          <cell r="I88">
            <v>0.15</v>
          </cell>
          <cell r="J88">
            <v>0.15</v>
          </cell>
          <cell r="K88">
            <v>0</v>
          </cell>
          <cell r="L88">
            <v>0</v>
          </cell>
          <cell r="M88">
            <v>0</v>
          </cell>
          <cell r="N88">
            <v>0.15</v>
          </cell>
        </row>
        <row r="89">
          <cell r="C89">
            <v>38353</v>
          </cell>
          <cell r="D89">
            <v>0.16</v>
          </cell>
          <cell r="E89">
            <v>0.15</v>
          </cell>
          <cell r="F89">
            <v>0.15</v>
          </cell>
          <cell r="G89">
            <v>0.15</v>
          </cell>
          <cell r="H89">
            <v>0.15</v>
          </cell>
          <cell r="I89">
            <v>0.15</v>
          </cell>
          <cell r="J89">
            <v>0.15</v>
          </cell>
          <cell r="K89">
            <v>0</v>
          </cell>
          <cell r="L89">
            <v>0</v>
          </cell>
          <cell r="M89">
            <v>0</v>
          </cell>
          <cell r="N89">
            <v>0.15</v>
          </cell>
        </row>
        <row r="90">
          <cell r="C90">
            <v>38718</v>
          </cell>
          <cell r="D90">
            <v>0.16</v>
          </cell>
          <cell r="E90">
            <v>0.15</v>
          </cell>
          <cell r="F90">
            <v>0.15</v>
          </cell>
          <cell r="G90">
            <v>0.15</v>
          </cell>
          <cell r="H90">
            <v>0.15</v>
          </cell>
          <cell r="I90">
            <v>0.15</v>
          </cell>
          <cell r="J90">
            <v>0.15</v>
          </cell>
          <cell r="K90">
            <v>0</v>
          </cell>
          <cell r="L90">
            <v>0</v>
          </cell>
          <cell r="M90">
            <v>0</v>
          </cell>
          <cell r="N90">
            <v>0.15</v>
          </cell>
        </row>
        <row r="92">
          <cell r="C92" t="str">
            <v>Ergon</v>
          </cell>
          <cell r="D92" t="str">
            <v>Pulse</v>
          </cell>
          <cell r="E92" t="str">
            <v>AGL</v>
          </cell>
          <cell r="F92" t="str">
            <v>TXU</v>
          </cell>
          <cell r="G92" t="str">
            <v>CitiPower</v>
          </cell>
          <cell r="H92" t="str">
            <v>Powercor</v>
          </cell>
          <cell r="I92" t="str">
            <v>Integral</v>
          </cell>
          <cell r="J92" t="str">
            <v>EnergyAustralia</v>
          </cell>
          <cell r="K92" t="str">
            <v>Rural NSW</v>
          </cell>
          <cell r="L92" t="str">
            <v>Energex</v>
          </cell>
          <cell r="M92" t="str">
            <v>Ergon</v>
          </cell>
          <cell r="N92" t="str">
            <v>Non Incumbent</v>
          </cell>
        </row>
        <row r="93">
          <cell r="C93">
            <v>36526</v>
          </cell>
          <cell r="D93">
            <v>0</v>
          </cell>
          <cell r="E93">
            <v>0</v>
          </cell>
          <cell r="F93">
            <v>0</v>
          </cell>
          <cell r="G93">
            <v>0</v>
          </cell>
          <cell r="H93">
            <v>0</v>
          </cell>
          <cell r="I93">
            <v>0</v>
          </cell>
          <cell r="J93">
            <v>0</v>
          </cell>
          <cell r="K93">
            <v>0</v>
          </cell>
          <cell r="L93">
            <v>0</v>
          </cell>
          <cell r="M93">
            <v>0</v>
          </cell>
          <cell r="N93">
            <v>0</v>
          </cell>
        </row>
        <row r="94">
          <cell r="C94">
            <v>36892</v>
          </cell>
          <cell r="D94">
            <v>0</v>
          </cell>
          <cell r="E94">
            <v>0</v>
          </cell>
          <cell r="F94">
            <v>0</v>
          </cell>
          <cell r="G94">
            <v>0</v>
          </cell>
          <cell r="H94">
            <v>0</v>
          </cell>
          <cell r="I94">
            <v>0</v>
          </cell>
          <cell r="J94">
            <v>0</v>
          </cell>
          <cell r="K94">
            <v>0</v>
          </cell>
          <cell r="L94">
            <v>0</v>
          </cell>
          <cell r="M94">
            <v>0</v>
          </cell>
          <cell r="N94">
            <v>0</v>
          </cell>
        </row>
        <row r="95">
          <cell r="C95">
            <v>37257</v>
          </cell>
          <cell r="D95">
            <v>0</v>
          </cell>
          <cell r="E95">
            <v>0</v>
          </cell>
          <cell r="F95">
            <v>0</v>
          </cell>
          <cell r="G95">
            <v>0</v>
          </cell>
          <cell r="H95">
            <v>0</v>
          </cell>
          <cell r="I95">
            <v>0</v>
          </cell>
          <cell r="J95">
            <v>0</v>
          </cell>
          <cell r="K95">
            <v>0</v>
          </cell>
          <cell r="L95">
            <v>0</v>
          </cell>
          <cell r="M95">
            <v>0</v>
          </cell>
          <cell r="N95">
            <v>0</v>
          </cell>
        </row>
        <row r="96">
          <cell r="C96">
            <v>37622</v>
          </cell>
          <cell r="D96">
            <v>0</v>
          </cell>
          <cell r="E96">
            <v>0</v>
          </cell>
          <cell r="F96">
            <v>0</v>
          </cell>
          <cell r="G96">
            <v>0</v>
          </cell>
          <cell r="H96">
            <v>0</v>
          </cell>
          <cell r="I96">
            <v>0</v>
          </cell>
          <cell r="J96">
            <v>0</v>
          </cell>
          <cell r="K96">
            <v>0</v>
          </cell>
          <cell r="L96">
            <v>0</v>
          </cell>
          <cell r="M96">
            <v>0</v>
          </cell>
          <cell r="N96">
            <v>0</v>
          </cell>
        </row>
        <row r="97">
          <cell r="C97">
            <v>37987</v>
          </cell>
          <cell r="D97">
            <v>0</v>
          </cell>
          <cell r="E97">
            <v>0</v>
          </cell>
          <cell r="F97">
            <v>0</v>
          </cell>
          <cell r="G97">
            <v>0</v>
          </cell>
          <cell r="H97">
            <v>0</v>
          </cell>
          <cell r="I97">
            <v>0</v>
          </cell>
          <cell r="J97">
            <v>0</v>
          </cell>
          <cell r="K97">
            <v>0</v>
          </cell>
          <cell r="L97">
            <v>0</v>
          </cell>
          <cell r="M97">
            <v>0</v>
          </cell>
          <cell r="N97">
            <v>0</v>
          </cell>
        </row>
        <row r="98">
          <cell r="C98">
            <v>38353</v>
          </cell>
          <cell r="D98">
            <v>0</v>
          </cell>
          <cell r="E98">
            <v>0</v>
          </cell>
          <cell r="F98">
            <v>0</v>
          </cell>
          <cell r="G98">
            <v>0</v>
          </cell>
          <cell r="H98">
            <v>0</v>
          </cell>
          <cell r="I98">
            <v>0</v>
          </cell>
          <cell r="J98">
            <v>0</v>
          </cell>
          <cell r="K98">
            <v>0</v>
          </cell>
          <cell r="L98">
            <v>0</v>
          </cell>
          <cell r="M98">
            <v>0</v>
          </cell>
          <cell r="N98">
            <v>0</v>
          </cell>
        </row>
        <row r="99">
          <cell r="C99">
            <v>38718</v>
          </cell>
          <cell r="D99">
            <v>0</v>
          </cell>
          <cell r="E99">
            <v>0</v>
          </cell>
          <cell r="F99">
            <v>0</v>
          </cell>
          <cell r="G99">
            <v>0</v>
          </cell>
          <cell r="H99">
            <v>0</v>
          </cell>
          <cell r="I99">
            <v>0</v>
          </cell>
          <cell r="J99">
            <v>0</v>
          </cell>
          <cell r="K99">
            <v>0</v>
          </cell>
          <cell r="L99">
            <v>0</v>
          </cell>
          <cell r="M99">
            <v>0</v>
          </cell>
          <cell r="N99">
            <v>0</v>
          </cell>
        </row>
        <row r="101">
          <cell r="C101" t="str">
            <v>Non Incumbent</v>
          </cell>
          <cell r="D101" t="str">
            <v>Pulse</v>
          </cell>
          <cell r="E101" t="str">
            <v>AGL</v>
          </cell>
          <cell r="F101" t="str">
            <v>TXU</v>
          </cell>
          <cell r="G101" t="str">
            <v>CitiPower</v>
          </cell>
          <cell r="H101" t="str">
            <v>Powercor</v>
          </cell>
          <cell r="I101" t="str">
            <v>Integral</v>
          </cell>
          <cell r="J101" t="str">
            <v>EnergyAustralia</v>
          </cell>
          <cell r="K101" t="str">
            <v>Rural NSW</v>
          </cell>
          <cell r="L101" t="str">
            <v>Energex</v>
          </cell>
          <cell r="M101" t="str">
            <v>Ergon</v>
          </cell>
          <cell r="N101" t="str">
            <v>Non Incumbent</v>
          </cell>
        </row>
        <row r="102">
          <cell r="C102">
            <v>36526</v>
          </cell>
          <cell r="D102">
            <v>0</v>
          </cell>
          <cell r="E102">
            <v>0</v>
          </cell>
          <cell r="F102">
            <v>0</v>
          </cell>
          <cell r="G102">
            <v>0</v>
          </cell>
          <cell r="H102">
            <v>0</v>
          </cell>
          <cell r="I102">
            <v>0</v>
          </cell>
          <cell r="J102">
            <v>0</v>
          </cell>
          <cell r="K102">
            <v>0</v>
          </cell>
          <cell r="L102">
            <v>0</v>
          </cell>
          <cell r="M102">
            <v>0</v>
          </cell>
          <cell r="N102">
            <v>0</v>
          </cell>
        </row>
        <row r="103">
          <cell r="C103">
            <v>36892</v>
          </cell>
          <cell r="D103">
            <v>0</v>
          </cell>
          <cell r="E103">
            <v>0</v>
          </cell>
          <cell r="F103">
            <v>0</v>
          </cell>
          <cell r="G103">
            <v>0</v>
          </cell>
          <cell r="H103">
            <v>0</v>
          </cell>
          <cell r="I103">
            <v>0</v>
          </cell>
          <cell r="J103">
            <v>0</v>
          </cell>
          <cell r="K103">
            <v>0</v>
          </cell>
          <cell r="L103">
            <v>0</v>
          </cell>
          <cell r="M103">
            <v>0</v>
          </cell>
          <cell r="N103">
            <v>0</v>
          </cell>
        </row>
        <row r="104">
          <cell r="C104">
            <v>37257</v>
          </cell>
          <cell r="D104">
            <v>0.08</v>
          </cell>
          <cell r="E104">
            <v>0.08</v>
          </cell>
          <cell r="F104">
            <v>0.08</v>
          </cell>
          <cell r="G104">
            <v>0.08</v>
          </cell>
          <cell r="H104">
            <v>0.08</v>
          </cell>
          <cell r="I104">
            <v>0.08</v>
          </cell>
          <cell r="J104">
            <v>0.08</v>
          </cell>
          <cell r="K104">
            <v>0</v>
          </cell>
          <cell r="L104">
            <v>0.08</v>
          </cell>
          <cell r="M104">
            <v>0</v>
          </cell>
          <cell r="N104">
            <v>0</v>
          </cell>
        </row>
        <row r="105">
          <cell r="C105">
            <v>37622</v>
          </cell>
          <cell r="D105">
            <v>0.05</v>
          </cell>
          <cell r="E105">
            <v>0.05</v>
          </cell>
          <cell r="F105">
            <v>0.05</v>
          </cell>
          <cell r="G105">
            <v>0.05</v>
          </cell>
          <cell r="H105">
            <v>0.05</v>
          </cell>
          <cell r="I105">
            <v>0.05</v>
          </cell>
          <cell r="J105">
            <v>0.05</v>
          </cell>
          <cell r="K105">
            <v>0</v>
          </cell>
          <cell r="L105">
            <v>0.05</v>
          </cell>
          <cell r="M105">
            <v>0</v>
          </cell>
          <cell r="N105">
            <v>0</v>
          </cell>
        </row>
        <row r="106">
          <cell r="C106">
            <v>37987</v>
          </cell>
          <cell r="D106">
            <v>0.05</v>
          </cell>
          <cell r="E106">
            <v>0.05</v>
          </cell>
          <cell r="F106">
            <v>0.05</v>
          </cell>
          <cell r="G106">
            <v>0.05</v>
          </cell>
          <cell r="H106">
            <v>0.05</v>
          </cell>
          <cell r="I106">
            <v>0.05</v>
          </cell>
          <cell r="J106">
            <v>0.05</v>
          </cell>
          <cell r="K106">
            <v>0</v>
          </cell>
          <cell r="L106">
            <v>0.05</v>
          </cell>
          <cell r="M106">
            <v>0</v>
          </cell>
          <cell r="N106">
            <v>0</v>
          </cell>
        </row>
        <row r="107">
          <cell r="C107">
            <v>38353</v>
          </cell>
          <cell r="D107">
            <v>0.05</v>
          </cell>
          <cell r="E107">
            <v>0.05</v>
          </cell>
          <cell r="F107">
            <v>0.05</v>
          </cell>
          <cell r="G107">
            <v>0.05</v>
          </cell>
          <cell r="H107">
            <v>0.05</v>
          </cell>
          <cell r="I107">
            <v>0.05</v>
          </cell>
          <cell r="J107">
            <v>0.05</v>
          </cell>
          <cell r="K107">
            <v>0</v>
          </cell>
          <cell r="L107">
            <v>0.05</v>
          </cell>
          <cell r="M107">
            <v>0</v>
          </cell>
          <cell r="N107">
            <v>0</v>
          </cell>
        </row>
        <row r="108">
          <cell r="C108">
            <v>38718</v>
          </cell>
          <cell r="D108">
            <v>0.05</v>
          </cell>
          <cell r="E108">
            <v>0.05</v>
          </cell>
          <cell r="F108">
            <v>0.05</v>
          </cell>
          <cell r="G108">
            <v>0.05</v>
          </cell>
          <cell r="H108">
            <v>0.05</v>
          </cell>
          <cell r="I108">
            <v>0.05</v>
          </cell>
          <cell r="J108">
            <v>0.05</v>
          </cell>
          <cell r="K108">
            <v>0</v>
          </cell>
          <cell r="L108">
            <v>0.05</v>
          </cell>
          <cell r="M108">
            <v>0</v>
          </cell>
          <cell r="N108">
            <v>0</v>
          </cell>
        </row>
        <row r="120">
          <cell r="C120" t="str">
            <v>Pulse wins from:</v>
          </cell>
          <cell r="D120" t="str">
            <v>Pulse</v>
          </cell>
          <cell r="E120" t="str">
            <v>AGL</v>
          </cell>
          <cell r="F120" t="str">
            <v>TXU</v>
          </cell>
          <cell r="G120" t="str">
            <v>CitiPower</v>
          </cell>
          <cell r="H120" t="str">
            <v>Powercor</v>
          </cell>
          <cell r="I120" t="str">
            <v>Integral</v>
          </cell>
          <cell r="J120" t="str">
            <v>EnergyAustralia</v>
          </cell>
          <cell r="K120" t="str">
            <v>Rural NSW</v>
          </cell>
          <cell r="L120" t="str">
            <v>Energex</v>
          </cell>
          <cell r="M120" t="str">
            <v>Ergon</v>
          </cell>
          <cell r="N120" t="str">
            <v>Non Incumbent</v>
          </cell>
        </row>
        <row r="121">
          <cell r="C121">
            <v>36526</v>
          </cell>
          <cell r="D121">
            <v>0</v>
          </cell>
          <cell r="E121">
            <v>0</v>
          </cell>
          <cell r="F121">
            <v>0</v>
          </cell>
          <cell r="G121">
            <v>0</v>
          </cell>
          <cell r="H121">
            <v>0</v>
          </cell>
          <cell r="I121">
            <v>0</v>
          </cell>
          <cell r="J121">
            <v>0</v>
          </cell>
          <cell r="K121">
            <v>0</v>
          </cell>
          <cell r="L121">
            <v>0</v>
          </cell>
          <cell r="M121">
            <v>0</v>
          </cell>
          <cell r="N121">
            <v>0</v>
          </cell>
        </row>
        <row r="122">
          <cell r="C122">
            <v>36892</v>
          </cell>
          <cell r="D122">
            <v>0</v>
          </cell>
          <cell r="E122">
            <v>0</v>
          </cell>
          <cell r="F122">
            <v>0</v>
          </cell>
          <cell r="G122">
            <v>0</v>
          </cell>
          <cell r="H122">
            <v>0</v>
          </cell>
          <cell r="I122">
            <v>0</v>
          </cell>
          <cell r="J122">
            <v>0</v>
          </cell>
          <cell r="K122">
            <v>0</v>
          </cell>
          <cell r="L122">
            <v>0</v>
          </cell>
          <cell r="M122">
            <v>0</v>
          </cell>
          <cell r="N122">
            <v>0</v>
          </cell>
        </row>
        <row r="123">
          <cell r="C123">
            <v>37257</v>
          </cell>
          <cell r="D123">
            <v>0</v>
          </cell>
          <cell r="E123">
            <v>0.2</v>
          </cell>
          <cell r="F123">
            <v>0.2</v>
          </cell>
          <cell r="G123">
            <v>0.2</v>
          </cell>
          <cell r="H123">
            <v>0.21</v>
          </cell>
          <cell r="I123">
            <v>0.21</v>
          </cell>
          <cell r="J123">
            <v>0.22</v>
          </cell>
          <cell r="K123">
            <v>0</v>
          </cell>
          <cell r="L123">
            <v>0.21</v>
          </cell>
          <cell r="M123">
            <v>0</v>
          </cell>
          <cell r="N123">
            <v>0.18</v>
          </cell>
        </row>
        <row r="124">
          <cell r="C124">
            <v>37622</v>
          </cell>
          <cell r="D124">
            <v>0</v>
          </cell>
          <cell r="E124">
            <v>0.22</v>
          </cell>
          <cell r="F124">
            <v>0.22</v>
          </cell>
          <cell r="G124">
            <v>0.22</v>
          </cell>
          <cell r="H124">
            <v>0.22</v>
          </cell>
          <cell r="I124">
            <v>0.2</v>
          </cell>
          <cell r="J124">
            <v>0.22</v>
          </cell>
          <cell r="K124">
            <v>0</v>
          </cell>
          <cell r="L124">
            <v>0.22</v>
          </cell>
          <cell r="M124">
            <v>0</v>
          </cell>
          <cell r="N124">
            <v>0.2</v>
          </cell>
        </row>
        <row r="125">
          <cell r="C125">
            <v>37987</v>
          </cell>
          <cell r="D125">
            <v>0</v>
          </cell>
          <cell r="E125">
            <v>0.21</v>
          </cell>
          <cell r="F125">
            <v>0.22</v>
          </cell>
          <cell r="G125">
            <v>0.19</v>
          </cell>
          <cell r="H125">
            <v>0.21</v>
          </cell>
          <cell r="I125">
            <v>0.2</v>
          </cell>
          <cell r="J125">
            <v>0.23</v>
          </cell>
          <cell r="K125">
            <v>0</v>
          </cell>
          <cell r="L125">
            <v>0.21</v>
          </cell>
          <cell r="M125">
            <v>0</v>
          </cell>
          <cell r="N125">
            <v>0.2</v>
          </cell>
        </row>
        <row r="126">
          <cell r="C126">
            <v>38353</v>
          </cell>
          <cell r="D126">
            <v>0</v>
          </cell>
          <cell r="E126">
            <v>0.22</v>
          </cell>
          <cell r="F126">
            <v>0.24</v>
          </cell>
          <cell r="G126">
            <v>0.2</v>
          </cell>
          <cell r="H126">
            <v>0.23</v>
          </cell>
          <cell r="I126">
            <v>0.2</v>
          </cell>
          <cell r="J126">
            <v>0.23</v>
          </cell>
          <cell r="K126">
            <v>0</v>
          </cell>
          <cell r="L126">
            <v>0.22</v>
          </cell>
          <cell r="M126">
            <v>0</v>
          </cell>
          <cell r="N126">
            <v>0.2</v>
          </cell>
        </row>
        <row r="127">
          <cell r="C127">
            <v>38718</v>
          </cell>
          <cell r="D127">
            <v>0</v>
          </cell>
          <cell r="E127">
            <v>0.23</v>
          </cell>
          <cell r="F127">
            <v>0.24</v>
          </cell>
          <cell r="G127">
            <v>0.2</v>
          </cell>
          <cell r="H127">
            <v>0.23</v>
          </cell>
          <cell r="I127">
            <v>0.2</v>
          </cell>
          <cell r="J127">
            <v>0.23</v>
          </cell>
          <cell r="K127">
            <v>0</v>
          </cell>
          <cell r="L127">
            <v>0.22</v>
          </cell>
          <cell r="M127">
            <v>0</v>
          </cell>
          <cell r="N127">
            <v>0.2</v>
          </cell>
        </row>
        <row r="129">
          <cell r="C129" t="str">
            <v>AGL</v>
          </cell>
          <cell r="D129" t="str">
            <v>Pulse</v>
          </cell>
          <cell r="E129" t="str">
            <v>AGL</v>
          </cell>
          <cell r="F129" t="str">
            <v>TXU</v>
          </cell>
          <cell r="G129" t="str">
            <v>CitiPower</v>
          </cell>
          <cell r="H129" t="str">
            <v>Powercor</v>
          </cell>
          <cell r="I129" t="str">
            <v>Integral</v>
          </cell>
          <cell r="J129" t="str">
            <v>EnergyAustralia</v>
          </cell>
          <cell r="K129" t="str">
            <v>Rural NSW</v>
          </cell>
          <cell r="L129" t="str">
            <v>Energex</v>
          </cell>
          <cell r="M129" t="str">
            <v>Ergon</v>
          </cell>
          <cell r="N129" t="str">
            <v>Non Incumbent</v>
          </cell>
        </row>
        <row r="130">
          <cell r="C130">
            <v>36526</v>
          </cell>
          <cell r="D130">
            <v>0</v>
          </cell>
          <cell r="E130">
            <v>0</v>
          </cell>
          <cell r="F130">
            <v>0</v>
          </cell>
          <cell r="G130">
            <v>0</v>
          </cell>
          <cell r="H130">
            <v>0</v>
          </cell>
          <cell r="I130">
            <v>0</v>
          </cell>
          <cell r="J130">
            <v>0</v>
          </cell>
          <cell r="K130">
            <v>0</v>
          </cell>
          <cell r="L130">
            <v>0</v>
          </cell>
          <cell r="M130">
            <v>0</v>
          </cell>
          <cell r="N130">
            <v>0</v>
          </cell>
        </row>
        <row r="131">
          <cell r="C131">
            <v>36892</v>
          </cell>
          <cell r="D131">
            <v>0</v>
          </cell>
          <cell r="E131">
            <v>0</v>
          </cell>
          <cell r="F131">
            <v>0</v>
          </cell>
          <cell r="G131">
            <v>0</v>
          </cell>
          <cell r="H131">
            <v>0</v>
          </cell>
          <cell r="I131">
            <v>0</v>
          </cell>
          <cell r="J131">
            <v>0</v>
          </cell>
          <cell r="K131">
            <v>0</v>
          </cell>
          <cell r="L131">
            <v>0</v>
          </cell>
          <cell r="M131">
            <v>0</v>
          </cell>
          <cell r="N131">
            <v>0</v>
          </cell>
        </row>
        <row r="132">
          <cell r="C132">
            <v>37257</v>
          </cell>
          <cell r="D132">
            <v>0.18</v>
          </cell>
          <cell r="E132">
            <v>0</v>
          </cell>
          <cell r="F132">
            <v>0.16</v>
          </cell>
          <cell r="G132">
            <v>0.15</v>
          </cell>
          <cell r="H132">
            <v>0.17</v>
          </cell>
          <cell r="I132">
            <v>0.14000000000000001</v>
          </cell>
          <cell r="J132">
            <v>0.18</v>
          </cell>
          <cell r="K132">
            <v>0</v>
          </cell>
          <cell r="L132">
            <v>0.19</v>
          </cell>
          <cell r="M132">
            <v>0</v>
          </cell>
          <cell r="N132">
            <v>0.14000000000000001</v>
          </cell>
        </row>
        <row r="133">
          <cell r="C133">
            <v>37622</v>
          </cell>
          <cell r="D133">
            <v>0.18</v>
          </cell>
          <cell r="E133">
            <v>0</v>
          </cell>
          <cell r="F133">
            <v>0.18</v>
          </cell>
          <cell r="G133">
            <v>0.16</v>
          </cell>
          <cell r="H133">
            <v>0.19</v>
          </cell>
          <cell r="I133">
            <v>0.14000000000000001</v>
          </cell>
          <cell r="J133">
            <v>0.18</v>
          </cell>
          <cell r="K133">
            <v>0</v>
          </cell>
          <cell r="L133">
            <v>0.18</v>
          </cell>
          <cell r="M133">
            <v>0</v>
          </cell>
          <cell r="N133">
            <v>0.16</v>
          </cell>
        </row>
        <row r="134">
          <cell r="C134">
            <v>37987</v>
          </cell>
          <cell r="D134">
            <v>0.18</v>
          </cell>
          <cell r="E134">
            <v>0</v>
          </cell>
          <cell r="F134">
            <v>0.16</v>
          </cell>
          <cell r="G134">
            <v>0.14000000000000001</v>
          </cell>
          <cell r="H134">
            <v>0.17</v>
          </cell>
          <cell r="I134">
            <v>0.15</v>
          </cell>
          <cell r="J134">
            <v>0.15</v>
          </cell>
          <cell r="K134">
            <v>0</v>
          </cell>
          <cell r="L134">
            <v>0.19</v>
          </cell>
          <cell r="M134">
            <v>0</v>
          </cell>
          <cell r="N134">
            <v>0.16</v>
          </cell>
        </row>
        <row r="135">
          <cell r="C135">
            <v>38353</v>
          </cell>
          <cell r="D135">
            <v>0.15</v>
          </cell>
          <cell r="E135">
            <v>0</v>
          </cell>
          <cell r="F135">
            <v>0.16</v>
          </cell>
          <cell r="G135">
            <v>0.16</v>
          </cell>
          <cell r="H135">
            <v>0.15</v>
          </cell>
          <cell r="I135">
            <v>0.15</v>
          </cell>
          <cell r="J135">
            <v>0.15</v>
          </cell>
          <cell r="K135">
            <v>0</v>
          </cell>
          <cell r="L135">
            <v>0.17</v>
          </cell>
          <cell r="M135">
            <v>0</v>
          </cell>
          <cell r="N135">
            <v>0.16</v>
          </cell>
        </row>
        <row r="136">
          <cell r="C136">
            <v>38718</v>
          </cell>
          <cell r="D136">
            <v>0.15</v>
          </cell>
          <cell r="E136">
            <v>0</v>
          </cell>
          <cell r="F136">
            <v>0.16</v>
          </cell>
          <cell r="G136">
            <v>0.16</v>
          </cell>
          <cell r="H136">
            <v>0.15</v>
          </cell>
          <cell r="I136">
            <v>0.15</v>
          </cell>
          <cell r="J136">
            <v>0.15</v>
          </cell>
          <cell r="K136">
            <v>0</v>
          </cell>
          <cell r="L136">
            <v>0.17</v>
          </cell>
          <cell r="M136">
            <v>0</v>
          </cell>
          <cell r="N136">
            <v>0.16</v>
          </cell>
        </row>
        <row r="138">
          <cell r="C138" t="str">
            <v>TXU</v>
          </cell>
          <cell r="D138" t="str">
            <v>Pulse</v>
          </cell>
          <cell r="E138" t="str">
            <v>AGL</v>
          </cell>
          <cell r="F138" t="str">
            <v>TXU</v>
          </cell>
          <cell r="G138" t="str">
            <v>CitiPower</v>
          </cell>
          <cell r="H138" t="str">
            <v>Powercor</v>
          </cell>
          <cell r="I138" t="str">
            <v>Integral</v>
          </cell>
          <cell r="J138" t="str">
            <v>EnergyAustralia</v>
          </cell>
          <cell r="K138" t="str">
            <v>Rural NSW</v>
          </cell>
          <cell r="L138" t="str">
            <v>Energex</v>
          </cell>
          <cell r="M138" t="str">
            <v>Ergon</v>
          </cell>
          <cell r="N138" t="str">
            <v>Non Incumbent</v>
          </cell>
        </row>
        <row r="139">
          <cell r="C139">
            <v>36526</v>
          </cell>
          <cell r="D139">
            <v>0</v>
          </cell>
          <cell r="E139">
            <v>0</v>
          </cell>
          <cell r="F139">
            <v>0</v>
          </cell>
          <cell r="G139">
            <v>0</v>
          </cell>
          <cell r="H139">
            <v>0</v>
          </cell>
          <cell r="I139">
            <v>0</v>
          </cell>
          <cell r="J139">
            <v>0</v>
          </cell>
          <cell r="K139">
            <v>0</v>
          </cell>
          <cell r="L139">
            <v>0</v>
          </cell>
          <cell r="M139">
            <v>0</v>
          </cell>
          <cell r="N139">
            <v>0</v>
          </cell>
        </row>
        <row r="140">
          <cell r="C140">
            <v>36892</v>
          </cell>
          <cell r="D140">
            <v>0</v>
          </cell>
          <cell r="E140">
            <v>0</v>
          </cell>
          <cell r="F140">
            <v>0</v>
          </cell>
          <cell r="G140">
            <v>0</v>
          </cell>
          <cell r="H140">
            <v>0</v>
          </cell>
          <cell r="I140">
            <v>0</v>
          </cell>
          <cell r="J140">
            <v>0</v>
          </cell>
          <cell r="K140">
            <v>0</v>
          </cell>
          <cell r="L140">
            <v>0</v>
          </cell>
          <cell r="M140">
            <v>0</v>
          </cell>
          <cell r="N140">
            <v>0</v>
          </cell>
        </row>
        <row r="141">
          <cell r="C141">
            <v>37257</v>
          </cell>
          <cell r="D141">
            <v>0.2</v>
          </cell>
          <cell r="E141">
            <v>0.2</v>
          </cell>
          <cell r="F141">
            <v>0</v>
          </cell>
          <cell r="G141">
            <v>0.15</v>
          </cell>
          <cell r="H141">
            <v>0.19</v>
          </cell>
          <cell r="I141">
            <v>0.19</v>
          </cell>
          <cell r="J141">
            <v>0.19</v>
          </cell>
          <cell r="K141">
            <v>0</v>
          </cell>
          <cell r="L141">
            <v>0.2</v>
          </cell>
          <cell r="M141">
            <v>0</v>
          </cell>
          <cell r="N141">
            <v>0.17</v>
          </cell>
        </row>
        <row r="142">
          <cell r="C142">
            <v>37622</v>
          </cell>
          <cell r="D142">
            <v>0.22</v>
          </cell>
          <cell r="E142">
            <v>0.22</v>
          </cell>
          <cell r="F142">
            <v>0</v>
          </cell>
          <cell r="G142">
            <v>0.15</v>
          </cell>
          <cell r="H142">
            <v>0.21</v>
          </cell>
          <cell r="I142">
            <v>0.19</v>
          </cell>
          <cell r="J142">
            <v>0.2</v>
          </cell>
          <cell r="K142">
            <v>0</v>
          </cell>
          <cell r="L142">
            <v>0.2</v>
          </cell>
          <cell r="M142">
            <v>0</v>
          </cell>
          <cell r="N142">
            <v>0.18</v>
          </cell>
        </row>
        <row r="143">
          <cell r="C143">
            <v>37987</v>
          </cell>
          <cell r="D143">
            <v>0.22</v>
          </cell>
          <cell r="E143">
            <v>0.2</v>
          </cell>
          <cell r="F143">
            <v>0</v>
          </cell>
          <cell r="G143">
            <v>0.15</v>
          </cell>
          <cell r="H143">
            <v>0.21</v>
          </cell>
          <cell r="I143">
            <v>0.19</v>
          </cell>
          <cell r="J143">
            <v>0.21</v>
          </cell>
          <cell r="K143">
            <v>0</v>
          </cell>
          <cell r="L143">
            <v>0.21</v>
          </cell>
          <cell r="M143">
            <v>0</v>
          </cell>
          <cell r="N143">
            <v>0.16</v>
          </cell>
        </row>
        <row r="144">
          <cell r="C144">
            <v>38353</v>
          </cell>
          <cell r="D144">
            <v>0.22</v>
          </cell>
          <cell r="E144">
            <v>0.21</v>
          </cell>
          <cell r="F144">
            <v>0</v>
          </cell>
          <cell r="G144">
            <v>0.15</v>
          </cell>
          <cell r="H144">
            <v>0.22</v>
          </cell>
          <cell r="I144">
            <v>0.19</v>
          </cell>
          <cell r="J144">
            <v>0.21</v>
          </cell>
          <cell r="K144">
            <v>0</v>
          </cell>
          <cell r="L144">
            <v>0.21</v>
          </cell>
          <cell r="M144">
            <v>0</v>
          </cell>
          <cell r="N144">
            <v>0.16</v>
          </cell>
        </row>
        <row r="145">
          <cell r="C145">
            <v>38718</v>
          </cell>
          <cell r="D145">
            <v>0.22</v>
          </cell>
          <cell r="E145">
            <v>0.21</v>
          </cell>
          <cell r="F145">
            <v>0</v>
          </cell>
          <cell r="G145">
            <v>0.15</v>
          </cell>
          <cell r="H145">
            <v>0.22</v>
          </cell>
          <cell r="I145">
            <v>0.19</v>
          </cell>
          <cell r="J145">
            <v>0.21</v>
          </cell>
          <cell r="K145">
            <v>0</v>
          </cell>
          <cell r="L145">
            <v>0.21</v>
          </cell>
          <cell r="M145">
            <v>0</v>
          </cell>
          <cell r="N145">
            <v>0.16</v>
          </cell>
        </row>
        <row r="147">
          <cell r="C147" t="str">
            <v>CitiPower</v>
          </cell>
          <cell r="D147" t="str">
            <v>Pulse</v>
          </cell>
          <cell r="E147" t="str">
            <v>AGL</v>
          </cell>
          <cell r="F147" t="str">
            <v>TXU</v>
          </cell>
          <cell r="G147" t="str">
            <v>CitiPower</v>
          </cell>
          <cell r="H147" t="str">
            <v>Powercor</v>
          </cell>
          <cell r="I147" t="str">
            <v>Integral</v>
          </cell>
          <cell r="J147" t="str">
            <v>EnergyAustralia</v>
          </cell>
          <cell r="K147" t="str">
            <v>Rural NSW</v>
          </cell>
          <cell r="L147" t="str">
            <v>Energex</v>
          </cell>
          <cell r="M147" t="str">
            <v>Ergon</v>
          </cell>
          <cell r="N147" t="str">
            <v>Non Incumbent</v>
          </cell>
        </row>
        <row r="148">
          <cell r="C148">
            <v>36526</v>
          </cell>
          <cell r="D148">
            <v>0</v>
          </cell>
          <cell r="E148">
            <v>0</v>
          </cell>
          <cell r="F148">
            <v>0</v>
          </cell>
          <cell r="G148">
            <v>0</v>
          </cell>
          <cell r="H148">
            <v>0</v>
          </cell>
          <cell r="I148">
            <v>0</v>
          </cell>
          <cell r="J148">
            <v>0</v>
          </cell>
          <cell r="K148">
            <v>0</v>
          </cell>
          <cell r="L148">
            <v>0</v>
          </cell>
          <cell r="M148">
            <v>0</v>
          </cell>
          <cell r="N148">
            <v>0</v>
          </cell>
        </row>
        <row r="149">
          <cell r="C149">
            <v>36892</v>
          </cell>
          <cell r="D149">
            <v>0</v>
          </cell>
          <cell r="E149">
            <v>0</v>
          </cell>
          <cell r="F149">
            <v>0</v>
          </cell>
          <cell r="G149">
            <v>0</v>
          </cell>
          <cell r="H149">
            <v>0</v>
          </cell>
          <cell r="I149">
            <v>0</v>
          </cell>
          <cell r="J149">
            <v>0</v>
          </cell>
          <cell r="K149">
            <v>0</v>
          </cell>
          <cell r="L149">
            <v>0</v>
          </cell>
          <cell r="M149">
            <v>0</v>
          </cell>
          <cell r="N149">
            <v>0</v>
          </cell>
        </row>
        <row r="150">
          <cell r="C150">
            <v>37257</v>
          </cell>
          <cell r="D150">
            <v>0.1</v>
          </cell>
          <cell r="E150">
            <v>0.1</v>
          </cell>
          <cell r="F150">
            <v>0.1</v>
          </cell>
          <cell r="G150">
            <v>0</v>
          </cell>
          <cell r="H150">
            <v>0.1</v>
          </cell>
          <cell r="I150">
            <v>0</v>
          </cell>
          <cell r="J150">
            <v>0</v>
          </cell>
          <cell r="K150">
            <v>0</v>
          </cell>
          <cell r="L150">
            <v>0</v>
          </cell>
          <cell r="M150">
            <v>0</v>
          </cell>
          <cell r="N150">
            <v>0.1</v>
          </cell>
        </row>
        <row r="151">
          <cell r="C151">
            <v>37622</v>
          </cell>
          <cell r="D151">
            <v>7.0000000000000007E-2</v>
          </cell>
          <cell r="E151">
            <v>0.05</v>
          </cell>
          <cell r="F151">
            <v>0.05</v>
          </cell>
          <cell r="G151">
            <v>0</v>
          </cell>
          <cell r="H151">
            <v>0.05</v>
          </cell>
          <cell r="I151">
            <v>0</v>
          </cell>
          <cell r="J151">
            <v>0</v>
          </cell>
          <cell r="K151">
            <v>0</v>
          </cell>
          <cell r="L151">
            <v>0</v>
          </cell>
          <cell r="M151">
            <v>0</v>
          </cell>
          <cell r="N151">
            <v>0.05</v>
          </cell>
        </row>
        <row r="152">
          <cell r="C152">
            <v>37987</v>
          </cell>
          <cell r="D152">
            <v>0.05</v>
          </cell>
          <cell r="E152">
            <v>0.05</v>
          </cell>
          <cell r="F152">
            <v>0.05</v>
          </cell>
          <cell r="G152">
            <v>0</v>
          </cell>
          <cell r="H152">
            <v>0.05</v>
          </cell>
          <cell r="I152">
            <v>0</v>
          </cell>
          <cell r="J152">
            <v>0</v>
          </cell>
          <cell r="K152">
            <v>0</v>
          </cell>
          <cell r="L152">
            <v>0</v>
          </cell>
          <cell r="M152">
            <v>0</v>
          </cell>
          <cell r="N152">
            <v>0.05</v>
          </cell>
        </row>
        <row r="153">
          <cell r="C153">
            <v>38353</v>
          </cell>
          <cell r="D153">
            <v>0.05</v>
          </cell>
          <cell r="E153">
            <v>0.05</v>
          </cell>
          <cell r="F153">
            <v>0.05</v>
          </cell>
          <cell r="G153">
            <v>0</v>
          </cell>
          <cell r="H153">
            <v>0.05</v>
          </cell>
          <cell r="I153">
            <v>0</v>
          </cell>
          <cell r="J153">
            <v>0</v>
          </cell>
          <cell r="K153">
            <v>0</v>
          </cell>
          <cell r="L153">
            <v>0</v>
          </cell>
          <cell r="M153">
            <v>0</v>
          </cell>
          <cell r="N153">
            <v>0.05</v>
          </cell>
        </row>
        <row r="154">
          <cell r="C154">
            <v>38718</v>
          </cell>
          <cell r="D154">
            <v>0.05</v>
          </cell>
          <cell r="E154">
            <v>0.05</v>
          </cell>
          <cell r="F154">
            <v>0.05</v>
          </cell>
          <cell r="G154">
            <v>0</v>
          </cell>
          <cell r="H154">
            <v>0.05</v>
          </cell>
          <cell r="I154">
            <v>0</v>
          </cell>
          <cell r="J154">
            <v>0</v>
          </cell>
          <cell r="K154">
            <v>0</v>
          </cell>
          <cell r="L154">
            <v>0</v>
          </cell>
          <cell r="M154">
            <v>0</v>
          </cell>
          <cell r="N154">
            <v>0.05</v>
          </cell>
        </row>
        <row r="156">
          <cell r="C156" t="str">
            <v>Powercor</v>
          </cell>
          <cell r="D156" t="str">
            <v>Pulse</v>
          </cell>
          <cell r="E156" t="str">
            <v>AGL</v>
          </cell>
          <cell r="F156" t="str">
            <v>TXU</v>
          </cell>
          <cell r="G156" t="str">
            <v>CitiPower</v>
          </cell>
          <cell r="H156" t="str">
            <v>Powercor</v>
          </cell>
          <cell r="I156" t="str">
            <v>Integral</v>
          </cell>
          <cell r="J156" t="str">
            <v>EnergyAustralia</v>
          </cell>
          <cell r="K156" t="str">
            <v>Rural NSW</v>
          </cell>
          <cell r="L156" t="str">
            <v>Energex</v>
          </cell>
          <cell r="M156" t="str">
            <v>Ergon</v>
          </cell>
          <cell r="N156" t="str">
            <v>Non Incumbent</v>
          </cell>
        </row>
        <row r="157">
          <cell r="C157">
            <v>36526</v>
          </cell>
          <cell r="D157">
            <v>0</v>
          </cell>
          <cell r="E157">
            <v>0</v>
          </cell>
          <cell r="F157">
            <v>0</v>
          </cell>
          <cell r="G157">
            <v>0</v>
          </cell>
          <cell r="H157">
            <v>0</v>
          </cell>
          <cell r="I157">
            <v>0</v>
          </cell>
          <cell r="J157">
            <v>0</v>
          </cell>
          <cell r="K157">
            <v>0</v>
          </cell>
          <cell r="L157">
            <v>0</v>
          </cell>
          <cell r="M157">
            <v>0</v>
          </cell>
          <cell r="N157">
            <v>0</v>
          </cell>
        </row>
        <row r="158">
          <cell r="C158">
            <v>36892</v>
          </cell>
          <cell r="D158">
            <v>0</v>
          </cell>
          <cell r="E158">
            <v>0</v>
          </cell>
          <cell r="F158">
            <v>0</v>
          </cell>
          <cell r="G158">
            <v>0</v>
          </cell>
          <cell r="H158">
            <v>0</v>
          </cell>
          <cell r="I158">
            <v>0</v>
          </cell>
          <cell r="J158">
            <v>0</v>
          </cell>
          <cell r="K158">
            <v>0</v>
          </cell>
          <cell r="L158">
            <v>0</v>
          </cell>
          <cell r="M158">
            <v>0</v>
          </cell>
          <cell r="N158">
            <v>0</v>
          </cell>
        </row>
        <row r="159">
          <cell r="C159">
            <v>37257</v>
          </cell>
          <cell r="D159">
            <v>0.16</v>
          </cell>
          <cell r="E159">
            <v>0.16</v>
          </cell>
          <cell r="F159">
            <v>0.18</v>
          </cell>
          <cell r="G159">
            <v>0.16</v>
          </cell>
          <cell r="H159">
            <v>0</v>
          </cell>
          <cell r="I159">
            <v>0.15</v>
          </cell>
          <cell r="J159">
            <v>0.18</v>
          </cell>
          <cell r="K159">
            <v>0</v>
          </cell>
          <cell r="L159">
            <v>0.2</v>
          </cell>
          <cell r="M159">
            <v>0</v>
          </cell>
          <cell r="N159">
            <v>0.16</v>
          </cell>
        </row>
        <row r="160">
          <cell r="C160">
            <v>37622</v>
          </cell>
          <cell r="D160">
            <v>0.2</v>
          </cell>
          <cell r="E160">
            <v>0.18</v>
          </cell>
          <cell r="F160">
            <v>0.21</v>
          </cell>
          <cell r="G160">
            <v>0.16</v>
          </cell>
          <cell r="H160">
            <v>0</v>
          </cell>
          <cell r="I160">
            <v>0.15</v>
          </cell>
          <cell r="J160">
            <v>0.2</v>
          </cell>
          <cell r="K160">
            <v>0</v>
          </cell>
          <cell r="L160">
            <v>0.2</v>
          </cell>
          <cell r="M160">
            <v>0</v>
          </cell>
          <cell r="N160">
            <v>0.16</v>
          </cell>
        </row>
        <row r="161">
          <cell r="C161">
            <v>37987</v>
          </cell>
          <cell r="D161">
            <v>0.2</v>
          </cell>
          <cell r="E161">
            <v>0.18</v>
          </cell>
          <cell r="F161">
            <v>0.21</v>
          </cell>
          <cell r="G161">
            <v>0.16</v>
          </cell>
          <cell r="H161">
            <v>0</v>
          </cell>
          <cell r="I161">
            <v>0.14000000000000001</v>
          </cell>
          <cell r="J161">
            <v>0.21</v>
          </cell>
          <cell r="K161">
            <v>0</v>
          </cell>
          <cell r="L161">
            <v>0.19</v>
          </cell>
          <cell r="M161">
            <v>0</v>
          </cell>
          <cell r="N161">
            <v>0.16</v>
          </cell>
        </row>
        <row r="162">
          <cell r="C162">
            <v>38353</v>
          </cell>
          <cell r="D162">
            <v>0.22</v>
          </cell>
          <cell r="E162">
            <v>0.19</v>
          </cell>
          <cell r="F162">
            <v>0.22</v>
          </cell>
          <cell r="G162">
            <v>0.16</v>
          </cell>
          <cell r="H162">
            <v>0</v>
          </cell>
          <cell r="I162">
            <v>0.14000000000000001</v>
          </cell>
          <cell r="J162">
            <v>0.21</v>
          </cell>
          <cell r="K162">
            <v>0</v>
          </cell>
          <cell r="L162">
            <v>0.2</v>
          </cell>
          <cell r="M162">
            <v>0</v>
          </cell>
          <cell r="N162">
            <v>0.16</v>
          </cell>
        </row>
        <row r="163">
          <cell r="C163">
            <v>38718</v>
          </cell>
          <cell r="D163">
            <v>0.22</v>
          </cell>
          <cell r="E163">
            <v>0.18</v>
          </cell>
          <cell r="F163">
            <v>0.22</v>
          </cell>
          <cell r="G163">
            <v>0.16</v>
          </cell>
          <cell r="H163">
            <v>0</v>
          </cell>
          <cell r="I163">
            <v>0.14000000000000001</v>
          </cell>
          <cell r="J163">
            <v>0.21</v>
          </cell>
          <cell r="K163">
            <v>0</v>
          </cell>
          <cell r="L163">
            <v>0.2</v>
          </cell>
          <cell r="M163">
            <v>0</v>
          </cell>
          <cell r="N163">
            <v>0.16</v>
          </cell>
        </row>
        <row r="165">
          <cell r="C165" t="str">
            <v>Integral</v>
          </cell>
          <cell r="D165" t="str">
            <v>Pulse</v>
          </cell>
          <cell r="E165" t="str">
            <v>AGL</v>
          </cell>
          <cell r="F165" t="str">
            <v>TXU</v>
          </cell>
          <cell r="G165" t="str">
            <v>CitiPower</v>
          </cell>
          <cell r="H165" t="str">
            <v>Powercor</v>
          </cell>
          <cell r="I165" t="str">
            <v>Integral</v>
          </cell>
          <cell r="J165" t="str">
            <v>EnergyAustralia</v>
          </cell>
          <cell r="K165" t="str">
            <v>Rural NSW</v>
          </cell>
          <cell r="L165" t="str">
            <v>Energex</v>
          </cell>
          <cell r="M165" t="str">
            <v>Ergon</v>
          </cell>
          <cell r="N165" t="str">
            <v>Non Incumbent</v>
          </cell>
        </row>
        <row r="166">
          <cell r="C166">
            <v>36526</v>
          </cell>
          <cell r="D166">
            <v>0</v>
          </cell>
          <cell r="E166">
            <v>0</v>
          </cell>
          <cell r="F166">
            <v>0</v>
          </cell>
          <cell r="G166">
            <v>0</v>
          </cell>
          <cell r="H166">
            <v>0</v>
          </cell>
          <cell r="I166">
            <v>0</v>
          </cell>
          <cell r="J166">
            <v>0</v>
          </cell>
          <cell r="K166">
            <v>0</v>
          </cell>
          <cell r="L166">
            <v>0</v>
          </cell>
          <cell r="M166">
            <v>0</v>
          </cell>
          <cell r="N166">
            <v>0</v>
          </cell>
        </row>
        <row r="167">
          <cell r="C167">
            <v>36892</v>
          </cell>
          <cell r="D167">
            <v>0</v>
          </cell>
          <cell r="E167">
            <v>0</v>
          </cell>
          <cell r="F167">
            <v>0</v>
          </cell>
          <cell r="G167">
            <v>0</v>
          </cell>
          <cell r="H167">
            <v>0</v>
          </cell>
          <cell r="I167">
            <v>0</v>
          </cell>
          <cell r="J167">
            <v>0</v>
          </cell>
          <cell r="K167">
            <v>0</v>
          </cell>
          <cell r="L167">
            <v>0</v>
          </cell>
          <cell r="M167">
            <v>0</v>
          </cell>
          <cell r="N167">
            <v>0</v>
          </cell>
        </row>
        <row r="168">
          <cell r="C168">
            <v>37257</v>
          </cell>
          <cell r="D168">
            <v>0</v>
          </cell>
          <cell r="E168">
            <v>0</v>
          </cell>
          <cell r="F168">
            <v>0</v>
          </cell>
          <cell r="G168">
            <v>0</v>
          </cell>
          <cell r="H168">
            <v>0</v>
          </cell>
          <cell r="I168">
            <v>0</v>
          </cell>
          <cell r="J168">
            <v>0</v>
          </cell>
          <cell r="K168">
            <v>0</v>
          </cell>
          <cell r="L168">
            <v>0</v>
          </cell>
          <cell r="M168">
            <v>0</v>
          </cell>
          <cell r="N168">
            <v>0</v>
          </cell>
        </row>
        <row r="169">
          <cell r="C169">
            <v>37622</v>
          </cell>
          <cell r="D169">
            <v>0</v>
          </cell>
          <cell r="E169">
            <v>0</v>
          </cell>
          <cell r="F169">
            <v>0</v>
          </cell>
          <cell r="G169">
            <v>0</v>
          </cell>
          <cell r="H169">
            <v>0</v>
          </cell>
          <cell r="I169">
            <v>0</v>
          </cell>
          <cell r="J169">
            <v>0</v>
          </cell>
          <cell r="K169">
            <v>0</v>
          </cell>
          <cell r="L169">
            <v>0</v>
          </cell>
          <cell r="M169">
            <v>0</v>
          </cell>
          <cell r="N169">
            <v>0</v>
          </cell>
        </row>
        <row r="170">
          <cell r="C170">
            <v>37987</v>
          </cell>
          <cell r="D170">
            <v>0</v>
          </cell>
          <cell r="E170">
            <v>0</v>
          </cell>
          <cell r="F170">
            <v>0</v>
          </cell>
          <cell r="G170">
            <v>0</v>
          </cell>
          <cell r="H170">
            <v>0</v>
          </cell>
          <cell r="I170">
            <v>0</v>
          </cell>
          <cell r="J170">
            <v>0</v>
          </cell>
          <cell r="K170">
            <v>0</v>
          </cell>
          <cell r="L170">
            <v>0</v>
          </cell>
          <cell r="M170">
            <v>0</v>
          </cell>
          <cell r="N170">
            <v>0</v>
          </cell>
        </row>
        <row r="171">
          <cell r="C171">
            <v>38353</v>
          </cell>
          <cell r="D171">
            <v>0</v>
          </cell>
          <cell r="E171">
            <v>0</v>
          </cell>
          <cell r="F171">
            <v>0</v>
          </cell>
          <cell r="G171">
            <v>0</v>
          </cell>
          <cell r="H171">
            <v>0</v>
          </cell>
          <cell r="I171">
            <v>0</v>
          </cell>
          <cell r="J171">
            <v>0</v>
          </cell>
          <cell r="K171">
            <v>0</v>
          </cell>
          <cell r="L171">
            <v>0</v>
          </cell>
          <cell r="M171">
            <v>0</v>
          </cell>
          <cell r="N171">
            <v>0</v>
          </cell>
        </row>
        <row r="172">
          <cell r="C172">
            <v>38718</v>
          </cell>
          <cell r="D172">
            <v>0</v>
          </cell>
          <cell r="E172">
            <v>0</v>
          </cell>
          <cell r="F172">
            <v>0</v>
          </cell>
          <cell r="G172">
            <v>0</v>
          </cell>
          <cell r="H172">
            <v>0</v>
          </cell>
          <cell r="I172">
            <v>0</v>
          </cell>
          <cell r="J172">
            <v>0</v>
          </cell>
          <cell r="K172">
            <v>0</v>
          </cell>
          <cell r="L172">
            <v>0</v>
          </cell>
          <cell r="M172">
            <v>0</v>
          </cell>
          <cell r="N172">
            <v>0</v>
          </cell>
        </row>
        <row r="174">
          <cell r="C174" t="str">
            <v>EnergyAustralia</v>
          </cell>
          <cell r="D174" t="str">
            <v>Pulse</v>
          </cell>
          <cell r="E174" t="str">
            <v>AGL</v>
          </cell>
          <cell r="F174" t="str">
            <v>TXU</v>
          </cell>
          <cell r="G174" t="str">
            <v>CitiPower</v>
          </cell>
          <cell r="H174" t="str">
            <v>Powercor</v>
          </cell>
          <cell r="I174" t="str">
            <v>Integral</v>
          </cell>
          <cell r="J174" t="str">
            <v>EnergyAustralia</v>
          </cell>
          <cell r="K174" t="str">
            <v>Rural NSW</v>
          </cell>
          <cell r="L174" t="str">
            <v>Energex</v>
          </cell>
          <cell r="M174" t="str">
            <v>Ergon</v>
          </cell>
          <cell r="N174" t="str">
            <v>Non Incumbent</v>
          </cell>
        </row>
        <row r="175">
          <cell r="C175">
            <v>36526</v>
          </cell>
          <cell r="D175">
            <v>0</v>
          </cell>
          <cell r="E175">
            <v>0</v>
          </cell>
          <cell r="F175">
            <v>0</v>
          </cell>
          <cell r="G175">
            <v>0</v>
          </cell>
          <cell r="H175">
            <v>0</v>
          </cell>
          <cell r="I175">
            <v>0</v>
          </cell>
          <cell r="J175">
            <v>0</v>
          </cell>
          <cell r="K175">
            <v>0</v>
          </cell>
          <cell r="L175">
            <v>0</v>
          </cell>
          <cell r="M175">
            <v>0</v>
          </cell>
          <cell r="N175">
            <v>0</v>
          </cell>
        </row>
        <row r="176">
          <cell r="C176">
            <v>36892</v>
          </cell>
          <cell r="D176">
            <v>0</v>
          </cell>
          <cell r="E176">
            <v>0</v>
          </cell>
          <cell r="F176">
            <v>0</v>
          </cell>
          <cell r="G176">
            <v>0</v>
          </cell>
          <cell r="H176">
            <v>0</v>
          </cell>
          <cell r="I176">
            <v>0</v>
          </cell>
          <cell r="J176">
            <v>0</v>
          </cell>
          <cell r="K176">
            <v>0</v>
          </cell>
          <cell r="L176">
            <v>0</v>
          </cell>
          <cell r="M176">
            <v>0</v>
          </cell>
          <cell r="N176">
            <v>0</v>
          </cell>
        </row>
        <row r="177">
          <cell r="C177">
            <v>37257</v>
          </cell>
          <cell r="D177">
            <v>0.12</v>
          </cell>
          <cell r="E177">
            <v>0.1</v>
          </cell>
          <cell r="F177">
            <v>0.1</v>
          </cell>
          <cell r="G177">
            <v>0.1</v>
          </cell>
          <cell r="H177">
            <v>0.09</v>
          </cell>
          <cell r="I177">
            <v>0.08</v>
          </cell>
          <cell r="J177">
            <v>0</v>
          </cell>
          <cell r="K177">
            <v>0</v>
          </cell>
          <cell r="L177">
            <v>0.12</v>
          </cell>
          <cell r="M177">
            <v>0</v>
          </cell>
          <cell r="N177">
            <v>0.1</v>
          </cell>
        </row>
        <row r="178">
          <cell r="C178">
            <v>37622</v>
          </cell>
          <cell r="D178">
            <v>0.1</v>
          </cell>
          <cell r="E178">
            <v>0.12</v>
          </cell>
          <cell r="F178">
            <v>0.12</v>
          </cell>
          <cell r="G178">
            <v>0.1</v>
          </cell>
          <cell r="H178">
            <v>0.1</v>
          </cell>
          <cell r="I178">
            <v>0.09</v>
          </cell>
          <cell r="J178">
            <v>0</v>
          </cell>
          <cell r="K178">
            <v>0</v>
          </cell>
          <cell r="L178">
            <v>0.15</v>
          </cell>
          <cell r="M178">
            <v>0</v>
          </cell>
          <cell r="N178">
            <v>0.1</v>
          </cell>
        </row>
        <row r="179">
          <cell r="C179">
            <v>37987</v>
          </cell>
          <cell r="D179">
            <v>0.14000000000000001</v>
          </cell>
          <cell r="E179">
            <v>0.13</v>
          </cell>
          <cell r="F179">
            <v>0.13</v>
          </cell>
          <cell r="G179">
            <v>0.13</v>
          </cell>
          <cell r="H179">
            <v>0.13</v>
          </cell>
          <cell r="I179">
            <v>0.12</v>
          </cell>
          <cell r="J179">
            <v>0</v>
          </cell>
          <cell r="K179">
            <v>0</v>
          </cell>
          <cell r="L179">
            <v>0.15</v>
          </cell>
          <cell r="M179">
            <v>0</v>
          </cell>
          <cell r="N179">
            <v>0.12</v>
          </cell>
        </row>
        <row r="180">
          <cell r="C180">
            <v>38353</v>
          </cell>
          <cell r="D180">
            <v>0.15</v>
          </cell>
          <cell r="E180">
            <v>0.13</v>
          </cell>
          <cell r="F180">
            <v>0.13</v>
          </cell>
          <cell r="G180">
            <v>0.13</v>
          </cell>
          <cell r="H180">
            <v>0.15</v>
          </cell>
          <cell r="I180">
            <v>0.12</v>
          </cell>
          <cell r="J180">
            <v>0</v>
          </cell>
          <cell r="K180">
            <v>0</v>
          </cell>
          <cell r="L180">
            <v>0.15</v>
          </cell>
          <cell r="M180">
            <v>0</v>
          </cell>
          <cell r="N180">
            <v>0.12</v>
          </cell>
        </row>
        <row r="181">
          <cell r="C181">
            <v>38718</v>
          </cell>
          <cell r="D181">
            <v>0.15</v>
          </cell>
          <cell r="E181">
            <v>0.13</v>
          </cell>
          <cell r="F181">
            <v>0.13</v>
          </cell>
          <cell r="G181">
            <v>0.13</v>
          </cell>
          <cell r="H181">
            <v>0.15</v>
          </cell>
          <cell r="I181">
            <v>0.12</v>
          </cell>
          <cell r="J181">
            <v>0</v>
          </cell>
          <cell r="K181">
            <v>0</v>
          </cell>
          <cell r="L181">
            <v>0.15</v>
          </cell>
          <cell r="M181">
            <v>0</v>
          </cell>
          <cell r="N181">
            <v>0.12</v>
          </cell>
        </row>
        <row r="183">
          <cell r="C183" t="str">
            <v>Rural NSW</v>
          </cell>
          <cell r="D183" t="str">
            <v>Pulse</v>
          </cell>
          <cell r="E183" t="str">
            <v>AGL</v>
          </cell>
          <cell r="F183" t="str">
            <v>TXU</v>
          </cell>
          <cell r="G183" t="str">
            <v>CitiPower</v>
          </cell>
          <cell r="H183" t="str">
            <v>Powercor</v>
          </cell>
          <cell r="I183" t="str">
            <v>Integral</v>
          </cell>
          <cell r="J183" t="str">
            <v>EnergyAustralia</v>
          </cell>
          <cell r="K183" t="str">
            <v>Rural NSW</v>
          </cell>
          <cell r="L183" t="str">
            <v>Energex</v>
          </cell>
          <cell r="M183" t="str">
            <v>Ergon</v>
          </cell>
          <cell r="N183" t="str">
            <v>Non Incumbent</v>
          </cell>
        </row>
        <row r="184">
          <cell r="C184">
            <v>36526</v>
          </cell>
          <cell r="D184">
            <v>0</v>
          </cell>
          <cell r="E184">
            <v>0</v>
          </cell>
          <cell r="F184">
            <v>0</v>
          </cell>
          <cell r="G184">
            <v>0</v>
          </cell>
          <cell r="H184">
            <v>0</v>
          </cell>
          <cell r="I184">
            <v>0</v>
          </cell>
          <cell r="J184">
            <v>0</v>
          </cell>
          <cell r="K184">
            <v>0</v>
          </cell>
          <cell r="L184">
            <v>0</v>
          </cell>
          <cell r="M184">
            <v>0</v>
          </cell>
          <cell r="N184">
            <v>0</v>
          </cell>
        </row>
        <row r="185">
          <cell r="C185">
            <v>36892</v>
          </cell>
          <cell r="D185">
            <v>0</v>
          </cell>
          <cell r="E185">
            <v>0</v>
          </cell>
          <cell r="F185">
            <v>0</v>
          </cell>
          <cell r="G185">
            <v>0</v>
          </cell>
          <cell r="H185">
            <v>0</v>
          </cell>
          <cell r="I185">
            <v>0</v>
          </cell>
          <cell r="J185">
            <v>0</v>
          </cell>
          <cell r="K185">
            <v>0</v>
          </cell>
          <cell r="L185">
            <v>0</v>
          </cell>
          <cell r="M185">
            <v>0</v>
          </cell>
          <cell r="N185">
            <v>0</v>
          </cell>
        </row>
        <row r="186">
          <cell r="C186">
            <v>37257</v>
          </cell>
          <cell r="D186">
            <v>0</v>
          </cell>
          <cell r="E186">
            <v>0</v>
          </cell>
          <cell r="F186">
            <v>0</v>
          </cell>
          <cell r="G186">
            <v>0</v>
          </cell>
          <cell r="H186">
            <v>0</v>
          </cell>
          <cell r="I186">
            <v>0</v>
          </cell>
          <cell r="J186">
            <v>0</v>
          </cell>
          <cell r="K186">
            <v>0</v>
          </cell>
          <cell r="L186">
            <v>0</v>
          </cell>
          <cell r="M186">
            <v>0</v>
          </cell>
          <cell r="N186">
            <v>0</v>
          </cell>
        </row>
        <row r="187">
          <cell r="C187">
            <v>37622</v>
          </cell>
          <cell r="D187">
            <v>0</v>
          </cell>
          <cell r="E187">
            <v>0</v>
          </cell>
          <cell r="F187">
            <v>0</v>
          </cell>
          <cell r="G187">
            <v>0</v>
          </cell>
          <cell r="H187">
            <v>0</v>
          </cell>
          <cell r="I187">
            <v>0</v>
          </cell>
          <cell r="J187">
            <v>0</v>
          </cell>
          <cell r="K187">
            <v>0</v>
          </cell>
          <cell r="L187">
            <v>0</v>
          </cell>
          <cell r="M187">
            <v>0</v>
          </cell>
          <cell r="N187">
            <v>0</v>
          </cell>
        </row>
        <row r="188">
          <cell r="C188">
            <v>37987</v>
          </cell>
          <cell r="D188">
            <v>0</v>
          </cell>
          <cell r="E188">
            <v>0</v>
          </cell>
          <cell r="F188">
            <v>0</v>
          </cell>
          <cell r="G188">
            <v>0</v>
          </cell>
          <cell r="H188">
            <v>0</v>
          </cell>
          <cell r="I188">
            <v>0</v>
          </cell>
          <cell r="J188">
            <v>0</v>
          </cell>
          <cell r="K188">
            <v>0</v>
          </cell>
          <cell r="L188">
            <v>0</v>
          </cell>
          <cell r="M188">
            <v>0</v>
          </cell>
          <cell r="N188">
            <v>0</v>
          </cell>
        </row>
        <row r="189">
          <cell r="C189">
            <v>38353</v>
          </cell>
          <cell r="D189">
            <v>0</v>
          </cell>
          <cell r="E189">
            <v>0</v>
          </cell>
          <cell r="F189">
            <v>0</v>
          </cell>
          <cell r="G189">
            <v>0</v>
          </cell>
          <cell r="H189">
            <v>0</v>
          </cell>
          <cell r="I189">
            <v>0</v>
          </cell>
          <cell r="J189">
            <v>0</v>
          </cell>
          <cell r="K189">
            <v>0</v>
          </cell>
          <cell r="L189">
            <v>0</v>
          </cell>
          <cell r="M189">
            <v>0</v>
          </cell>
          <cell r="N189">
            <v>0</v>
          </cell>
        </row>
        <row r="190">
          <cell r="C190">
            <v>38718</v>
          </cell>
          <cell r="D190">
            <v>0</v>
          </cell>
          <cell r="E190">
            <v>0</v>
          </cell>
          <cell r="F190">
            <v>0</v>
          </cell>
          <cell r="G190">
            <v>0</v>
          </cell>
          <cell r="H190">
            <v>0</v>
          </cell>
          <cell r="I190">
            <v>0</v>
          </cell>
          <cell r="J190">
            <v>0</v>
          </cell>
          <cell r="K190">
            <v>0</v>
          </cell>
          <cell r="L190">
            <v>0</v>
          </cell>
          <cell r="M190">
            <v>0</v>
          </cell>
          <cell r="N190">
            <v>0</v>
          </cell>
        </row>
        <row r="192">
          <cell r="C192" t="str">
            <v>Energex</v>
          </cell>
          <cell r="D192" t="str">
            <v>Pulse</v>
          </cell>
          <cell r="E192" t="str">
            <v>AGL</v>
          </cell>
          <cell r="F192" t="str">
            <v>TXU</v>
          </cell>
          <cell r="G192" t="str">
            <v>CitiPower</v>
          </cell>
          <cell r="H192" t="str">
            <v>Powercor</v>
          </cell>
          <cell r="I192" t="str">
            <v>Integral</v>
          </cell>
          <cell r="J192" t="str">
            <v>EnergyAustralia</v>
          </cell>
          <cell r="K192" t="str">
            <v>Rural NSW</v>
          </cell>
          <cell r="L192" t="str">
            <v>Energex</v>
          </cell>
          <cell r="M192" t="str">
            <v>Ergon</v>
          </cell>
          <cell r="N192" t="str">
            <v>Non Incumbent</v>
          </cell>
        </row>
        <row r="193">
          <cell r="C193">
            <v>36526</v>
          </cell>
          <cell r="D193">
            <v>0</v>
          </cell>
          <cell r="E193">
            <v>0</v>
          </cell>
          <cell r="F193">
            <v>0</v>
          </cell>
          <cell r="G193">
            <v>0</v>
          </cell>
          <cell r="H193">
            <v>0</v>
          </cell>
          <cell r="I193">
            <v>0</v>
          </cell>
          <cell r="J193">
            <v>0</v>
          </cell>
          <cell r="K193">
            <v>0</v>
          </cell>
          <cell r="L193">
            <v>0</v>
          </cell>
          <cell r="M193">
            <v>0</v>
          </cell>
          <cell r="N193">
            <v>0</v>
          </cell>
        </row>
        <row r="194">
          <cell r="C194">
            <v>36892</v>
          </cell>
          <cell r="D194">
            <v>0</v>
          </cell>
          <cell r="E194">
            <v>0</v>
          </cell>
          <cell r="F194">
            <v>0</v>
          </cell>
          <cell r="G194">
            <v>0</v>
          </cell>
          <cell r="H194">
            <v>0</v>
          </cell>
          <cell r="I194">
            <v>0</v>
          </cell>
          <cell r="J194">
            <v>0</v>
          </cell>
          <cell r="K194">
            <v>0</v>
          </cell>
          <cell r="L194">
            <v>0</v>
          </cell>
          <cell r="M194">
            <v>0</v>
          </cell>
          <cell r="N194">
            <v>0</v>
          </cell>
        </row>
        <row r="195">
          <cell r="C195">
            <v>37257</v>
          </cell>
          <cell r="D195">
            <v>0.16</v>
          </cell>
          <cell r="E195">
            <v>0.16</v>
          </cell>
          <cell r="F195">
            <v>0.18</v>
          </cell>
          <cell r="G195">
            <v>0.16</v>
          </cell>
          <cell r="H195">
            <v>0.16</v>
          </cell>
          <cell r="I195">
            <v>0.15</v>
          </cell>
          <cell r="J195">
            <v>0.15</v>
          </cell>
          <cell r="K195">
            <v>0</v>
          </cell>
          <cell r="L195">
            <v>0</v>
          </cell>
          <cell r="M195">
            <v>0</v>
          </cell>
          <cell r="N195">
            <v>0.15</v>
          </cell>
        </row>
        <row r="196">
          <cell r="C196">
            <v>37622</v>
          </cell>
          <cell r="D196">
            <v>0.18</v>
          </cell>
          <cell r="E196">
            <v>0.16</v>
          </cell>
          <cell r="F196">
            <v>0.17</v>
          </cell>
          <cell r="G196">
            <v>0.16</v>
          </cell>
          <cell r="H196">
            <v>0.18</v>
          </cell>
          <cell r="I196">
            <v>0.18</v>
          </cell>
          <cell r="J196">
            <v>0.15</v>
          </cell>
          <cell r="K196">
            <v>0</v>
          </cell>
          <cell r="L196">
            <v>0</v>
          </cell>
          <cell r="M196">
            <v>0</v>
          </cell>
          <cell r="N196">
            <v>0.15</v>
          </cell>
        </row>
        <row r="197">
          <cell r="C197">
            <v>37987</v>
          </cell>
          <cell r="D197">
            <v>0.16</v>
          </cell>
          <cell r="E197">
            <v>0.18</v>
          </cell>
          <cell r="F197">
            <v>0.18</v>
          </cell>
          <cell r="G197">
            <v>0.18</v>
          </cell>
          <cell r="H197">
            <v>0.18</v>
          </cell>
          <cell r="I197">
            <v>0.15</v>
          </cell>
          <cell r="J197">
            <v>0.15</v>
          </cell>
          <cell r="K197">
            <v>0</v>
          </cell>
          <cell r="L197">
            <v>0</v>
          </cell>
          <cell r="M197">
            <v>0</v>
          </cell>
          <cell r="N197">
            <v>0.15</v>
          </cell>
        </row>
        <row r="198">
          <cell r="C198">
            <v>38353</v>
          </cell>
          <cell r="D198">
            <v>0.16</v>
          </cell>
          <cell r="E198">
            <v>0.15</v>
          </cell>
          <cell r="F198">
            <v>0.15</v>
          </cell>
          <cell r="G198">
            <v>0.15</v>
          </cell>
          <cell r="H198">
            <v>0.15</v>
          </cell>
          <cell r="I198">
            <v>0.15</v>
          </cell>
          <cell r="J198">
            <v>0.15</v>
          </cell>
          <cell r="K198">
            <v>0</v>
          </cell>
          <cell r="L198">
            <v>0</v>
          </cell>
          <cell r="M198">
            <v>0</v>
          </cell>
          <cell r="N198">
            <v>0.15</v>
          </cell>
        </row>
        <row r="199">
          <cell r="C199">
            <v>38718</v>
          </cell>
          <cell r="D199">
            <v>0.16</v>
          </cell>
          <cell r="E199">
            <v>0.15</v>
          </cell>
          <cell r="F199">
            <v>0.15</v>
          </cell>
          <cell r="G199">
            <v>0.15</v>
          </cell>
          <cell r="H199">
            <v>0.15</v>
          </cell>
          <cell r="I199">
            <v>0.15</v>
          </cell>
          <cell r="J199">
            <v>0.15</v>
          </cell>
          <cell r="K199">
            <v>0</v>
          </cell>
          <cell r="L199">
            <v>0</v>
          </cell>
          <cell r="M199">
            <v>0</v>
          </cell>
          <cell r="N199">
            <v>0.15</v>
          </cell>
        </row>
        <row r="201">
          <cell r="C201" t="str">
            <v>Ergon</v>
          </cell>
          <cell r="D201" t="str">
            <v>Pulse</v>
          </cell>
          <cell r="E201" t="str">
            <v>AGL</v>
          </cell>
          <cell r="F201" t="str">
            <v>TXU</v>
          </cell>
          <cell r="G201" t="str">
            <v>CitiPower</v>
          </cell>
          <cell r="H201" t="str">
            <v>Powercor</v>
          </cell>
          <cell r="I201" t="str">
            <v>Integral</v>
          </cell>
          <cell r="J201" t="str">
            <v>EnergyAustralia</v>
          </cell>
          <cell r="K201" t="str">
            <v>Rural NSW</v>
          </cell>
          <cell r="L201" t="str">
            <v>Energex</v>
          </cell>
          <cell r="M201" t="str">
            <v>Ergon</v>
          </cell>
          <cell r="N201" t="str">
            <v>Non Incumbent</v>
          </cell>
        </row>
        <row r="202">
          <cell r="C202">
            <v>36526</v>
          </cell>
          <cell r="D202">
            <v>0</v>
          </cell>
          <cell r="E202">
            <v>0</v>
          </cell>
          <cell r="F202">
            <v>0</v>
          </cell>
          <cell r="G202">
            <v>0</v>
          </cell>
          <cell r="H202">
            <v>0</v>
          </cell>
          <cell r="I202">
            <v>0</v>
          </cell>
          <cell r="J202">
            <v>0</v>
          </cell>
          <cell r="K202">
            <v>0</v>
          </cell>
          <cell r="L202">
            <v>0</v>
          </cell>
          <cell r="M202">
            <v>0</v>
          </cell>
          <cell r="N202">
            <v>0</v>
          </cell>
        </row>
        <row r="203">
          <cell r="C203">
            <v>36892</v>
          </cell>
          <cell r="D203">
            <v>0</v>
          </cell>
          <cell r="E203">
            <v>0</v>
          </cell>
          <cell r="F203">
            <v>0</v>
          </cell>
          <cell r="G203">
            <v>0</v>
          </cell>
          <cell r="H203">
            <v>0</v>
          </cell>
          <cell r="I203">
            <v>0</v>
          </cell>
          <cell r="J203">
            <v>0</v>
          </cell>
          <cell r="K203">
            <v>0</v>
          </cell>
          <cell r="L203">
            <v>0</v>
          </cell>
          <cell r="M203">
            <v>0</v>
          </cell>
          <cell r="N203">
            <v>0</v>
          </cell>
        </row>
        <row r="204">
          <cell r="C204">
            <v>37257</v>
          </cell>
          <cell r="D204">
            <v>0</v>
          </cell>
          <cell r="E204">
            <v>0</v>
          </cell>
          <cell r="F204">
            <v>0</v>
          </cell>
          <cell r="G204">
            <v>0</v>
          </cell>
          <cell r="H204">
            <v>0</v>
          </cell>
          <cell r="I204">
            <v>0</v>
          </cell>
          <cell r="J204">
            <v>0</v>
          </cell>
          <cell r="K204">
            <v>0</v>
          </cell>
          <cell r="L204">
            <v>0</v>
          </cell>
          <cell r="M204">
            <v>0</v>
          </cell>
          <cell r="N204">
            <v>0</v>
          </cell>
        </row>
        <row r="205">
          <cell r="C205">
            <v>37622</v>
          </cell>
          <cell r="D205">
            <v>0</v>
          </cell>
          <cell r="E205">
            <v>0</v>
          </cell>
          <cell r="F205">
            <v>0</v>
          </cell>
          <cell r="G205">
            <v>0</v>
          </cell>
          <cell r="H205">
            <v>0</v>
          </cell>
          <cell r="I205">
            <v>0</v>
          </cell>
          <cell r="J205">
            <v>0</v>
          </cell>
          <cell r="K205">
            <v>0</v>
          </cell>
          <cell r="L205">
            <v>0</v>
          </cell>
          <cell r="M205">
            <v>0</v>
          </cell>
          <cell r="N205">
            <v>0</v>
          </cell>
        </row>
        <row r="206">
          <cell r="C206">
            <v>37987</v>
          </cell>
          <cell r="D206">
            <v>0</v>
          </cell>
          <cell r="E206">
            <v>0</v>
          </cell>
          <cell r="F206">
            <v>0</v>
          </cell>
          <cell r="G206">
            <v>0</v>
          </cell>
          <cell r="H206">
            <v>0</v>
          </cell>
          <cell r="I206">
            <v>0</v>
          </cell>
          <cell r="J206">
            <v>0</v>
          </cell>
          <cell r="K206">
            <v>0</v>
          </cell>
          <cell r="L206">
            <v>0</v>
          </cell>
          <cell r="M206">
            <v>0</v>
          </cell>
          <cell r="N206">
            <v>0</v>
          </cell>
        </row>
        <row r="207">
          <cell r="C207">
            <v>38353</v>
          </cell>
          <cell r="D207">
            <v>0</v>
          </cell>
          <cell r="E207">
            <v>0</v>
          </cell>
          <cell r="F207">
            <v>0</v>
          </cell>
          <cell r="G207">
            <v>0</v>
          </cell>
          <cell r="H207">
            <v>0</v>
          </cell>
          <cell r="I207">
            <v>0</v>
          </cell>
          <cell r="J207">
            <v>0</v>
          </cell>
          <cell r="K207">
            <v>0</v>
          </cell>
          <cell r="L207">
            <v>0</v>
          </cell>
          <cell r="M207">
            <v>0</v>
          </cell>
          <cell r="N207">
            <v>0</v>
          </cell>
        </row>
        <row r="208">
          <cell r="C208">
            <v>38718</v>
          </cell>
          <cell r="D208">
            <v>0</v>
          </cell>
          <cell r="E208">
            <v>0</v>
          </cell>
          <cell r="F208">
            <v>0</v>
          </cell>
          <cell r="G208">
            <v>0</v>
          </cell>
          <cell r="H208">
            <v>0</v>
          </cell>
          <cell r="I208">
            <v>0</v>
          </cell>
          <cell r="J208">
            <v>0</v>
          </cell>
          <cell r="K208">
            <v>0</v>
          </cell>
          <cell r="L208">
            <v>0</v>
          </cell>
          <cell r="M208">
            <v>0</v>
          </cell>
          <cell r="N208">
            <v>0</v>
          </cell>
        </row>
        <row r="210">
          <cell r="C210" t="str">
            <v>Non Incumbent</v>
          </cell>
          <cell r="D210" t="str">
            <v>Pulse</v>
          </cell>
          <cell r="E210" t="str">
            <v>AGL</v>
          </cell>
          <cell r="F210" t="str">
            <v>TXU</v>
          </cell>
          <cell r="G210" t="str">
            <v>CitiPower</v>
          </cell>
          <cell r="H210" t="str">
            <v>Powercor</v>
          </cell>
          <cell r="I210" t="str">
            <v>Integral</v>
          </cell>
          <cell r="J210" t="str">
            <v>EnergyAustralia</v>
          </cell>
          <cell r="K210" t="str">
            <v>Rural NSW</v>
          </cell>
          <cell r="L210" t="str">
            <v>Energex</v>
          </cell>
          <cell r="M210" t="str">
            <v>Ergon</v>
          </cell>
          <cell r="N210" t="str">
            <v>Non Incumbent</v>
          </cell>
        </row>
        <row r="211">
          <cell r="C211">
            <v>36526</v>
          </cell>
          <cell r="D211">
            <v>0</v>
          </cell>
          <cell r="E211">
            <v>0</v>
          </cell>
          <cell r="F211">
            <v>0</v>
          </cell>
          <cell r="G211">
            <v>0</v>
          </cell>
          <cell r="H211">
            <v>0</v>
          </cell>
          <cell r="I211">
            <v>0</v>
          </cell>
          <cell r="J211">
            <v>0</v>
          </cell>
          <cell r="K211">
            <v>0</v>
          </cell>
          <cell r="L211">
            <v>0</v>
          </cell>
          <cell r="M211">
            <v>0</v>
          </cell>
          <cell r="N211">
            <v>0</v>
          </cell>
        </row>
        <row r="212">
          <cell r="C212">
            <v>36892</v>
          </cell>
          <cell r="D212">
            <v>0</v>
          </cell>
          <cell r="E212">
            <v>0</v>
          </cell>
          <cell r="F212">
            <v>0</v>
          </cell>
          <cell r="G212">
            <v>0</v>
          </cell>
          <cell r="H212">
            <v>0</v>
          </cell>
          <cell r="I212">
            <v>0</v>
          </cell>
          <cell r="J212">
            <v>0</v>
          </cell>
          <cell r="K212">
            <v>0</v>
          </cell>
          <cell r="L212">
            <v>0</v>
          </cell>
          <cell r="M212">
            <v>0</v>
          </cell>
          <cell r="N212">
            <v>0</v>
          </cell>
        </row>
        <row r="213">
          <cell r="C213">
            <v>37257</v>
          </cell>
          <cell r="D213">
            <v>0.08</v>
          </cell>
          <cell r="E213">
            <v>0.08</v>
          </cell>
          <cell r="F213">
            <v>0.08</v>
          </cell>
          <cell r="G213">
            <v>0.08</v>
          </cell>
          <cell r="H213">
            <v>0.08</v>
          </cell>
          <cell r="I213">
            <v>0.08</v>
          </cell>
          <cell r="J213">
            <v>0.08</v>
          </cell>
          <cell r="K213">
            <v>0</v>
          </cell>
          <cell r="L213">
            <v>0.08</v>
          </cell>
          <cell r="M213">
            <v>0</v>
          </cell>
          <cell r="N213">
            <v>0</v>
          </cell>
        </row>
        <row r="214">
          <cell r="C214">
            <v>37622</v>
          </cell>
          <cell r="D214">
            <v>0.05</v>
          </cell>
          <cell r="E214">
            <v>0.05</v>
          </cell>
          <cell r="F214">
            <v>0.05</v>
          </cell>
          <cell r="G214">
            <v>0.05</v>
          </cell>
          <cell r="H214">
            <v>0.05</v>
          </cell>
          <cell r="I214">
            <v>0.05</v>
          </cell>
          <cell r="J214">
            <v>0.05</v>
          </cell>
          <cell r="K214">
            <v>0</v>
          </cell>
          <cell r="L214">
            <v>0.05</v>
          </cell>
          <cell r="M214">
            <v>0</v>
          </cell>
          <cell r="N214">
            <v>0</v>
          </cell>
        </row>
        <row r="215">
          <cell r="C215">
            <v>37987</v>
          </cell>
          <cell r="D215">
            <v>0.05</v>
          </cell>
          <cell r="E215">
            <v>0.05</v>
          </cell>
          <cell r="F215">
            <v>0.05</v>
          </cell>
          <cell r="G215">
            <v>0.05</v>
          </cell>
          <cell r="H215">
            <v>0.05</v>
          </cell>
          <cell r="I215">
            <v>0.05</v>
          </cell>
          <cell r="J215">
            <v>0.05</v>
          </cell>
          <cell r="K215">
            <v>0</v>
          </cell>
          <cell r="L215">
            <v>0.05</v>
          </cell>
          <cell r="M215">
            <v>0</v>
          </cell>
          <cell r="N215">
            <v>0</v>
          </cell>
        </row>
        <row r="216">
          <cell r="C216">
            <v>38353</v>
          </cell>
          <cell r="D216">
            <v>0.05</v>
          </cell>
          <cell r="E216">
            <v>0.05</v>
          </cell>
          <cell r="F216">
            <v>0.05</v>
          </cell>
          <cell r="G216">
            <v>0.05</v>
          </cell>
          <cell r="H216">
            <v>0.05</v>
          </cell>
          <cell r="I216">
            <v>0.05</v>
          </cell>
          <cell r="J216">
            <v>0.05</v>
          </cell>
          <cell r="K216">
            <v>0</v>
          </cell>
          <cell r="L216">
            <v>0.05</v>
          </cell>
          <cell r="M216">
            <v>0</v>
          </cell>
          <cell r="N216">
            <v>0</v>
          </cell>
        </row>
        <row r="217">
          <cell r="C217">
            <v>38718</v>
          </cell>
          <cell r="D217">
            <v>0.05</v>
          </cell>
          <cell r="E217">
            <v>0.05</v>
          </cell>
          <cell r="F217">
            <v>0.05</v>
          </cell>
          <cell r="G217">
            <v>0.05</v>
          </cell>
          <cell r="H217">
            <v>0.05</v>
          </cell>
          <cell r="I217">
            <v>0.05</v>
          </cell>
          <cell r="J217">
            <v>0.05</v>
          </cell>
          <cell r="K217">
            <v>0</v>
          </cell>
          <cell r="L217">
            <v>0.05</v>
          </cell>
          <cell r="M217">
            <v>0</v>
          </cell>
          <cell r="N217">
            <v>0</v>
          </cell>
        </row>
        <row r="229">
          <cell r="C229" t="str">
            <v>Pulse wins from:</v>
          </cell>
          <cell r="D229" t="str">
            <v>Pulse</v>
          </cell>
          <cell r="E229" t="str">
            <v>AGL</v>
          </cell>
          <cell r="F229" t="str">
            <v>TXU</v>
          </cell>
          <cell r="G229" t="str">
            <v>CitiPower</v>
          </cell>
          <cell r="H229" t="str">
            <v>Powercor</v>
          </cell>
          <cell r="I229" t="str">
            <v>Integral</v>
          </cell>
          <cell r="J229" t="str">
            <v>EnergyAustralia</v>
          </cell>
          <cell r="K229" t="str">
            <v>Rural NSW</v>
          </cell>
          <cell r="L229" t="str">
            <v>Energex</v>
          </cell>
          <cell r="M229" t="str">
            <v>Ergon</v>
          </cell>
          <cell r="N229" t="str">
            <v>Non Incumbent</v>
          </cell>
        </row>
        <row r="230">
          <cell r="C230">
            <v>36526</v>
          </cell>
          <cell r="D230">
            <v>0</v>
          </cell>
          <cell r="E230">
            <v>0</v>
          </cell>
          <cell r="F230">
            <v>0</v>
          </cell>
          <cell r="G230">
            <v>0</v>
          </cell>
          <cell r="H230">
            <v>0</v>
          </cell>
          <cell r="I230">
            <v>0</v>
          </cell>
          <cell r="J230">
            <v>0</v>
          </cell>
          <cell r="K230">
            <v>0</v>
          </cell>
          <cell r="L230">
            <v>0</v>
          </cell>
          <cell r="M230">
            <v>0</v>
          </cell>
          <cell r="N230">
            <v>0</v>
          </cell>
        </row>
        <row r="231">
          <cell r="C231">
            <v>36892</v>
          </cell>
          <cell r="D231">
            <v>0</v>
          </cell>
          <cell r="E231">
            <v>0</v>
          </cell>
          <cell r="F231">
            <v>0</v>
          </cell>
          <cell r="G231">
            <v>0</v>
          </cell>
          <cell r="H231">
            <v>0</v>
          </cell>
          <cell r="I231">
            <v>0</v>
          </cell>
          <cell r="J231">
            <v>0</v>
          </cell>
          <cell r="K231">
            <v>0</v>
          </cell>
          <cell r="L231">
            <v>0</v>
          </cell>
          <cell r="M231">
            <v>0</v>
          </cell>
          <cell r="N231">
            <v>0</v>
          </cell>
        </row>
        <row r="232">
          <cell r="C232">
            <v>37257</v>
          </cell>
          <cell r="D232">
            <v>0</v>
          </cell>
          <cell r="E232">
            <v>0.2</v>
          </cell>
          <cell r="F232">
            <v>0.2</v>
          </cell>
          <cell r="G232">
            <v>0.2</v>
          </cell>
          <cell r="H232">
            <v>0.21</v>
          </cell>
          <cell r="I232">
            <v>0.21</v>
          </cell>
          <cell r="J232">
            <v>0.22</v>
          </cell>
          <cell r="K232">
            <v>0</v>
          </cell>
          <cell r="L232">
            <v>0.21</v>
          </cell>
          <cell r="M232">
            <v>0</v>
          </cell>
          <cell r="N232">
            <v>0.18</v>
          </cell>
        </row>
        <row r="233">
          <cell r="C233">
            <v>37622</v>
          </cell>
          <cell r="D233">
            <v>0</v>
          </cell>
          <cell r="E233">
            <v>0.22</v>
          </cell>
          <cell r="F233">
            <v>0.22</v>
          </cell>
          <cell r="G233">
            <v>0.22</v>
          </cell>
          <cell r="H233">
            <v>0.22</v>
          </cell>
          <cell r="I233">
            <v>0.2</v>
          </cell>
          <cell r="J233">
            <v>0.22</v>
          </cell>
          <cell r="K233">
            <v>0</v>
          </cell>
          <cell r="L233">
            <v>0.22</v>
          </cell>
          <cell r="M233">
            <v>0</v>
          </cell>
          <cell r="N233">
            <v>0.2</v>
          </cell>
        </row>
        <row r="234">
          <cell r="C234">
            <v>37987</v>
          </cell>
          <cell r="D234">
            <v>0</v>
          </cell>
          <cell r="E234">
            <v>0.21</v>
          </cell>
          <cell r="F234">
            <v>0.22</v>
          </cell>
          <cell r="G234">
            <v>0.19</v>
          </cell>
          <cell r="H234">
            <v>0.21</v>
          </cell>
          <cell r="I234">
            <v>0.2</v>
          </cell>
          <cell r="J234">
            <v>0.23</v>
          </cell>
          <cell r="K234">
            <v>0</v>
          </cell>
          <cell r="L234">
            <v>0.21</v>
          </cell>
          <cell r="M234">
            <v>0</v>
          </cell>
          <cell r="N234">
            <v>0.2</v>
          </cell>
        </row>
        <row r="235">
          <cell r="C235">
            <v>38353</v>
          </cell>
          <cell r="D235">
            <v>0</v>
          </cell>
          <cell r="E235">
            <v>0.22</v>
          </cell>
          <cell r="F235">
            <v>0.24</v>
          </cell>
          <cell r="G235">
            <v>0.2</v>
          </cell>
          <cell r="H235">
            <v>0.23</v>
          </cell>
          <cell r="I235">
            <v>0.2</v>
          </cell>
          <cell r="J235">
            <v>0.23</v>
          </cell>
          <cell r="K235">
            <v>0</v>
          </cell>
          <cell r="L235">
            <v>0.22</v>
          </cell>
          <cell r="M235">
            <v>0</v>
          </cell>
          <cell r="N235">
            <v>0.2</v>
          </cell>
        </row>
        <row r="236">
          <cell r="C236">
            <v>38718</v>
          </cell>
          <cell r="D236">
            <v>0</v>
          </cell>
          <cell r="E236">
            <v>0.23</v>
          </cell>
          <cell r="F236">
            <v>0.24</v>
          </cell>
          <cell r="G236">
            <v>0.2</v>
          </cell>
          <cell r="H236">
            <v>0.23</v>
          </cell>
          <cell r="I236">
            <v>0.2</v>
          </cell>
          <cell r="J236">
            <v>0.23</v>
          </cell>
          <cell r="K236">
            <v>0</v>
          </cell>
          <cell r="L236">
            <v>0.22</v>
          </cell>
          <cell r="M236">
            <v>0</v>
          </cell>
          <cell r="N236">
            <v>0.2</v>
          </cell>
        </row>
        <row r="238">
          <cell r="C238" t="str">
            <v>AGL</v>
          </cell>
          <cell r="D238" t="str">
            <v>Pulse</v>
          </cell>
          <cell r="E238" t="str">
            <v>AGL</v>
          </cell>
          <cell r="F238" t="str">
            <v>TXU</v>
          </cell>
          <cell r="G238" t="str">
            <v>CitiPower</v>
          </cell>
          <cell r="H238" t="str">
            <v>Powercor</v>
          </cell>
          <cell r="I238" t="str">
            <v>Integral</v>
          </cell>
          <cell r="J238" t="str">
            <v>EnergyAustralia</v>
          </cell>
          <cell r="K238" t="str">
            <v>Rural NSW</v>
          </cell>
          <cell r="L238" t="str">
            <v>Energex</v>
          </cell>
          <cell r="M238" t="str">
            <v>Ergon</v>
          </cell>
          <cell r="N238" t="str">
            <v>Non Incumbent</v>
          </cell>
        </row>
        <row r="239">
          <cell r="C239">
            <v>36526</v>
          </cell>
          <cell r="D239">
            <v>0</v>
          </cell>
          <cell r="E239">
            <v>0</v>
          </cell>
          <cell r="F239">
            <v>0</v>
          </cell>
          <cell r="G239">
            <v>0</v>
          </cell>
          <cell r="H239">
            <v>0</v>
          </cell>
          <cell r="I239">
            <v>0</v>
          </cell>
          <cell r="J239">
            <v>0</v>
          </cell>
          <cell r="K239">
            <v>0</v>
          </cell>
          <cell r="L239">
            <v>0</v>
          </cell>
          <cell r="M239">
            <v>0</v>
          </cell>
          <cell r="N239">
            <v>0</v>
          </cell>
        </row>
        <row r="240">
          <cell r="C240">
            <v>36892</v>
          </cell>
          <cell r="D240">
            <v>0</v>
          </cell>
          <cell r="E240">
            <v>0</v>
          </cell>
          <cell r="F240">
            <v>0</v>
          </cell>
          <cell r="G240">
            <v>0</v>
          </cell>
          <cell r="H240">
            <v>0</v>
          </cell>
          <cell r="I240">
            <v>0</v>
          </cell>
          <cell r="J240">
            <v>0</v>
          </cell>
          <cell r="K240">
            <v>0</v>
          </cell>
          <cell r="L240">
            <v>0</v>
          </cell>
          <cell r="M240">
            <v>0</v>
          </cell>
          <cell r="N240">
            <v>0</v>
          </cell>
        </row>
        <row r="241">
          <cell r="C241">
            <v>37257</v>
          </cell>
          <cell r="D241">
            <v>0.18</v>
          </cell>
          <cell r="E241">
            <v>0</v>
          </cell>
          <cell r="F241">
            <v>0.16</v>
          </cell>
          <cell r="G241">
            <v>0.15</v>
          </cell>
          <cell r="H241">
            <v>0.17</v>
          </cell>
          <cell r="I241">
            <v>0.14000000000000001</v>
          </cell>
          <cell r="J241">
            <v>0.18</v>
          </cell>
          <cell r="K241">
            <v>0</v>
          </cell>
          <cell r="L241">
            <v>0.19</v>
          </cell>
          <cell r="M241">
            <v>0</v>
          </cell>
          <cell r="N241">
            <v>0.14000000000000001</v>
          </cell>
        </row>
        <row r="242">
          <cell r="C242">
            <v>37622</v>
          </cell>
          <cell r="D242">
            <v>0.18</v>
          </cell>
          <cell r="E242">
            <v>0</v>
          </cell>
          <cell r="F242">
            <v>0.18</v>
          </cell>
          <cell r="G242">
            <v>0.16</v>
          </cell>
          <cell r="H242">
            <v>0.19</v>
          </cell>
          <cell r="I242">
            <v>0.14000000000000001</v>
          </cell>
          <cell r="J242">
            <v>0.18</v>
          </cell>
          <cell r="K242">
            <v>0</v>
          </cell>
          <cell r="L242">
            <v>0.18</v>
          </cell>
          <cell r="M242">
            <v>0</v>
          </cell>
          <cell r="N242">
            <v>0.16</v>
          </cell>
        </row>
        <row r="243">
          <cell r="C243">
            <v>37987</v>
          </cell>
          <cell r="D243">
            <v>0.18</v>
          </cell>
          <cell r="E243">
            <v>0</v>
          </cell>
          <cell r="F243">
            <v>0.16</v>
          </cell>
          <cell r="G243">
            <v>0.14000000000000001</v>
          </cell>
          <cell r="H243">
            <v>0.17</v>
          </cell>
          <cell r="I243">
            <v>0.15</v>
          </cell>
          <cell r="J243">
            <v>0.15</v>
          </cell>
          <cell r="K243">
            <v>0</v>
          </cell>
          <cell r="L243">
            <v>0.19</v>
          </cell>
          <cell r="M243">
            <v>0</v>
          </cell>
          <cell r="N243">
            <v>0.16</v>
          </cell>
        </row>
        <row r="244">
          <cell r="C244">
            <v>38353</v>
          </cell>
          <cell r="D244">
            <v>0.15</v>
          </cell>
          <cell r="E244">
            <v>0</v>
          </cell>
          <cell r="F244">
            <v>0.16</v>
          </cell>
          <cell r="G244">
            <v>0.16</v>
          </cell>
          <cell r="H244">
            <v>0.15</v>
          </cell>
          <cell r="I244">
            <v>0.15</v>
          </cell>
          <cell r="J244">
            <v>0.15</v>
          </cell>
          <cell r="K244">
            <v>0</v>
          </cell>
          <cell r="L244">
            <v>0.17</v>
          </cell>
          <cell r="M244">
            <v>0</v>
          </cell>
          <cell r="N244">
            <v>0.16</v>
          </cell>
        </row>
        <row r="245">
          <cell r="C245">
            <v>38718</v>
          </cell>
          <cell r="D245">
            <v>0.15</v>
          </cell>
          <cell r="E245">
            <v>0</v>
          </cell>
          <cell r="F245">
            <v>0.16</v>
          </cell>
          <cell r="G245">
            <v>0.16</v>
          </cell>
          <cell r="H245">
            <v>0.15</v>
          </cell>
          <cell r="I245">
            <v>0.15</v>
          </cell>
          <cell r="J245">
            <v>0.15</v>
          </cell>
          <cell r="K245">
            <v>0</v>
          </cell>
          <cell r="L245">
            <v>0.17</v>
          </cell>
          <cell r="M245">
            <v>0</v>
          </cell>
          <cell r="N245">
            <v>0.16</v>
          </cell>
        </row>
        <row r="247">
          <cell r="C247" t="str">
            <v>TXU</v>
          </cell>
          <cell r="D247" t="str">
            <v>Pulse</v>
          </cell>
          <cell r="E247" t="str">
            <v>AGL</v>
          </cell>
          <cell r="F247" t="str">
            <v>TXU</v>
          </cell>
          <cell r="G247" t="str">
            <v>CitiPower</v>
          </cell>
          <cell r="H247" t="str">
            <v>Powercor</v>
          </cell>
          <cell r="I247" t="str">
            <v>Integral</v>
          </cell>
          <cell r="J247" t="str">
            <v>EnergyAustralia</v>
          </cell>
          <cell r="K247" t="str">
            <v>Rural NSW</v>
          </cell>
          <cell r="L247" t="str">
            <v>Energex</v>
          </cell>
          <cell r="M247" t="str">
            <v>Ergon</v>
          </cell>
          <cell r="N247" t="str">
            <v>Non Incumbent</v>
          </cell>
        </row>
        <row r="248">
          <cell r="C248">
            <v>36526</v>
          </cell>
          <cell r="D248">
            <v>0</v>
          </cell>
          <cell r="E248">
            <v>0</v>
          </cell>
          <cell r="F248">
            <v>0</v>
          </cell>
          <cell r="G248">
            <v>0</v>
          </cell>
          <cell r="H248">
            <v>0</v>
          </cell>
          <cell r="I248">
            <v>0</v>
          </cell>
          <cell r="J248">
            <v>0</v>
          </cell>
          <cell r="K248">
            <v>0</v>
          </cell>
          <cell r="L248">
            <v>0</v>
          </cell>
          <cell r="M248">
            <v>0</v>
          </cell>
          <cell r="N248">
            <v>0</v>
          </cell>
        </row>
        <row r="249">
          <cell r="C249">
            <v>36892</v>
          </cell>
          <cell r="D249">
            <v>0</v>
          </cell>
          <cell r="E249">
            <v>0</v>
          </cell>
          <cell r="F249">
            <v>0</v>
          </cell>
          <cell r="G249">
            <v>0</v>
          </cell>
          <cell r="H249">
            <v>0</v>
          </cell>
          <cell r="I249">
            <v>0</v>
          </cell>
          <cell r="J249">
            <v>0</v>
          </cell>
          <cell r="K249">
            <v>0</v>
          </cell>
          <cell r="L249">
            <v>0</v>
          </cell>
          <cell r="M249">
            <v>0</v>
          </cell>
          <cell r="N249">
            <v>0</v>
          </cell>
        </row>
        <row r="250">
          <cell r="C250">
            <v>37257</v>
          </cell>
          <cell r="D250">
            <v>0.2</v>
          </cell>
          <cell r="E250">
            <v>0.2</v>
          </cell>
          <cell r="F250">
            <v>0</v>
          </cell>
          <cell r="G250">
            <v>0.15</v>
          </cell>
          <cell r="H250">
            <v>0.19</v>
          </cell>
          <cell r="I250">
            <v>0.19</v>
          </cell>
          <cell r="J250">
            <v>0.19</v>
          </cell>
          <cell r="K250">
            <v>0</v>
          </cell>
          <cell r="L250">
            <v>0.2</v>
          </cell>
          <cell r="M250">
            <v>0</v>
          </cell>
          <cell r="N250">
            <v>0.17</v>
          </cell>
        </row>
        <row r="251">
          <cell r="C251">
            <v>37622</v>
          </cell>
          <cell r="D251">
            <v>0.22</v>
          </cell>
          <cell r="E251">
            <v>0.22</v>
          </cell>
          <cell r="F251">
            <v>0</v>
          </cell>
          <cell r="G251">
            <v>0.15</v>
          </cell>
          <cell r="H251">
            <v>0.21</v>
          </cell>
          <cell r="I251">
            <v>0.19</v>
          </cell>
          <cell r="J251">
            <v>0.2</v>
          </cell>
          <cell r="K251">
            <v>0</v>
          </cell>
          <cell r="L251">
            <v>0.2</v>
          </cell>
          <cell r="M251">
            <v>0</v>
          </cell>
          <cell r="N251">
            <v>0.18</v>
          </cell>
        </row>
        <row r="252">
          <cell r="C252">
            <v>37987</v>
          </cell>
          <cell r="D252">
            <v>0.22</v>
          </cell>
          <cell r="E252">
            <v>0.2</v>
          </cell>
          <cell r="F252">
            <v>0</v>
          </cell>
          <cell r="G252">
            <v>0.15</v>
          </cell>
          <cell r="H252">
            <v>0.21</v>
          </cell>
          <cell r="I252">
            <v>0.19</v>
          </cell>
          <cell r="J252">
            <v>0.21</v>
          </cell>
          <cell r="K252">
            <v>0</v>
          </cell>
          <cell r="L252">
            <v>0.21</v>
          </cell>
          <cell r="M252">
            <v>0</v>
          </cell>
          <cell r="N252">
            <v>0.16</v>
          </cell>
        </row>
        <row r="253">
          <cell r="C253">
            <v>38353</v>
          </cell>
          <cell r="D253">
            <v>0.22</v>
          </cell>
          <cell r="E253">
            <v>0.21</v>
          </cell>
          <cell r="F253">
            <v>0</v>
          </cell>
          <cell r="G253">
            <v>0.15</v>
          </cell>
          <cell r="H253">
            <v>0.22</v>
          </cell>
          <cell r="I253">
            <v>0.19</v>
          </cell>
          <cell r="J253">
            <v>0.21</v>
          </cell>
          <cell r="K253">
            <v>0</v>
          </cell>
          <cell r="L253">
            <v>0.21</v>
          </cell>
          <cell r="M253">
            <v>0</v>
          </cell>
          <cell r="N253">
            <v>0.16</v>
          </cell>
        </row>
        <row r="254">
          <cell r="C254">
            <v>38718</v>
          </cell>
          <cell r="D254">
            <v>0.22</v>
          </cell>
          <cell r="E254">
            <v>0.21</v>
          </cell>
          <cell r="F254">
            <v>0</v>
          </cell>
          <cell r="G254">
            <v>0.15</v>
          </cell>
          <cell r="H254">
            <v>0.22</v>
          </cell>
          <cell r="I254">
            <v>0.19</v>
          </cell>
          <cell r="J254">
            <v>0.21</v>
          </cell>
          <cell r="K254">
            <v>0</v>
          </cell>
          <cell r="L254">
            <v>0.21</v>
          </cell>
          <cell r="M254">
            <v>0</v>
          </cell>
          <cell r="N254">
            <v>0.16</v>
          </cell>
        </row>
        <row r="256">
          <cell r="C256" t="str">
            <v>CitiPower</v>
          </cell>
          <cell r="D256" t="str">
            <v>Pulse</v>
          </cell>
          <cell r="E256" t="str">
            <v>AGL</v>
          </cell>
          <cell r="F256" t="str">
            <v>TXU</v>
          </cell>
          <cell r="G256" t="str">
            <v>CitiPower</v>
          </cell>
          <cell r="H256" t="str">
            <v>Powercor</v>
          </cell>
          <cell r="I256" t="str">
            <v>Integral</v>
          </cell>
          <cell r="J256" t="str">
            <v>EnergyAustralia</v>
          </cell>
          <cell r="K256" t="str">
            <v>Rural NSW</v>
          </cell>
          <cell r="L256" t="str">
            <v>Energex</v>
          </cell>
          <cell r="M256" t="str">
            <v>Ergon</v>
          </cell>
          <cell r="N256" t="str">
            <v>Non Incumbent</v>
          </cell>
        </row>
        <row r="257">
          <cell r="C257">
            <v>36526</v>
          </cell>
          <cell r="D257">
            <v>0</v>
          </cell>
          <cell r="E257">
            <v>0</v>
          </cell>
          <cell r="F257">
            <v>0</v>
          </cell>
          <cell r="G257">
            <v>0</v>
          </cell>
          <cell r="H257">
            <v>0</v>
          </cell>
          <cell r="I257">
            <v>0</v>
          </cell>
          <cell r="J257">
            <v>0</v>
          </cell>
          <cell r="K257">
            <v>0</v>
          </cell>
          <cell r="L257">
            <v>0</v>
          </cell>
          <cell r="M257">
            <v>0</v>
          </cell>
          <cell r="N257">
            <v>0</v>
          </cell>
        </row>
        <row r="258">
          <cell r="C258">
            <v>36892</v>
          </cell>
          <cell r="D258">
            <v>0</v>
          </cell>
          <cell r="E258">
            <v>0</v>
          </cell>
          <cell r="F258">
            <v>0</v>
          </cell>
          <cell r="G258">
            <v>0</v>
          </cell>
          <cell r="H258">
            <v>0</v>
          </cell>
          <cell r="I258">
            <v>0</v>
          </cell>
          <cell r="J258">
            <v>0</v>
          </cell>
          <cell r="K258">
            <v>0</v>
          </cell>
          <cell r="L258">
            <v>0</v>
          </cell>
          <cell r="M258">
            <v>0</v>
          </cell>
          <cell r="N258">
            <v>0</v>
          </cell>
        </row>
        <row r="259">
          <cell r="C259">
            <v>37257</v>
          </cell>
          <cell r="D259">
            <v>0.1</v>
          </cell>
          <cell r="E259">
            <v>0.1</v>
          </cell>
          <cell r="F259">
            <v>0.1</v>
          </cell>
          <cell r="G259">
            <v>0</v>
          </cell>
          <cell r="H259">
            <v>0.1</v>
          </cell>
          <cell r="I259">
            <v>0</v>
          </cell>
          <cell r="J259">
            <v>0</v>
          </cell>
          <cell r="K259">
            <v>0</v>
          </cell>
          <cell r="L259">
            <v>0</v>
          </cell>
          <cell r="M259">
            <v>0</v>
          </cell>
          <cell r="N259">
            <v>0.1</v>
          </cell>
        </row>
        <row r="260">
          <cell r="C260">
            <v>37622</v>
          </cell>
          <cell r="D260">
            <v>7.0000000000000007E-2</v>
          </cell>
          <cell r="E260">
            <v>0.05</v>
          </cell>
          <cell r="F260">
            <v>0.05</v>
          </cell>
          <cell r="G260">
            <v>0</v>
          </cell>
          <cell r="H260">
            <v>0.05</v>
          </cell>
          <cell r="I260">
            <v>0</v>
          </cell>
          <cell r="J260">
            <v>0</v>
          </cell>
          <cell r="K260">
            <v>0</v>
          </cell>
          <cell r="L260">
            <v>0</v>
          </cell>
          <cell r="M260">
            <v>0</v>
          </cell>
          <cell r="N260">
            <v>0.05</v>
          </cell>
        </row>
        <row r="261">
          <cell r="C261">
            <v>37987</v>
          </cell>
          <cell r="D261">
            <v>0.05</v>
          </cell>
          <cell r="E261">
            <v>0.05</v>
          </cell>
          <cell r="F261">
            <v>0.05</v>
          </cell>
          <cell r="G261">
            <v>0</v>
          </cell>
          <cell r="H261">
            <v>0.05</v>
          </cell>
          <cell r="I261">
            <v>0</v>
          </cell>
          <cell r="J261">
            <v>0</v>
          </cell>
          <cell r="K261">
            <v>0</v>
          </cell>
          <cell r="L261">
            <v>0</v>
          </cell>
          <cell r="M261">
            <v>0</v>
          </cell>
          <cell r="N261">
            <v>0.05</v>
          </cell>
        </row>
        <row r="262">
          <cell r="C262">
            <v>38353</v>
          </cell>
          <cell r="D262">
            <v>0.05</v>
          </cell>
          <cell r="E262">
            <v>0.05</v>
          </cell>
          <cell r="F262">
            <v>0.05</v>
          </cell>
          <cell r="G262">
            <v>0</v>
          </cell>
          <cell r="H262">
            <v>0.05</v>
          </cell>
          <cell r="I262">
            <v>0</v>
          </cell>
          <cell r="J262">
            <v>0</v>
          </cell>
          <cell r="K262">
            <v>0</v>
          </cell>
          <cell r="L262">
            <v>0</v>
          </cell>
          <cell r="M262">
            <v>0</v>
          </cell>
          <cell r="N262">
            <v>0.05</v>
          </cell>
        </row>
        <row r="263">
          <cell r="C263">
            <v>38718</v>
          </cell>
          <cell r="D263">
            <v>0.05</v>
          </cell>
          <cell r="E263">
            <v>0.05</v>
          </cell>
          <cell r="F263">
            <v>0.05</v>
          </cell>
          <cell r="G263">
            <v>0</v>
          </cell>
          <cell r="H263">
            <v>0.05</v>
          </cell>
          <cell r="I263">
            <v>0</v>
          </cell>
          <cell r="J263">
            <v>0</v>
          </cell>
          <cell r="K263">
            <v>0</v>
          </cell>
          <cell r="L263">
            <v>0</v>
          </cell>
          <cell r="M263">
            <v>0</v>
          </cell>
          <cell r="N263">
            <v>0.05</v>
          </cell>
        </row>
        <row r="265">
          <cell r="C265" t="str">
            <v>Powercor</v>
          </cell>
          <cell r="D265" t="str">
            <v>Pulse</v>
          </cell>
          <cell r="E265" t="str">
            <v>AGL</v>
          </cell>
          <cell r="F265" t="str">
            <v>TXU</v>
          </cell>
          <cell r="G265" t="str">
            <v>CitiPower</v>
          </cell>
          <cell r="H265" t="str">
            <v>Powercor</v>
          </cell>
          <cell r="I265" t="str">
            <v>Integral</v>
          </cell>
          <cell r="J265" t="str">
            <v>EnergyAustralia</v>
          </cell>
          <cell r="K265" t="str">
            <v>Rural NSW</v>
          </cell>
          <cell r="L265" t="str">
            <v>Energex</v>
          </cell>
          <cell r="M265" t="str">
            <v>Ergon</v>
          </cell>
          <cell r="N265" t="str">
            <v>Non Incumbent</v>
          </cell>
        </row>
        <row r="266">
          <cell r="C266">
            <v>36526</v>
          </cell>
          <cell r="D266">
            <v>0</v>
          </cell>
          <cell r="E266">
            <v>0</v>
          </cell>
          <cell r="F266">
            <v>0</v>
          </cell>
          <cell r="G266">
            <v>0</v>
          </cell>
          <cell r="H266">
            <v>0</v>
          </cell>
          <cell r="I266">
            <v>0</v>
          </cell>
          <cell r="J266">
            <v>0</v>
          </cell>
          <cell r="K266">
            <v>0</v>
          </cell>
          <cell r="L266">
            <v>0</v>
          </cell>
          <cell r="M266">
            <v>0</v>
          </cell>
          <cell r="N266">
            <v>0</v>
          </cell>
        </row>
        <row r="267">
          <cell r="C267">
            <v>36892</v>
          </cell>
          <cell r="D267">
            <v>0</v>
          </cell>
          <cell r="E267">
            <v>0</v>
          </cell>
          <cell r="F267">
            <v>0</v>
          </cell>
          <cell r="G267">
            <v>0</v>
          </cell>
          <cell r="H267">
            <v>0</v>
          </cell>
          <cell r="I267">
            <v>0</v>
          </cell>
          <cell r="J267">
            <v>0</v>
          </cell>
          <cell r="K267">
            <v>0</v>
          </cell>
          <cell r="L267">
            <v>0</v>
          </cell>
          <cell r="M267">
            <v>0</v>
          </cell>
          <cell r="N267">
            <v>0</v>
          </cell>
        </row>
        <row r="268">
          <cell r="C268">
            <v>37257</v>
          </cell>
          <cell r="D268">
            <v>0.16</v>
          </cell>
          <cell r="E268">
            <v>0.16</v>
          </cell>
          <cell r="F268">
            <v>0.18</v>
          </cell>
          <cell r="G268">
            <v>0.16</v>
          </cell>
          <cell r="H268">
            <v>0</v>
          </cell>
          <cell r="I268">
            <v>0.15</v>
          </cell>
          <cell r="J268">
            <v>0.18</v>
          </cell>
          <cell r="K268">
            <v>0</v>
          </cell>
          <cell r="L268">
            <v>0.2</v>
          </cell>
          <cell r="M268">
            <v>0</v>
          </cell>
          <cell r="N268">
            <v>0.16</v>
          </cell>
        </row>
        <row r="269">
          <cell r="C269">
            <v>37622</v>
          </cell>
          <cell r="D269">
            <v>0.2</v>
          </cell>
          <cell r="E269">
            <v>0.18</v>
          </cell>
          <cell r="F269">
            <v>0.21</v>
          </cell>
          <cell r="G269">
            <v>0.16</v>
          </cell>
          <cell r="H269">
            <v>0</v>
          </cell>
          <cell r="I269">
            <v>0.15</v>
          </cell>
          <cell r="J269">
            <v>0.2</v>
          </cell>
          <cell r="K269">
            <v>0</v>
          </cell>
          <cell r="L269">
            <v>0.2</v>
          </cell>
          <cell r="M269">
            <v>0</v>
          </cell>
          <cell r="N269">
            <v>0.16</v>
          </cell>
        </row>
        <row r="270">
          <cell r="C270">
            <v>37987</v>
          </cell>
          <cell r="D270">
            <v>0.2</v>
          </cell>
          <cell r="E270">
            <v>0.18</v>
          </cell>
          <cell r="F270">
            <v>0.21</v>
          </cell>
          <cell r="G270">
            <v>0.16</v>
          </cell>
          <cell r="H270">
            <v>0</v>
          </cell>
          <cell r="I270">
            <v>0.14000000000000001</v>
          </cell>
          <cell r="J270">
            <v>0.21</v>
          </cell>
          <cell r="K270">
            <v>0</v>
          </cell>
          <cell r="L270">
            <v>0.19</v>
          </cell>
          <cell r="M270">
            <v>0</v>
          </cell>
          <cell r="N270">
            <v>0.16</v>
          </cell>
        </row>
        <row r="271">
          <cell r="C271">
            <v>38353</v>
          </cell>
          <cell r="D271">
            <v>0.22</v>
          </cell>
          <cell r="E271">
            <v>0.19</v>
          </cell>
          <cell r="F271">
            <v>0.22</v>
          </cell>
          <cell r="G271">
            <v>0.16</v>
          </cell>
          <cell r="H271">
            <v>0</v>
          </cell>
          <cell r="I271">
            <v>0.14000000000000001</v>
          </cell>
          <cell r="J271">
            <v>0.21</v>
          </cell>
          <cell r="K271">
            <v>0</v>
          </cell>
          <cell r="L271">
            <v>0.2</v>
          </cell>
          <cell r="M271">
            <v>0</v>
          </cell>
          <cell r="N271">
            <v>0.16</v>
          </cell>
        </row>
        <row r="272">
          <cell r="C272">
            <v>38718</v>
          </cell>
          <cell r="D272">
            <v>0.22</v>
          </cell>
          <cell r="E272">
            <v>0.18</v>
          </cell>
          <cell r="F272">
            <v>0.22</v>
          </cell>
          <cell r="G272">
            <v>0.16</v>
          </cell>
          <cell r="H272">
            <v>0</v>
          </cell>
          <cell r="I272">
            <v>0.14000000000000001</v>
          </cell>
          <cell r="J272">
            <v>0.21</v>
          </cell>
          <cell r="K272">
            <v>0</v>
          </cell>
          <cell r="L272">
            <v>0.2</v>
          </cell>
          <cell r="M272">
            <v>0</v>
          </cell>
          <cell r="N272">
            <v>0.16</v>
          </cell>
        </row>
        <row r="274">
          <cell r="C274" t="str">
            <v>Integral</v>
          </cell>
          <cell r="D274" t="str">
            <v>Pulse</v>
          </cell>
          <cell r="E274" t="str">
            <v>AGL</v>
          </cell>
          <cell r="F274" t="str">
            <v>TXU</v>
          </cell>
          <cell r="G274" t="str">
            <v>CitiPower</v>
          </cell>
          <cell r="H274" t="str">
            <v>Powercor</v>
          </cell>
          <cell r="I274" t="str">
            <v>Integral</v>
          </cell>
          <cell r="J274" t="str">
            <v>EnergyAustralia</v>
          </cell>
          <cell r="K274" t="str">
            <v>Rural NSW</v>
          </cell>
          <cell r="L274" t="str">
            <v>Energex</v>
          </cell>
          <cell r="M274" t="str">
            <v>Ergon</v>
          </cell>
          <cell r="N274" t="str">
            <v>Non Incumbent</v>
          </cell>
        </row>
        <row r="275">
          <cell r="C275">
            <v>36526</v>
          </cell>
          <cell r="D275">
            <v>0</v>
          </cell>
          <cell r="E275">
            <v>0</v>
          </cell>
          <cell r="F275">
            <v>0</v>
          </cell>
          <cell r="G275">
            <v>0</v>
          </cell>
          <cell r="H275">
            <v>0</v>
          </cell>
          <cell r="I275">
            <v>0</v>
          </cell>
          <cell r="J275">
            <v>0</v>
          </cell>
          <cell r="K275">
            <v>0</v>
          </cell>
          <cell r="L275">
            <v>0</v>
          </cell>
          <cell r="M275">
            <v>0</v>
          </cell>
          <cell r="N275">
            <v>0</v>
          </cell>
        </row>
        <row r="276">
          <cell r="C276">
            <v>36892</v>
          </cell>
          <cell r="D276">
            <v>0</v>
          </cell>
          <cell r="E276">
            <v>0</v>
          </cell>
          <cell r="F276">
            <v>0</v>
          </cell>
          <cell r="G276">
            <v>0</v>
          </cell>
          <cell r="H276">
            <v>0</v>
          </cell>
          <cell r="I276">
            <v>0</v>
          </cell>
          <cell r="J276">
            <v>0</v>
          </cell>
          <cell r="K276">
            <v>0</v>
          </cell>
          <cell r="L276">
            <v>0</v>
          </cell>
          <cell r="M276">
            <v>0</v>
          </cell>
          <cell r="N276">
            <v>0</v>
          </cell>
        </row>
        <row r="277">
          <cell r="C277">
            <v>37257</v>
          </cell>
          <cell r="D277">
            <v>0</v>
          </cell>
          <cell r="E277">
            <v>0</v>
          </cell>
          <cell r="F277">
            <v>0</v>
          </cell>
          <cell r="G277">
            <v>0</v>
          </cell>
          <cell r="H277">
            <v>0</v>
          </cell>
          <cell r="I277">
            <v>0</v>
          </cell>
          <cell r="J277">
            <v>0</v>
          </cell>
          <cell r="K277">
            <v>0</v>
          </cell>
          <cell r="L277">
            <v>0</v>
          </cell>
          <cell r="M277">
            <v>0</v>
          </cell>
          <cell r="N277">
            <v>0</v>
          </cell>
        </row>
        <row r="278">
          <cell r="C278">
            <v>37622</v>
          </cell>
          <cell r="D278">
            <v>0</v>
          </cell>
          <cell r="E278">
            <v>0</v>
          </cell>
          <cell r="F278">
            <v>0</v>
          </cell>
          <cell r="G278">
            <v>0</v>
          </cell>
          <cell r="H278">
            <v>0</v>
          </cell>
          <cell r="I278">
            <v>0</v>
          </cell>
          <cell r="J278">
            <v>0</v>
          </cell>
          <cell r="K278">
            <v>0</v>
          </cell>
          <cell r="L278">
            <v>0</v>
          </cell>
          <cell r="M278">
            <v>0</v>
          </cell>
          <cell r="N278">
            <v>0</v>
          </cell>
        </row>
        <row r="279">
          <cell r="C279">
            <v>37987</v>
          </cell>
          <cell r="D279">
            <v>0</v>
          </cell>
          <cell r="E279">
            <v>0</v>
          </cell>
          <cell r="F279">
            <v>0</v>
          </cell>
          <cell r="G279">
            <v>0</v>
          </cell>
          <cell r="H279">
            <v>0</v>
          </cell>
          <cell r="I279">
            <v>0</v>
          </cell>
          <cell r="J279">
            <v>0</v>
          </cell>
          <cell r="K279">
            <v>0</v>
          </cell>
          <cell r="L279">
            <v>0</v>
          </cell>
          <cell r="M279">
            <v>0</v>
          </cell>
          <cell r="N279">
            <v>0</v>
          </cell>
        </row>
        <row r="280">
          <cell r="C280">
            <v>38353</v>
          </cell>
          <cell r="D280">
            <v>0</v>
          </cell>
          <cell r="E280">
            <v>0</v>
          </cell>
          <cell r="F280">
            <v>0</v>
          </cell>
          <cell r="G280">
            <v>0</v>
          </cell>
          <cell r="H280">
            <v>0</v>
          </cell>
          <cell r="I280">
            <v>0</v>
          </cell>
          <cell r="J280">
            <v>0</v>
          </cell>
          <cell r="K280">
            <v>0</v>
          </cell>
          <cell r="L280">
            <v>0</v>
          </cell>
          <cell r="M280">
            <v>0</v>
          </cell>
          <cell r="N280">
            <v>0</v>
          </cell>
        </row>
        <row r="281">
          <cell r="C281">
            <v>38718</v>
          </cell>
          <cell r="D281">
            <v>0</v>
          </cell>
          <cell r="E281">
            <v>0</v>
          </cell>
          <cell r="F281">
            <v>0</v>
          </cell>
          <cell r="G281">
            <v>0</v>
          </cell>
          <cell r="H281">
            <v>0</v>
          </cell>
          <cell r="I281">
            <v>0</v>
          </cell>
          <cell r="J281">
            <v>0</v>
          </cell>
          <cell r="K281">
            <v>0</v>
          </cell>
          <cell r="L281">
            <v>0</v>
          </cell>
          <cell r="M281">
            <v>0</v>
          </cell>
          <cell r="N281">
            <v>0</v>
          </cell>
        </row>
        <row r="283">
          <cell r="C283" t="str">
            <v>EnergyAustralia</v>
          </cell>
          <cell r="D283" t="str">
            <v>Pulse</v>
          </cell>
          <cell r="E283" t="str">
            <v>AGL</v>
          </cell>
          <cell r="F283" t="str">
            <v>TXU</v>
          </cell>
          <cell r="G283" t="str">
            <v>CitiPower</v>
          </cell>
          <cell r="H283" t="str">
            <v>Powercor</v>
          </cell>
          <cell r="I283" t="str">
            <v>Integral</v>
          </cell>
          <cell r="J283" t="str">
            <v>EnergyAustralia</v>
          </cell>
          <cell r="K283" t="str">
            <v>Rural NSW</v>
          </cell>
          <cell r="L283" t="str">
            <v>Energex</v>
          </cell>
          <cell r="M283" t="str">
            <v>Ergon</v>
          </cell>
          <cell r="N283" t="str">
            <v>Non Incumbent</v>
          </cell>
        </row>
        <row r="284">
          <cell r="C284">
            <v>36526</v>
          </cell>
          <cell r="D284">
            <v>0</v>
          </cell>
          <cell r="E284">
            <v>0</v>
          </cell>
          <cell r="F284">
            <v>0</v>
          </cell>
          <cell r="G284">
            <v>0</v>
          </cell>
          <cell r="H284">
            <v>0</v>
          </cell>
          <cell r="I284">
            <v>0</v>
          </cell>
          <cell r="J284">
            <v>0</v>
          </cell>
          <cell r="K284">
            <v>0</v>
          </cell>
          <cell r="L284">
            <v>0</v>
          </cell>
          <cell r="M284">
            <v>0</v>
          </cell>
          <cell r="N284">
            <v>0</v>
          </cell>
        </row>
        <row r="285">
          <cell r="C285">
            <v>36892</v>
          </cell>
          <cell r="D285">
            <v>0</v>
          </cell>
          <cell r="E285">
            <v>0</v>
          </cell>
          <cell r="F285">
            <v>0</v>
          </cell>
          <cell r="G285">
            <v>0</v>
          </cell>
          <cell r="H285">
            <v>0</v>
          </cell>
          <cell r="I285">
            <v>0</v>
          </cell>
          <cell r="J285">
            <v>0</v>
          </cell>
          <cell r="K285">
            <v>0</v>
          </cell>
          <cell r="L285">
            <v>0</v>
          </cell>
          <cell r="M285">
            <v>0</v>
          </cell>
          <cell r="N285">
            <v>0</v>
          </cell>
        </row>
        <row r="286">
          <cell r="C286">
            <v>37257</v>
          </cell>
          <cell r="D286">
            <v>0.12</v>
          </cell>
          <cell r="E286">
            <v>0.1</v>
          </cell>
          <cell r="F286">
            <v>0.1</v>
          </cell>
          <cell r="G286">
            <v>0.1</v>
          </cell>
          <cell r="H286">
            <v>0.09</v>
          </cell>
          <cell r="I286">
            <v>0.08</v>
          </cell>
          <cell r="J286">
            <v>0</v>
          </cell>
          <cell r="K286">
            <v>0</v>
          </cell>
          <cell r="L286">
            <v>0.12</v>
          </cell>
          <cell r="M286">
            <v>0</v>
          </cell>
          <cell r="N286">
            <v>0.1</v>
          </cell>
        </row>
        <row r="287">
          <cell r="C287">
            <v>37622</v>
          </cell>
          <cell r="D287">
            <v>0.1</v>
          </cell>
          <cell r="E287">
            <v>0.12</v>
          </cell>
          <cell r="F287">
            <v>0.12</v>
          </cell>
          <cell r="G287">
            <v>0.1</v>
          </cell>
          <cell r="H287">
            <v>0.1</v>
          </cell>
          <cell r="I287">
            <v>0.09</v>
          </cell>
          <cell r="J287">
            <v>0</v>
          </cell>
          <cell r="K287">
            <v>0</v>
          </cell>
          <cell r="L287">
            <v>0.15</v>
          </cell>
          <cell r="M287">
            <v>0</v>
          </cell>
          <cell r="N287">
            <v>0.1</v>
          </cell>
        </row>
        <row r="288">
          <cell r="C288">
            <v>37987</v>
          </cell>
          <cell r="D288">
            <v>0.14000000000000001</v>
          </cell>
          <cell r="E288">
            <v>0.13</v>
          </cell>
          <cell r="F288">
            <v>0.13</v>
          </cell>
          <cell r="G288">
            <v>0.13</v>
          </cell>
          <cell r="H288">
            <v>0.13</v>
          </cell>
          <cell r="I288">
            <v>0.12</v>
          </cell>
          <cell r="J288">
            <v>0</v>
          </cell>
          <cell r="K288">
            <v>0</v>
          </cell>
          <cell r="L288">
            <v>0.15</v>
          </cell>
          <cell r="M288">
            <v>0</v>
          </cell>
          <cell r="N288">
            <v>0.12</v>
          </cell>
        </row>
        <row r="289">
          <cell r="C289">
            <v>38353</v>
          </cell>
          <cell r="D289">
            <v>0.15</v>
          </cell>
          <cell r="E289">
            <v>0.13</v>
          </cell>
          <cell r="F289">
            <v>0.13</v>
          </cell>
          <cell r="G289">
            <v>0.13</v>
          </cell>
          <cell r="H289">
            <v>0.15</v>
          </cell>
          <cell r="I289">
            <v>0.12</v>
          </cell>
          <cell r="J289">
            <v>0</v>
          </cell>
          <cell r="K289">
            <v>0</v>
          </cell>
          <cell r="L289">
            <v>0.15</v>
          </cell>
          <cell r="M289">
            <v>0</v>
          </cell>
          <cell r="N289">
            <v>0.12</v>
          </cell>
        </row>
        <row r="290">
          <cell r="C290">
            <v>38718</v>
          </cell>
          <cell r="D290">
            <v>0.15</v>
          </cell>
          <cell r="E290">
            <v>0.13</v>
          </cell>
          <cell r="F290">
            <v>0.13</v>
          </cell>
          <cell r="G290">
            <v>0.13</v>
          </cell>
          <cell r="H290">
            <v>0.15</v>
          </cell>
          <cell r="I290">
            <v>0.12</v>
          </cell>
          <cell r="J290">
            <v>0</v>
          </cell>
          <cell r="K290">
            <v>0</v>
          </cell>
          <cell r="L290">
            <v>0.15</v>
          </cell>
          <cell r="M290">
            <v>0</v>
          </cell>
          <cell r="N290">
            <v>0.12</v>
          </cell>
        </row>
        <row r="292">
          <cell r="C292" t="str">
            <v>Rural NSW</v>
          </cell>
          <cell r="D292" t="str">
            <v>Pulse</v>
          </cell>
          <cell r="E292" t="str">
            <v>AGL</v>
          </cell>
          <cell r="F292" t="str">
            <v>TXU</v>
          </cell>
          <cell r="G292" t="str">
            <v>CitiPower</v>
          </cell>
          <cell r="H292" t="str">
            <v>Powercor</v>
          </cell>
          <cell r="I292" t="str">
            <v>Integral</v>
          </cell>
          <cell r="J292" t="str">
            <v>EnergyAustralia</v>
          </cell>
          <cell r="K292" t="str">
            <v>Rural NSW</v>
          </cell>
          <cell r="L292" t="str">
            <v>Energex</v>
          </cell>
          <cell r="M292" t="str">
            <v>Ergon</v>
          </cell>
          <cell r="N292" t="str">
            <v>Non Incumbent</v>
          </cell>
        </row>
        <row r="293">
          <cell r="C293">
            <v>36526</v>
          </cell>
          <cell r="D293">
            <v>0</v>
          </cell>
          <cell r="E293">
            <v>0</v>
          </cell>
          <cell r="F293">
            <v>0</v>
          </cell>
          <cell r="G293">
            <v>0</v>
          </cell>
          <cell r="H293">
            <v>0</v>
          </cell>
          <cell r="I293">
            <v>0</v>
          </cell>
          <cell r="J293">
            <v>0</v>
          </cell>
          <cell r="K293">
            <v>0</v>
          </cell>
          <cell r="L293">
            <v>0</v>
          </cell>
          <cell r="M293">
            <v>0</v>
          </cell>
          <cell r="N293">
            <v>0</v>
          </cell>
        </row>
        <row r="294">
          <cell r="C294">
            <v>36892</v>
          </cell>
          <cell r="D294">
            <v>0</v>
          </cell>
          <cell r="E294">
            <v>0</v>
          </cell>
          <cell r="F294">
            <v>0</v>
          </cell>
          <cell r="G294">
            <v>0</v>
          </cell>
          <cell r="H294">
            <v>0</v>
          </cell>
          <cell r="I294">
            <v>0</v>
          </cell>
          <cell r="J294">
            <v>0</v>
          </cell>
          <cell r="K294">
            <v>0</v>
          </cell>
          <cell r="L294">
            <v>0</v>
          </cell>
          <cell r="M294">
            <v>0</v>
          </cell>
          <cell r="N294">
            <v>0</v>
          </cell>
        </row>
        <row r="295">
          <cell r="C295">
            <v>37257</v>
          </cell>
          <cell r="D295">
            <v>0</v>
          </cell>
          <cell r="E295">
            <v>0</v>
          </cell>
          <cell r="F295">
            <v>0</v>
          </cell>
          <cell r="G295">
            <v>0</v>
          </cell>
          <cell r="H295">
            <v>0</v>
          </cell>
          <cell r="I295">
            <v>0</v>
          </cell>
          <cell r="J295">
            <v>0</v>
          </cell>
          <cell r="K295">
            <v>0</v>
          </cell>
          <cell r="L295">
            <v>0</v>
          </cell>
          <cell r="M295">
            <v>0</v>
          </cell>
          <cell r="N295">
            <v>0</v>
          </cell>
        </row>
        <row r="296">
          <cell r="C296">
            <v>37622</v>
          </cell>
          <cell r="D296">
            <v>0</v>
          </cell>
          <cell r="E296">
            <v>0</v>
          </cell>
          <cell r="F296">
            <v>0</v>
          </cell>
          <cell r="G296">
            <v>0</v>
          </cell>
          <cell r="H296">
            <v>0</v>
          </cell>
          <cell r="I296">
            <v>0</v>
          </cell>
          <cell r="J296">
            <v>0</v>
          </cell>
          <cell r="K296">
            <v>0</v>
          </cell>
          <cell r="L296">
            <v>0</v>
          </cell>
          <cell r="M296">
            <v>0</v>
          </cell>
          <cell r="N296">
            <v>0</v>
          </cell>
        </row>
        <row r="297">
          <cell r="C297">
            <v>37987</v>
          </cell>
          <cell r="D297">
            <v>0</v>
          </cell>
          <cell r="E297">
            <v>0</v>
          </cell>
          <cell r="F297">
            <v>0</v>
          </cell>
          <cell r="G297">
            <v>0</v>
          </cell>
          <cell r="H297">
            <v>0</v>
          </cell>
          <cell r="I297">
            <v>0</v>
          </cell>
          <cell r="J297">
            <v>0</v>
          </cell>
          <cell r="K297">
            <v>0</v>
          </cell>
          <cell r="L297">
            <v>0</v>
          </cell>
          <cell r="M297">
            <v>0</v>
          </cell>
          <cell r="N297">
            <v>0</v>
          </cell>
        </row>
        <row r="298">
          <cell r="C298">
            <v>38353</v>
          </cell>
          <cell r="D298">
            <v>0</v>
          </cell>
          <cell r="E298">
            <v>0</v>
          </cell>
          <cell r="F298">
            <v>0</v>
          </cell>
          <cell r="G298">
            <v>0</v>
          </cell>
          <cell r="H298">
            <v>0</v>
          </cell>
          <cell r="I298">
            <v>0</v>
          </cell>
          <cell r="J298">
            <v>0</v>
          </cell>
          <cell r="K298">
            <v>0</v>
          </cell>
          <cell r="L298">
            <v>0</v>
          </cell>
          <cell r="M298">
            <v>0</v>
          </cell>
          <cell r="N298">
            <v>0</v>
          </cell>
        </row>
        <row r="299">
          <cell r="C299">
            <v>38718</v>
          </cell>
          <cell r="D299">
            <v>0</v>
          </cell>
          <cell r="E299">
            <v>0</v>
          </cell>
          <cell r="F299">
            <v>0</v>
          </cell>
          <cell r="G299">
            <v>0</v>
          </cell>
          <cell r="H299">
            <v>0</v>
          </cell>
          <cell r="I299">
            <v>0</v>
          </cell>
          <cell r="J299">
            <v>0</v>
          </cell>
          <cell r="K299">
            <v>0</v>
          </cell>
          <cell r="L299">
            <v>0</v>
          </cell>
          <cell r="M299">
            <v>0</v>
          </cell>
          <cell r="N299">
            <v>0</v>
          </cell>
        </row>
        <row r="301">
          <cell r="C301" t="str">
            <v>Energex</v>
          </cell>
          <cell r="D301" t="str">
            <v>Pulse</v>
          </cell>
          <cell r="E301" t="str">
            <v>AGL</v>
          </cell>
          <cell r="F301" t="str">
            <v>TXU</v>
          </cell>
          <cell r="G301" t="str">
            <v>CitiPower</v>
          </cell>
          <cell r="H301" t="str">
            <v>Powercor</v>
          </cell>
          <cell r="I301" t="str">
            <v>Integral</v>
          </cell>
          <cell r="J301" t="str">
            <v>EnergyAustralia</v>
          </cell>
          <cell r="K301" t="str">
            <v>Rural NSW</v>
          </cell>
          <cell r="L301" t="str">
            <v>Energex</v>
          </cell>
          <cell r="M301" t="str">
            <v>Ergon</v>
          </cell>
          <cell r="N301" t="str">
            <v>Non Incumbent</v>
          </cell>
        </row>
        <row r="302">
          <cell r="C302">
            <v>36526</v>
          </cell>
          <cell r="D302">
            <v>0</v>
          </cell>
          <cell r="E302">
            <v>0</v>
          </cell>
          <cell r="F302">
            <v>0</v>
          </cell>
          <cell r="G302">
            <v>0</v>
          </cell>
          <cell r="H302">
            <v>0</v>
          </cell>
          <cell r="I302">
            <v>0</v>
          </cell>
          <cell r="J302">
            <v>0</v>
          </cell>
          <cell r="K302">
            <v>0</v>
          </cell>
          <cell r="L302">
            <v>0</v>
          </cell>
          <cell r="M302">
            <v>0</v>
          </cell>
          <cell r="N302">
            <v>0</v>
          </cell>
        </row>
        <row r="303">
          <cell r="C303">
            <v>36892</v>
          </cell>
          <cell r="D303">
            <v>0</v>
          </cell>
          <cell r="E303">
            <v>0</v>
          </cell>
          <cell r="F303">
            <v>0</v>
          </cell>
          <cell r="G303">
            <v>0</v>
          </cell>
          <cell r="H303">
            <v>0</v>
          </cell>
          <cell r="I303">
            <v>0</v>
          </cell>
          <cell r="J303">
            <v>0</v>
          </cell>
          <cell r="K303">
            <v>0</v>
          </cell>
          <cell r="L303">
            <v>0</v>
          </cell>
          <cell r="M303">
            <v>0</v>
          </cell>
          <cell r="N303">
            <v>0</v>
          </cell>
        </row>
        <row r="304">
          <cell r="C304">
            <v>37257</v>
          </cell>
          <cell r="D304">
            <v>0.16</v>
          </cell>
          <cell r="E304">
            <v>0.16</v>
          </cell>
          <cell r="F304">
            <v>0.18</v>
          </cell>
          <cell r="G304">
            <v>0.16</v>
          </cell>
          <cell r="H304">
            <v>0.16</v>
          </cell>
          <cell r="I304">
            <v>0.15</v>
          </cell>
          <cell r="J304">
            <v>0.15</v>
          </cell>
          <cell r="K304">
            <v>0</v>
          </cell>
          <cell r="L304">
            <v>0</v>
          </cell>
          <cell r="M304">
            <v>0</v>
          </cell>
          <cell r="N304">
            <v>0.15</v>
          </cell>
        </row>
        <row r="305">
          <cell r="C305">
            <v>37622</v>
          </cell>
          <cell r="D305">
            <v>0.18</v>
          </cell>
          <cell r="E305">
            <v>0.16</v>
          </cell>
          <cell r="F305">
            <v>0.17</v>
          </cell>
          <cell r="G305">
            <v>0.16</v>
          </cell>
          <cell r="H305">
            <v>0.18</v>
          </cell>
          <cell r="I305">
            <v>0.18</v>
          </cell>
          <cell r="J305">
            <v>0.15</v>
          </cell>
          <cell r="K305">
            <v>0</v>
          </cell>
          <cell r="L305">
            <v>0</v>
          </cell>
          <cell r="M305">
            <v>0</v>
          </cell>
          <cell r="N305">
            <v>0.15</v>
          </cell>
        </row>
        <row r="306">
          <cell r="C306">
            <v>37987</v>
          </cell>
          <cell r="D306">
            <v>0.16</v>
          </cell>
          <cell r="E306">
            <v>0.18</v>
          </cell>
          <cell r="F306">
            <v>0.18</v>
          </cell>
          <cell r="G306">
            <v>0.18</v>
          </cell>
          <cell r="H306">
            <v>0.18</v>
          </cell>
          <cell r="I306">
            <v>0.15</v>
          </cell>
          <cell r="J306">
            <v>0.15</v>
          </cell>
          <cell r="K306">
            <v>0</v>
          </cell>
          <cell r="L306">
            <v>0</v>
          </cell>
          <cell r="M306">
            <v>0</v>
          </cell>
          <cell r="N306">
            <v>0.15</v>
          </cell>
        </row>
        <row r="307">
          <cell r="C307">
            <v>38353</v>
          </cell>
          <cell r="D307">
            <v>0.16</v>
          </cell>
          <cell r="E307">
            <v>0.15</v>
          </cell>
          <cell r="F307">
            <v>0.15</v>
          </cell>
          <cell r="G307">
            <v>0.15</v>
          </cell>
          <cell r="H307">
            <v>0.15</v>
          </cell>
          <cell r="I307">
            <v>0.15</v>
          </cell>
          <cell r="J307">
            <v>0.15</v>
          </cell>
          <cell r="K307">
            <v>0</v>
          </cell>
          <cell r="L307">
            <v>0</v>
          </cell>
          <cell r="M307">
            <v>0</v>
          </cell>
          <cell r="N307">
            <v>0.15</v>
          </cell>
        </row>
        <row r="308">
          <cell r="C308">
            <v>38718</v>
          </cell>
          <cell r="D308">
            <v>0.16</v>
          </cell>
          <cell r="E308">
            <v>0.15</v>
          </cell>
          <cell r="F308">
            <v>0.15</v>
          </cell>
          <cell r="G308">
            <v>0.15</v>
          </cell>
          <cell r="H308">
            <v>0.15</v>
          </cell>
          <cell r="I308">
            <v>0.15</v>
          </cell>
          <cell r="J308">
            <v>0.15</v>
          </cell>
          <cell r="K308">
            <v>0</v>
          </cell>
          <cell r="L308">
            <v>0</v>
          </cell>
          <cell r="M308">
            <v>0</v>
          </cell>
          <cell r="N308">
            <v>0.15</v>
          </cell>
        </row>
        <row r="310">
          <cell r="C310" t="str">
            <v>Ergon</v>
          </cell>
          <cell r="D310" t="str">
            <v>Pulse</v>
          </cell>
          <cell r="E310" t="str">
            <v>AGL</v>
          </cell>
          <cell r="F310" t="str">
            <v>TXU</v>
          </cell>
          <cell r="G310" t="str">
            <v>CitiPower</v>
          </cell>
          <cell r="H310" t="str">
            <v>Powercor</v>
          </cell>
          <cell r="I310" t="str">
            <v>Integral</v>
          </cell>
          <cell r="J310" t="str">
            <v>EnergyAustralia</v>
          </cell>
          <cell r="K310" t="str">
            <v>Rural NSW</v>
          </cell>
          <cell r="L310" t="str">
            <v>Energex</v>
          </cell>
          <cell r="M310" t="str">
            <v>Ergon</v>
          </cell>
          <cell r="N310" t="str">
            <v>Non Incumbent</v>
          </cell>
        </row>
        <row r="311">
          <cell r="C311">
            <v>36526</v>
          </cell>
          <cell r="D311">
            <v>0</v>
          </cell>
          <cell r="E311">
            <v>0</v>
          </cell>
          <cell r="F311">
            <v>0</v>
          </cell>
          <cell r="G311">
            <v>0</v>
          </cell>
          <cell r="H311">
            <v>0</v>
          </cell>
          <cell r="I311">
            <v>0</v>
          </cell>
          <cell r="J311">
            <v>0</v>
          </cell>
          <cell r="K311">
            <v>0</v>
          </cell>
          <cell r="L311">
            <v>0</v>
          </cell>
          <cell r="M311">
            <v>0</v>
          </cell>
          <cell r="N311">
            <v>0</v>
          </cell>
        </row>
        <row r="312">
          <cell r="C312">
            <v>36892</v>
          </cell>
          <cell r="D312">
            <v>0</v>
          </cell>
          <cell r="E312">
            <v>0</v>
          </cell>
          <cell r="F312">
            <v>0</v>
          </cell>
          <cell r="G312">
            <v>0</v>
          </cell>
          <cell r="H312">
            <v>0</v>
          </cell>
          <cell r="I312">
            <v>0</v>
          </cell>
          <cell r="J312">
            <v>0</v>
          </cell>
          <cell r="K312">
            <v>0</v>
          </cell>
          <cell r="L312">
            <v>0</v>
          </cell>
          <cell r="M312">
            <v>0</v>
          </cell>
          <cell r="N312">
            <v>0</v>
          </cell>
        </row>
        <row r="313">
          <cell r="C313">
            <v>37257</v>
          </cell>
          <cell r="D313">
            <v>0</v>
          </cell>
          <cell r="E313">
            <v>0</v>
          </cell>
          <cell r="F313">
            <v>0</v>
          </cell>
          <cell r="G313">
            <v>0</v>
          </cell>
          <cell r="H313">
            <v>0</v>
          </cell>
          <cell r="I313">
            <v>0</v>
          </cell>
          <cell r="J313">
            <v>0</v>
          </cell>
          <cell r="K313">
            <v>0</v>
          </cell>
          <cell r="L313">
            <v>0</v>
          </cell>
          <cell r="M313">
            <v>0</v>
          </cell>
          <cell r="N313">
            <v>0</v>
          </cell>
        </row>
        <row r="314">
          <cell r="C314">
            <v>37622</v>
          </cell>
          <cell r="D314">
            <v>0</v>
          </cell>
          <cell r="E314">
            <v>0</v>
          </cell>
          <cell r="F314">
            <v>0</v>
          </cell>
          <cell r="G314">
            <v>0</v>
          </cell>
          <cell r="H314">
            <v>0</v>
          </cell>
          <cell r="I314">
            <v>0</v>
          </cell>
          <cell r="J314">
            <v>0</v>
          </cell>
          <cell r="K314">
            <v>0</v>
          </cell>
          <cell r="L314">
            <v>0</v>
          </cell>
          <cell r="M314">
            <v>0</v>
          </cell>
          <cell r="N314">
            <v>0</v>
          </cell>
        </row>
        <row r="315">
          <cell r="C315">
            <v>37987</v>
          </cell>
          <cell r="D315">
            <v>0</v>
          </cell>
          <cell r="E315">
            <v>0</v>
          </cell>
          <cell r="F315">
            <v>0</v>
          </cell>
          <cell r="G315">
            <v>0</v>
          </cell>
          <cell r="H315">
            <v>0</v>
          </cell>
          <cell r="I315">
            <v>0</v>
          </cell>
          <cell r="J315">
            <v>0</v>
          </cell>
          <cell r="K315">
            <v>0</v>
          </cell>
          <cell r="L315">
            <v>0</v>
          </cell>
          <cell r="M315">
            <v>0</v>
          </cell>
          <cell r="N315">
            <v>0</v>
          </cell>
        </row>
        <row r="316">
          <cell r="C316">
            <v>38353</v>
          </cell>
          <cell r="D316">
            <v>0</v>
          </cell>
          <cell r="E316">
            <v>0</v>
          </cell>
          <cell r="F316">
            <v>0</v>
          </cell>
          <cell r="G316">
            <v>0</v>
          </cell>
          <cell r="H316">
            <v>0</v>
          </cell>
          <cell r="I316">
            <v>0</v>
          </cell>
          <cell r="J316">
            <v>0</v>
          </cell>
          <cell r="K316">
            <v>0</v>
          </cell>
          <cell r="L316">
            <v>0</v>
          </cell>
          <cell r="M316">
            <v>0</v>
          </cell>
          <cell r="N316">
            <v>0</v>
          </cell>
        </row>
        <row r="317">
          <cell r="C317">
            <v>38718</v>
          </cell>
          <cell r="D317">
            <v>0</v>
          </cell>
          <cell r="E317">
            <v>0</v>
          </cell>
          <cell r="F317">
            <v>0</v>
          </cell>
          <cell r="G317">
            <v>0</v>
          </cell>
          <cell r="H317">
            <v>0</v>
          </cell>
          <cell r="I317">
            <v>0</v>
          </cell>
          <cell r="J317">
            <v>0</v>
          </cell>
          <cell r="K317">
            <v>0</v>
          </cell>
          <cell r="L317">
            <v>0</v>
          </cell>
          <cell r="M317">
            <v>0</v>
          </cell>
          <cell r="N317">
            <v>0</v>
          </cell>
        </row>
        <row r="319">
          <cell r="C319" t="str">
            <v>Non Incumbent</v>
          </cell>
          <cell r="D319" t="str">
            <v>Pulse</v>
          </cell>
          <cell r="E319" t="str">
            <v>AGL</v>
          </cell>
          <cell r="F319" t="str">
            <v>TXU</v>
          </cell>
          <cell r="G319" t="str">
            <v>CitiPower</v>
          </cell>
          <cell r="H319" t="str">
            <v>Powercor</v>
          </cell>
          <cell r="I319" t="str">
            <v>Integral</v>
          </cell>
          <cell r="J319" t="str">
            <v>EnergyAustralia</v>
          </cell>
          <cell r="K319" t="str">
            <v>Rural NSW</v>
          </cell>
          <cell r="L319" t="str">
            <v>Energex</v>
          </cell>
          <cell r="M319" t="str">
            <v>Ergon</v>
          </cell>
          <cell r="N319" t="str">
            <v>Non Incumbent</v>
          </cell>
        </row>
        <row r="320">
          <cell r="C320">
            <v>36526</v>
          </cell>
          <cell r="D320">
            <v>0</v>
          </cell>
          <cell r="E320">
            <v>0</v>
          </cell>
          <cell r="F320">
            <v>0</v>
          </cell>
          <cell r="G320">
            <v>0</v>
          </cell>
          <cell r="H320">
            <v>0</v>
          </cell>
          <cell r="I320">
            <v>0</v>
          </cell>
          <cell r="J320">
            <v>0</v>
          </cell>
          <cell r="K320">
            <v>0</v>
          </cell>
          <cell r="L320">
            <v>0</v>
          </cell>
          <cell r="M320">
            <v>0</v>
          </cell>
          <cell r="N320">
            <v>0</v>
          </cell>
        </row>
        <row r="321">
          <cell r="C321">
            <v>36892</v>
          </cell>
          <cell r="D321">
            <v>0</v>
          </cell>
          <cell r="E321">
            <v>0</v>
          </cell>
          <cell r="F321">
            <v>0</v>
          </cell>
          <cell r="G321">
            <v>0</v>
          </cell>
          <cell r="H321">
            <v>0</v>
          </cell>
          <cell r="I321">
            <v>0</v>
          </cell>
          <cell r="J321">
            <v>0</v>
          </cell>
          <cell r="K321">
            <v>0</v>
          </cell>
          <cell r="L321">
            <v>0</v>
          </cell>
          <cell r="M321">
            <v>0</v>
          </cell>
          <cell r="N321">
            <v>0</v>
          </cell>
        </row>
        <row r="322">
          <cell r="C322">
            <v>37257</v>
          </cell>
          <cell r="D322">
            <v>0.08</v>
          </cell>
          <cell r="E322">
            <v>0.08</v>
          </cell>
          <cell r="F322">
            <v>0.08</v>
          </cell>
          <cell r="G322">
            <v>0.08</v>
          </cell>
          <cell r="H322">
            <v>0.08</v>
          </cell>
          <cell r="I322">
            <v>0.08</v>
          </cell>
          <cell r="J322">
            <v>0.08</v>
          </cell>
          <cell r="K322">
            <v>0</v>
          </cell>
          <cell r="L322">
            <v>0.08</v>
          </cell>
          <cell r="M322">
            <v>0</v>
          </cell>
          <cell r="N322">
            <v>0</v>
          </cell>
        </row>
        <row r="323">
          <cell r="C323">
            <v>37622</v>
          </cell>
          <cell r="D323">
            <v>0.05</v>
          </cell>
          <cell r="E323">
            <v>0.05</v>
          </cell>
          <cell r="F323">
            <v>0.05</v>
          </cell>
          <cell r="G323">
            <v>0.05</v>
          </cell>
          <cell r="H323">
            <v>0.05</v>
          </cell>
          <cell r="I323">
            <v>0.05</v>
          </cell>
          <cell r="J323">
            <v>0.05</v>
          </cell>
          <cell r="K323">
            <v>0</v>
          </cell>
          <cell r="L323">
            <v>0.05</v>
          </cell>
          <cell r="M323">
            <v>0</v>
          </cell>
          <cell r="N323">
            <v>0</v>
          </cell>
        </row>
        <row r="324">
          <cell r="C324">
            <v>37987</v>
          </cell>
          <cell r="D324">
            <v>0.05</v>
          </cell>
          <cell r="E324">
            <v>0.05</v>
          </cell>
          <cell r="F324">
            <v>0.05</v>
          </cell>
          <cell r="G324">
            <v>0.05</v>
          </cell>
          <cell r="H324">
            <v>0.05</v>
          </cell>
          <cell r="I324">
            <v>0.05</v>
          </cell>
          <cell r="J324">
            <v>0.05</v>
          </cell>
          <cell r="K324">
            <v>0</v>
          </cell>
          <cell r="L324">
            <v>0.05</v>
          </cell>
          <cell r="M324">
            <v>0</v>
          </cell>
          <cell r="N324">
            <v>0</v>
          </cell>
        </row>
        <row r="325">
          <cell r="C325">
            <v>38353</v>
          </cell>
          <cell r="D325">
            <v>0.05</v>
          </cell>
          <cell r="E325">
            <v>0.05</v>
          </cell>
          <cell r="F325">
            <v>0.05</v>
          </cell>
          <cell r="G325">
            <v>0.05</v>
          </cell>
          <cell r="H325">
            <v>0.05</v>
          </cell>
          <cell r="I325">
            <v>0.05</v>
          </cell>
          <cell r="J325">
            <v>0.05</v>
          </cell>
          <cell r="K325">
            <v>0</v>
          </cell>
          <cell r="L325">
            <v>0.05</v>
          </cell>
          <cell r="M325">
            <v>0</v>
          </cell>
          <cell r="N325">
            <v>0</v>
          </cell>
        </row>
        <row r="326">
          <cell r="C326">
            <v>38718</v>
          </cell>
          <cell r="D326">
            <v>0.05</v>
          </cell>
          <cell r="E326">
            <v>0.05</v>
          </cell>
          <cell r="F326">
            <v>0.05</v>
          </cell>
          <cell r="G326">
            <v>0.05</v>
          </cell>
          <cell r="H326">
            <v>0.05</v>
          </cell>
          <cell r="I326">
            <v>0.05</v>
          </cell>
          <cell r="J326">
            <v>0.05</v>
          </cell>
          <cell r="K326">
            <v>0</v>
          </cell>
          <cell r="L326">
            <v>0.05</v>
          </cell>
          <cell r="M326">
            <v>0</v>
          </cell>
          <cell r="N326">
            <v>0</v>
          </cell>
        </row>
        <row r="338">
          <cell r="C338" t="str">
            <v>Pulse wins from:</v>
          </cell>
          <cell r="D338" t="str">
            <v>Pulse</v>
          </cell>
          <cell r="E338" t="str">
            <v>AGL</v>
          </cell>
          <cell r="F338" t="str">
            <v>TXU</v>
          </cell>
          <cell r="G338" t="str">
            <v>CitiPower</v>
          </cell>
          <cell r="H338" t="str">
            <v>Powercor</v>
          </cell>
          <cell r="I338" t="str">
            <v>Integral</v>
          </cell>
          <cell r="J338" t="str">
            <v>EnergyAustralia</v>
          </cell>
          <cell r="K338" t="str">
            <v>Rural NSW</v>
          </cell>
          <cell r="L338" t="str">
            <v>Energex</v>
          </cell>
          <cell r="M338" t="str">
            <v>Ergon</v>
          </cell>
          <cell r="N338" t="str">
            <v>Non Incumbent</v>
          </cell>
        </row>
        <row r="339">
          <cell r="C339">
            <v>36526</v>
          </cell>
          <cell r="D339">
            <v>0</v>
          </cell>
          <cell r="E339">
            <v>0</v>
          </cell>
          <cell r="F339">
            <v>0</v>
          </cell>
          <cell r="G339">
            <v>0</v>
          </cell>
          <cell r="H339">
            <v>0</v>
          </cell>
          <cell r="I339">
            <v>0</v>
          </cell>
          <cell r="J339">
            <v>0</v>
          </cell>
          <cell r="K339">
            <v>0</v>
          </cell>
          <cell r="L339">
            <v>0</v>
          </cell>
          <cell r="M339">
            <v>0</v>
          </cell>
          <cell r="N339">
            <v>0</v>
          </cell>
        </row>
        <row r="340">
          <cell r="C340">
            <v>36892</v>
          </cell>
          <cell r="D340">
            <v>0</v>
          </cell>
          <cell r="E340">
            <v>0</v>
          </cell>
          <cell r="F340">
            <v>0</v>
          </cell>
          <cell r="G340">
            <v>0</v>
          </cell>
          <cell r="H340">
            <v>0</v>
          </cell>
          <cell r="I340">
            <v>0</v>
          </cell>
          <cell r="J340">
            <v>0</v>
          </cell>
          <cell r="K340">
            <v>0</v>
          </cell>
          <cell r="L340">
            <v>0</v>
          </cell>
          <cell r="M340">
            <v>0</v>
          </cell>
          <cell r="N340">
            <v>0</v>
          </cell>
        </row>
        <row r="341">
          <cell r="C341">
            <v>37257</v>
          </cell>
          <cell r="D341">
            <v>0</v>
          </cell>
          <cell r="E341">
            <v>0.2</v>
          </cell>
          <cell r="F341">
            <v>0.2</v>
          </cell>
          <cell r="G341">
            <v>0.2</v>
          </cell>
          <cell r="H341">
            <v>0.21</v>
          </cell>
          <cell r="I341">
            <v>0.21</v>
          </cell>
          <cell r="J341">
            <v>0.22</v>
          </cell>
          <cell r="K341">
            <v>0</v>
          </cell>
          <cell r="L341">
            <v>0.21</v>
          </cell>
          <cell r="M341">
            <v>0</v>
          </cell>
          <cell r="N341">
            <v>0.18</v>
          </cell>
        </row>
        <row r="342">
          <cell r="C342">
            <v>37622</v>
          </cell>
          <cell r="D342">
            <v>0</v>
          </cell>
          <cell r="E342">
            <v>0.22</v>
          </cell>
          <cell r="F342">
            <v>0.22</v>
          </cell>
          <cell r="G342">
            <v>0.22</v>
          </cell>
          <cell r="H342">
            <v>0.22</v>
          </cell>
          <cell r="I342">
            <v>0.2</v>
          </cell>
          <cell r="J342">
            <v>0.22</v>
          </cell>
          <cell r="K342">
            <v>0</v>
          </cell>
          <cell r="L342">
            <v>0.22</v>
          </cell>
          <cell r="M342">
            <v>0</v>
          </cell>
          <cell r="N342">
            <v>0.2</v>
          </cell>
        </row>
        <row r="343">
          <cell r="C343">
            <v>37987</v>
          </cell>
          <cell r="D343">
            <v>0</v>
          </cell>
          <cell r="E343">
            <v>0.21</v>
          </cell>
          <cell r="F343">
            <v>0.22</v>
          </cell>
          <cell r="G343">
            <v>0.19</v>
          </cell>
          <cell r="H343">
            <v>0.21</v>
          </cell>
          <cell r="I343">
            <v>0.2</v>
          </cell>
          <cell r="J343">
            <v>0.23</v>
          </cell>
          <cell r="K343">
            <v>0</v>
          </cell>
          <cell r="L343">
            <v>0.21</v>
          </cell>
          <cell r="M343">
            <v>0</v>
          </cell>
          <cell r="N343">
            <v>0.2</v>
          </cell>
        </row>
        <row r="344">
          <cell r="C344">
            <v>38353</v>
          </cell>
          <cell r="D344">
            <v>0</v>
          </cell>
          <cell r="E344">
            <v>0.22</v>
          </cell>
          <cell r="F344">
            <v>0.24</v>
          </cell>
          <cell r="G344">
            <v>0.2</v>
          </cell>
          <cell r="H344">
            <v>0.23</v>
          </cell>
          <cell r="I344">
            <v>0.2</v>
          </cell>
          <cell r="J344">
            <v>0.23</v>
          </cell>
          <cell r="K344">
            <v>0</v>
          </cell>
          <cell r="L344">
            <v>0.22</v>
          </cell>
          <cell r="M344">
            <v>0</v>
          </cell>
          <cell r="N344">
            <v>0.2</v>
          </cell>
        </row>
        <row r="345">
          <cell r="C345">
            <v>38718</v>
          </cell>
          <cell r="D345">
            <v>0</v>
          </cell>
          <cell r="E345">
            <v>0.23</v>
          </cell>
          <cell r="F345">
            <v>0.24</v>
          </cell>
          <cell r="G345">
            <v>0.2</v>
          </cell>
          <cell r="H345">
            <v>0.23</v>
          </cell>
          <cell r="I345">
            <v>0.2</v>
          </cell>
          <cell r="J345">
            <v>0.23</v>
          </cell>
          <cell r="K345">
            <v>0</v>
          </cell>
          <cell r="L345">
            <v>0.22</v>
          </cell>
          <cell r="M345">
            <v>0</v>
          </cell>
          <cell r="N345">
            <v>0.2</v>
          </cell>
        </row>
        <row r="347">
          <cell r="C347" t="str">
            <v>AGL</v>
          </cell>
          <cell r="D347" t="str">
            <v>Pulse</v>
          </cell>
          <cell r="E347" t="str">
            <v>AGL</v>
          </cell>
          <cell r="F347" t="str">
            <v>TXU</v>
          </cell>
          <cell r="G347" t="str">
            <v>CitiPower</v>
          </cell>
          <cell r="H347" t="str">
            <v>Powercor</v>
          </cell>
          <cell r="I347" t="str">
            <v>Integral</v>
          </cell>
          <cell r="J347" t="str">
            <v>EnergyAustralia</v>
          </cell>
          <cell r="K347" t="str">
            <v>Rural NSW</v>
          </cell>
          <cell r="L347" t="str">
            <v>Energex</v>
          </cell>
          <cell r="M347" t="str">
            <v>Ergon</v>
          </cell>
          <cell r="N347" t="str">
            <v>Non Incumbent</v>
          </cell>
        </row>
        <row r="348">
          <cell r="C348">
            <v>36526</v>
          </cell>
          <cell r="D348">
            <v>0</v>
          </cell>
          <cell r="E348">
            <v>0</v>
          </cell>
          <cell r="F348">
            <v>0</v>
          </cell>
          <cell r="G348">
            <v>0</v>
          </cell>
          <cell r="H348">
            <v>0</v>
          </cell>
          <cell r="I348">
            <v>0</v>
          </cell>
          <cell r="J348">
            <v>0</v>
          </cell>
          <cell r="K348">
            <v>0</v>
          </cell>
          <cell r="L348">
            <v>0</v>
          </cell>
          <cell r="M348">
            <v>0</v>
          </cell>
          <cell r="N348">
            <v>0</v>
          </cell>
        </row>
        <row r="349">
          <cell r="C349">
            <v>36892</v>
          </cell>
          <cell r="D349">
            <v>0</v>
          </cell>
          <cell r="E349">
            <v>0</v>
          </cell>
          <cell r="F349">
            <v>0</v>
          </cell>
          <cell r="G349">
            <v>0</v>
          </cell>
          <cell r="H349">
            <v>0</v>
          </cell>
          <cell r="I349">
            <v>0</v>
          </cell>
          <cell r="J349">
            <v>0</v>
          </cell>
          <cell r="K349">
            <v>0</v>
          </cell>
          <cell r="L349">
            <v>0</v>
          </cell>
          <cell r="M349">
            <v>0</v>
          </cell>
          <cell r="N349">
            <v>0</v>
          </cell>
        </row>
        <row r="350">
          <cell r="C350">
            <v>37257</v>
          </cell>
          <cell r="D350">
            <v>0.18</v>
          </cell>
          <cell r="E350">
            <v>0</v>
          </cell>
          <cell r="F350">
            <v>0.16</v>
          </cell>
          <cell r="G350">
            <v>0.15</v>
          </cell>
          <cell r="H350">
            <v>0.17</v>
          </cell>
          <cell r="I350">
            <v>0.14000000000000001</v>
          </cell>
          <cell r="J350">
            <v>0.18</v>
          </cell>
          <cell r="K350">
            <v>0</v>
          </cell>
          <cell r="L350">
            <v>0.19</v>
          </cell>
          <cell r="M350">
            <v>0</v>
          </cell>
          <cell r="N350">
            <v>0.14000000000000001</v>
          </cell>
        </row>
        <row r="351">
          <cell r="C351">
            <v>37622</v>
          </cell>
          <cell r="D351">
            <v>0.18</v>
          </cell>
          <cell r="E351">
            <v>0</v>
          </cell>
          <cell r="F351">
            <v>0.18</v>
          </cell>
          <cell r="G351">
            <v>0.16</v>
          </cell>
          <cell r="H351">
            <v>0.19</v>
          </cell>
          <cell r="I351">
            <v>0.14000000000000001</v>
          </cell>
          <cell r="J351">
            <v>0.18</v>
          </cell>
          <cell r="K351">
            <v>0</v>
          </cell>
          <cell r="L351">
            <v>0.18</v>
          </cell>
          <cell r="M351">
            <v>0</v>
          </cell>
          <cell r="N351">
            <v>0.16</v>
          </cell>
        </row>
        <row r="352">
          <cell r="C352">
            <v>37987</v>
          </cell>
          <cell r="D352">
            <v>0.18</v>
          </cell>
          <cell r="E352">
            <v>0</v>
          </cell>
          <cell r="F352">
            <v>0.16</v>
          </cell>
          <cell r="G352">
            <v>0.14000000000000001</v>
          </cell>
          <cell r="H352">
            <v>0.17</v>
          </cell>
          <cell r="I352">
            <v>0.15</v>
          </cell>
          <cell r="J352">
            <v>0.15</v>
          </cell>
          <cell r="K352">
            <v>0</v>
          </cell>
          <cell r="L352">
            <v>0.19</v>
          </cell>
          <cell r="M352">
            <v>0</v>
          </cell>
          <cell r="N352">
            <v>0.16</v>
          </cell>
        </row>
        <row r="353">
          <cell r="C353">
            <v>38353</v>
          </cell>
          <cell r="D353">
            <v>0.15</v>
          </cell>
          <cell r="E353">
            <v>0</v>
          </cell>
          <cell r="F353">
            <v>0.16</v>
          </cell>
          <cell r="G353">
            <v>0.16</v>
          </cell>
          <cell r="H353">
            <v>0.15</v>
          </cell>
          <cell r="I353">
            <v>0.15</v>
          </cell>
          <cell r="J353">
            <v>0.15</v>
          </cell>
          <cell r="K353">
            <v>0</v>
          </cell>
          <cell r="L353">
            <v>0.17</v>
          </cell>
          <cell r="M353">
            <v>0</v>
          </cell>
          <cell r="N353">
            <v>0.16</v>
          </cell>
        </row>
        <row r="354">
          <cell r="C354">
            <v>38718</v>
          </cell>
          <cell r="D354">
            <v>0.15</v>
          </cell>
          <cell r="E354">
            <v>0</v>
          </cell>
          <cell r="F354">
            <v>0.16</v>
          </cell>
          <cell r="G354">
            <v>0.16</v>
          </cell>
          <cell r="H354">
            <v>0.15</v>
          </cell>
          <cell r="I354">
            <v>0.15</v>
          </cell>
          <cell r="J354">
            <v>0.15</v>
          </cell>
          <cell r="K354">
            <v>0</v>
          </cell>
          <cell r="L354">
            <v>0.17</v>
          </cell>
          <cell r="M354">
            <v>0</v>
          </cell>
          <cell r="N354">
            <v>0.16</v>
          </cell>
        </row>
        <row r="356">
          <cell r="C356" t="str">
            <v>TXU</v>
          </cell>
          <cell r="D356" t="str">
            <v>Pulse</v>
          </cell>
          <cell r="E356" t="str">
            <v>AGL</v>
          </cell>
          <cell r="F356" t="str">
            <v>TXU</v>
          </cell>
          <cell r="G356" t="str">
            <v>CitiPower</v>
          </cell>
          <cell r="H356" t="str">
            <v>Powercor</v>
          </cell>
          <cell r="I356" t="str">
            <v>Integral</v>
          </cell>
          <cell r="J356" t="str">
            <v>EnergyAustralia</v>
          </cell>
          <cell r="K356" t="str">
            <v>Rural NSW</v>
          </cell>
          <cell r="L356" t="str">
            <v>Energex</v>
          </cell>
          <cell r="M356" t="str">
            <v>Ergon</v>
          </cell>
          <cell r="N356" t="str">
            <v>Non Incumbent</v>
          </cell>
        </row>
        <row r="357">
          <cell r="C357">
            <v>36526</v>
          </cell>
          <cell r="D357">
            <v>0</v>
          </cell>
          <cell r="E357">
            <v>0</v>
          </cell>
          <cell r="F357">
            <v>0</v>
          </cell>
          <cell r="G357">
            <v>0</v>
          </cell>
          <cell r="H357">
            <v>0</v>
          </cell>
          <cell r="I357">
            <v>0</v>
          </cell>
          <cell r="J357">
            <v>0</v>
          </cell>
          <cell r="K357">
            <v>0</v>
          </cell>
          <cell r="L357">
            <v>0</v>
          </cell>
          <cell r="M357">
            <v>0</v>
          </cell>
          <cell r="N357">
            <v>0</v>
          </cell>
        </row>
        <row r="358">
          <cell r="C358">
            <v>36892</v>
          </cell>
          <cell r="D358">
            <v>0</v>
          </cell>
          <cell r="E358">
            <v>0</v>
          </cell>
          <cell r="F358">
            <v>0</v>
          </cell>
          <cell r="G358">
            <v>0</v>
          </cell>
          <cell r="H358">
            <v>0</v>
          </cell>
          <cell r="I358">
            <v>0</v>
          </cell>
          <cell r="J358">
            <v>0</v>
          </cell>
          <cell r="K358">
            <v>0</v>
          </cell>
          <cell r="L358">
            <v>0</v>
          </cell>
          <cell r="M358">
            <v>0</v>
          </cell>
          <cell r="N358">
            <v>0</v>
          </cell>
        </row>
        <row r="359">
          <cell r="C359">
            <v>37257</v>
          </cell>
          <cell r="D359">
            <v>0.2</v>
          </cell>
          <cell r="E359">
            <v>0.2</v>
          </cell>
          <cell r="F359">
            <v>0</v>
          </cell>
          <cell r="G359">
            <v>0.15</v>
          </cell>
          <cell r="H359">
            <v>0.19</v>
          </cell>
          <cell r="I359">
            <v>0.19</v>
          </cell>
          <cell r="J359">
            <v>0.19</v>
          </cell>
          <cell r="K359">
            <v>0</v>
          </cell>
          <cell r="L359">
            <v>0.2</v>
          </cell>
          <cell r="M359">
            <v>0</v>
          </cell>
          <cell r="N359">
            <v>0.17</v>
          </cell>
        </row>
        <row r="360">
          <cell r="C360">
            <v>37622</v>
          </cell>
          <cell r="D360">
            <v>0.22</v>
          </cell>
          <cell r="E360">
            <v>0.22</v>
          </cell>
          <cell r="F360">
            <v>0</v>
          </cell>
          <cell r="G360">
            <v>0.15</v>
          </cell>
          <cell r="H360">
            <v>0.21</v>
          </cell>
          <cell r="I360">
            <v>0.19</v>
          </cell>
          <cell r="J360">
            <v>0.2</v>
          </cell>
          <cell r="K360">
            <v>0</v>
          </cell>
          <cell r="L360">
            <v>0.2</v>
          </cell>
          <cell r="M360">
            <v>0</v>
          </cell>
          <cell r="N360">
            <v>0.18</v>
          </cell>
        </row>
        <row r="361">
          <cell r="C361">
            <v>37987</v>
          </cell>
          <cell r="D361">
            <v>0.22</v>
          </cell>
          <cell r="E361">
            <v>0.2</v>
          </cell>
          <cell r="F361">
            <v>0</v>
          </cell>
          <cell r="G361">
            <v>0.15</v>
          </cell>
          <cell r="H361">
            <v>0.21</v>
          </cell>
          <cell r="I361">
            <v>0.19</v>
          </cell>
          <cell r="J361">
            <v>0.21</v>
          </cell>
          <cell r="K361">
            <v>0</v>
          </cell>
          <cell r="L361">
            <v>0.21</v>
          </cell>
          <cell r="M361">
            <v>0</v>
          </cell>
          <cell r="N361">
            <v>0.16</v>
          </cell>
        </row>
        <row r="362">
          <cell r="C362">
            <v>38353</v>
          </cell>
          <cell r="D362">
            <v>0.22</v>
          </cell>
          <cell r="E362">
            <v>0.21</v>
          </cell>
          <cell r="F362">
            <v>0</v>
          </cell>
          <cell r="G362">
            <v>0.15</v>
          </cell>
          <cell r="H362">
            <v>0.22</v>
          </cell>
          <cell r="I362">
            <v>0.19</v>
          </cell>
          <cell r="J362">
            <v>0.21</v>
          </cell>
          <cell r="K362">
            <v>0</v>
          </cell>
          <cell r="L362">
            <v>0.21</v>
          </cell>
          <cell r="M362">
            <v>0</v>
          </cell>
          <cell r="N362">
            <v>0.16</v>
          </cell>
        </row>
        <row r="363">
          <cell r="C363">
            <v>38718</v>
          </cell>
          <cell r="D363">
            <v>0.22</v>
          </cell>
          <cell r="E363">
            <v>0.21</v>
          </cell>
          <cell r="F363">
            <v>0</v>
          </cell>
          <cell r="G363">
            <v>0.15</v>
          </cell>
          <cell r="H363">
            <v>0.22</v>
          </cell>
          <cell r="I363">
            <v>0.19</v>
          </cell>
          <cell r="J363">
            <v>0.21</v>
          </cell>
          <cell r="K363">
            <v>0</v>
          </cell>
          <cell r="L363">
            <v>0.21</v>
          </cell>
          <cell r="M363">
            <v>0</v>
          </cell>
          <cell r="N363">
            <v>0.16</v>
          </cell>
        </row>
        <row r="365">
          <cell r="C365" t="str">
            <v>CitiPower</v>
          </cell>
          <cell r="D365" t="str">
            <v>Pulse</v>
          </cell>
          <cell r="E365" t="str">
            <v>AGL</v>
          </cell>
          <cell r="F365" t="str">
            <v>TXU</v>
          </cell>
          <cell r="G365" t="str">
            <v>CitiPower</v>
          </cell>
          <cell r="H365" t="str">
            <v>Powercor</v>
          </cell>
          <cell r="I365" t="str">
            <v>Integral</v>
          </cell>
          <cell r="J365" t="str">
            <v>EnergyAustralia</v>
          </cell>
          <cell r="K365" t="str">
            <v>Rural NSW</v>
          </cell>
          <cell r="L365" t="str">
            <v>Energex</v>
          </cell>
          <cell r="M365" t="str">
            <v>Ergon</v>
          </cell>
          <cell r="N365" t="str">
            <v>Non Incumbent</v>
          </cell>
        </row>
        <row r="366">
          <cell r="C366">
            <v>36526</v>
          </cell>
          <cell r="D366">
            <v>0</v>
          </cell>
          <cell r="E366">
            <v>0</v>
          </cell>
          <cell r="F366">
            <v>0</v>
          </cell>
          <cell r="G366">
            <v>0</v>
          </cell>
          <cell r="H366">
            <v>0</v>
          </cell>
          <cell r="I366">
            <v>0</v>
          </cell>
          <cell r="J366">
            <v>0</v>
          </cell>
          <cell r="K366">
            <v>0</v>
          </cell>
          <cell r="L366">
            <v>0</v>
          </cell>
          <cell r="M366">
            <v>0</v>
          </cell>
          <cell r="N366">
            <v>0</v>
          </cell>
        </row>
        <row r="367">
          <cell r="C367">
            <v>36892</v>
          </cell>
          <cell r="D367">
            <v>0</v>
          </cell>
          <cell r="E367">
            <v>0</v>
          </cell>
          <cell r="F367">
            <v>0</v>
          </cell>
          <cell r="G367">
            <v>0</v>
          </cell>
          <cell r="H367">
            <v>0</v>
          </cell>
          <cell r="I367">
            <v>0</v>
          </cell>
          <cell r="J367">
            <v>0</v>
          </cell>
          <cell r="K367">
            <v>0</v>
          </cell>
          <cell r="L367">
            <v>0</v>
          </cell>
          <cell r="M367">
            <v>0</v>
          </cell>
          <cell r="N367">
            <v>0</v>
          </cell>
        </row>
        <row r="368">
          <cell r="C368">
            <v>37257</v>
          </cell>
          <cell r="D368">
            <v>0.1</v>
          </cell>
          <cell r="E368">
            <v>0.1</v>
          </cell>
          <cell r="F368">
            <v>0.1</v>
          </cell>
          <cell r="G368">
            <v>0</v>
          </cell>
          <cell r="H368">
            <v>0.1</v>
          </cell>
          <cell r="I368">
            <v>0</v>
          </cell>
          <cell r="J368">
            <v>0</v>
          </cell>
          <cell r="K368">
            <v>0</v>
          </cell>
          <cell r="L368">
            <v>0</v>
          </cell>
          <cell r="M368">
            <v>0</v>
          </cell>
          <cell r="N368">
            <v>0.1</v>
          </cell>
        </row>
        <row r="369">
          <cell r="C369">
            <v>37622</v>
          </cell>
          <cell r="D369">
            <v>7.0000000000000007E-2</v>
          </cell>
          <cell r="E369">
            <v>0.05</v>
          </cell>
          <cell r="F369">
            <v>0.05</v>
          </cell>
          <cell r="G369">
            <v>0</v>
          </cell>
          <cell r="H369">
            <v>0.05</v>
          </cell>
          <cell r="I369">
            <v>0</v>
          </cell>
          <cell r="J369">
            <v>0</v>
          </cell>
          <cell r="K369">
            <v>0</v>
          </cell>
          <cell r="L369">
            <v>0</v>
          </cell>
          <cell r="M369">
            <v>0</v>
          </cell>
          <cell r="N369">
            <v>0.05</v>
          </cell>
        </row>
        <row r="370">
          <cell r="C370">
            <v>37987</v>
          </cell>
          <cell r="D370">
            <v>0.05</v>
          </cell>
          <cell r="E370">
            <v>0.05</v>
          </cell>
          <cell r="F370">
            <v>0.05</v>
          </cell>
          <cell r="G370">
            <v>0</v>
          </cell>
          <cell r="H370">
            <v>0.05</v>
          </cell>
          <cell r="I370">
            <v>0</v>
          </cell>
          <cell r="J370">
            <v>0</v>
          </cell>
          <cell r="K370">
            <v>0</v>
          </cell>
          <cell r="L370">
            <v>0</v>
          </cell>
          <cell r="M370">
            <v>0</v>
          </cell>
          <cell r="N370">
            <v>0.05</v>
          </cell>
        </row>
        <row r="371">
          <cell r="C371">
            <v>38353</v>
          </cell>
          <cell r="D371">
            <v>0.05</v>
          </cell>
          <cell r="E371">
            <v>0.05</v>
          </cell>
          <cell r="F371">
            <v>0.05</v>
          </cell>
          <cell r="G371">
            <v>0</v>
          </cell>
          <cell r="H371">
            <v>0.05</v>
          </cell>
          <cell r="I371">
            <v>0</v>
          </cell>
          <cell r="J371">
            <v>0</v>
          </cell>
          <cell r="K371">
            <v>0</v>
          </cell>
          <cell r="L371">
            <v>0</v>
          </cell>
          <cell r="M371">
            <v>0</v>
          </cell>
          <cell r="N371">
            <v>0.05</v>
          </cell>
        </row>
        <row r="372">
          <cell r="C372">
            <v>38718</v>
          </cell>
          <cell r="D372">
            <v>0.05</v>
          </cell>
          <cell r="E372">
            <v>0.05</v>
          </cell>
          <cell r="F372">
            <v>0.05</v>
          </cell>
          <cell r="G372">
            <v>0</v>
          </cell>
          <cell r="H372">
            <v>0.05</v>
          </cell>
          <cell r="I372">
            <v>0</v>
          </cell>
          <cell r="J372">
            <v>0</v>
          </cell>
          <cell r="K372">
            <v>0</v>
          </cell>
          <cell r="L372">
            <v>0</v>
          </cell>
          <cell r="M372">
            <v>0</v>
          </cell>
          <cell r="N372">
            <v>0.05</v>
          </cell>
        </row>
        <row r="374">
          <cell r="C374" t="str">
            <v>Powercor</v>
          </cell>
          <cell r="D374" t="str">
            <v>Pulse</v>
          </cell>
          <cell r="E374" t="str">
            <v>AGL</v>
          </cell>
          <cell r="F374" t="str">
            <v>TXU</v>
          </cell>
          <cell r="G374" t="str">
            <v>CitiPower</v>
          </cell>
          <cell r="H374" t="str">
            <v>Powercor</v>
          </cell>
          <cell r="I374" t="str">
            <v>Integral</v>
          </cell>
          <cell r="J374" t="str">
            <v>EnergyAustralia</v>
          </cell>
          <cell r="K374" t="str">
            <v>Rural NSW</v>
          </cell>
          <cell r="L374" t="str">
            <v>Energex</v>
          </cell>
          <cell r="M374" t="str">
            <v>Ergon</v>
          </cell>
          <cell r="N374" t="str">
            <v>Non Incumbent</v>
          </cell>
        </row>
        <row r="375">
          <cell r="C375">
            <v>36526</v>
          </cell>
          <cell r="D375">
            <v>0</v>
          </cell>
          <cell r="E375">
            <v>0</v>
          </cell>
          <cell r="F375">
            <v>0</v>
          </cell>
          <cell r="G375">
            <v>0</v>
          </cell>
          <cell r="H375">
            <v>0</v>
          </cell>
          <cell r="I375">
            <v>0</v>
          </cell>
          <cell r="J375">
            <v>0</v>
          </cell>
          <cell r="K375">
            <v>0</v>
          </cell>
          <cell r="L375">
            <v>0</v>
          </cell>
          <cell r="M375">
            <v>0</v>
          </cell>
          <cell r="N375">
            <v>0</v>
          </cell>
        </row>
        <row r="376">
          <cell r="C376">
            <v>36892</v>
          </cell>
          <cell r="D376">
            <v>0</v>
          </cell>
          <cell r="E376">
            <v>0</v>
          </cell>
          <cell r="F376">
            <v>0</v>
          </cell>
          <cell r="G376">
            <v>0</v>
          </cell>
          <cell r="H376">
            <v>0</v>
          </cell>
          <cell r="I376">
            <v>0</v>
          </cell>
          <cell r="J376">
            <v>0</v>
          </cell>
          <cell r="K376">
            <v>0</v>
          </cell>
          <cell r="L376">
            <v>0</v>
          </cell>
          <cell r="M376">
            <v>0</v>
          </cell>
          <cell r="N376">
            <v>0</v>
          </cell>
        </row>
        <row r="377">
          <cell r="C377">
            <v>37257</v>
          </cell>
          <cell r="D377">
            <v>0.16</v>
          </cell>
          <cell r="E377">
            <v>0.16</v>
          </cell>
          <cell r="F377">
            <v>0.18</v>
          </cell>
          <cell r="G377">
            <v>0.16</v>
          </cell>
          <cell r="H377">
            <v>0</v>
          </cell>
          <cell r="I377">
            <v>0.15</v>
          </cell>
          <cell r="J377">
            <v>0.18</v>
          </cell>
          <cell r="K377">
            <v>0</v>
          </cell>
          <cell r="L377">
            <v>0.2</v>
          </cell>
          <cell r="M377">
            <v>0</v>
          </cell>
          <cell r="N377">
            <v>0.16</v>
          </cell>
        </row>
        <row r="378">
          <cell r="C378">
            <v>37622</v>
          </cell>
          <cell r="D378">
            <v>0.2</v>
          </cell>
          <cell r="E378">
            <v>0.18</v>
          </cell>
          <cell r="F378">
            <v>0.21</v>
          </cell>
          <cell r="G378">
            <v>0.16</v>
          </cell>
          <cell r="H378">
            <v>0</v>
          </cell>
          <cell r="I378">
            <v>0.15</v>
          </cell>
          <cell r="J378">
            <v>0.2</v>
          </cell>
          <cell r="K378">
            <v>0</v>
          </cell>
          <cell r="L378">
            <v>0.2</v>
          </cell>
          <cell r="M378">
            <v>0</v>
          </cell>
          <cell r="N378">
            <v>0.16</v>
          </cell>
        </row>
        <row r="379">
          <cell r="C379">
            <v>37987</v>
          </cell>
          <cell r="D379">
            <v>0.2</v>
          </cell>
          <cell r="E379">
            <v>0.18</v>
          </cell>
          <cell r="F379">
            <v>0.21</v>
          </cell>
          <cell r="G379">
            <v>0.16</v>
          </cell>
          <cell r="H379">
            <v>0</v>
          </cell>
          <cell r="I379">
            <v>0.14000000000000001</v>
          </cell>
          <cell r="J379">
            <v>0.21</v>
          </cell>
          <cell r="K379">
            <v>0</v>
          </cell>
          <cell r="L379">
            <v>0.19</v>
          </cell>
          <cell r="M379">
            <v>0</v>
          </cell>
          <cell r="N379">
            <v>0.16</v>
          </cell>
        </row>
        <row r="380">
          <cell r="C380">
            <v>38353</v>
          </cell>
          <cell r="D380">
            <v>0.22</v>
          </cell>
          <cell r="E380">
            <v>0.19</v>
          </cell>
          <cell r="F380">
            <v>0.22</v>
          </cell>
          <cell r="G380">
            <v>0.16</v>
          </cell>
          <cell r="H380">
            <v>0</v>
          </cell>
          <cell r="I380">
            <v>0.14000000000000001</v>
          </cell>
          <cell r="J380">
            <v>0.21</v>
          </cell>
          <cell r="K380">
            <v>0</v>
          </cell>
          <cell r="L380">
            <v>0.2</v>
          </cell>
          <cell r="M380">
            <v>0</v>
          </cell>
          <cell r="N380">
            <v>0.16</v>
          </cell>
        </row>
        <row r="381">
          <cell r="C381">
            <v>38718</v>
          </cell>
          <cell r="D381">
            <v>0.22</v>
          </cell>
          <cell r="E381">
            <v>0.18</v>
          </cell>
          <cell r="F381">
            <v>0.22</v>
          </cell>
          <cell r="G381">
            <v>0.16</v>
          </cell>
          <cell r="H381">
            <v>0</v>
          </cell>
          <cell r="I381">
            <v>0.14000000000000001</v>
          </cell>
          <cell r="J381">
            <v>0.21</v>
          </cell>
          <cell r="K381">
            <v>0</v>
          </cell>
          <cell r="L381">
            <v>0.2</v>
          </cell>
          <cell r="M381">
            <v>0</v>
          </cell>
          <cell r="N381">
            <v>0.16</v>
          </cell>
        </row>
        <row r="383">
          <cell r="C383" t="str">
            <v>Integral</v>
          </cell>
          <cell r="D383" t="str">
            <v>Pulse</v>
          </cell>
          <cell r="E383" t="str">
            <v>AGL</v>
          </cell>
          <cell r="F383" t="str">
            <v>TXU</v>
          </cell>
          <cell r="G383" t="str">
            <v>CitiPower</v>
          </cell>
          <cell r="H383" t="str">
            <v>Powercor</v>
          </cell>
          <cell r="I383" t="str">
            <v>Integral</v>
          </cell>
          <cell r="J383" t="str">
            <v>EnergyAustralia</v>
          </cell>
          <cell r="K383" t="str">
            <v>Rural NSW</v>
          </cell>
          <cell r="L383" t="str">
            <v>Energex</v>
          </cell>
          <cell r="M383" t="str">
            <v>Ergon</v>
          </cell>
          <cell r="N383" t="str">
            <v>Non Incumbent</v>
          </cell>
        </row>
        <row r="384">
          <cell r="C384">
            <v>36526</v>
          </cell>
          <cell r="D384">
            <v>0</v>
          </cell>
          <cell r="E384">
            <v>0</v>
          </cell>
          <cell r="F384">
            <v>0</v>
          </cell>
          <cell r="G384">
            <v>0</v>
          </cell>
          <cell r="H384">
            <v>0</v>
          </cell>
          <cell r="I384">
            <v>0</v>
          </cell>
          <cell r="J384">
            <v>0</v>
          </cell>
          <cell r="K384">
            <v>0</v>
          </cell>
          <cell r="L384">
            <v>0</v>
          </cell>
          <cell r="M384">
            <v>0</v>
          </cell>
          <cell r="N384">
            <v>0</v>
          </cell>
        </row>
        <row r="385">
          <cell r="C385">
            <v>36892</v>
          </cell>
          <cell r="D385">
            <v>0</v>
          </cell>
          <cell r="E385">
            <v>0</v>
          </cell>
          <cell r="F385">
            <v>0</v>
          </cell>
          <cell r="G385">
            <v>0</v>
          </cell>
          <cell r="H385">
            <v>0</v>
          </cell>
          <cell r="I385">
            <v>0</v>
          </cell>
          <cell r="J385">
            <v>0</v>
          </cell>
          <cell r="K385">
            <v>0</v>
          </cell>
          <cell r="L385">
            <v>0</v>
          </cell>
          <cell r="M385">
            <v>0</v>
          </cell>
          <cell r="N385">
            <v>0</v>
          </cell>
        </row>
        <row r="386">
          <cell r="C386">
            <v>37257</v>
          </cell>
          <cell r="D386">
            <v>0</v>
          </cell>
          <cell r="E386">
            <v>0</v>
          </cell>
          <cell r="F386">
            <v>0</v>
          </cell>
          <cell r="G386">
            <v>0</v>
          </cell>
          <cell r="H386">
            <v>0</v>
          </cell>
          <cell r="I386">
            <v>0</v>
          </cell>
          <cell r="J386">
            <v>0</v>
          </cell>
          <cell r="K386">
            <v>0</v>
          </cell>
          <cell r="L386">
            <v>0</v>
          </cell>
          <cell r="M386">
            <v>0</v>
          </cell>
          <cell r="N386">
            <v>0</v>
          </cell>
        </row>
        <row r="387">
          <cell r="C387">
            <v>37622</v>
          </cell>
          <cell r="D387">
            <v>0</v>
          </cell>
          <cell r="E387">
            <v>0</v>
          </cell>
          <cell r="F387">
            <v>0</v>
          </cell>
          <cell r="G387">
            <v>0</v>
          </cell>
          <cell r="H387">
            <v>0</v>
          </cell>
          <cell r="I387">
            <v>0</v>
          </cell>
          <cell r="J387">
            <v>0</v>
          </cell>
          <cell r="K387">
            <v>0</v>
          </cell>
          <cell r="L387">
            <v>0</v>
          </cell>
          <cell r="M387">
            <v>0</v>
          </cell>
          <cell r="N387">
            <v>0</v>
          </cell>
        </row>
        <row r="388">
          <cell r="C388">
            <v>37987</v>
          </cell>
          <cell r="D388">
            <v>0</v>
          </cell>
          <cell r="E388">
            <v>0</v>
          </cell>
          <cell r="F388">
            <v>0</v>
          </cell>
          <cell r="G388">
            <v>0</v>
          </cell>
          <cell r="H388">
            <v>0</v>
          </cell>
          <cell r="I388">
            <v>0</v>
          </cell>
          <cell r="J388">
            <v>0</v>
          </cell>
          <cell r="K388">
            <v>0</v>
          </cell>
          <cell r="L388">
            <v>0</v>
          </cell>
          <cell r="M388">
            <v>0</v>
          </cell>
          <cell r="N388">
            <v>0</v>
          </cell>
        </row>
        <row r="389">
          <cell r="C389">
            <v>38353</v>
          </cell>
          <cell r="D389">
            <v>0</v>
          </cell>
          <cell r="E389">
            <v>0</v>
          </cell>
          <cell r="F389">
            <v>0</v>
          </cell>
          <cell r="G389">
            <v>0</v>
          </cell>
          <cell r="H389">
            <v>0</v>
          </cell>
          <cell r="I389">
            <v>0</v>
          </cell>
          <cell r="J389">
            <v>0</v>
          </cell>
          <cell r="K389">
            <v>0</v>
          </cell>
          <cell r="L389">
            <v>0</v>
          </cell>
          <cell r="M389">
            <v>0</v>
          </cell>
          <cell r="N389">
            <v>0</v>
          </cell>
        </row>
        <row r="390">
          <cell r="C390">
            <v>38718</v>
          </cell>
          <cell r="D390">
            <v>0</v>
          </cell>
          <cell r="E390">
            <v>0</v>
          </cell>
          <cell r="F390">
            <v>0</v>
          </cell>
          <cell r="G390">
            <v>0</v>
          </cell>
          <cell r="H390">
            <v>0</v>
          </cell>
          <cell r="I390">
            <v>0</v>
          </cell>
          <cell r="J390">
            <v>0</v>
          </cell>
          <cell r="K390">
            <v>0</v>
          </cell>
          <cell r="L390">
            <v>0</v>
          </cell>
          <cell r="M390">
            <v>0</v>
          </cell>
          <cell r="N390">
            <v>0</v>
          </cell>
        </row>
        <row r="392">
          <cell r="C392" t="str">
            <v>EnergyAustralia</v>
          </cell>
          <cell r="D392" t="str">
            <v>Pulse</v>
          </cell>
          <cell r="E392" t="str">
            <v>AGL</v>
          </cell>
          <cell r="F392" t="str">
            <v>TXU</v>
          </cell>
          <cell r="G392" t="str">
            <v>CitiPower</v>
          </cell>
          <cell r="H392" t="str">
            <v>Powercor</v>
          </cell>
          <cell r="I392" t="str">
            <v>Integral</v>
          </cell>
          <cell r="J392" t="str">
            <v>EnergyAustralia</v>
          </cell>
          <cell r="K392" t="str">
            <v>Rural NSW</v>
          </cell>
          <cell r="L392" t="str">
            <v>Energex</v>
          </cell>
          <cell r="M392" t="str">
            <v>Ergon</v>
          </cell>
          <cell r="N392" t="str">
            <v>Non Incumbent</v>
          </cell>
        </row>
        <row r="393">
          <cell r="C393">
            <v>36526</v>
          </cell>
          <cell r="D393">
            <v>0</v>
          </cell>
          <cell r="E393">
            <v>0</v>
          </cell>
          <cell r="F393">
            <v>0</v>
          </cell>
          <cell r="G393">
            <v>0</v>
          </cell>
          <cell r="H393">
            <v>0</v>
          </cell>
          <cell r="I393">
            <v>0</v>
          </cell>
          <cell r="J393">
            <v>0</v>
          </cell>
          <cell r="K393">
            <v>0</v>
          </cell>
          <cell r="L393">
            <v>0</v>
          </cell>
          <cell r="M393">
            <v>0</v>
          </cell>
          <cell r="N393">
            <v>0</v>
          </cell>
        </row>
        <row r="394">
          <cell r="C394">
            <v>36892</v>
          </cell>
          <cell r="D394">
            <v>0</v>
          </cell>
          <cell r="E394">
            <v>0</v>
          </cell>
          <cell r="F394">
            <v>0</v>
          </cell>
          <cell r="G394">
            <v>0</v>
          </cell>
          <cell r="H394">
            <v>0</v>
          </cell>
          <cell r="I394">
            <v>0</v>
          </cell>
          <cell r="J394">
            <v>0</v>
          </cell>
          <cell r="K394">
            <v>0</v>
          </cell>
          <cell r="L394">
            <v>0</v>
          </cell>
          <cell r="M394">
            <v>0</v>
          </cell>
          <cell r="N394">
            <v>0</v>
          </cell>
        </row>
        <row r="395">
          <cell r="C395">
            <v>37257</v>
          </cell>
          <cell r="D395">
            <v>0.12</v>
          </cell>
          <cell r="E395">
            <v>0.1</v>
          </cell>
          <cell r="F395">
            <v>0.1</v>
          </cell>
          <cell r="G395">
            <v>0.1</v>
          </cell>
          <cell r="H395">
            <v>0.09</v>
          </cell>
          <cell r="I395">
            <v>0.08</v>
          </cell>
          <cell r="J395">
            <v>0</v>
          </cell>
          <cell r="K395">
            <v>0</v>
          </cell>
          <cell r="L395">
            <v>0.12</v>
          </cell>
          <cell r="M395">
            <v>0</v>
          </cell>
          <cell r="N395">
            <v>0.1</v>
          </cell>
        </row>
        <row r="396">
          <cell r="C396">
            <v>37622</v>
          </cell>
          <cell r="D396">
            <v>0.1</v>
          </cell>
          <cell r="E396">
            <v>0.12</v>
          </cell>
          <cell r="F396">
            <v>0.12</v>
          </cell>
          <cell r="G396">
            <v>0.1</v>
          </cell>
          <cell r="H396">
            <v>0.1</v>
          </cell>
          <cell r="I396">
            <v>0.09</v>
          </cell>
          <cell r="J396">
            <v>0</v>
          </cell>
          <cell r="K396">
            <v>0</v>
          </cell>
          <cell r="L396">
            <v>0.15</v>
          </cell>
          <cell r="M396">
            <v>0</v>
          </cell>
          <cell r="N396">
            <v>0.1</v>
          </cell>
        </row>
        <row r="397">
          <cell r="C397">
            <v>37987</v>
          </cell>
          <cell r="D397">
            <v>0.14000000000000001</v>
          </cell>
          <cell r="E397">
            <v>0.13</v>
          </cell>
          <cell r="F397">
            <v>0.13</v>
          </cell>
          <cell r="G397">
            <v>0.13</v>
          </cell>
          <cell r="H397">
            <v>0.13</v>
          </cell>
          <cell r="I397">
            <v>0.12</v>
          </cell>
          <cell r="J397">
            <v>0</v>
          </cell>
          <cell r="K397">
            <v>0</v>
          </cell>
          <cell r="L397">
            <v>0.15</v>
          </cell>
          <cell r="M397">
            <v>0</v>
          </cell>
          <cell r="N397">
            <v>0.12</v>
          </cell>
        </row>
        <row r="398">
          <cell r="C398">
            <v>38353</v>
          </cell>
          <cell r="D398">
            <v>0.15</v>
          </cell>
          <cell r="E398">
            <v>0.13</v>
          </cell>
          <cell r="F398">
            <v>0.13</v>
          </cell>
          <cell r="G398">
            <v>0.13</v>
          </cell>
          <cell r="H398">
            <v>0.15</v>
          </cell>
          <cell r="I398">
            <v>0.12</v>
          </cell>
          <cell r="J398">
            <v>0</v>
          </cell>
          <cell r="K398">
            <v>0</v>
          </cell>
          <cell r="L398">
            <v>0.15</v>
          </cell>
          <cell r="M398">
            <v>0</v>
          </cell>
          <cell r="N398">
            <v>0.12</v>
          </cell>
        </row>
        <row r="399">
          <cell r="C399">
            <v>38718</v>
          </cell>
          <cell r="D399">
            <v>0.15</v>
          </cell>
          <cell r="E399">
            <v>0.13</v>
          </cell>
          <cell r="F399">
            <v>0.13</v>
          </cell>
          <cell r="G399">
            <v>0.13</v>
          </cell>
          <cell r="H399">
            <v>0.15</v>
          </cell>
          <cell r="I399">
            <v>0.12</v>
          </cell>
          <cell r="J399">
            <v>0</v>
          </cell>
          <cell r="K399">
            <v>0</v>
          </cell>
          <cell r="L399">
            <v>0.15</v>
          </cell>
          <cell r="M399">
            <v>0</v>
          </cell>
          <cell r="N399">
            <v>0.12</v>
          </cell>
        </row>
        <row r="401">
          <cell r="C401" t="str">
            <v>Rural NSW</v>
          </cell>
          <cell r="D401" t="str">
            <v>Pulse</v>
          </cell>
          <cell r="E401" t="str">
            <v>AGL</v>
          </cell>
          <cell r="F401" t="str">
            <v>TXU</v>
          </cell>
          <cell r="G401" t="str">
            <v>CitiPower</v>
          </cell>
          <cell r="H401" t="str">
            <v>Powercor</v>
          </cell>
          <cell r="I401" t="str">
            <v>Integral</v>
          </cell>
          <cell r="J401" t="str">
            <v>EnergyAustralia</v>
          </cell>
          <cell r="K401" t="str">
            <v>Rural NSW</v>
          </cell>
          <cell r="L401" t="str">
            <v>Energex</v>
          </cell>
          <cell r="M401" t="str">
            <v>Ergon</v>
          </cell>
          <cell r="N401" t="str">
            <v>Non Incumbent</v>
          </cell>
        </row>
        <row r="402">
          <cell r="C402">
            <v>36526</v>
          </cell>
          <cell r="D402">
            <v>0</v>
          </cell>
          <cell r="E402">
            <v>0</v>
          </cell>
          <cell r="F402">
            <v>0</v>
          </cell>
          <cell r="G402">
            <v>0</v>
          </cell>
          <cell r="H402">
            <v>0</v>
          </cell>
          <cell r="I402">
            <v>0</v>
          </cell>
          <cell r="J402">
            <v>0</v>
          </cell>
          <cell r="K402">
            <v>0</v>
          </cell>
          <cell r="L402">
            <v>0</v>
          </cell>
          <cell r="M402">
            <v>0</v>
          </cell>
          <cell r="N402">
            <v>0</v>
          </cell>
        </row>
        <row r="403">
          <cell r="C403">
            <v>36892</v>
          </cell>
          <cell r="D403">
            <v>0</v>
          </cell>
          <cell r="E403">
            <v>0</v>
          </cell>
          <cell r="F403">
            <v>0</v>
          </cell>
          <cell r="G403">
            <v>0</v>
          </cell>
          <cell r="H403">
            <v>0</v>
          </cell>
          <cell r="I403">
            <v>0</v>
          </cell>
          <cell r="J403">
            <v>0</v>
          </cell>
          <cell r="K403">
            <v>0</v>
          </cell>
          <cell r="L403">
            <v>0</v>
          </cell>
          <cell r="M403">
            <v>0</v>
          </cell>
          <cell r="N403">
            <v>0</v>
          </cell>
        </row>
        <row r="404">
          <cell r="C404">
            <v>37257</v>
          </cell>
          <cell r="D404">
            <v>0</v>
          </cell>
          <cell r="E404">
            <v>0</v>
          </cell>
          <cell r="F404">
            <v>0</v>
          </cell>
          <cell r="G404">
            <v>0</v>
          </cell>
          <cell r="H404">
            <v>0</v>
          </cell>
          <cell r="I404">
            <v>0</v>
          </cell>
          <cell r="J404">
            <v>0</v>
          </cell>
          <cell r="K404">
            <v>0</v>
          </cell>
          <cell r="L404">
            <v>0</v>
          </cell>
          <cell r="M404">
            <v>0</v>
          </cell>
          <cell r="N404">
            <v>0</v>
          </cell>
        </row>
        <row r="405">
          <cell r="C405">
            <v>37622</v>
          </cell>
          <cell r="D405">
            <v>0</v>
          </cell>
          <cell r="E405">
            <v>0</v>
          </cell>
          <cell r="F405">
            <v>0</v>
          </cell>
          <cell r="G405">
            <v>0</v>
          </cell>
          <cell r="H405">
            <v>0</v>
          </cell>
          <cell r="I405">
            <v>0</v>
          </cell>
          <cell r="J405">
            <v>0</v>
          </cell>
          <cell r="K405">
            <v>0</v>
          </cell>
          <cell r="L405">
            <v>0</v>
          </cell>
          <cell r="M405">
            <v>0</v>
          </cell>
          <cell r="N405">
            <v>0</v>
          </cell>
        </row>
        <row r="406">
          <cell r="C406">
            <v>37987</v>
          </cell>
          <cell r="D406">
            <v>0</v>
          </cell>
          <cell r="E406">
            <v>0</v>
          </cell>
          <cell r="F406">
            <v>0</v>
          </cell>
          <cell r="G406">
            <v>0</v>
          </cell>
          <cell r="H406">
            <v>0</v>
          </cell>
          <cell r="I406">
            <v>0</v>
          </cell>
          <cell r="J406">
            <v>0</v>
          </cell>
          <cell r="K406">
            <v>0</v>
          </cell>
          <cell r="L406">
            <v>0</v>
          </cell>
          <cell r="M406">
            <v>0</v>
          </cell>
          <cell r="N406">
            <v>0</v>
          </cell>
        </row>
        <row r="407">
          <cell r="C407">
            <v>38353</v>
          </cell>
          <cell r="D407">
            <v>0</v>
          </cell>
          <cell r="E407">
            <v>0</v>
          </cell>
          <cell r="F407">
            <v>0</v>
          </cell>
          <cell r="G407">
            <v>0</v>
          </cell>
          <cell r="H407">
            <v>0</v>
          </cell>
          <cell r="I407">
            <v>0</v>
          </cell>
          <cell r="J407">
            <v>0</v>
          </cell>
          <cell r="K407">
            <v>0</v>
          </cell>
          <cell r="L407">
            <v>0</v>
          </cell>
          <cell r="M407">
            <v>0</v>
          </cell>
          <cell r="N407">
            <v>0</v>
          </cell>
        </row>
        <row r="408">
          <cell r="C408">
            <v>38718</v>
          </cell>
          <cell r="D408">
            <v>0</v>
          </cell>
          <cell r="E408">
            <v>0</v>
          </cell>
          <cell r="F408">
            <v>0</v>
          </cell>
          <cell r="G408">
            <v>0</v>
          </cell>
          <cell r="H408">
            <v>0</v>
          </cell>
          <cell r="I408">
            <v>0</v>
          </cell>
          <cell r="J408">
            <v>0</v>
          </cell>
          <cell r="K408">
            <v>0</v>
          </cell>
          <cell r="L408">
            <v>0</v>
          </cell>
          <cell r="M408">
            <v>0</v>
          </cell>
          <cell r="N408">
            <v>0</v>
          </cell>
        </row>
        <row r="410">
          <cell r="C410" t="str">
            <v>Energex</v>
          </cell>
          <cell r="D410" t="str">
            <v>Pulse</v>
          </cell>
          <cell r="E410" t="str">
            <v>AGL</v>
          </cell>
          <cell r="F410" t="str">
            <v>TXU</v>
          </cell>
          <cell r="G410" t="str">
            <v>CitiPower</v>
          </cell>
          <cell r="H410" t="str">
            <v>Powercor</v>
          </cell>
          <cell r="I410" t="str">
            <v>Integral</v>
          </cell>
          <cell r="J410" t="str">
            <v>EnergyAustralia</v>
          </cell>
          <cell r="K410" t="str">
            <v>Rural NSW</v>
          </cell>
          <cell r="L410" t="str">
            <v>Energex</v>
          </cell>
          <cell r="M410" t="str">
            <v>Ergon</v>
          </cell>
          <cell r="N410" t="str">
            <v>Non Incumbent</v>
          </cell>
        </row>
        <row r="411">
          <cell r="C411">
            <v>36526</v>
          </cell>
          <cell r="D411">
            <v>0</v>
          </cell>
          <cell r="E411">
            <v>0</v>
          </cell>
          <cell r="F411">
            <v>0</v>
          </cell>
          <cell r="G411">
            <v>0</v>
          </cell>
          <cell r="H411">
            <v>0</v>
          </cell>
          <cell r="I411">
            <v>0</v>
          </cell>
          <cell r="J411">
            <v>0</v>
          </cell>
          <cell r="K411">
            <v>0</v>
          </cell>
          <cell r="L411">
            <v>0</v>
          </cell>
          <cell r="M411">
            <v>0</v>
          </cell>
          <cell r="N411">
            <v>0</v>
          </cell>
        </row>
        <row r="412">
          <cell r="C412">
            <v>36892</v>
          </cell>
          <cell r="D412">
            <v>0</v>
          </cell>
          <cell r="E412">
            <v>0</v>
          </cell>
          <cell r="F412">
            <v>0</v>
          </cell>
          <cell r="G412">
            <v>0</v>
          </cell>
          <cell r="H412">
            <v>0</v>
          </cell>
          <cell r="I412">
            <v>0</v>
          </cell>
          <cell r="J412">
            <v>0</v>
          </cell>
          <cell r="K412">
            <v>0</v>
          </cell>
          <cell r="L412">
            <v>0</v>
          </cell>
          <cell r="M412">
            <v>0</v>
          </cell>
          <cell r="N412">
            <v>0</v>
          </cell>
        </row>
        <row r="413">
          <cell r="C413">
            <v>37257</v>
          </cell>
          <cell r="D413">
            <v>0.16</v>
          </cell>
          <cell r="E413">
            <v>0.16</v>
          </cell>
          <cell r="F413">
            <v>0.18</v>
          </cell>
          <cell r="G413">
            <v>0.16</v>
          </cell>
          <cell r="H413">
            <v>0.16</v>
          </cell>
          <cell r="I413">
            <v>0.15</v>
          </cell>
          <cell r="J413">
            <v>0.15</v>
          </cell>
          <cell r="K413">
            <v>0</v>
          </cell>
          <cell r="L413">
            <v>0</v>
          </cell>
          <cell r="M413">
            <v>0</v>
          </cell>
          <cell r="N413">
            <v>0.15</v>
          </cell>
        </row>
        <row r="414">
          <cell r="C414">
            <v>37622</v>
          </cell>
          <cell r="D414">
            <v>0.18</v>
          </cell>
          <cell r="E414">
            <v>0.16</v>
          </cell>
          <cell r="F414">
            <v>0.17</v>
          </cell>
          <cell r="G414">
            <v>0.16</v>
          </cell>
          <cell r="H414">
            <v>0.18</v>
          </cell>
          <cell r="I414">
            <v>0.18</v>
          </cell>
          <cell r="J414">
            <v>0.15</v>
          </cell>
          <cell r="K414">
            <v>0</v>
          </cell>
          <cell r="L414">
            <v>0</v>
          </cell>
          <cell r="M414">
            <v>0</v>
          </cell>
          <cell r="N414">
            <v>0.15</v>
          </cell>
        </row>
        <row r="415">
          <cell r="C415">
            <v>37987</v>
          </cell>
          <cell r="D415">
            <v>0.16</v>
          </cell>
          <cell r="E415">
            <v>0.18</v>
          </cell>
          <cell r="F415">
            <v>0.18</v>
          </cell>
          <cell r="G415">
            <v>0.18</v>
          </cell>
          <cell r="H415">
            <v>0.18</v>
          </cell>
          <cell r="I415">
            <v>0.15</v>
          </cell>
          <cell r="J415">
            <v>0.15</v>
          </cell>
          <cell r="K415">
            <v>0</v>
          </cell>
          <cell r="L415">
            <v>0</v>
          </cell>
          <cell r="M415">
            <v>0</v>
          </cell>
          <cell r="N415">
            <v>0.15</v>
          </cell>
        </row>
        <row r="416">
          <cell r="C416">
            <v>38353</v>
          </cell>
          <cell r="D416">
            <v>0.16</v>
          </cell>
          <cell r="E416">
            <v>0.15</v>
          </cell>
          <cell r="F416">
            <v>0.15</v>
          </cell>
          <cell r="G416">
            <v>0.15</v>
          </cell>
          <cell r="H416">
            <v>0.15</v>
          </cell>
          <cell r="I416">
            <v>0.15</v>
          </cell>
          <cell r="J416">
            <v>0.15</v>
          </cell>
          <cell r="K416">
            <v>0</v>
          </cell>
          <cell r="L416">
            <v>0</v>
          </cell>
          <cell r="M416">
            <v>0</v>
          </cell>
          <cell r="N416">
            <v>0.15</v>
          </cell>
        </row>
        <row r="417">
          <cell r="C417">
            <v>38718</v>
          </cell>
          <cell r="D417">
            <v>0.16</v>
          </cell>
          <cell r="E417">
            <v>0.15</v>
          </cell>
          <cell r="F417">
            <v>0.15</v>
          </cell>
          <cell r="G417">
            <v>0.15</v>
          </cell>
          <cell r="H417">
            <v>0.15</v>
          </cell>
          <cell r="I417">
            <v>0.15</v>
          </cell>
          <cell r="J417">
            <v>0.15</v>
          </cell>
          <cell r="K417">
            <v>0</v>
          </cell>
          <cell r="L417">
            <v>0</v>
          </cell>
          <cell r="M417">
            <v>0</v>
          </cell>
          <cell r="N417">
            <v>0.15</v>
          </cell>
        </row>
        <row r="419">
          <cell r="C419" t="str">
            <v>Ergon</v>
          </cell>
          <cell r="D419" t="str">
            <v>Pulse</v>
          </cell>
          <cell r="E419" t="str">
            <v>AGL</v>
          </cell>
          <cell r="F419" t="str">
            <v>TXU</v>
          </cell>
          <cell r="G419" t="str">
            <v>CitiPower</v>
          </cell>
          <cell r="H419" t="str">
            <v>Powercor</v>
          </cell>
          <cell r="I419" t="str">
            <v>Integral</v>
          </cell>
          <cell r="J419" t="str">
            <v>EnergyAustralia</v>
          </cell>
          <cell r="K419" t="str">
            <v>Rural NSW</v>
          </cell>
          <cell r="L419" t="str">
            <v>Energex</v>
          </cell>
          <cell r="M419" t="str">
            <v>Ergon</v>
          </cell>
          <cell r="N419" t="str">
            <v>Non Incumbent</v>
          </cell>
        </row>
        <row r="420">
          <cell r="C420">
            <v>36526</v>
          </cell>
          <cell r="D420">
            <v>0</v>
          </cell>
          <cell r="E420">
            <v>0</v>
          </cell>
          <cell r="F420">
            <v>0</v>
          </cell>
          <cell r="G420">
            <v>0</v>
          </cell>
          <cell r="H420">
            <v>0</v>
          </cell>
          <cell r="I420">
            <v>0</v>
          </cell>
          <cell r="J420">
            <v>0</v>
          </cell>
          <cell r="K420">
            <v>0</v>
          </cell>
          <cell r="L420">
            <v>0</v>
          </cell>
          <cell r="M420">
            <v>0</v>
          </cell>
          <cell r="N420">
            <v>0</v>
          </cell>
        </row>
        <row r="421">
          <cell r="C421">
            <v>36892</v>
          </cell>
          <cell r="D421">
            <v>0</v>
          </cell>
          <cell r="E421">
            <v>0</v>
          </cell>
          <cell r="F421">
            <v>0</v>
          </cell>
          <cell r="G421">
            <v>0</v>
          </cell>
          <cell r="H421">
            <v>0</v>
          </cell>
          <cell r="I421">
            <v>0</v>
          </cell>
          <cell r="J421">
            <v>0</v>
          </cell>
          <cell r="K421">
            <v>0</v>
          </cell>
          <cell r="L421">
            <v>0</v>
          </cell>
          <cell r="M421">
            <v>0</v>
          </cell>
          <cell r="N421">
            <v>0</v>
          </cell>
        </row>
        <row r="422">
          <cell r="C422">
            <v>37257</v>
          </cell>
          <cell r="D422">
            <v>0</v>
          </cell>
          <cell r="E422">
            <v>0</v>
          </cell>
          <cell r="F422">
            <v>0</v>
          </cell>
          <cell r="G422">
            <v>0</v>
          </cell>
          <cell r="H422">
            <v>0</v>
          </cell>
          <cell r="I422">
            <v>0</v>
          </cell>
          <cell r="J422">
            <v>0</v>
          </cell>
          <cell r="K422">
            <v>0</v>
          </cell>
          <cell r="L422">
            <v>0</v>
          </cell>
          <cell r="M422">
            <v>0</v>
          </cell>
          <cell r="N422">
            <v>0</v>
          </cell>
        </row>
        <row r="423">
          <cell r="C423">
            <v>37622</v>
          </cell>
          <cell r="D423">
            <v>0</v>
          </cell>
          <cell r="E423">
            <v>0</v>
          </cell>
          <cell r="F423">
            <v>0</v>
          </cell>
          <cell r="G423">
            <v>0</v>
          </cell>
          <cell r="H423">
            <v>0</v>
          </cell>
          <cell r="I423">
            <v>0</v>
          </cell>
          <cell r="J423">
            <v>0</v>
          </cell>
          <cell r="K423">
            <v>0</v>
          </cell>
          <cell r="L423">
            <v>0</v>
          </cell>
          <cell r="M423">
            <v>0</v>
          </cell>
          <cell r="N423">
            <v>0</v>
          </cell>
        </row>
        <row r="424">
          <cell r="C424">
            <v>37987</v>
          </cell>
          <cell r="D424">
            <v>0</v>
          </cell>
          <cell r="E424">
            <v>0</v>
          </cell>
          <cell r="F424">
            <v>0</v>
          </cell>
          <cell r="G424">
            <v>0</v>
          </cell>
          <cell r="H424">
            <v>0</v>
          </cell>
          <cell r="I424">
            <v>0</v>
          </cell>
          <cell r="J424">
            <v>0</v>
          </cell>
          <cell r="K424">
            <v>0</v>
          </cell>
          <cell r="L424">
            <v>0</v>
          </cell>
          <cell r="M424">
            <v>0</v>
          </cell>
          <cell r="N424">
            <v>0</v>
          </cell>
        </row>
        <row r="425">
          <cell r="C425">
            <v>38353</v>
          </cell>
          <cell r="D425">
            <v>0</v>
          </cell>
          <cell r="E425">
            <v>0</v>
          </cell>
          <cell r="F425">
            <v>0</v>
          </cell>
          <cell r="G425">
            <v>0</v>
          </cell>
          <cell r="H425">
            <v>0</v>
          </cell>
          <cell r="I425">
            <v>0</v>
          </cell>
          <cell r="J425">
            <v>0</v>
          </cell>
          <cell r="K425">
            <v>0</v>
          </cell>
          <cell r="L425">
            <v>0</v>
          </cell>
          <cell r="M425">
            <v>0</v>
          </cell>
          <cell r="N425">
            <v>0</v>
          </cell>
        </row>
        <row r="426">
          <cell r="C426">
            <v>38718</v>
          </cell>
          <cell r="D426">
            <v>0</v>
          </cell>
          <cell r="E426">
            <v>0</v>
          </cell>
          <cell r="F426">
            <v>0</v>
          </cell>
          <cell r="G426">
            <v>0</v>
          </cell>
          <cell r="H426">
            <v>0</v>
          </cell>
          <cell r="I426">
            <v>0</v>
          </cell>
          <cell r="J426">
            <v>0</v>
          </cell>
          <cell r="K426">
            <v>0</v>
          </cell>
          <cell r="L426">
            <v>0</v>
          </cell>
          <cell r="M426">
            <v>0</v>
          </cell>
          <cell r="N426">
            <v>0</v>
          </cell>
        </row>
        <row r="428">
          <cell r="C428" t="str">
            <v>Non Incumbent</v>
          </cell>
          <cell r="D428" t="str">
            <v>Pulse</v>
          </cell>
          <cell r="E428" t="str">
            <v>AGL</v>
          </cell>
          <cell r="F428" t="str">
            <v>TXU</v>
          </cell>
          <cell r="G428" t="str">
            <v>CitiPower</v>
          </cell>
          <cell r="H428" t="str">
            <v>Powercor</v>
          </cell>
          <cell r="I428" t="str">
            <v>Integral</v>
          </cell>
          <cell r="J428" t="str">
            <v>EnergyAustralia</v>
          </cell>
          <cell r="K428" t="str">
            <v>Rural NSW</v>
          </cell>
          <cell r="L428" t="str">
            <v>Energex</v>
          </cell>
          <cell r="M428" t="str">
            <v>Ergon</v>
          </cell>
          <cell r="N428" t="str">
            <v>Non Incumbent</v>
          </cell>
        </row>
        <row r="429">
          <cell r="C429">
            <v>36526</v>
          </cell>
          <cell r="D429">
            <v>0</v>
          </cell>
          <cell r="E429">
            <v>0</v>
          </cell>
          <cell r="F429">
            <v>0</v>
          </cell>
          <cell r="G429">
            <v>0</v>
          </cell>
          <cell r="H429">
            <v>0</v>
          </cell>
          <cell r="I429">
            <v>0</v>
          </cell>
          <cell r="J429">
            <v>0</v>
          </cell>
          <cell r="K429">
            <v>0</v>
          </cell>
          <cell r="L429">
            <v>0</v>
          </cell>
          <cell r="M429">
            <v>0</v>
          </cell>
          <cell r="N429">
            <v>0</v>
          </cell>
        </row>
        <row r="430">
          <cell r="C430">
            <v>36892</v>
          </cell>
          <cell r="D430">
            <v>0</v>
          </cell>
          <cell r="E430">
            <v>0</v>
          </cell>
          <cell r="F430">
            <v>0</v>
          </cell>
          <cell r="G430">
            <v>0</v>
          </cell>
          <cell r="H430">
            <v>0</v>
          </cell>
          <cell r="I430">
            <v>0</v>
          </cell>
          <cell r="J430">
            <v>0</v>
          </cell>
          <cell r="K430">
            <v>0</v>
          </cell>
          <cell r="L430">
            <v>0</v>
          </cell>
          <cell r="M430">
            <v>0</v>
          </cell>
          <cell r="N430">
            <v>0</v>
          </cell>
        </row>
        <row r="431">
          <cell r="C431">
            <v>37257</v>
          </cell>
          <cell r="D431">
            <v>0.08</v>
          </cell>
          <cell r="E431">
            <v>0.08</v>
          </cell>
          <cell r="F431">
            <v>0.08</v>
          </cell>
          <cell r="G431">
            <v>0.08</v>
          </cell>
          <cell r="H431">
            <v>0.08</v>
          </cell>
          <cell r="I431">
            <v>0.08</v>
          </cell>
          <cell r="J431">
            <v>0.08</v>
          </cell>
          <cell r="K431">
            <v>0</v>
          </cell>
          <cell r="L431">
            <v>0.08</v>
          </cell>
          <cell r="M431">
            <v>0</v>
          </cell>
          <cell r="N431">
            <v>0</v>
          </cell>
        </row>
        <row r="432">
          <cell r="C432">
            <v>37622</v>
          </cell>
          <cell r="D432">
            <v>0.05</v>
          </cell>
          <cell r="E432">
            <v>0.05</v>
          </cell>
          <cell r="F432">
            <v>0.05</v>
          </cell>
          <cell r="G432">
            <v>0.05</v>
          </cell>
          <cell r="H432">
            <v>0.05</v>
          </cell>
          <cell r="I432">
            <v>0.05</v>
          </cell>
          <cell r="J432">
            <v>0.05</v>
          </cell>
          <cell r="K432">
            <v>0</v>
          </cell>
          <cell r="L432">
            <v>0.05</v>
          </cell>
          <cell r="M432">
            <v>0</v>
          </cell>
          <cell r="N432">
            <v>0</v>
          </cell>
        </row>
        <row r="433">
          <cell r="C433">
            <v>37987</v>
          </cell>
          <cell r="D433">
            <v>0.05</v>
          </cell>
          <cell r="E433">
            <v>0.05</v>
          </cell>
          <cell r="F433">
            <v>0.05</v>
          </cell>
          <cell r="G433">
            <v>0.05</v>
          </cell>
          <cell r="H433">
            <v>0.05</v>
          </cell>
          <cell r="I433">
            <v>0.05</v>
          </cell>
          <cell r="J433">
            <v>0.05</v>
          </cell>
          <cell r="K433">
            <v>0</v>
          </cell>
          <cell r="L433">
            <v>0.05</v>
          </cell>
          <cell r="M433">
            <v>0</v>
          </cell>
          <cell r="N433">
            <v>0</v>
          </cell>
        </row>
        <row r="434">
          <cell r="C434">
            <v>38353</v>
          </cell>
          <cell r="D434">
            <v>0.05</v>
          </cell>
          <cell r="E434">
            <v>0.05</v>
          </cell>
          <cell r="F434">
            <v>0.05</v>
          </cell>
          <cell r="G434">
            <v>0.05</v>
          </cell>
          <cell r="H434">
            <v>0.05</v>
          </cell>
          <cell r="I434">
            <v>0.05</v>
          </cell>
          <cell r="J434">
            <v>0.05</v>
          </cell>
          <cell r="K434">
            <v>0</v>
          </cell>
          <cell r="L434">
            <v>0.05</v>
          </cell>
          <cell r="M434">
            <v>0</v>
          </cell>
          <cell r="N434">
            <v>0</v>
          </cell>
        </row>
        <row r="435">
          <cell r="C435">
            <v>38718</v>
          </cell>
          <cell r="D435">
            <v>0.05</v>
          </cell>
          <cell r="E435">
            <v>0.05</v>
          </cell>
          <cell r="F435">
            <v>0.05</v>
          </cell>
          <cell r="G435">
            <v>0.05</v>
          </cell>
          <cell r="H435">
            <v>0.05</v>
          </cell>
          <cell r="I435">
            <v>0.05</v>
          </cell>
          <cell r="J435">
            <v>0.05</v>
          </cell>
          <cell r="K435">
            <v>0</v>
          </cell>
          <cell r="L435">
            <v>0.05</v>
          </cell>
          <cell r="M435">
            <v>0</v>
          </cell>
          <cell r="N435">
            <v>0</v>
          </cell>
        </row>
        <row r="447">
          <cell r="C447" t="str">
            <v>Pulse wins from:</v>
          </cell>
          <cell r="D447" t="str">
            <v>Pulse</v>
          </cell>
          <cell r="E447" t="str">
            <v>AGL</v>
          </cell>
          <cell r="F447" t="str">
            <v>TXU</v>
          </cell>
          <cell r="G447" t="str">
            <v>CitiPower</v>
          </cell>
          <cell r="H447" t="str">
            <v>Powercor</v>
          </cell>
          <cell r="I447" t="str">
            <v>Integral</v>
          </cell>
          <cell r="J447" t="str">
            <v>EnergyAustralia</v>
          </cell>
          <cell r="K447" t="str">
            <v>Rural NSW</v>
          </cell>
          <cell r="L447" t="str">
            <v>Energex</v>
          </cell>
          <cell r="M447" t="str">
            <v>Ergon</v>
          </cell>
          <cell r="N447" t="str">
            <v>Non Incumbent</v>
          </cell>
        </row>
        <row r="448">
          <cell r="C448">
            <v>36526</v>
          </cell>
          <cell r="D448">
            <v>0</v>
          </cell>
          <cell r="E448">
            <v>0</v>
          </cell>
          <cell r="F448">
            <v>0</v>
          </cell>
          <cell r="G448">
            <v>0</v>
          </cell>
          <cell r="H448">
            <v>0</v>
          </cell>
          <cell r="I448">
            <v>0</v>
          </cell>
          <cell r="J448">
            <v>0</v>
          </cell>
          <cell r="K448">
            <v>0</v>
          </cell>
          <cell r="L448">
            <v>0</v>
          </cell>
          <cell r="M448">
            <v>0</v>
          </cell>
          <cell r="N448">
            <v>0</v>
          </cell>
        </row>
        <row r="449">
          <cell r="C449">
            <v>36892</v>
          </cell>
          <cell r="D449">
            <v>0</v>
          </cell>
          <cell r="E449">
            <v>0</v>
          </cell>
          <cell r="F449">
            <v>0</v>
          </cell>
          <cell r="G449">
            <v>0</v>
          </cell>
          <cell r="H449">
            <v>0</v>
          </cell>
          <cell r="I449">
            <v>0</v>
          </cell>
          <cell r="J449">
            <v>0</v>
          </cell>
          <cell r="K449">
            <v>0</v>
          </cell>
          <cell r="L449">
            <v>0</v>
          </cell>
          <cell r="M449">
            <v>0</v>
          </cell>
          <cell r="N449">
            <v>0</v>
          </cell>
        </row>
        <row r="450">
          <cell r="C450">
            <v>37257</v>
          </cell>
          <cell r="D450">
            <v>0</v>
          </cell>
          <cell r="E450">
            <v>0.2</v>
          </cell>
          <cell r="F450">
            <v>0.2</v>
          </cell>
          <cell r="G450">
            <v>0.2</v>
          </cell>
          <cell r="H450">
            <v>0.21</v>
          </cell>
          <cell r="I450">
            <v>0.21</v>
          </cell>
          <cell r="J450">
            <v>0.22</v>
          </cell>
          <cell r="K450">
            <v>0</v>
          </cell>
          <cell r="L450">
            <v>0.21</v>
          </cell>
          <cell r="M450">
            <v>0</v>
          </cell>
          <cell r="N450">
            <v>0.18</v>
          </cell>
        </row>
        <row r="451">
          <cell r="C451">
            <v>37622</v>
          </cell>
          <cell r="D451">
            <v>0</v>
          </cell>
          <cell r="E451">
            <v>0.22</v>
          </cell>
          <cell r="F451">
            <v>0.22</v>
          </cell>
          <cell r="G451">
            <v>0.22</v>
          </cell>
          <cell r="H451">
            <v>0.22</v>
          </cell>
          <cell r="I451">
            <v>0.2</v>
          </cell>
          <cell r="J451">
            <v>0.22</v>
          </cell>
          <cell r="K451">
            <v>0</v>
          </cell>
          <cell r="L451">
            <v>0.22</v>
          </cell>
          <cell r="M451">
            <v>0</v>
          </cell>
          <cell r="N451">
            <v>0.2</v>
          </cell>
        </row>
        <row r="452">
          <cell r="C452">
            <v>37987</v>
          </cell>
          <cell r="D452">
            <v>0</v>
          </cell>
          <cell r="E452">
            <v>0.21</v>
          </cell>
          <cell r="F452">
            <v>0.22</v>
          </cell>
          <cell r="G452">
            <v>0.19</v>
          </cell>
          <cell r="H452">
            <v>0.21</v>
          </cell>
          <cell r="I452">
            <v>0.2</v>
          </cell>
          <cell r="J452">
            <v>0.23</v>
          </cell>
          <cell r="K452">
            <v>0</v>
          </cell>
          <cell r="L452">
            <v>0.21</v>
          </cell>
          <cell r="M452">
            <v>0</v>
          </cell>
          <cell r="N452">
            <v>0.2</v>
          </cell>
        </row>
        <row r="453">
          <cell r="C453">
            <v>38353</v>
          </cell>
          <cell r="D453">
            <v>0</v>
          </cell>
          <cell r="E453">
            <v>0.22</v>
          </cell>
          <cell r="F453">
            <v>0.24</v>
          </cell>
          <cell r="G453">
            <v>0.2</v>
          </cell>
          <cell r="H453">
            <v>0.23</v>
          </cell>
          <cell r="I453">
            <v>0.2</v>
          </cell>
          <cell r="J453">
            <v>0.23</v>
          </cell>
          <cell r="K453">
            <v>0</v>
          </cell>
          <cell r="L453">
            <v>0.22</v>
          </cell>
          <cell r="M453">
            <v>0</v>
          </cell>
          <cell r="N453">
            <v>0.2</v>
          </cell>
        </row>
        <row r="454">
          <cell r="C454">
            <v>38718</v>
          </cell>
          <cell r="D454">
            <v>0</v>
          </cell>
          <cell r="E454">
            <v>0.23</v>
          </cell>
          <cell r="F454">
            <v>0.24</v>
          </cell>
          <cell r="G454">
            <v>0.2</v>
          </cell>
          <cell r="H454">
            <v>0.23</v>
          </cell>
          <cell r="I454">
            <v>0.2</v>
          </cell>
          <cell r="J454">
            <v>0.23</v>
          </cell>
          <cell r="K454">
            <v>0</v>
          </cell>
          <cell r="L454">
            <v>0.22</v>
          </cell>
          <cell r="M454">
            <v>0</v>
          </cell>
          <cell r="N454">
            <v>0.2</v>
          </cell>
        </row>
        <row r="456">
          <cell r="C456" t="str">
            <v>AGL</v>
          </cell>
          <cell r="D456" t="str">
            <v>Pulse</v>
          </cell>
          <cell r="E456" t="str">
            <v>AGL</v>
          </cell>
          <cell r="F456" t="str">
            <v>TXU</v>
          </cell>
          <cell r="G456" t="str">
            <v>CitiPower</v>
          </cell>
          <cell r="H456" t="str">
            <v>Powercor</v>
          </cell>
          <cell r="I456" t="str">
            <v>Integral</v>
          </cell>
          <cell r="J456" t="str">
            <v>EnergyAustralia</v>
          </cell>
          <cell r="K456" t="str">
            <v>Rural NSW</v>
          </cell>
          <cell r="L456" t="str">
            <v>Energex</v>
          </cell>
          <cell r="M456" t="str">
            <v>Ergon</v>
          </cell>
          <cell r="N456" t="str">
            <v>Non Incumbent</v>
          </cell>
        </row>
        <row r="457">
          <cell r="C457">
            <v>36526</v>
          </cell>
          <cell r="D457">
            <v>0</v>
          </cell>
          <cell r="E457">
            <v>0</v>
          </cell>
          <cell r="F457">
            <v>0</v>
          </cell>
          <cell r="G457">
            <v>0</v>
          </cell>
          <cell r="H457">
            <v>0</v>
          </cell>
          <cell r="I457">
            <v>0</v>
          </cell>
          <cell r="J457">
            <v>0</v>
          </cell>
          <cell r="K457">
            <v>0</v>
          </cell>
          <cell r="L457">
            <v>0</v>
          </cell>
          <cell r="M457">
            <v>0</v>
          </cell>
          <cell r="N457">
            <v>0</v>
          </cell>
        </row>
        <row r="458">
          <cell r="C458">
            <v>36892</v>
          </cell>
          <cell r="D458">
            <v>0</v>
          </cell>
          <cell r="E458">
            <v>0</v>
          </cell>
          <cell r="F458">
            <v>0</v>
          </cell>
          <cell r="G458">
            <v>0</v>
          </cell>
          <cell r="H458">
            <v>0</v>
          </cell>
          <cell r="I458">
            <v>0</v>
          </cell>
          <cell r="J458">
            <v>0</v>
          </cell>
          <cell r="K458">
            <v>0</v>
          </cell>
          <cell r="L458">
            <v>0</v>
          </cell>
          <cell r="M458">
            <v>0</v>
          </cell>
          <cell r="N458">
            <v>0</v>
          </cell>
        </row>
        <row r="459">
          <cell r="C459">
            <v>37257</v>
          </cell>
          <cell r="D459">
            <v>0.18</v>
          </cell>
          <cell r="E459">
            <v>0</v>
          </cell>
          <cell r="F459">
            <v>0.16</v>
          </cell>
          <cell r="G459">
            <v>0.15</v>
          </cell>
          <cell r="H459">
            <v>0.17</v>
          </cell>
          <cell r="I459">
            <v>0.14000000000000001</v>
          </cell>
          <cell r="J459">
            <v>0.18</v>
          </cell>
          <cell r="K459">
            <v>0</v>
          </cell>
          <cell r="L459">
            <v>0.19</v>
          </cell>
          <cell r="M459">
            <v>0</v>
          </cell>
          <cell r="N459">
            <v>0.14000000000000001</v>
          </cell>
        </row>
        <row r="460">
          <cell r="C460">
            <v>37622</v>
          </cell>
          <cell r="D460">
            <v>0.18</v>
          </cell>
          <cell r="E460">
            <v>0</v>
          </cell>
          <cell r="F460">
            <v>0.18</v>
          </cell>
          <cell r="G460">
            <v>0.16</v>
          </cell>
          <cell r="H460">
            <v>0.19</v>
          </cell>
          <cell r="I460">
            <v>0.14000000000000001</v>
          </cell>
          <cell r="J460">
            <v>0.18</v>
          </cell>
          <cell r="K460">
            <v>0</v>
          </cell>
          <cell r="L460">
            <v>0.18</v>
          </cell>
          <cell r="M460">
            <v>0</v>
          </cell>
          <cell r="N460">
            <v>0.16</v>
          </cell>
        </row>
        <row r="461">
          <cell r="C461">
            <v>37987</v>
          </cell>
          <cell r="D461">
            <v>0.18</v>
          </cell>
          <cell r="E461">
            <v>0</v>
          </cell>
          <cell r="F461">
            <v>0.16</v>
          </cell>
          <cell r="G461">
            <v>0.14000000000000001</v>
          </cell>
          <cell r="H461">
            <v>0.17</v>
          </cell>
          <cell r="I461">
            <v>0.15</v>
          </cell>
          <cell r="J461">
            <v>0.15</v>
          </cell>
          <cell r="K461">
            <v>0</v>
          </cell>
          <cell r="L461">
            <v>0.19</v>
          </cell>
          <cell r="M461">
            <v>0</v>
          </cell>
          <cell r="N461">
            <v>0.16</v>
          </cell>
        </row>
        <row r="462">
          <cell r="C462">
            <v>38353</v>
          </cell>
          <cell r="D462">
            <v>0.15</v>
          </cell>
          <cell r="E462">
            <v>0</v>
          </cell>
          <cell r="F462">
            <v>0.16</v>
          </cell>
          <cell r="G462">
            <v>0.16</v>
          </cell>
          <cell r="H462">
            <v>0.15</v>
          </cell>
          <cell r="I462">
            <v>0.15</v>
          </cell>
          <cell r="J462">
            <v>0.15</v>
          </cell>
          <cell r="K462">
            <v>0</v>
          </cell>
          <cell r="L462">
            <v>0.17</v>
          </cell>
          <cell r="M462">
            <v>0</v>
          </cell>
          <cell r="N462">
            <v>0.16</v>
          </cell>
        </row>
        <row r="463">
          <cell r="C463">
            <v>38718</v>
          </cell>
          <cell r="D463">
            <v>0.15</v>
          </cell>
          <cell r="E463">
            <v>0</v>
          </cell>
          <cell r="F463">
            <v>0.16</v>
          </cell>
          <cell r="G463">
            <v>0.16</v>
          </cell>
          <cell r="H463">
            <v>0.15</v>
          </cell>
          <cell r="I463">
            <v>0.15</v>
          </cell>
          <cell r="J463">
            <v>0.15</v>
          </cell>
          <cell r="K463">
            <v>0</v>
          </cell>
          <cell r="L463">
            <v>0.17</v>
          </cell>
          <cell r="M463">
            <v>0</v>
          </cell>
          <cell r="N463">
            <v>0.16</v>
          </cell>
        </row>
        <row r="465">
          <cell r="C465" t="str">
            <v>TXU</v>
          </cell>
          <cell r="D465" t="str">
            <v>Pulse</v>
          </cell>
          <cell r="E465" t="str">
            <v>AGL</v>
          </cell>
          <cell r="F465" t="str">
            <v>TXU</v>
          </cell>
          <cell r="G465" t="str">
            <v>CitiPower</v>
          </cell>
          <cell r="H465" t="str">
            <v>Powercor</v>
          </cell>
          <cell r="I465" t="str">
            <v>Integral</v>
          </cell>
          <cell r="J465" t="str">
            <v>EnergyAustralia</v>
          </cell>
          <cell r="K465" t="str">
            <v>Rural NSW</v>
          </cell>
          <cell r="L465" t="str">
            <v>Energex</v>
          </cell>
          <cell r="M465" t="str">
            <v>Ergon</v>
          </cell>
          <cell r="N465" t="str">
            <v>Non Incumbent</v>
          </cell>
        </row>
        <row r="466">
          <cell r="C466">
            <v>36526</v>
          </cell>
          <cell r="D466">
            <v>0</v>
          </cell>
          <cell r="E466">
            <v>0</v>
          </cell>
          <cell r="F466">
            <v>0</v>
          </cell>
          <cell r="G466">
            <v>0</v>
          </cell>
          <cell r="H466">
            <v>0</v>
          </cell>
          <cell r="I466">
            <v>0</v>
          </cell>
          <cell r="J466">
            <v>0</v>
          </cell>
          <cell r="K466">
            <v>0</v>
          </cell>
          <cell r="L466">
            <v>0</v>
          </cell>
          <cell r="M466">
            <v>0</v>
          </cell>
          <cell r="N466">
            <v>0</v>
          </cell>
        </row>
        <row r="467">
          <cell r="C467">
            <v>36892</v>
          </cell>
          <cell r="D467">
            <v>0</v>
          </cell>
          <cell r="E467">
            <v>0</v>
          </cell>
          <cell r="F467">
            <v>0</v>
          </cell>
          <cell r="G467">
            <v>0</v>
          </cell>
          <cell r="H467">
            <v>0</v>
          </cell>
          <cell r="I467">
            <v>0</v>
          </cell>
          <cell r="J467">
            <v>0</v>
          </cell>
          <cell r="K467">
            <v>0</v>
          </cell>
          <cell r="L467">
            <v>0</v>
          </cell>
          <cell r="M467">
            <v>0</v>
          </cell>
          <cell r="N467">
            <v>0</v>
          </cell>
        </row>
        <row r="468">
          <cell r="C468">
            <v>37257</v>
          </cell>
          <cell r="D468">
            <v>0.2</v>
          </cell>
          <cell r="E468">
            <v>0.2</v>
          </cell>
          <cell r="F468">
            <v>0</v>
          </cell>
          <cell r="G468">
            <v>0.15</v>
          </cell>
          <cell r="H468">
            <v>0.19</v>
          </cell>
          <cell r="I468">
            <v>0.19</v>
          </cell>
          <cell r="J468">
            <v>0.19</v>
          </cell>
          <cell r="K468">
            <v>0</v>
          </cell>
          <cell r="L468">
            <v>0.2</v>
          </cell>
          <cell r="M468">
            <v>0</v>
          </cell>
          <cell r="N468">
            <v>0.17</v>
          </cell>
        </row>
        <row r="469">
          <cell r="C469">
            <v>37622</v>
          </cell>
          <cell r="D469">
            <v>0.22</v>
          </cell>
          <cell r="E469">
            <v>0.22</v>
          </cell>
          <cell r="F469">
            <v>0</v>
          </cell>
          <cell r="G469">
            <v>0.15</v>
          </cell>
          <cell r="H469">
            <v>0.21</v>
          </cell>
          <cell r="I469">
            <v>0.19</v>
          </cell>
          <cell r="J469">
            <v>0.2</v>
          </cell>
          <cell r="K469">
            <v>0</v>
          </cell>
          <cell r="L469">
            <v>0.2</v>
          </cell>
          <cell r="M469">
            <v>0</v>
          </cell>
          <cell r="N469">
            <v>0.18</v>
          </cell>
        </row>
        <row r="470">
          <cell r="C470">
            <v>37987</v>
          </cell>
          <cell r="D470">
            <v>0.22</v>
          </cell>
          <cell r="E470">
            <v>0.2</v>
          </cell>
          <cell r="F470">
            <v>0</v>
          </cell>
          <cell r="G470">
            <v>0.15</v>
          </cell>
          <cell r="H470">
            <v>0.21</v>
          </cell>
          <cell r="I470">
            <v>0.19</v>
          </cell>
          <cell r="J470">
            <v>0.21</v>
          </cell>
          <cell r="K470">
            <v>0</v>
          </cell>
          <cell r="L470">
            <v>0.21</v>
          </cell>
          <cell r="M470">
            <v>0</v>
          </cell>
          <cell r="N470">
            <v>0.16</v>
          </cell>
        </row>
        <row r="471">
          <cell r="C471">
            <v>38353</v>
          </cell>
          <cell r="D471">
            <v>0.22</v>
          </cell>
          <cell r="E471">
            <v>0.21</v>
          </cell>
          <cell r="F471">
            <v>0</v>
          </cell>
          <cell r="G471">
            <v>0.15</v>
          </cell>
          <cell r="H471">
            <v>0.22</v>
          </cell>
          <cell r="I471">
            <v>0.19</v>
          </cell>
          <cell r="J471">
            <v>0.21</v>
          </cell>
          <cell r="K471">
            <v>0</v>
          </cell>
          <cell r="L471">
            <v>0.21</v>
          </cell>
          <cell r="M471">
            <v>0</v>
          </cell>
          <cell r="N471">
            <v>0.16</v>
          </cell>
        </row>
        <row r="472">
          <cell r="C472">
            <v>38718</v>
          </cell>
          <cell r="D472">
            <v>0.22</v>
          </cell>
          <cell r="E472">
            <v>0.21</v>
          </cell>
          <cell r="F472">
            <v>0</v>
          </cell>
          <cell r="G472">
            <v>0.15</v>
          </cell>
          <cell r="H472">
            <v>0.22</v>
          </cell>
          <cell r="I472">
            <v>0.19</v>
          </cell>
          <cell r="J472">
            <v>0.21</v>
          </cell>
          <cell r="K472">
            <v>0</v>
          </cell>
          <cell r="L472">
            <v>0.21</v>
          </cell>
          <cell r="M472">
            <v>0</v>
          </cell>
          <cell r="N472">
            <v>0.16</v>
          </cell>
        </row>
        <row r="474">
          <cell r="C474" t="str">
            <v>CitiPower</v>
          </cell>
          <cell r="D474" t="str">
            <v>Pulse</v>
          </cell>
          <cell r="E474" t="str">
            <v>AGL</v>
          </cell>
          <cell r="F474" t="str">
            <v>TXU</v>
          </cell>
          <cell r="G474" t="str">
            <v>CitiPower</v>
          </cell>
          <cell r="H474" t="str">
            <v>Powercor</v>
          </cell>
          <cell r="I474" t="str">
            <v>Integral</v>
          </cell>
          <cell r="J474" t="str">
            <v>EnergyAustralia</v>
          </cell>
          <cell r="K474" t="str">
            <v>Rural NSW</v>
          </cell>
          <cell r="L474" t="str">
            <v>Energex</v>
          </cell>
          <cell r="M474" t="str">
            <v>Ergon</v>
          </cell>
          <cell r="N474" t="str">
            <v>Non Incumbent</v>
          </cell>
        </row>
        <row r="475">
          <cell r="C475">
            <v>36526</v>
          </cell>
          <cell r="D475">
            <v>0</v>
          </cell>
          <cell r="E475">
            <v>0</v>
          </cell>
          <cell r="F475">
            <v>0</v>
          </cell>
          <cell r="G475">
            <v>0</v>
          </cell>
          <cell r="H475">
            <v>0</v>
          </cell>
          <cell r="I475">
            <v>0</v>
          </cell>
          <cell r="J475">
            <v>0</v>
          </cell>
          <cell r="K475">
            <v>0</v>
          </cell>
          <cell r="L475">
            <v>0</v>
          </cell>
          <cell r="M475">
            <v>0</v>
          </cell>
          <cell r="N475">
            <v>0</v>
          </cell>
        </row>
        <row r="476">
          <cell r="C476">
            <v>36892</v>
          </cell>
          <cell r="D476">
            <v>0</v>
          </cell>
          <cell r="E476">
            <v>0</v>
          </cell>
          <cell r="F476">
            <v>0</v>
          </cell>
          <cell r="G476">
            <v>0</v>
          </cell>
          <cell r="H476">
            <v>0</v>
          </cell>
          <cell r="I476">
            <v>0</v>
          </cell>
          <cell r="J476">
            <v>0</v>
          </cell>
          <cell r="K476">
            <v>0</v>
          </cell>
          <cell r="L476">
            <v>0</v>
          </cell>
          <cell r="M476">
            <v>0</v>
          </cell>
          <cell r="N476">
            <v>0</v>
          </cell>
        </row>
        <row r="477">
          <cell r="C477">
            <v>37257</v>
          </cell>
          <cell r="D477">
            <v>0.1</v>
          </cell>
          <cell r="E477">
            <v>0.1</v>
          </cell>
          <cell r="F477">
            <v>0.1</v>
          </cell>
          <cell r="G477">
            <v>0</v>
          </cell>
          <cell r="H477">
            <v>0.1</v>
          </cell>
          <cell r="I477">
            <v>0</v>
          </cell>
          <cell r="J477">
            <v>0</v>
          </cell>
          <cell r="K477">
            <v>0</v>
          </cell>
          <cell r="L477">
            <v>0</v>
          </cell>
          <cell r="M477">
            <v>0</v>
          </cell>
          <cell r="N477">
            <v>0.1</v>
          </cell>
        </row>
        <row r="478">
          <cell r="C478">
            <v>37622</v>
          </cell>
          <cell r="D478">
            <v>7.0000000000000007E-2</v>
          </cell>
          <cell r="E478">
            <v>0.05</v>
          </cell>
          <cell r="F478">
            <v>0.05</v>
          </cell>
          <cell r="G478">
            <v>0</v>
          </cell>
          <cell r="H478">
            <v>0.05</v>
          </cell>
          <cell r="I478">
            <v>0</v>
          </cell>
          <cell r="J478">
            <v>0</v>
          </cell>
          <cell r="K478">
            <v>0</v>
          </cell>
          <cell r="L478">
            <v>0</v>
          </cell>
          <cell r="M478">
            <v>0</v>
          </cell>
          <cell r="N478">
            <v>0.05</v>
          </cell>
        </row>
        <row r="479">
          <cell r="C479">
            <v>37987</v>
          </cell>
          <cell r="D479">
            <v>0.05</v>
          </cell>
          <cell r="E479">
            <v>0.05</v>
          </cell>
          <cell r="F479">
            <v>0.05</v>
          </cell>
          <cell r="G479">
            <v>0</v>
          </cell>
          <cell r="H479">
            <v>0.05</v>
          </cell>
          <cell r="I479">
            <v>0</v>
          </cell>
          <cell r="J479">
            <v>0</v>
          </cell>
          <cell r="K479">
            <v>0</v>
          </cell>
          <cell r="L479">
            <v>0</v>
          </cell>
          <cell r="M479">
            <v>0</v>
          </cell>
          <cell r="N479">
            <v>0.05</v>
          </cell>
        </row>
        <row r="480">
          <cell r="C480">
            <v>38353</v>
          </cell>
          <cell r="D480">
            <v>0.05</v>
          </cell>
          <cell r="E480">
            <v>0.05</v>
          </cell>
          <cell r="F480">
            <v>0.05</v>
          </cell>
          <cell r="G480">
            <v>0</v>
          </cell>
          <cell r="H480">
            <v>0.05</v>
          </cell>
          <cell r="I480">
            <v>0</v>
          </cell>
          <cell r="J480">
            <v>0</v>
          </cell>
          <cell r="K480">
            <v>0</v>
          </cell>
          <cell r="L480">
            <v>0</v>
          </cell>
          <cell r="M480">
            <v>0</v>
          </cell>
          <cell r="N480">
            <v>0.05</v>
          </cell>
        </row>
        <row r="481">
          <cell r="C481">
            <v>38718</v>
          </cell>
          <cell r="D481">
            <v>0.05</v>
          </cell>
          <cell r="E481">
            <v>0.05</v>
          </cell>
          <cell r="F481">
            <v>0.05</v>
          </cell>
          <cell r="G481">
            <v>0</v>
          </cell>
          <cell r="H481">
            <v>0.05</v>
          </cell>
          <cell r="I481">
            <v>0</v>
          </cell>
          <cell r="J481">
            <v>0</v>
          </cell>
          <cell r="K481">
            <v>0</v>
          </cell>
          <cell r="L481">
            <v>0</v>
          </cell>
          <cell r="M481">
            <v>0</v>
          </cell>
          <cell r="N481">
            <v>0.05</v>
          </cell>
        </row>
        <row r="483">
          <cell r="C483" t="str">
            <v>Powercor</v>
          </cell>
          <cell r="D483" t="str">
            <v>Pulse</v>
          </cell>
          <cell r="E483" t="str">
            <v>AGL</v>
          </cell>
          <cell r="F483" t="str">
            <v>TXU</v>
          </cell>
          <cell r="G483" t="str">
            <v>CitiPower</v>
          </cell>
          <cell r="H483" t="str">
            <v>Powercor</v>
          </cell>
          <cell r="I483" t="str">
            <v>Integral</v>
          </cell>
          <cell r="J483" t="str">
            <v>EnergyAustralia</v>
          </cell>
          <cell r="K483" t="str">
            <v>Rural NSW</v>
          </cell>
          <cell r="L483" t="str">
            <v>Energex</v>
          </cell>
          <cell r="M483" t="str">
            <v>Ergon</v>
          </cell>
          <cell r="N483" t="str">
            <v>Non Incumbent</v>
          </cell>
        </row>
        <row r="484">
          <cell r="C484">
            <v>36526</v>
          </cell>
          <cell r="D484">
            <v>0</v>
          </cell>
          <cell r="E484">
            <v>0</v>
          </cell>
          <cell r="F484">
            <v>0</v>
          </cell>
          <cell r="G484">
            <v>0</v>
          </cell>
          <cell r="H484">
            <v>0</v>
          </cell>
          <cell r="I484">
            <v>0</v>
          </cell>
          <cell r="J484">
            <v>0</v>
          </cell>
          <cell r="K484">
            <v>0</v>
          </cell>
          <cell r="L484">
            <v>0</v>
          </cell>
          <cell r="M484">
            <v>0</v>
          </cell>
          <cell r="N484">
            <v>0</v>
          </cell>
        </row>
        <row r="485">
          <cell r="C485">
            <v>36892</v>
          </cell>
          <cell r="D485">
            <v>0</v>
          </cell>
          <cell r="E485">
            <v>0</v>
          </cell>
          <cell r="F485">
            <v>0</v>
          </cell>
          <cell r="G485">
            <v>0</v>
          </cell>
          <cell r="H485">
            <v>0</v>
          </cell>
          <cell r="I485">
            <v>0</v>
          </cell>
          <cell r="J485">
            <v>0</v>
          </cell>
          <cell r="K485">
            <v>0</v>
          </cell>
          <cell r="L485">
            <v>0</v>
          </cell>
          <cell r="M485">
            <v>0</v>
          </cell>
          <cell r="N485">
            <v>0</v>
          </cell>
        </row>
        <row r="486">
          <cell r="C486">
            <v>37257</v>
          </cell>
          <cell r="D486">
            <v>0.16</v>
          </cell>
          <cell r="E486">
            <v>0.16</v>
          </cell>
          <cell r="F486">
            <v>0.18</v>
          </cell>
          <cell r="G486">
            <v>0.16</v>
          </cell>
          <cell r="H486">
            <v>0</v>
          </cell>
          <cell r="I486">
            <v>0.15</v>
          </cell>
          <cell r="J486">
            <v>0.18</v>
          </cell>
          <cell r="K486">
            <v>0</v>
          </cell>
          <cell r="L486">
            <v>0.2</v>
          </cell>
          <cell r="M486">
            <v>0</v>
          </cell>
          <cell r="N486">
            <v>0.16</v>
          </cell>
        </row>
        <row r="487">
          <cell r="C487">
            <v>37622</v>
          </cell>
          <cell r="D487">
            <v>0.2</v>
          </cell>
          <cell r="E487">
            <v>0.18</v>
          </cell>
          <cell r="F487">
            <v>0.21</v>
          </cell>
          <cell r="G487">
            <v>0.16</v>
          </cell>
          <cell r="H487">
            <v>0</v>
          </cell>
          <cell r="I487">
            <v>0.15</v>
          </cell>
          <cell r="J487">
            <v>0.2</v>
          </cell>
          <cell r="K487">
            <v>0</v>
          </cell>
          <cell r="L487">
            <v>0.2</v>
          </cell>
          <cell r="M487">
            <v>0</v>
          </cell>
          <cell r="N487">
            <v>0.16</v>
          </cell>
        </row>
        <row r="488">
          <cell r="C488">
            <v>37987</v>
          </cell>
          <cell r="D488">
            <v>0.2</v>
          </cell>
          <cell r="E488">
            <v>0.18</v>
          </cell>
          <cell r="F488">
            <v>0.21</v>
          </cell>
          <cell r="G488">
            <v>0.16</v>
          </cell>
          <cell r="H488">
            <v>0</v>
          </cell>
          <cell r="I488">
            <v>0.14000000000000001</v>
          </cell>
          <cell r="J488">
            <v>0.21</v>
          </cell>
          <cell r="K488">
            <v>0</v>
          </cell>
          <cell r="L488">
            <v>0.19</v>
          </cell>
          <cell r="M488">
            <v>0</v>
          </cell>
          <cell r="N488">
            <v>0.16</v>
          </cell>
        </row>
        <row r="489">
          <cell r="C489">
            <v>38353</v>
          </cell>
          <cell r="D489">
            <v>0.22</v>
          </cell>
          <cell r="E489">
            <v>0.19</v>
          </cell>
          <cell r="F489">
            <v>0.22</v>
          </cell>
          <cell r="G489">
            <v>0.16</v>
          </cell>
          <cell r="H489">
            <v>0</v>
          </cell>
          <cell r="I489">
            <v>0.14000000000000001</v>
          </cell>
          <cell r="J489">
            <v>0.21</v>
          </cell>
          <cell r="K489">
            <v>0</v>
          </cell>
          <cell r="L489">
            <v>0.2</v>
          </cell>
          <cell r="M489">
            <v>0</v>
          </cell>
          <cell r="N489">
            <v>0.16</v>
          </cell>
        </row>
        <row r="490">
          <cell r="C490">
            <v>38718</v>
          </cell>
          <cell r="D490">
            <v>0.22</v>
          </cell>
          <cell r="E490">
            <v>0.18</v>
          </cell>
          <cell r="F490">
            <v>0.22</v>
          </cell>
          <cell r="G490">
            <v>0.16</v>
          </cell>
          <cell r="H490">
            <v>0</v>
          </cell>
          <cell r="I490">
            <v>0.14000000000000001</v>
          </cell>
          <cell r="J490">
            <v>0.21</v>
          </cell>
          <cell r="K490">
            <v>0</v>
          </cell>
          <cell r="L490">
            <v>0.2</v>
          </cell>
          <cell r="M490">
            <v>0</v>
          </cell>
          <cell r="N490">
            <v>0.16</v>
          </cell>
        </row>
        <row r="492">
          <cell r="C492" t="str">
            <v>Integral</v>
          </cell>
          <cell r="D492" t="str">
            <v>Pulse</v>
          </cell>
          <cell r="E492" t="str">
            <v>AGL</v>
          </cell>
          <cell r="F492" t="str">
            <v>TXU</v>
          </cell>
          <cell r="G492" t="str">
            <v>CitiPower</v>
          </cell>
          <cell r="H492" t="str">
            <v>Powercor</v>
          </cell>
          <cell r="I492" t="str">
            <v>Integral</v>
          </cell>
          <cell r="J492" t="str">
            <v>EnergyAustralia</v>
          </cell>
          <cell r="K492" t="str">
            <v>Rural NSW</v>
          </cell>
          <cell r="L492" t="str">
            <v>Energex</v>
          </cell>
          <cell r="M492" t="str">
            <v>Ergon</v>
          </cell>
          <cell r="N492" t="str">
            <v>Non Incumbent</v>
          </cell>
        </row>
        <row r="493">
          <cell r="C493">
            <v>36526</v>
          </cell>
          <cell r="D493">
            <v>0</v>
          </cell>
          <cell r="E493">
            <v>0</v>
          </cell>
          <cell r="F493">
            <v>0</v>
          </cell>
          <cell r="G493">
            <v>0</v>
          </cell>
          <cell r="H493">
            <v>0</v>
          </cell>
          <cell r="I493">
            <v>0</v>
          </cell>
          <cell r="J493">
            <v>0</v>
          </cell>
          <cell r="K493">
            <v>0</v>
          </cell>
          <cell r="L493">
            <v>0</v>
          </cell>
          <cell r="M493">
            <v>0</v>
          </cell>
          <cell r="N493">
            <v>0</v>
          </cell>
        </row>
        <row r="494">
          <cell r="C494">
            <v>36892</v>
          </cell>
          <cell r="D494">
            <v>0</v>
          </cell>
          <cell r="E494">
            <v>0</v>
          </cell>
          <cell r="F494">
            <v>0</v>
          </cell>
          <cell r="G494">
            <v>0</v>
          </cell>
          <cell r="H494">
            <v>0</v>
          </cell>
          <cell r="I494">
            <v>0</v>
          </cell>
          <cell r="J494">
            <v>0</v>
          </cell>
          <cell r="K494">
            <v>0</v>
          </cell>
          <cell r="L494">
            <v>0</v>
          </cell>
          <cell r="M494">
            <v>0</v>
          </cell>
          <cell r="N494">
            <v>0</v>
          </cell>
        </row>
        <row r="495">
          <cell r="C495">
            <v>37257</v>
          </cell>
          <cell r="D495">
            <v>0</v>
          </cell>
          <cell r="E495">
            <v>0</v>
          </cell>
          <cell r="F495">
            <v>0</v>
          </cell>
          <cell r="G495">
            <v>0</v>
          </cell>
          <cell r="H495">
            <v>0</v>
          </cell>
          <cell r="I495">
            <v>0</v>
          </cell>
          <cell r="J495">
            <v>0</v>
          </cell>
          <cell r="K495">
            <v>0</v>
          </cell>
          <cell r="L495">
            <v>0</v>
          </cell>
          <cell r="M495">
            <v>0</v>
          </cell>
          <cell r="N495">
            <v>0</v>
          </cell>
        </row>
        <row r="496">
          <cell r="C496">
            <v>37622</v>
          </cell>
          <cell r="D496">
            <v>0</v>
          </cell>
          <cell r="E496">
            <v>0</v>
          </cell>
          <cell r="F496">
            <v>0</v>
          </cell>
          <cell r="G496">
            <v>0</v>
          </cell>
          <cell r="H496">
            <v>0</v>
          </cell>
          <cell r="I496">
            <v>0</v>
          </cell>
          <cell r="J496">
            <v>0</v>
          </cell>
          <cell r="K496">
            <v>0</v>
          </cell>
          <cell r="L496">
            <v>0</v>
          </cell>
          <cell r="M496">
            <v>0</v>
          </cell>
          <cell r="N496">
            <v>0</v>
          </cell>
        </row>
        <row r="497">
          <cell r="C497">
            <v>37987</v>
          </cell>
          <cell r="D497">
            <v>0</v>
          </cell>
          <cell r="E497">
            <v>0</v>
          </cell>
          <cell r="F497">
            <v>0</v>
          </cell>
          <cell r="G497">
            <v>0</v>
          </cell>
          <cell r="H497">
            <v>0</v>
          </cell>
          <cell r="I497">
            <v>0</v>
          </cell>
          <cell r="J497">
            <v>0</v>
          </cell>
          <cell r="K497">
            <v>0</v>
          </cell>
          <cell r="L497">
            <v>0</v>
          </cell>
          <cell r="M497">
            <v>0</v>
          </cell>
          <cell r="N497">
            <v>0</v>
          </cell>
        </row>
        <row r="498">
          <cell r="C498">
            <v>38353</v>
          </cell>
          <cell r="D498">
            <v>0</v>
          </cell>
          <cell r="E498">
            <v>0</v>
          </cell>
          <cell r="F498">
            <v>0</v>
          </cell>
          <cell r="G498">
            <v>0</v>
          </cell>
          <cell r="H498">
            <v>0</v>
          </cell>
          <cell r="I498">
            <v>0</v>
          </cell>
          <cell r="J498">
            <v>0</v>
          </cell>
          <cell r="K498">
            <v>0</v>
          </cell>
          <cell r="L498">
            <v>0</v>
          </cell>
          <cell r="M498">
            <v>0</v>
          </cell>
          <cell r="N498">
            <v>0</v>
          </cell>
        </row>
        <row r="499">
          <cell r="C499">
            <v>38718</v>
          </cell>
          <cell r="D499">
            <v>0</v>
          </cell>
          <cell r="E499">
            <v>0</v>
          </cell>
          <cell r="F499">
            <v>0</v>
          </cell>
          <cell r="G499">
            <v>0</v>
          </cell>
          <cell r="H499">
            <v>0</v>
          </cell>
          <cell r="I499">
            <v>0</v>
          </cell>
          <cell r="J499">
            <v>0</v>
          </cell>
          <cell r="K499">
            <v>0</v>
          </cell>
          <cell r="L499">
            <v>0</v>
          </cell>
          <cell r="M499">
            <v>0</v>
          </cell>
          <cell r="N499">
            <v>0</v>
          </cell>
        </row>
        <row r="501">
          <cell r="C501" t="str">
            <v>EnergyAustralia</v>
          </cell>
          <cell r="D501" t="str">
            <v>Pulse</v>
          </cell>
          <cell r="E501" t="str">
            <v>AGL</v>
          </cell>
          <cell r="F501" t="str">
            <v>TXU</v>
          </cell>
          <cell r="G501" t="str">
            <v>CitiPower</v>
          </cell>
          <cell r="H501" t="str">
            <v>Powercor</v>
          </cell>
          <cell r="I501" t="str">
            <v>Integral</v>
          </cell>
          <cell r="J501" t="str">
            <v>EnergyAustralia</v>
          </cell>
          <cell r="K501" t="str">
            <v>Rural NSW</v>
          </cell>
          <cell r="L501" t="str">
            <v>Energex</v>
          </cell>
          <cell r="M501" t="str">
            <v>Ergon</v>
          </cell>
          <cell r="N501" t="str">
            <v>Non Incumbent</v>
          </cell>
        </row>
        <row r="502">
          <cell r="C502">
            <v>36526</v>
          </cell>
          <cell r="D502">
            <v>0</v>
          </cell>
          <cell r="E502">
            <v>0</v>
          </cell>
          <cell r="F502">
            <v>0</v>
          </cell>
          <cell r="G502">
            <v>0</v>
          </cell>
          <cell r="H502">
            <v>0</v>
          </cell>
          <cell r="I502">
            <v>0</v>
          </cell>
          <cell r="J502">
            <v>0</v>
          </cell>
          <cell r="K502">
            <v>0</v>
          </cell>
          <cell r="L502">
            <v>0</v>
          </cell>
          <cell r="M502">
            <v>0</v>
          </cell>
          <cell r="N502">
            <v>0</v>
          </cell>
        </row>
        <row r="503">
          <cell r="C503">
            <v>36892</v>
          </cell>
          <cell r="D503">
            <v>0</v>
          </cell>
          <cell r="E503">
            <v>0</v>
          </cell>
          <cell r="F503">
            <v>0</v>
          </cell>
          <cell r="G503">
            <v>0</v>
          </cell>
          <cell r="H503">
            <v>0</v>
          </cell>
          <cell r="I503">
            <v>0</v>
          </cell>
          <cell r="J503">
            <v>0</v>
          </cell>
          <cell r="K503">
            <v>0</v>
          </cell>
          <cell r="L503">
            <v>0</v>
          </cell>
          <cell r="M503">
            <v>0</v>
          </cell>
          <cell r="N503">
            <v>0</v>
          </cell>
        </row>
        <row r="504">
          <cell r="C504">
            <v>37257</v>
          </cell>
          <cell r="D504">
            <v>0.12</v>
          </cell>
          <cell r="E504">
            <v>0.1</v>
          </cell>
          <cell r="F504">
            <v>0.1</v>
          </cell>
          <cell r="G504">
            <v>0.1</v>
          </cell>
          <cell r="H504">
            <v>0.09</v>
          </cell>
          <cell r="I504">
            <v>0.08</v>
          </cell>
          <cell r="J504">
            <v>0</v>
          </cell>
          <cell r="K504">
            <v>0</v>
          </cell>
          <cell r="L504">
            <v>0.12</v>
          </cell>
          <cell r="M504">
            <v>0</v>
          </cell>
          <cell r="N504">
            <v>0.1</v>
          </cell>
        </row>
        <row r="505">
          <cell r="C505">
            <v>37622</v>
          </cell>
          <cell r="D505">
            <v>0.1</v>
          </cell>
          <cell r="E505">
            <v>0.12</v>
          </cell>
          <cell r="F505">
            <v>0.12</v>
          </cell>
          <cell r="G505">
            <v>0.1</v>
          </cell>
          <cell r="H505">
            <v>0.1</v>
          </cell>
          <cell r="I505">
            <v>0.09</v>
          </cell>
          <cell r="J505">
            <v>0</v>
          </cell>
          <cell r="K505">
            <v>0</v>
          </cell>
          <cell r="L505">
            <v>0.15</v>
          </cell>
          <cell r="M505">
            <v>0</v>
          </cell>
          <cell r="N505">
            <v>0.1</v>
          </cell>
        </row>
        <row r="506">
          <cell r="C506">
            <v>37987</v>
          </cell>
          <cell r="D506">
            <v>0.14000000000000001</v>
          </cell>
          <cell r="E506">
            <v>0.13</v>
          </cell>
          <cell r="F506">
            <v>0.13</v>
          </cell>
          <cell r="G506">
            <v>0.13</v>
          </cell>
          <cell r="H506">
            <v>0.13</v>
          </cell>
          <cell r="I506">
            <v>0.12</v>
          </cell>
          <cell r="J506">
            <v>0</v>
          </cell>
          <cell r="K506">
            <v>0</v>
          </cell>
          <cell r="L506">
            <v>0.15</v>
          </cell>
          <cell r="M506">
            <v>0</v>
          </cell>
          <cell r="N506">
            <v>0.12</v>
          </cell>
        </row>
        <row r="507">
          <cell r="C507">
            <v>38353</v>
          </cell>
          <cell r="D507">
            <v>0.15</v>
          </cell>
          <cell r="E507">
            <v>0.13</v>
          </cell>
          <cell r="F507">
            <v>0.13</v>
          </cell>
          <cell r="G507">
            <v>0.13</v>
          </cell>
          <cell r="H507">
            <v>0.15</v>
          </cell>
          <cell r="I507">
            <v>0.12</v>
          </cell>
          <cell r="J507">
            <v>0</v>
          </cell>
          <cell r="K507">
            <v>0</v>
          </cell>
          <cell r="L507">
            <v>0.15</v>
          </cell>
          <cell r="M507">
            <v>0</v>
          </cell>
          <cell r="N507">
            <v>0.12</v>
          </cell>
        </row>
        <row r="508">
          <cell r="C508">
            <v>38718</v>
          </cell>
          <cell r="D508">
            <v>0.15</v>
          </cell>
          <cell r="E508">
            <v>0.13</v>
          </cell>
          <cell r="F508">
            <v>0.13</v>
          </cell>
          <cell r="G508">
            <v>0.13</v>
          </cell>
          <cell r="H508">
            <v>0.15</v>
          </cell>
          <cell r="I508">
            <v>0.12</v>
          </cell>
          <cell r="J508">
            <v>0</v>
          </cell>
          <cell r="K508">
            <v>0</v>
          </cell>
          <cell r="L508">
            <v>0.15</v>
          </cell>
          <cell r="M508">
            <v>0</v>
          </cell>
          <cell r="N508">
            <v>0.12</v>
          </cell>
        </row>
        <row r="510">
          <cell r="C510" t="str">
            <v>Rural NSW</v>
          </cell>
          <cell r="D510" t="str">
            <v>Pulse</v>
          </cell>
          <cell r="E510" t="str">
            <v>AGL</v>
          </cell>
          <cell r="F510" t="str">
            <v>TXU</v>
          </cell>
          <cell r="G510" t="str">
            <v>CitiPower</v>
          </cell>
          <cell r="H510" t="str">
            <v>Powercor</v>
          </cell>
          <cell r="I510" t="str">
            <v>Integral</v>
          </cell>
          <cell r="J510" t="str">
            <v>EnergyAustralia</v>
          </cell>
          <cell r="K510" t="str">
            <v>Rural NSW</v>
          </cell>
          <cell r="L510" t="str">
            <v>Energex</v>
          </cell>
          <cell r="M510" t="str">
            <v>Ergon</v>
          </cell>
          <cell r="N510" t="str">
            <v>Non Incumbent</v>
          </cell>
        </row>
        <row r="511">
          <cell r="C511">
            <v>36526</v>
          </cell>
          <cell r="D511">
            <v>0</v>
          </cell>
          <cell r="E511">
            <v>0</v>
          </cell>
          <cell r="F511">
            <v>0</v>
          </cell>
          <cell r="G511">
            <v>0</v>
          </cell>
          <cell r="H511">
            <v>0</v>
          </cell>
          <cell r="I511">
            <v>0</v>
          </cell>
          <cell r="J511">
            <v>0</v>
          </cell>
          <cell r="K511">
            <v>0</v>
          </cell>
          <cell r="L511">
            <v>0</v>
          </cell>
          <cell r="M511">
            <v>0</v>
          </cell>
          <cell r="N511">
            <v>0</v>
          </cell>
        </row>
        <row r="512">
          <cell r="C512">
            <v>36892</v>
          </cell>
          <cell r="D512">
            <v>0</v>
          </cell>
          <cell r="E512">
            <v>0</v>
          </cell>
          <cell r="F512">
            <v>0</v>
          </cell>
          <cell r="G512">
            <v>0</v>
          </cell>
          <cell r="H512">
            <v>0</v>
          </cell>
          <cell r="I512">
            <v>0</v>
          </cell>
          <cell r="J512">
            <v>0</v>
          </cell>
          <cell r="K512">
            <v>0</v>
          </cell>
          <cell r="L512">
            <v>0</v>
          </cell>
          <cell r="M512">
            <v>0</v>
          </cell>
          <cell r="N512">
            <v>0</v>
          </cell>
        </row>
        <row r="513">
          <cell r="C513">
            <v>37257</v>
          </cell>
          <cell r="D513">
            <v>0</v>
          </cell>
          <cell r="E513">
            <v>0</v>
          </cell>
          <cell r="F513">
            <v>0</v>
          </cell>
          <cell r="G513">
            <v>0</v>
          </cell>
          <cell r="H513">
            <v>0</v>
          </cell>
          <cell r="I513">
            <v>0</v>
          </cell>
          <cell r="J513">
            <v>0</v>
          </cell>
          <cell r="K513">
            <v>0</v>
          </cell>
          <cell r="L513">
            <v>0</v>
          </cell>
          <cell r="M513">
            <v>0</v>
          </cell>
          <cell r="N513">
            <v>0</v>
          </cell>
        </row>
        <row r="514">
          <cell r="C514">
            <v>37622</v>
          </cell>
          <cell r="D514">
            <v>0</v>
          </cell>
          <cell r="E514">
            <v>0</v>
          </cell>
          <cell r="F514">
            <v>0</v>
          </cell>
          <cell r="G514">
            <v>0</v>
          </cell>
          <cell r="H514">
            <v>0</v>
          </cell>
          <cell r="I514">
            <v>0</v>
          </cell>
          <cell r="J514">
            <v>0</v>
          </cell>
          <cell r="K514">
            <v>0</v>
          </cell>
          <cell r="L514">
            <v>0</v>
          </cell>
          <cell r="M514">
            <v>0</v>
          </cell>
          <cell r="N514">
            <v>0</v>
          </cell>
        </row>
        <row r="515">
          <cell r="C515">
            <v>37987</v>
          </cell>
          <cell r="D515">
            <v>0</v>
          </cell>
          <cell r="E515">
            <v>0</v>
          </cell>
          <cell r="F515">
            <v>0</v>
          </cell>
          <cell r="G515">
            <v>0</v>
          </cell>
          <cell r="H515">
            <v>0</v>
          </cell>
          <cell r="I515">
            <v>0</v>
          </cell>
          <cell r="J515">
            <v>0</v>
          </cell>
          <cell r="K515">
            <v>0</v>
          </cell>
          <cell r="L515">
            <v>0</v>
          </cell>
          <cell r="M515">
            <v>0</v>
          </cell>
          <cell r="N515">
            <v>0</v>
          </cell>
        </row>
        <row r="516">
          <cell r="C516">
            <v>38353</v>
          </cell>
          <cell r="D516">
            <v>0</v>
          </cell>
          <cell r="E516">
            <v>0</v>
          </cell>
          <cell r="F516">
            <v>0</v>
          </cell>
          <cell r="G516">
            <v>0</v>
          </cell>
          <cell r="H516">
            <v>0</v>
          </cell>
          <cell r="I516">
            <v>0</v>
          </cell>
          <cell r="J516">
            <v>0</v>
          </cell>
          <cell r="K516">
            <v>0</v>
          </cell>
          <cell r="L516">
            <v>0</v>
          </cell>
          <cell r="M516">
            <v>0</v>
          </cell>
          <cell r="N516">
            <v>0</v>
          </cell>
        </row>
        <row r="517">
          <cell r="C517">
            <v>38718</v>
          </cell>
          <cell r="D517">
            <v>0</v>
          </cell>
          <cell r="E517">
            <v>0</v>
          </cell>
          <cell r="F517">
            <v>0</v>
          </cell>
          <cell r="G517">
            <v>0</v>
          </cell>
          <cell r="H517">
            <v>0</v>
          </cell>
          <cell r="I517">
            <v>0</v>
          </cell>
          <cell r="J517">
            <v>0</v>
          </cell>
          <cell r="K517">
            <v>0</v>
          </cell>
          <cell r="L517">
            <v>0</v>
          </cell>
          <cell r="M517">
            <v>0</v>
          </cell>
          <cell r="N517">
            <v>0</v>
          </cell>
        </row>
        <row r="519">
          <cell r="C519" t="str">
            <v>Energex</v>
          </cell>
          <cell r="D519" t="str">
            <v>Pulse</v>
          </cell>
          <cell r="E519" t="str">
            <v>AGL</v>
          </cell>
          <cell r="F519" t="str">
            <v>TXU</v>
          </cell>
          <cell r="G519" t="str">
            <v>CitiPower</v>
          </cell>
          <cell r="H519" t="str">
            <v>Powercor</v>
          </cell>
          <cell r="I519" t="str">
            <v>Integral</v>
          </cell>
          <cell r="J519" t="str">
            <v>EnergyAustralia</v>
          </cell>
          <cell r="K519" t="str">
            <v>Rural NSW</v>
          </cell>
          <cell r="L519" t="str">
            <v>Energex</v>
          </cell>
          <cell r="M519" t="str">
            <v>Ergon</v>
          </cell>
          <cell r="N519" t="str">
            <v>Non Incumbent</v>
          </cell>
        </row>
        <row r="520">
          <cell r="C520">
            <v>36526</v>
          </cell>
          <cell r="D520">
            <v>0</v>
          </cell>
          <cell r="E520">
            <v>0</v>
          </cell>
          <cell r="F520">
            <v>0</v>
          </cell>
          <cell r="G520">
            <v>0</v>
          </cell>
          <cell r="H520">
            <v>0</v>
          </cell>
          <cell r="I520">
            <v>0</v>
          </cell>
          <cell r="J520">
            <v>0</v>
          </cell>
          <cell r="K520">
            <v>0</v>
          </cell>
          <cell r="L520">
            <v>0</v>
          </cell>
          <cell r="M520">
            <v>0</v>
          </cell>
          <cell r="N520">
            <v>0</v>
          </cell>
        </row>
        <row r="521">
          <cell r="C521">
            <v>36892</v>
          </cell>
          <cell r="D521">
            <v>0</v>
          </cell>
          <cell r="E521">
            <v>0</v>
          </cell>
          <cell r="F521">
            <v>0</v>
          </cell>
          <cell r="G521">
            <v>0</v>
          </cell>
          <cell r="H521">
            <v>0</v>
          </cell>
          <cell r="I521">
            <v>0</v>
          </cell>
          <cell r="J521">
            <v>0</v>
          </cell>
          <cell r="K521">
            <v>0</v>
          </cell>
          <cell r="L521">
            <v>0</v>
          </cell>
          <cell r="M521">
            <v>0</v>
          </cell>
          <cell r="N521">
            <v>0</v>
          </cell>
        </row>
        <row r="522">
          <cell r="C522">
            <v>37257</v>
          </cell>
          <cell r="D522">
            <v>0.16</v>
          </cell>
          <cell r="E522">
            <v>0.16</v>
          </cell>
          <cell r="F522">
            <v>0.18</v>
          </cell>
          <cell r="G522">
            <v>0.16</v>
          </cell>
          <cell r="H522">
            <v>0.16</v>
          </cell>
          <cell r="I522">
            <v>0.15</v>
          </cell>
          <cell r="J522">
            <v>0.15</v>
          </cell>
          <cell r="K522">
            <v>0</v>
          </cell>
          <cell r="L522">
            <v>0</v>
          </cell>
          <cell r="M522">
            <v>0</v>
          </cell>
          <cell r="N522">
            <v>0.15</v>
          </cell>
        </row>
        <row r="523">
          <cell r="C523">
            <v>37622</v>
          </cell>
          <cell r="D523">
            <v>0.18</v>
          </cell>
          <cell r="E523">
            <v>0.16</v>
          </cell>
          <cell r="F523">
            <v>0.17</v>
          </cell>
          <cell r="G523">
            <v>0.16</v>
          </cell>
          <cell r="H523">
            <v>0.18</v>
          </cell>
          <cell r="I523">
            <v>0.18</v>
          </cell>
          <cell r="J523">
            <v>0.15</v>
          </cell>
          <cell r="K523">
            <v>0</v>
          </cell>
          <cell r="L523">
            <v>0</v>
          </cell>
          <cell r="M523">
            <v>0</v>
          </cell>
          <cell r="N523">
            <v>0.15</v>
          </cell>
        </row>
        <row r="524">
          <cell r="C524">
            <v>37987</v>
          </cell>
          <cell r="D524">
            <v>0.16</v>
          </cell>
          <cell r="E524">
            <v>0.18</v>
          </cell>
          <cell r="F524">
            <v>0.18</v>
          </cell>
          <cell r="G524">
            <v>0.18</v>
          </cell>
          <cell r="H524">
            <v>0.18</v>
          </cell>
          <cell r="I524">
            <v>0.15</v>
          </cell>
          <cell r="J524">
            <v>0.15</v>
          </cell>
          <cell r="K524">
            <v>0</v>
          </cell>
          <cell r="L524">
            <v>0</v>
          </cell>
          <cell r="M524">
            <v>0</v>
          </cell>
          <cell r="N524">
            <v>0.15</v>
          </cell>
        </row>
        <row r="525">
          <cell r="C525">
            <v>38353</v>
          </cell>
          <cell r="D525">
            <v>0.16</v>
          </cell>
          <cell r="E525">
            <v>0.15</v>
          </cell>
          <cell r="F525">
            <v>0.15</v>
          </cell>
          <cell r="G525">
            <v>0.15</v>
          </cell>
          <cell r="H525">
            <v>0.15</v>
          </cell>
          <cell r="I525">
            <v>0.15</v>
          </cell>
          <cell r="J525">
            <v>0.15</v>
          </cell>
          <cell r="K525">
            <v>0</v>
          </cell>
          <cell r="L525">
            <v>0</v>
          </cell>
          <cell r="M525">
            <v>0</v>
          </cell>
          <cell r="N525">
            <v>0.15</v>
          </cell>
        </row>
        <row r="526">
          <cell r="C526">
            <v>38718</v>
          </cell>
          <cell r="D526">
            <v>0.16</v>
          </cell>
          <cell r="E526">
            <v>0.15</v>
          </cell>
          <cell r="F526">
            <v>0.15</v>
          </cell>
          <cell r="G526">
            <v>0.15</v>
          </cell>
          <cell r="H526">
            <v>0.15</v>
          </cell>
          <cell r="I526">
            <v>0.15</v>
          </cell>
          <cell r="J526">
            <v>0.15</v>
          </cell>
          <cell r="K526">
            <v>0</v>
          </cell>
          <cell r="L526">
            <v>0</v>
          </cell>
          <cell r="M526">
            <v>0</v>
          </cell>
          <cell r="N526">
            <v>0.15</v>
          </cell>
        </row>
        <row r="528">
          <cell r="C528" t="str">
            <v>Ergon</v>
          </cell>
          <cell r="D528" t="str">
            <v>Pulse</v>
          </cell>
          <cell r="E528" t="str">
            <v>AGL</v>
          </cell>
          <cell r="F528" t="str">
            <v>TXU</v>
          </cell>
          <cell r="G528" t="str">
            <v>CitiPower</v>
          </cell>
          <cell r="H528" t="str">
            <v>Powercor</v>
          </cell>
          <cell r="I528" t="str">
            <v>Integral</v>
          </cell>
          <cell r="J528" t="str">
            <v>EnergyAustralia</v>
          </cell>
          <cell r="K528" t="str">
            <v>Rural NSW</v>
          </cell>
          <cell r="L528" t="str">
            <v>Energex</v>
          </cell>
          <cell r="M528" t="str">
            <v>Ergon</v>
          </cell>
          <cell r="N528" t="str">
            <v>Non Incumbent</v>
          </cell>
        </row>
        <row r="529">
          <cell r="C529">
            <v>36526</v>
          </cell>
          <cell r="D529">
            <v>0</v>
          </cell>
          <cell r="E529">
            <v>0</v>
          </cell>
          <cell r="F529">
            <v>0</v>
          </cell>
          <cell r="G529">
            <v>0</v>
          </cell>
          <cell r="H529">
            <v>0</v>
          </cell>
          <cell r="I529">
            <v>0</v>
          </cell>
          <cell r="J529">
            <v>0</v>
          </cell>
          <cell r="K529">
            <v>0</v>
          </cell>
          <cell r="L529">
            <v>0</v>
          </cell>
          <cell r="M529">
            <v>0</v>
          </cell>
          <cell r="N529">
            <v>0</v>
          </cell>
        </row>
        <row r="530">
          <cell r="C530">
            <v>36892</v>
          </cell>
          <cell r="D530">
            <v>0</v>
          </cell>
          <cell r="E530">
            <v>0</v>
          </cell>
          <cell r="F530">
            <v>0</v>
          </cell>
          <cell r="G530">
            <v>0</v>
          </cell>
          <cell r="H530">
            <v>0</v>
          </cell>
          <cell r="I530">
            <v>0</v>
          </cell>
          <cell r="J530">
            <v>0</v>
          </cell>
          <cell r="K530">
            <v>0</v>
          </cell>
          <cell r="L530">
            <v>0</v>
          </cell>
          <cell r="M530">
            <v>0</v>
          </cell>
          <cell r="N530">
            <v>0</v>
          </cell>
        </row>
        <row r="531">
          <cell r="C531">
            <v>37257</v>
          </cell>
          <cell r="D531">
            <v>0</v>
          </cell>
          <cell r="E531">
            <v>0</v>
          </cell>
          <cell r="F531">
            <v>0</v>
          </cell>
          <cell r="G531">
            <v>0</v>
          </cell>
          <cell r="H531">
            <v>0</v>
          </cell>
          <cell r="I531">
            <v>0</v>
          </cell>
          <cell r="J531">
            <v>0</v>
          </cell>
          <cell r="K531">
            <v>0</v>
          </cell>
          <cell r="L531">
            <v>0</v>
          </cell>
          <cell r="M531">
            <v>0</v>
          </cell>
          <cell r="N531">
            <v>0</v>
          </cell>
        </row>
        <row r="532">
          <cell r="C532">
            <v>37622</v>
          </cell>
          <cell r="D532">
            <v>0</v>
          </cell>
          <cell r="E532">
            <v>0</v>
          </cell>
          <cell r="F532">
            <v>0</v>
          </cell>
          <cell r="G532">
            <v>0</v>
          </cell>
          <cell r="H532">
            <v>0</v>
          </cell>
          <cell r="I532">
            <v>0</v>
          </cell>
          <cell r="J532">
            <v>0</v>
          </cell>
          <cell r="K532">
            <v>0</v>
          </cell>
          <cell r="L532">
            <v>0</v>
          </cell>
          <cell r="M532">
            <v>0</v>
          </cell>
          <cell r="N532">
            <v>0</v>
          </cell>
        </row>
        <row r="533">
          <cell r="C533">
            <v>37987</v>
          </cell>
          <cell r="D533">
            <v>0</v>
          </cell>
          <cell r="E533">
            <v>0</v>
          </cell>
          <cell r="F533">
            <v>0</v>
          </cell>
          <cell r="G533">
            <v>0</v>
          </cell>
          <cell r="H533">
            <v>0</v>
          </cell>
          <cell r="I533">
            <v>0</v>
          </cell>
          <cell r="J533">
            <v>0</v>
          </cell>
          <cell r="K533">
            <v>0</v>
          </cell>
          <cell r="L533">
            <v>0</v>
          </cell>
          <cell r="M533">
            <v>0</v>
          </cell>
          <cell r="N533">
            <v>0</v>
          </cell>
        </row>
        <row r="534">
          <cell r="C534">
            <v>38353</v>
          </cell>
          <cell r="D534">
            <v>0</v>
          </cell>
          <cell r="E534">
            <v>0</v>
          </cell>
          <cell r="F534">
            <v>0</v>
          </cell>
          <cell r="G534">
            <v>0</v>
          </cell>
          <cell r="H534">
            <v>0</v>
          </cell>
          <cell r="I534">
            <v>0</v>
          </cell>
          <cell r="J534">
            <v>0</v>
          </cell>
          <cell r="K534">
            <v>0</v>
          </cell>
          <cell r="L534">
            <v>0</v>
          </cell>
          <cell r="M534">
            <v>0</v>
          </cell>
          <cell r="N534">
            <v>0</v>
          </cell>
        </row>
        <row r="535">
          <cell r="C535">
            <v>38718</v>
          </cell>
          <cell r="D535">
            <v>0</v>
          </cell>
          <cell r="E535">
            <v>0</v>
          </cell>
          <cell r="F535">
            <v>0</v>
          </cell>
          <cell r="G535">
            <v>0</v>
          </cell>
          <cell r="H535">
            <v>0</v>
          </cell>
          <cell r="I535">
            <v>0</v>
          </cell>
          <cell r="J535">
            <v>0</v>
          </cell>
          <cell r="K535">
            <v>0</v>
          </cell>
          <cell r="L535">
            <v>0</v>
          </cell>
          <cell r="M535">
            <v>0</v>
          </cell>
          <cell r="N535">
            <v>0</v>
          </cell>
        </row>
        <row r="537">
          <cell r="C537" t="str">
            <v>Non Incumbent</v>
          </cell>
          <cell r="D537" t="str">
            <v>Pulse</v>
          </cell>
          <cell r="E537" t="str">
            <v>AGL</v>
          </cell>
          <cell r="F537" t="str">
            <v>TXU</v>
          </cell>
          <cell r="G537" t="str">
            <v>CitiPower</v>
          </cell>
          <cell r="H537" t="str">
            <v>Powercor</v>
          </cell>
          <cell r="I537" t="str">
            <v>Integral</v>
          </cell>
          <cell r="J537" t="str">
            <v>EnergyAustralia</v>
          </cell>
          <cell r="K537" t="str">
            <v>Rural NSW</v>
          </cell>
          <cell r="L537" t="str">
            <v>Energex</v>
          </cell>
          <cell r="M537" t="str">
            <v>Ergon</v>
          </cell>
          <cell r="N537" t="str">
            <v>Non Incumbent</v>
          </cell>
        </row>
        <row r="538">
          <cell r="C538">
            <v>36526</v>
          </cell>
          <cell r="D538">
            <v>0</v>
          </cell>
          <cell r="E538">
            <v>0</v>
          </cell>
          <cell r="F538">
            <v>0</v>
          </cell>
          <cell r="G538">
            <v>0</v>
          </cell>
          <cell r="H538">
            <v>0</v>
          </cell>
          <cell r="I538">
            <v>0</v>
          </cell>
          <cell r="J538">
            <v>0</v>
          </cell>
          <cell r="K538">
            <v>0</v>
          </cell>
          <cell r="L538">
            <v>0</v>
          </cell>
          <cell r="M538">
            <v>0</v>
          </cell>
          <cell r="N538">
            <v>0</v>
          </cell>
        </row>
        <row r="539">
          <cell r="C539">
            <v>36892</v>
          </cell>
          <cell r="D539">
            <v>0</v>
          </cell>
          <cell r="E539">
            <v>0</v>
          </cell>
          <cell r="F539">
            <v>0</v>
          </cell>
          <cell r="G539">
            <v>0</v>
          </cell>
          <cell r="H539">
            <v>0</v>
          </cell>
          <cell r="I539">
            <v>0</v>
          </cell>
          <cell r="J539">
            <v>0</v>
          </cell>
          <cell r="K539">
            <v>0</v>
          </cell>
          <cell r="L539">
            <v>0</v>
          </cell>
          <cell r="M539">
            <v>0</v>
          </cell>
          <cell r="N539">
            <v>0</v>
          </cell>
        </row>
        <row r="540">
          <cell r="C540">
            <v>37257</v>
          </cell>
          <cell r="D540">
            <v>0.08</v>
          </cell>
          <cell r="E540">
            <v>0.08</v>
          </cell>
          <cell r="F540">
            <v>0.08</v>
          </cell>
          <cell r="G540">
            <v>0.08</v>
          </cell>
          <cell r="H540">
            <v>0.08</v>
          </cell>
          <cell r="I540">
            <v>0.08</v>
          </cell>
          <cell r="J540">
            <v>0.08</v>
          </cell>
          <cell r="K540">
            <v>0</v>
          </cell>
          <cell r="L540">
            <v>0.08</v>
          </cell>
          <cell r="M540">
            <v>0</v>
          </cell>
          <cell r="N540">
            <v>0</v>
          </cell>
        </row>
        <row r="541">
          <cell r="C541">
            <v>37622</v>
          </cell>
          <cell r="D541">
            <v>0.05</v>
          </cell>
          <cell r="E541">
            <v>0.05</v>
          </cell>
          <cell r="F541">
            <v>0.05</v>
          </cell>
          <cell r="G541">
            <v>0.05</v>
          </cell>
          <cell r="H541">
            <v>0.05</v>
          </cell>
          <cell r="I541">
            <v>0.05</v>
          </cell>
          <cell r="J541">
            <v>0.05</v>
          </cell>
          <cell r="K541">
            <v>0</v>
          </cell>
          <cell r="L541">
            <v>0.05</v>
          </cell>
          <cell r="M541">
            <v>0</v>
          </cell>
          <cell r="N541">
            <v>0</v>
          </cell>
        </row>
        <row r="542">
          <cell r="C542">
            <v>37987</v>
          </cell>
          <cell r="D542">
            <v>0.05</v>
          </cell>
          <cell r="E542">
            <v>0.05</v>
          </cell>
          <cell r="F542">
            <v>0.05</v>
          </cell>
          <cell r="G542">
            <v>0.05</v>
          </cell>
          <cell r="H542">
            <v>0.05</v>
          </cell>
          <cell r="I542">
            <v>0.05</v>
          </cell>
          <cell r="J542">
            <v>0.05</v>
          </cell>
          <cell r="K542">
            <v>0</v>
          </cell>
          <cell r="L542">
            <v>0.05</v>
          </cell>
          <cell r="M542">
            <v>0</v>
          </cell>
          <cell r="N542">
            <v>0</v>
          </cell>
        </row>
        <row r="543">
          <cell r="C543">
            <v>38353</v>
          </cell>
          <cell r="D543">
            <v>0.05</v>
          </cell>
          <cell r="E543">
            <v>0.05</v>
          </cell>
          <cell r="F543">
            <v>0.05</v>
          </cell>
          <cell r="G543">
            <v>0.05</v>
          </cell>
          <cell r="H543">
            <v>0.05</v>
          </cell>
          <cell r="I543">
            <v>0.05</v>
          </cell>
          <cell r="J543">
            <v>0.05</v>
          </cell>
          <cell r="K543">
            <v>0</v>
          </cell>
          <cell r="L543">
            <v>0.05</v>
          </cell>
          <cell r="M543">
            <v>0</v>
          </cell>
          <cell r="N543">
            <v>0</v>
          </cell>
        </row>
        <row r="544">
          <cell r="C544">
            <v>38718</v>
          </cell>
          <cell r="D544">
            <v>0.05</v>
          </cell>
          <cell r="E544">
            <v>0.05</v>
          </cell>
          <cell r="F544">
            <v>0.05</v>
          </cell>
          <cell r="G544">
            <v>0.05</v>
          </cell>
          <cell r="H544">
            <v>0.05</v>
          </cell>
          <cell r="I544">
            <v>0.05</v>
          </cell>
          <cell r="J544">
            <v>0.05</v>
          </cell>
          <cell r="K544">
            <v>0</v>
          </cell>
          <cell r="L544">
            <v>0.05</v>
          </cell>
          <cell r="M544">
            <v>0</v>
          </cell>
          <cell r="N544">
            <v>0</v>
          </cell>
        </row>
        <row r="556">
          <cell r="C556" t="str">
            <v>Pulse wins from:</v>
          </cell>
          <cell r="D556" t="str">
            <v>Pulse</v>
          </cell>
          <cell r="E556" t="str">
            <v>AGL</v>
          </cell>
          <cell r="F556" t="str">
            <v>TXU</v>
          </cell>
          <cell r="G556" t="str">
            <v>CitiPower</v>
          </cell>
          <cell r="H556" t="str">
            <v>Powercor</v>
          </cell>
          <cell r="I556" t="str">
            <v>Integral</v>
          </cell>
          <cell r="J556" t="str">
            <v>EnergyAustralia</v>
          </cell>
          <cell r="K556" t="str">
            <v>Rural NSW</v>
          </cell>
          <cell r="L556" t="str">
            <v>Energex</v>
          </cell>
          <cell r="M556" t="str">
            <v>Ergon</v>
          </cell>
          <cell r="N556" t="str">
            <v>Non Incumbent</v>
          </cell>
        </row>
        <row r="557">
          <cell r="C557">
            <v>36526</v>
          </cell>
          <cell r="D557">
            <v>0</v>
          </cell>
          <cell r="E557">
            <v>0</v>
          </cell>
          <cell r="F557">
            <v>0</v>
          </cell>
          <cell r="G557">
            <v>0</v>
          </cell>
          <cell r="H557">
            <v>0</v>
          </cell>
          <cell r="I557">
            <v>0</v>
          </cell>
          <cell r="J557">
            <v>0</v>
          </cell>
          <cell r="K557">
            <v>0</v>
          </cell>
          <cell r="L557">
            <v>0</v>
          </cell>
          <cell r="M557">
            <v>0</v>
          </cell>
          <cell r="N557">
            <v>0</v>
          </cell>
        </row>
        <row r="558">
          <cell r="C558">
            <v>36892</v>
          </cell>
          <cell r="D558">
            <v>0</v>
          </cell>
          <cell r="E558">
            <v>0</v>
          </cell>
          <cell r="F558">
            <v>0</v>
          </cell>
          <cell r="G558">
            <v>0</v>
          </cell>
          <cell r="H558">
            <v>0</v>
          </cell>
          <cell r="I558">
            <v>0</v>
          </cell>
          <cell r="J558">
            <v>0</v>
          </cell>
          <cell r="K558">
            <v>0</v>
          </cell>
          <cell r="L558">
            <v>0</v>
          </cell>
          <cell r="M558">
            <v>0</v>
          </cell>
          <cell r="N558">
            <v>0</v>
          </cell>
        </row>
        <row r="559">
          <cell r="C559">
            <v>37257</v>
          </cell>
          <cell r="D559">
            <v>0</v>
          </cell>
          <cell r="E559">
            <v>0.12</v>
          </cell>
          <cell r="F559">
            <v>0.12</v>
          </cell>
          <cell r="G559">
            <v>0</v>
          </cell>
          <cell r="H559">
            <v>0.14000000000000001</v>
          </cell>
          <cell r="I559">
            <v>0.13</v>
          </cell>
          <cell r="J559">
            <v>0.14000000000000001</v>
          </cell>
          <cell r="K559">
            <v>0.14000000000000001</v>
          </cell>
          <cell r="L559">
            <v>0.14000000000000001</v>
          </cell>
          <cell r="M559">
            <v>0</v>
          </cell>
          <cell r="N559">
            <v>0.15</v>
          </cell>
        </row>
        <row r="560">
          <cell r="C560">
            <v>37622</v>
          </cell>
          <cell r="D560">
            <v>0</v>
          </cell>
          <cell r="E560">
            <v>0.14000000000000001</v>
          </cell>
          <cell r="F560">
            <v>0.12</v>
          </cell>
          <cell r="G560">
            <v>0</v>
          </cell>
          <cell r="H560">
            <v>0.14000000000000001</v>
          </cell>
          <cell r="I560">
            <v>0.13</v>
          </cell>
          <cell r="J560">
            <v>0.14000000000000001</v>
          </cell>
          <cell r="K560">
            <v>0.14000000000000001</v>
          </cell>
          <cell r="L560">
            <v>0.14000000000000001</v>
          </cell>
          <cell r="M560">
            <v>0</v>
          </cell>
          <cell r="N560">
            <v>0.15</v>
          </cell>
        </row>
        <row r="561">
          <cell r="C561">
            <v>37987</v>
          </cell>
          <cell r="D561">
            <v>0</v>
          </cell>
          <cell r="E561">
            <v>0.16</v>
          </cell>
          <cell r="F561">
            <v>0.14000000000000001</v>
          </cell>
          <cell r="G561">
            <v>0</v>
          </cell>
          <cell r="H561">
            <v>0.16</v>
          </cell>
          <cell r="I561">
            <v>0.14000000000000001</v>
          </cell>
          <cell r="J561">
            <v>0.15</v>
          </cell>
          <cell r="K561">
            <v>0.15</v>
          </cell>
          <cell r="L561">
            <v>0.14000000000000001</v>
          </cell>
          <cell r="M561">
            <v>0</v>
          </cell>
          <cell r="N561">
            <v>0.15</v>
          </cell>
        </row>
        <row r="562">
          <cell r="C562">
            <v>38353</v>
          </cell>
          <cell r="D562">
            <v>0</v>
          </cell>
          <cell r="E562">
            <v>0.16</v>
          </cell>
          <cell r="F562">
            <v>0.15</v>
          </cell>
          <cell r="G562">
            <v>0</v>
          </cell>
          <cell r="H562">
            <v>0.15</v>
          </cell>
          <cell r="I562">
            <v>0.14000000000000001</v>
          </cell>
          <cell r="J562">
            <v>0.15</v>
          </cell>
          <cell r="K562">
            <v>0.15</v>
          </cell>
          <cell r="L562">
            <v>0.14000000000000001</v>
          </cell>
          <cell r="M562">
            <v>0</v>
          </cell>
          <cell r="N562">
            <v>0.16</v>
          </cell>
        </row>
        <row r="563">
          <cell r="C563">
            <v>38718</v>
          </cell>
          <cell r="D563">
            <v>0</v>
          </cell>
          <cell r="E563">
            <v>0.16</v>
          </cell>
          <cell r="F563">
            <v>0.15</v>
          </cell>
          <cell r="G563">
            <v>0</v>
          </cell>
          <cell r="H563">
            <v>0.15</v>
          </cell>
          <cell r="I563">
            <v>0.14000000000000001</v>
          </cell>
          <cell r="J563">
            <v>0.15</v>
          </cell>
          <cell r="K563">
            <v>0.15</v>
          </cell>
          <cell r="L563">
            <v>0.16</v>
          </cell>
          <cell r="M563">
            <v>0</v>
          </cell>
          <cell r="N563">
            <v>0.16</v>
          </cell>
        </row>
        <row r="565">
          <cell r="C565" t="str">
            <v>AGL</v>
          </cell>
          <cell r="D565" t="str">
            <v>Pulse</v>
          </cell>
          <cell r="E565" t="str">
            <v>AGL</v>
          </cell>
          <cell r="F565" t="str">
            <v>TXU</v>
          </cell>
          <cell r="G565" t="str">
            <v>CitiPower</v>
          </cell>
          <cell r="H565" t="str">
            <v>Powercor</v>
          </cell>
          <cell r="I565" t="str">
            <v>Integral</v>
          </cell>
          <cell r="J565" t="str">
            <v>EnergyAustralia</v>
          </cell>
          <cell r="K565" t="str">
            <v>Rural NSW</v>
          </cell>
          <cell r="L565" t="str">
            <v>Energex</v>
          </cell>
          <cell r="M565" t="str">
            <v>Ergon</v>
          </cell>
          <cell r="N565" t="str">
            <v>Non Incumbent</v>
          </cell>
        </row>
        <row r="566">
          <cell r="C566">
            <v>36526</v>
          </cell>
          <cell r="D566">
            <v>0</v>
          </cell>
          <cell r="E566">
            <v>0</v>
          </cell>
          <cell r="F566">
            <v>0</v>
          </cell>
          <cell r="G566">
            <v>0</v>
          </cell>
          <cell r="H566">
            <v>0</v>
          </cell>
          <cell r="I566">
            <v>0</v>
          </cell>
          <cell r="J566">
            <v>0</v>
          </cell>
          <cell r="K566">
            <v>0</v>
          </cell>
          <cell r="L566">
            <v>0</v>
          </cell>
          <cell r="M566">
            <v>0</v>
          </cell>
          <cell r="N566">
            <v>0</v>
          </cell>
        </row>
        <row r="567">
          <cell r="C567">
            <v>36892</v>
          </cell>
          <cell r="D567">
            <v>0</v>
          </cell>
          <cell r="E567">
            <v>0</v>
          </cell>
          <cell r="F567">
            <v>0</v>
          </cell>
          <cell r="G567">
            <v>0</v>
          </cell>
          <cell r="H567">
            <v>0</v>
          </cell>
          <cell r="I567">
            <v>0</v>
          </cell>
          <cell r="J567">
            <v>0</v>
          </cell>
          <cell r="K567">
            <v>0</v>
          </cell>
          <cell r="L567">
            <v>0</v>
          </cell>
          <cell r="M567">
            <v>0</v>
          </cell>
          <cell r="N567">
            <v>0</v>
          </cell>
        </row>
        <row r="568">
          <cell r="C568">
            <v>37257</v>
          </cell>
          <cell r="D568">
            <v>0.14000000000000001</v>
          </cell>
          <cell r="E568">
            <v>0</v>
          </cell>
          <cell r="F568">
            <v>0.14000000000000001</v>
          </cell>
          <cell r="G568">
            <v>0</v>
          </cell>
          <cell r="H568">
            <v>0.13</v>
          </cell>
          <cell r="I568">
            <v>0.14000000000000001</v>
          </cell>
          <cell r="J568">
            <v>0.15</v>
          </cell>
          <cell r="K568">
            <v>0.16</v>
          </cell>
          <cell r="L568">
            <v>0.15</v>
          </cell>
          <cell r="M568">
            <v>0</v>
          </cell>
          <cell r="N568">
            <v>0.15</v>
          </cell>
        </row>
        <row r="569">
          <cell r="C569">
            <v>37622</v>
          </cell>
          <cell r="D569">
            <v>0.14000000000000001</v>
          </cell>
          <cell r="E569">
            <v>0</v>
          </cell>
          <cell r="F569">
            <v>0.14000000000000001</v>
          </cell>
          <cell r="G569">
            <v>0</v>
          </cell>
          <cell r="H569">
            <v>0.13</v>
          </cell>
          <cell r="I569">
            <v>0.14000000000000001</v>
          </cell>
          <cell r="J569">
            <v>0.15</v>
          </cell>
          <cell r="K569">
            <v>0.16</v>
          </cell>
          <cell r="L569">
            <v>0.15</v>
          </cell>
          <cell r="M569">
            <v>0</v>
          </cell>
          <cell r="N569">
            <v>0.15</v>
          </cell>
        </row>
        <row r="570">
          <cell r="C570">
            <v>37987</v>
          </cell>
          <cell r="D570">
            <v>0.16</v>
          </cell>
          <cell r="E570">
            <v>0</v>
          </cell>
          <cell r="F570">
            <v>0.14000000000000001</v>
          </cell>
          <cell r="G570">
            <v>0</v>
          </cell>
          <cell r="H570">
            <v>0.13</v>
          </cell>
          <cell r="I570">
            <v>0.14000000000000001</v>
          </cell>
          <cell r="J570">
            <v>0.16</v>
          </cell>
          <cell r="K570">
            <v>0.16</v>
          </cell>
          <cell r="L570">
            <v>0.17</v>
          </cell>
          <cell r="M570">
            <v>0</v>
          </cell>
          <cell r="N570">
            <v>0.15</v>
          </cell>
        </row>
        <row r="571">
          <cell r="C571">
            <v>38353</v>
          </cell>
          <cell r="D571">
            <v>0.17</v>
          </cell>
          <cell r="E571">
            <v>0</v>
          </cell>
          <cell r="F571">
            <v>0.17</v>
          </cell>
          <cell r="G571">
            <v>0</v>
          </cell>
          <cell r="H571">
            <v>0.17</v>
          </cell>
          <cell r="I571">
            <v>0.16</v>
          </cell>
          <cell r="J571">
            <v>0.18</v>
          </cell>
          <cell r="K571">
            <v>0.18</v>
          </cell>
          <cell r="L571">
            <v>0.16</v>
          </cell>
          <cell r="M571">
            <v>0</v>
          </cell>
          <cell r="N571">
            <v>0.18</v>
          </cell>
        </row>
        <row r="572">
          <cell r="C572">
            <v>38718</v>
          </cell>
          <cell r="D572">
            <v>0.17</v>
          </cell>
          <cell r="E572">
            <v>0</v>
          </cell>
          <cell r="F572">
            <v>0.17</v>
          </cell>
          <cell r="G572">
            <v>0</v>
          </cell>
          <cell r="H572">
            <v>0.17</v>
          </cell>
          <cell r="I572">
            <v>0.16</v>
          </cell>
          <cell r="J572">
            <v>0.18</v>
          </cell>
          <cell r="K572">
            <v>0.18</v>
          </cell>
          <cell r="L572">
            <v>0.16</v>
          </cell>
          <cell r="M572">
            <v>0</v>
          </cell>
          <cell r="N572">
            <v>0.19</v>
          </cell>
        </row>
        <row r="574">
          <cell r="C574" t="str">
            <v>TXU</v>
          </cell>
          <cell r="D574" t="str">
            <v>Pulse</v>
          </cell>
          <cell r="E574" t="str">
            <v>AGL</v>
          </cell>
          <cell r="F574" t="str">
            <v>TXU</v>
          </cell>
          <cell r="G574" t="str">
            <v>CitiPower</v>
          </cell>
          <cell r="H574" t="str">
            <v>Powercor</v>
          </cell>
          <cell r="I574" t="str">
            <v>Integral</v>
          </cell>
          <cell r="J574" t="str">
            <v>EnergyAustralia</v>
          </cell>
          <cell r="K574" t="str">
            <v>Rural NSW</v>
          </cell>
          <cell r="L574" t="str">
            <v>Energex</v>
          </cell>
          <cell r="M574" t="str">
            <v>Ergon</v>
          </cell>
          <cell r="N574" t="str">
            <v>Non Incumbent</v>
          </cell>
        </row>
        <row r="575">
          <cell r="C575">
            <v>36526</v>
          </cell>
          <cell r="D575">
            <v>0</v>
          </cell>
          <cell r="E575">
            <v>0</v>
          </cell>
          <cell r="F575">
            <v>0</v>
          </cell>
          <cell r="G575">
            <v>0</v>
          </cell>
          <cell r="H575">
            <v>0</v>
          </cell>
          <cell r="I575">
            <v>0</v>
          </cell>
          <cell r="J575">
            <v>0</v>
          </cell>
          <cell r="K575">
            <v>0</v>
          </cell>
          <cell r="L575">
            <v>0</v>
          </cell>
          <cell r="M575">
            <v>0</v>
          </cell>
          <cell r="N575">
            <v>0</v>
          </cell>
        </row>
        <row r="576">
          <cell r="C576">
            <v>36892</v>
          </cell>
          <cell r="D576">
            <v>0</v>
          </cell>
          <cell r="E576">
            <v>0</v>
          </cell>
          <cell r="F576">
            <v>0</v>
          </cell>
          <cell r="G576">
            <v>0</v>
          </cell>
          <cell r="H576">
            <v>0</v>
          </cell>
          <cell r="I576">
            <v>0</v>
          </cell>
          <cell r="J576">
            <v>0</v>
          </cell>
          <cell r="K576">
            <v>0</v>
          </cell>
          <cell r="L576">
            <v>0</v>
          </cell>
          <cell r="M576">
            <v>0</v>
          </cell>
          <cell r="N576">
            <v>0</v>
          </cell>
        </row>
        <row r="577">
          <cell r="C577">
            <v>37257</v>
          </cell>
          <cell r="D577">
            <v>0.1</v>
          </cell>
          <cell r="E577">
            <v>0.11</v>
          </cell>
          <cell r="F577">
            <v>0</v>
          </cell>
          <cell r="G577">
            <v>0</v>
          </cell>
          <cell r="H577">
            <v>0.12</v>
          </cell>
          <cell r="I577">
            <v>0.12</v>
          </cell>
          <cell r="J577">
            <v>0.105</v>
          </cell>
          <cell r="K577">
            <v>0.1</v>
          </cell>
          <cell r="L577">
            <v>0.12</v>
          </cell>
          <cell r="M577">
            <v>0</v>
          </cell>
          <cell r="N577">
            <v>0.1</v>
          </cell>
        </row>
        <row r="578">
          <cell r="C578">
            <v>37622</v>
          </cell>
          <cell r="D578">
            <v>0.1</v>
          </cell>
          <cell r="E578">
            <v>0.11</v>
          </cell>
          <cell r="F578">
            <v>0</v>
          </cell>
          <cell r="G578">
            <v>0</v>
          </cell>
          <cell r="H578">
            <v>0.12</v>
          </cell>
          <cell r="I578">
            <v>0.12</v>
          </cell>
          <cell r="J578">
            <v>0.105</v>
          </cell>
          <cell r="K578">
            <v>0.1</v>
          </cell>
          <cell r="L578">
            <v>0.12</v>
          </cell>
          <cell r="M578">
            <v>0</v>
          </cell>
          <cell r="N578">
            <v>0.1</v>
          </cell>
        </row>
        <row r="579">
          <cell r="C579">
            <v>37987</v>
          </cell>
          <cell r="D579">
            <v>0.1</v>
          </cell>
          <cell r="E579">
            <v>0.11</v>
          </cell>
          <cell r="F579">
            <v>0</v>
          </cell>
          <cell r="G579">
            <v>0</v>
          </cell>
          <cell r="H579">
            <v>0.12</v>
          </cell>
          <cell r="I579">
            <v>0.11</v>
          </cell>
          <cell r="J579">
            <v>0.105</v>
          </cell>
          <cell r="K579">
            <v>0.1</v>
          </cell>
          <cell r="L579">
            <v>0.12</v>
          </cell>
          <cell r="M579">
            <v>0</v>
          </cell>
          <cell r="N579">
            <v>0.1</v>
          </cell>
        </row>
        <row r="580">
          <cell r="C580">
            <v>38353</v>
          </cell>
          <cell r="D580">
            <v>0.12</v>
          </cell>
          <cell r="E580">
            <v>0.13</v>
          </cell>
          <cell r="F580">
            <v>0</v>
          </cell>
          <cell r="G580">
            <v>0</v>
          </cell>
          <cell r="H580">
            <v>0.14000000000000001</v>
          </cell>
          <cell r="I580">
            <v>0.12</v>
          </cell>
          <cell r="J580">
            <v>0.14000000000000001</v>
          </cell>
          <cell r="K580">
            <v>0.12</v>
          </cell>
          <cell r="L580">
            <v>0.12</v>
          </cell>
          <cell r="M580">
            <v>0</v>
          </cell>
          <cell r="N580">
            <v>0.1</v>
          </cell>
        </row>
        <row r="581">
          <cell r="C581">
            <v>38718</v>
          </cell>
          <cell r="D581">
            <v>0.14000000000000001</v>
          </cell>
          <cell r="E581">
            <v>0.15</v>
          </cell>
          <cell r="F581">
            <v>0</v>
          </cell>
          <cell r="G581">
            <v>0</v>
          </cell>
          <cell r="H581">
            <v>0.14000000000000001</v>
          </cell>
          <cell r="I581">
            <v>0.12</v>
          </cell>
          <cell r="J581">
            <v>0.15</v>
          </cell>
          <cell r="K581">
            <v>0.12</v>
          </cell>
          <cell r="L581">
            <v>0.14000000000000001</v>
          </cell>
          <cell r="M581">
            <v>0</v>
          </cell>
          <cell r="N581">
            <v>0.12</v>
          </cell>
        </row>
        <row r="583">
          <cell r="C583" t="str">
            <v>CitiPower</v>
          </cell>
          <cell r="D583" t="str">
            <v>Pulse</v>
          </cell>
          <cell r="E583" t="str">
            <v>AGL</v>
          </cell>
          <cell r="F583" t="str">
            <v>TXU</v>
          </cell>
          <cell r="G583" t="str">
            <v>CitiPower</v>
          </cell>
          <cell r="H583" t="str">
            <v>Powercor</v>
          </cell>
          <cell r="I583" t="str">
            <v>Integral</v>
          </cell>
          <cell r="J583" t="str">
            <v>EnergyAustralia</v>
          </cell>
          <cell r="K583" t="str">
            <v>Rural NSW</v>
          </cell>
          <cell r="L583" t="str">
            <v>Energex</v>
          </cell>
          <cell r="M583" t="str">
            <v>Ergon</v>
          </cell>
          <cell r="N583" t="str">
            <v>Non Incumbent</v>
          </cell>
        </row>
        <row r="584">
          <cell r="C584">
            <v>36526</v>
          </cell>
          <cell r="D584">
            <v>0</v>
          </cell>
          <cell r="E584">
            <v>0</v>
          </cell>
          <cell r="F584">
            <v>0</v>
          </cell>
          <cell r="G584">
            <v>0</v>
          </cell>
          <cell r="H584">
            <v>0</v>
          </cell>
          <cell r="I584">
            <v>0</v>
          </cell>
          <cell r="J584">
            <v>0</v>
          </cell>
          <cell r="K584">
            <v>0</v>
          </cell>
          <cell r="L584">
            <v>0</v>
          </cell>
          <cell r="M584">
            <v>0</v>
          </cell>
          <cell r="N584">
            <v>0</v>
          </cell>
        </row>
        <row r="585">
          <cell r="C585">
            <v>36892</v>
          </cell>
          <cell r="D585">
            <v>0</v>
          </cell>
          <cell r="E585">
            <v>0</v>
          </cell>
          <cell r="F585">
            <v>0</v>
          </cell>
          <cell r="G585">
            <v>0</v>
          </cell>
          <cell r="H585">
            <v>0</v>
          </cell>
          <cell r="I585">
            <v>0</v>
          </cell>
          <cell r="J585">
            <v>0</v>
          </cell>
          <cell r="K585">
            <v>0</v>
          </cell>
          <cell r="L585">
            <v>0</v>
          </cell>
          <cell r="M585">
            <v>0</v>
          </cell>
          <cell r="N585">
            <v>0</v>
          </cell>
        </row>
        <row r="586">
          <cell r="C586">
            <v>37257</v>
          </cell>
          <cell r="D586">
            <v>0</v>
          </cell>
          <cell r="E586">
            <v>0</v>
          </cell>
          <cell r="F586">
            <v>0</v>
          </cell>
          <cell r="G586">
            <v>0</v>
          </cell>
          <cell r="H586">
            <v>0</v>
          </cell>
          <cell r="I586">
            <v>0</v>
          </cell>
          <cell r="J586">
            <v>0</v>
          </cell>
          <cell r="K586">
            <v>0</v>
          </cell>
          <cell r="L586">
            <v>0</v>
          </cell>
          <cell r="M586">
            <v>0</v>
          </cell>
          <cell r="N586">
            <v>0</v>
          </cell>
        </row>
        <row r="587">
          <cell r="C587">
            <v>37622</v>
          </cell>
          <cell r="D587">
            <v>0</v>
          </cell>
          <cell r="E587">
            <v>0</v>
          </cell>
          <cell r="F587">
            <v>0</v>
          </cell>
          <cell r="G587">
            <v>0</v>
          </cell>
          <cell r="H587">
            <v>0</v>
          </cell>
          <cell r="I587">
            <v>0</v>
          </cell>
          <cell r="J587">
            <v>0</v>
          </cell>
          <cell r="K587">
            <v>0</v>
          </cell>
          <cell r="L587">
            <v>0</v>
          </cell>
          <cell r="M587">
            <v>0</v>
          </cell>
          <cell r="N587">
            <v>0</v>
          </cell>
        </row>
        <row r="588">
          <cell r="C588">
            <v>37987</v>
          </cell>
          <cell r="D588">
            <v>0</v>
          </cell>
          <cell r="E588">
            <v>0</v>
          </cell>
          <cell r="F588">
            <v>0</v>
          </cell>
          <cell r="G588">
            <v>0</v>
          </cell>
          <cell r="H588">
            <v>0</v>
          </cell>
          <cell r="I588">
            <v>0</v>
          </cell>
          <cell r="J588">
            <v>0</v>
          </cell>
          <cell r="K588">
            <v>0</v>
          </cell>
          <cell r="L588">
            <v>0</v>
          </cell>
          <cell r="M588">
            <v>0</v>
          </cell>
          <cell r="N588">
            <v>0</v>
          </cell>
        </row>
        <row r="589">
          <cell r="C589">
            <v>38353</v>
          </cell>
          <cell r="D589">
            <v>0</v>
          </cell>
          <cell r="E589">
            <v>0</v>
          </cell>
          <cell r="F589">
            <v>0</v>
          </cell>
          <cell r="G589">
            <v>0</v>
          </cell>
          <cell r="H589">
            <v>0</v>
          </cell>
          <cell r="I589">
            <v>0</v>
          </cell>
          <cell r="J589">
            <v>0</v>
          </cell>
          <cell r="K589">
            <v>0</v>
          </cell>
          <cell r="L589">
            <v>0</v>
          </cell>
          <cell r="M589">
            <v>0</v>
          </cell>
          <cell r="N589">
            <v>0</v>
          </cell>
        </row>
        <row r="590">
          <cell r="C590">
            <v>38718</v>
          </cell>
          <cell r="D590">
            <v>0</v>
          </cell>
          <cell r="E590">
            <v>0</v>
          </cell>
          <cell r="F590">
            <v>0</v>
          </cell>
          <cell r="G590">
            <v>0</v>
          </cell>
          <cell r="H590">
            <v>0</v>
          </cell>
          <cell r="I590">
            <v>0</v>
          </cell>
          <cell r="J590">
            <v>0</v>
          </cell>
          <cell r="K590">
            <v>0</v>
          </cell>
          <cell r="L590">
            <v>0</v>
          </cell>
          <cell r="M590">
            <v>0</v>
          </cell>
          <cell r="N590">
            <v>0</v>
          </cell>
        </row>
        <row r="592">
          <cell r="C592" t="str">
            <v>Powercor</v>
          </cell>
          <cell r="D592" t="str">
            <v>Pulse</v>
          </cell>
          <cell r="E592" t="str">
            <v>AGL</v>
          </cell>
          <cell r="F592" t="str">
            <v>TXU</v>
          </cell>
          <cell r="G592" t="str">
            <v>CitiPower</v>
          </cell>
          <cell r="H592" t="str">
            <v>Powercor</v>
          </cell>
          <cell r="I592" t="str">
            <v>Integral</v>
          </cell>
          <cell r="J592" t="str">
            <v>EnergyAustralia</v>
          </cell>
          <cell r="K592" t="str">
            <v>Rural NSW</v>
          </cell>
          <cell r="L592" t="str">
            <v>Energex</v>
          </cell>
          <cell r="M592" t="str">
            <v>Ergon</v>
          </cell>
          <cell r="N592" t="str">
            <v>Non Incumbent</v>
          </cell>
        </row>
        <row r="593">
          <cell r="C593">
            <v>36526</v>
          </cell>
          <cell r="D593">
            <v>0</v>
          </cell>
          <cell r="E593">
            <v>0</v>
          </cell>
          <cell r="F593">
            <v>0</v>
          </cell>
          <cell r="G593">
            <v>0</v>
          </cell>
          <cell r="H593">
            <v>0</v>
          </cell>
          <cell r="I593">
            <v>0</v>
          </cell>
          <cell r="J593">
            <v>0</v>
          </cell>
          <cell r="K593">
            <v>0</v>
          </cell>
          <cell r="L593">
            <v>0</v>
          </cell>
          <cell r="M593">
            <v>0</v>
          </cell>
          <cell r="N593">
            <v>0</v>
          </cell>
        </row>
        <row r="594">
          <cell r="C594">
            <v>36892</v>
          </cell>
          <cell r="D594">
            <v>0</v>
          </cell>
          <cell r="E594">
            <v>0</v>
          </cell>
          <cell r="F594">
            <v>0</v>
          </cell>
          <cell r="G594">
            <v>0</v>
          </cell>
          <cell r="H594">
            <v>0</v>
          </cell>
          <cell r="I594">
            <v>0</v>
          </cell>
          <cell r="J594">
            <v>0</v>
          </cell>
          <cell r="K594">
            <v>0</v>
          </cell>
          <cell r="L594">
            <v>0</v>
          </cell>
          <cell r="M594">
            <v>0</v>
          </cell>
          <cell r="N594">
            <v>0</v>
          </cell>
        </row>
        <row r="595">
          <cell r="C595">
            <v>37257</v>
          </cell>
          <cell r="D595">
            <v>0.1</v>
          </cell>
          <cell r="E595">
            <v>0.11</v>
          </cell>
          <cell r="F595">
            <v>0.11</v>
          </cell>
          <cell r="G595">
            <v>0</v>
          </cell>
          <cell r="H595">
            <v>0</v>
          </cell>
          <cell r="I595">
            <v>0.1</v>
          </cell>
          <cell r="J595">
            <v>0.12</v>
          </cell>
          <cell r="K595">
            <v>0.12</v>
          </cell>
          <cell r="L595">
            <v>0.11</v>
          </cell>
          <cell r="M595">
            <v>0</v>
          </cell>
          <cell r="N595">
            <v>0.1</v>
          </cell>
        </row>
        <row r="596">
          <cell r="C596">
            <v>37622</v>
          </cell>
          <cell r="D596">
            <v>0.1</v>
          </cell>
          <cell r="E596">
            <v>0.11</v>
          </cell>
          <cell r="F596">
            <v>0.11</v>
          </cell>
          <cell r="G596">
            <v>0</v>
          </cell>
          <cell r="H596">
            <v>0</v>
          </cell>
          <cell r="I596">
            <v>0.1</v>
          </cell>
          <cell r="J596">
            <v>0.12</v>
          </cell>
          <cell r="K596">
            <v>0.12</v>
          </cell>
          <cell r="L596">
            <v>0.11</v>
          </cell>
          <cell r="M596">
            <v>0</v>
          </cell>
          <cell r="N596">
            <v>0.1</v>
          </cell>
        </row>
        <row r="597">
          <cell r="C597">
            <v>37987</v>
          </cell>
          <cell r="D597">
            <v>0.1</v>
          </cell>
          <cell r="E597">
            <v>0.11</v>
          </cell>
          <cell r="F597">
            <v>0.12</v>
          </cell>
          <cell r="G597">
            <v>0</v>
          </cell>
          <cell r="H597">
            <v>0</v>
          </cell>
          <cell r="I597">
            <v>0.1</v>
          </cell>
          <cell r="J597">
            <v>0.12</v>
          </cell>
          <cell r="K597">
            <v>0.12</v>
          </cell>
          <cell r="L597">
            <v>0.11</v>
          </cell>
          <cell r="M597">
            <v>0</v>
          </cell>
          <cell r="N597">
            <v>0.1</v>
          </cell>
        </row>
        <row r="598">
          <cell r="C598">
            <v>38353</v>
          </cell>
          <cell r="D598">
            <v>0.12</v>
          </cell>
          <cell r="E598">
            <v>0.13</v>
          </cell>
          <cell r="F598">
            <v>0.12</v>
          </cell>
          <cell r="G598">
            <v>0</v>
          </cell>
          <cell r="H598">
            <v>0</v>
          </cell>
          <cell r="I598">
            <v>0.1</v>
          </cell>
          <cell r="J598">
            <v>0.12</v>
          </cell>
          <cell r="K598">
            <v>0.1</v>
          </cell>
          <cell r="L598">
            <v>0.11</v>
          </cell>
          <cell r="M598">
            <v>0</v>
          </cell>
          <cell r="N598">
            <v>0.1</v>
          </cell>
        </row>
        <row r="599">
          <cell r="C599">
            <v>38718</v>
          </cell>
          <cell r="D599">
            <v>0.12</v>
          </cell>
          <cell r="E599">
            <v>0.13</v>
          </cell>
          <cell r="F599">
            <v>0.14000000000000001</v>
          </cell>
          <cell r="G599">
            <v>0</v>
          </cell>
          <cell r="H599">
            <v>0</v>
          </cell>
          <cell r="I599">
            <v>0.1</v>
          </cell>
          <cell r="J599">
            <v>0.12</v>
          </cell>
          <cell r="K599">
            <v>0.1</v>
          </cell>
          <cell r="L599">
            <v>0.11</v>
          </cell>
          <cell r="M599">
            <v>0</v>
          </cell>
          <cell r="N599">
            <v>0.1</v>
          </cell>
        </row>
        <row r="601">
          <cell r="C601" t="str">
            <v>Integral</v>
          </cell>
          <cell r="D601" t="str">
            <v>Pulse</v>
          </cell>
          <cell r="E601" t="str">
            <v>AGL</v>
          </cell>
          <cell r="F601" t="str">
            <v>TXU</v>
          </cell>
          <cell r="G601" t="str">
            <v>CitiPower</v>
          </cell>
          <cell r="H601" t="str">
            <v>Powercor</v>
          </cell>
          <cell r="I601" t="str">
            <v>Integral</v>
          </cell>
          <cell r="J601" t="str">
            <v>EnergyAustralia</v>
          </cell>
          <cell r="K601" t="str">
            <v>Rural NSW</v>
          </cell>
          <cell r="L601" t="str">
            <v>Energex</v>
          </cell>
          <cell r="M601" t="str">
            <v>Ergon</v>
          </cell>
          <cell r="N601" t="str">
            <v>Non Incumbent</v>
          </cell>
        </row>
        <row r="602">
          <cell r="C602">
            <v>36526</v>
          </cell>
          <cell r="D602">
            <v>0</v>
          </cell>
          <cell r="E602">
            <v>0</v>
          </cell>
          <cell r="F602">
            <v>0</v>
          </cell>
          <cell r="G602">
            <v>0</v>
          </cell>
          <cell r="H602">
            <v>0</v>
          </cell>
          <cell r="I602">
            <v>0</v>
          </cell>
          <cell r="J602">
            <v>0</v>
          </cell>
          <cell r="K602">
            <v>0</v>
          </cell>
          <cell r="L602">
            <v>0</v>
          </cell>
          <cell r="M602">
            <v>0</v>
          </cell>
          <cell r="N602">
            <v>0</v>
          </cell>
        </row>
        <row r="603">
          <cell r="C603">
            <v>36892</v>
          </cell>
          <cell r="D603">
            <v>0</v>
          </cell>
          <cell r="E603">
            <v>0</v>
          </cell>
          <cell r="F603">
            <v>0</v>
          </cell>
          <cell r="G603">
            <v>0</v>
          </cell>
          <cell r="H603">
            <v>0</v>
          </cell>
          <cell r="I603">
            <v>0</v>
          </cell>
          <cell r="J603">
            <v>0</v>
          </cell>
          <cell r="K603">
            <v>0</v>
          </cell>
          <cell r="L603">
            <v>0</v>
          </cell>
          <cell r="M603">
            <v>0</v>
          </cell>
          <cell r="N603">
            <v>0</v>
          </cell>
        </row>
        <row r="604">
          <cell r="C604">
            <v>37257</v>
          </cell>
          <cell r="D604">
            <v>0.14000000000000001</v>
          </cell>
          <cell r="E604">
            <v>0.17</v>
          </cell>
          <cell r="F604">
            <v>0.17</v>
          </cell>
          <cell r="G604">
            <v>0</v>
          </cell>
          <cell r="H604">
            <v>0.17</v>
          </cell>
          <cell r="I604">
            <v>0</v>
          </cell>
          <cell r="J604">
            <v>0.17</v>
          </cell>
          <cell r="K604">
            <v>0.15</v>
          </cell>
          <cell r="L604">
            <v>0.18</v>
          </cell>
          <cell r="M604">
            <v>0</v>
          </cell>
          <cell r="N604">
            <v>0.17</v>
          </cell>
        </row>
        <row r="605">
          <cell r="C605">
            <v>37622</v>
          </cell>
          <cell r="D605">
            <v>0.14000000000000001</v>
          </cell>
          <cell r="E605">
            <v>0.17</v>
          </cell>
          <cell r="F605">
            <v>0.17</v>
          </cell>
          <cell r="G605">
            <v>0</v>
          </cell>
          <cell r="H605">
            <v>0.17</v>
          </cell>
          <cell r="I605">
            <v>0</v>
          </cell>
          <cell r="J605">
            <v>0.17</v>
          </cell>
          <cell r="K605">
            <v>0.15</v>
          </cell>
          <cell r="L605">
            <v>0.18</v>
          </cell>
          <cell r="M605">
            <v>0</v>
          </cell>
          <cell r="N605">
            <v>0.17</v>
          </cell>
        </row>
        <row r="606">
          <cell r="C606">
            <v>37987</v>
          </cell>
          <cell r="D606">
            <v>0.12</v>
          </cell>
          <cell r="E606">
            <v>0.15</v>
          </cell>
          <cell r="F606">
            <v>0.15</v>
          </cell>
          <cell r="G606">
            <v>0</v>
          </cell>
          <cell r="H606">
            <v>0.17</v>
          </cell>
          <cell r="I606">
            <v>0</v>
          </cell>
          <cell r="J606">
            <v>0.17</v>
          </cell>
          <cell r="K606">
            <v>0.14000000000000001</v>
          </cell>
          <cell r="L606">
            <v>0.16</v>
          </cell>
          <cell r="M606">
            <v>0</v>
          </cell>
          <cell r="N606">
            <v>0.17</v>
          </cell>
        </row>
        <row r="607">
          <cell r="C607">
            <v>38353</v>
          </cell>
          <cell r="D607">
            <v>0.1</v>
          </cell>
          <cell r="E607">
            <v>0.1</v>
          </cell>
          <cell r="F607">
            <v>0.1</v>
          </cell>
          <cell r="G607">
            <v>0</v>
          </cell>
          <cell r="H607">
            <v>0.12</v>
          </cell>
          <cell r="I607">
            <v>0</v>
          </cell>
          <cell r="J607">
            <v>0.12</v>
          </cell>
          <cell r="K607">
            <v>0.1</v>
          </cell>
          <cell r="L607">
            <v>0.14000000000000001</v>
          </cell>
          <cell r="M607">
            <v>0</v>
          </cell>
          <cell r="N607">
            <v>0.14000000000000001</v>
          </cell>
        </row>
        <row r="608">
          <cell r="C608">
            <v>38718</v>
          </cell>
          <cell r="D608">
            <v>0.08</v>
          </cell>
          <cell r="E608">
            <v>0.08</v>
          </cell>
          <cell r="F608">
            <v>0.08</v>
          </cell>
          <cell r="G608">
            <v>0</v>
          </cell>
          <cell r="H608">
            <v>0.1</v>
          </cell>
          <cell r="I608">
            <v>0</v>
          </cell>
          <cell r="J608">
            <v>0.1</v>
          </cell>
          <cell r="K608">
            <v>0.1</v>
          </cell>
          <cell r="L608">
            <v>0.1</v>
          </cell>
          <cell r="M608">
            <v>0</v>
          </cell>
          <cell r="N608">
            <v>0.1</v>
          </cell>
        </row>
        <row r="610">
          <cell r="C610" t="str">
            <v>EnergyAustralia</v>
          </cell>
          <cell r="D610" t="str">
            <v>Pulse</v>
          </cell>
          <cell r="E610" t="str">
            <v>AGL</v>
          </cell>
          <cell r="F610" t="str">
            <v>TXU</v>
          </cell>
          <cell r="G610" t="str">
            <v>CitiPower</v>
          </cell>
          <cell r="H610" t="str">
            <v>Powercor</v>
          </cell>
          <cell r="I610" t="str">
            <v>Integral</v>
          </cell>
          <cell r="J610" t="str">
            <v>EnergyAustralia</v>
          </cell>
          <cell r="K610" t="str">
            <v>Rural NSW</v>
          </cell>
          <cell r="L610" t="str">
            <v>Energex</v>
          </cell>
          <cell r="M610" t="str">
            <v>Ergon</v>
          </cell>
          <cell r="N610" t="str">
            <v>Non Incumbent</v>
          </cell>
        </row>
        <row r="611">
          <cell r="C611">
            <v>36526</v>
          </cell>
          <cell r="D611">
            <v>0</v>
          </cell>
          <cell r="E611">
            <v>0</v>
          </cell>
          <cell r="F611">
            <v>0</v>
          </cell>
          <cell r="G611">
            <v>0</v>
          </cell>
          <cell r="H611">
            <v>0</v>
          </cell>
          <cell r="I611">
            <v>0</v>
          </cell>
          <cell r="J611">
            <v>0</v>
          </cell>
          <cell r="K611">
            <v>0</v>
          </cell>
          <cell r="L611">
            <v>0</v>
          </cell>
          <cell r="M611">
            <v>0</v>
          </cell>
          <cell r="N611">
            <v>0</v>
          </cell>
        </row>
        <row r="612">
          <cell r="C612">
            <v>36892</v>
          </cell>
          <cell r="D612">
            <v>0</v>
          </cell>
          <cell r="E612">
            <v>0</v>
          </cell>
          <cell r="F612">
            <v>0</v>
          </cell>
          <cell r="G612">
            <v>0</v>
          </cell>
          <cell r="H612">
            <v>0</v>
          </cell>
          <cell r="I612">
            <v>0</v>
          </cell>
          <cell r="J612">
            <v>0</v>
          </cell>
          <cell r="K612">
            <v>0</v>
          </cell>
          <cell r="L612">
            <v>0</v>
          </cell>
          <cell r="M612">
            <v>0</v>
          </cell>
          <cell r="N612">
            <v>0</v>
          </cell>
        </row>
        <row r="613">
          <cell r="C613">
            <v>37257</v>
          </cell>
          <cell r="D613">
            <v>0.2</v>
          </cell>
          <cell r="E613">
            <v>0.17</v>
          </cell>
          <cell r="F613">
            <v>0.15</v>
          </cell>
          <cell r="G613">
            <v>0</v>
          </cell>
          <cell r="H613">
            <v>0.15</v>
          </cell>
          <cell r="I613">
            <v>0.2</v>
          </cell>
          <cell r="J613">
            <v>0</v>
          </cell>
          <cell r="K613">
            <v>0.18</v>
          </cell>
          <cell r="L613">
            <v>0.15</v>
          </cell>
          <cell r="M613">
            <v>0</v>
          </cell>
          <cell r="N613">
            <v>0.15</v>
          </cell>
        </row>
        <row r="614">
          <cell r="C614">
            <v>37622</v>
          </cell>
          <cell r="D614">
            <v>0.2</v>
          </cell>
          <cell r="E614">
            <v>0.15</v>
          </cell>
          <cell r="F614">
            <v>0.15</v>
          </cell>
          <cell r="G614">
            <v>0</v>
          </cell>
          <cell r="H614">
            <v>0.15</v>
          </cell>
          <cell r="I614">
            <v>0.2</v>
          </cell>
          <cell r="J614">
            <v>0</v>
          </cell>
          <cell r="K614">
            <v>0.18</v>
          </cell>
          <cell r="L614">
            <v>0.15</v>
          </cell>
          <cell r="M614">
            <v>0</v>
          </cell>
          <cell r="N614">
            <v>0.15</v>
          </cell>
        </row>
        <row r="615">
          <cell r="C615">
            <v>37987</v>
          </cell>
          <cell r="D615">
            <v>0.2</v>
          </cell>
          <cell r="E615">
            <v>0.15</v>
          </cell>
          <cell r="F615">
            <v>0.15</v>
          </cell>
          <cell r="G615">
            <v>0</v>
          </cell>
          <cell r="H615">
            <v>0.15</v>
          </cell>
          <cell r="I615">
            <v>0.2</v>
          </cell>
          <cell r="J615">
            <v>0</v>
          </cell>
          <cell r="K615">
            <v>0.18</v>
          </cell>
          <cell r="L615">
            <v>0.15</v>
          </cell>
          <cell r="M615">
            <v>0</v>
          </cell>
          <cell r="N615">
            <v>0.15</v>
          </cell>
        </row>
        <row r="616">
          <cell r="C616">
            <v>38353</v>
          </cell>
          <cell r="D616">
            <v>0.18</v>
          </cell>
          <cell r="E616">
            <v>0.17</v>
          </cell>
          <cell r="F616">
            <v>0.15</v>
          </cell>
          <cell r="G616">
            <v>0</v>
          </cell>
          <cell r="H616">
            <v>0.15</v>
          </cell>
          <cell r="I616">
            <v>0.18</v>
          </cell>
          <cell r="J616">
            <v>0</v>
          </cell>
          <cell r="K616">
            <v>0.18</v>
          </cell>
          <cell r="L616">
            <v>0.18</v>
          </cell>
          <cell r="M616">
            <v>0</v>
          </cell>
          <cell r="N616">
            <v>0.15</v>
          </cell>
        </row>
        <row r="617">
          <cell r="C617">
            <v>38718</v>
          </cell>
          <cell r="D617">
            <v>0.18</v>
          </cell>
          <cell r="E617">
            <v>0.17</v>
          </cell>
          <cell r="F617">
            <v>0.15</v>
          </cell>
          <cell r="G617">
            <v>0</v>
          </cell>
          <cell r="H617">
            <v>0.17</v>
          </cell>
          <cell r="I617">
            <v>0.18</v>
          </cell>
          <cell r="J617">
            <v>0</v>
          </cell>
          <cell r="K617">
            <v>0.18</v>
          </cell>
          <cell r="L617">
            <v>0.18</v>
          </cell>
          <cell r="M617">
            <v>0</v>
          </cell>
          <cell r="N617">
            <v>0.15</v>
          </cell>
        </row>
        <row r="619">
          <cell r="C619" t="str">
            <v>Rural NSW</v>
          </cell>
          <cell r="D619" t="str">
            <v>Pulse</v>
          </cell>
          <cell r="E619" t="str">
            <v>AGL</v>
          </cell>
          <cell r="F619" t="str">
            <v>TXU</v>
          </cell>
          <cell r="G619" t="str">
            <v>CitiPower</v>
          </cell>
          <cell r="H619" t="str">
            <v>Powercor</v>
          </cell>
          <cell r="I619" t="str">
            <v>Integral</v>
          </cell>
          <cell r="J619" t="str">
            <v>EnergyAustralia</v>
          </cell>
          <cell r="K619" t="str">
            <v>Rural NSW</v>
          </cell>
          <cell r="L619" t="str">
            <v>Energex</v>
          </cell>
          <cell r="M619" t="str">
            <v>Ergon</v>
          </cell>
          <cell r="N619" t="str">
            <v>Non Incumbent</v>
          </cell>
        </row>
        <row r="620">
          <cell r="C620">
            <v>36526</v>
          </cell>
          <cell r="D620">
            <v>0</v>
          </cell>
          <cell r="E620">
            <v>0</v>
          </cell>
          <cell r="F620">
            <v>0</v>
          </cell>
          <cell r="G620">
            <v>0</v>
          </cell>
          <cell r="H620">
            <v>0</v>
          </cell>
          <cell r="I620">
            <v>0</v>
          </cell>
          <cell r="J620">
            <v>0</v>
          </cell>
          <cell r="K620">
            <v>0</v>
          </cell>
          <cell r="L620">
            <v>0</v>
          </cell>
          <cell r="M620">
            <v>0</v>
          </cell>
          <cell r="N620">
            <v>0</v>
          </cell>
        </row>
        <row r="621">
          <cell r="C621">
            <v>36892</v>
          </cell>
          <cell r="D621">
            <v>0</v>
          </cell>
          <cell r="E621">
            <v>0</v>
          </cell>
          <cell r="F621">
            <v>0</v>
          </cell>
          <cell r="G621">
            <v>0</v>
          </cell>
          <cell r="H621">
            <v>0</v>
          </cell>
          <cell r="I621">
            <v>0</v>
          </cell>
          <cell r="J621">
            <v>0</v>
          </cell>
          <cell r="K621">
            <v>0</v>
          </cell>
          <cell r="L621">
            <v>0</v>
          </cell>
          <cell r="M621">
            <v>0</v>
          </cell>
          <cell r="N621">
            <v>0</v>
          </cell>
        </row>
        <row r="622">
          <cell r="C622">
            <v>37257</v>
          </cell>
          <cell r="D622">
            <v>0.15</v>
          </cell>
          <cell r="E622">
            <v>0.15</v>
          </cell>
          <cell r="F622">
            <v>0.14000000000000001</v>
          </cell>
          <cell r="G622">
            <v>0</v>
          </cell>
          <cell r="H622">
            <v>0.1</v>
          </cell>
          <cell r="I622">
            <v>0.15</v>
          </cell>
          <cell r="J622">
            <v>0.14000000000000001</v>
          </cell>
          <cell r="K622">
            <v>0</v>
          </cell>
          <cell r="L622">
            <v>0.1</v>
          </cell>
          <cell r="M622">
            <v>0</v>
          </cell>
          <cell r="N622">
            <v>0.08</v>
          </cell>
        </row>
        <row r="623">
          <cell r="C623">
            <v>37622</v>
          </cell>
          <cell r="D623">
            <v>0.15</v>
          </cell>
          <cell r="E623">
            <v>0.15</v>
          </cell>
          <cell r="F623">
            <v>0.14000000000000001</v>
          </cell>
          <cell r="G623">
            <v>0</v>
          </cell>
          <cell r="H623">
            <v>0.1</v>
          </cell>
          <cell r="I623">
            <v>0.15</v>
          </cell>
          <cell r="J623">
            <v>0.14000000000000001</v>
          </cell>
          <cell r="K623">
            <v>0</v>
          </cell>
          <cell r="L623">
            <v>0.1</v>
          </cell>
          <cell r="M623">
            <v>0</v>
          </cell>
          <cell r="N623">
            <v>0.08</v>
          </cell>
        </row>
        <row r="624">
          <cell r="C624">
            <v>37987</v>
          </cell>
          <cell r="D624">
            <v>0.15</v>
          </cell>
          <cell r="E624">
            <v>0.15</v>
          </cell>
          <cell r="F624">
            <v>0.13</v>
          </cell>
          <cell r="G624">
            <v>0</v>
          </cell>
          <cell r="H624">
            <v>0.1</v>
          </cell>
          <cell r="I624">
            <v>0.15</v>
          </cell>
          <cell r="J624">
            <v>0.12</v>
          </cell>
          <cell r="K624">
            <v>0</v>
          </cell>
          <cell r="L624">
            <v>0.1</v>
          </cell>
          <cell r="M624">
            <v>0</v>
          </cell>
          <cell r="N624">
            <v>0.08</v>
          </cell>
        </row>
        <row r="625">
          <cell r="C625">
            <v>38353</v>
          </cell>
          <cell r="D625">
            <v>0.12</v>
          </cell>
          <cell r="E625">
            <v>0.12</v>
          </cell>
          <cell r="F625">
            <v>0.12</v>
          </cell>
          <cell r="G625">
            <v>0</v>
          </cell>
          <cell r="H625">
            <v>0.1</v>
          </cell>
          <cell r="I625">
            <v>0.15</v>
          </cell>
          <cell r="J625">
            <v>0.12</v>
          </cell>
          <cell r="K625">
            <v>0</v>
          </cell>
          <cell r="L625">
            <v>0.1</v>
          </cell>
          <cell r="M625">
            <v>0</v>
          </cell>
          <cell r="N625">
            <v>7.0000000000000007E-2</v>
          </cell>
        </row>
        <row r="626">
          <cell r="C626">
            <v>38718</v>
          </cell>
          <cell r="D626">
            <v>0.12</v>
          </cell>
          <cell r="E626">
            <v>0.12</v>
          </cell>
          <cell r="F626">
            <v>0.12</v>
          </cell>
          <cell r="G626">
            <v>0</v>
          </cell>
          <cell r="H626">
            <v>0.1</v>
          </cell>
          <cell r="I626">
            <v>0.15</v>
          </cell>
          <cell r="J626">
            <v>0.12</v>
          </cell>
          <cell r="K626">
            <v>0</v>
          </cell>
          <cell r="L626">
            <v>0.1</v>
          </cell>
          <cell r="M626">
            <v>0</v>
          </cell>
          <cell r="N626">
            <v>0.08</v>
          </cell>
        </row>
        <row r="628">
          <cell r="C628" t="str">
            <v>Energex</v>
          </cell>
          <cell r="D628" t="str">
            <v>Pulse</v>
          </cell>
          <cell r="E628" t="str">
            <v>AGL</v>
          </cell>
          <cell r="F628" t="str">
            <v>TXU</v>
          </cell>
          <cell r="G628" t="str">
            <v>CitiPower</v>
          </cell>
          <cell r="H628" t="str">
            <v>Powercor</v>
          </cell>
          <cell r="I628" t="str">
            <v>Integral</v>
          </cell>
          <cell r="J628" t="str">
            <v>EnergyAustralia</v>
          </cell>
          <cell r="K628" t="str">
            <v>Rural NSW</v>
          </cell>
          <cell r="L628" t="str">
            <v>Energex</v>
          </cell>
          <cell r="M628" t="str">
            <v>Ergon</v>
          </cell>
          <cell r="N628" t="str">
            <v>Non Incumbent</v>
          </cell>
        </row>
        <row r="629">
          <cell r="C629">
            <v>36526</v>
          </cell>
          <cell r="D629">
            <v>0</v>
          </cell>
          <cell r="E629">
            <v>0</v>
          </cell>
          <cell r="F629">
            <v>0</v>
          </cell>
          <cell r="G629">
            <v>0</v>
          </cell>
          <cell r="H629">
            <v>0</v>
          </cell>
          <cell r="I629">
            <v>0</v>
          </cell>
          <cell r="J629">
            <v>0</v>
          </cell>
          <cell r="K629">
            <v>0</v>
          </cell>
          <cell r="L629">
            <v>0</v>
          </cell>
          <cell r="M629">
            <v>0</v>
          </cell>
          <cell r="N629">
            <v>0</v>
          </cell>
        </row>
        <row r="630">
          <cell r="C630">
            <v>36892</v>
          </cell>
          <cell r="D630">
            <v>0</v>
          </cell>
          <cell r="E630">
            <v>0</v>
          </cell>
          <cell r="F630">
            <v>0</v>
          </cell>
          <cell r="G630">
            <v>0</v>
          </cell>
          <cell r="H630">
            <v>0</v>
          </cell>
          <cell r="I630">
            <v>0</v>
          </cell>
          <cell r="J630">
            <v>0</v>
          </cell>
          <cell r="K630">
            <v>0</v>
          </cell>
          <cell r="L630">
            <v>0</v>
          </cell>
          <cell r="M630">
            <v>0</v>
          </cell>
          <cell r="N630">
            <v>0</v>
          </cell>
        </row>
        <row r="631">
          <cell r="C631">
            <v>37257</v>
          </cell>
          <cell r="D631">
            <v>0.12</v>
          </cell>
          <cell r="E631">
            <v>0.12</v>
          </cell>
          <cell r="F631">
            <v>0.12</v>
          </cell>
          <cell r="G631">
            <v>0</v>
          </cell>
          <cell r="H631">
            <v>0.14000000000000001</v>
          </cell>
          <cell r="I631">
            <v>0.11</v>
          </cell>
          <cell r="J631">
            <v>0.125</v>
          </cell>
          <cell r="K631">
            <v>0.1</v>
          </cell>
          <cell r="L631">
            <v>0</v>
          </cell>
          <cell r="M631">
            <v>0</v>
          </cell>
          <cell r="N631">
            <v>0.1</v>
          </cell>
        </row>
        <row r="632">
          <cell r="C632">
            <v>37622</v>
          </cell>
          <cell r="D632">
            <v>0.12</v>
          </cell>
          <cell r="E632">
            <v>0.12</v>
          </cell>
          <cell r="F632">
            <v>0.12</v>
          </cell>
          <cell r="G632">
            <v>0</v>
          </cell>
          <cell r="H632">
            <v>0.14000000000000001</v>
          </cell>
          <cell r="I632">
            <v>0.11</v>
          </cell>
          <cell r="J632">
            <v>0.125</v>
          </cell>
          <cell r="K632">
            <v>0.1</v>
          </cell>
          <cell r="L632">
            <v>0</v>
          </cell>
          <cell r="M632">
            <v>0</v>
          </cell>
          <cell r="N632">
            <v>0.1</v>
          </cell>
        </row>
        <row r="633">
          <cell r="C633">
            <v>37987</v>
          </cell>
          <cell r="D633">
            <v>0.12</v>
          </cell>
          <cell r="E633">
            <v>0.12</v>
          </cell>
          <cell r="F633">
            <v>0.12</v>
          </cell>
          <cell r="G633">
            <v>0</v>
          </cell>
          <cell r="H633">
            <v>0.12</v>
          </cell>
          <cell r="I633">
            <v>0.11</v>
          </cell>
          <cell r="J633">
            <v>0.125</v>
          </cell>
          <cell r="K633">
            <v>0.1</v>
          </cell>
          <cell r="L633">
            <v>0</v>
          </cell>
          <cell r="M633">
            <v>0</v>
          </cell>
          <cell r="N633">
            <v>0.1</v>
          </cell>
        </row>
        <row r="634">
          <cell r="C634">
            <v>38353</v>
          </cell>
          <cell r="D634">
            <v>0.12</v>
          </cell>
          <cell r="E634">
            <v>0.12</v>
          </cell>
          <cell r="F634">
            <v>0.12</v>
          </cell>
          <cell r="G634">
            <v>0</v>
          </cell>
          <cell r="H634">
            <v>0.1</v>
          </cell>
          <cell r="I634">
            <v>0.1</v>
          </cell>
          <cell r="J634">
            <v>0.12</v>
          </cell>
          <cell r="K634">
            <v>0.12</v>
          </cell>
          <cell r="L634">
            <v>0</v>
          </cell>
          <cell r="M634">
            <v>0</v>
          </cell>
          <cell r="N634">
            <v>0.1</v>
          </cell>
        </row>
        <row r="635">
          <cell r="C635">
            <v>38718</v>
          </cell>
          <cell r="D635">
            <v>0.12</v>
          </cell>
          <cell r="E635">
            <v>0.12</v>
          </cell>
          <cell r="F635">
            <v>0.12</v>
          </cell>
          <cell r="G635">
            <v>0</v>
          </cell>
          <cell r="H635">
            <v>0.1</v>
          </cell>
          <cell r="I635">
            <v>0.1</v>
          </cell>
          <cell r="J635">
            <v>0.12</v>
          </cell>
          <cell r="K635">
            <v>0.12</v>
          </cell>
          <cell r="L635">
            <v>0</v>
          </cell>
          <cell r="M635">
            <v>0</v>
          </cell>
          <cell r="N635">
            <v>0.1</v>
          </cell>
        </row>
        <row r="637">
          <cell r="C637" t="str">
            <v>Ergon</v>
          </cell>
          <cell r="D637" t="str">
            <v>Pulse</v>
          </cell>
          <cell r="E637" t="str">
            <v>AGL</v>
          </cell>
          <cell r="F637" t="str">
            <v>TXU</v>
          </cell>
          <cell r="G637" t="str">
            <v>CitiPower</v>
          </cell>
          <cell r="H637" t="str">
            <v>Powercor</v>
          </cell>
          <cell r="I637" t="str">
            <v>Integral</v>
          </cell>
          <cell r="J637" t="str">
            <v>EnergyAustralia</v>
          </cell>
          <cell r="K637" t="str">
            <v>Rural NSW</v>
          </cell>
          <cell r="L637" t="str">
            <v>Energex</v>
          </cell>
          <cell r="M637" t="str">
            <v>Ergon</v>
          </cell>
          <cell r="N637" t="str">
            <v>Non Incumbent</v>
          </cell>
        </row>
        <row r="638">
          <cell r="C638">
            <v>36526</v>
          </cell>
          <cell r="D638">
            <v>0</v>
          </cell>
          <cell r="E638">
            <v>0</v>
          </cell>
          <cell r="F638">
            <v>0</v>
          </cell>
          <cell r="G638">
            <v>0</v>
          </cell>
          <cell r="H638">
            <v>0</v>
          </cell>
          <cell r="I638">
            <v>0</v>
          </cell>
          <cell r="J638">
            <v>0</v>
          </cell>
          <cell r="K638">
            <v>0</v>
          </cell>
          <cell r="L638">
            <v>0</v>
          </cell>
          <cell r="M638">
            <v>0</v>
          </cell>
          <cell r="N638">
            <v>0</v>
          </cell>
        </row>
        <row r="639">
          <cell r="C639">
            <v>36892</v>
          </cell>
          <cell r="D639">
            <v>0</v>
          </cell>
          <cell r="E639">
            <v>0</v>
          </cell>
          <cell r="F639">
            <v>0</v>
          </cell>
          <cell r="G639">
            <v>0</v>
          </cell>
          <cell r="H639">
            <v>0</v>
          </cell>
          <cell r="I639">
            <v>0</v>
          </cell>
          <cell r="J639">
            <v>0</v>
          </cell>
          <cell r="K639">
            <v>0</v>
          </cell>
          <cell r="L639">
            <v>0</v>
          </cell>
          <cell r="M639">
            <v>0</v>
          </cell>
          <cell r="N639">
            <v>0</v>
          </cell>
        </row>
        <row r="640">
          <cell r="C640">
            <v>37257</v>
          </cell>
          <cell r="D640">
            <v>0</v>
          </cell>
          <cell r="E640">
            <v>0</v>
          </cell>
          <cell r="F640">
            <v>0</v>
          </cell>
          <cell r="G640">
            <v>0</v>
          </cell>
          <cell r="H640">
            <v>0</v>
          </cell>
          <cell r="I640">
            <v>0</v>
          </cell>
          <cell r="J640">
            <v>0</v>
          </cell>
          <cell r="K640">
            <v>0</v>
          </cell>
          <cell r="L640">
            <v>0</v>
          </cell>
          <cell r="M640">
            <v>0</v>
          </cell>
          <cell r="N640">
            <v>0</v>
          </cell>
        </row>
        <row r="641">
          <cell r="C641">
            <v>37622</v>
          </cell>
          <cell r="D641">
            <v>0</v>
          </cell>
          <cell r="E641">
            <v>0</v>
          </cell>
          <cell r="F641">
            <v>0</v>
          </cell>
          <cell r="G641">
            <v>0</v>
          </cell>
          <cell r="H641">
            <v>0</v>
          </cell>
          <cell r="I641">
            <v>0</v>
          </cell>
          <cell r="J641">
            <v>0</v>
          </cell>
          <cell r="K641">
            <v>0</v>
          </cell>
          <cell r="L641">
            <v>0</v>
          </cell>
          <cell r="M641">
            <v>0</v>
          </cell>
          <cell r="N641">
            <v>0</v>
          </cell>
        </row>
        <row r="642">
          <cell r="C642">
            <v>37987</v>
          </cell>
          <cell r="D642">
            <v>0</v>
          </cell>
          <cell r="E642">
            <v>0</v>
          </cell>
          <cell r="F642">
            <v>0</v>
          </cell>
          <cell r="G642">
            <v>0</v>
          </cell>
          <cell r="H642">
            <v>0</v>
          </cell>
          <cell r="I642">
            <v>0</v>
          </cell>
          <cell r="J642">
            <v>0</v>
          </cell>
          <cell r="K642">
            <v>0</v>
          </cell>
          <cell r="L642">
            <v>0</v>
          </cell>
          <cell r="M642">
            <v>0</v>
          </cell>
          <cell r="N642">
            <v>0</v>
          </cell>
        </row>
        <row r="643">
          <cell r="C643">
            <v>38353</v>
          </cell>
          <cell r="D643">
            <v>0</v>
          </cell>
          <cell r="E643">
            <v>0</v>
          </cell>
          <cell r="F643">
            <v>0</v>
          </cell>
          <cell r="G643">
            <v>0</v>
          </cell>
          <cell r="H643">
            <v>0</v>
          </cell>
          <cell r="I643">
            <v>0</v>
          </cell>
          <cell r="J643">
            <v>0</v>
          </cell>
          <cell r="K643">
            <v>0</v>
          </cell>
          <cell r="L643">
            <v>0</v>
          </cell>
          <cell r="M643">
            <v>0</v>
          </cell>
          <cell r="N643">
            <v>0</v>
          </cell>
        </row>
        <row r="644">
          <cell r="C644">
            <v>38718</v>
          </cell>
          <cell r="D644">
            <v>0</v>
          </cell>
          <cell r="E644">
            <v>0</v>
          </cell>
          <cell r="F644">
            <v>0</v>
          </cell>
          <cell r="G644">
            <v>0</v>
          </cell>
          <cell r="H644">
            <v>0</v>
          </cell>
          <cell r="I644">
            <v>0</v>
          </cell>
          <cell r="J644">
            <v>0</v>
          </cell>
          <cell r="K644">
            <v>0</v>
          </cell>
          <cell r="L644">
            <v>0</v>
          </cell>
          <cell r="M644">
            <v>0</v>
          </cell>
          <cell r="N644">
            <v>0</v>
          </cell>
        </row>
        <row r="646">
          <cell r="C646" t="str">
            <v>Non Incumbent</v>
          </cell>
          <cell r="D646" t="str">
            <v>Pulse</v>
          </cell>
          <cell r="E646" t="str">
            <v>AGL</v>
          </cell>
          <cell r="F646" t="str">
            <v>TXU</v>
          </cell>
          <cell r="G646" t="str">
            <v>CitiPower</v>
          </cell>
          <cell r="H646" t="str">
            <v>Powercor</v>
          </cell>
          <cell r="I646" t="str">
            <v>Integral</v>
          </cell>
          <cell r="J646" t="str">
            <v>EnergyAustralia</v>
          </cell>
          <cell r="K646" t="str">
            <v>Rural NSW</v>
          </cell>
          <cell r="L646" t="str">
            <v>Energex</v>
          </cell>
          <cell r="M646" t="str">
            <v>Ergon</v>
          </cell>
          <cell r="N646" t="str">
            <v>Non Incumbent</v>
          </cell>
        </row>
        <row r="647">
          <cell r="C647">
            <v>36526</v>
          </cell>
          <cell r="D647">
            <v>0</v>
          </cell>
          <cell r="E647">
            <v>0</v>
          </cell>
          <cell r="F647">
            <v>0</v>
          </cell>
          <cell r="G647">
            <v>0</v>
          </cell>
          <cell r="H647">
            <v>0</v>
          </cell>
          <cell r="I647">
            <v>0</v>
          </cell>
          <cell r="J647">
            <v>0</v>
          </cell>
          <cell r="K647">
            <v>0</v>
          </cell>
          <cell r="L647">
            <v>0</v>
          </cell>
          <cell r="M647">
            <v>0</v>
          </cell>
          <cell r="N647">
            <v>0</v>
          </cell>
        </row>
        <row r="648">
          <cell r="C648">
            <v>36892</v>
          </cell>
          <cell r="D648">
            <v>0</v>
          </cell>
          <cell r="E648">
            <v>0</v>
          </cell>
          <cell r="F648">
            <v>0</v>
          </cell>
          <cell r="G648">
            <v>0</v>
          </cell>
          <cell r="H648">
            <v>0</v>
          </cell>
          <cell r="I648">
            <v>0</v>
          </cell>
          <cell r="J648">
            <v>0</v>
          </cell>
          <cell r="K648">
            <v>0</v>
          </cell>
          <cell r="L648">
            <v>0</v>
          </cell>
          <cell r="M648">
            <v>0</v>
          </cell>
          <cell r="N648">
            <v>0</v>
          </cell>
        </row>
        <row r="649">
          <cell r="C649">
            <v>37257</v>
          </cell>
          <cell r="D649">
            <v>0.05</v>
          </cell>
          <cell r="E649">
            <v>0.05</v>
          </cell>
          <cell r="F649">
            <v>0.05</v>
          </cell>
          <cell r="G649">
            <v>0</v>
          </cell>
          <cell r="H649">
            <v>0.05</v>
          </cell>
          <cell r="I649">
            <v>0.05</v>
          </cell>
          <cell r="J649">
            <v>0.05</v>
          </cell>
          <cell r="K649">
            <v>0.05</v>
          </cell>
          <cell r="L649">
            <v>0.05</v>
          </cell>
          <cell r="M649">
            <v>0</v>
          </cell>
          <cell r="N649">
            <v>0</v>
          </cell>
        </row>
        <row r="650">
          <cell r="C650">
            <v>37622</v>
          </cell>
          <cell r="D650">
            <v>0.05</v>
          </cell>
          <cell r="E650">
            <v>0.05</v>
          </cell>
          <cell r="F650">
            <v>0.05</v>
          </cell>
          <cell r="G650">
            <v>0</v>
          </cell>
          <cell r="H650">
            <v>0.05</v>
          </cell>
          <cell r="I650">
            <v>0.05</v>
          </cell>
          <cell r="J650">
            <v>0.05</v>
          </cell>
          <cell r="K650">
            <v>0.05</v>
          </cell>
          <cell r="L650">
            <v>0.05</v>
          </cell>
          <cell r="M650">
            <v>0</v>
          </cell>
          <cell r="N650">
            <v>0</v>
          </cell>
        </row>
        <row r="651">
          <cell r="C651">
            <v>37987</v>
          </cell>
          <cell r="D651">
            <v>0.05</v>
          </cell>
          <cell r="E651">
            <v>0.05</v>
          </cell>
          <cell r="F651">
            <v>0.05</v>
          </cell>
          <cell r="G651">
            <v>0</v>
          </cell>
          <cell r="H651">
            <v>0.05</v>
          </cell>
          <cell r="I651">
            <v>0.05</v>
          </cell>
          <cell r="J651">
            <v>0.05</v>
          </cell>
          <cell r="K651">
            <v>0.05</v>
          </cell>
          <cell r="L651">
            <v>0.05</v>
          </cell>
          <cell r="M651">
            <v>0</v>
          </cell>
          <cell r="N651">
            <v>0</v>
          </cell>
        </row>
        <row r="652">
          <cell r="C652">
            <v>38353</v>
          </cell>
          <cell r="D652">
            <v>7.0000000000000007E-2</v>
          </cell>
          <cell r="E652">
            <v>7.0000000000000007E-2</v>
          </cell>
          <cell r="F652">
            <v>7.0000000000000007E-2</v>
          </cell>
          <cell r="G652">
            <v>0</v>
          </cell>
          <cell r="H652">
            <v>7.0000000000000007E-2</v>
          </cell>
          <cell r="I652">
            <v>0.05</v>
          </cell>
          <cell r="J652">
            <v>0.05</v>
          </cell>
          <cell r="K652">
            <v>0.05</v>
          </cell>
          <cell r="L652">
            <v>0.05</v>
          </cell>
          <cell r="M652">
            <v>0</v>
          </cell>
          <cell r="N652">
            <v>0</v>
          </cell>
        </row>
        <row r="653">
          <cell r="C653">
            <v>38718</v>
          </cell>
          <cell r="D653">
            <v>7.0000000000000007E-2</v>
          </cell>
          <cell r="E653">
            <v>7.0000000000000007E-2</v>
          </cell>
          <cell r="F653">
            <v>7.0000000000000007E-2</v>
          </cell>
          <cell r="G653">
            <v>0</v>
          </cell>
          <cell r="H653">
            <v>7.0000000000000007E-2</v>
          </cell>
          <cell r="I653">
            <v>0.05</v>
          </cell>
          <cell r="J653">
            <v>0.06</v>
          </cell>
          <cell r="K653">
            <v>0.05</v>
          </cell>
          <cell r="L653">
            <v>0.05</v>
          </cell>
          <cell r="M653">
            <v>0</v>
          </cell>
          <cell r="N653">
            <v>0</v>
          </cell>
        </row>
        <row r="665">
          <cell r="C665" t="str">
            <v>Pulse wins from:</v>
          </cell>
          <cell r="D665" t="str">
            <v>Pulse</v>
          </cell>
          <cell r="E665" t="str">
            <v>AGL</v>
          </cell>
          <cell r="F665" t="str">
            <v>TXU</v>
          </cell>
          <cell r="G665" t="str">
            <v>CitiPower</v>
          </cell>
          <cell r="H665" t="str">
            <v>Powercor</v>
          </cell>
          <cell r="I665" t="str">
            <v>Integral</v>
          </cell>
          <cell r="J665" t="str">
            <v>EnergyAustralia</v>
          </cell>
          <cell r="K665" t="str">
            <v>Rural NSW</v>
          </cell>
          <cell r="L665" t="str">
            <v>Energex</v>
          </cell>
          <cell r="M665" t="str">
            <v>Ergon</v>
          </cell>
          <cell r="N665" t="str">
            <v>Non Incumbent</v>
          </cell>
        </row>
        <row r="666">
          <cell r="C666">
            <v>36526</v>
          </cell>
          <cell r="D666">
            <v>0</v>
          </cell>
          <cell r="E666">
            <v>0</v>
          </cell>
          <cell r="F666">
            <v>0</v>
          </cell>
          <cell r="G666">
            <v>0</v>
          </cell>
          <cell r="H666">
            <v>0</v>
          </cell>
          <cell r="I666">
            <v>0</v>
          </cell>
          <cell r="J666">
            <v>0</v>
          </cell>
          <cell r="K666">
            <v>0</v>
          </cell>
          <cell r="L666">
            <v>0</v>
          </cell>
          <cell r="M666">
            <v>0</v>
          </cell>
          <cell r="N666">
            <v>0</v>
          </cell>
        </row>
        <row r="667">
          <cell r="C667">
            <v>36892</v>
          </cell>
          <cell r="D667">
            <v>0</v>
          </cell>
          <cell r="E667">
            <v>0</v>
          </cell>
          <cell r="F667">
            <v>0</v>
          </cell>
          <cell r="G667">
            <v>0</v>
          </cell>
          <cell r="H667">
            <v>0</v>
          </cell>
          <cell r="I667">
            <v>0</v>
          </cell>
          <cell r="J667">
            <v>0</v>
          </cell>
          <cell r="K667">
            <v>0</v>
          </cell>
          <cell r="L667">
            <v>0</v>
          </cell>
          <cell r="M667">
            <v>0</v>
          </cell>
          <cell r="N667">
            <v>0</v>
          </cell>
        </row>
        <row r="668">
          <cell r="C668">
            <v>37257</v>
          </cell>
          <cell r="D668">
            <v>0</v>
          </cell>
          <cell r="E668">
            <v>0.12</v>
          </cell>
          <cell r="F668">
            <v>0.12</v>
          </cell>
          <cell r="G668">
            <v>0</v>
          </cell>
          <cell r="H668">
            <v>0.14000000000000001</v>
          </cell>
          <cell r="I668">
            <v>0.13</v>
          </cell>
          <cell r="J668">
            <v>0.14000000000000001</v>
          </cell>
          <cell r="K668">
            <v>0.14000000000000001</v>
          </cell>
          <cell r="L668">
            <v>0.14000000000000001</v>
          </cell>
          <cell r="M668">
            <v>0</v>
          </cell>
          <cell r="N668">
            <v>0.15</v>
          </cell>
        </row>
        <row r="669">
          <cell r="C669">
            <v>37622</v>
          </cell>
          <cell r="D669">
            <v>0</v>
          </cell>
          <cell r="E669">
            <v>0.14000000000000001</v>
          </cell>
          <cell r="F669">
            <v>0.12</v>
          </cell>
          <cell r="G669">
            <v>0</v>
          </cell>
          <cell r="H669">
            <v>0.14000000000000001</v>
          </cell>
          <cell r="I669">
            <v>0.13</v>
          </cell>
          <cell r="J669">
            <v>0.14000000000000001</v>
          </cell>
          <cell r="K669">
            <v>0.14000000000000001</v>
          </cell>
          <cell r="L669">
            <v>0.14000000000000001</v>
          </cell>
          <cell r="M669">
            <v>0</v>
          </cell>
          <cell r="N669">
            <v>0.15</v>
          </cell>
        </row>
        <row r="670">
          <cell r="C670">
            <v>37987</v>
          </cell>
          <cell r="D670">
            <v>0</v>
          </cell>
          <cell r="E670">
            <v>0.16</v>
          </cell>
          <cell r="F670">
            <v>0.14000000000000001</v>
          </cell>
          <cell r="G670">
            <v>0</v>
          </cell>
          <cell r="H670">
            <v>0.16</v>
          </cell>
          <cell r="I670">
            <v>0.14000000000000001</v>
          </cell>
          <cell r="J670">
            <v>0.15</v>
          </cell>
          <cell r="K670">
            <v>0.15</v>
          </cell>
          <cell r="L670">
            <v>0.14000000000000001</v>
          </cell>
          <cell r="M670">
            <v>0</v>
          </cell>
          <cell r="N670">
            <v>0.15</v>
          </cell>
        </row>
        <row r="671">
          <cell r="C671">
            <v>38353</v>
          </cell>
          <cell r="D671">
            <v>0</v>
          </cell>
          <cell r="E671">
            <v>0.16</v>
          </cell>
          <cell r="F671">
            <v>0.15</v>
          </cell>
          <cell r="G671">
            <v>0</v>
          </cell>
          <cell r="H671">
            <v>0.15</v>
          </cell>
          <cell r="I671">
            <v>0.14000000000000001</v>
          </cell>
          <cell r="J671">
            <v>0.15</v>
          </cell>
          <cell r="K671">
            <v>0.15</v>
          </cell>
          <cell r="L671">
            <v>0.14000000000000001</v>
          </cell>
          <cell r="M671">
            <v>0</v>
          </cell>
          <cell r="N671">
            <v>0.16</v>
          </cell>
        </row>
        <row r="672">
          <cell r="C672">
            <v>38718</v>
          </cell>
          <cell r="D672">
            <v>0</v>
          </cell>
          <cell r="E672">
            <v>0.16</v>
          </cell>
          <cell r="F672">
            <v>0.15</v>
          </cell>
          <cell r="G672">
            <v>0</v>
          </cell>
          <cell r="H672">
            <v>0.15</v>
          </cell>
          <cell r="I672">
            <v>0.14000000000000001</v>
          </cell>
          <cell r="J672">
            <v>0.15</v>
          </cell>
          <cell r="K672">
            <v>0.15</v>
          </cell>
          <cell r="L672">
            <v>0.16</v>
          </cell>
          <cell r="M672">
            <v>0</v>
          </cell>
          <cell r="N672">
            <v>0.16</v>
          </cell>
        </row>
        <row r="674">
          <cell r="C674" t="str">
            <v>AGL</v>
          </cell>
          <cell r="D674" t="str">
            <v>Pulse</v>
          </cell>
          <cell r="E674" t="str">
            <v>AGL</v>
          </cell>
          <cell r="F674" t="str">
            <v>TXU</v>
          </cell>
          <cell r="G674" t="str">
            <v>CitiPower</v>
          </cell>
          <cell r="H674" t="str">
            <v>Powercor</v>
          </cell>
          <cell r="I674" t="str">
            <v>Integral</v>
          </cell>
          <cell r="J674" t="str">
            <v>EnergyAustralia</v>
          </cell>
          <cell r="K674" t="str">
            <v>Rural NSW</v>
          </cell>
          <cell r="L674" t="str">
            <v>Energex</v>
          </cell>
          <cell r="M674" t="str">
            <v>Ergon</v>
          </cell>
          <cell r="N674" t="str">
            <v>Non Incumbent</v>
          </cell>
        </row>
        <row r="675">
          <cell r="C675">
            <v>36526</v>
          </cell>
          <cell r="D675">
            <v>0</v>
          </cell>
          <cell r="E675">
            <v>0</v>
          </cell>
          <cell r="F675">
            <v>0</v>
          </cell>
          <cell r="G675">
            <v>0</v>
          </cell>
          <cell r="H675">
            <v>0</v>
          </cell>
          <cell r="I675">
            <v>0</v>
          </cell>
          <cell r="J675">
            <v>0</v>
          </cell>
          <cell r="K675">
            <v>0</v>
          </cell>
          <cell r="L675">
            <v>0</v>
          </cell>
          <cell r="M675">
            <v>0</v>
          </cell>
          <cell r="N675">
            <v>0</v>
          </cell>
        </row>
        <row r="676">
          <cell r="C676">
            <v>36892</v>
          </cell>
          <cell r="D676">
            <v>0</v>
          </cell>
          <cell r="E676">
            <v>0</v>
          </cell>
          <cell r="F676">
            <v>0</v>
          </cell>
          <cell r="G676">
            <v>0</v>
          </cell>
          <cell r="H676">
            <v>0</v>
          </cell>
          <cell r="I676">
            <v>0</v>
          </cell>
          <cell r="J676">
            <v>0</v>
          </cell>
          <cell r="K676">
            <v>0</v>
          </cell>
          <cell r="L676">
            <v>0</v>
          </cell>
          <cell r="M676">
            <v>0</v>
          </cell>
          <cell r="N676">
            <v>0</v>
          </cell>
        </row>
        <row r="677">
          <cell r="C677">
            <v>37257</v>
          </cell>
          <cell r="D677">
            <v>0.14000000000000001</v>
          </cell>
          <cell r="E677">
            <v>0</v>
          </cell>
          <cell r="F677">
            <v>0.14000000000000001</v>
          </cell>
          <cell r="G677">
            <v>0</v>
          </cell>
          <cell r="H677">
            <v>0.13</v>
          </cell>
          <cell r="I677">
            <v>0.14000000000000001</v>
          </cell>
          <cell r="J677">
            <v>0.15</v>
          </cell>
          <cell r="K677">
            <v>0.16</v>
          </cell>
          <cell r="L677">
            <v>0.15</v>
          </cell>
          <cell r="M677">
            <v>0</v>
          </cell>
          <cell r="N677">
            <v>0.15</v>
          </cell>
        </row>
        <row r="678">
          <cell r="C678">
            <v>37622</v>
          </cell>
          <cell r="D678">
            <v>0.14000000000000001</v>
          </cell>
          <cell r="E678">
            <v>0</v>
          </cell>
          <cell r="F678">
            <v>0.14000000000000001</v>
          </cell>
          <cell r="G678">
            <v>0</v>
          </cell>
          <cell r="H678">
            <v>0.13</v>
          </cell>
          <cell r="I678">
            <v>0.14000000000000001</v>
          </cell>
          <cell r="J678">
            <v>0.15</v>
          </cell>
          <cell r="K678">
            <v>0.16</v>
          </cell>
          <cell r="L678">
            <v>0.15</v>
          </cell>
          <cell r="M678">
            <v>0</v>
          </cell>
          <cell r="N678">
            <v>0.15</v>
          </cell>
        </row>
        <row r="679">
          <cell r="C679">
            <v>37987</v>
          </cell>
          <cell r="D679">
            <v>0.16</v>
          </cell>
          <cell r="E679">
            <v>0</v>
          </cell>
          <cell r="F679">
            <v>0.14000000000000001</v>
          </cell>
          <cell r="G679">
            <v>0</v>
          </cell>
          <cell r="H679">
            <v>0.13</v>
          </cell>
          <cell r="I679">
            <v>0.14000000000000001</v>
          </cell>
          <cell r="J679">
            <v>0.16</v>
          </cell>
          <cell r="K679">
            <v>0.16</v>
          </cell>
          <cell r="L679">
            <v>0.17</v>
          </cell>
          <cell r="M679">
            <v>0</v>
          </cell>
          <cell r="N679">
            <v>0.15</v>
          </cell>
        </row>
        <row r="680">
          <cell r="C680">
            <v>38353</v>
          </cell>
          <cell r="D680">
            <v>0.17</v>
          </cell>
          <cell r="E680">
            <v>0</v>
          </cell>
          <cell r="F680">
            <v>0.17</v>
          </cell>
          <cell r="G680">
            <v>0</v>
          </cell>
          <cell r="H680">
            <v>0.17</v>
          </cell>
          <cell r="I680">
            <v>0.16</v>
          </cell>
          <cell r="J680">
            <v>0.18</v>
          </cell>
          <cell r="K680">
            <v>0.18</v>
          </cell>
          <cell r="L680">
            <v>0.16</v>
          </cell>
          <cell r="M680">
            <v>0</v>
          </cell>
          <cell r="N680">
            <v>0.18</v>
          </cell>
        </row>
        <row r="681">
          <cell r="C681">
            <v>38718</v>
          </cell>
          <cell r="D681">
            <v>0.17</v>
          </cell>
          <cell r="E681">
            <v>0</v>
          </cell>
          <cell r="F681">
            <v>0.17</v>
          </cell>
          <cell r="G681">
            <v>0</v>
          </cell>
          <cell r="H681">
            <v>0.17</v>
          </cell>
          <cell r="I681">
            <v>0.16</v>
          </cell>
          <cell r="J681">
            <v>0.18</v>
          </cell>
          <cell r="K681">
            <v>0.18</v>
          </cell>
          <cell r="L681">
            <v>0.16</v>
          </cell>
          <cell r="M681">
            <v>0</v>
          </cell>
          <cell r="N681">
            <v>0.19</v>
          </cell>
        </row>
        <row r="683">
          <cell r="C683" t="str">
            <v>TXU</v>
          </cell>
          <cell r="D683" t="str">
            <v>Pulse</v>
          </cell>
          <cell r="E683" t="str">
            <v>AGL</v>
          </cell>
          <cell r="F683" t="str">
            <v>TXU</v>
          </cell>
          <cell r="G683" t="str">
            <v>CitiPower</v>
          </cell>
          <cell r="H683" t="str">
            <v>Powercor</v>
          </cell>
          <cell r="I683" t="str">
            <v>Integral</v>
          </cell>
          <cell r="J683" t="str">
            <v>EnergyAustralia</v>
          </cell>
          <cell r="K683" t="str">
            <v>Rural NSW</v>
          </cell>
          <cell r="L683" t="str">
            <v>Energex</v>
          </cell>
          <cell r="M683" t="str">
            <v>Ergon</v>
          </cell>
          <cell r="N683" t="str">
            <v>Non Incumbent</v>
          </cell>
        </row>
        <row r="684">
          <cell r="C684">
            <v>36526</v>
          </cell>
          <cell r="D684">
            <v>0</v>
          </cell>
          <cell r="E684">
            <v>0</v>
          </cell>
          <cell r="F684">
            <v>0</v>
          </cell>
          <cell r="G684">
            <v>0</v>
          </cell>
          <cell r="H684">
            <v>0</v>
          </cell>
          <cell r="I684">
            <v>0</v>
          </cell>
          <cell r="J684">
            <v>0</v>
          </cell>
          <cell r="K684">
            <v>0</v>
          </cell>
          <cell r="L684">
            <v>0</v>
          </cell>
          <cell r="M684">
            <v>0</v>
          </cell>
          <cell r="N684">
            <v>0</v>
          </cell>
        </row>
        <row r="685">
          <cell r="C685">
            <v>36892</v>
          </cell>
          <cell r="D685">
            <v>0</v>
          </cell>
          <cell r="E685">
            <v>0</v>
          </cell>
          <cell r="F685">
            <v>0</v>
          </cell>
          <cell r="G685">
            <v>0</v>
          </cell>
          <cell r="H685">
            <v>0</v>
          </cell>
          <cell r="I685">
            <v>0</v>
          </cell>
          <cell r="J685">
            <v>0</v>
          </cell>
          <cell r="K685">
            <v>0</v>
          </cell>
          <cell r="L685">
            <v>0</v>
          </cell>
          <cell r="M685">
            <v>0</v>
          </cell>
          <cell r="N685">
            <v>0</v>
          </cell>
        </row>
        <row r="686">
          <cell r="C686">
            <v>37257</v>
          </cell>
          <cell r="D686">
            <v>0.1</v>
          </cell>
          <cell r="E686">
            <v>0.11</v>
          </cell>
          <cell r="F686">
            <v>0</v>
          </cell>
          <cell r="G686">
            <v>0</v>
          </cell>
          <cell r="H686">
            <v>0.12</v>
          </cell>
          <cell r="I686">
            <v>0.12</v>
          </cell>
          <cell r="J686">
            <v>0.105</v>
          </cell>
          <cell r="K686">
            <v>0.1</v>
          </cell>
          <cell r="L686">
            <v>0.12</v>
          </cell>
          <cell r="M686">
            <v>0</v>
          </cell>
          <cell r="N686">
            <v>0.1</v>
          </cell>
        </row>
        <row r="687">
          <cell r="C687">
            <v>37622</v>
          </cell>
          <cell r="D687">
            <v>0.1</v>
          </cell>
          <cell r="E687">
            <v>0.11</v>
          </cell>
          <cell r="F687">
            <v>0</v>
          </cell>
          <cell r="G687">
            <v>0</v>
          </cell>
          <cell r="H687">
            <v>0.12</v>
          </cell>
          <cell r="I687">
            <v>0.12</v>
          </cell>
          <cell r="J687">
            <v>0.105</v>
          </cell>
          <cell r="K687">
            <v>0.1</v>
          </cell>
          <cell r="L687">
            <v>0.12</v>
          </cell>
          <cell r="M687">
            <v>0</v>
          </cell>
          <cell r="N687">
            <v>0.1</v>
          </cell>
        </row>
        <row r="688">
          <cell r="C688">
            <v>37987</v>
          </cell>
          <cell r="D688">
            <v>0.1</v>
          </cell>
          <cell r="E688">
            <v>0.11</v>
          </cell>
          <cell r="F688">
            <v>0</v>
          </cell>
          <cell r="G688">
            <v>0</v>
          </cell>
          <cell r="H688">
            <v>0.12</v>
          </cell>
          <cell r="I688">
            <v>0.11</v>
          </cell>
          <cell r="J688">
            <v>0.105</v>
          </cell>
          <cell r="K688">
            <v>0.1</v>
          </cell>
          <cell r="L688">
            <v>0.12</v>
          </cell>
          <cell r="M688">
            <v>0</v>
          </cell>
          <cell r="N688">
            <v>0.1</v>
          </cell>
        </row>
        <row r="689">
          <cell r="C689">
            <v>38353</v>
          </cell>
          <cell r="D689">
            <v>0.12</v>
          </cell>
          <cell r="E689">
            <v>0.13</v>
          </cell>
          <cell r="F689">
            <v>0</v>
          </cell>
          <cell r="G689">
            <v>0</v>
          </cell>
          <cell r="H689">
            <v>0.14000000000000001</v>
          </cell>
          <cell r="I689">
            <v>0.12</v>
          </cell>
          <cell r="J689">
            <v>0.14000000000000001</v>
          </cell>
          <cell r="K689">
            <v>0.12</v>
          </cell>
          <cell r="L689">
            <v>0.12</v>
          </cell>
          <cell r="M689">
            <v>0</v>
          </cell>
          <cell r="N689">
            <v>0.1</v>
          </cell>
        </row>
        <row r="690">
          <cell r="C690">
            <v>38718</v>
          </cell>
          <cell r="D690">
            <v>0.14000000000000001</v>
          </cell>
          <cell r="E690">
            <v>0.15</v>
          </cell>
          <cell r="F690">
            <v>0</v>
          </cell>
          <cell r="G690">
            <v>0</v>
          </cell>
          <cell r="H690">
            <v>0.14000000000000001</v>
          </cell>
          <cell r="I690">
            <v>0.12</v>
          </cell>
          <cell r="J690">
            <v>0.15</v>
          </cell>
          <cell r="K690">
            <v>0.12</v>
          </cell>
          <cell r="L690">
            <v>0.14000000000000001</v>
          </cell>
          <cell r="M690">
            <v>0</v>
          </cell>
          <cell r="N690">
            <v>0.12</v>
          </cell>
        </row>
        <row r="692">
          <cell r="C692" t="str">
            <v>CitiPower</v>
          </cell>
          <cell r="D692" t="str">
            <v>Pulse</v>
          </cell>
          <cell r="E692" t="str">
            <v>AGL</v>
          </cell>
          <cell r="F692" t="str">
            <v>TXU</v>
          </cell>
          <cell r="G692" t="str">
            <v>CitiPower</v>
          </cell>
          <cell r="H692" t="str">
            <v>Powercor</v>
          </cell>
          <cell r="I692" t="str">
            <v>Integral</v>
          </cell>
          <cell r="J692" t="str">
            <v>EnergyAustralia</v>
          </cell>
          <cell r="K692" t="str">
            <v>Rural NSW</v>
          </cell>
          <cell r="L692" t="str">
            <v>Energex</v>
          </cell>
          <cell r="M692" t="str">
            <v>Ergon</v>
          </cell>
          <cell r="N692" t="str">
            <v>Non Incumbent</v>
          </cell>
        </row>
        <row r="693">
          <cell r="C693">
            <v>36526</v>
          </cell>
          <cell r="D693">
            <v>0</v>
          </cell>
          <cell r="E693">
            <v>0</v>
          </cell>
          <cell r="F693">
            <v>0</v>
          </cell>
          <cell r="G693">
            <v>0</v>
          </cell>
          <cell r="H693">
            <v>0</v>
          </cell>
          <cell r="I693">
            <v>0</v>
          </cell>
          <cell r="J693">
            <v>0</v>
          </cell>
          <cell r="K693">
            <v>0</v>
          </cell>
          <cell r="L693">
            <v>0</v>
          </cell>
          <cell r="M693">
            <v>0</v>
          </cell>
          <cell r="N693">
            <v>0</v>
          </cell>
        </row>
        <row r="694">
          <cell r="C694">
            <v>36892</v>
          </cell>
          <cell r="D694">
            <v>0</v>
          </cell>
          <cell r="E694">
            <v>0</v>
          </cell>
          <cell r="F694">
            <v>0</v>
          </cell>
          <cell r="G694">
            <v>0</v>
          </cell>
          <cell r="H694">
            <v>0</v>
          </cell>
          <cell r="I694">
            <v>0</v>
          </cell>
          <cell r="J694">
            <v>0</v>
          </cell>
          <cell r="K694">
            <v>0</v>
          </cell>
          <cell r="L694">
            <v>0</v>
          </cell>
          <cell r="M694">
            <v>0</v>
          </cell>
          <cell r="N694">
            <v>0</v>
          </cell>
        </row>
        <row r="695">
          <cell r="C695">
            <v>37257</v>
          </cell>
          <cell r="D695">
            <v>0</v>
          </cell>
          <cell r="E695">
            <v>0</v>
          </cell>
          <cell r="F695">
            <v>0</v>
          </cell>
          <cell r="G695">
            <v>0</v>
          </cell>
          <cell r="H695">
            <v>0</v>
          </cell>
          <cell r="I695">
            <v>0</v>
          </cell>
          <cell r="J695">
            <v>0</v>
          </cell>
          <cell r="K695">
            <v>0</v>
          </cell>
          <cell r="L695">
            <v>0</v>
          </cell>
          <cell r="M695">
            <v>0</v>
          </cell>
          <cell r="N695">
            <v>0</v>
          </cell>
        </row>
        <row r="696">
          <cell r="C696">
            <v>37622</v>
          </cell>
          <cell r="D696">
            <v>0</v>
          </cell>
          <cell r="E696">
            <v>0</v>
          </cell>
          <cell r="F696">
            <v>0</v>
          </cell>
          <cell r="G696">
            <v>0</v>
          </cell>
          <cell r="H696">
            <v>0</v>
          </cell>
          <cell r="I696">
            <v>0</v>
          </cell>
          <cell r="J696">
            <v>0</v>
          </cell>
          <cell r="K696">
            <v>0</v>
          </cell>
          <cell r="L696">
            <v>0</v>
          </cell>
          <cell r="M696">
            <v>0</v>
          </cell>
          <cell r="N696">
            <v>0</v>
          </cell>
        </row>
        <row r="697">
          <cell r="C697">
            <v>37987</v>
          </cell>
          <cell r="D697">
            <v>0</v>
          </cell>
          <cell r="E697">
            <v>0</v>
          </cell>
          <cell r="F697">
            <v>0</v>
          </cell>
          <cell r="G697">
            <v>0</v>
          </cell>
          <cell r="H697">
            <v>0</v>
          </cell>
          <cell r="I697">
            <v>0</v>
          </cell>
          <cell r="J697">
            <v>0</v>
          </cell>
          <cell r="K697">
            <v>0</v>
          </cell>
          <cell r="L697">
            <v>0</v>
          </cell>
          <cell r="M697">
            <v>0</v>
          </cell>
          <cell r="N697">
            <v>0</v>
          </cell>
        </row>
        <row r="698">
          <cell r="C698">
            <v>38353</v>
          </cell>
          <cell r="D698">
            <v>0</v>
          </cell>
          <cell r="E698">
            <v>0</v>
          </cell>
          <cell r="F698">
            <v>0</v>
          </cell>
          <cell r="G698">
            <v>0</v>
          </cell>
          <cell r="H698">
            <v>0</v>
          </cell>
          <cell r="I698">
            <v>0</v>
          </cell>
          <cell r="J698">
            <v>0</v>
          </cell>
          <cell r="K698">
            <v>0</v>
          </cell>
          <cell r="L698">
            <v>0</v>
          </cell>
          <cell r="M698">
            <v>0</v>
          </cell>
          <cell r="N698">
            <v>0</v>
          </cell>
        </row>
        <row r="699">
          <cell r="C699">
            <v>38718</v>
          </cell>
          <cell r="D699">
            <v>0</v>
          </cell>
          <cell r="E699">
            <v>0</v>
          </cell>
          <cell r="F699">
            <v>0</v>
          </cell>
          <cell r="G699">
            <v>0</v>
          </cell>
          <cell r="H699">
            <v>0</v>
          </cell>
          <cell r="I699">
            <v>0</v>
          </cell>
          <cell r="J699">
            <v>0</v>
          </cell>
          <cell r="K699">
            <v>0</v>
          </cell>
          <cell r="L699">
            <v>0</v>
          </cell>
          <cell r="M699">
            <v>0</v>
          </cell>
          <cell r="N699">
            <v>0</v>
          </cell>
        </row>
        <row r="701">
          <cell r="C701" t="str">
            <v>Powercor</v>
          </cell>
          <cell r="D701" t="str">
            <v>Pulse</v>
          </cell>
          <cell r="E701" t="str">
            <v>AGL</v>
          </cell>
          <cell r="F701" t="str">
            <v>TXU</v>
          </cell>
          <cell r="G701" t="str">
            <v>CitiPower</v>
          </cell>
          <cell r="H701" t="str">
            <v>Powercor</v>
          </cell>
          <cell r="I701" t="str">
            <v>Integral</v>
          </cell>
          <cell r="J701" t="str">
            <v>EnergyAustralia</v>
          </cell>
          <cell r="K701" t="str">
            <v>Rural NSW</v>
          </cell>
          <cell r="L701" t="str">
            <v>Energex</v>
          </cell>
          <cell r="M701" t="str">
            <v>Ergon</v>
          </cell>
          <cell r="N701" t="str">
            <v>Non Incumbent</v>
          </cell>
        </row>
        <row r="702">
          <cell r="C702">
            <v>36526</v>
          </cell>
          <cell r="D702">
            <v>0</v>
          </cell>
          <cell r="E702">
            <v>0</v>
          </cell>
          <cell r="F702">
            <v>0</v>
          </cell>
          <cell r="G702">
            <v>0</v>
          </cell>
          <cell r="H702">
            <v>0</v>
          </cell>
          <cell r="I702">
            <v>0</v>
          </cell>
          <cell r="J702">
            <v>0</v>
          </cell>
          <cell r="K702">
            <v>0</v>
          </cell>
          <cell r="L702">
            <v>0</v>
          </cell>
          <cell r="M702">
            <v>0</v>
          </cell>
          <cell r="N702">
            <v>0</v>
          </cell>
        </row>
        <row r="703">
          <cell r="C703">
            <v>36892</v>
          </cell>
          <cell r="D703">
            <v>0</v>
          </cell>
          <cell r="E703">
            <v>0</v>
          </cell>
          <cell r="F703">
            <v>0</v>
          </cell>
          <cell r="G703">
            <v>0</v>
          </cell>
          <cell r="H703">
            <v>0</v>
          </cell>
          <cell r="I703">
            <v>0</v>
          </cell>
          <cell r="J703">
            <v>0</v>
          </cell>
          <cell r="K703">
            <v>0</v>
          </cell>
          <cell r="L703">
            <v>0</v>
          </cell>
          <cell r="M703">
            <v>0</v>
          </cell>
          <cell r="N703">
            <v>0</v>
          </cell>
        </row>
        <row r="704">
          <cell r="C704">
            <v>37257</v>
          </cell>
          <cell r="D704">
            <v>0.1</v>
          </cell>
          <cell r="E704">
            <v>0.11</v>
          </cell>
          <cell r="F704">
            <v>0.11</v>
          </cell>
          <cell r="G704">
            <v>0</v>
          </cell>
          <cell r="H704">
            <v>0</v>
          </cell>
          <cell r="I704">
            <v>0.1</v>
          </cell>
          <cell r="J704">
            <v>0.12</v>
          </cell>
          <cell r="K704">
            <v>0.12</v>
          </cell>
          <cell r="L704">
            <v>0.11</v>
          </cell>
          <cell r="M704">
            <v>0</v>
          </cell>
          <cell r="N704">
            <v>0.1</v>
          </cell>
        </row>
        <row r="705">
          <cell r="C705">
            <v>37622</v>
          </cell>
          <cell r="D705">
            <v>0.1</v>
          </cell>
          <cell r="E705">
            <v>0.11</v>
          </cell>
          <cell r="F705">
            <v>0.11</v>
          </cell>
          <cell r="G705">
            <v>0</v>
          </cell>
          <cell r="H705">
            <v>0</v>
          </cell>
          <cell r="I705">
            <v>0.1</v>
          </cell>
          <cell r="J705">
            <v>0.12</v>
          </cell>
          <cell r="K705">
            <v>0.12</v>
          </cell>
          <cell r="L705">
            <v>0.11</v>
          </cell>
          <cell r="M705">
            <v>0</v>
          </cell>
          <cell r="N705">
            <v>0.1</v>
          </cell>
        </row>
        <row r="706">
          <cell r="C706">
            <v>37987</v>
          </cell>
          <cell r="D706">
            <v>0.1</v>
          </cell>
          <cell r="E706">
            <v>0.11</v>
          </cell>
          <cell r="F706">
            <v>0.12</v>
          </cell>
          <cell r="G706">
            <v>0</v>
          </cell>
          <cell r="H706">
            <v>0</v>
          </cell>
          <cell r="I706">
            <v>0.1</v>
          </cell>
          <cell r="J706">
            <v>0.12</v>
          </cell>
          <cell r="K706">
            <v>0.12</v>
          </cell>
          <cell r="L706">
            <v>0.11</v>
          </cell>
          <cell r="M706">
            <v>0</v>
          </cell>
          <cell r="N706">
            <v>0.1</v>
          </cell>
        </row>
        <row r="707">
          <cell r="C707">
            <v>38353</v>
          </cell>
          <cell r="D707">
            <v>0.12</v>
          </cell>
          <cell r="E707">
            <v>0.13</v>
          </cell>
          <cell r="F707">
            <v>0.12</v>
          </cell>
          <cell r="G707">
            <v>0</v>
          </cell>
          <cell r="H707">
            <v>0</v>
          </cell>
          <cell r="I707">
            <v>0.1</v>
          </cell>
          <cell r="J707">
            <v>0.12</v>
          </cell>
          <cell r="K707">
            <v>0.1</v>
          </cell>
          <cell r="L707">
            <v>0.11</v>
          </cell>
          <cell r="M707">
            <v>0</v>
          </cell>
          <cell r="N707">
            <v>0.1</v>
          </cell>
        </row>
        <row r="708">
          <cell r="C708">
            <v>38718</v>
          </cell>
          <cell r="D708">
            <v>0.12</v>
          </cell>
          <cell r="E708">
            <v>0.13</v>
          </cell>
          <cell r="F708">
            <v>0.14000000000000001</v>
          </cell>
          <cell r="G708">
            <v>0</v>
          </cell>
          <cell r="H708">
            <v>0</v>
          </cell>
          <cell r="I708">
            <v>0.1</v>
          </cell>
          <cell r="J708">
            <v>0.12</v>
          </cell>
          <cell r="K708">
            <v>0.1</v>
          </cell>
          <cell r="L708">
            <v>0.11</v>
          </cell>
          <cell r="M708">
            <v>0</v>
          </cell>
          <cell r="N708">
            <v>0.1</v>
          </cell>
        </row>
        <row r="710">
          <cell r="C710" t="str">
            <v>Integral</v>
          </cell>
          <cell r="D710" t="str">
            <v>Pulse</v>
          </cell>
          <cell r="E710" t="str">
            <v>AGL</v>
          </cell>
          <cell r="F710" t="str">
            <v>TXU</v>
          </cell>
          <cell r="G710" t="str">
            <v>CitiPower</v>
          </cell>
          <cell r="H710" t="str">
            <v>Powercor</v>
          </cell>
          <cell r="I710" t="str">
            <v>Integral</v>
          </cell>
          <cell r="J710" t="str">
            <v>EnergyAustralia</v>
          </cell>
          <cell r="K710" t="str">
            <v>Rural NSW</v>
          </cell>
          <cell r="L710" t="str">
            <v>Energex</v>
          </cell>
          <cell r="M710" t="str">
            <v>Ergon</v>
          </cell>
          <cell r="N710" t="str">
            <v>Non Incumbent</v>
          </cell>
        </row>
        <row r="711">
          <cell r="C711">
            <v>36526</v>
          </cell>
          <cell r="D711">
            <v>0</v>
          </cell>
          <cell r="E711">
            <v>0</v>
          </cell>
          <cell r="F711">
            <v>0</v>
          </cell>
          <cell r="G711">
            <v>0</v>
          </cell>
          <cell r="H711">
            <v>0</v>
          </cell>
          <cell r="I711">
            <v>0</v>
          </cell>
          <cell r="J711">
            <v>0</v>
          </cell>
          <cell r="K711">
            <v>0</v>
          </cell>
          <cell r="L711">
            <v>0</v>
          </cell>
          <cell r="M711">
            <v>0</v>
          </cell>
          <cell r="N711">
            <v>0</v>
          </cell>
        </row>
        <row r="712">
          <cell r="C712">
            <v>36892</v>
          </cell>
          <cell r="D712">
            <v>0</v>
          </cell>
          <cell r="E712">
            <v>0</v>
          </cell>
          <cell r="F712">
            <v>0</v>
          </cell>
          <cell r="G712">
            <v>0</v>
          </cell>
          <cell r="H712">
            <v>0</v>
          </cell>
          <cell r="I712">
            <v>0</v>
          </cell>
          <cell r="J712">
            <v>0</v>
          </cell>
          <cell r="K712">
            <v>0</v>
          </cell>
          <cell r="L712">
            <v>0</v>
          </cell>
          <cell r="M712">
            <v>0</v>
          </cell>
          <cell r="N712">
            <v>0</v>
          </cell>
        </row>
        <row r="713">
          <cell r="C713">
            <v>37257</v>
          </cell>
          <cell r="D713">
            <v>0.14000000000000001</v>
          </cell>
          <cell r="E713">
            <v>0.17</v>
          </cell>
          <cell r="F713">
            <v>0.17</v>
          </cell>
          <cell r="G713">
            <v>0</v>
          </cell>
          <cell r="H713">
            <v>0.17</v>
          </cell>
          <cell r="I713">
            <v>0</v>
          </cell>
          <cell r="J713">
            <v>0.17</v>
          </cell>
          <cell r="K713">
            <v>0.15</v>
          </cell>
          <cell r="L713">
            <v>0.18</v>
          </cell>
          <cell r="M713">
            <v>0</v>
          </cell>
          <cell r="N713">
            <v>0.17</v>
          </cell>
        </row>
        <row r="714">
          <cell r="C714">
            <v>37622</v>
          </cell>
          <cell r="D714">
            <v>0.14000000000000001</v>
          </cell>
          <cell r="E714">
            <v>0.17</v>
          </cell>
          <cell r="F714">
            <v>0.17</v>
          </cell>
          <cell r="G714">
            <v>0</v>
          </cell>
          <cell r="H714">
            <v>0.17</v>
          </cell>
          <cell r="I714">
            <v>0</v>
          </cell>
          <cell r="J714">
            <v>0.17</v>
          </cell>
          <cell r="K714">
            <v>0.15</v>
          </cell>
          <cell r="L714">
            <v>0.18</v>
          </cell>
          <cell r="M714">
            <v>0</v>
          </cell>
          <cell r="N714">
            <v>0.17</v>
          </cell>
        </row>
        <row r="715">
          <cell r="C715">
            <v>37987</v>
          </cell>
          <cell r="D715">
            <v>0.12</v>
          </cell>
          <cell r="E715">
            <v>0.15</v>
          </cell>
          <cell r="F715">
            <v>0.15</v>
          </cell>
          <cell r="G715">
            <v>0</v>
          </cell>
          <cell r="H715">
            <v>0.17</v>
          </cell>
          <cell r="I715">
            <v>0</v>
          </cell>
          <cell r="J715">
            <v>0.17</v>
          </cell>
          <cell r="K715">
            <v>0.14000000000000001</v>
          </cell>
          <cell r="L715">
            <v>0.16</v>
          </cell>
          <cell r="M715">
            <v>0</v>
          </cell>
          <cell r="N715">
            <v>0.17</v>
          </cell>
        </row>
        <row r="716">
          <cell r="C716">
            <v>38353</v>
          </cell>
          <cell r="D716">
            <v>0.1</v>
          </cell>
          <cell r="E716">
            <v>0.1</v>
          </cell>
          <cell r="F716">
            <v>0.1</v>
          </cell>
          <cell r="G716">
            <v>0</v>
          </cell>
          <cell r="H716">
            <v>0.12</v>
          </cell>
          <cell r="I716">
            <v>0</v>
          </cell>
          <cell r="J716">
            <v>0.12</v>
          </cell>
          <cell r="K716">
            <v>0.1</v>
          </cell>
          <cell r="L716">
            <v>0.14000000000000001</v>
          </cell>
          <cell r="M716">
            <v>0</v>
          </cell>
          <cell r="N716">
            <v>0.14000000000000001</v>
          </cell>
        </row>
        <row r="717">
          <cell r="C717">
            <v>38718</v>
          </cell>
          <cell r="D717">
            <v>0.08</v>
          </cell>
          <cell r="E717">
            <v>0.08</v>
          </cell>
          <cell r="F717">
            <v>0.08</v>
          </cell>
          <cell r="G717">
            <v>0</v>
          </cell>
          <cell r="H717">
            <v>0.1</v>
          </cell>
          <cell r="I717">
            <v>0</v>
          </cell>
          <cell r="J717">
            <v>0.1</v>
          </cell>
          <cell r="K717">
            <v>0.1</v>
          </cell>
          <cell r="L717">
            <v>0.1</v>
          </cell>
          <cell r="M717">
            <v>0</v>
          </cell>
          <cell r="N717">
            <v>0.1</v>
          </cell>
        </row>
        <row r="719">
          <cell r="C719" t="str">
            <v>EnergyAustralia</v>
          </cell>
          <cell r="D719" t="str">
            <v>Pulse</v>
          </cell>
          <cell r="E719" t="str">
            <v>AGL</v>
          </cell>
          <cell r="F719" t="str">
            <v>TXU</v>
          </cell>
          <cell r="G719" t="str">
            <v>CitiPower</v>
          </cell>
          <cell r="H719" t="str">
            <v>Powercor</v>
          </cell>
          <cell r="I719" t="str">
            <v>Integral</v>
          </cell>
          <cell r="J719" t="str">
            <v>EnergyAustralia</v>
          </cell>
          <cell r="K719" t="str">
            <v>Rural NSW</v>
          </cell>
          <cell r="L719" t="str">
            <v>Energex</v>
          </cell>
          <cell r="M719" t="str">
            <v>Ergon</v>
          </cell>
          <cell r="N719" t="str">
            <v>Non Incumbent</v>
          </cell>
        </row>
        <row r="720">
          <cell r="C720">
            <v>36526</v>
          </cell>
          <cell r="D720">
            <v>0</v>
          </cell>
          <cell r="E720">
            <v>0</v>
          </cell>
          <cell r="F720">
            <v>0</v>
          </cell>
          <cell r="G720">
            <v>0</v>
          </cell>
          <cell r="H720">
            <v>0</v>
          </cell>
          <cell r="I720">
            <v>0</v>
          </cell>
          <cell r="J720">
            <v>0</v>
          </cell>
          <cell r="K720">
            <v>0</v>
          </cell>
          <cell r="L720">
            <v>0</v>
          </cell>
          <cell r="M720">
            <v>0</v>
          </cell>
          <cell r="N720">
            <v>0</v>
          </cell>
        </row>
        <row r="721">
          <cell r="C721">
            <v>36892</v>
          </cell>
          <cell r="D721">
            <v>0</v>
          </cell>
          <cell r="E721">
            <v>0</v>
          </cell>
          <cell r="F721">
            <v>0</v>
          </cell>
          <cell r="G721">
            <v>0</v>
          </cell>
          <cell r="H721">
            <v>0</v>
          </cell>
          <cell r="I721">
            <v>0</v>
          </cell>
          <cell r="J721">
            <v>0</v>
          </cell>
          <cell r="K721">
            <v>0</v>
          </cell>
          <cell r="L721">
            <v>0</v>
          </cell>
          <cell r="M721">
            <v>0</v>
          </cell>
          <cell r="N721">
            <v>0</v>
          </cell>
        </row>
        <row r="722">
          <cell r="C722">
            <v>37257</v>
          </cell>
          <cell r="D722">
            <v>0.2</v>
          </cell>
          <cell r="E722">
            <v>0.17</v>
          </cell>
          <cell r="F722">
            <v>0.15</v>
          </cell>
          <cell r="G722">
            <v>0</v>
          </cell>
          <cell r="H722">
            <v>0.15</v>
          </cell>
          <cell r="I722">
            <v>0.2</v>
          </cell>
          <cell r="J722">
            <v>0</v>
          </cell>
          <cell r="K722">
            <v>0.18</v>
          </cell>
          <cell r="L722">
            <v>0.15</v>
          </cell>
          <cell r="M722">
            <v>0</v>
          </cell>
          <cell r="N722">
            <v>0.15</v>
          </cell>
        </row>
        <row r="723">
          <cell r="C723">
            <v>37622</v>
          </cell>
          <cell r="D723">
            <v>0.2</v>
          </cell>
          <cell r="E723">
            <v>0.15</v>
          </cell>
          <cell r="F723">
            <v>0.15</v>
          </cell>
          <cell r="G723">
            <v>0</v>
          </cell>
          <cell r="H723">
            <v>0.15</v>
          </cell>
          <cell r="I723">
            <v>0.2</v>
          </cell>
          <cell r="J723">
            <v>0</v>
          </cell>
          <cell r="K723">
            <v>0.18</v>
          </cell>
          <cell r="L723">
            <v>0.15</v>
          </cell>
          <cell r="M723">
            <v>0</v>
          </cell>
          <cell r="N723">
            <v>0.15</v>
          </cell>
        </row>
        <row r="724">
          <cell r="C724">
            <v>37987</v>
          </cell>
          <cell r="D724">
            <v>0.2</v>
          </cell>
          <cell r="E724">
            <v>0.15</v>
          </cell>
          <cell r="F724">
            <v>0.15</v>
          </cell>
          <cell r="G724">
            <v>0</v>
          </cell>
          <cell r="H724">
            <v>0.15</v>
          </cell>
          <cell r="I724">
            <v>0.2</v>
          </cell>
          <cell r="J724">
            <v>0</v>
          </cell>
          <cell r="K724">
            <v>0.18</v>
          </cell>
          <cell r="L724">
            <v>0.15</v>
          </cell>
          <cell r="M724">
            <v>0</v>
          </cell>
          <cell r="N724">
            <v>0.15</v>
          </cell>
        </row>
        <row r="725">
          <cell r="C725">
            <v>38353</v>
          </cell>
          <cell r="D725">
            <v>0.18</v>
          </cell>
          <cell r="E725">
            <v>0.17</v>
          </cell>
          <cell r="F725">
            <v>0.15</v>
          </cell>
          <cell r="G725">
            <v>0</v>
          </cell>
          <cell r="H725">
            <v>0.15</v>
          </cell>
          <cell r="I725">
            <v>0.18</v>
          </cell>
          <cell r="J725">
            <v>0</v>
          </cell>
          <cell r="K725">
            <v>0.18</v>
          </cell>
          <cell r="L725">
            <v>0.18</v>
          </cell>
          <cell r="M725">
            <v>0</v>
          </cell>
          <cell r="N725">
            <v>0.15</v>
          </cell>
        </row>
        <row r="726">
          <cell r="C726">
            <v>38718</v>
          </cell>
          <cell r="D726">
            <v>0.18</v>
          </cell>
          <cell r="E726">
            <v>0.17</v>
          </cell>
          <cell r="F726">
            <v>0.15</v>
          </cell>
          <cell r="G726">
            <v>0</v>
          </cell>
          <cell r="H726">
            <v>0.17</v>
          </cell>
          <cell r="I726">
            <v>0.18</v>
          </cell>
          <cell r="J726">
            <v>0</v>
          </cell>
          <cell r="K726">
            <v>0.18</v>
          </cell>
          <cell r="L726">
            <v>0.18</v>
          </cell>
          <cell r="M726">
            <v>0</v>
          </cell>
          <cell r="N726">
            <v>0.15</v>
          </cell>
        </row>
        <row r="728">
          <cell r="C728" t="str">
            <v>Rural NSW</v>
          </cell>
          <cell r="D728" t="str">
            <v>Pulse</v>
          </cell>
          <cell r="E728" t="str">
            <v>AGL</v>
          </cell>
          <cell r="F728" t="str">
            <v>TXU</v>
          </cell>
          <cell r="G728" t="str">
            <v>CitiPower</v>
          </cell>
          <cell r="H728" t="str">
            <v>Powercor</v>
          </cell>
          <cell r="I728" t="str">
            <v>Integral</v>
          </cell>
          <cell r="J728" t="str">
            <v>EnergyAustralia</v>
          </cell>
          <cell r="K728" t="str">
            <v>Rural NSW</v>
          </cell>
          <cell r="L728" t="str">
            <v>Energex</v>
          </cell>
          <cell r="M728" t="str">
            <v>Ergon</v>
          </cell>
          <cell r="N728" t="str">
            <v>Non Incumbent</v>
          </cell>
        </row>
        <row r="729">
          <cell r="C729">
            <v>36526</v>
          </cell>
          <cell r="D729">
            <v>0</v>
          </cell>
          <cell r="E729">
            <v>0</v>
          </cell>
          <cell r="F729">
            <v>0</v>
          </cell>
          <cell r="G729">
            <v>0</v>
          </cell>
          <cell r="H729">
            <v>0</v>
          </cell>
          <cell r="I729">
            <v>0</v>
          </cell>
          <cell r="J729">
            <v>0</v>
          </cell>
          <cell r="K729">
            <v>0</v>
          </cell>
          <cell r="L729">
            <v>0</v>
          </cell>
          <cell r="M729">
            <v>0</v>
          </cell>
          <cell r="N729">
            <v>0</v>
          </cell>
        </row>
        <row r="730">
          <cell r="C730">
            <v>36892</v>
          </cell>
          <cell r="D730">
            <v>0</v>
          </cell>
          <cell r="E730">
            <v>0</v>
          </cell>
          <cell r="F730">
            <v>0</v>
          </cell>
          <cell r="G730">
            <v>0</v>
          </cell>
          <cell r="H730">
            <v>0</v>
          </cell>
          <cell r="I730">
            <v>0</v>
          </cell>
          <cell r="J730">
            <v>0</v>
          </cell>
          <cell r="K730">
            <v>0</v>
          </cell>
          <cell r="L730">
            <v>0</v>
          </cell>
          <cell r="M730">
            <v>0</v>
          </cell>
          <cell r="N730">
            <v>0</v>
          </cell>
        </row>
        <row r="731">
          <cell r="C731">
            <v>37257</v>
          </cell>
          <cell r="D731">
            <v>0.15</v>
          </cell>
          <cell r="E731">
            <v>0.15</v>
          </cell>
          <cell r="F731">
            <v>0.14000000000000001</v>
          </cell>
          <cell r="G731">
            <v>0</v>
          </cell>
          <cell r="H731">
            <v>0.1</v>
          </cell>
          <cell r="I731">
            <v>0.15</v>
          </cell>
          <cell r="J731">
            <v>0.14000000000000001</v>
          </cell>
          <cell r="K731">
            <v>0</v>
          </cell>
          <cell r="L731">
            <v>0.1</v>
          </cell>
          <cell r="M731">
            <v>0</v>
          </cell>
          <cell r="N731">
            <v>0.08</v>
          </cell>
        </row>
        <row r="732">
          <cell r="C732">
            <v>37622</v>
          </cell>
          <cell r="D732">
            <v>0.15</v>
          </cell>
          <cell r="E732">
            <v>0.15</v>
          </cell>
          <cell r="F732">
            <v>0.14000000000000001</v>
          </cell>
          <cell r="G732">
            <v>0</v>
          </cell>
          <cell r="H732">
            <v>0.1</v>
          </cell>
          <cell r="I732">
            <v>0.15</v>
          </cell>
          <cell r="J732">
            <v>0.14000000000000001</v>
          </cell>
          <cell r="K732">
            <v>0</v>
          </cell>
          <cell r="L732">
            <v>0.1</v>
          </cell>
          <cell r="M732">
            <v>0</v>
          </cell>
          <cell r="N732">
            <v>0.08</v>
          </cell>
        </row>
        <row r="733">
          <cell r="C733">
            <v>37987</v>
          </cell>
          <cell r="D733">
            <v>0.15</v>
          </cell>
          <cell r="E733">
            <v>0.15</v>
          </cell>
          <cell r="F733">
            <v>0.13</v>
          </cell>
          <cell r="G733">
            <v>0</v>
          </cell>
          <cell r="H733">
            <v>0.1</v>
          </cell>
          <cell r="I733">
            <v>0.15</v>
          </cell>
          <cell r="J733">
            <v>0.12</v>
          </cell>
          <cell r="K733">
            <v>0</v>
          </cell>
          <cell r="L733">
            <v>0.1</v>
          </cell>
          <cell r="M733">
            <v>0</v>
          </cell>
          <cell r="N733">
            <v>0.08</v>
          </cell>
        </row>
        <row r="734">
          <cell r="C734">
            <v>38353</v>
          </cell>
          <cell r="D734">
            <v>0.12</v>
          </cell>
          <cell r="E734">
            <v>0.12</v>
          </cell>
          <cell r="F734">
            <v>0.12</v>
          </cell>
          <cell r="G734">
            <v>0</v>
          </cell>
          <cell r="H734">
            <v>0.1</v>
          </cell>
          <cell r="I734">
            <v>0.15</v>
          </cell>
          <cell r="J734">
            <v>0.12</v>
          </cell>
          <cell r="K734">
            <v>0</v>
          </cell>
          <cell r="L734">
            <v>0.1</v>
          </cell>
          <cell r="M734">
            <v>0</v>
          </cell>
          <cell r="N734">
            <v>7.0000000000000007E-2</v>
          </cell>
        </row>
        <row r="735">
          <cell r="C735">
            <v>38718</v>
          </cell>
          <cell r="D735">
            <v>0.12</v>
          </cell>
          <cell r="E735">
            <v>0.12</v>
          </cell>
          <cell r="F735">
            <v>0.12</v>
          </cell>
          <cell r="G735">
            <v>0</v>
          </cell>
          <cell r="H735">
            <v>0.1</v>
          </cell>
          <cell r="I735">
            <v>0.15</v>
          </cell>
          <cell r="J735">
            <v>0.12</v>
          </cell>
          <cell r="K735">
            <v>0</v>
          </cell>
          <cell r="L735">
            <v>0.1</v>
          </cell>
          <cell r="M735">
            <v>0</v>
          </cell>
          <cell r="N735">
            <v>0.08</v>
          </cell>
        </row>
        <row r="737">
          <cell r="C737" t="str">
            <v>Energex</v>
          </cell>
          <cell r="D737" t="str">
            <v>Pulse</v>
          </cell>
          <cell r="E737" t="str">
            <v>AGL</v>
          </cell>
          <cell r="F737" t="str">
            <v>TXU</v>
          </cell>
          <cell r="G737" t="str">
            <v>CitiPower</v>
          </cell>
          <cell r="H737" t="str">
            <v>Powercor</v>
          </cell>
          <cell r="I737" t="str">
            <v>Integral</v>
          </cell>
          <cell r="J737" t="str">
            <v>EnergyAustralia</v>
          </cell>
          <cell r="K737" t="str">
            <v>Rural NSW</v>
          </cell>
          <cell r="L737" t="str">
            <v>Energex</v>
          </cell>
          <cell r="M737" t="str">
            <v>Ergon</v>
          </cell>
          <cell r="N737" t="str">
            <v>Non Incumbent</v>
          </cell>
        </row>
        <row r="738">
          <cell r="C738">
            <v>36526</v>
          </cell>
          <cell r="D738">
            <v>0</v>
          </cell>
          <cell r="E738">
            <v>0</v>
          </cell>
          <cell r="F738">
            <v>0</v>
          </cell>
          <cell r="G738">
            <v>0</v>
          </cell>
          <cell r="H738">
            <v>0</v>
          </cell>
          <cell r="I738">
            <v>0</v>
          </cell>
          <cell r="J738">
            <v>0</v>
          </cell>
          <cell r="K738">
            <v>0</v>
          </cell>
          <cell r="L738">
            <v>0</v>
          </cell>
          <cell r="M738">
            <v>0</v>
          </cell>
          <cell r="N738">
            <v>0</v>
          </cell>
        </row>
        <row r="739">
          <cell r="C739">
            <v>36892</v>
          </cell>
          <cell r="D739">
            <v>0</v>
          </cell>
          <cell r="E739">
            <v>0</v>
          </cell>
          <cell r="F739">
            <v>0</v>
          </cell>
          <cell r="G739">
            <v>0</v>
          </cell>
          <cell r="H739">
            <v>0</v>
          </cell>
          <cell r="I739">
            <v>0</v>
          </cell>
          <cell r="J739">
            <v>0</v>
          </cell>
          <cell r="K739">
            <v>0</v>
          </cell>
          <cell r="L739">
            <v>0</v>
          </cell>
          <cell r="M739">
            <v>0</v>
          </cell>
          <cell r="N739">
            <v>0</v>
          </cell>
        </row>
        <row r="740">
          <cell r="C740">
            <v>37257</v>
          </cell>
          <cell r="D740">
            <v>0.12</v>
          </cell>
          <cell r="E740">
            <v>0.12</v>
          </cell>
          <cell r="F740">
            <v>0.12</v>
          </cell>
          <cell r="G740">
            <v>0</v>
          </cell>
          <cell r="H740">
            <v>0.14000000000000001</v>
          </cell>
          <cell r="I740">
            <v>0.11</v>
          </cell>
          <cell r="J740">
            <v>0.125</v>
          </cell>
          <cell r="K740">
            <v>0.1</v>
          </cell>
          <cell r="L740">
            <v>0</v>
          </cell>
          <cell r="M740">
            <v>0</v>
          </cell>
          <cell r="N740">
            <v>0.1</v>
          </cell>
        </row>
        <row r="741">
          <cell r="C741">
            <v>37622</v>
          </cell>
          <cell r="D741">
            <v>0.12</v>
          </cell>
          <cell r="E741">
            <v>0.12</v>
          </cell>
          <cell r="F741">
            <v>0.12</v>
          </cell>
          <cell r="G741">
            <v>0</v>
          </cell>
          <cell r="H741">
            <v>0.14000000000000001</v>
          </cell>
          <cell r="I741">
            <v>0.11</v>
          </cell>
          <cell r="J741">
            <v>0.125</v>
          </cell>
          <cell r="K741">
            <v>0.1</v>
          </cell>
          <cell r="L741">
            <v>0</v>
          </cell>
          <cell r="M741">
            <v>0</v>
          </cell>
          <cell r="N741">
            <v>0.1</v>
          </cell>
        </row>
        <row r="742">
          <cell r="C742">
            <v>37987</v>
          </cell>
          <cell r="D742">
            <v>0.12</v>
          </cell>
          <cell r="E742">
            <v>0.12</v>
          </cell>
          <cell r="F742">
            <v>0.12</v>
          </cell>
          <cell r="G742">
            <v>0</v>
          </cell>
          <cell r="H742">
            <v>0.12</v>
          </cell>
          <cell r="I742">
            <v>0.11</v>
          </cell>
          <cell r="J742">
            <v>0.125</v>
          </cell>
          <cell r="K742">
            <v>0.1</v>
          </cell>
          <cell r="L742">
            <v>0</v>
          </cell>
          <cell r="M742">
            <v>0</v>
          </cell>
          <cell r="N742">
            <v>0.1</v>
          </cell>
        </row>
        <row r="743">
          <cell r="C743">
            <v>38353</v>
          </cell>
          <cell r="D743">
            <v>0.12</v>
          </cell>
          <cell r="E743">
            <v>0.12</v>
          </cell>
          <cell r="F743">
            <v>0.12</v>
          </cell>
          <cell r="G743">
            <v>0</v>
          </cell>
          <cell r="H743">
            <v>0.1</v>
          </cell>
          <cell r="I743">
            <v>0.1</v>
          </cell>
          <cell r="J743">
            <v>0.12</v>
          </cell>
          <cell r="K743">
            <v>0.12</v>
          </cell>
          <cell r="L743">
            <v>0</v>
          </cell>
          <cell r="M743">
            <v>0</v>
          </cell>
          <cell r="N743">
            <v>0.1</v>
          </cell>
        </row>
        <row r="744">
          <cell r="C744">
            <v>38718</v>
          </cell>
          <cell r="D744">
            <v>0.12</v>
          </cell>
          <cell r="E744">
            <v>0.12</v>
          </cell>
          <cell r="F744">
            <v>0.12</v>
          </cell>
          <cell r="G744">
            <v>0</v>
          </cell>
          <cell r="H744">
            <v>0.1</v>
          </cell>
          <cell r="I744">
            <v>0.1</v>
          </cell>
          <cell r="J744">
            <v>0.12</v>
          </cell>
          <cell r="K744">
            <v>0.12</v>
          </cell>
          <cell r="L744">
            <v>0</v>
          </cell>
          <cell r="M744">
            <v>0</v>
          </cell>
          <cell r="N744">
            <v>0.1</v>
          </cell>
        </row>
        <row r="746">
          <cell r="C746" t="str">
            <v>Ergon</v>
          </cell>
          <cell r="D746" t="str">
            <v>Pulse</v>
          </cell>
          <cell r="E746" t="str">
            <v>AGL</v>
          </cell>
          <cell r="F746" t="str">
            <v>TXU</v>
          </cell>
          <cell r="G746" t="str">
            <v>CitiPower</v>
          </cell>
          <cell r="H746" t="str">
            <v>Powercor</v>
          </cell>
          <cell r="I746" t="str">
            <v>Integral</v>
          </cell>
          <cell r="J746" t="str">
            <v>EnergyAustralia</v>
          </cell>
          <cell r="K746" t="str">
            <v>Rural NSW</v>
          </cell>
          <cell r="L746" t="str">
            <v>Energex</v>
          </cell>
          <cell r="M746" t="str">
            <v>Ergon</v>
          </cell>
          <cell r="N746" t="str">
            <v>Non Incumbent</v>
          </cell>
        </row>
        <row r="747">
          <cell r="C747">
            <v>36526</v>
          </cell>
          <cell r="D747">
            <v>0</v>
          </cell>
          <cell r="E747">
            <v>0</v>
          </cell>
          <cell r="F747">
            <v>0</v>
          </cell>
          <cell r="G747">
            <v>0</v>
          </cell>
          <cell r="H747">
            <v>0</v>
          </cell>
          <cell r="I747">
            <v>0</v>
          </cell>
          <cell r="J747">
            <v>0</v>
          </cell>
          <cell r="K747">
            <v>0</v>
          </cell>
          <cell r="L747">
            <v>0</v>
          </cell>
          <cell r="M747">
            <v>0</v>
          </cell>
          <cell r="N747">
            <v>0</v>
          </cell>
        </row>
        <row r="748">
          <cell r="C748">
            <v>36892</v>
          </cell>
          <cell r="D748">
            <v>0</v>
          </cell>
          <cell r="E748">
            <v>0</v>
          </cell>
          <cell r="F748">
            <v>0</v>
          </cell>
          <cell r="G748">
            <v>0</v>
          </cell>
          <cell r="H748">
            <v>0</v>
          </cell>
          <cell r="I748">
            <v>0</v>
          </cell>
          <cell r="J748">
            <v>0</v>
          </cell>
          <cell r="K748">
            <v>0</v>
          </cell>
          <cell r="L748">
            <v>0</v>
          </cell>
          <cell r="M748">
            <v>0</v>
          </cell>
          <cell r="N748">
            <v>0</v>
          </cell>
        </row>
        <row r="749">
          <cell r="C749">
            <v>37257</v>
          </cell>
          <cell r="D749">
            <v>0</v>
          </cell>
          <cell r="E749">
            <v>0</v>
          </cell>
          <cell r="F749">
            <v>0</v>
          </cell>
          <cell r="G749">
            <v>0</v>
          </cell>
          <cell r="H749">
            <v>0</v>
          </cell>
          <cell r="I749">
            <v>0</v>
          </cell>
          <cell r="J749">
            <v>0</v>
          </cell>
          <cell r="K749">
            <v>0</v>
          </cell>
          <cell r="L749">
            <v>0</v>
          </cell>
          <cell r="M749">
            <v>0</v>
          </cell>
          <cell r="N749">
            <v>0</v>
          </cell>
        </row>
        <row r="750">
          <cell r="C750">
            <v>37622</v>
          </cell>
          <cell r="D750">
            <v>0</v>
          </cell>
          <cell r="E750">
            <v>0</v>
          </cell>
          <cell r="F750">
            <v>0</v>
          </cell>
          <cell r="G750">
            <v>0</v>
          </cell>
          <cell r="H750">
            <v>0</v>
          </cell>
          <cell r="I750">
            <v>0</v>
          </cell>
          <cell r="J750">
            <v>0</v>
          </cell>
          <cell r="K750">
            <v>0</v>
          </cell>
          <cell r="L750">
            <v>0</v>
          </cell>
          <cell r="M750">
            <v>0</v>
          </cell>
          <cell r="N750">
            <v>0</v>
          </cell>
        </row>
        <row r="751">
          <cell r="C751">
            <v>37987</v>
          </cell>
          <cell r="D751">
            <v>0</v>
          </cell>
          <cell r="E751">
            <v>0</v>
          </cell>
          <cell r="F751">
            <v>0</v>
          </cell>
          <cell r="G751">
            <v>0</v>
          </cell>
          <cell r="H751">
            <v>0</v>
          </cell>
          <cell r="I751">
            <v>0</v>
          </cell>
          <cell r="J751">
            <v>0</v>
          </cell>
          <cell r="K751">
            <v>0</v>
          </cell>
          <cell r="L751">
            <v>0</v>
          </cell>
          <cell r="M751">
            <v>0</v>
          </cell>
          <cell r="N751">
            <v>0</v>
          </cell>
        </row>
        <row r="752">
          <cell r="C752">
            <v>38353</v>
          </cell>
          <cell r="D752">
            <v>0</v>
          </cell>
          <cell r="E752">
            <v>0</v>
          </cell>
          <cell r="F752">
            <v>0</v>
          </cell>
          <cell r="G752">
            <v>0</v>
          </cell>
          <cell r="H752">
            <v>0</v>
          </cell>
          <cell r="I752">
            <v>0</v>
          </cell>
          <cell r="J752">
            <v>0</v>
          </cell>
          <cell r="K752">
            <v>0</v>
          </cell>
          <cell r="L752">
            <v>0</v>
          </cell>
          <cell r="M752">
            <v>0</v>
          </cell>
          <cell r="N752">
            <v>0</v>
          </cell>
        </row>
        <row r="753">
          <cell r="C753">
            <v>38718</v>
          </cell>
          <cell r="D753">
            <v>0</v>
          </cell>
          <cell r="E753">
            <v>0</v>
          </cell>
          <cell r="F753">
            <v>0</v>
          </cell>
          <cell r="G753">
            <v>0</v>
          </cell>
          <cell r="H753">
            <v>0</v>
          </cell>
          <cell r="I753">
            <v>0</v>
          </cell>
          <cell r="J753">
            <v>0</v>
          </cell>
          <cell r="K753">
            <v>0</v>
          </cell>
          <cell r="L753">
            <v>0</v>
          </cell>
          <cell r="M753">
            <v>0</v>
          </cell>
          <cell r="N753">
            <v>0</v>
          </cell>
        </row>
        <row r="755">
          <cell r="C755" t="str">
            <v>Non Incumbent</v>
          </cell>
          <cell r="D755" t="str">
            <v>Pulse</v>
          </cell>
          <cell r="E755" t="str">
            <v>AGL</v>
          </cell>
          <cell r="F755" t="str">
            <v>TXU</v>
          </cell>
          <cell r="G755" t="str">
            <v>CitiPower</v>
          </cell>
          <cell r="H755" t="str">
            <v>Powercor</v>
          </cell>
          <cell r="I755" t="str">
            <v>Integral</v>
          </cell>
          <cell r="J755" t="str">
            <v>EnergyAustralia</v>
          </cell>
          <cell r="K755" t="str">
            <v>Rural NSW</v>
          </cell>
          <cell r="L755" t="str">
            <v>Energex</v>
          </cell>
          <cell r="M755" t="str">
            <v>Ergon</v>
          </cell>
          <cell r="N755" t="str">
            <v>Non Incumbent</v>
          </cell>
        </row>
        <row r="756">
          <cell r="C756">
            <v>36526</v>
          </cell>
          <cell r="D756">
            <v>0</v>
          </cell>
          <cell r="E756">
            <v>0</v>
          </cell>
          <cell r="F756">
            <v>0</v>
          </cell>
          <cell r="G756">
            <v>0</v>
          </cell>
          <cell r="H756">
            <v>0</v>
          </cell>
          <cell r="I756">
            <v>0</v>
          </cell>
          <cell r="J756">
            <v>0</v>
          </cell>
          <cell r="K756">
            <v>0</v>
          </cell>
          <cell r="L756">
            <v>0</v>
          </cell>
          <cell r="M756">
            <v>0</v>
          </cell>
          <cell r="N756">
            <v>0</v>
          </cell>
        </row>
        <row r="757">
          <cell r="C757">
            <v>36892</v>
          </cell>
          <cell r="D757">
            <v>0</v>
          </cell>
          <cell r="E757">
            <v>0</v>
          </cell>
          <cell r="F757">
            <v>0</v>
          </cell>
          <cell r="G757">
            <v>0</v>
          </cell>
          <cell r="H757">
            <v>0</v>
          </cell>
          <cell r="I757">
            <v>0</v>
          </cell>
          <cell r="J757">
            <v>0</v>
          </cell>
          <cell r="K757">
            <v>0</v>
          </cell>
          <cell r="L757">
            <v>0</v>
          </cell>
          <cell r="M757">
            <v>0</v>
          </cell>
          <cell r="N757">
            <v>0</v>
          </cell>
        </row>
        <row r="758">
          <cell r="C758">
            <v>37257</v>
          </cell>
          <cell r="D758">
            <v>0.05</v>
          </cell>
          <cell r="E758">
            <v>0.05</v>
          </cell>
          <cell r="F758">
            <v>0.05</v>
          </cell>
          <cell r="G758">
            <v>0</v>
          </cell>
          <cell r="H758">
            <v>0.05</v>
          </cell>
          <cell r="I758">
            <v>0.05</v>
          </cell>
          <cell r="J758">
            <v>0.05</v>
          </cell>
          <cell r="K758">
            <v>0.05</v>
          </cell>
          <cell r="L758">
            <v>0.05</v>
          </cell>
          <cell r="M758">
            <v>0</v>
          </cell>
          <cell r="N758">
            <v>0</v>
          </cell>
        </row>
        <row r="759">
          <cell r="C759">
            <v>37622</v>
          </cell>
          <cell r="D759">
            <v>0.05</v>
          </cell>
          <cell r="E759">
            <v>0.05</v>
          </cell>
          <cell r="F759">
            <v>0.05</v>
          </cell>
          <cell r="G759">
            <v>0</v>
          </cell>
          <cell r="H759">
            <v>0.05</v>
          </cell>
          <cell r="I759">
            <v>0.05</v>
          </cell>
          <cell r="J759">
            <v>0.05</v>
          </cell>
          <cell r="K759">
            <v>0.05</v>
          </cell>
          <cell r="L759">
            <v>0.05</v>
          </cell>
          <cell r="M759">
            <v>0</v>
          </cell>
          <cell r="N759">
            <v>0</v>
          </cell>
        </row>
        <row r="760">
          <cell r="C760">
            <v>37987</v>
          </cell>
          <cell r="D760">
            <v>0.05</v>
          </cell>
          <cell r="E760">
            <v>0.05</v>
          </cell>
          <cell r="F760">
            <v>0.05</v>
          </cell>
          <cell r="G760">
            <v>0</v>
          </cell>
          <cell r="H760">
            <v>0.05</v>
          </cell>
          <cell r="I760">
            <v>0.05</v>
          </cell>
          <cell r="J760">
            <v>0.05</v>
          </cell>
          <cell r="K760">
            <v>0.05</v>
          </cell>
          <cell r="L760">
            <v>0.05</v>
          </cell>
          <cell r="M760">
            <v>0</v>
          </cell>
          <cell r="N760">
            <v>0</v>
          </cell>
        </row>
        <row r="761">
          <cell r="C761">
            <v>38353</v>
          </cell>
          <cell r="D761">
            <v>7.0000000000000007E-2</v>
          </cell>
          <cell r="E761">
            <v>7.0000000000000007E-2</v>
          </cell>
          <cell r="F761">
            <v>7.0000000000000007E-2</v>
          </cell>
          <cell r="G761">
            <v>0</v>
          </cell>
          <cell r="H761">
            <v>7.0000000000000007E-2</v>
          </cell>
          <cell r="I761">
            <v>0.05</v>
          </cell>
          <cell r="J761">
            <v>0.05</v>
          </cell>
          <cell r="K761">
            <v>0.05</v>
          </cell>
          <cell r="L761">
            <v>0.05</v>
          </cell>
          <cell r="M761">
            <v>0</v>
          </cell>
          <cell r="N761">
            <v>0</v>
          </cell>
        </row>
        <row r="762">
          <cell r="C762">
            <v>38718</v>
          </cell>
          <cell r="D762">
            <v>7.0000000000000007E-2</v>
          </cell>
          <cell r="E762">
            <v>7.0000000000000007E-2</v>
          </cell>
          <cell r="F762">
            <v>7.0000000000000007E-2</v>
          </cell>
          <cell r="G762">
            <v>0</v>
          </cell>
          <cell r="H762">
            <v>7.0000000000000007E-2</v>
          </cell>
          <cell r="I762">
            <v>0.05</v>
          </cell>
          <cell r="J762">
            <v>0.06</v>
          </cell>
          <cell r="K762">
            <v>0.05</v>
          </cell>
          <cell r="L762">
            <v>0.05</v>
          </cell>
          <cell r="M762">
            <v>0</v>
          </cell>
          <cell r="N762">
            <v>0</v>
          </cell>
        </row>
        <row r="774">
          <cell r="C774" t="str">
            <v>Pulse wins from:</v>
          </cell>
          <cell r="D774" t="str">
            <v>Pulse</v>
          </cell>
          <cell r="E774" t="str">
            <v>AGL</v>
          </cell>
          <cell r="F774" t="str">
            <v>TXU</v>
          </cell>
          <cell r="G774" t="str">
            <v>CitiPower</v>
          </cell>
          <cell r="H774" t="str">
            <v>Powercor</v>
          </cell>
          <cell r="I774" t="str">
            <v>Integral</v>
          </cell>
          <cell r="J774" t="str">
            <v>EnergyAustralia</v>
          </cell>
          <cell r="K774" t="str">
            <v>Rural NSW</v>
          </cell>
          <cell r="L774" t="str">
            <v>Energex</v>
          </cell>
          <cell r="M774" t="str">
            <v>Ergon</v>
          </cell>
          <cell r="N774" t="str">
            <v>Non Incumbent</v>
          </cell>
        </row>
        <row r="775">
          <cell r="C775">
            <v>36526</v>
          </cell>
          <cell r="D775">
            <v>0</v>
          </cell>
          <cell r="E775">
            <v>0</v>
          </cell>
          <cell r="F775">
            <v>0</v>
          </cell>
          <cell r="G775">
            <v>0</v>
          </cell>
          <cell r="H775">
            <v>0</v>
          </cell>
          <cell r="I775">
            <v>0</v>
          </cell>
          <cell r="J775">
            <v>0</v>
          </cell>
          <cell r="K775">
            <v>0</v>
          </cell>
          <cell r="L775">
            <v>0</v>
          </cell>
          <cell r="M775">
            <v>0</v>
          </cell>
          <cell r="N775">
            <v>0</v>
          </cell>
        </row>
        <row r="776">
          <cell r="C776">
            <v>36892</v>
          </cell>
          <cell r="D776">
            <v>0</v>
          </cell>
          <cell r="E776">
            <v>0</v>
          </cell>
          <cell r="F776">
            <v>0</v>
          </cell>
          <cell r="G776">
            <v>0</v>
          </cell>
          <cell r="H776">
            <v>0</v>
          </cell>
          <cell r="I776">
            <v>0</v>
          </cell>
          <cell r="J776">
            <v>0</v>
          </cell>
          <cell r="K776">
            <v>0</v>
          </cell>
          <cell r="L776">
            <v>0</v>
          </cell>
          <cell r="M776">
            <v>0</v>
          </cell>
          <cell r="N776">
            <v>0</v>
          </cell>
        </row>
        <row r="777">
          <cell r="C777">
            <v>37257</v>
          </cell>
          <cell r="D777">
            <v>0</v>
          </cell>
          <cell r="E777">
            <v>0.12</v>
          </cell>
          <cell r="F777">
            <v>0.12</v>
          </cell>
          <cell r="G777">
            <v>0</v>
          </cell>
          <cell r="H777">
            <v>0.14000000000000001</v>
          </cell>
          <cell r="I777">
            <v>0.13</v>
          </cell>
          <cell r="J777">
            <v>0.14000000000000001</v>
          </cell>
          <cell r="K777">
            <v>0.14000000000000001</v>
          </cell>
          <cell r="L777">
            <v>0.14000000000000001</v>
          </cell>
          <cell r="M777">
            <v>0</v>
          </cell>
          <cell r="N777">
            <v>0.15</v>
          </cell>
        </row>
        <row r="778">
          <cell r="C778">
            <v>37622</v>
          </cell>
          <cell r="D778">
            <v>0</v>
          </cell>
          <cell r="E778">
            <v>0.14000000000000001</v>
          </cell>
          <cell r="F778">
            <v>0.12</v>
          </cell>
          <cell r="G778">
            <v>0</v>
          </cell>
          <cell r="H778">
            <v>0.14000000000000001</v>
          </cell>
          <cell r="I778">
            <v>0.13</v>
          </cell>
          <cell r="J778">
            <v>0.14000000000000001</v>
          </cell>
          <cell r="K778">
            <v>0.14000000000000001</v>
          </cell>
          <cell r="L778">
            <v>0.14000000000000001</v>
          </cell>
          <cell r="M778">
            <v>0</v>
          </cell>
          <cell r="N778">
            <v>0.15</v>
          </cell>
        </row>
        <row r="779">
          <cell r="C779">
            <v>37987</v>
          </cell>
          <cell r="D779">
            <v>0</v>
          </cell>
          <cell r="E779">
            <v>0.16</v>
          </cell>
          <cell r="F779">
            <v>0.14000000000000001</v>
          </cell>
          <cell r="G779">
            <v>0</v>
          </cell>
          <cell r="H779">
            <v>0.16</v>
          </cell>
          <cell r="I779">
            <v>0.14000000000000001</v>
          </cell>
          <cell r="J779">
            <v>0.15</v>
          </cell>
          <cell r="K779">
            <v>0.15</v>
          </cell>
          <cell r="L779">
            <v>0.14000000000000001</v>
          </cell>
          <cell r="M779">
            <v>0</v>
          </cell>
          <cell r="N779">
            <v>0.15</v>
          </cell>
        </row>
        <row r="780">
          <cell r="C780">
            <v>38353</v>
          </cell>
          <cell r="D780">
            <v>0</v>
          </cell>
          <cell r="E780">
            <v>0.16</v>
          </cell>
          <cell r="F780">
            <v>0.15</v>
          </cell>
          <cell r="G780">
            <v>0</v>
          </cell>
          <cell r="H780">
            <v>0.15</v>
          </cell>
          <cell r="I780">
            <v>0.14000000000000001</v>
          </cell>
          <cell r="J780">
            <v>0.15</v>
          </cell>
          <cell r="K780">
            <v>0.15</v>
          </cell>
          <cell r="L780">
            <v>0.14000000000000001</v>
          </cell>
          <cell r="M780">
            <v>0</v>
          </cell>
          <cell r="N780">
            <v>0.16</v>
          </cell>
        </row>
        <row r="781">
          <cell r="C781">
            <v>38718</v>
          </cell>
          <cell r="D781">
            <v>0</v>
          </cell>
          <cell r="E781">
            <v>0.16</v>
          </cell>
          <cell r="F781">
            <v>0.15</v>
          </cell>
          <cell r="G781">
            <v>0</v>
          </cell>
          <cell r="H781">
            <v>0.15</v>
          </cell>
          <cell r="I781">
            <v>0.14000000000000001</v>
          </cell>
          <cell r="J781">
            <v>0.15</v>
          </cell>
          <cell r="K781">
            <v>0.15</v>
          </cell>
          <cell r="L781">
            <v>0.16</v>
          </cell>
          <cell r="M781">
            <v>0</v>
          </cell>
          <cell r="N781">
            <v>0.16</v>
          </cell>
        </row>
        <row r="783">
          <cell r="C783" t="str">
            <v>AGL</v>
          </cell>
          <cell r="D783" t="str">
            <v>Pulse</v>
          </cell>
          <cell r="E783" t="str">
            <v>AGL</v>
          </cell>
          <cell r="F783" t="str">
            <v>TXU</v>
          </cell>
          <cell r="G783" t="str">
            <v>CitiPower</v>
          </cell>
          <cell r="H783" t="str">
            <v>Powercor</v>
          </cell>
          <cell r="I783" t="str">
            <v>Integral</v>
          </cell>
          <cell r="J783" t="str">
            <v>EnergyAustralia</v>
          </cell>
          <cell r="K783" t="str">
            <v>Rural NSW</v>
          </cell>
          <cell r="L783" t="str">
            <v>Energex</v>
          </cell>
          <cell r="M783" t="str">
            <v>Ergon</v>
          </cell>
          <cell r="N783" t="str">
            <v>Non Incumbent</v>
          </cell>
        </row>
        <row r="784">
          <cell r="C784">
            <v>36526</v>
          </cell>
          <cell r="D784">
            <v>0</v>
          </cell>
          <cell r="E784">
            <v>0</v>
          </cell>
          <cell r="F784">
            <v>0</v>
          </cell>
          <cell r="G784">
            <v>0</v>
          </cell>
          <cell r="H784">
            <v>0</v>
          </cell>
          <cell r="I784">
            <v>0</v>
          </cell>
          <cell r="J784">
            <v>0</v>
          </cell>
          <cell r="K784">
            <v>0</v>
          </cell>
          <cell r="L784">
            <v>0</v>
          </cell>
          <cell r="M784">
            <v>0</v>
          </cell>
          <cell r="N784">
            <v>0</v>
          </cell>
        </row>
        <row r="785">
          <cell r="C785">
            <v>36892</v>
          </cell>
          <cell r="D785">
            <v>0</v>
          </cell>
          <cell r="E785">
            <v>0</v>
          </cell>
          <cell r="F785">
            <v>0</v>
          </cell>
          <cell r="G785">
            <v>0</v>
          </cell>
          <cell r="H785">
            <v>0</v>
          </cell>
          <cell r="I785">
            <v>0</v>
          </cell>
          <cell r="J785">
            <v>0</v>
          </cell>
          <cell r="K785">
            <v>0</v>
          </cell>
          <cell r="L785">
            <v>0</v>
          </cell>
          <cell r="M785">
            <v>0</v>
          </cell>
          <cell r="N785">
            <v>0</v>
          </cell>
        </row>
        <row r="786">
          <cell r="C786">
            <v>37257</v>
          </cell>
          <cell r="D786">
            <v>0.14000000000000001</v>
          </cell>
          <cell r="E786">
            <v>0</v>
          </cell>
          <cell r="F786">
            <v>0.14000000000000001</v>
          </cell>
          <cell r="G786">
            <v>0</v>
          </cell>
          <cell r="H786">
            <v>0.13</v>
          </cell>
          <cell r="I786">
            <v>0.14000000000000001</v>
          </cell>
          <cell r="J786">
            <v>0.15</v>
          </cell>
          <cell r="K786">
            <v>0.16</v>
          </cell>
          <cell r="L786">
            <v>0.15</v>
          </cell>
          <cell r="M786">
            <v>0</v>
          </cell>
          <cell r="N786">
            <v>0.15</v>
          </cell>
        </row>
        <row r="787">
          <cell r="C787">
            <v>37622</v>
          </cell>
          <cell r="D787">
            <v>0.14000000000000001</v>
          </cell>
          <cell r="E787">
            <v>0</v>
          </cell>
          <cell r="F787">
            <v>0.14000000000000001</v>
          </cell>
          <cell r="G787">
            <v>0</v>
          </cell>
          <cell r="H787">
            <v>0.13</v>
          </cell>
          <cell r="I787">
            <v>0.14000000000000001</v>
          </cell>
          <cell r="J787">
            <v>0.15</v>
          </cell>
          <cell r="K787">
            <v>0.16</v>
          </cell>
          <cell r="L787">
            <v>0.15</v>
          </cell>
          <cell r="M787">
            <v>0</v>
          </cell>
          <cell r="N787">
            <v>0.15</v>
          </cell>
        </row>
        <row r="788">
          <cell r="C788">
            <v>37987</v>
          </cell>
          <cell r="D788">
            <v>0.16</v>
          </cell>
          <cell r="E788">
            <v>0</v>
          </cell>
          <cell r="F788">
            <v>0.14000000000000001</v>
          </cell>
          <cell r="G788">
            <v>0</v>
          </cell>
          <cell r="H788">
            <v>0.13</v>
          </cell>
          <cell r="I788">
            <v>0.14000000000000001</v>
          </cell>
          <cell r="J788">
            <v>0.16</v>
          </cell>
          <cell r="K788">
            <v>0.16</v>
          </cell>
          <cell r="L788">
            <v>0.17</v>
          </cell>
          <cell r="M788">
            <v>0</v>
          </cell>
          <cell r="N788">
            <v>0.15</v>
          </cell>
        </row>
        <row r="789">
          <cell r="C789">
            <v>38353</v>
          </cell>
          <cell r="D789">
            <v>0.17</v>
          </cell>
          <cell r="E789">
            <v>0</v>
          </cell>
          <cell r="F789">
            <v>0.17</v>
          </cell>
          <cell r="G789">
            <v>0</v>
          </cell>
          <cell r="H789">
            <v>0.17</v>
          </cell>
          <cell r="I789">
            <v>0.16</v>
          </cell>
          <cell r="J789">
            <v>0.18</v>
          </cell>
          <cell r="K789">
            <v>0.18</v>
          </cell>
          <cell r="L789">
            <v>0.16</v>
          </cell>
          <cell r="M789">
            <v>0</v>
          </cell>
          <cell r="N789">
            <v>0.18</v>
          </cell>
        </row>
        <row r="790">
          <cell r="C790">
            <v>38718</v>
          </cell>
          <cell r="D790">
            <v>0.17</v>
          </cell>
          <cell r="E790">
            <v>0</v>
          </cell>
          <cell r="F790">
            <v>0.17</v>
          </cell>
          <cell r="G790">
            <v>0</v>
          </cell>
          <cell r="H790">
            <v>0.17</v>
          </cell>
          <cell r="I790">
            <v>0.16</v>
          </cell>
          <cell r="J790">
            <v>0.18</v>
          </cell>
          <cell r="K790">
            <v>0.18</v>
          </cell>
          <cell r="L790">
            <v>0.16</v>
          </cell>
          <cell r="M790">
            <v>0</v>
          </cell>
          <cell r="N790">
            <v>0.19</v>
          </cell>
        </row>
        <row r="792">
          <cell r="C792" t="str">
            <v>TXU</v>
          </cell>
          <cell r="D792" t="str">
            <v>Pulse</v>
          </cell>
          <cell r="E792" t="str">
            <v>AGL</v>
          </cell>
          <cell r="F792" t="str">
            <v>TXU</v>
          </cell>
          <cell r="G792" t="str">
            <v>CitiPower</v>
          </cell>
          <cell r="H792" t="str">
            <v>Powercor</v>
          </cell>
          <cell r="I792" t="str">
            <v>Integral</v>
          </cell>
          <cell r="J792" t="str">
            <v>EnergyAustralia</v>
          </cell>
          <cell r="K792" t="str">
            <v>Rural NSW</v>
          </cell>
          <cell r="L792" t="str">
            <v>Energex</v>
          </cell>
          <cell r="M792" t="str">
            <v>Ergon</v>
          </cell>
          <cell r="N792" t="str">
            <v>Non Incumbent</v>
          </cell>
        </row>
        <row r="793">
          <cell r="C793">
            <v>36526</v>
          </cell>
          <cell r="D793">
            <v>0</v>
          </cell>
          <cell r="E793">
            <v>0</v>
          </cell>
          <cell r="F793">
            <v>0</v>
          </cell>
          <cell r="G793">
            <v>0</v>
          </cell>
          <cell r="H793">
            <v>0</v>
          </cell>
          <cell r="I793">
            <v>0</v>
          </cell>
          <cell r="J793">
            <v>0</v>
          </cell>
          <cell r="K793">
            <v>0</v>
          </cell>
          <cell r="L793">
            <v>0</v>
          </cell>
          <cell r="M793">
            <v>0</v>
          </cell>
          <cell r="N793">
            <v>0</v>
          </cell>
        </row>
        <row r="794">
          <cell r="C794">
            <v>36892</v>
          </cell>
          <cell r="D794">
            <v>0</v>
          </cell>
          <cell r="E794">
            <v>0</v>
          </cell>
          <cell r="F794">
            <v>0</v>
          </cell>
          <cell r="G794">
            <v>0</v>
          </cell>
          <cell r="H794">
            <v>0</v>
          </cell>
          <cell r="I794">
            <v>0</v>
          </cell>
          <cell r="J794">
            <v>0</v>
          </cell>
          <cell r="K794">
            <v>0</v>
          </cell>
          <cell r="L794">
            <v>0</v>
          </cell>
          <cell r="M794">
            <v>0</v>
          </cell>
          <cell r="N794">
            <v>0</v>
          </cell>
        </row>
        <row r="795">
          <cell r="C795">
            <v>37257</v>
          </cell>
          <cell r="D795">
            <v>0.1</v>
          </cell>
          <cell r="E795">
            <v>0.11</v>
          </cell>
          <cell r="F795">
            <v>0</v>
          </cell>
          <cell r="G795">
            <v>0</v>
          </cell>
          <cell r="H795">
            <v>0.12</v>
          </cell>
          <cell r="I795">
            <v>0.12</v>
          </cell>
          <cell r="J795">
            <v>0.105</v>
          </cell>
          <cell r="K795">
            <v>0.1</v>
          </cell>
          <cell r="L795">
            <v>0.12</v>
          </cell>
          <cell r="M795">
            <v>0</v>
          </cell>
          <cell r="N795">
            <v>0.1</v>
          </cell>
        </row>
        <row r="796">
          <cell r="C796">
            <v>37622</v>
          </cell>
          <cell r="D796">
            <v>0.1</v>
          </cell>
          <cell r="E796">
            <v>0.11</v>
          </cell>
          <cell r="F796">
            <v>0</v>
          </cell>
          <cell r="G796">
            <v>0</v>
          </cell>
          <cell r="H796">
            <v>0.12</v>
          </cell>
          <cell r="I796">
            <v>0.12</v>
          </cell>
          <cell r="J796">
            <v>0.105</v>
          </cell>
          <cell r="K796">
            <v>0.1</v>
          </cell>
          <cell r="L796">
            <v>0.12</v>
          </cell>
          <cell r="M796">
            <v>0</v>
          </cell>
          <cell r="N796">
            <v>0.1</v>
          </cell>
        </row>
        <row r="797">
          <cell r="C797">
            <v>37987</v>
          </cell>
          <cell r="D797">
            <v>0.1</v>
          </cell>
          <cell r="E797">
            <v>0.11</v>
          </cell>
          <cell r="F797">
            <v>0</v>
          </cell>
          <cell r="G797">
            <v>0</v>
          </cell>
          <cell r="H797">
            <v>0.12</v>
          </cell>
          <cell r="I797">
            <v>0.11</v>
          </cell>
          <cell r="J797">
            <v>0.105</v>
          </cell>
          <cell r="K797">
            <v>0.1</v>
          </cell>
          <cell r="L797">
            <v>0.12</v>
          </cell>
          <cell r="M797">
            <v>0</v>
          </cell>
          <cell r="N797">
            <v>0.1</v>
          </cell>
        </row>
        <row r="798">
          <cell r="C798">
            <v>38353</v>
          </cell>
          <cell r="D798">
            <v>0.12</v>
          </cell>
          <cell r="E798">
            <v>0.13</v>
          </cell>
          <cell r="F798">
            <v>0</v>
          </cell>
          <cell r="G798">
            <v>0</v>
          </cell>
          <cell r="H798">
            <v>0.14000000000000001</v>
          </cell>
          <cell r="I798">
            <v>0.12</v>
          </cell>
          <cell r="J798">
            <v>0.14000000000000001</v>
          </cell>
          <cell r="K798">
            <v>0.12</v>
          </cell>
          <cell r="L798">
            <v>0.12</v>
          </cell>
          <cell r="M798">
            <v>0</v>
          </cell>
          <cell r="N798">
            <v>0.1</v>
          </cell>
        </row>
        <row r="799">
          <cell r="C799">
            <v>38718</v>
          </cell>
          <cell r="D799">
            <v>0.14000000000000001</v>
          </cell>
          <cell r="E799">
            <v>0.15</v>
          </cell>
          <cell r="F799">
            <v>0</v>
          </cell>
          <cell r="G799">
            <v>0</v>
          </cell>
          <cell r="H799">
            <v>0.14000000000000001</v>
          </cell>
          <cell r="I799">
            <v>0.12</v>
          </cell>
          <cell r="J799">
            <v>0.15</v>
          </cell>
          <cell r="K799">
            <v>0.12</v>
          </cell>
          <cell r="L799">
            <v>0.14000000000000001</v>
          </cell>
          <cell r="M799">
            <v>0</v>
          </cell>
          <cell r="N799">
            <v>0.12</v>
          </cell>
        </row>
        <row r="801">
          <cell r="C801" t="str">
            <v>CitiPower</v>
          </cell>
          <cell r="D801" t="str">
            <v>Pulse</v>
          </cell>
          <cell r="E801" t="str">
            <v>AGL</v>
          </cell>
          <cell r="F801" t="str">
            <v>TXU</v>
          </cell>
          <cell r="G801" t="str">
            <v>CitiPower</v>
          </cell>
          <cell r="H801" t="str">
            <v>Powercor</v>
          </cell>
          <cell r="I801" t="str">
            <v>Integral</v>
          </cell>
          <cell r="J801" t="str">
            <v>EnergyAustralia</v>
          </cell>
          <cell r="K801" t="str">
            <v>Rural NSW</v>
          </cell>
          <cell r="L801" t="str">
            <v>Energex</v>
          </cell>
          <cell r="M801" t="str">
            <v>Ergon</v>
          </cell>
          <cell r="N801" t="str">
            <v>Non Incumbent</v>
          </cell>
        </row>
        <row r="802">
          <cell r="C802">
            <v>36526</v>
          </cell>
          <cell r="D802">
            <v>0</v>
          </cell>
          <cell r="E802">
            <v>0</v>
          </cell>
          <cell r="F802">
            <v>0</v>
          </cell>
          <cell r="G802">
            <v>0</v>
          </cell>
          <cell r="H802">
            <v>0</v>
          </cell>
          <cell r="I802">
            <v>0</v>
          </cell>
          <cell r="J802">
            <v>0</v>
          </cell>
          <cell r="K802">
            <v>0</v>
          </cell>
          <cell r="L802">
            <v>0</v>
          </cell>
          <cell r="M802">
            <v>0</v>
          </cell>
          <cell r="N802">
            <v>0</v>
          </cell>
        </row>
        <row r="803">
          <cell r="C803">
            <v>36892</v>
          </cell>
          <cell r="D803">
            <v>0</v>
          </cell>
          <cell r="E803">
            <v>0</v>
          </cell>
          <cell r="F803">
            <v>0</v>
          </cell>
          <cell r="G803">
            <v>0</v>
          </cell>
          <cell r="H803">
            <v>0</v>
          </cell>
          <cell r="I803">
            <v>0</v>
          </cell>
          <cell r="J803">
            <v>0</v>
          </cell>
          <cell r="K803">
            <v>0</v>
          </cell>
          <cell r="L803">
            <v>0</v>
          </cell>
          <cell r="M803">
            <v>0</v>
          </cell>
          <cell r="N803">
            <v>0</v>
          </cell>
        </row>
        <row r="804">
          <cell r="C804">
            <v>37257</v>
          </cell>
          <cell r="D804">
            <v>0</v>
          </cell>
          <cell r="E804">
            <v>0</v>
          </cell>
          <cell r="F804">
            <v>0</v>
          </cell>
          <cell r="G804">
            <v>0</v>
          </cell>
          <cell r="H804">
            <v>0</v>
          </cell>
          <cell r="I804">
            <v>0</v>
          </cell>
          <cell r="J804">
            <v>0</v>
          </cell>
          <cell r="K804">
            <v>0</v>
          </cell>
          <cell r="L804">
            <v>0</v>
          </cell>
          <cell r="M804">
            <v>0</v>
          </cell>
          <cell r="N804">
            <v>0</v>
          </cell>
        </row>
        <row r="805">
          <cell r="C805">
            <v>37622</v>
          </cell>
          <cell r="D805">
            <v>0</v>
          </cell>
          <cell r="E805">
            <v>0</v>
          </cell>
          <cell r="F805">
            <v>0</v>
          </cell>
          <cell r="G805">
            <v>0</v>
          </cell>
          <cell r="H805">
            <v>0</v>
          </cell>
          <cell r="I805">
            <v>0</v>
          </cell>
          <cell r="J805">
            <v>0</v>
          </cell>
          <cell r="K805">
            <v>0</v>
          </cell>
          <cell r="L805">
            <v>0</v>
          </cell>
          <cell r="M805">
            <v>0</v>
          </cell>
          <cell r="N805">
            <v>0</v>
          </cell>
        </row>
        <row r="806">
          <cell r="C806">
            <v>37987</v>
          </cell>
          <cell r="D806">
            <v>0</v>
          </cell>
          <cell r="E806">
            <v>0</v>
          </cell>
          <cell r="F806">
            <v>0</v>
          </cell>
          <cell r="G806">
            <v>0</v>
          </cell>
          <cell r="H806">
            <v>0</v>
          </cell>
          <cell r="I806">
            <v>0</v>
          </cell>
          <cell r="J806">
            <v>0</v>
          </cell>
          <cell r="K806">
            <v>0</v>
          </cell>
          <cell r="L806">
            <v>0</v>
          </cell>
          <cell r="M806">
            <v>0</v>
          </cell>
          <cell r="N806">
            <v>0</v>
          </cell>
        </row>
        <row r="807">
          <cell r="C807">
            <v>38353</v>
          </cell>
          <cell r="D807">
            <v>0</v>
          </cell>
          <cell r="E807">
            <v>0</v>
          </cell>
          <cell r="F807">
            <v>0</v>
          </cell>
          <cell r="G807">
            <v>0</v>
          </cell>
          <cell r="H807">
            <v>0</v>
          </cell>
          <cell r="I807">
            <v>0</v>
          </cell>
          <cell r="J807">
            <v>0</v>
          </cell>
          <cell r="K807">
            <v>0</v>
          </cell>
          <cell r="L807">
            <v>0</v>
          </cell>
          <cell r="M807">
            <v>0</v>
          </cell>
          <cell r="N807">
            <v>0</v>
          </cell>
        </row>
        <row r="808">
          <cell r="C808">
            <v>38718</v>
          </cell>
          <cell r="D808">
            <v>0</v>
          </cell>
          <cell r="E808">
            <v>0</v>
          </cell>
          <cell r="F808">
            <v>0</v>
          </cell>
          <cell r="G808">
            <v>0</v>
          </cell>
          <cell r="H808">
            <v>0</v>
          </cell>
          <cell r="I808">
            <v>0</v>
          </cell>
          <cell r="J808">
            <v>0</v>
          </cell>
          <cell r="K808">
            <v>0</v>
          </cell>
          <cell r="L808">
            <v>0</v>
          </cell>
          <cell r="M808">
            <v>0</v>
          </cell>
          <cell r="N808">
            <v>0</v>
          </cell>
        </row>
        <row r="810">
          <cell r="C810" t="str">
            <v>Powercor</v>
          </cell>
          <cell r="D810" t="str">
            <v>Pulse</v>
          </cell>
          <cell r="E810" t="str">
            <v>AGL</v>
          </cell>
          <cell r="F810" t="str">
            <v>TXU</v>
          </cell>
          <cell r="G810" t="str">
            <v>CitiPower</v>
          </cell>
          <cell r="H810" t="str">
            <v>Powercor</v>
          </cell>
          <cell r="I810" t="str">
            <v>Integral</v>
          </cell>
          <cell r="J810" t="str">
            <v>EnergyAustralia</v>
          </cell>
          <cell r="K810" t="str">
            <v>Rural NSW</v>
          </cell>
          <cell r="L810" t="str">
            <v>Energex</v>
          </cell>
          <cell r="M810" t="str">
            <v>Ergon</v>
          </cell>
          <cell r="N810" t="str">
            <v>Non Incumbent</v>
          </cell>
        </row>
        <row r="811">
          <cell r="C811">
            <v>36526</v>
          </cell>
          <cell r="D811">
            <v>0</v>
          </cell>
          <cell r="E811">
            <v>0</v>
          </cell>
          <cell r="F811">
            <v>0</v>
          </cell>
          <cell r="G811">
            <v>0</v>
          </cell>
          <cell r="H811">
            <v>0</v>
          </cell>
          <cell r="I811">
            <v>0</v>
          </cell>
          <cell r="J811">
            <v>0</v>
          </cell>
          <cell r="K811">
            <v>0</v>
          </cell>
          <cell r="L811">
            <v>0</v>
          </cell>
          <cell r="M811">
            <v>0</v>
          </cell>
          <cell r="N811">
            <v>0</v>
          </cell>
        </row>
        <row r="812">
          <cell r="C812">
            <v>36892</v>
          </cell>
          <cell r="D812">
            <v>0</v>
          </cell>
          <cell r="E812">
            <v>0</v>
          </cell>
          <cell r="F812">
            <v>0</v>
          </cell>
          <cell r="G812">
            <v>0</v>
          </cell>
          <cell r="H812">
            <v>0</v>
          </cell>
          <cell r="I812">
            <v>0</v>
          </cell>
          <cell r="J812">
            <v>0</v>
          </cell>
          <cell r="K812">
            <v>0</v>
          </cell>
          <cell r="L812">
            <v>0</v>
          </cell>
          <cell r="M812">
            <v>0</v>
          </cell>
          <cell r="N812">
            <v>0</v>
          </cell>
        </row>
        <row r="813">
          <cell r="C813">
            <v>37257</v>
          </cell>
          <cell r="D813">
            <v>0.1</v>
          </cell>
          <cell r="E813">
            <v>0.11</v>
          </cell>
          <cell r="F813">
            <v>0.11</v>
          </cell>
          <cell r="G813">
            <v>0</v>
          </cell>
          <cell r="H813">
            <v>0</v>
          </cell>
          <cell r="I813">
            <v>0.1</v>
          </cell>
          <cell r="J813">
            <v>0.12</v>
          </cell>
          <cell r="K813">
            <v>0.12</v>
          </cell>
          <cell r="L813">
            <v>0.11</v>
          </cell>
          <cell r="M813">
            <v>0</v>
          </cell>
          <cell r="N813">
            <v>0.1</v>
          </cell>
        </row>
        <row r="814">
          <cell r="C814">
            <v>37622</v>
          </cell>
          <cell r="D814">
            <v>0.1</v>
          </cell>
          <cell r="E814">
            <v>0.11</v>
          </cell>
          <cell r="F814">
            <v>0.11</v>
          </cell>
          <cell r="G814">
            <v>0</v>
          </cell>
          <cell r="H814">
            <v>0</v>
          </cell>
          <cell r="I814">
            <v>0.1</v>
          </cell>
          <cell r="J814">
            <v>0.12</v>
          </cell>
          <cell r="K814">
            <v>0.12</v>
          </cell>
          <cell r="L814">
            <v>0.11</v>
          </cell>
          <cell r="M814">
            <v>0</v>
          </cell>
          <cell r="N814">
            <v>0.1</v>
          </cell>
        </row>
        <row r="815">
          <cell r="C815">
            <v>37987</v>
          </cell>
          <cell r="D815">
            <v>0.1</v>
          </cell>
          <cell r="E815">
            <v>0.11</v>
          </cell>
          <cell r="F815">
            <v>0.12</v>
          </cell>
          <cell r="G815">
            <v>0</v>
          </cell>
          <cell r="H815">
            <v>0</v>
          </cell>
          <cell r="I815">
            <v>0.1</v>
          </cell>
          <cell r="J815">
            <v>0.12</v>
          </cell>
          <cell r="K815">
            <v>0.12</v>
          </cell>
          <cell r="L815">
            <v>0.11</v>
          </cell>
          <cell r="M815">
            <v>0</v>
          </cell>
          <cell r="N815">
            <v>0.1</v>
          </cell>
        </row>
        <row r="816">
          <cell r="C816">
            <v>38353</v>
          </cell>
          <cell r="D816">
            <v>0.12</v>
          </cell>
          <cell r="E816">
            <v>0.13</v>
          </cell>
          <cell r="F816">
            <v>0.12</v>
          </cell>
          <cell r="G816">
            <v>0</v>
          </cell>
          <cell r="H816">
            <v>0</v>
          </cell>
          <cell r="I816">
            <v>0.1</v>
          </cell>
          <cell r="J816">
            <v>0.12</v>
          </cell>
          <cell r="K816">
            <v>0.1</v>
          </cell>
          <cell r="L816">
            <v>0.11</v>
          </cell>
          <cell r="M816">
            <v>0</v>
          </cell>
          <cell r="N816">
            <v>0.1</v>
          </cell>
        </row>
        <row r="817">
          <cell r="C817">
            <v>38718</v>
          </cell>
          <cell r="D817">
            <v>0.12</v>
          </cell>
          <cell r="E817">
            <v>0.13</v>
          </cell>
          <cell r="F817">
            <v>0.14000000000000001</v>
          </cell>
          <cell r="G817">
            <v>0</v>
          </cell>
          <cell r="H817">
            <v>0</v>
          </cell>
          <cell r="I817">
            <v>0.1</v>
          </cell>
          <cell r="J817">
            <v>0.12</v>
          </cell>
          <cell r="K817">
            <v>0.1</v>
          </cell>
          <cell r="L817">
            <v>0.11</v>
          </cell>
          <cell r="M817">
            <v>0</v>
          </cell>
          <cell r="N817">
            <v>0.1</v>
          </cell>
        </row>
        <row r="819">
          <cell r="C819" t="str">
            <v>Integral</v>
          </cell>
          <cell r="D819" t="str">
            <v>Pulse</v>
          </cell>
          <cell r="E819" t="str">
            <v>AGL</v>
          </cell>
          <cell r="F819" t="str">
            <v>TXU</v>
          </cell>
          <cell r="G819" t="str">
            <v>CitiPower</v>
          </cell>
          <cell r="H819" t="str">
            <v>Powercor</v>
          </cell>
          <cell r="I819" t="str">
            <v>Integral</v>
          </cell>
          <cell r="J819" t="str">
            <v>EnergyAustralia</v>
          </cell>
          <cell r="K819" t="str">
            <v>Rural NSW</v>
          </cell>
          <cell r="L819" t="str">
            <v>Energex</v>
          </cell>
          <cell r="M819" t="str">
            <v>Ergon</v>
          </cell>
          <cell r="N819" t="str">
            <v>Non Incumbent</v>
          </cell>
        </row>
        <row r="820">
          <cell r="C820">
            <v>36526</v>
          </cell>
          <cell r="D820">
            <v>0</v>
          </cell>
          <cell r="E820">
            <v>0</v>
          </cell>
          <cell r="F820">
            <v>0</v>
          </cell>
          <cell r="G820">
            <v>0</v>
          </cell>
          <cell r="H820">
            <v>0</v>
          </cell>
          <cell r="I820">
            <v>0</v>
          </cell>
          <cell r="J820">
            <v>0</v>
          </cell>
          <cell r="K820">
            <v>0</v>
          </cell>
          <cell r="L820">
            <v>0</v>
          </cell>
          <cell r="M820">
            <v>0</v>
          </cell>
          <cell r="N820">
            <v>0</v>
          </cell>
        </row>
        <row r="821">
          <cell r="C821">
            <v>36892</v>
          </cell>
          <cell r="D821">
            <v>0</v>
          </cell>
          <cell r="E821">
            <v>0</v>
          </cell>
          <cell r="F821">
            <v>0</v>
          </cell>
          <cell r="G821">
            <v>0</v>
          </cell>
          <cell r="H821">
            <v>0</v>
          </cell>
          <cell r="I821">
            <v>0</v>
          </cell>
          <cell r="J821">
            <v>0</v>
          </cell>
          <cell r="K821">
            <v>0</v>
          </cell>
          <cell r="L821">
            <v>0</v>
          </cell>
          <cell r="M821">
            <v>0</v>
          </cell>
          <cell r="N821">
            <v>0</v>
          </cell>
        </row>
        <row r="822">
          <cell r="C822">
            <v>37257</v>
          </cell>
          <cell r="D822">
            <v>0.14000000000000001</v>
          </cell>
          <cell r="E822">
            <v>0.17</v>
          </cell>
          <cell r="F822">
            <v>0.17</v>
          </cell>
          <cell r="G822">
            <v>0</v>
          </cell>
          <cell r="H822">
            <v>0.17</v>
          </cell>
          <cell r="I822">
            <v>0</v>
          </cell>
          <cell r="J822">
            <v>0.17</v>
          </cell>
          <cell r="K822">
            <v>0.15</v>
          </cell>
          <cell r="L822">
            <v>0.18</v>
          </cell>
          <cell r="M822">
            <v>0</v>
          </cell>
          <cell r="N822">
            <v>0.17</v>
          </cell>
        </row>
        <row r="823">
          <cell r="C823">
            <v>37622</v>
          </cell>
          <cell r="D823">
            <v>0.14000000000000001</v>
          </cell>
          <cell r="E823">
            <v>0.17</v>
          </cell>
          <cell r="F823">
            <v>0.17</v>
          </cell>
          <cell r="G823">
            <v>0</v>
          </cell>
          <cell r="H823">
            <v>0.17</v>
          </cell>
          <cell r="I823">
            <v>0</v>
          </cell>
          <cell r="J823">
            <v>0.17</v>
          </cell>
          <cell r="K823">
            <v>0.15</v>
          </cell>
          <cell r="L823">
            <v>0.18</v>
          </cell>
          <cell r="M823">
            <v>0</v>
          </cell>
          <cell r="N823">
            <v>0.17</v>
          </cell>
        </row>
        <row r="824">
          <cell r="C824">
            <v>37987</v>
          </cell>
          <cell r="D824">
            <v>0.12</v>
          </cell>
          <cell r="E824">
            <v>0.15</v>
          </cell>
          <cell r="F824">
            <v>0.15</v>
          </cell>
          <cell r="G824">
            <v>0</v>
          </cell>
          <cell r="H824">
            <v>0.17</v>
          </cell>
          <cell r="I824">
            <v>0</v>
          </cell>
          <cell r="J824">
            <v>0.17</v>
          </cell>
          <cell r="K824">
            <v>0.14000000000000001</v>
          </cell>
          <cell r="L824">
            <v>0.16</v>
          </cell>
          <cell r="M824">
            <v>0</v>
          </cell>
          <cell r="N824">
            <v>0.17</v>
          </cell>
        </row>
        <row r="825">
          <cell r="C825">
            <v>38353</v>
          </cell>
          <cell r="D825">
            <v>0.1</v>
          </cell>
          <cell r="E825">
            <v>0.1</v>
          </cell>
          <cell r="F825">
            <v>0.1</v>
          </cell>
          <cell r="G825">
            <v>0</v>
          </cell>
          <cell r="H825">
            <v>0.12</v>
          </cell>
          <cell r="I825">
            <v>0</v>
          </cell>
          <cell r="J825">
            <v>0.12</v>
          </cell>
          <cell r="K825">
            <v>0.1</v>
          </cell>
          <cell r="L825">
            <v>0.14000000000000001</v>
          </cell>
          <cell r="M825">
            <v>0</v>
          </cell>
          <cell r="N825">
            <v>0.14000000000000001</v>
          </cell>
        </row>
        <row r="826">
          <cell r="C826">
            <v>38718</v>
          </cell>
          <cell r="D826">
            <v>0.08</v>
          </cell>
          <cell r="E826">
            <v>0.08</v>
          </cell>
          <cell r="F826">
            <v>0.08</v>
          </cell>
          <cell r="G826">
            <v>0</v>
          </cell>
          <cell r="H826">
            <v>0.1</v>
          </cell>
          <cell r="I826">
            <v>0</v>
          </cell>
          <cell r="J826">
            <v>0.1</v>
          </cell>
          <cell r="K826">
            <v>0.1</v>
          </cell>
          <cell r="L826">
            <v>0.1</v>
          </cell>
          <cell r="M826">
            <v>0</v>
          </cell>
          <cell r="N826">
            <v>0.1</v>
          </cell>
        </row>
        <row r="828">
          <cell r="C828" t="str">
            <v>EnergyAustralia</v>
          </cell>
          <cell r="D828" t="str">
            <v>Pulse</v>
          </cell>
          <cell r="E828" t="str">
            <v>AGL</v>
          </cell>
          <cell r="F828" t="str">
            <v>TXU</v>
          </cell>
          <cell r="G828" t="str">
            <v>CitiPower</v>
          </cell>
          <cell r="H828" t="str">
            <v>Powercor</v>
          </cell>
          <cell r="I828" t="str">
            <v>Integral</v>
          </cell>
          <cell r="J828" t="str">
            <v>EnergyAustralia</v>
          </cell>
          <cell r="K828" t="str">
            <v>Rural NSW</v>
          </cell>
          <cell r="L828" t="str">
            <v>Energex</v>
          </cell>
          <cell r="M828" t="str">
            <v>Ergon</v>
          </cell>
          <cell r="N828" t="str">
            <v>Non Incumbent</v>
          </cell>
        </row>
        <row r="829">
          <cell r="C829">
            <v>36526</v>
          </cell>
          <cell r="D829">
            <v>0</v>
          </cell>
          <cell r="E829">
            <v>0</v>
          </cell>
          <cell r="F829">
            <v>0</v>
          </cell>
          <cell r="G829">
            <v>0</v>
          </cell>
          <cell r="H829">
            <v>0</v>
          </cell>
          <cell r="I829">
            <v>0</v>
          </cell>
          <cell r="J829">
            <v>0</v>
          </cell>
          <cell r="K829">
            <v>0</v>
          </cell>
          <cell r="L829">
            <v>0</v>
          </cell>
          <cell r="M829">
            <v>0</v>
          </cell>
          <cell r="N829">
            <v>0</v>
          </cell>
        </row>
        <row r="830">
          <cell r="C830">
            <v>36892</v>
          </cell>
          <cell r="D830">
            <v>0</v>
          </cell>
          <cell r="E830">
            <v>0</v>
          </cell>
          <cell r="F830">
            <v>0</v>
          </cell>
          <cell r="G830">
            <v>0</v>
          </cell>
          <cell r="H830">
            <v>0</v>
          </cell>
          <cell r="I830">
            <v>0</v>
          </cell>
          <cell r="J830">
            <v>0</v>
          </cell>
          <cell r="K830">
            <v>0</v>
          </cell>
          <cell r="L830">
            <v>0</v>
          </cell>
          <cell r="M830">
            <v>0</v>
          </cell>
          <cell r="N830">
            <v>0</v>
          </cell>
        </row>
        <row r="831">
          <cell r="C831">
            <v>37257</v>
          </cell>
          <cell r="D831">
            <v>0.2</v>
          </cell>
          <cell r="E831">
            <v>0.17</v>
          </cell>
          <cell r="F831">
            <v>0.15</v>
          </cell>
          <cell r="G831">
            <v>0</v>
          </cell>
          <cell r="H831">
            <v>0.15</v>
          </cell>
          <cell r="I831">
            <v>0.2</v>
          </cell>
          <cell r="J831">
            <v>0</v>
          </cell>
          <cell r="K831">
            <v>0.18</v>
          </cell>
          <cell r="L831">
            <v>0.15</v>
          </cell>
          <cell r="M831">
            <v>0</v>
          </cell>
          <cell r="N831">
            <v>0.15</v>
          </cell>
        </row>
        <row r="832">
          <cell r="C832">
            <v>37622</v>
          </cell>
          <cell r="D832">
            <v>0.2</v>
          </cell>
          <cell r="E832">
            <v>0.15</v>
          </cell>
          <cell r="F832">
            <v>0.15</v>
          </cell>
          <cell r="G832">
            <v>0</v>
          </cell>
          <cell r="H832">
            <v>0.15</v>
          </cell>
          <cell r="I832">
            <v>0.2</v>
          </cell>
          <cell r="J832">
            <v>0</v>
          </cell>
          <cell r="K832">
            <v>0.18</v>
          </cell>
          <cell r="L832">
            <v>0.15</v>
          </cell>
          <cell r="M832">
            <v>0</v>
          </cell>
          <cell r="N832">
            <v>0.15</v>
          </cell>
        </row>
        <row r="833">
          <cell r="C833">
            <v>37987</v>
          </cell>
          <cell r="D833">
            <v>0.2</v>
          </cell>
          <cell r="E833">
            <v>0.15</v>
          </cell>
          <cell r="F833">
            <v>0.15</v>
          </cell>
          <cell r="G833">
            <v>0</v>
          </cell>
          <cell r="H833">
            <v>0.15</v>
          </cell>
          <cell r="I833">
            <v>0.2</v>
          </cell>
          <cell r="J833">
            <v>0</v>
          </cell>
          <cell r="K833">
            <v>0.18</v>
          </cell>
          <cell r="L833">
            <v>0.15</v>
          </cell>
          <cell r="M833">
            <v>0</v>
          </cell>
          <cell r="N833">
            <v>0.15</v>
          </cell>
        </row>
        <row r="834">
          <cell r="C834">
            <v>38353</v>
          </cell>
          <cell r="D834">
            <v>0.18</v>
          </cell>
          <cell r="E834">
            <v>0.17</v>
          </cell>
          <cell r="F834">
            <v>0.15</v>
          </cell>
          <cell r="G834">
            <v>0</v>
          </cell>
          <cell r="H834">
            <v>0.15</v>
          </cell>
          <cell r="I834">
            <v>0.18</v>
          </cell>
          <cell r="J834">
            <v>0</v>
          </cell>
          <cell r="K834">
            <v>0.18</v>
          </cell>
          <cell r="L834">
            <v>0.18</v>
          </cell>
          <cell r="M834">
            <v>0</v>
          </cell>
          <cell r="N834">
            <v>0.15</v>
          </cell>
        </row>
        <row r="835">
          <cell r="C835">
            <v>38718</v>
          </cell>
          <cell r="D835">
            <v>0.18</v>
          </cell>
          <cell r="E835">
            <v>0.17</v>
          </cell>
          <cell r="F835">
            <v>0.15</v>
          </cell>
          <cell r="G835">
            <v>0</v>
          </cell>
          <cell r="H835">
            <v>0.17</v>
          </cell>
          <cell r="I835">
            <v>0.18</v>
          </cell>
          <cell r="J835">
            <v>0</v>
          </cell>
          <cell r="K835">
            <v>0.18</v>
          </cell>
          <cell r="L835">
            <v>0.18</v>
          </cell>
          <cell r="M835">
            <v>0</v>
          </cell>
          <cell r="N835">
            <v>0.15</v>
          </cell>
        </row>
        <row r="837">
          <cell r="C837" t="str">
            <v>Rural NSW</v>
          </cell>
          <cell r="D837" t="str">
            <v>Pulse</v>
          </cell>
          <cell r="E837" t="str">
            <v>AGL</v>
          </cell>
          <cell r="F837" t="str">
            <v>TXU</v>
          </cell>
          <cell r="G837" t="str">
            <v>CitiPower</v>
          </cell>
          <cell r="H837" t="str">
            <v>Powercor</v>
          </cell>
          <cell r="I837" t="str">
            <v>Integral</v>
          </cell>
          <cell r="J837" t="str">
            <v>EnergyAustralia</v>
          </cell>
          <cell r="K837" t="str">
            <v>Rural NSW</v>
          </cell>
          <cell r="L837" t="str">
            <v>Energex</v>
          </cell>
          <cell r="M837" t="str">
            <v>Ergon</v>
          </cell>
          <cell r="N837" t="str">
            <v>Non Incumbent</v>
          </cell>
        </row>
        <row r="838">
          <cell r="C838">
            <v>36526</v>
          </cell>
          <cell r="D838">
            <v>0</v>
          </cell>
          <cell r="E838">
            <v>0</v>
          </cell>
          <cell r="F838">
            <v>0</v>
          </cell>
          <cell r="G838">
            <v>0</v>
          </cell>
          <cell r="H838">
            <v>0</v>
          </cell>
          <cell r="I838">
            <v>0</v>
          </cell>
          <cell r="J838">
            <v>0</v>
          </cell>
          <cell r="K838">
            <v>0</v>
          </cell>
          <cell r="L838">
            <v>0</v>
          </cell>
          <cell r="M838">
            <v>0</v>
          </cell>
          <cell r="N838">
            <v>0</v>
          </cell>
        </row>
        <row r="839">
          <cell r="C839">
            <v>36892</v>
          </cell>
          <cell r="D839">
            <v>0</v>
          </cell>
          <cell r="E839">
            <v>0</v>
          </cell>
          <cell r="F839">
            <v>0</v>
          </cell>
          <cell r="G839">
            <v>0</v>
          </cell>
          <cell r="H839">
            <v>0</v>
          </cell>
          <cell r="I839">
            <v>0</v>
          </cell>
          <cell r="J839">
            <v>0</v>
          </cell>
          <cell r="K839">
            <v>0</v>
          </cell>
          <cell r="L839">
            <v>0</v>
          </cell>
          <cell r="M839">
            <v>0</v>
          </cell>
          <cell r="N839">
            <v>0</v>
          </cell>
        </row>
        <row r="840">
          <cell r="C840">
            <v>37257</v>
          </cell>
          <cell r="D840">
            <v>0.15</v>
          </cell>
          <cell r="E840">
            <v>0.15</v>
          </cell>
          <cell r="F840">
            <v>0.14000000000000001</v>
          </cell>
          <cell r="G840">
            <v>0</v>
          </cell>
          <cell r="H840">
            <v>0.1</v>
          </cell>
          <cell r="I840">
            <v>0.15</v>
          </cell>
          <cell r="J840">
            <v>0.14000000000000001</v>
          </cell>
          <cell r="K840">
            <v>0</v>
          </cell>
          <cell r="L840">
            <v>0.1</v>
          </cell>
          <cell r="M840">
            <v>0</v>
          </cell>
          <cell r="N840">
            <v>0.08</v>
          </cell>
        </row>
        <row r="841">
          <cell r="C841">
            <v>37622</v>
          </cell>
          <cell r="D841">
            <v>0.15</v>
          </cell>
          <cell r="E841">
            <v>0.15</v>
          </cell>
          <cell r="F841">
            <v>0.14000000000000001</v>
          </cell>
          <cell r="G841">
            <v>0</v>
          </cell>
          <cell r="H841">
            <v>0.1</v>
          </cell>
          <cell r="I841">
            <v>0.15</v>
          </cell>
          <cell r="J841">
            <v>0.14000000000000001</v>
          </cell>
          <cell r="K841">
            <v>0</v>
          </cell>
          <cell r="L841">
            <v>0.1</v>
          </cell>
          <cell r="M841">
            <v>0</v>
          </cell>
          <cell r="N841">
            <v>0.08</v>
          </cell>
        </row>
        <row r="842">
          <cell r="C842">
            <v>37987</v>
          </cell>
          <cell r="D842">
            <v>0.15</v>
          </cell>
          <cell r="E842">
            <v>0.15</v>
          </cell>
          <cell r="F842">
            <v>0.13</v>
          </cell>
          <cell r="G842">
            <v>0</v>
          </cell>
          <cell r="H842">
            <v>0.1</v>
          </cell>
          <cell r="I842">
            <v>0.15</v>
          </cell>
          <cell r="J842">
            <v>0.12</v>
          </cell>
          <cell r="K842">
            <v>0</v>
          </cell>
          <cell r="L842">
            <v>0.1</v>
          </cell>
          <cell r="M842">
            <v>0</v>
          </cell>
          <cell r="N842">
            <v>0.08</v>
          </cell>
        </row>
        <row r="843">
          <cell r="C843">
            <v>38353</v>
          </cell>
          <cell r="D843">
            <v>0.12</v>
          </cell>
          <cell r="E843">
            <v>0.12</v>
          </cell>
          <cell r="F843">
            <v>0.12</v>
          </cell>
          <cell r="G843">
            <v>0</v>
          </cell>
          <cell r="H843">
            <v>0.1</v>
          </cell>
          <cell r="I843">
            <v>0.15</v>
          </cell>
          <cell r="J843">
            <v>0.12</v>
          </cell>
          <cell r="K843">
            <v>0</v>
          </cell>
          <cell r="L843">
            <v>0.1</v>
          </cell>
          <cell r="M843">
            <v>0</v>
          </cell>
          <cell r="N843">
            <v>7.0000000000000007E-2</v>
          </cell>
        </row>
        <row r="844">
          <cell r="C844">
            <v>38718</v>
          </cell>
          <cell r="D844">
            <v>0.12</v>
          </cell>
          <cell r="E844">
            <v>0.12</v>
          </cell>
          <cell r="F844">
            <v>0.12</v>
          </cell>
          <cell r="G844">
            <v>0</v>
          </cell>
          <cell r="H844">
            <v>0.1</v>
          </cell>
          <cell r="I844">
            <v>0.15</v>
          </cell>
          <cell r="J844">
            <v>0.12</v>
          </cell>
          <cell r="K844">
            <v>0</v>
          </cell>
          <cell r="L844">
            <v>0.1</v>
          </cell>
          <cell r="M844">
            <v>0</v>
          </cell>
          <cell r="N844">
            <v>0.08</v>
          </cell>
        </row>
        <row r="846">
          <cell r="C846" t="str">
            <v>Energex</v>
          </cell>
          <cell r="D846" t="str">
            <v>Pulse</v>
          </cell>
          <cell r="E846" t="str">
            <v>AGL</v>
          </cell>
          <cell r="F846" t="str">
            <v>TXU</v>
          </cell>
          <cell r="G846" t="str">
            <v>CitiPower</v>
          </cell>
          <cell r="H846" t="str">
            <v>Powercor</v>
          </cell>
          <cell r="I846" t="str">
            <v>Integral</v>
          </cell>
          <cell r="J846" t="str">
            <v>EnergyAustralia</v>
          </cell>
          <cell r="K846" t="str">
            <v>Rural NSW</v>
          </cell>
          <cell r="L846" t="str">
            <v>Energex</v>
          </cell>
          <cell r="M846" t="str">
            <v>Ergon</v>
          </cell>
          <cell r="N846" t="str">
            <v>Non Incumbent</v>
          </cell>
        </row>
        <row r="847">
          <cell r="C847">
            <v>36526</v>
          </cell>
          <cell r="D847">
            <v>0</v>
          </cell>
          <cell r="E847">
            <v>0</v>
          </cell>
          <cell r="F847">
            <v>0</v>
          </cell>
          <cell r="G847">
            <v>0</v>
          </cell>
          <cell r="H847">
            <v>0</v>
          </cell>
          <cell r="I847">
            <v>0</v>
          </cell>
          <cell r="J847">
            <v>0</v>
          </cell>
          <cell r="K847">
            <v>0</v>
          </cell>
          <cell r="L847">
            <v>0</v>
          </cell>
          <cell r="M847">
            <v>0</v>
          </cell>
          <cell r="N847">
            <v>0</v>
          </cell>
        </row>
        <row r="848">
          <cell r="C848">
            <v>36892</v>
          </cell>
          <cell r="D848">
            <v>0</v>
          </cell>
          <cell r="E848">
            <v>0</v>
          </cell>
          <cell r="F848">
            <v>0</v>
          </cell>
          <cell r="G848">
            <v>0</v>
          </cell>
          <cell r="H848">
            <v>0</v>
          </cell>
          <cell r="I848">
            <v>0</v>
          </cell>
          <cell r="J848">
            <v>0</v>
          </cell>
          <cell r="K848">
            <v>0</v>
          </cell>
          <cell r="L848">
            <v>0</v>
          </cell>
          <cell r="M848">
            <v>0</v>
          </cell>
          <cell r="N848">
            <v>0</v>
          </cell>
        </row>
        <row r="849">
          <cell r="C849">
            <v>37257</v>
          </cell>
          <cell r="D849">
            <v>0.12</v>
          </cell>
          <cell r="E849">
            <v>0.12</v>
          </cell>
          <cell r="F849">
            <v>0.12</v>
          </cell>
          <cell r="G849">
            <v>0</v>
          </cell>
          <cell r="H849">
            <v>0.14000000000000001</v>
          </cell>
          <cell r="I849">
            <v>0.11</v>
          </cell>
          <cell r="J849">
            <v>0.125</v>
          </cell>
          <cell r="K849">
            <v>0.1</v>
          </cell>
          <cell r="L849">
            <v>0</v>
          </cell>
          <cell r="M849">
            <v>0</v>
          </cell>
          <cell r="N849">
            <v>0.1</v>
          </cell>
        </row>
        <row r="850">
          <cell r="C850">
            <v>37622</v>
          </cell>
          <cell r="D850">
            <v>0.12</v>
          </cell>
          <cell r="E850">
            <v>0.12</v>
          </cell>
          <cell r="F850">
            <v>0.12</v>
          </cell>
          <cell r="G850">
            <v>0</v>
          </cell>
          <cell r="H850">
            <v>0.14000000000000001</v>
          </cell>
          <cell r="I850">
            <v>0.11</v>
          </cell>
          <cell r="J850">
            <v>0.125</v>
          </cell>
          <cell r="K850">
            <v>0.1</v>
          </cell>
          <cell r="L850">
            <v>0</v>
          </cell>
          <cell r="M850">
            <v>0</v>
          </cell>
          <cell r="N850">
            <v>0.1</v>
          </cell>
        </row>
        <row r="851">
          <cell r="C851">
            <v>37987</v>
          </cell>
          <cell r="D851">
            <v>0.12</v>
          </cell>
          <cell r="E851">
            <v>0.12</v>
          </cell>
          <cell r="F851">
            <v>0.12</v>
          </cell>
          <cell r="G851">
            <v>0</v>
          </cell>
          <cell r="H851">
            <v>0.12</v>
          </cell>
          <cell r="I851">
            <v>0.11</v>
          </cell>
          <cell r="J851">
            <v>0.125</v>
          </cell>
          <cell r="K851">
            <v>0.1</v>
          </cell>
          <cell r="L851">
            <v>0</v>
          </cell>
          <cell r="M851">
            <v>0</v>
          </cell>
          <cell r="N851">
            <v>0.1</v>
          </cell>
        </row>
        <row r="852">
          <cell r="C852">
            <v>38353</v>
          </cell>
          <cell r="D852">
            <v>0.12</v>
          </cell>
          <cell r="E852">
            <v>0.12</v>
          </cell>
          <cell r="F852">
            <v>0.12</v>
          </cell>
          <cell r="G852">
            <v>0</v>
          </cell>
          <cell r="H852">
            <v>0.1</v>
          </cell>
          <cell r="I852">
            <v>0.1</v>
          </cell>
          <cell r="J852">
            <v>0.12</v>
          </cell>
          <cell r="K852">
            <v>0.12</v>
          </cell>
          <cell r="L852">
            <v>0</v>
          </cell>
          <cell r="M852">
            <v>0</v>
          </cell>
          <cell r="N852">
            <v>0.1</v>
          </cell>
        </row>
        <row r="853">
          <cell r="C853">
            <v>38718</v>
          </cell>
          <cell r="D853">
            <v>0.12</v>
          </cell>
          <cell r="E853">
            <v>0.12</v>
          </cell>
          <cell r="F853">
            <v>0.12</v>
          </cell>
          <cell r="G853">
            <v>0</v>
          </cell>
          <cell r="H853">
            <v>0.1</v>
          </cell>
          <cell r="I853">
            <v>0.1</v>
          </cell>
          <cell r="J853">
            <v>0.12</v>
          </cell>
          <cell r="K853">
            <v>0.12</v>
          </cell>
          <cell r="L853">
            <v>0</v>
          </cell>
          <cell r="M853">
            <v>0</v>
          </cell>
          <cell r="N853">
            <v>0.1</v>
          </cell>
        </row>
        <row r="855">
          <cell r="C855" t="str">
            <v>Ergon</v>
          </cell>
          <cell r="D855" t="str">
            <v>Pulse</v>
          </cell>
          <cell r="E855" t="str">
            <v>AGL</v>
          </cell>
          <cell r="F855" t="str">
            <v>TXU</v>
          </cell>
          <cell r="G855" t="str">
            <v>CitiPower</v>
          </cell>
          <cell r="H855" t="str">
            <v>Powercor</v>
          </cell>
          <cell r="I855" t="str">
            <v>Integral</v>
          </cell>
          <cell r="J855" t="str">
            <v>EnergyAustralia</v>
          </cell>
          <cell r="K855" t="str">
            <v>Rural NSW</v>
          </cell>
          <cell r="L855" t="str">
            <v>Energex</v>
          </cell>
          <cell r="M855" t="str">
            <v>Ergon</v>
          </cell>
          <cell r="N855" t="str">
            <v>Non Incumbent</v>
          </cell>
        </row>
        <row r="856">
          <cell r="C856">
            <v>36526</v>
          </cell>
          <cell r="D856">
            <v>0</v>
          </cell>
          <cell r="E856">
            <v>0</v>
          </cell>
          <cell r="F856">
            <v>0</v>
          </cell>
          <cell r="G856">
            <v>0</v>
          </cell>
          <cell r="H856">
            <v>0</v>
          </cell>
          <cell r="I856">
            <v>0</v>
          </cell>
          <cell r="J856">
            <v>0</v>
          </cell>
          <cell r="K856">
            <v>0</v>
          </cell>
          <cell r="L856">
            <v>0</v>
          </cell>
          <cell r="M856">
            <v>0</v>
          </cell>
          <cell r="N856">
            <v>0</v>
          </cell>
        </row>
        <row r="857">
          <cell r="C857">
            <v>36892</v>
          </cell>
          <cell r="D857">
            <v>0</v>
          </cell>
          <cell r="E857">
            <v>0</v>
          </cell>
          <cell r="F857">
            <v>0</v>
          </cell>
          <cell r="G857">
            <v>0</v>
          </cell>
          <cell r="H857">
            <v>0</v>
          </cell>
          <cell r="I857">
            <v>0</v>
          </cell>
          <cell r="J857">
            <v>0</v>
          </cell>
          <cell r="K857">
            <v>0</v>
          </cell>
          <cell r="L857">
            <v>0</v>
          </cell>
          <cell r="M857">
            <v>0</v>
          </cell>
          <cell r="N857">
            <v>0</v>
          </cell>
        </row>
        <row r="858">
          <cell r="C858">
            <v>37257</v>
          </cell>
          <cell r="D858">
            <v>0</v>
          </cell>
          <cell r="E858">
            <v>0</v>
          </cell>
          <cell r="F858">
            <v>0</v>
          </cell>
          <cell r="G858">
            <v>0</v>
          </cell>
          <cell r="H858">
            <v>0</v>
          </cell>
          <cell r="I858">
            <v>0</v>
          </cell>
          <cell r="J858">
            <v>0</v>
          </cell>
          <cell r="K858">
            <v>0</v>
          </cell>
          <cell r="L858">
            <v>0</v>
          </cell>
          <cell r="M858">
            <v>0</v>
          </cell>
          <cell r="N858">
            <v>0</v>
          </cell>
        </row>
        <row r="859">
          <cell r="C859">
            <v>37622</v>
          </cell>
          <cell r="D859">
            <v>0</v>
          </cell>
          <cell r="E859">
            <v>0</v>
          </cell>
          <cell r="F859">
            <v>0</v>
          </cell>
          <cell r="G859">
            <v>0</v>
          </cell>
          <cell r="H859">
            <v>0</v>
          </cell>
          <cell r="I859">
            <v>0</v>
          </cell>
          <cell r="J859">
            <v>0</v>
          </cell>
          <cell r="K859">
            <v>0</v>
          </cell>
          <cell r="L859">
            <v>0</v>
          </cell>
          <cell r="M859">
            <v>0</v>
          </cell>
          <cell r="N859">
            <v>0</v>
          </cell>
        </row>
        <row r="860">
          <cell r="C860">
            <v>37987</v>
          </cell>
          <cell r="D860">
            <v>0</v>
          </cell>
          <cell r="E860">
            <v>0</v>
          </cell>
          <cell r="F860">
            <v>0</v>
          </cell>
          <cell r="G860">
            <v>0</v>
          </cell>
          <cell r="H860">
            <v>0</v>
          </cell>
          <cell r="I860">
            <v>0</v>
          </cell>
          <cell r="J860">
            <v>0</v>
          </cell>
          <cell r="K860">
            <v>0</v>
          </cell>
          <cell r="L860">
            <v>0</v>
          </cell>
          <cell r="M860">
            <v>0</v>
          </cell>
          <cell r="N860">
            <v>0</v>
          </cell>
        </row>
        <row r="861">
          <cell r="C861">
            <v>38353</v>
          </cell>
          <cell r="D861">
            <v>0</v>
          </cell>
          <cell r="E861">
            <v>0</v>
          </cell>
          <cell r="F861">
            <v>0</v>
          </cell>
          <cell r="G861">
            <v>0</v>
          </cell>
          <cell r="H861">
            <v>0</v>
          </cell>
          <cell r="I861">
            <v>0</v>
          </cell>
          <cell r="J861">
            <v>0</v>
          </cell>
          <cell r="K861">
            <v>0</v>
          </cell>
          <cell r="L861">
            <v>0</v>
          </cell>
          <cell r="M861">
            <v>0</v>
          </cell>
          <cell r="N861">
            <v>0</v>
          </cell>
        </row>
        <row r="862">
          <cell r="C862">
            <v>38718</v>
          </cell>
          <cell r="D862">
            <v>0</v>
          </cell>
          <cell r="E862">
            <v>0</v>
          </cell>
          <cell r="F862">
            <v>0</v>
          </cell>
          <cell r="G862">
            <v>0</v>
          </cell>
          <cell r="H862">
            <v>0</v>
          </cell>
          <cell r="I862">
            <v>0</v>
          </cell>
          <cell r="J862">
            <v>0</v>
          </cell>
          <cell r="K862">
            <v>0</v>
          </cell>
          <cell r="L862">
            <v>0</v>
          </cell>
          <cell r="M862">
            <v>0</v>
          </cell>
          <cell r="N862">
            <v>0</v>
          </cell>
        </row>
        <row r="864">
          <cell r="C864" t="str">
            <v>Non Incumbent</v>
          </cell>
          <cell r="D864" t="str">
            <v>Pulse</v>
          </cell>
          <cell r="E864" t="str">
            <v>AGL</v>
          </cell>
          <cell r="F864" t="str">
            <v>TXU</v>
          </cell>
          <cell r="G864" t="str">
            <v>CitiPower</v>
          </cell>
          <cell r="H864" t="str">
            <v>Powercor</v>
          </cell>
          <cell r="I864" t="str">
            <v>Integral</v>
          </cell>
          <cell r="J864" t="str">
            <v>EnergyAustralia</v>
          </cell>
          <cell r="K864" t="str">
            <v>Rural NSW</v>
          </cell>
          <cell r="L864" t="str">
            <v>Energex</v>
          </cell>
          <cell r="M864" t="str">
            <v>Ergon</v>
          </cell>
          <cell r="N864" t="str">
            <v>Non Incumbent</v>
          </cell>
        </row>
        <row r="865">
          <cell r="C865">
            <v>36526</v>
          </cell>
          <cell r="D865">
            <v>0</v>
          </cell>
          <cell r="E865">
            <v>0</v>
          </cell>
          <cell r="F865">
            <v>0</v>
          </cell>
          <cell r="G865">
            <v>0</v>
          </cell>
          <cell r="H865">
            <v>0</v>
          </cell>
          <cell r="I865">
            <v>0</v>
          </cell>
          <cell r="J865">
            <v>0</v>
          </cell>
          <cell r="K865">
            <v>0</v>
          </cell>
          <cell r="L865">
            <v>0</v>
          </cell>
          <cell r="M865">
            <v>0</v>
          </cell>
          <cell r="N865">
            <v>0</v>
          </cell>
        </row>
        <row r="866">
          <cell r="C866">
            <v>36892</v>
          </cell>
          <cell r="D866">
            <v>0</v>
          </cell>
          <cell r="E866">
            <v>0</v>
          </cell>
          <cell r="F866">
            <v>0</v>
          </cell>
          <cell r="G866">
            <v>0</v>
          </cell>
          <cell r="H866">
            <v>0</v>
          </cell>
          <cell r="I866">
            <v>0</v>
          </cell>
          <cell r="J866">
            <v>0</v>
          </cell>
          <cell r="K866">
            <v>0</v>
          </cell>
          <cell r="L866">
            <v>0</v>
          </cell>
          <cell r="M866">
            <v>0</v>
          </cell>
          <cell r="N866">
            <v>0</v>
          </cell>
        </row>
        <row r="867">
          <cell r="C867">
            <v>37257</v>
          </cell>
          <cell r="D867">
            <v>0.05</v>
          </cell>
          <cell r="E867">
            <v>0.05</v>
          </cell>
          <cell r="F867">
            <v>0.05</v>
          </cell>
          <cell r="G867">
            <v>0</v>
          </cell>
          <cell r="H867">
            <v>0.05</v>
          </cell>
          <cell r="I867">
            <v>0.05</v>
          </cell>
          <cell r="J867">
            <v>0.05</v>
          </cell>
          <cell r="K867">
            <v>0.05</v>
          </cell>
          <cell r="L867">
            <v>0.05</v>
          </cell>
          <cell r="M867">
            <v>0</v>
          </cell>
          <cell r="N867">
            <v>0</v>
          </cell>
        </row>
        <row r="868">
          <cell r="C868">
            <v>37622</v>
          </cell>
          <cell r="D868">
            <v>0.05</v>
          </cell>
          <cell r="E868">
            <v>0.05</v>
          </cell>
          <cell r="F868">
            <v>0.05</v>
          </cell>
          <cell r="G868">
            <v>0</v>
          </cell>
          <cell r="H868">
            <v>0.05</v>
          </cell>
          <cell r="I868">
            <v>0.05</v>
          </cell>
          <cell r="J868">
            <v>0.05</v>
          </cell>
          <cell r="K868">
            <v>0.05</v>
          </cell>
          <cell r="L868">
            <v>0.05</v>
          </cell>
          <cell r="M868">
            <v>0</v>
          </cell>
          <cell r="N868">
            <v>0</v>
          </cell>
        </row>
        <row r="869">
          <cell r="C869">
            <v>37987</v>
          </cell>
          <cell r="D869">
            <v>0.05</v>
          </cell>
          <cell r="E869">
            <v>0.05</v>
          </cell>
          <cell r="F869">
            <v>0.05</v>
          </cell>
          <cell r="G869">
            <v>0</v>
          </cell>
          <cell r="H869">
            <v>0.05</v>
          </cell>
          <cell r="I869">
            <v>0.05</v>
          </cell>
          <cell r="J869">
            <v>0.05</v>
          </cell>
          <cell r="K869">
            <v>0.05</v>
          </cell>
          <cell r="L869">
            <v>0.05</v>
          </cell>
          <cell r="M869">
            <v>0</v>
          </cell>
          <cell r="N869">
            <v>0</v>
          </cell>
        </row>
        <row r="870">
          <cell r="C870">
            <v>38353</v>
          </cell>
          <cell r="D870">
            <v>7.0000000000000007E-2</v>
          </cell>
          <cell r="E870">
            <v>7.0000000000000007E-2</v>
          </cell>
          <cell r="F870">
            <v>7.0000000000000007E-2</v>
          </cell>
          <cell r="G870">
            <v>0</v>
          </cell>
          <cell r="H870">
            <v>7.0000000000000007E-2</v>
          </cell>
          <cell r="I870">
            <v>0.05</v>
          </cell>
          <cell r="J870">
            <v>0.05</v>
          </cell>
          <cell r="K870">
            <v>0.05</v>
          </cell>
          <cell r="L870">
            <v>0.05</v>
          </cell>
          <cell r="M870">
            <v>0</v>
          </cell>
          <cell r="N870">
            <v>0</v>
          </cell>
        </row>
        <row r="871">
          <cell r="C871">
            <v>38718</v>
          </cell>
          <cell r="D871">
            <v>7.0000000000000007E-2</v>
          </cell>
          <cell r="E871">
            <v>7.0000000000000007E-2</v>
          </cell>
          <cell r="F871">
            <v>7.0000000000000007E-2</v>
          </cell>
          <cell r="G871">
            <v>0</v>
          </cell>
          <cell r="H871">
            <v>7.0000000000000007E-2</v>
          </cell>
          <cell r="I871">
            <v>0.05</v>
          </cell>
          <cell r="J871">
            <v>0.06</v>
          </cell>
          <cell r="K871">
            <v>0.05</v>
          </cell>
          <cell r="L871">
            <v>0.05</v>
          </cell>
          <cell r="M871">
            <v>0</v>
          </cell>
          <cell r="N871">
            <v>0</v>
          </cell>
        </row>
        <row r="883">
          <cell r="C883" t="str">
            <v>Pulse wins from:</v>
          </cell>
          <cell r="D883" t="str">
            <v>Pulse</v>
          </cell>
          <cell r="E883" t="str">
            <v>AGL</v>
          </cell>
          <cell r="F883" t="str">
            <v>TXU</v>
          </cell>
          <cell r="G883" t="str">
            <v>CitiPower</v>
          </cell>
          <cell r="H883" t="str">
            <v>Powercor</v>
          </cell>
          <cell r="I883" t="str">
            <v>Integral</v>
          </cell>
          <cell r="J883" t="str">
            <v>EnergyAustralia</v>
          </cell>
          <cell r="K883" t="str">
            <v>Rural NSW</v>
          </cell>
          <cell r="L883" t="str">
            <v>Energex</v>
          </cell>
          <cell r="M883" t="str">
            <v>Ergon</v>
          </cell>
          <cell r="N883" t="str">
            <v>Non Incumbent</v>
          </cell>
        </row>
        <row r="884">
          <cell r="C884">
            <v>36526</v>
          </cell>
          <cell r="D884">
            <v>0</v>
          </cell>
          <cell r="E884">
            <v>0</v>
          </cell>
          <cell r="F884">
            <v>0</v>
          </cell>
          <cell r="G884">
            <v>0</v>
          </cell>
          <cell r="H884">
            <v>0</v>
          </cell>
          <cell r="I884">
            <v>0</v>
          </cell>
          <cell r="J884">
            <v>0</v>
          </cell>
          <cell r="K884">
            <v>0</v>
          </cell>
          <cell r="L884">
            <v>0</v>
          </cell>
          <cell r="M884">
            <v>0</v>
          </cell>
          <cell r="N884">
            <v>0</v>
          </cell>
        </row>
        <row r="885">
          <cell r="C885">
            <v>36892</v>
          </cell>
          <cell r="D885">
            <v>0</v>
          </cell>
          <cell r="E885">
            <v>0</v>
          </cell>
          <cell r="F885">
            <v>0</v>
          </cell>
          <cell r="G885">
            <v>0</v>
          </cell>
          <cell r="H885">
            <v>0</v>
          </cell>
          <cell r="I885">
            <v>0</v>
          </cell>
          <cell r="J885">
            <v>0</v>
          </cell>
          <cell r="K885">
            <v>0</v>
          </cell>
          <cell r="L885">
            <v>0</v>
          </cell>
          <cell r="M885">
            <v>0</v>
          </cell>
          <cell r="N885">
            <v>0</v>
          </cell>
        </row>
        <row r="886">
          <cell r="C886">
            <v>37257</v>
          </cell>
          <cell r="D886">
            <v>0</v>
          </cell>
          <cell r="E886">
            <v>0</v>
          </cell>
          <cell r="F886">
            <v>0</v>
          </cell>
          <cell r="G886">
            <v>0</v>
          </cell>
          <cell r="H886">
            <v>0</v>
          </cell>
          <cell r="I886">
            <v>0</v>
          </cell>
          <cell r="J886">
            <v>0</v>
          </cell>
          <cell r="K886">
            <v>0</v>
          </cell>
          <cell r="L886">
            <v>0</v>
          </cell>
          <cell r="M886">
            <v>0</v>
          </cell>
          <cell r="N886">
            <v>0</v>
          </cell>
        </row>
        <row r="887">
          <cell r="C887">
            <v>37622</v>
          </cell>
          <cell r="D887">
            <v>0</v>
          </cell>
          <cell r="E887">
            <v>0</v>
          </cell>
          <cell r="F887">
            <v>0</v>
          </cell>
          <cell r="G887">
            <v>0</v>
          </cell>
          <cell r="H887">
            <v>0</v>
          </cell>
          <cell r="I887">
            <v>0</v>
          </cell>
          <cell r="J887">
            <v>0</v>
          </cell>
          <cell r="K887">
            <v>0</v>
          </cell>
          <cell r="L887">
            <v>0</v>
          </cell>
          <cell r="M887">
            <v>0</v>
          </cell>
          <cell r="N887">
            <v>0</v>
          </cell>
        </row>
        <row r="888">
          <cell r="C888">
            <v>37987</v>
          </cell>
          <cell r="D888">
            <v>0</v>
          </cell>
          <cell r="E888">
            <v>0.22</v>
          </cell>
          <cell r="F888">
            <v>0.2</v>
          </cell>
          <cell r="G888">
            <v>0</v>
          </cell>
          <cell r="H888">
            <v>0.2</v>
          </cell>
          <cell r="I888">
            <v>0.15</v>
          </cell>
          <cell r="J888">
            <v>0.2</v>
          </cell>
          <cell r="K888">
            <v>0.18</v>
          </cell>
          <cell r="L888">
            <v>0.2</v>
          </cell>
          <cell r="M888">
            <v>0</v>
          </cell>
          <cell r="N888">
            <v>0.2</v>
          </cell>
        </row>
        <row r="889">
          <cell r="C889">
            <v>38353</v>
          </cell>
          <cell r="D889">
            <v>0</v>
          </cell>
          <cell r="E889">
            <v>0.22</v>
          </cell>
          <cell r="F889">
            <v>0.2</v>
          </cell>
          <cell r="G889">
            <v>0</v>
          </cell>
          <cell r="H889">
            <v>0.2</v>
          </cell>
          <cell r="I889">
            <v>0.15</v>
          </cell>
          <cell r="J889">
            <v>0.2</v>
          </cell>
          <cell r="K889">
            <v>0.18</v>
          </cell>
          <cell r="L889">
            <v>0.2</v>
          </cell>
          <cell r="M889">
            <v>0</v>
          </cell>
          <cell r="N889">
            <v>0.2</v>
          </cell>
        </row>
        <row r="890">
          <cell r="C890">
            <v>38718</v>
          </cell>
          <cell r="D890">
            <v>0</v>
          </cell>
          <cell r="E890">
            <v>0.22</v>
          </cell>
          <cell r="F890">
            <v>0.2</v>
          </cell>
          <cell r="G890">
            <v>0</v>
          </cell>
          <cell r="H890">
            <v>0.2</v>
          </cell>
          <cell r="I890">
            <v>0.15</v>
          </cell>
          <cell r="J890">
            <v>0.2</v>
          </cell>
          <cell r="K890">
            <v>0.18</v>
          </cell>
          <cell r="L890">
            <v>0.2</v>
          </cell>
          <cell r="M890">
            <v>0</v>
          </cell>
          <cell r="N890">
            <v>0.2</v>
          </cell>
        </row>
        <row r="892">
          <cell r="C892" t="str">
            <v>AGL</v>
          </cell>
          <cell r="D892" t="str">
            <v>Pulse</v>
          </cell>
          <cell r="E892" t="str">
            <v>AGL</v>
          </cell>
          <cell r="F892" t="str">
            <v>TXU</v>
          </cell>
          <cell r="G892" t="str">
            <v>CitiPower</v>
          </cell>
          <cell r="H892" t="str">
            <v>Powercor</v>
          </cell>
          <cell r="I892" t="str">
            <v>Integral</v>
          </cell>
          <cell r="J892" t="str">
            <v>EnergyAustralia</v>
          </cell>
          <cell r="K892" t="str">
            <v>Rural NSW</v>
          </cell>
          <cell r="L892" t="str">
            <v>Energex</v>
          </cell>
          <cell r="M892" t="str">
            <v>Ergon</v>
          </cell>
          <cell r="N892" t="str">
            <v>Non Incumbent</v>
          </cell>
        </row>
        <row r="893">
          <cell r="C893">
            <v>36526</v>
          </cell>
          <cell r="D893">
            <v>0</v>
          </cell>
          <cell r="E893">
            <v>0</v>
          </cell>
          <cell r="F893">
            <v>0</v>
          </cell>
          <cell r="G893">
            <v>0</v>
          </cell>
          <cell r="H893">
            <v>0</v>
          </cell>
          <cell r="I893">
            <v>0</v>
          </cell>
          <cell r="J893">
            <v>0</v>
          </cell>
          <cell r="K893">
            <v>0</v>
          </cell>
          <cell r="L893">
            <v>0</v>
          </cell>
          <cell r="M893">
            <v>0</v>
          </cell>
          <cell r="N893">
            <v>0</v>
          </cell>
        </row>
        <row r="894">
          <cell r="C894">
            <v>36892</v>
          </cell>
          <cell r="D894">
            <v>0</v>
          </cell>
          <cell r="E894">
            <v>0</v>
          </cell>
          <cell r="F894">
            <v>0</v>
          </cell>
          <cell r="G894">
            <v>0</v>
          </cell>
          <cell r="H894">
            <v>0</v>
          </cell>
          <cell r="I894">
            <v>0</v>
          </cell>
          <cell r="J894">
            <v>0</v>
          </cell>
          <cell r="K894">
            <v>0</v>
          </cell>
          <cell r="L894">
            <v>0</v>
          </cell>
          <cell r="M894">
            <v>0</v>
          </cell>
          <cell r="N894">
            <v>0</v>
          </cell>
        </row>
        <row r="895">
          <cell r="C895">
            <v>37257</v>
          </cell>
          <cell r="D895">
            <v>0</v>
          </cell>
          <cell r="E895">
            <v>0</v>
          </cell>
          <cell r="F895">
            <v>0</v>
          </cell>
          <cell r="G895">
            <v>0</v>
          </cell>
          <cell r="H895">
            <v>0</v>
          </cell>
          <cell r="I895">
            <v>0</v>
          </cell>
          <cell r="J895">
            <v>0</v>
          </cell>
          <cell r="K895">
            <v>0</v>
          </cell>
          <cell r="L895">
            <v>0</v>
          </cell>
          <cell r="M895">
            <v>0</v>
          </cell>
          <cell r="N895">
            <v>0</v>
          </cell>
        </row>
        <row r="896">
          <cell r="C896">
            <v>37622</v>
          </cell>
          <cell r="D896">
            <v>0</v>
          </cell>
          <cell r="E896">
            <v>0</v>
          </cell>
          <cell r="F896">
            <v>0</v>
          </cell>
          <cell r="G896">
            <v>0</v>
          </cell>
          <cell r="H896">
            <v>0</v>
          </cell>
          <cell r="I896">
            <v>0</v>
          </cell>
          <cell r="J896">
            <v>0</v>
          </cell>
          <cell r="K896">
            <v>0</v>
          </cell>
          <cell r="L896">
            <v>0</v>
          </cell>
          <cell r="M896">
            <v>0</v>
          </cell>
          <cell r="N896">
            <v>0</v>
          </cell>
        </row>
        <row r="897">
          <cell r="C897">
            <v>37987</v>
          </cell>
          <cell r="D897">
            <v>0.2</v>
          </cell>
          <cell r="E897">
            <v>0</v>
          </cell>
          <cell r="F897">
            <v>0.2</v>
          </cell>
          <cell r="G897">
            <v>0</v>
          </cell>
          <cell r="H897">
            <v>0.22</v>
          </cell>
          <cell r="I897">
            <v>0.18</v>
          </cell>
          <cell r="J897">
            <v>0.2</v>
          </cell>
          <cell r="K897">
            <v>0.18</v>
          </cell>
          <cell r="L897">
            <v>0.2</v>
          </cell>
          <cell r="M897">
            <v>0</v>
          </cell>
          <cell r="N897">
            <v>0.15</v>
          </cell>
        </row>
        <row r="898">
          <cell r="C898">
            <v>38353</v>
          </cell>
          <cell r="D898">
            <v>0.2</v>
          </cell>
          <cell r="E898">
            <v>0</v>
          </cell>
          <cell r="F898">
            <v>0.2</v>
          </cell>
          <cell r="G898">
            <v>0</v>
          </cell>
          <cell r="H898">
            <v>0.22</v>
          </cell>
          <cell r="I898">
            <v>0.18</v>
          </cell>
          <cell r="J898">
            <v>0.2</v>
          </cell>
          <cell r="K898">
            <v>0.18</v>
          </cell>
          <cell r="L898">
            <v>0.2</v>
          </cell>
          <cell r="M898">
            <v>0</v>
          </cell>
          <cell r="N898">
            <v>0.15</v>
          </cell>
        </row>
        <row r="899">
          <cell r="C899">
            <v>38718</v>
          </cell>
          <cell r="D899">
            <v>0.2</v>
          </cell>
          <cell r="E899">
            <v>0</v>
          </cell>
          <cell r="F899">
            <v>0.2</v>
          </cell>
          <cell r="G899">
            <v>0</v>
          </cell>
          <cell r="H899">
            <v>0.22</v>
          </cell>
          <cell r="I899">
            <v>0.18</v>
          </cell>
          <cell r="J899">
            <v>0.2</v>
          </cell>
          <cell r="K899">
            <v>0.18</v>
          </cell>
          <cell r="L899">
            <v>0.2</v>
          </cell>
          <cell r="M899">
            <v>0</v>
          </cell>
          <cell r="N899">
            <v>0.15</v>
          </cell>
        </row>
        <row r="901">
          <cell r="C901" t="str">
            <v>TXU</v>
          </cell>
          <cell r="D901" t="str">
            <v>Pulse</v>
          </cell>
          <cell r="E901" t="str">
            <v>AGL</v>
          </cell>
          <cell r="F901" t="str">
            <v>TXU</v>
          </cell>
          <cell r="G901" t="str">
            <v>CitiPower</v>
          </cell>
          <cell r="H901" t="str">
            <v>Powercor</v>
          </cell>
          <cell r="I901" t="str">
            <v>Integral</v>
          </cell>
          <cell r="J901" t="str">
            <v>EnergyAustralia</v>
          </cell>
          <cell r="K901" t="str">
            <v>Rural NSW</v>
          </cell>
          <cell r="L901" t="str">
            <v>Energex</v>
          </cell>
          <cell r="M901" t="str">
            <v>Ergon</v>
          </cell>
          <cell r="N901" t="str">
            <v>Non Incumbent</v>
          </cell>
        </row>
        <row r="902">
          <cell r="C902">
            <v>36526</v>
          </cell>
          <cell r="D902">
            <v>0</v>
          </cell>
          <cell r="E902">
            <v>0</v>
          </cell>
          <cell r="F902">
            <v>0</v>
          </cell>
          <cell r="G902">
            <v>0</v>
          </cell>
          <cell r="H902">
            <v>0</v>
          </cell>
          <cell r="I902">
            <v>0</v>
          </cell>
          <cell r="J902">
            <v>0</v>
          </cell>
          <cell r="K902">
            <v>0</v>
          </cell>
          <cell r="L902">
            <v>0</v>
          </cell>
          <cell r="M902">
            <v>0</v>
          </cell>
          <cell r="N902">
            <v>0</v>
          </cell>
        </row>
        <row r="903">
          <cell r="C903">
            <v>36892</v>
          </cell>
          <cell r="D903">
            <v>0</v>
          </cell>
          <cell r="E903">
            <v>0</v>
          </cell>
          <cell r="F903">
            <v>0</v>
          </cell>
          <cell r="G903">
            <v>0</v>
          </cell>
          <cell r="H903">
            <v>0</v>
          </cell>
          <cell r="I903">
            <v>0</v>
          </cell>
          <cell r="J903">
            <v>0</v>
          </cell>
          <cell r="K903">
            <v>0</v>
          </cell>
          <cell r="L903">
            <v>0</v>
          </cell>
          <cell r="M903">
            <v>0</v>
          </cell>
          <cell r="N903">
            <v>0</v>
          </cell>
        </row>
        <row r="904">
          <cell r="C904">
            <v>37257</v>
          </cell>
          <cell r="D904">
            <v>0</v>
          </cell>
          <cell r="E904">
            <v>0</v>
          </cell>
          <cell r="F904">
            <v>0</v>
          </cell>
          <cell r="G904">
            <v>0</v>
          </cell>
          <cell r="H904">
            <v>0</v>
          </cell>
          <cell r="I904">
            <v>0</v>
          </cell>
          <cell r="J904">
            <v>0</v>
          </cell>
          <cell r="K904">
            <v>0</v>
          </cell>
          <cell r="L904">
            <v>0</v>
          </cell>
          <cell r="M904">
            <v>0</v>
          </cell>
          <cell r="N904">
            <v>0</v>
          </cell>
        </row>
        <row r="905">
          <cell r="C905">
            <v>37622</v>
          </cell>
          <cell r="D905">
            <v>0</v>
          </cell>
          <cell r="E905">
            <v>0</v>
          </cell>
          <cell r="F905">
            <v>0</v>
          </cell>
          <cell r="G905">
            <v>0</v>
          </cell>
          <cell r="H905">
            <v>0</v>
          </cell>
          <cell r="I905">
            <v>0</v>
          </cell>
          <cell r="J905">
            <v>0</v>
          </cell>
          <cell r="K905">
            <v>0</v>
          </cell>
          <cell r="L905">
            <v>0</v>
          </cell>
          <cell r="M905">
            <v>0</v>
          </cell>
          <cell r="N905">
            <v>0</v>
          </cell>
        </row>
        <row r="906">
          <cell r="C906">
            <v>37987</v>
          </cell>
          <cell r="D906">
            <v>0.18</v>
          </cell>
          <cell r="E906">
            <v>0.18</v>
          </cell>
          <cell r="F906">
            <v>0</v>
          </cell>
          <cell r="G906">
            <v>0</v>
          </cell>
          <cell r="H906">
            <v>0.2</v>
          </cell>
          <cell r="I906">
            <v>0.15</v>
          </cell>
          <cell r="J906">
            <v>0.18</v>
          </cell>
          <cell r="K906">
            <v>0.18</v>
          </cell>
          <cell r="L906">
            <v>0.18</v>
          </cell>
          <cell r="M906">
            <v>0</v>
          </cell>
          <cell r="N906">
            <v>0.15</v>
          </cell>
        </row>
        <row r="907">
          <cell r="C907">
            <v>38353</v>
          </cell>
          <cell r="D907">
            <v>0.18</v>
          </cell>
          <cell r="E907">
            <v>0.18</v>
          </cell>
          <cell r="F907">
            <v>0</v>
          </cell>
          <cell r="G907">
            <v>0</v>
          </cell>
          <cell r="H907">
            <v>0.2</v>
          </cell>
          <cell r="I907">
            <v>0.15</v>
          </cell>
          <cell r="J907">
            <v>0.18</v>
          </cell>
          <cell r="K907">
            <v>0.18</v>
          </cell>
          <cell r="L907">
            <v>0.18</v>
          </cell>
          <cell r="M907">
            <v>0</v>
          </cell>
          <cell r="N907">
            <v>0.15</v>
          </cell>
        </row>
        <row r="908">
          <cell r="C908">
            <v>38718</v>
          </cell>
          <cell r="D908">
            <v>0.18</v>
          </cell>
          <cell r="E908">
            <v>0.18</v>
          </cell>
          <cell r="F908">
            <v>0</v>
          </cell>
          <cell r="G908">
            <v>0</v>
          </cell>
          <cell r="H908">
            <v>0.2</v>
          </cell>
          <cell r="I908">
            <v>0.15</v>
          </cell>
          <cell r="J908">
            <v>0.18</v>
          </cell>
          <cell r="K908">
            <v>0.18</v>
          </cell>
          <cell r="L908">
            <v>0.18</v>
          </cell>
          <cell r="M908">
            <v>0</v>
          </cell>
          <cell r="N908">
            <v>0.15</v>
          </cell>
        </row>
        <row r="910">
          <cell r="C910" t="str">
            <v>CitiPower</v>
          </cell>
          <cell r="D910" t="str">
            <v>Pulse</v>
          </cell>
          <cell r="E910" t="str">
            <v>AGL</v>
          </cell>
          <cell r="F910" t="str">
            <v>TXU</v>
          </cell>
          <cell r="G910" t="str">
            <v>CitiPower</v>
          </cell>
          <cell r="H910" t="str">
            <v>Powercor</v>
          </cell>
          <cell r="I910" t="str">
            <v>Integral</v>
          </cell>
          <cell r="J910" t="str">
            <v>EnergyAustralia</v>
          </cell>
          <cell r="K910" t="str">
            <v>Rural NSW</v>
          </cell>
          <cell r="L910" t="str">
            <v>Energex</v>
          </cell>
          <cell r="M910" t="str">
            <v>Ergon</v>
          </cell>
          <cell r="N910" t="str">
            <v>Non Incumbent</v>
          </cell>
        </row>
        <row r="911">
          <cell r="C911">
            <v>36526</v>
          </cell>
          <cell r="D911">
            <v>0</v>
          </cell>
          <cell r="E911">
            <v>0</v>
          </cell>
          <cell r="F911">
            <v>0</v>
          </cell>
          <cell r="G911">
            <v>0</v>
          </cell>
          <cell r="H911">
            <v>0</v>
          </cell>
          <cell r="I911">
            <v>0</v>
          </cell>
          <cell r="J911">
            <v>0</v>
          </cell>
          <cell r="K911">
            <v>0</v>
          </cell>
          <cell r="L911">
            <v>0</v>
          </cell>
          <cell r="M911">
            <v>0</v>
          </cell>
          <cell r="N911">
            <v>0</v>
          </cell>
        </row>
        <row r="912">
          <cell r="C912">
            <v>36892</v>
          </cell>
          <cell r="D912">
            <v>0</v>
          </cell>
          <cell r="E912">
            <v>0</v>
          </cell>
          <cell r="F912">
            <v>0</v>
          </cell>
          <cell r="G912">
            <v>0</v>
          </cell>
          <cell r="H912">
            <v>0</v>
          </cell>
          <cell r="I912">
            <v>0</v>
          </cell>
          <cell r="J912">
            <v>0</v>
          </cell>
          <cell r="K912">
            <v>0</v>
          </cell>
          <cell r="L912">
            <v>0</v>
          </cell>
          <cell r="M912">
            <v>0</v>
          </cell>
          <cell r="N912">
            <v>0</v>
          </cell>
        </row>
        <row r="913">
          <cell r="C913">
            <v>37257</v>
          </cell>
          <cell r="D913">
            <v>0</v>
          </cell>
          <cell r="E913">
            <v>0</v>
          </cell>
          <cell r="F913">
            <v>0</v>
          </cell>
          <cell r="G913">
            <v>0</v>
          </cell>
          <cell r="H913">
            <v>0</v>
          </cell>
          <cell r="I913">
            <v>0</v>
          </cell>
          <cell r="J913">
            <v>0</v>
          </cell>
          <cell r="K913">
            <v>0</v>
          </cell>
          <cell r="L913">
            <v>0</v>
          </cell>
          <cell r="M913">
            <v>0</v>
          </cell>
          <cell r="N913">
            <v>0</v>
          </cell>
        </row>
        <row r="914">
          <cell r="C914">
            <v>37622</v>
          </cell>
          <cell r="D914">
            <v>0</v>
          </cell>
          <cell r="E914">
            <v>0</v>
          </cell>
          <cell r="F914">
            <v>0</v>
          </cell>
          <cell r="G914">
            <v>0</v>
          </cell>
          <cell r="H914">
            <v>0</v>
          </cell>
          <cell r="I914">
            <v>0</v>
          </cell>
          <cell r="J914">
            <v>0</v>
          </cell>
          <cell r="K914">
            <v>0</v>
          </cell>
          <cell r="L914">
            <v>0</v>
          </cell>
          <cell r="M914">
            <v>0</v>
          </cell>
          <cell r="N914">
            <v>0</v>
          </cell>
        </row>
        <row r="915">
          <cell r="C915">
            <v>37987</v>
          </cell>
          <cell r="D915">
            <v>0</v>
          </cell>
          <cell r="E915">
            <v>0</v>
          </cell>
          <cell r="F915">
            <v>0</v>
          </cell>
          <cell r="G915">
            <v>0</v>
          </cell>
          <cell r="H915">
            <v>0</v>
          </cell>
          <cell r="I915">
            <v>0</v>
          </cell>
          <cell r="J915">
            <v>0</v>
          </cell>
          <cell r="K915">
            <v>0</v>
          </cell>
          <cell r="L915">
            <v>0</v>
          </cell>
          <cell r="M915">
            <v>0</v>
          </cell>
          <cell r="N915">
            <v>0</v>
          </cell>
        </row>
        <row r="916">
          <cell r="C916">
            <v>38353</v>
          </cell>
          <cell r="D916">
            <v>0</v>
          </cell>
          <cell r="E916">
            <v>0</v>
          </cell>
          <cell r="F916">
            <v>0</v>
          </cell>
          <cell r="G916">
            <v>0</v>
          </cell>
          <cell r="H916">
            <v>0</v>
          </cell>
          <cell r="I916">
            <v>0</v>
          </cell>
          <cell r="J916">
            <v>0</v>
          </cell>
          <cell r="K916">
            <v>0</v>
          </cell>
          <cell r="L916">
            <v>0</v>
          </cell>
          <cell r="M916">
            <v>0</v>
          </cell>
          <cell r="N916">
            <v>0</v>
          </cell>
        </row>
        <row r="917">
          <cell r="C917">
            <v>38718</v>
          </cell>
          <cell r="D917">
            <v>0</v>
          </cell>
          <cell r="E917">
            <v>0</v>
          </cell>
          <cell r="F917">
            <v>0</v>
          </cell>
          <cell r="G917">
            <v>0</v>
          </cell>
          <cell r="H917">
            <v>0</v>
          </cell>
          <cell r="I917">
            <v>0</v>
          </cell>
          <cell r="J917">
            <v>0</v>
          </cell>
          <cell r="K917">
            <v>0</v>
          </cell>
          <cell r="L917">
            <v>0</v>
          </cell>
          <cell r="M917">
            <v>0</v>
          </cell>
          <cell r="N917">
            <v>0</v>
          </cell>
        </row>
        <row r="919">
          <cell r="C919" t="str">
            <v>Powercor</v>
          </cell>
          <cell r="D919" t="str">
            <v>Pulse</v>
          </cell>
          <cell r="E919" t="str">
            <v>AGL</v>
          </cell>
          <cell r="F919" t="str">
            <v>TXU</v>
          </cell>
          <cell r="G919" t="str">
            <v>CitiPower</v>
          </cell>
          <cell r="H919" t="str">
            <v>Powercor</v>
          </cell>
          <cell r="I919" t="str">
            <v>Integral</v>
          </cell>
          <cell r="J919" t="str">
            <v>EnergyAustralia</v>
          </cell>
          <cell r="K919" t="str">
            <v>Rural NSW</v>
          </cell>
          <cell r="L919" t="str">
            <v>Energex</v>
          </cell>
          <cell r="M919" t="str">
            <v>Ergon</v>
          </cell>
          <cell r="N919" t="str">
            <v>Non Incumbent</v>
          </cell>
        </row>
        <row r="920">
          <cell r="C920">
            <v>36526</v>
          </cell>
          <cell r="D920">
            <v>0</v>
          </cell>
          <cell r="E920">
            <v>0</v>
          </cell>
          <cell r="F920">
            <v>0</v>
          </cell>
          <cell r="G920">
            <v>0</v>
          </cell>
          <cell r="H920">
            <v>0</v>
          </cell>
          <cell r="I920">
            <v>0</v>
          </cell>
          <cell r="J920">
            <v>0</v>
          </cell>
          <cell r="K920">
            <v>0</v>
          </cell>
          <cell r="L920">
            <v>0</v>
          </cell>
          <cell r="M920">
            <v>0</v>
          </cell>
          <cell r="N920">
            <v>0</v>
          </cell>
        </row>
        <row r="921">
          <cell r="C921">
            <v>36892</v>
          </cell>
          <cell r="D921">
            <v>0</v>
          </cell>
          <cell r="E921">
            <v>0</v>
          </cell>
          <cell r="F921">
            <v>0</v>
          </cell>
          <cell r="G921">
            <v>0</v>
          </cell>
          <cell r="H921">
            <v>0</v>
          </cell>
          <cell r="I921">
            <v>0</v>
          </cell>
          <cell r="J921">
            <v>0</v>
          </cell>
          <cell r="K921">
            <v>0</v>
          </cell>
          <cell r="L921">
            <v>0</v>
          </cell>
          <cell r="M921">
            <v>0</v>
          </cell>
          <cell r="N921">
            <v>0</v>
          </cell>
        </row>
        <row r="922">
          <cell r="C922">
            <v>37257</v>
          </cell>
          <cell r="D922">
            <v>0</v>
          </cell>
          <cell r="E922">
            <v>0</v>
          </cell>
          <cell r="F922">
            <v>0</v>
          </cell>
          <cell r="G922">
            <v>0</v>
          </cell>
          <cell r="H922">
            <v>0</v>
          </cell>
          <cell r="I922">
            <v>0</v>
          </cell>
          <cell r="J922">
            <v>0</v>
          </cell>
          <cell r="K922">
            <v>0</v>
          </cell>
          <cell r="L922">
            <v>0</v>
          </cell>
          <cell r="M922">
            <v>0</v>
          </cell>
          <cell r="N922">
            <v>0</v>
          </cell>
        </row>
        <row r="923">
          <cell r="C923">
            <v>37622</v>
          </cell>
          <cell r="D923">
            <v>0</v>
          </cell>
          <cell r="E923">
            <v>0</v>
          </cell>
          <cell r="F923">
            <v>0</v>
          </cell>
          <cell r="G923">
            <v>0</v>
          </cell>
          <cell r="H923">
            <v>0</v>
          </cell>
          <cell r="I923">
            <v>0</v>
          </cell>
          <cell r="J923">
            <v>0</v>
          </cell>
          <cell r="K923">
            <v>0</v>
          </cell>
          <cell r="L923">
            <v>0</v>
          </cell>
          <cell r="M923">
            <v>0</v>
          </cell>
          <cell r="N923">
            <v>0</v>
          </cell>
        </row>
        <row r="924">
          <cell r="C924">
            <v>37987</v>
          </cell>
          <cell r="D924">
            <v>0.25</v>
          </cell>
          <cell r="E924">
            <v>0.22</v>
          </cell>
          <cell r="F924">
            <v>0.22</v>
          </cell>
          <cell r="G924">
            <v>0</v>
          </cell>
          <cell r="H924">
            <v>0</v>
          </cell>
          <cell r="I924">
            <v>0.18</v>
          </cell>
          <cell r="J924">
            <v>0.18</v>
          </cell>
          <cell r="K924">
            <v>0.15</v>
          </cell>
          <cell r="L924">
            <v>0.22</v>
          </cell>
          <cell r="M924">
            <v>0</v>
          </cell>
          <cell r="N924">
            <v>0.15</v>
          </cell>
        </row>
        <row r="925">
          <cell r="C925">
            <v>38353</v>
          </cell>
          <cell r="D925">
            <v>0.25</v>
          </cell>
          <cell r="E925">
            <v>0.22</v>
          </cell>
          <cell r="F925">
            <v>0.22</v>
          </cell>
          <cell r="G925">
            <v>0</v>
          </cell>
          <cell r="H925">
            <v>0</v>
          </cell>
          <cell r="I925">
            <v>0.18</v>
          </cell>
          <cell r="J925">
            <v>0.18</v>
          </cell>
          <cell r="K925">
            <v>0.15</v>
          </cell>
          <cell r="L925">
            <v>0.22</v>
          </cell>
          <cell r="M925">
            <v>0</v>
          </cell>
          <cell r="N925">
            <v>0.15</v>
          </cell>
        </row>
        <row r="926">
          <cell r="C926">
            <v>38718</v>
          </cell>
          <cell r="D926">
            <v>0.25</v>
          </cell>
          <cell r="E926">
            <v>0.22</v>
          </cell>
          <cell r="F926">
            <v>0.22</v>
          </cell>
          <cell r="G926">
            <v>0</v>
          </cell>
          <cell r="H926">
            <v>0</v>
          </cell>
          <cell r="I926">
            <v>0.18</v>
          </cell>
          <cell r="J926">
            <v>0.18</v>
          </cell>
          <cell r="K926">
            <v>0.15</v>
          </cell>
          <cell r="L926">
            <v>0.22</v>
          </cell>
          <cell r="M926">
            <v>0</v>
          </cell>
          <cell r="N926">
            <v>0.15</v>
          </cell>
        </row>
        <row r="928">
          <cell r="C928" t="str">
            <v>Integral</v>
          </cell>
          <cell r="D928" t="str">
            <v>Pulse</v>
          </cell>
          <cell r="E928" t="str">
            <v>AGL</v>
          </cell>
          <cell r="F928" t="str">
            <v>TXU</v>
          </cell>
          <cell r="G928" t="str">
            <v>CitiPower</v>
          </cell>
          <cell r="H928" t="str">
            <v>Powercor</v>
          </cell>
          <cell r="I928" t="str">
            <v>Integral</v>
          </cell>
          <cell r="J928" t="str">
            <v>EnergyAustralia</v>
          </cell>
          <cell r="K928" t="str">
            <v>Rural NSW</v>
          </cell>
          <cell r="L928" t="str">
            <v>Energex</v>
          </cell>
          <cell r="M928" t="str">
            <v>Ergon</v>
          </cell>
          <cell r="N928" t="str">
            <v>Non Incumbent</v>
          </cell>
        </row>
        <row r="929">
          <cell r="C929">
            <v>36526</v>
          </cell>
          <cell r="D929">
            <v>0</v>
          </cell>
          <cell r="E929">
            <v>0</v>
          </cell>
          <cell r="F929">
            <v>0</v>
          </cell>
          <cell r="G929">
            <v>0</v>
          </cell>
          <cell r="H929">
            <v>0</v>
          </cell>
          <cell r="I929">
            <v>0</v>
          </cell>
          <cell r="J929">
            <v>0</v>
          </cell>
          <cell r="K929">
            <v>0</v>
          </cell>
          <cell r="L929">
            <v>0</v>
          </cell>
          <cell r="M929">
            <v>0</v>
          </cell>
          <cell r="N929">
            <v>0</v>
          </cell>
        </row>
        <row r="930">
          <cell r="C930">
            <v>36892</v>
          </cell>
          <cell r="D930">
            <v>0</v>
          </cell>
          <cell r="E930">
            <v>0</v>
          </cell>
          <cell r="F930">
            <v>0</v>
          </cell>
          <cell r="G930">
            <v>0</v>
          </cell>
          <cell r="H930">
            <v>0</v>
          </cell>
          <cell r="I930">
            <v>0</v>
          </cell>
          <cell r="J930">
            <v>0</v>
          </cell>
          <cell r="K930">
            <v>0</v>
          </cell>
          <cell r="L930">
            <v>0</v>
          </cell>
          <cell r="M930">
            <v>0</v>
          </cell>
          <cell r="N930">
            <v>0</v>
          </cell>
        </row>
        <row r="931">
          <cell r="C931">
            <v>37257</v>
          </cell>
          <cell r="D931">
            <v>0</v>
          </cell>
          <cell r="E931">
            <v>0</v>
          </cell>
          <cell r="F931">
            <v>0</v>
          </cell>
          <cell r="G931">
            <v>0</v>
          </cell>
          <cell r="H931">
            <v>0</v>
          </cell>
          <cell r="I931">
            <v>0</v>
          </cell>
          <cell r="J931">
            <v>0</v>
          </cell>
          <cell r="K931">
            <v>0</v>
          </cell>
          <cell r="L931">
            <v>0</v>
          </cell>
          <cell r="M931">
            <v>0</v>
          </cell>
          <cell r="N931">
            <v>0</v>
          </cell>
        </row>
        <row r="932">
          <cell r="C932">
            <v>37622</v>
          </cell>
          <cell r="D932">
            <v>0</v>
          </cell>
          <cell r="E932">
            <v>0</v>
          </cell>
          <cell r="F932">
            <v>0</v>
          </cell>
          <cell r="G932">
            <v>0</v>
          </cell>
          <cell r="H932">
            <v>0</v>
          </cell>
          <cell r="I932">
            <v>0</v>
          </cell>
          <cell r="J932">
            <v>0</v>
          </cell>
          <cell r="K932">
            <v>0</v>
          </cell>
          <cell r="L932">
            <v>0</v>
          </cell>
          <cell r="M932">
            <v>0</v>
          </cell>
          <cell r="N932">
            <v>0</v>
          </cell>
        </row>
        <row r="933">
          <cell r="C933">
            <v>37987</v>
          </cell>
          <cell r="D933">
            <v>0</v>
          </cell>
          <cell r="E933">
            <v>0</v>
          </cell>
          <cell r="F933">
            <v>0</v>
          </cell>
          <cell r="G933">
            <v>0</v>
          </cell>
          <cell r="H933">
            <v>0</v>
          </cell>
          <cell r="I933">
            <v>0</v>
          </cell>
          <cell r="J933">
            <v>0</v>
          </cell>
          <cell r="K933">
            <v>0</v>
          </cell>
          <cell r="L933">
            <v>0</v>
          </cell>
          <cell r="M933">
            <v>0</v>
          </cell>
          <cell r="N933">
            <v>0</v>
          </cell>
        </row>
        <row r="934">
          <cell r="C934">
            <v>38353</v>
          </cell>
          <cell r="D934">
            <v>0</v>
          </cell>
          <cell r="E934">
            <v>0</v>
          </cell>
          <cell r="F934">
            <v>0</v>
          </cell>
          <cell r="G934">
            <v>0</v>
          </cell>
          <cell r="H934">
            <v>0</v>
          </cell>
          <cell r="I934">
            <v>0</v>
          </cell>
          <cell r="J934">
            <v>0</v>
          </cell>
          <cell r="K934">
            <v>0</v>
          </cell>
          <cell r="L934">
            <v>0</v>
          </cell>
          <cell r="M934">
            <v>0</v>
          </cell>
          <cell r="N934">
            <v>0</v>
          </cell>
        </row>
        <row r="935">
          <cell r="C935">
            <v>38718</v>
          </cell>
          <cell r="D935">
            <v>0</v>
          </cell>
          <cell r="E935">
            <v>0</v>
          </cell>
          <cell r="F935">
            <v>0</v>
          </cell>
          <cell r="G935">
            <v>0</v>
          </cell>
          <cell r="H935">
            <v>0</v>
          </cell>
          <cell r="I935">
            <v>0</v>
          </cell>
          <cell r="J935">
            <v>0</v>
          </cell>
          <cell r="K935">
            <v>0</v>
          </cell>
          <cell r="L935">
            <v>0</v>
          </cell>
          <cell r="M935">
            <v>0</v>
          </cell>
          <cell r="N935">
            <v>0</v>
          </cell>
        </row>
        <row r="937">
          <cell r="C937" t="str">
            <v>EnergyAustralia</v>
          </cell>
          <cell r="D937" t="str">
            <v>Pulse</v>
          </cell>
          <cell r="E937" t="str">
            <v>AGL</v>
          </cell>
          <cell r="F937" t="str">
            <v>TXU</v>
          </cell>
          <cell r="G937" t="str">
            <v>CitiPower</v>
          </cell>
          <cell r="H937" t="str">
            <v>Powercor</v>
          </cell>
          <cell r="I937" t="str">
            <v>Integral</v>
          </cell>
          <cell r="J937" t="str">
            <v>EnergyAustralia</v>
          </cell>
          <cell r="K937" t="str">
            <v>Rural NSW</v>
          </cell>
          <cell r="L937" t="str">
            <v>Energex</v>
          </cell>
          <cell r="M937" t="str">
            <v>Ergon</v>
          </cell>
          <cell r="N937" t="str">
            <v>Non Incumbent</v>
          </cell>
        </row>
        <row r="938">
          <cell r="C938">
            <v>36526</v>
          </cell>
          <cell r="D938">
            <v>0</v>
          </cell>
          <cell r="E938">
            <v>0</v>
          </cell>
          <cell r="F938">
            <v>0</v>
          </cell>
          <cell r="G938">
            <v>0</v>
          </cell>
          <cell r="H938">
            <v>0</v>
          </cell>
          <cell r="I938">
            <v>0</v>
          </cell>
          <cell r="J938">
            <v>0</v>
          </cell>
          <cell r="K938">
            <v>0</v>
          </cell>
          <cell r="L938">
            <v>0</v>
          </cell>
          <cell r="M938">
            <v>0</v>
          </cell>
          <cell r="N938">
            <v>0</v>
          </cell>
        </row>
        <row r="939">
          <cell r="C939">
            <v>36892</v>
          </cell>
          <cell r="D939">
            <v>0</v>
          </cell>
          <cell r="E939">
            <v>0</v>
          </cell>
          <cell r="F939">
            <v>0</v>
          </cell>
          <cell r="G939">
            <v>0</v>
          </cell>
          <cell r="H939">
            <v>0</v>
          </cell>
          <cell r="I939">
            <v>0</v>
          </cell>
          <cell r="J939">
            <v>0</v>
          </cell>
          <cell r="K939">
            <v>0</v>
          </cell>
          <cell r="L939">
            <v>0</v>
          </cell>
          <cell r="M939">
            <v>0</v>
          </cell>
          <cell r="N939">
            <v>0</v>
          </cell>
        </row>
        <row r="940">
          <cell r="C940">
            <v>37257</v>
          </cell>
          <cell r="D940">
            <v>0</v>
          </cell>
          <cell r="E940">
            <v>0</v>
          </cell>
          <cell r="F940">
            <v>0</v>
          </cell>
          <cell r="G940">
            <v>0</v>
          </cell>
          <cell r="H940">
            <v>0</v>
          </cell>
          <cell r="I940">
            <v>0</v>
          </cell>
          <cell r="J940">
            <v>0</v>
          </cell>
          <cell r="K940">
            <v>0</v>
          </cell>
          <cell r="L940">
            <v>0</v>
          </cell>
          <cell r="M940">
            <v>0</v>
          </cell>
          <cell r="N940">
            <v>0</v>
          </cell>
        </row>
        <row r="941">
          <cell r="C941">
            <v>37622</v>
          </cell>
          <cell r="D941">
            <v>0</v>
          </cell>
          <cell r="E941">
            <v>0</v>
          </cell>
          <cell r="F941">
            <v>0</v>
          </cell>
          <cell r="G941">
            <v>0</v>
          </cell>
          <cell r="H941">
            <v>0</v>
          </cell>
          <cell r="I941">
            <v>0</v>
          </cell>
          <cell r="J941">
            <v>0</v>
          </cell>
          <cell r="K941">
            <v>0</v>
          </cell>
          <cell r="L941">
            <v>0</v>
          </cell>
          <cell r="M941">
            <v>0</v>
          </cell>
          <cell r="N941">
            <v>0</v>
          </cell>
        </row>
        <row r="942">
          <cell r="C942">
            <v>37987</v>
          </cell>
          <cell r="D942">
            <v>0.15</v>
          </cell>
          <cell r="E942">
            <v>0.15</v>
          </cell>
          <cell r="F942">
            <v>0.15</v>
          </cell>
          <cell r="G942">
            <v>0</v>
          </cell>
          <cell r="H942">
            <v>0.15</v>
          </cell>
          <cell r="I942">
            <v>0.12</v>
          </cell>
          <cell r="J942">
            <v>0</v>
          </cell>
          <cell r="K942">
            <v>0.16</v>
          </cell>
          <cell r="L942">
            <v>0.15</v>
          </cell>
          <cell r="M942">
            <v>0</v>
          </cell>
          <cell r="N942">
            <v>0.15</v>
          </cell>
        </row>
        <row r="943">
          <cell r="C943">
            <v>38353</v>
          </cell>
          <cell r="D943">
            <v>0.15</v>
          </cell>
          <cell r="E943">
            <v>0.15</v>
          </cell>
          <cell r="F943">
            <v>0.15</v>
          </cell>
          <cell r="G943">
            <v>0</v>
          </cell>
          <cell r="H943">
            <v>0.15</v>
          </cell>
          <cell r="I943">
            <v>0.12</v>
          </cell>
          <cell r="J943">
            <v>0</v>
          </cell>
          <cell r="K943">
            <v>0.16</v>
          </cell>
          <cell r="L943">
            <v>0.15</v>
          </cell>
          <cell r="M943">
            <v>0</v>
          </cell>
          <cell r="N943">
            <v>0.15</v>
          </cell>
        </row>
        <row r="944">
          <cell r="C944">
            <v>38718</v>
          </cell>
          <cell r="D944">
            <v>0.15</v>
          </cell>
          <cell r="E944">
            <v>0.15</v>
          </cell>
          <cell r="F944">
            <v>0.15</v>
          </cell>
          <cell r="G944">
            <v>0</v>
          </cell>
          <cell r="H944">
            <v>0.15</v>
          </cell>
          <cell r="I944">
            <v>0.12</v>
          </cell>
          <cell r="J944">
            <v>0</v>
          </cell>
          <cell r="K944">
            <v>0.16</v>
          </cell>
          <cell r="L944">
            <v>0.15</v>
          </cell>
          <cell r="M944">
            <v>0</v>
          </cell>
          <cell r="N944">
            <v>0.15</v>
          </cell>
        </row>
        <row r="946">
          <cell r="C946" t="str">
            <v>Rural NSW</v>
          </cell>
          <cell r="D946" t="str">
            <v>Pulse</v>
          </cell>
          <cell r="E946" t="str">
            <v>AGL</v>
          </cell>
          <cell r="F946" t="str">
            <v>TXU</v>
          </cell>
          <cell r="G946" t="str">
            <v>CitiPower</v>
          </cell>
          <cell r="H946" t="str">
            <v>Powercor</v>
          </cell>
          <cell r="I946" t="str">
            <v>Integral</v>
          </cell>
          <cell r="J946" t="str">
            <v>EnergyAustralia</v>
          </cell>
          <cell r="K946" t="str">
            <v>Rural NSW</v>
          </cell>
          <cell r="L946" t="str">
            <v>Energex</v>
          </cell>
          <cell r="M946" t="str">
            <v>Ergon</v>
          </cell>
          <cell r="N946" t="str">
            <v>Non Incumbent</v>
          </cell>
        </row>
        <row r="947">
          <cell r="C947">
            <v>36526</v>
          </cell>
          <cell r="D947">
            <v>0</v>
          </cell>
          <cell r="E947">
            <v>0</v>
          </cell>
          <cell r="F947">
            <v>0</v>
          </cell>
          <cell r="G947">
            <v>0</v>
          </cell>
          <cell r="H947">
            <v>0</v>
          </cell>
          <cell r="I947">
            <v>0</v>
          </cell>
          <cell r="J947">
            <v>0</v>
          </cell>
          <cell r="K947">
            <v>0</v>
          </cell>
          <cell r="L947">
            <v>0</v>
          </cell>
          <cell r="M947">
            <v>0</v>
          </cell>
          <cell r="N947">
            <v>0</v>
          </cell>
        </row>
        <row r="948">
          <cell r="C948">
            <v>36892</v>
          </cell>
          <cell r="D948">
            <v>0</v>
          </cell>
          <cell r="E948">
            <v>0</v>
          </cell>
          <cell r="F948">
            <v>0</v>
          </cell>
          <cell r="G948">
            <v>0</v>
          </cell>
          <cell r="H948">
            <v>0</v>
          </cell>
          <cell r="I948">
            <v>0</v>
          </cell>
          <cell r="J948">
            <v>0</v>
          </cell>
          <cell r="K948">
            <v>0</v>
          </cell>
          <cell r="L948">
            <v>0</v>
          </cell>
          <cell r="M948">
            <v>0</v>
          </cell>
          <cell r="N948">
            <v>0</v>
          </cell>
        </row>
        <row r="949">
          <cell r="C949">
            <v>37257</v>
          </cell>
          <cell r="D949">
            <v>0</v>
          </cell>
          <cell r="E949">
            <v>0</v>
          </cell>
          <cell r="F949">
            <v>0</v>
          </cell>
          <cell r="G949">
            <v>0</v>
          </cell>
          <cell r="H949">
            <v>0</v>
          </cell>
          <cell r="I949">
            <v>0</v>
          </cell>
          <cell r="J949">
            <v>0</v>
          </cell>
          <cell r="K949">
            <v>0</v>
          </cell>
          <cell r="L949">
            <v>0</v>
          </cell>
          <cell r="M949">
            <v>0</v>
          </cell>
          <cell r="N949">
            <v>0</v>
          </cell>
        </row>
        <row r="950">
          <cell r="C950">
            <v>37622</v>
          </cell>
          <cell r="D950">
            <v>0</v>
          </cell>
          <cell r="E950">
            <v>0</v>
          </cell>
          <cell r="F950">
            <v>0</v>
          </cell>
          <cell r="G950">
            <v>0</v>
          </cell>
          <cell r="H950">
            <v>0</v>
          </cell>
          <cell r="I950">
            <v>0</v>
          </cell>
          <cell r="J950">
            <v>0</v>
          </cell>
          <cell r="K950">
            <v>0</v>
          </cell>
          <cell r="L950">
            <v>0</v>
          </cell>
          <cell r="M950">
            <v>0</v>
          </cell>
          <cell r="N950">
            <v>0</v>
          </cell>
        </row>
        <row r="951">
          <cell r="C951">
            <v>37987</v>
          </cell>
          <cell r="D951">
            <v>0</v>
          </cell>
          <cell r="E951">
            <v>0</v>
          </cell>
          <cell r="F951">
            <v>0</v>
          </cell>
          <cell r="G951">
            <v>0</v>
          </cell>
          <cell r="H951">
            <v>0</v>
          </cell>
          <cell r="I951">
            <v>0</v>
          </cell>
          <cell r="J951">
            <v>0</v>
          </cell>
          <cell r="K951">
            <v>0</v>
          </cell>
          <cell r="L951">
            <v>0</v>
          </cell>
          <cell r="M951">
            <v>0</v>
          </cell>
          <cell r="N951">
            <v>0</v>
          </cell>
        </row>
        <row r="952">
          <cell r="C952">
            <v>38353</v>
          </cell>
          <cell r="D952">
            <v>0</v>
          </cell>
          <cell r="E952">
            <v>0</v>
          </cell>
          <cell r="F952">
            <v>0</v>
          </cell>
          <cell r="G952">
            <v>0</v>
          </cell>
          <cell r="H952">
            <v>0</v>
          </cell>
          <cell r="I952">
            <v>0</v>
          </cell>
          <cell r="J952">
            <v>0</v>
          </cell>
          <cell r="K952">
            <v>0</v>
          </cell>
          <cell r="L952">
            <v>0</v>
          </cell>
          <cell r="M952">
            <v>0</v>
          </cell>
          <cell r="N952">
            <v>0</v>
          </cell>
        </row>
        <row r="953">
          <cell r="C953">
            <v>38718</v>
          </cell>
          <cell r="D953">
            <v>0</v>
          </cell>
          <cell r="E953">
            <v>0</v>
          </cell>
          <cell r="F953">
            <v>0</v>
          </cell>
          <cell r="G953">
            <v>0</v>
          </cell>
          <cell r="H953">
            <v>0</v>
          </cell>
          <cell r="I953">
            <v>0</v>
          </cell>
          <cell r="J953">
            <v>0</v>
          </cell>
          <cell r="K953">
            <v>0</v>
          </cell>
          <cell r="L953">
            <v>0</v>
          </cell>
          <cell r="M953">
            <v>0</v>
          </cell>
          <cell r="N953">
            <v>0</v>
          </cell>
        </row>
        <row r="955">
          <cell r="C955" t="str">
            <v>Energex</v>
          </cell>
          <cell r="D955" t="str">
            <v>Pulse</v>
          </cell>
          <cell r="E955" t="str">
            <v>AGL</v>
          </cell>
          <cell r="F955" t="str">
            <v>TXU</v>
          </cell>
          <cell r="G955" t="str">
            <v>CitiPower</v>
          </cell>
          <cell r="H955" t="str">
            <v>Powercor</v>
          </cell>
          <cell r="I955" t="str">
            <v>Integral</v>
          </cell>
          <cell r="J955" t="str">
            <v>EnergyAustralia</v>
          </cell>
          <cell r="K955" t="str">
            <v>Rural NSW</v>
          </cell>
          <cell r="L955" t="str">
            <v>Energex</v>
          </cell>
          <cell r="M955" t="str">
            <v>Ergon</v>
          </cell>
          <cell r="N955" t="str">
            <v>Non Incumbent</v>
          </cell>
        </row>
        <row r="956">
          <cell r="C956">
            <v>36526</v>
          </cell>
          <cell r="D956">
            <v>0</v>
          </cell>
          <cell r="E956">
            <v>0</v>
          </cell>
          <cell r="F956">
            <v>0</v>
          </cell>
          <cell r="G956">
            <v>0</v>
          </cell>
          <cell r="H956">
            <v>0</v>
          </cell>
          <cell r="I956">
            <v>0</v>
          </cell>
          <cell r="J956">
            <v>0</v>
          </cell>
          <cell r="K956">
            <v>0</v>
          </cell>
          <cell r="L956">
            <v>0</v>
          </cell>
          <cell r="M956">
            <v>0</v>
          </cell>
          <cell r="N956">
            <v>0</v>
          </cell>
        </row>
        <row r="957">
          <cell r="C957">
            <v>36892</v>
          </cell>
          <cell r="D957">
            <v>0</v>
          </cell>
          <cell r="E957">
            <v>0</v>
          </cell>
          <cell r="F957">
            <v>0</v>
          </cell>
          <cell r="G957">
            <v>0</v>
          </cell>
          <cell r="H957">
            <v>0</v>
          </cell>
          <cell r="I957">
            <v>0</v>
          </cell>
          <cell r="J957">
            <v>0</v>
          </cell>
          <cell r="K957">
            <v>0</v>
          </cell>
          <cell r="L957">
            <v>0</v>
          </cell>
          <cell r="M957">
            <v>0</v>
          </cell>
          <cell r="N957">
            <v>0</v>
          </cell>
        </row>
        <row r="958">
          <cell r="C958">
            <v>37257</v>
          </cell>
          <cell r="D958">
            <v>0</v>
          </cell>
          <cell r="E958">
            <v>0</v>
          </cell>
          <cell r="F958">
            <v>0</v>
          </cell>
          <cell r="G958">
            <v>0</v>
          </cell>
          <cell r="H958">
            <v>0</v>
          </cell>
          <cell r="I958">
            <v>0</v>
          </cell>
          <cell r="J958">
            <v>0</v>
          </cell>
          <cell r="K958">
            <v>0</v>
          </cell>
          <cell r="L958">
            <v>0</v>
          </cell>
          <cell r="M958">
            <v>0</v>
          </cell>
          <cell r="N958">
            <v>0</v>
          </cell>
        </row>
        <row r="959">
          <cell r="C959">
            <v>37622</v>
          </cell>
          <cell r="D959">
            <v>0</v>
          </cell>
          <cell r="E959">
            <v>0</v>
          </cell>
          <cell r="F959">
            <v>0</v>
          </cell>
          <cell r="G959">
            <v>0</v>
          </cell>
          <cell r="H959">
            <v>0</v>
          </cell>
          <cell r="I959">
            <v>0</v>
          </cell>
          <cell r="J959">
            <v>0</v>
          </cell>
          <cell r="K959">
            <v>0</v>
          </cell>
          <cell r="L959">
            <v>0</v>
          </cell>
          <cell r="M959">
            <v>0</v>
          </cell>
          <cell r="N959">
            <v>0</v>
          </cell>
        </row>
        <row r="960">
          <cell r="C960">
            <v>37987</v>
          </cell>
          <cell r="D960">
            <v>0.17</v>
          </cell>
          <cell r="E960">
            <v>0.18</v>
          </cell>
          <cell r="F960">
            <v>0.18</v>
          </cell>
          <cell r="G960">
            <v>0</v>
          </cell>
          <cell r="H960">
            <v>0.18</v>
          </cell>
          <cell r="I960">
            <v>0.17</v>
          </cell>
          <cell r="J960">
            <v>0.18</v>
          </cell>
          <cell r="K960">
            <v>0.1</v>
          </cell>
          <cell r="L960">
            <v>0</v>
          </cell>
          <cell r="M960">
            <v>0</v>
          </cell>
          <cell r="N960">
            <v>0.15</v>
          </cell>
        </row>
        <row r="961">
          <cell r="C961">
            <v>38353</v>
          </cell>
          <cell r="D961">
            <v>0.17</v>
          </cell>
          <cell r="E961">
            <v>0.18</v>
          </cell>
          <cell r="F961">
            <v>0.18</v>
          </cell>
          <cell r="G961">
            <v>0</v>
          </cell>
          <cell r="H961">
            <v>0.18</v>
          </cell>
          <cell r="I961">
            <v>0.17</v>
          </cell>
          <cell r="J961">
            <v>0.18</v>
          </cell>
          <cell r="K961">
            <v>0.1</v>
          </cell>
          <cell r="L961">
            <v>0</v>
          </cell>
          <cell r="M961">
            <v>0</v>
          </cell>
          <cell r="N961">
            <v>0.15</v>
          </cell>
        </row>
        <row r="962">
          <cell r="C962">
            <v>38718</v>
          </cell>
          <cell r="D962">
            <v>0.17</v>
          </cell>
          <cell r="E962">
            <v>0.18</v>
          </cell>
          <cell r="F962">
            <v>0.18</v>
          </cell>
          <cell r="G962">
            <v>0</v>
          </cell>
          <cell r="H962">
            <v>0.18</v>
          </cell>
          <cell r="I962">
            <v>0.17</v>
          </cell>
          <cell r="J962">
            <v>0.18</v>
          </cell>
          <cell r="K962">
            <v>0.1</v>
          </cell>
          <cell r="L962">
            <v>0</v>
          </cell>
          <cell r="M962">
            <v>0</v>
          </cell>
          <cell r="N962">
            <v>0.15</v>
          </cell>
        </row>
        <row r="964">
          <cell r="C964" t="str">
            <v>Ergon</v>
          </cell>
          <cell r="D964" t="str">
            <v>Pulse</v>
          </cell>
          <cell r="E964" t="str">
            <v>AGL</v>
          </cell>
          <cell r="F964" t="str">
            <v>TXU</v>
          </cell>
          <cell r="G964" t="str">
            <v>CitiPower</v>
          </cell>
          <cell r="H964" t="str">
            <v>Powercor</v>
          </cell>
          <cell r="I964" t="str">
            <v>Integral</v>
          </cell>
          <cell r="J964" t="str">
            <v>EnergyAustralia</v>
          </cell>
          <cell r="K964" t="str">
            <v>Rural NSW</v>
          </cell>
          <cell r="L964" t="str">
            <v>Energex</v>
          </cell>
          <cell r="M964" t="str">
            <v>Ergon</v>
          </cell>
          <cell r="N964" t="str">
            <v>Non Incumbent</v>
          </cell>
        </row>
        <row r="965">
          <cell r="C965">
            <v>36526</v>
          </cell>
          <cell r="D965">
            <v>0</v>
          </cell>
          <cell r="E965">
            <v>0</v>
          </cell>
          <cell r="F965">
            <v>0</v>
          </cell>
          <cell r="G965">
            <v>0</v>
          </cell>
          <cell r="H965">
            <v>0</v>
          </cell>
          <cell r="I965">
            <v>0</v>
          </cell>
          <cell r="J965">
            <v>0</v>
          </cell>
          <cell r="K965">
            <v>0</v>
          </cell>
          <cell r="L965">
            <v>0</v>
          </cell>
          <cell r="M965">
            <v>0</v>
          </cell>
          <cell r="N965">
            <v>0</v>
          </cell>
        </row>
        <row r="966">
          <cell r="C966">
            <v>36892</v>
          </cell>
          <cell r="D966">
            <v>0</v>
          </cell>
          <cell r="E966">
            <v>0</v>
          </cell>
          <cell r="F966">
            <v>0</v>
          </cell>
          <cell r="G966">
            <v>0</v>
          </cell>
          <cell r="H966">
            <v>0</v>
          </cell>
          <cell r="I966">
            <v>0</v>
          </cell>
          <cell r="J966">
            <v>0</v>
          </cell>
          <cell r="K966">
            <v>0</v>
          </cell>
          <cell r="L966">
            <v>0</v>
          </cell>
          <cell r="M966">
            <v>0</v>
          </cell>
          <cell r="N966">
            <v>0</v>
          </cell>
        </row>
        <row r="967">
          <cell r="C967">
            <v>37257</v>
          </cell>
          <cell r="D967">
            <v>0</v>
          </cell>
          <cell r="E967">
            <v>0</v>
          </cell>
          <cell r="F967">
            <v>0</v>
          </cell>
          <cell r="G967">
            <v>0</v>
          </cell>
          <cell r="H967">
            <v>0</v>
          </cell>
          <cell r="I967">
            <v>0</v>
          </cell>
          <cell r="J967">
            <v>0</v>
          </cell>
          <cell r="K967">
            <v>0</v>
          </cell>
          <cell r="L967">
            <v>0</v>
          </cell>
          <cell r="M967">
            <v>0</v>
          </cell>
          <cell r="N967">
            <v>0</v>
          </cell>
        </row>
        <row r="968">
          <cell r="C968">
            <v>37622</v>
          </cell>
          <cell r="D968">
            <v>0</v>
          </cell>
          <cell r="E968">
            <v>0</v>
          </cell>
          <cell r="F968">
            <v>0</v>
          </cell>
          <cell r="G968">
            <v>0</v>
          </cell>
          <cell r="H968">
            <v>0</v>
          </cell>
          <cell r="I968">
            <v>0</v>
          </cell>
          <cell r="J968">
            <v>0</v>
          </cell>
          <cell r="K968">
            <v>0</v>
          </cell>
          <cell r="L968">
            <v>0</v>
          </cell>
          <cell r="M968">
            <v>0</v>
          </cell>
          <cell r="N968">
            <v>0</v>
          </cell>
        </row>
        <row r="969">
          <cell r="C969">
            <v>37987</v>
          </cell>
          <cell r="D969">
            <v>0</v>
          </cell>
          <cell r="E969">
            <v>0</v>
          </cell>
          <cell r="F969">
            <v>0</v>
          </cell>
          <cell r="G969">
            <v>0</v>
          </cell>
          <cell r="H969">
            <v>0</v>
          </cell>
          <cell r="I969">
            <v>0</v>
          </cell>
          <cell r="J969">
            <v>0</v>
          </cell>
          <cell r="K969">
            <v>0</v>
          </cell>
          <cell r="L969">
            <v>0</v>
          </cell>
          <cell r="M969">
            <v>0</v>
          </cell>
          <cell r="N969">
            <v>0</v>
          </cell>
        </row>
        <row r="970">
          <cell r="C970">
            <v>38353</v>
          </cell>
          <cell r="D970">
            <v>0</v>
          </cell>
          <cell r="E970">
            <v>0</v>
          </cell>
          <cell r="F970">
            <v>0</v>
          </cell>
          <cell r="G970">
            <v>0</v>
          </cell>
          <cell r="H970">
            <v>0</v>
          </cell>
          <cell r="I970">
            <v>0</v>
          </cell>
          <cell r="J970">
            <v>0</v>
          </cell>
          <cell r="K970">
            <v>0</v>
          </cell>
          <cell r="L970">
            <v>0</v>
          </cell>
          <cell r="M970">
            <v>0</v>
          </cell>
          <cell r="N970">
            <v>0</v>
          </cell>
        </row>
        <row r="971">
          <cell r="C971">
            <v>38718</v>
          </cell>
          <cell r="D971">
            <v>0</v>
          </cell>
          <cell r="E971">
            <v>0</v>
          </cell>
          <cell r="F971">
            <v>0</v>
          </cell>
          <cell r="G971">
            <v>0</v>
          </cell>
          <cell r="H971">
            <v>0</v>
          </cell>
          <cell r="I971">
            <v>0</v>
          </cell>
          <cell r="J971">
            <v>0</v>
          </cell>
          <cell r="K971">
            <v>0</v>
          </cell>
          <cell r="L971">
            <v>0</v>
          </cell>
          <cell r="M971">
            <v>0</v>
          </cell>
          <cell r="N971">
            <v>0</v>
          </cell>
        </row>
        <row r="973">
          <cell r="C973" t="str">
            <v>Non Incumbent</v>
          </cell>
          <cell r="D973" t="str">
            <v>Pulse</v>
          </cell>
          <cell r="E973" t="str">
            <v>AGL</v>
          </cell>
          <cell r="F973" t="str">
            <v>TXU</v>
          </cell>
          <cell r="G973" t="str">
            <v>CitiPower</v>
          </cell>
          <cell r="H973" t="str">
            <v>Powercor</v>
          </cell>
          <cell r="I973" t="str">
            <v>Integral</v>
          </cell>
          <cell r="J973" t="str">
            <v>EnergyAustralia</v>
          </cell>
          <cell r="K973" t="str">
            <v>Rural NSW</v>
          </cell>
          <cell r="L973" t="str">
            <v>Energex</v>
          </cell>
          <cell r="M973" t="str">
            <v>Ergon</v>
          </cell>
          <cell r="N973" t="str">
            <v>Non Incumbent</v>
          </cell>
        </row>
        <row r="974">
          <cell r="C974">
            <v>36526</v>
          </cell>
          <cell r="D974">
            <v>0</v>
          </cell>
          <cell r="E974">
            <v>0</v>
          </cell>
          <cell r="F974">
            <v>0</v>
          </cell>
          <cell r="G974">
            <v>0</v>
          </cell>
          <cell r="H974">
            <v>0</v>
          </cell>
          <cell r="I974">
            <v>0</v>
          </cell>
          <cell r="J974">
            <v>0</v>
          </cell>
          <cell r="K974">
            <v>0</v>
          </cell>
          <cell r="L974">
            <v>0</v>
          </cell>
          <cell r="M974">
            <v>0</v>
          </cell>
          <cell r="N974">
            <v>0</v>
          </cell>
        </row>
        <row r="975">
          <cell r="C975">
            <v>36892</v>
          </cell>
          <cell r="D975">
            <v>0</v>
          </cell>
          <cell r="E975">
            <v>0</v>
          </cell>
          <cell r="F975">
            <v>0</v>
          </cell>
          <cell r="G975">
            <v>0</v>
          </cell>
          <cell r="H975">
            <v>0</v>
          </cell>
          <cell r="I975">
            <v>0</v>
          </cell>
          <cell r="J975">
            <v>0</v>
          </cell>
          <cell r="K975">
            <v>0</v>
          </cell>
          <cell r="L975">
            <v>0</v>
          </cell>
          <cell r="M975">
            <v>0</v>
          </cell>
          <cell r="N975">
            <v>0</v>
          </cell>
        </row>
        <row r="976">
          <cell r="C976">
            <v>37257</v>
          </cell>
          <cell r="D976">
            <v>0</v>
          </cell>
          <cell r="E976">
            <v>0</v>
          </cell>
          <cell r="F976">
            <v>0</v>
          </cell>
          <cell r="G976">
            <v>0</v>
          </cell>
          <cell r="H976">
            <v>0</v>
          </cell>
          <cell r="I976">
            <v>0</v>
          </cell>
          <cell r="J976">
            <v>0</v>
          </cell>
          <cell r="K976">
            <v>0</v>
          </cell>
          <cell r="L976">
            <v>0</v>
          </cell>
          <cell r="M976">
            <v>0</v>
          </cell>
          <cell r="N976">
            <v>0</v>
          </cell>
        </row>
        <row r="977">
          <cell r="C977">
            <v>37622</v>
          </cell>
          <cell r="D977">
            <v>0</v>
          </cell>
          <cell r="E977">
            <v>0</v>
          </cell>
          <cell r="F977">
            <v>0</v>
          </cell>
          <cell r="G977">
            <v>0</v>
          </cell>
          <cell r="H977">
            <v>0</v>
          </cell>
          <cell r="I977">
            <v>0</v>
          </cell>
          <cell r="J977">
            <v>0</v>
          </cell>
          <cell r="K977">
            <v>0</v>
          </cell>
          <cell r="L977">
            <v>0</v>
          </cell>
          <cell r="M977">
            <v>0</v>
          </cell>
          <cell r="N977">
            <v>0</v>
          </cell>
        </row>
        <row r="978">
          <cell r="C978">
            <v>37987</v>
          </cell>
          <cell r="D978">
            <v>0.05</v>
          </cell>
          <cell r="E978">
            <v>0.05</v>
          </cell>
          <cell r="F978">
            <v>0.05</v>
          </cell>
          <cell r="G978">
            <v>0</v>
          </cell>
          <cell r="H978">
            <v>0.05</v>
          </cell>
          <cell r="I978">
            <v>0.05</v>
          </cell>
          <cell r="J978">
            <v>0.06</v>
          </cell>
          <cell r="K978">
            <v>0.05</v>
          </cell>
          <cell r="L978">
            <v>0.05</v>
          </cell>
          <cell r="M978">
            <v>0</v>
          </cell>
          <cell r="N978">
            <v>0.05</v>
          </cell>
        </row>
        <row r="979">
          <cell r="C979">
            <v>38353</v>
          </cell>
          <cell r="D979">
            <v>0.05</v>
          </cell>
          <cell r="E979">
            <v>0.05</v>
          </cell>
          <cell r="F979">
            <v>0.05</v>
          </cell>
          <cell r="G979">
            <v>0</v>
          </cell>
          <cell r="H979">
            <v>0.05</v>
          </cell>
          <cell r="I979">
            <v>0.05</v>
          </cell>
          <cell r="J979">
            <v>0.06</v>
          </cell>
          <cell r="K979">
            <v>0.05</v>
          </cell>
          <cell r="L979">
            <v>0.05</v>
          </cell>
          <cell r="M979">
            <v>0</v>
          </cell>
          <cell r="N979">
            <v>0.05</v>
          </cell>
        </row>
        <row r="980">
          <cell r="C980">
            <v>38718</v>
          </cell>
          <cell r="D980">
            <v>0.05</v>
          </cell>
          <cell r="E980">
            <v>0.05</v>
          </cell>
          <cell r="F980">
            <v>0.05</v>
          </cell>
          <cell r="G980">
            <v>0</v>
          </cell>
          <cell r="H980">
            <v>0.05</v>
          </cell>
          <cell r="I980">
            <v>0.05</v>
          </cell>
          <cell r="J980">
            <v>0.06</v>
          </cell>
          <cell r="K980">
            <v>0.05</v>
          </cell>
          <cell r="L980">
            <v>0.05</v>
          </cell>
          <cell r="M980">
            <v>0</v>
          </cell>
          <cell r="N980">
            <v>0.05</v>
          </cell>
        </row>
        <row r="992">
          <cell r="C992" t="str">
            <v>Pulse wins from:</v>
          </cell>
          <cell r="D992" t="str">
            <v>Pulse</v>
          </cell>
          <cell r="E992" t="str">
            <v>AGL</v>
          </cell>
          <cell r="F992" t="str">
            <v>TXU</v>
          </cell>
          <cell r="G992" t="str">
            <v>CitiPower</v>
          </cell>
          <cell r="H992" t="str">
            <v>Powercor</v>
          </cell>
          <cell r="I992" t="str">
            <v>Integral</v>
          </cell>
          <cell r="J992" t="str">
            <v>EnergyAustralia</v>
          </cell>
          <cell r="K992" t="str">
            <v>Rural NSW</v>
          </cell>
          <cell r="L992" t="str">
            <v>Energex</v>
          </cell>
          <cell r="M992" t="str">
            <v>Ergon</v>
          </cell>
          <cell r="N992" t="str">
            <v>Non Incumbent</v>
          </cell>
        </row>
        <row r="993">
          <cell r="C993">
            <v>36526</v>
          </cell>
          <cell r="D993">
            <v>0</v>
          </cell>
          <cell r="E993">
            <v>0</v>
          </cell>
          <cell r="F993">
            <v>0</v>
          </cell>
          <cell r="G993">
            <v>0</v>
          </cell>
          <cell r="H993">
            <v>0</v>
          </cell>
          <cell r="I993">
            <v>0</v>
          </cell>
          <cell r="J993">
            <v>0</v>
          </cell>
          <cell r="K993">
            <v>0</v>
          </cell>
          <cell r="L993">
            <v>0</v>
          </cell>
          <cell r="M993">
            <v>0</v>
          </cell>
          <cell r="N993">
            <v>0</v>
          </cell>
        </row>
        <row r="994">
          <cell r="C994">
            <v>36892</v>
          </cell>
          <cell r="D994">
            <v>0</v>
          </cell>
          <cell r="E994">
            <v>0</v>
          </cell>
          <cell r="F994">
            <v>0</v>
          </cell>
          <cell r="G994">
            <v>0</v>
          </cell>
          <cell r="H994">
            <v>0</v>
          </cell>
          <cell r="I994">
            <v>0</v>
          </cell>
          <cell r="J994">
            <v>0</v>
          </cell>
          <cell r="K994">
            <v>0</v>
          </cell>
          <cell r="L994">
            <v>0</v>
          </cell>
          <cell r="M994">
            <v>0</v>
          </cell>
          <cell r="N994">
            <v>0</v>
          </cell>
        </row>
        <row r="995">
          <cell r="C995">
            <v>37257</v>
          </cell>
          <cell r="D995">
            <v>0</v>
          </cell>
          <cell r="E995">
            <v>0</v>
          </cell>
          <cell r="F995">
            <v>0</v>
          </cell>
          <cell r="G995">
            <v>0</v>
          </cell>
          <cell r="H995">
            <v>0</v>
          </cell>
          <cell r="I995">
            <v>0</v>
          </cell>
          <cell r="J995">
            <v>0</v>
          </cell>
          <cell r="K995">
            <v>0</v>
          </cell>
          <cell r="L995">
            <v>0</v>
          </cell>
          <cell r="M995">
            <v>0</v>
          </cell>
          <cell r="N995">
            <v>0</v>
          </cell>
        </row>
        <row r="996">
          <cell r="C996">
            <v>37622</v>
          </cell>
          <cell r="D996">
            <v>0</v>
          </cell>
          <cell r="E996">
            <v>0</v>
          </cell>
          <cell r="F996">
            <v>0</v>
          </cell>
          <cell r="G996">
            <v>0</v>
          </cell>
          <cell r="H996">
            <v>0</v>
          </cell>
          <cell r="I996">
            <v>0</v>
          </cell>
          <cell r="J996">
            <v>0</v>
          </cell>
          <cell r="K996">
            <v>0</v>
          </cell>
          <cell r="L996">
            <v>0</v>
          </cell>
          <cell r="M996">
            <v>0</v>
          </cell>
          <cell r="N996">
            <v>0</v>
          </cell>
        </row>
        <row r="997">
          <cell r="C997">
            <v>37987</v>
          </cell>
          <cell r="D997">
            <v>0</v>
          </cell>
          <cell r="E997">
            <v>0.18</v>
          </cell>
          <cell r="F997">
            <v>0.18</v>
          </cell>
          <cell r="G997">
            <v>0</v>
          </cell>
          <cell r="H997">
            <v>0.18</v>
          </cell>
          <cell r="I997">
            <v>0.14000000000000001</v>
          </cell>
          <cell r="J997">
            <v>0.16</v>
          </cell>
          <cell r="K997">
            <v>0</v>
          </cell>
          <cell r="L997">
            <v>0.18</v>
          </cell>
          <cell r="M997">
            <v>0.16</v>
          </cell>
          <cell r="N997">
            <v>0.15</v>
          </cell>
        </row>
        <row r="998">
          <cell r="C998">
            <v>38353</v>
          </cell>
          <cell r="D998">
            <v>0</v>
          </cell>
          <cell r="E998">
            <v>0.16</v>
          </cell>
          <cell r="F998">
            <v>0.16</v>
          </cell>
          <cell r="G998">
            <v>0</v>
          </cell>
          <cell r="H998">
            <v>0.16</v>
          </cell>
          <cell r="I998">
            <v>0.16</v>
          </cell>
          <cell r="J998">
            <v>0.16</v>
          </cell>
          <cell r="K998">
            <v>0</v>
          </cell>
          <cell r="L998">
            <v>0.16</v>
          </cell>
          <cell r="M998">
            <v>0.16</v>
          </cell>
          <cell r="N998">
            <v>0.15</v>
          </cell>
        </row>
        <row r="999">
          <cell r="C999">
            <v>38718</v>
          </cell>
          <cell r="D999">
            <v>0</v>
          </cell>
          <cell r="E999">
            <v>0.16</v>
          </cell>
          <cell r="F999">
            <v>0.16</v>
          </cell>
          <cell r="G999">
            <v>0</v>
          </cell>
          <cell r="H999">
            <v>0.16</v>
          </cell>
          <cell r="I999">
            <v>0.16</v>
          </cell>
          <cell r="J999">
            <v>0.16</v>
          </cell>
          <cell r="K999">
            <v>0</v>
          </cell>
          <cell r="L999">
            <v>0.18</v>
          </cell>
          <cell r="M999">
            <v>0.16</v>
          </cell>
          <cell r="N999">
            <v>0.12</v>
          </cell>
        </row>
        <row r="1001">
          <cell r="C1001" t="str">
            <v>AGL</v>
          </cell>
          <cell r="D1001" t="str">
            <v>Pulse</v>
          </cell>
          <cell r="E1001" t="str">
            <v>AGL</v>
          </cell>
          <cell r="F1001" t="str">
            <v>TXU</v>
          </cell>
          <cell r="G1001" t="str">
            <v>CitiPower</v>
          </cell>
          <cell r="H1001" t="str">
            <v>Powercor</v>
          </cell>
          <cell r="I1001" t="str">
            <v>Integral</v>
          </cell>
          <cell r="J1001" t="str">
            <v>EnergyAustralia</v>
          </cell>
          <cell r="K1001" t="str">
            <v>Rural NSW</v>
          </cell>
          <cell r="L1001" t="str">
            <v>Energex</v>
          </cell>
          <cell r="M1001" t="str">
            <v>Ergon</v>
          </cell>
          <cell r="N1001" t="str">
            <v>Non Incumbent</v>
          </cell>
        </row>
        <row r="1002">
          <cell r="C1002">
            <v>36526</v>
          </cell>
          <cell r="D1002">
            <v>0</v>
          </cell>
          <cell r="E1002">
            <v>0</v>
          </cell>
          <cell r="F1002">
            <v>0</v>
          </cell>
          <cell r="G1002">
            <v>0</v>
          </cell>
          <cell r="H1002">
            <v>0</v>
          </cell>
          <cell r="I1002">
            <v>0</v>
          </cell>
          <cell r="J1002">
            <v>0</v>
          </cell>
          <cell r="K1002">
            <v>0</v>
          </cell>
          <cell r="L1002">
            <v>0</v>
          </cell>
          <cell r="M1002">
            <v>0</v>
          </cell>
          <cell r="N1002">
            <v>0</v>
          </cell>
        </row>
        <row r="1003">
          <cell r="C1003">
            <v>36892</v>
          </cell>
          <cell r="D1003">
            <v>0</v>
          </cell>
          <cell r="E1003">
            <v>0</v>
          </cell>
          <cell r="F1003">
            <v>0</v>
          </cell>
          <cell r="G1003">
            <v>0</v>
          </cell>
          <cell r="H1003">
            <v>0</v>
          </cell>
          <cell r="I1003">
            <v>0</v>
          </cell>
          <cell r="J1003">
            <v>0</v>
          </cell>
          <cell r="K1003">
            <v>0</v>
          </cell>
          <cell r="L1003">
            <v>0</v>
          </cell>
          <cell r="M1003">
            <v>0</v>
          </cell>
          <cell r="N1003">
            <v>0</v>
          </cell>
        </row>
        <row r="1004">
          <cell r="C1004">
            <v>37257</v>
          </cell>
          <cell r="D1004">
            <v>0</v>
          </cell>
          <cell r="E1004">
            <v>0</v>
          </cell>
          <cell r="F1004">
            <v>0</v>
          </cell>
          <cell r="G1004">
            <v>0</v>
          </cell>
          <cell r="H1004">
            <v>0</v>
          </cell>
          <cell r="I1004">
            <v>0</v>
          </cell>
          <cell r="J1004">
            <v>0</v>
          </cell>
          <cell r="K1004">
            <v>0</v>
          </cell>
          <cell r="L1004">
            <v>0</v>
          </cell>
          <cell r="M1004">
            <v>0</v>
          </cell>
          <cell r="N1004">
            <v>0</v>
          </cell>
        </row>
        <row r="1005">
          <cell r="C1005">
            <v>37622</v>
          </cell>
          <cell r="D1005">
            <v>0</v>
          </cell>
          <cell r="E1005">
            <v>0</v>
          </cell>
          <cell r="F1005">
            <v>0</v>
          </cell>
          <cell r="G1005">
            <v>0</v>
          </cell>
          <cell r="H1005">
            <v>0</v>
          </cell>
          <cell r="I1005">
            <v>0</v>
          </cell>
          <cell r="J1005">
            <v>0</v>
          </cell>
          <cell r="K1005">
            <v>0</v>
          </cell>
          <cell r="L1005">
            <v>0</v>
          </cell>
          <cell r="M1005">
            <v>0</v>
          </cell>
          <cell r="N1005">
            <v>0</v>
          </cell>
        </row>
        <row r="1006">
          <cell r="C1006">
            <v>37987</v>
          </cell>
          <cell r="D1006">
            <v>0.16</v>
          </cell>
          <cell r="E1006">
            <v>0</v>
          </cell>
          <cell r="F1006">
            <v>0.16</v>
          </cell>
          <cell r="G1006">
            <v>0</v>
          </cell>
          <cell r="H1006">
            <v>0.14000000000000001</v>
          </cell>
          <cell r="I1006">
            <v>0.12</v>
          </cell>
          <cell r="J1006">
            <v>0.15</v>
          </cell>
          <cell r="K1006">
            <v>0</v>
          </cell>
          <cell r="L1006">
            <v>0.12</v>
          </cell>
          <cell r="M1006">
            <v>0.14000000000000001</v>
          </cell>
          <cell r="N1006">
            <v>0.12</v>
          </cell>
        </row>
        <row r="1007">
          <cell r="C1007">
            <v>38353</v>
          </cell>
          <cell r="D1007">
            <v>0.16</v>
          </cell>
          <cell r="E1007">
            <v>0</v>
          </cell>
          <cell r="F1007">
            <v>0.16</v>
          </cell>
          <cell r="G1007">
            <v>0</v>
          </cell>
          <cell r="H1007">
            <v>0.16</v>
          </cell>
          <cell r="I1007">
            <v>0.12</v>
          </cell>
          <cell r="J1007">
            <v>0.16</v>
          </cell>
          <cell r="K1007">
            <v>0</v>
          </cell>
          <cell r="L1007">
            <v>0.16</v>
          </cell>
          <cell r="M1007">
            <v>0.14000000000000001</v>
          </cell>
          <cell r="N1007">
            <v>0.12</v>
          </cell>
        </row>
        <row r="1008">
          <cell r="C1008">
            <v>38718</v>
          </cell>
          <cell r="D1008">
            <v>0.12</v>
          </cell>
          <cell r="E1008">
            <v>0</v>
          </cell>
          <cell r="F1008">
            <v>0.16</v>
          </cell>
          <cell r="G1008">
            <v>0</v>
          </cell>
          <cell r="H1008">
            <v>0.12</v>
          </cell>
          <cell r="I1008">
            <v>0.12</v>
          </cell>
          <cell r="J1008">
            <v>0.16</v>
          </cell>
          <cell r="K1008">
            <v>0</v>
          </cell>
          <cell r="L1008">
            <v>0.16</v>
          </cell>
          <cell r="M1008">
            <v>0.14000000000000001</v>
          </cell>
          <cell r="N1008">
            <v>0.12</v>
          </cell>
        </row>
        <row r="1010">
          <cell r="C1010" t="str">
            <v>TXU</v>
          </cell>
          <cell r="D1010" t="str">
            <v>Pulse</v>
          </cell>
          <cell r="E1010" t="str">
            <v>AGL</v>
          </cell>
          <cell r="F1010" t="str">
            <v>TXU</v>
          </cell>
          <cell r="G1010" t="str">
            <v>CitiPower</v>
          </cell>
          <cell r="H1010" t="str">
            <v>Powercor</v>
          </cell>
          <cell r="I1010" t="str">
            <v>Integral</v>
          </cell>
          <cell r="J1010" t="str">
            <v>EnergyAustralia</v>
          </cell>
          <cell r="K1010" t="str">
            <v>Rural NSW</v>
          </cell>
          <cell r="L1010" t="str">
            <v>Energex</v>
          </cell>
          <cell r="M1010" t="str">
            <v>Ergon</v>
          </cell>
          <cell r="N1010" t="str">
            <v>Non Incumbent</v>
          </cell>
        </row>
        <row r="1011">
          <cell r="C1011">
            <v>36526</v>
          </cell>
          <cell r="D1011">
            <v>0</v>
          </cell>
          <cell r="E1011">
            <v>0</v>
          </cell>
          <cell r="F1011">
            <v>0</v>
          </cell>
          <cell r="G1011">
            <v>0</v>
          </cell>
          <cell r="H1011">
            <v>0</v>
          </cell>
          <cell r="I1011">
            <v>0</v>
          </cell>
          <cell r="J1011">
            <v>0</v>
          </cell>
          <cell r="K1011">
            <v>0</v>
          </cell>
          <cell r="L1011">
            <v>0</v>
          </cell>
          <cell r="M1011">
            <v>0</v>
          </cell>
          <cell r="N1011">
            <v>0</v>
          </cell>
        </row>
        <row r="1012">
          <cell r="C1012">
            <v>36892</v>
          </cell>
          <cell r="D1012">
            <v>0</v>
          </cell>
          <cell r="E1012">
            <v>0</v>
          </cell>
          <cell r="F1012">
            <v>0</v>
          </cell>
          <cell r="G1012">
            <v>0</v>
          </cell>
          <cell r="H1012">
            <v>0</v>
          </cell>
          <cell r="I1012">
            <v>0</v>
          </cell>
          <cell r="J1012">
            <v>0</v>
          </cell>
          <cell r="K1012">
            <v>0</v>
          </cell>
          <cell r="L1012">
            <v>0</v>
          </cell>
          <cell r="M1012">
            <v>0</v>
          </cell>
          <cell r="N1012">
            <v>0</v>
          </cell>
        </row>
        <row r="1013">
          <cell r="C1013">
            <v>37257</v>
          </cell>
          <cell r="D1013">
            <v>0</v>
          </cell>
          <cell r="E1013">
            <v>0</v>
          </cell>
          <cell r="F1013">
            <v>0</v>
          </cell>
          <cell r="G1013">
            <v>0</v>
          </cell>
          <cell r="H1013">
            <v>0</v>
          </cell>
          <cell r="I1013">
            <v>0</v>
          </cell>
          <cell r="J1013">
            <v>0</v>
          </cell>
          <cell r="K1013">
            <v>0</v>
          </cell>
          <cell r="L1013">
            <v>0</v>
          </cell>
          <cell r="M1013">
            <v>0</v>
          </cell>
          <cell r="N1013">
            <v>0</v>
          </cell>
        </row>
        <row r="1014">
          <cell r="C1014">
            <v>37622</v>
          </cell>
          <cell r="D1014">
            <v>0</v>
          </cell>
          <cell r="E1014">
            <v>0</v>
          </cell>
          <cell r="F1014">
            <v>0</v>
          </cell>
          <cell r="G1014">
            <v>0</v>
          </cell>
          <cell r="H1014">
            <v>0</v>
          </cell>
          <cell r="I1014">
            <v>0</v>
          </cell>
          <cell r="J1014">
            <v>0</v>
          </cell>
          <cell r="K1014">
            <v>0</v>
          </cell>
          <cell r="L1014">
            <v>0</v>
          </cell>
          <cell r="M1014">
            <v>0</v>
          </cell>
          <cell r="N1014">
            <v>0</v>
          </cell>
        </row>
        <row r="1015">
          <cell r="C1015">
            <v>37987</v>
          </cell>
          <cell r="D1015">
            <v>0.18</v>
          </cell>
          <cell r="E1015">
            <v>0.15</v>
          </cell>
          <cell r="F1015">
            <v>0</v>
          </cell>
          <cell r="G1015">
            <v>0</v>
          </cell>
          <cell r="H1015">
            <v>0.15</v>
          </cell>
          <cell r="I1015">
            <v>0.12</v>
          </cell>
          <cell r="J1015">
            <v>0.18</v>
          </cell>
          <cell r="K1015">
            <v>0</v>
          </cell>
          <cell r="L1015">
            <v>0.18</v>
          </cell>
          <cell r="M1015">
            <v>0.18</v>
          </cell>
          <cell r="N1015">
            <v>0.15</v>
          </cell>
        </row>
        <row r="1016">
          <cell r="C1016">
            <v>38353</v>
          </cell>
          <cell r="D1016">
            <v>0.18</v>
          </cell>
          <cell r="E1016">
            <v>0.15</v>
          </cell>
          <cell r="F1016">
            <v>0</v>
          </cell>
          <cell r="G1016">
            <v>0</v>
          </cell>
          <cell r="H1016">
            <v>0.16</v>
          </cell>
          <cell r="I1016">
            <v>0.12</v>
          </cell>
          <cell r="J1016">
            <v>0.17</v>
          </cell>
          <cell r="K1016">
            <v>0</v>
          </cell>
          <cell r="L1016">
            <v>0.14000000000000001</v>
          </cell>
          <cell r="M1016">
            <v>0.16</v>
          </cell>
          <cell r="N1016">
            <v>0.15</v>
          </cell>
        </row>
        <row r="1017">
          <cell r="C1017">
            <v>38718</v>
          </cell>
          <cell r="D1017">
            <v>0.18</v>
          </cell>
          <cell r="E1017">
            <v>0.15</v>
          </cell>
          <cell r="F1017">
            <v>0</v>
          </cell>
          <cell r="G1017">
            <v>0</v>
          </cell>
          <cell r="H1017">
            <v>0.15</v>
          </cell>
          <cell r="I1017">
            <v>0.12</v>
          </cell>
          <cell r="J1017">
            <v>0.15</v>
          </cell>
          <cell r="K1017">
            <v>0</v>
          </cell>
          <cell r="L1017">
            <v>0.14000000000000001</v>
          </cell>
          <cell r="M1017">
            <v>0.12</v>
          </cell>
          <cell r="N1017">
            <v>0.12</v>
          </cell>
        </row>
        <row r="1019">
          <cell r="C1019" t="str">
            <v>CitiPower</v>
          </cell>
          <cell r="D1019" t="str">
            <v>Pulse</v>
          </cell>
          <cell r="E1019" t="str">
            <v>AGL</v>
          </cell>
          <cell r="F1019" t="str">
            <v>TXU</v>
          </cell>
          <cell r="G1019" t="str">
            <v>CitiPower</v>
          </cell>
          <cell r="H1019" t="str">
            <v>Powercor</v>
          </cell>
          <cell r="I1019" t="str">
            <v>Integral</v>
          </cell>
          <cell r="J1019" t="str">
            <v>EnergyAustralia</v>
          </cell>
          <cell r="K1019" t="str">
            <v>Rural NSW</v>
          </cell>
          <cell r="L1019" t="str">
            <v>Energex</v>
          </cell>
          <cell r="M1019" t="str">
            <v>Ergon</v>
          </cell>
          <cell r="N1019" t="str">
            <v>Non Incumbent</v>
          </cell>
        </row>
        <row r="1020">
          <cell r="C1020">
            <v>36526</v>
          </cell>
          <cell r="D1020">
            <v>0</v>
          </cell>
          <cell r="E1020">
            <v>0</v>
          </cell>
          <cell r="F1020">
            <v>0</v>
          </cell>
          <cell r="G1020">
            <v>0</v>
          </cell>
          <cell r="H1020">
            <v>0</v>
          </cell>
          <cell r="I1020">
            <v>0</v>
          </cell>
          <cell r="J1020">
            <v>0</v>
          </cell>
          <cell r="K1020">
            <v>0</v>
          </cell>
          <cell r="L1020">
            <v>0</v>
          </cell>
          <cell r="M1020">
            <v>0</v>
          </cell>
          <cell r="N1020">
            <v>0</v>
          </cell>
        </row>
        <row r="1021">
          <cell r="C1021">
            <v>36892</v>
          </cell>
          <cell r="D1021">
            <v>0</v>
          </cell>
          <cell r="E1021">
            <v>0</v>
          </cell>
          <cell r="F1021">
            <v>0</v>
          </cell>
          <cell r="G1021">
            <v>0</v>
          </cell>
          <cell r="H1021">
            <v>0</v>
          </cell>
          <cell r="I1021">
            <v>0</v>
          </cell>
          <cell r="J1021">
            <v>0</v>
          </cell>
          <cell r="K1021">
            <v>0</v>
          </cell>
          <cell r="L1021">
            <v>0</v>
          </cell>
          <cell r="M1021">
            <v>0</v>
          </cell>
          <cell r="N1021">
            <v>0</v>
          </cell>
        </row>
        <row r="1022">
          <cell r="C1022">
            <v>37257</v>
          </cell>
          <cell r="D1022">
            <v>0</v>
          </cell>
          <cell r="E1022">
            <v>0</v>
          </cell>
          <cell r="F1022">
            <v>0</v>
          </cell>
          <cell r="G1022">
            <v>0</v>
          </cell>
          <cell r="H1022">
            <v>0</v>
          </cell>
          <cell r="I1022">
            <v>0</v>
          </cell>
          <cell r="J1022">
            <v>0</v>
          </cell>
          <cell r="K1022">
            <v>0</v>
          </cell>
          <cell r="L1022">
            <v>0</v>
          </cell>
          <cell r="M1022">
            <v>0</v>
          </cell>
          <cell r="N1022">
            <v>0</v>
          </cell>
        </row>
        <row r="1023">
          <cell r="C1023">
            <v>37622</v>
          </cell>
          <cell r="D1023">
            <v>0</v>
          </cell>
          <cell r="E1023">
            <v>0</v>
          </cell>
          <cell r="F1023">
            <v>0</v>
          </cell>
          <cell r="G1023">
            <v>0</v>
          </cell>
          <cell r="H1023">
            <v>0</v>
          </cell>
          <cell r="I1023">
            <v>0</v>
          </cell>
          <cell r="J1023">
            <v>0</v>
          </cell>
          <cell r="K1023">
            <v>0</v>
          </cell>
          <cell r="L1023">
            <v>0</v>
          </cell>
          <cell r="M1023">
            <v>0</v>
          </cell>
          <cell r="N1023">
            <v>0</v>
          </cell>
        </row>
        <row r="1024">
          <cell r="C1024">
            <v>37987</v>
          </cell>
          <cell r="D1024">
            <v>0</v>
          </cell>
          <cell r="E1024">
            <v>0</v>
          </cell>
          <cell r="F1024">
            <v>0</v>
          </cell>
          <cell r="G1024">
            <v>0</v>
          </cell>
          <cell r="H1024">
            <v>0</v>
          </cell>
          <cell r="I1024">
            <v>0</v>
          </cell>
          <cell r="J1024">
            <v>0</v>
          </cell>
          <cell r="K1024">
            <v>0</v>
          </cell>
          <cell r="L1024">
            <v>0</v>
          </cell>
          <cell r="M1024">
            <v>0</v>
          </cell>
          <cell r="N1024">
            <v>0</v>
          </cell>
        </row>
        <row r="1025">
          <cell r="C1025">
            <v>38353</v>
          </cell>
          <cell r="D1025">
            <v>0</v>
          </cell>
          <cell r="E1025">
            <v>0</v>
          </cell>
          <cell r="F1025">
            <v>0</v>
          </cell>
          <cell r="G1025">
            <v>0</v>
          </cell>
          <cell r="H1025">
            <v>0</v>
          </cell>
          <cell r="I1025">
            <v>0</v>
          </cell>
          <cell r="J1025">
            <v>0</v>
          </cell>
          <cell r="K1025">
            <v>0</v>
          </cell>
          <cell r="L1025">
            <v>0</v>
          </cell>
          <cell r="M1025">
            <v>0</v>
          </cell>
          <cell r="N1025">
            <v>0</v>
          </cell>
        </row>
        <row r="1026">
          <cell r="C1026">
            <v>38718</v>
          </cell>
          <cell r="D1026">
            <v>0</v>
          </cell>
          <cell r="E1026">
            <v>0</v>
          </cell>
          <cell r="F1026">
            <v>0</v>
          </cell>
          <cell r="G1026">
            <v>0</v>
          </cell>
          <cell r="H1026">
            <v>0</v>
          </cell>
          <cell r="I1026">
            <v>0</v>
          </cell>
          <cell r="J1026">
            <v>0</v>
          </cell>
          <cell r="K1026">
            <v>0</v>
          </cell>
          <cell r="L1026">
            <v>0</v>
          </cell>
          <cell r="M1026">
            <v>0</v>
          </cell>
          <cell r="N1026">
            <v>0</v>
          </cell>
        </row>
        <row r="1028">
          <cell r="C1028" t="str">
            <v>Powercor</v>
          </cell>
          <cell r="D1028" t="str">
            <v>Pulse</v>
          </cell>
          <cell r="E1028" t="str">
            <v>AGL</v>
          </cell>
          <cell r="F1028" t="str">
            <v>TXU</v>
          </cell>
          <cell r="G1028" t="str">
            <v>CitiPower</v>
          </cell>
          <cell r="H1028" t="str">
            <v>Powercor</v>
          </cell>
          <cell r="I1028" t="str">
            <v>Integral</v>
          </cell>
          <cell r="J1028" t="str">
            <v>EnergyAustralia</v>
          </cell>
          <cell r="K1028" t="str">
            <v>Rural NSW</v>
          </cell>
          <cell r="L1028" t="str">
            <v>Energex</v>
          </cell>
          <cell r="M1028" t="str">
            <v>Ergon</v>
          </cell>
          <cell r="N1028" t="str">
            <v>Non Incumbent</v>
          </cell>
        </row>
        <row r="1029">
          <cell r="C1029">
            <v>36526</v>
          </cell>
          <cell r="D1029">
            <v>0</v>
          </cell>
          <cell r="E1029">
            <v>0</v>
          </cell>
          <cell r="F1029">
            <v>0</v>
          </cell>
          <cell r="G1029">
            <v>0</v>
          </cell>
          <cell r="H1029">
            <v>0</v>
          </cell>
          <cell r="I1029">
            <v>0</v>
          </cell>
          <cell r="J1029">
            <v>0</v>
          </cell>
          <cell r="K1029">
            <v>0</v>
          </cell>
          <cell r="L1029">
            <v>0</v>
          </cell>
          <cell r="M1029">
            <v>0</v>
          </cell>
          <cell r="N1029">
            <v>0</v>
          </cell>
        </row>
        <row r="1030">
          <cell r="C1030">
            <v>36892</v>
          </cell>
          <cell r="D1030">
            <v>0</v>
          </cell>
          <cell r="E1030">
            <v>0</v>
          </cell>
          <cell r="F1030">
            <v>0</v>
          </cell>
          <cell r="G1030">
            <v>0</v>
          </cell>
          <cell r="H1030">
            <v>0</v>
          </cell>
          <cell r="I1030">
            <v>0</v>
          </cell>
          <cell r="J1030">
            <v>0</v>
          </cell>
          <cell r="K1030">
            <v>0</v>
          </cell>
          <cell r="L1030">
            <v>0</v>
          </cell>
          <cell r="M1030">
            <v>0</v>
          </cell>
          <cell r="N1030">
            <v>0</v>
          </cell>
        </row>
        <row r="1031">
          <cell r="C1031">
            <v>37257</v>
          </cell>
          <cell r="D1031">
            <v>0</v>
          </cell>
          <cell r="E1031">
            <v>0</v>
          </cell>
          <cell r="F1031">
            <v>0</v>
          </cell>
          <cell r="G1031">
            <v>0</v>
          </cell>
          <cell r="H1031">
            <v>0</v>
          </cell>
          <cell r="I1031">
            <v>0</v>
          </cell>
          <cell r="J1031">
            <v>0</v>
          </cell>
          <cell r="K1031">
            <v>0</v>
          </cell>
          <cell r="L1031">
            <v>0</v>
          </cell>
          <cell r="M1031">
            <v>0</v>
          </cell>
          <cell r="N1031">
            <v>0</v>
          </cell>
        </row>
        <row r="1032">
          <cell r="C1032">
            <v>37622</v>
          </cell>
          <cell r="D1032">
            <v>0</v>
          </cell>
          <cell r="E1032">
            <v>0</v>
          </cell>
          <cell r="F1032">
            <v>0</v>
          </cell>
          <cell r="G1032">
            <v>0</v>
          </cell>
          <cell r="H1032">
            <v>0</v>
          </cell>
          <cell r="I1032">
            <v>0</v>
          </cell>
          <cell r="J1032">
            <v>0</v>
          </cell>
          <cell r="K1032">
            <v>0</v>
          </cell>
          <cell r="L1032">
            <v>0</v>
          </cell>
          <cell r="M1032">
            <v>0</v>
          </cell>
          <cell r="N1032">
            <v>0</v>
          </cell>
        </row>
        <row r="1033">
          <cell r="C1033">
            <v>37987</v>
          </cell>
          <cell r="D1033">
            <v>0.14000000000000001</v>
          </cell>
          <cell r="E1033">
            <v>0.15</v>
          </cell>
          <cell r="F1033">
            <v>0.12</v>
          </cell>
          <cell r="G1033">
            <v>0</v>
          </cell>
          <cell r="H1033">
            <v>0</v>
          </cell>
          <cell r="I1033">
            <v>0.1</v>
          </cell>
          <cell r="J1033">
            <v>0.11</v>
          </cell>
          <cell r="K1033">
            <v>0</v>
          </cell>
          <cell r="L1033">
            <v>0.15</v>
          </cell>
          <cell r="M1033">
            <v>0.14000000000000001</v>
          </cell>
          <cell r="N1033">
            <v>0.12</v>
          </cell>
        </row>
        <row r="1034">
          <cell r="C1034">
            <v>38353</v>
          </cell>
          <cell r="D1034">
            <v>0.14000000000000001</v>
          </cell>
          <cell r="E1034">
            <v>0.15</v>
          </cell>
          <cell r="F1034">
            <v>0.12</v>
          </cell>
          <cell r="G1034">
            <v>0</v>
          </cell>
          <cell r="H1034">
            <v>0</v>
          </cell>
          <cell r="I1034">
            <v>0.1</v>
          </cell>
          <cell r="J1034">
            <v>0.13</v>
          </cell>
          <cell r="K1034">
            <v>0</v>
          </cell>
          <cell r="L1034">
            <v>0.15</v>
          </cell>
          <cell r="M1034">
            <v>0.14000000000000001</v>
          </cell>
          <cell r="N1034">
            <v>0.12</v>
          </cell>
        </row>
        <row r="1035">
          <cell r="C1035">
            <v>38718</v>
          </cell>
          <cell r="D1035">
            <v>0.14000000000000001</v>
          </cell>
          <cell r="E1035">
            <v>0.14000000000000001</v>
          </cell>
          <cell r="F1035">
            <v>0.14000000000000001</v>
          </cell>
          <cell r="G1035">
            <v>0</v>
          </cell>
          <cell r="H1035">
            <v>0</v>
          </cell>
          <cell r="I1035">
            <v>0.1</v>
          </cell>
          <cell r="J1035">
            <v>0.13</v>
          </cell>
          <cell r="K1035">
            <v>0</v>
          </cell>
          <cell r="L1035">
            <v>0.14000000000000001</v>
          </cell>
          <cell r="M1035">
            <v>0.14000000000000001</v>
          </cell>
          <cell r="N1035">
            <v>0.12</v>
          </cell>
        </row>
        <row r="1037">
          <cell r="C1037" t="str">
            <v>Integral</v>
          </cell>
          <cell r="D1037" t="str">
            <v>Pulse</v>
          </cell>
          <cell r="E1037" t="str">
            <v>AGL</v>
          </cell>
          <cell r="F1037" t="str">
            <v>TXU</v>
          </cell>
          <cell r="G1037" t="str">
            <v>CitiPower</v>
          </cell>
          <cell r="H1037" t="str">
            <v>Powercor</v>
          </cell>
          <cell r="I1037" t="str">
            <v>Integral</v>
          </cell>
          <cell r="J1037" t="str">
            <v>EnergyAustralia</v>
          </cell>
          <cell r="K1037" t="str">
            <v>Rural NSW</v>
          </cell>
          <cell r="L1037" t="str">
            <v>Energex</v>
          </cell>
          <cell r="M1037" t="str">
            <v>Ergon</v>
          </cell>
          <cell r="N1037" t="str">
            <v>Non Incumbent</v>
          </cell>
        </row>
        <row r="1038">
          <cell r="C1038">
            <v>36526</v>
          </cell>
          <cell r="D1038">
            <v>0</v>
          </cell>
          <cell r="E1038">
            <v>0</v>
          </cell>
          <cell r="F1038">
            <v>0</v>
          </cell>
          <cell r="G1038">
            <v>0</v>
          </cell>
          <cell r="H1038">
            <v>0</v>
          </cell>
          <cell r="I1038">
            <v>0</v>
          </cell>
          <cell r="J1038">
            <v>0</v>
          </cell>
          <cell r="K1038">
            <v>0</v>
          </cell>
          <cell r="L1038">
            <v>0</v>
          </cell>
          <cell r="M1038">
            <v>0</v>
          </cell>
          <cell r="N1038">
            <v>0</v>
          </cell>
        </row>
        <row r="1039">
          <cell r="C1039">
            <v>36892</v>
          </cell>
          <cell r="D1039">
            <v>0</v>
          </cell>
          <cell r="E1039">
            <v>0</v>
          </cell>
          <cell r="F1039">
            <v>0</v>
          </cell>
          <cell r="G1039">
            <v>0</v>
          </cell>
          <cell r="H1039">
            <v>0</v>
          </cell>
          <cell r="I1039">
            <v>0</v>
          </cell>
          <cell r="J1039">
            <v>0</v>
          </cell>
          <cell r="K1039">
            <v>0</v>
          </cell>
          <cell r="L1039">
            <v>0</v>
          </cell>
          <cell r="M1039">
            <v>0</v>
          </cell>
          <cell r="N1039">
            <v>0</v>
          </cell>
        </row>
        <row r="1040">
          <cell r="C1040">
            <v>37257</v>
          </cell>
          <cell r="D1040">
            <v>0</v>
          </cell>
          <cell r="E1040">
            <v>0</v>
          </cell>
          <cell r="F1040">
            <v>0</v>
          </cell>
          <cell r="G1040">
            <v>0</v>
          </cell>
          <cell r="H1040">
            <v>0</v>
          </cell>
          <cell r="I1040">
            <v>0</v>
          </cell>
          <cell r="J1040">
            <v>0</v>
          </cell>
          <cell r="K1040">
            <v>0</v>
          </cell>
          <cell r="L1040">
            <v>0</v>
          </cell>
          <cell r="M1040">
            <v>0</v>
          </cell>
          <cell r="N1040">
            <v>0</v>
          </cell>
        </row>
        <row r="1041">
          <cell r="C1041">
            <v>37622</v>
          </cell>
          <cell r="D1041">
            <v>0</v>
          </cell>
          <cell r="E1041">
            <v>0</v>
          </cell>
          <cell r="F1041">
            <v>0</v>
          </cell>
          <cell r="G1041">
            <v>0</v>
          </cell>
          <cell r="H1041">
            <v>0</v>
          </cell>
          <cell r="I1041">
            <v>0</v>
          </cell>
          <cell r="J1041">
            <v>0</v>
          </cell>
          <cell r="K1041">
            <v>0</v>
          </cell>
          <cell r="L1041">
            <v>0</v>
          </cell>
          <cell r="M1041">
            <v>0</v>
          </cell>
          <cell r="N1041">
            <v>0</v>
          </cell>
        </row>
        <row r="1042">
          <cell r="C1042">
            <v>37987</v>
          </cell>
          <cell r="D1042">
            <v>0</v>
          </cell>
          <cell r="E1042">
            <v>0</v>
          </cell>
          <cell r="F1042">
            <v>0</v>
          </cell>
          <cell r="G1042">
            <v>0</v>
          </cell>
          <cell r="H1042">
            <v>0</v>
          </cell>
          <cell r="I1042">
            <v>0</v>
          </cell>
          <cell r="J1042">
            <v>0</v>
          </cell>
          <cell r="K1042">
            <v>0</v>
          </cell>
          <cell r="L1042">
            <v>0</v>
          </cell>
          <cell r="M1042">
            <v>0</v>
          </cell>
          <cell r="N1042">
            <v>0</v>
          </cell>
        </row>
        <row r="1043">
          <cell r="C1043">
            <v>38353</v>
          </cell>
          <cell r="D1043">
            <v>0</v>
          </cell>
          <cell r="E1043">
            <v>0</v>
          </cell>
          <cell r="F1043">
            <v>0</v>
          </cell>
          <cell r="G1043">
            <v>0</v>
          </cell>
          <cell r="H1043">
            <v>0</v>
          </cell>
          <cell r="I1043">
            <v>0</v>
          </cell>
          <cell r="J1043">
            <v>0</v>
          </cell>
          <cell r="K1043">
            <v>0</v>
          </cell>
          <cell r="L1043">
            <v>0</v>
          </cell>
          <cell r="M1043">
            <v>0</v>
          </cell>
          <cell r="N1043">
            <v>0</v>
          </cell>
        </row>
        <row r="1044">
          <cell r="C1044">
            <v>38718</v>
          </cell>
          <cell r="D1044">
            <v>0</v>
          </cell>
          <cell r="E1044">
            <v>0</v>
          </cell>
          <cell r="F1044">
            <v>0</v>
          </cell>
          <cell r="G1044">
            <v>0</v>
          </cell>
          <cell r="H1044">
            <v>0</v>
          </cell>
          <cell r="I1044">
            <v>0</v>
          </cell>
          <cell r="J1044">
            <v>0</v>
          </cell>
          <cell r="K1044">
            <v>0</v>
          </cell>
          <cell r="L1044">
            <v>0</v>
          </cell>
          <cell r="M1044">
            <v>0</v>
          </cell>
          <cell r="N1044">
            <v>0</v>
          </cell>
        </row>
        <row r="1046">
          <cell r="C1046" t="str">
            <v>EnergyAustralia</v>
          </cell>
          <cell r="D1046" t="str">
            <v>Pulse</v>
          </cell>
          <cell r="E1046" t="str">
            <v>AGL</v>
          </cell>
          <cell r="F1046" t="str">
            <v>TXU</v>
          </cell>
          <cell r="G1046" t="str">
            <v>CitiPower</v>
          </cell>
          <cell r="H1046" t="str">
            <v>Powercor</v>
          </cell>
          <cell r="I1046" t="str">
            <v>Integral</v>
          </cell>
          <cell r="J1046" t="str">
            <v>EnergyAustralia</v>
          </cell>
          <cell r="K1046" t="str">
            <v>Rural NSW</v>
          </cell>
          <cell r="L1046" t="str">
            <v>Energex</v>
          </cell>
          <cell r="M1046" t="str">
            <v>Ergon</v>
          </cell>
          <cell r="N1046" t="str">
            <v>Non Incumbent</v>
          </cell>
        </row>
        <row r="1047">
          <cell r="C1047">
            <v>36526</v>
          </cell>
          <cell r="D1047">
            <v>0</v>
          </cell>
          <cell r="E1047">
            <v>0</v>
          </cell>
          <cell r="F1047">
            <v>0</v>
          </cell>
          <cell r="G1047">
            <v>0</v>
          </cell>
          <cell r="H1047">
            <v>0</v>
          </cell>
          <cell r="I1047">
            <v>0</v>
          </cell>
          <cell r="J1047">
            <v>0</v>
          </cell>
          <cell r="K1047">
            <v>0</v>
          </cell>
          <cell r="L1047">
            <v>0</v>
          </cell>
          <cell r="M1047">
            <v>0</v>
          </cell>
          <cell r="N1047">
            <v>0</v>
          </cell>
        </row>
        <row r="1048">
          <cell r="C1048">
            <v>36892</v>
          </cell>
          <cell r="D1048">
            <v>0</v>
          </cell>
          <cell r="E1048">
            <v>0</v>
          </cell>
          <cell r="F1048">
            <v>0</v>
          </cell>
          <cell r="G1048">
            <v>0</v>
          </cell>
          <cell r="H1048">
            <v>0</v>
          </cell>
          <cell r="I1048">
            <v>0</v>
          </cell>
          <cell r="J1048">
            <v>0</v>
          </cell>
          <cell r="K1048">
            <v>0</v>
          </cell>
          <cell r="L1048">
            <v>0</v>
          </cell>
          <cell r="M1048">
            <v>0</v>
          </cell>
          <cell r="N1048">
            <v>0</v>
          </cell>
        </row>
        <row r="1049">
          <cell r="C1049">
            <v>37257</v>
          </cell>
          <cell r="D1049">
            <v>0</v>
          </cell>
          <cell r="E1049">
            <v>0</v>
          </cell>
          <cell r="F1049">
            <v>0</v>
          </cell>
          <cell r="G1049">
            <v>0</v>
          </cell>
          <cell r="H1049">
            <v>0</v>
          </cell>
          <cell r="I1049">
            <v>0</v>
          </cell>
          <cell r="J1049">
            <v>0</v>
          </cell>
          <cell r="K1049">
            <v>0</v>
          </cell>
          <cell r="L1049">
            <v>0</v>
          </cell>
          <cell r="M1049">
            <v>0</v>
          </cell>
          <cell r="N1049">
            <v>0</v>
          </cell>
        </row>
        <row r="1050">
          <cell r="C1050">
            <v>37622</v>
          </cell>
          <cell r="D1050">
            <v>0</v>
          </cell>
          <cell r="E1050">
            <v>0</v>
          </cell>
          <cell r="F1050">
            <v>0</v>
          </cell>
          <cell r="G1050">
            <v>0</v>
          </cell>
          <cell r="H1050">
            <v>0</v>
          </cell>
          <cell r="I1050">
            <v>0</v>
          </cell>
          <cell r="J1050">
            <v>0</v>
          </cell>
          <cell r="K1050">
            <v>0</v>
          </cell>
          <cell r="L1050">
            <v>0</v>
          </cell>
          <cell r="M1050">
            <v>0</v>
          </cell>
          <cell r="N1050">
            <v>0</v>
          </cell>
        </row>
        <row r="1051">
          <cell r="C1051">
            <v>37987</v>
          </cell>
          <cell r="D1051">
            <v>0.12</v>
          </cell>
          <cell r="E1051">
            <v>0.12</v>
          </cell>
          <cell r="F1051">
            <v>0.12</v>
          </cell>
          <cell r="G1051">
            <v>0</v>
          </cell>
          <cell r="H1051">
            <v>0.12</v>
          </cell>
          <cell r="I1051">
            <v>0.12</v>
          </cell>
          <cell r="J1051">
            <v>0</v>
          </cell>
          <cell r="K1051">
            <v>0</v>
          </cell>
          <cell r="L1051">
            <v>0.14000000000000001</v>
          </cell>
          <cell r="M1051">
            <v>0.14000000000000001</v>
          </cell>
          <cell r="N1051">
            <v>0.12</v>
          </cell>
        </row>
        <row r="1052">
          <cell r="C1052">
            <v>38353</v>
          </cell>
          <cell r="D1052">
            <v>0.15</v>
          </cell>
          <cell r="E1052">
            <v>0.14000000000000001</v>
          </cell>
          <cell r="F1052">
            <v>0.14000000000000001</v>
          </cell>
          <cell r="G1052">
            <v>0</v>
          </cell>
          <cell r="H1052">
            <v>0.14000000000000001</v>
          </cell>
          <cell r="I1052">
            <v>0.12</v>
          </cell>
          <cell r="J1052">
            <v>0</v>
          </cell>
          <cell r="K1052">
            <v>0</v>
          </cell>
          <cell r="L1052">
            <v>0.16</v>
          </cell>
          <cell r="M1052">
            <v>0.16</v>
          </cell>
          <cell r="N1052">
            <v>0.12</v>
          </cell>
        </row>
        <row r="1053">
          <cell r="C1053">
            <v>38718</v>
          </cell>
          <cell r="D1053">
            <v>0.17</v>
          </cell>
          <cell r="E1053">
            <v>0.15</v>
          </cell>
          <cell r="F1053">
            <v>0.14000000000000001</v>
          </cell>
          <cell r="G1053">
            <v>0</v>
          </cell>
          <cell r="H1053">
            <v>0.18</v>
          </cell>
          <cell r="I1053">
            <v>0.14000000000000001</v>
          </cell>
          <cell r="J1053">
            <v>0</v>
          </cell>
          <cell r="K1053">
            <v>0</v>
          </cell>
          <cell r="L1053">
            <v>0.16</v>
          </cell>
          <cell r="M1053">
            <v>0.16</v>
          </cell>
          <cell r="N1053">
            <v>0.18</v>
          </cell>
        </row>
        <row r="1055">
          <cell r="C1055" t="str">
            <v>Rural NSW</v>
          </cell>
          <cell r="D1055" t="str">
            <v>Pulse</v>
          </cell>
          <cell r="E1055" t="str">
            <v>AGL</v>
          </cell>
          <cell r="F1055" t="str">
            <v>TXU</v>
          </cell>
          <cell r="G1055" t="str">
            <v>CitiPower</v>
          </cell>
          <cell r="H1055" t="str">
            <v>Powercor</v>
          </cell>
          <cell r="I1055" t="str">
            <v>Integral</v>
          </cell>
          <cell r="J1055" t="str">
            <v>EnergyAustralia</v>
          </cell>
          <cell r="K1055" t="str">
            <v>Rural NSW</v>
          </cell>
          <cell r="L1055" t="str">
            <v>Energex</v>
          </cell>
          <cell r="M1055" t="str">
            <v>Ergon</v>
          </cell>
          <cell r="N1055" t="str">
            <v>Non Incumbent</v>
          </cell>
        </row>
        <row r="1056">
          <cell r="C1056">
            <v>36526</v>
          </cell>
          <cell r="D1056">
            <v>0</v>
          </cell>
          <cell r="E1056">
            <v>0</v>
          </cell>
          <cell r="F1056">
            <v>0</v>
          </cell>
          <cell r="G1056">
            <v>0</v>
          </cell>
          <cell r="H1056">
            <v>0</v>
          </cell>
          <cell r="I1056">
            <v>0</v>
          </cell>
          <cell r="J1056">
            <v>0</v>
          </cell>
          <cell r="K1056">
            <v>0</v>
          </cell>
          <cell r="L1056">
            <v>0</v>
          </cell>
          <cell r="M1056">
            <v>0</v>
          </cell>
          <cell r="N1056">
            <v>0</v>
          </cell>
        </row>
        <row r="1057">
          <cell r="C1057">
            <v>36892</v>
          </cell>
          <cell r="D1057">
            <v>0</v>
          </cell>
          <cell r="E1057">
            <v>0</v>
          </cell>
          <cell r="F1057">
            <v>0</v>
          </cell>
          <cell r="G1057">
            <v>0</v>
          </cell>
          <cell r="H1057">
            <v>0</v>
          </cell>
          <cell r="I1057">
            <v>0</v>
          </cell>
          <cell r="J1057">
            <v>0</v>
          </cell>
          <cell r="K1057">
            <v>0</v>
          </cell>
          <cell r="L1057">
            <v>0</v>
          </cell>
          <cell r="M1057">
            <v>0</v>
          </cell>
          <cell r="N1057">
            <v>0</v>
          </cell>
        </row>
        <row r="1058">
          <cell r="C1058">
            <v>37257</v>
          </cell>
          <cell r="D1058">
            <v>0</v>
          </cell>
          <cell r="E1058">
            <v>0</v>
          </cell>
          <cell r="F1058">
            <v>0</v>
          </cell>
          <cell r="G1058">
            <v>0</v>
          </cell>
          <cell r="H1058">
            <v>0</v>
          </cell>
          <cell r="I1058">
            <v>0</v>
          </cell>
          <cell r="J1058">
            <v>0</v>
          </cell>
          <cell r="K1058">
            <v>0</v>
          </cell>
          <cell r="L1058">
            <v>0</v>
          </cell>
          <cell r="M1058">
            <v>0</v>
          </cell>
          <cell r="N1058">
            <v>0</v>
          </cell>
        </row>
        <row r="1059">
          <cell r="C1059">
            <v>37622</v>
          </cell>
          <cell r="D1059">
            <v>0</v>
          </cell>
          <cell r="E1059">
            <v>0</v>
          </cell>
          <cell r="F1059">
            <v>0</v>
          </cell>
          <cell r="G1059">
            <v>0</v>
          </cell>
          <cell r="H1059">
            <v>0</v>
          </cell>
          <cell r="I1059">
            <v>0</v>
          </cell>
          <cell r="J1059">
            <v>0</v>
          </cell>
          <cell r="K1059">
            <v>0</v>
          </cell>
          <cell r="L1059">
            <v>0</v>
          </cell>
          <cell r="M1059">
            <v>0</v>
          </cell>
          <cell r="N1059">
            <v>0</v>
          </cell>
        </row>
        <row r="1060">
          <cell r="C1060">
            <v>37987</v>
          </cell>
          <cell r="D1060">
            <v>0</v>
          </cell>
          <cell r="E1060">
            <v>0</v>
          </cell>
          <cell r="F1060">
            <v>0</v>
          </cell>
          <cell r="G1060">
            <v>0</v>
          </cell>
          <cell r="H1060">
            <v>0</v>
          </cell>
          <cell r="I1060">
            <v>0</v>
          </cell>
          <cell r="J1060">
            <v>0</v>
          </cell>
          <cell r="K1060">
            <v>0</v>
          </cell>
          <cell r="L1060">
            <v>0</v>
          </cell>
          <cell r="M1060">
            <v>0</v>
          </cell>
          <cell r="N1060">
            <v>0</v>
          </cell>
        </row>
        <row r="1061">
          <cell r="C1061">
            <v>38353</v>
          </cell>
          <cell r="D1061">
            <v>0</v>
          </cell>
          <cell r="E1061">
            <v>0</v>
          </cell>
          <cell r="F1061">
            <v>0</v>
          </cell>
          <cell r="G1061">
            <v>0</v>
          </cell>
          <cell r="H1061">
            <v>0</v>
          </cell>
          <cell r="I1061">
            <v>0</v>
          </cell>
          <cell r="J1061">
            <v>0</v>
          </cell>
          <cell r="K1061">
            <v>0</v>
          </cell>
          <cell r="L1061">
            <v>0</v>
          </cell>
          <cell r="M1061">
            <v>0</v>
          </cell>
          <cell r="N1061">
            <v>0</v>
          </cell>
        </row>
        <row r="1062">
          <cell r="C1062">
            <v>38718</v>
          </cell>
          <cell r="D1062">
            <v>0</v>
          </cell>
          <cell r="E1062">
            <v>0</v>
          </cell>
          <cell r="F1062">
            <v>0</v>
          </cell>
          <cell r="G1062">
            <v>0</v>
          </cell>
          <cell r="H1062">
            <v>0</v>
          </cell>
          <cell r="I1062">
            <v>0</v>
          </cell>
          <cell r="J1062">
            <v>0</v>
          </cell>
          <cell r="K1062">
            <v>0</v>
          </cell>
          <cell r="L1062">
            <v>0</v>
          </cell>
          <cell r="M1062">
            <v>0</v>
          </cell>
          <cell r="N1062">
            <v>0</v>
          </cell>
        </row>
        <row r="1064">
          <cell r="C1064" t="str">
            <v>Energex</v>
          </cell>
          <cell r="D1064" t="str">
            <v>Pulse</v>
          </cell>
          <cell r="E1064" t="str">
            <v>AGL</v>
          </cell>
          <cell r="F1064" t="str">
            <v>TXU</v>
          </cell>
          <cell r="G1064" t="str">
            <v>CitiPower</v>
          </cell>
          <cell r="H1064" t="str">
            <v>Powercor</v>
          </cell>
          <cell r="I1064" t="str">
            <v>Integral</v>
          </cell>
          <cell r="J1064" t="str">
            <v>EnergyAustralia</v>
          </cell>
          <cell r="K1064" t="str">
            <v>Rural NSW</v>
          </cell>
          <cell r="L1064" t="str">
            <v>Energex</v>
          </cell>
          <cell r="M1064" t="str">
            <v>Ergon</v>
          </cell>
          <cell r="N1064" t="str">
            <v>Non Incumbent</v>
          </cell>
        </row>
        <row r="1065">
          <cell r="C1065">
            <v>36526</v>
          </cell>
          <cell r="D1065">
            <v>0</v>
          </cell>
          <cell r="E1065">
            <v>0</v>
          </cell>
          <cell r="F1065">
            <v>0</v>
          </cell>
          <cell r="G1065">
            <v>0</v>
          </cell>
          <cell r="H1065">
            <v>0</v>
          </cell>
          <cell r="I1065">
            <v>0</v>
          </cell>
          <cell r="J1065">
            <v>0</v>
          </cell>
          <cell r="K1065">
            <v>0</v>
          </cell>
          <cell r="L1065">
            <v>0</v>
          </cell>
          <cell r="M1065">
            <v>0</v>
          </cell>
          <cell r="N1065">
            <v>0</v>
          </cell>
        </row>
        <row r="1066">
          <cell r="C1066">
            <v>36892</v>
          </cell>
          <cell r="D1066">
            <v>0</v>
          </cell>
          <cell r="E1066">
            <v>0</v>
          </cell>
          <cell r="F1066">
            <v>0</v>
          </cell>
          <cell r="G1066">
            <v>0</v>
          </cell>
          <cell r="H1066">
            <v>0</v>
          </cell>
          <cell r="I1066">
            <v>0</v>
          </cell>
          <cell r="J1066">
            <v>0</v>
          </cell>
          <cell r="K1066">
            <v>0</v>
          </cell>
          <cell r="L1066">
            <v>0</v>
          </cell>
          <cell r="M1066">
            <v>0</v>
          </cell>
          <cell r="N1066">
            <v>0</v>
          </cell>
        </row>
        <row r="1067">
          <cell r="C1067">
            <v>37257</v>
          </cell>
          <cell r="D1067">
            <v>0</v>
          </cell>
          <cell r="E1067">
            <v>0</v>
          </cell>
          <cell r="F1067">
            <v>0</v>
          </cell>
          <cell r="G1067">
            <v>0</v>
          </cell>
          <cell r="H1067">
            <v>0</v>
          </cell>
          <cell r="I1067">
            <v>0</v>
          </cell>
          <cell r="J1067">
            <v>0</v>
          </cell>
          <cell r="K1067">
            <v>0</v>
          </cell>
          <cell r="L1067">
            <v>0</v>
          </cell>
          <cell r="M1067">
            <v>0</v>
          </cell>
          <cell r="N1067">
            <v>0</v>
          </cell>
        </row>
        <row r="1068">
          <cell r="C1068">
            <v>37622</v>
          </cell>
          <cell r="D1068">
            <v>0</v>
          </cell>
          <cell r="E1068">
            <v>0</v>
          </cell>
          <cell r="F1068">
            <v>0</v>
          </cell>
          <cell r="G1068">
            <v>0</v>
          </cell>
          <cell r="H1068">
            <v>0</v>
          </cell>
          <cell r="I1068">
            <v>0</v>
          </cell>
          <cell r="J1068">
            <v>0</v>
          </cell>
          <cell r="K1068">
            <v>0</v>
          </cell>
          <cell r="L1068">
            <v>0</v>
          </cell>
          <cell r="M1068">
            <v>0</v>
          </cell>
          <cell r="N1068">
            <v>0</v>
          </cell>
        </row>
        <row r="1069">
          <cell r="C1069">
            <v>37987</v>
          </cell>
          <cell r="D1069">
            <v>0.18</v>
          </cell>
          <cell r="E1069">
            <v>0.18</v>
          </cell>
          <cell r="F1069">
            <v>0.2</v>
          </cell>
          <cell r="G1069">
            <v>0</v>
          </cell>
          <cell r="H1069">
            <v>0.18</v>
          </cell>
          <cell r="I1069">
            <v>0.18</v>
          </cell>
          <cell r="J1069">
            <v>0.18</v>
          </cell>
          <cell r="K1069">
            <v>0</v>
          </cell>
          <cell r="L1069">
            <v>0</v>
          </cell>
          <cell r="M1069">
            <v>0.18</v>
          </cell>
          <cell r="N1069">
            <v>0.18</v>
          </cell>
        </row>
        <row r="1070">
          <cell r="C1070">
            <v>38353</v>
          </cell>
          <cell r="D1070">
            <v>0.18</v>
          </cell>
          <cell r="E1070">
            <v>0.18</v>
          </cell>
          <cell r="F1070">
            <v>0.2</v>
          </cell>
          <cell r="G1070">
            <v>0</v>
          </cell>
          <cell r="H1070">
            <v>0.18</v>
          </cell>
          <cell r="I1070">
            <v>0.18</v>
          </cell>
          <cell r="J1070">
            <v>0.18</v>
          </cell>
          <cell r="K1070">
            <v>0</v>
          </cell>
          <cell r="L1070">
            <v>0</v>
          </cell>
          <cell r="M1070">
            <v>0.18</v>
          </cell>
          <cell r="N1070">
            <v>0.18</v>
          </cell>
        </row>
        <row r="1071">
          <cell r="C1071">
            <v>38718</v>
          </cell>
          <cell r="D1071">
            <v>0.2</v>
          </cell>
          <cell r="E1071">
            <v>0.2</v>
          </cell>
          <cell r="F1071">
            <v>0.2</v>
          </cell>
          <cell r="G1071">
            <v>0</v>
          </cell>
          <cell r="H1071">
            <v>0.2</v>
          </cell>
          <cell r="I1071">
            <v>0.16</v>
          </cell>
          <cell r="J1071">
            <v>0.18</v>
          </cell>
          <cell r="K1071">
            <v>0</v>
          </cell>
          <cell r="L1071">
            <v>0</v>
          </cell>
          <cell r="M1071">
            <v>0.2</v>
          </cell>
          <cell r="N1071">
            <v>0.18</v>
          </cell>
        </row>
        <row r="1073">
          <cell r="C1073" t="str">
            <v>Ergon</v>
          </cell>
          <cell r="D1073" t="str">
            <v>Pulse</v>
          </cell>
          <cell r="E1073" t="str">
            <v>AGL</v>
          </cell>
          <cell r="F1073" t="str">
            <v>TXU</v>
          </cell>
          <cell r="G1073" t="str">
            <v>CitiPower</v>
          </cell>
          <cell r="H1073" t="str">
            <v>Powercor</v>
          </cell>
          <cell r="I1073" t="str">
            <v>Integral</v>
          </cell>
          <cell r="J1073" t="str">
            <v>EnergyAustralia</v>
          </cell>
          <cell r="K1073" t="str">
            <v>Rural NSW</v>
          </cell>
          <cell r="L1073" t="str">
            <v>Energex</v>
          </cell>
          <cell r="M1073" t="str">
            <v>Ergon</v>
          </cell>
          <cell r="N1073" t="str">
            <v>Non Incumbent</v>
          </cell>
        </row>
        <row r="1074">
          <cell r="C1074">
            <v>36526</v>
          </cell>
          <cell r="D1074">
            <v>0</v>
          </cell>
          <cell r="E1074">
            <v>0</v>
          </cell>
          <cell r="F1074">
            <v>0</v>
          </cell>
          <cell r="G1074">
            <v>0</v>
          </cell>
          <cell r="H1074">
            <v>0</v>
          </cell>
          <cell r="I1074">
            <v>0</v>
          </cell>
          <cell r="J1074">
            <v>0</v>
          </cell>
          <cell r="K1074">
            <v>0</v>
          </cell>
          <cell r="L1074">
            <v>0</v>
          </cell>
          <cell r="M1074">
            <v>0</v>
          </cell>
          <cell r="N1074">
            <v>0</v>
          </cell>
        </row>
        <row r="1075">
          <cell r="C1075">
            <v>36892</v>
          </cell>
          <cell r="D1075">
            <v>0</v>
          </cell>
          <cell r="E1075">
            <v>0</v>
          </cell>
          <cell r="F1075">
            <v>0</v>
          </cell>
          <cell r="G1075">
            <v>0</v>
          </cell>
          <cell r="H1075">
            <v>0</v>
          </cell>
          <cell r="I1075">
            <v>0</v>
          </cell>
          <cell r="J1075">
            <v>0</v>
          </cell>
          <cell r="K1075">
            <v>0</v>
          </cell>
          <cell r="L1075">
            <v>0</v>
          </cell>
          <cell r="M1075">
            <v>0</v>
          </cell>
          <cell r="N1075">
            <v>0</v>
          </cell>
        </row>
        <row r="1076">
          <cell r="C1076">
            <v>37257</v>
          </cell>
          <cell r="D1076">
            <v>0</v>
          </cell>
          <cell r="E1076">
            <v>0</v>
          </cell>
          <cell r="F1076">
            <v>0</v>
          </cell>
          <cell r="G1076">
            <v>0</v>
          </cell>
          <cell r="H1076">
            <v>0</v>
          </cell>
          <cell r="I1076">
            <v>0</v>
          </cell>
          <cell r="J1076">
            <v>0</v>
          </cell>
          <cell r="K1076">
            <v>0</v>
          </cell>
          <cell r="L1076">
            <v>0</v>
          </cell>
          <cell r="M1076">
            <v>0</v>
          </cell>
          <cell r="N1076">
            <v>0</v>
          </cell>
        </row>
        <row r="1077">
          <cell r="C1077">
            <v>37622</v>
          </cell>
          <cell r="D1077">
            <v>0</v>
          </cell>
          <cell r="E1077">
            <v>0</v>
          </cell>
          <cell r="F1077">
            <v>0</v>
          </cell>
          <cell r="G1077">
            <v>0</v>
          </cell>
          <cell r="H1077">
            <v>0</v>
          </cell>
          <cell r="I1077">
            <v>0</v>
          </cell>
          <cell r="J1077">
            <v>0</v>
          </cell>
          <cell r="K1077">
            <v>0</v>
          </cell>
          <cell r="L1077">
            <v>0</v>
          </cell>
          <cell r="M1077">
            <v>0</v>
          </cell>
          <cell r="N1077">
            <v>0</v>
          </cell>
        </row>
        <row r="1078">
          <cell r="C1078">
            <v>37987</v>
          </cell>
          <cell r="D1078">
            <v>0.16</v>
          </cell>
          <cell r="E1078">
            <v>0.16</v>
          </cell>
          <cell r="F1078">
            <v>0.16</v>
          </cell>
          <cell r="G1078">
            <v>0</v>
          </cell>
          <cell r="H1078">
            <v>0.17</v>
          </cell>
          <cell r="I1078">
            <v>0.16</v>
          </cell>
          <cell r="J1078">
            <v>0.16</v>
          </cell>
          <cell r="K1078">
            <v>0</v>
          </cell>
          <cell r="L1078">
            <v>0.17</v>
          </cell>
          <cell r="M1078">
            <v>0</v>
          </cell>
          <cell r="N1078">
            <v>0.16</v>
          </cell>
        </row>
        <row r="1079">
          <cell r="C1079">
            <v>38353</v>
          </cell>
          <cell r="D1079">
            <v>0.13</v>
          </cell>
          <cell r="E1079">
            <v>0.16</v>
          </cell>
          <cell r="F1079">
            <v>0.16</v>
          </cell>
          <cell r="G1079">
            <v>0</v>
          </cell>
          <cell r="H1079">
            <v>0.14000000000000001</v>
          </cell>
          <cell r="I1079">
            <v>0.14000000000000001</v>
          </cell>
          <cell r="J1079">
            <v>0.15</v>
          </cell>
          <cell r="K1079">
            <v>0</v>
          </cell>
          <cell r="L1079">
            <v>0.17</v>
          </cell>
          <cell r="M1079">
            <v>0</v>
          </cell>
          <cell r="N1079">
            <v>0.16</v>
          </cell>
        </row>
        <row r="1080">
          <cell r="C1080">
            <v>38718</v>
          </cell>
          <cell r="D1080">
            <v>0.13</v>
          </cell>
          <cell r="E1080">
            <v>0.14000000000000001</v>
          </cell>
          <cell r="F1080">
            <v>0.14000000000000001</v>
          </cell>
          <cell r="G1080">
            <v>0</v>
          </cell>
          <cell r="H1080">
            <v>0.13</v>
          </cell>
          <cell r="I1080">
            <v>0.14000000000000001</v>
          </cell>
          <cell r="J1080">
            <v>0.15</v>
          </cell>
          <cell r="K1080">
            <v>0</v>
          </cell>
          <cell r="L1080">
            <v>0.16</v>
          </cell>
          <cell r="M1080">
            <v>0</v>
          </cell>
          <cell r="N1080">
            <v>0.16</v>
          </cell>
        </row>
        <row r="1082">
          <cell r="C1082" t="str">
            <v>Non Incumbent</v>
          </cell>
          <cell r="D1082" t="str">
            <v>Pulse</v>
          </cell>
          <cell r="E1082" t="str">
            <v>AGL</v>
          </cell>
          <cell r="F1082" t="str">
            <v>TXU</v>
          </cell>
          <cell r="G1082" t="str">
            <v>CitiPower</v>
          </cell>
          <cell r="H1082" t="str">
            <v>Powercor</v>
          </cell>
          <cell r="I1082" t="str">
            <v>Integral</v>
          </cell>
          <cell r="J1082" t="str">
            <v>EnergyAustralia</v>
          </cell>
          <cell r="K1082" t="str">
            <v>Rural NSW</v>
          </cell>
          <cell r="L1082" t="str">
            <v>Energex</v>
          </cell>
          <cell r="M1082" t="str">
            <v>Ergon</v>
          </cell>
          <cell r="N1082" t="str">
            <v>Non Incumbent</v>
          </cell>
        </row>
        <row r="1083">
          <cell r="C1083">
            <v>36526</v>
          </cell>
          <cell r="D1083">
            <v>0</v>
          </cell>
          <cell r="E1083">
            <v>0</v>
          </cell>
          <cell r="F1083">
            <v>0</v>
          </cell>
          <cell r="G1083">
            <v>0</v>
          </cell>
          <cell r="H1083">
            <v>0</v>
          </cell>
          <cell r="I1083">
            <v>0</v>
          </cell>
          <cell r="J1083">
            <v>0</v>
          </cell>
          <cell r="K1083">
            <v>0</v>
          </cell>
          <cell r="L1083">
            <v>0</v>
          </cell>
          <cell r="M1083">
            <v>0</v>
          </cell>
          <cell r="N1083">
            <v>0</v>
          </cell>
        </row>
        <row r="1084">
          <cell r="C1084">
            <v>36892</v>
          </cell>
          <cell r="D1084">
            <v>0</v>
          </cell>
          <cell r="E1084">
            <v>0</v>
          </cell>
          <cell r="F1084">
            <v>0</v>
          </cell>
          <cell r="G1084">
            <v>0</v>
          </cell>
          <cell r="H1084">
            <v>0</v>
          </cell>
          <cell r="I1084">
            <v>0</v>
          </cell>
          <cell r="J1084">
            <v>0</v>
          </cell>
          <cell r="K1084">
            <v>0</v>
          </cell>
          <cell r="L1084">
            <v>0</v>
          </cell>
          <cell r="M1084">
            <v>0</v>
          </cell>
          <cell r="N1084">
            <v>0</v>
          </cell>
        </row>
        <row r="1085">
          <cell r="C1085">
            <v>37257</v>
          </cell>
          <cell r="D1085">
            <v>0</v>
          </cell>
          <cell r="E1085">
            <v>0</v>
          </cell>
          <cell r="F1085">
            <v>0</v>
          </cell>
          <cell r="G1085">
            <v>0</v>
          </cell>
          <cell r="H1085">
            <v>0</v>
          </cell>
          <cell r="I1085">
            <v>0</v>
          </cell>
          <cell r="J1085">
            <v>0</v>
          </cell>
          <cell r="K1085">
            <v>0</v>
          </cell>
          <cell r="L1085">
            <v>0</v>
          </cell>
          <cell r="M1085">
            <v>0</v>
          </cell>
          <cell r="N1085">
            <v>0</v>
          </cell>
        </row>
        <row r="1086">
          <cell r="C1086">
            <v>37622</v>
          </cell>
          <cell r="D1086">
            <v>0</v>
          </cell>
          <cell r="E1086">
            <v>0</v>
          </cell>
          <cell r="F1086">
            <v>0</v>
          </cell>
          <cell r="G1086">
            <v>0</v>
          </cell>
          <cell r="H1086">
            <v>0</v>
          </cell>
          <cell r="I1086">
            <v>0</v>
          </cell>
          <cell r="J1086">
            <v>0</v>
          </cell>
          <cell r="K1086">
            <v>0</v>
          </cell>
          <cell r="L1086">
            <v>0</v>
          </cell>
          <cell r="M1086">
            <v>0</v>
          </cell>
          <cell r="N1086">
            <v>0</v>
          </cell>
        </row>
        <row r="1087">
          <cell r="C1087">
            <v>37987</v>
          </cell>
          <cell r="D1087">
            <v>0.06</v>
          </cell>
          <cell r="E1087">
            <v>0.06</v>
          </cell>
          <cell r="F1087">
            <v>0.06</v>
          </cell>
          <cell r="G1087">
            <v>0</v>
          </cell>
          <cell r="H1087">
            <v>0.06</v>
          </cell>
          <cell r="I1087">
            <v>0.06</v>
          </cell>
          <cell r="J1087">
            <v>0.06</v>
          </cell>
          <cell r="K1087">
            <v>0</v>
          </cell>
          <cell r="L1087">
            <v>0.06</v>
          </cell>
          <cell r="M1087">
            <v>0.06</v>
          </cell>
          <cell r="N1087">
            <v>0</v>
          </cell>
        </row>
        <row r="1088">
          <cell r="C1088">
            <v>38353</v>
          </cell>
          <cell r="D1088">
            <v>0.06</v>
          </cell>
          <cell r="E1088">
            <v>0.06</v>
          </cell>
          <cell r="F1088">
            <v>0.06</v>
          </cell>
          <cell r="G1088">
            <v>0</v>
          </cell>
          <cell r="H1088">
            <v>0.06</v>
          </cell>
          <cell r="I1088">
            <v>0.06</v>
          </cell>
          <cell r="J1088">
            <v>0.05</v>
          </cell>
          <cell r="K1088">
            <v>0</v>
          </cell>
          <cell r="L1088">
            <v>0.06</v>
          </cell>
          <cell r="M1088">
            <v>0.06</v>
          </cell>
          <cell r="N1088">
            <v>0</v>
          </cell>
        </row>
        <row r="1089">
          <cell r="C1089">
            <v>38718</v>
          </cell>
          <cell r="D1089">
            <v>0.06</v>
          </cell>
          <cell r="E1089">
            <v>0.06</v>
          </cell>
          <cell r="F1089">
            <v>0.06</v>
          </cell>
          <cell r="G1089">
            <v>0</v>
          </cell>
          <cell r="H1089">
            <v>0.06</v>
          </cell>
          <cell r="I1089">
            <v>0.06</v>
          </cell>
          <cell r="J1089">
            <v>7.0000000000000007E-2</v>
          </cell>
          <cell r="K1089">
            <v>0</v>
          </cell>
          <cell r="L1089">
            <v>0.06</v>
          </cell>
          <cell r="M1089">
            <v>0.08</v>
          </cell>
          <cell r="N1089">
            <v>0</v>
          </cell>
        </row>
        <row r="1101">
          <cell r="C1101" t="str">
            <v>Pulse wins from:</v>
          </cell>
          <cell r="D1101" t="str">
            <v>Pulse</v>
          </cell>
          <cell r="E1101" t="str">
            <v>AGL</v>
          </cell>
          <cell r="F1101" t="str">
            <v>TXU</v>
          </cell>
          <cell r="G1101" t="str">
            <v>CitiPower</v>
          </cell>
          <cell r="H1101" t="str">
            <v>Powercor</v>
          </cell>
          <cell r="I1101" t="str">
            <v>Integral</v>
          </cell>
          <cell r="J1101" t="str">
            <v>EnergyAustralia</v>
          </cell>
          <cell r="K1101" t="str">
            <v>Rural NSW</v>
          </cell>
          <cell r="L1101" t="str">
            <v>Energex</v>
          </cell>
          <cell r="M1101" t="str">
            <v>Ergon</v>
          </cell>
          <cell r="N1101" t="str">
            <v>Non Incumbent</v>
          </cell>
        </row>
        <row r="1102">
          <cell r="C1102">
            <v>36526</v>
          </cell>
          <cell r="D1102">
            <v>0</v>
          </cell>
          <cell r="E1102">
            <v>0</v>
          </cell>
          <cell r="F1102">
            <v>0</v>
          </cell>
          <cell r="G1102">
            <v>0</v>
          </cell>
          <cell r="H1102">
            <v>0</v>
          </cell>
          <cell r="I1102">
            <v>0</v>
          </cell>
          <cell r="J1102">
            <v>0</v>
          </cell>
          <cell r="K1102">
            <v>0</v>
          </cell>
          <cell r="L1102">
            <v>0</v>
          </cell>
          <cell r="M1102">
            <v>0</v>
          </cell>
          <cell r="N1102">
            <v>0</v>
          </cell>
        </row>
        <row r="1103">
          <cell r="C1103">
            <v>36892</v>
          </cell>
          <cell r="D1103">
            <v>0</v>
          </cell>
          <cell r="E1103">
            <v>0</v>
          </cell>
          <cell r="F1103">
            <v>0</v>
          </cell>
          <cell r="G1103">
            <v>0</v>
          </cell>
          <cell r="H1103">
            <v>0</v>
          </cell>
          <cell r="I1103">
            <v>0</v>
          </cell>
          <cell r="J1103">
            <v>0</v>
          </cell>
          <cell r="K1103">
            <v>0</v>
          </cell>
          <cell r="L1103">
            <v>0</v>
          </cell>
          <cell r="M1103">
            <v>0</v>
          </cell>
          <cell r="N1103">
            <v>0</v>
          </cell>
        </row>
        <row r="1104">
          <cell r="C1104">
            <v>37257</v>
          </cell>
          <cell r="D1104">
            <v>0</v>
          </cell>
          <cell r="E1104">
            <v>0</v>
          </cell>
          <cell r="F1104">
            <v>0</v>
          </cell>
          <cell r="G1104">
            <v>0</v>
          </cell>
          <cell r="H1104">
            <v>0</v>
          </cell>
          <cell r="I1104">
            <v>0</v>
          </cell>
          <cell r="J1104">
            <v>0</v>
          </cell>
          <cell r="K1104">
            <v>0</v>
          </cell>
          <cell r="L1104">
            <v>0</v>
          </cell>
          <cell r="M1104">
            <v>0</v>
          </cell>
          <cell r="N1104">
            <v>0</v>
          </cell>
        </row>
        <row r="1105">
          <cell r="C1105">
            <v>37622</v>
          </cell>
          <cell r="D1105">
            <v>0</v>
          </cell>
          <cell r="E1105">
            <v>0</v>
          </cell>
          <cell r="F1105">
            <v>0</v>
          </cell>
          <cell r="G1105">
            <v>0</v>
          </cell>
          <cell r="H1105">
            <v>0</v>
          </cell>
          <cell r="I1105">
            <v>0</v>
          </cell>
          <cell r="J1105">
            <v>0</v>
          </cell>
          <cell r="K1105">
            <v>0</v>
          </cell>
          <cell r="L1105">
            <v>0</v>
          </cell>
          <cell r="M1105">
            <v>0</v>
          </cell>
          <cell r="N1105">
            <v>0</v>
          </cell>
        </row>
        <row r="1106">
          <cell r="C1106">
            <v>37987</v>
          </cell>
          <cell r="D1106">
            <v>0</v>
          </cell>
          <cell r="E1106">
            <v>0.18</v>
          </cell>
          <cell r="F1106">
            <v>0.18</v>
          </cell>
          <cell r="G1106">
            <v>0</v>
          </cell>
          <cell r="H1106">
            <v>0.18</v>
          </cell>
          <cell r="I1106">
            <v>0.14000000000000001</v>
          </cell>
          <cell r="J1106">
            <v>0.16</v>
          </cell>
          <cell r="K1106">
            <v>0</v>
          </cell>
          <cell r="L1106">
            <v>0.18</v>
          </cell>
          <cell r="M1106">
            <v>0.16</v>
          </cell>
          <cell r="N1106">
            <v>0.15</v>
          </cell>
        </row>
        <row r="1107">
          <cell r="C1107">
            <v>38353</v>
          </cell>
          <cell r="D1107">
            <v>0</v>
          </cell>
          <cell r="E1107">
            <v>0.16</v>
          </cell>
          <cell r="F1107">
            <v>0.16</v>
          </cell>
          <cell r="G1107">
            <v>0</v>
          </cell>
          <cell r="H1107">
            <v>0.16</v>
          </cell>
          <cell r="I1107">
            <v>0.16</v>
          </cell>
          <cell r="J1107">
            <v>0.16</v>
          </cell>
          <cell r="K1107">
            <v>0</v>
          </cell>
          <cell r="L1107">
            <v>0.16</v>
          </cell>
          <cell r="M1107">
            <v>0.16</v>
          </cell>
          <cell r="N1107">
            <v>0.15</v>
          </cell>
        </row>
        <row r="1108">
          <cell r="C1108">
            <v>38718</v>
          </cell>
          <cell r="D1108">
            <v>0</v>
          </cell>
          <cell r="E1108">
            <v>0.16</v>
          </cell>
          <cell r="F1108">
            <v>0.16</v>
          </cell>
          <cell r="G1108">
            <v>0</v>
          </cell>
          <cell r="H1108">
            <v>0.16</v>
          </cell>
          <cell r="I1108">
            <v>0.16</v>
          </cell>
          <cell r="J1108">
            <v>0.16</v>
          </cell>
          <cell r="K1108">
            <v>0</v>
          </cell>
          <cell r="L1108">
            <v>0.18</v>
          </cell>
          <cell r="M1108">
            <v>0.16</v>
          </cell>
          <cell r="N1108">
            <v>0.12</v>
          </cell>
        </row>
        <row r="1110">
          <cell r="C1110" t="str">
            <v>AGL</v>
          </cell>
          <cell r="D1110" t="str">
            <v>Pulse</v>
          </cell>
          <cell r="E1110" t="str">
            <v>AGL</v>
          </cell>
          <cell r="F1110" t="str">
            <v>TXU</v>
          </cell>
          <cell r="G1110" t="str">
            <v>CitiPower</v>
          </cell>
          <cell r="H1110" t="str">
            <v>Powercor</v>
          </cell>
          <cell r="I1110" t="str">
            <v>Integral</v>
          </cell>
          <cell r="J1110" t="str">
            <v>EnergyAustralia</v>
          </cell>
          <cell r="K1110" t="str">
            <v>Rural NSW</v>
          </cell>
          <cell r="L1110" t="str">
            <v>Energex</v>
          </cell>
          <cell r="M1110" t="str">
            <v>Ergon</v>
          </cell>
          <cell r="N1110" t="str">
            <v>Non Incumbent</v>
          </cell>
        </row>
        <row r="1111">
          <cell r="C1111">
            <v>36526</v>
          </cell>
          <cell r="D1111">
            <v>0</v>
          </cell>
          <cell r="E1111">
            <v>0</v>
          </cell>
          <cell r="F1111">
            <v>0</v>
          </cell>
          <cell r="G1111">
            <v>0</v>
          </cell>
          <cell r="H1111">
            <v>0</v>
          </cell>
          <cell r="I1111">
            <v>0</v>
          </cell>
          <cell r="J1111">
            <v>0</v>
          </cell>
          <cell r="K1111">
            <v>0</v>
          </cell>
          <cell r="L1111">
            <v>0</v>
          </cell>
          <cell r="M1111">
            <v>0</v>
          </cell>
          <cell r="N1111">
            <v>0</v>
          </cell>
        </row>
        <row r="1112">
          <cell r="C1112">
            <v>36892</v>
          </cell>
          <cell r="D1112">
            <v>0</v>
          </cell>
          <cell r="E1112">
            <v>0</v>
          </cell>
          <cell r="F1112">
            <v>0</v>
          </cell>
          <cell r="G1112">
            <v>0</v>
          </cell>
          <cell r="H1112">
            <v>0</v>
          </cell>
          <cell r="I1112">
            <v>0</v>
          </cell>
          <cell r="J1112">
            <v>0</v>
          </cell>
          <cell r="K1112">
            <v>0</v>
          </cell>
          <cell r="L1112">
            <v>0</v>
          </cell>
          <cell r="M1112">
            <v>0</v>
          </cell>
          <cell r="N1112">
            <v>0</v>
          </cell>
        </row>
        <row r="1113">
          <cell r="C1113">
            <v>37257</v>
          </cell>
          <cell r="D1113">
            <v>0</v>
          </cell>
          <cell r="E1113">
            <v>0</v>
          </cell>
          <cell r="F1113">
            <v>0</v>
          </cell>
          <cell r="G1113">
            <v>0</v>
          </cell>
          <cell r="H1113">
            <v>0</v>
          </cell>
          <cell r="I1113">
            <v>0</v>
          </cell>
          <cell r="J1113">
            <v>0</v>
          </cell>
          <cell r="K1113">
            <v>0</v>
          </cell>
          <cell r="L1113">
            <v>0</v>
          </cell>
          <cell r="M1113">
            <v>0</v>
          </cell>
          <cell r="N1113">
            <v>0</v>
          </cell>
        </row>
        <row r="1114">
          <cell r="C1114">
            <v>37622</v>
          </cell>
          <cell r="D1114">
            <v>0</v>
          </cell>
          <cell r="E1114">
            <v>0</v>
          </cell>
          <cell r="F1114">
            <v>0</v>
          </cell>
          <cell r="G1114">
            <v>0</v>
          </cell>
          <cell r="H1114">
            <v>0</v>
          </cell>
          <cell r="I1114">
            <v>0</v>
          </cell>
          <cell r="J1114">
            <v>0</v>
          </cell>
          <cell r="K1114">
            <v>0</v>
          </cell>
          <cell r="L1114">
            <v>0</v>
          </cell>
          <cell r="M1114">
            <v>0</v>
          </cell>
          <cell r="N1114">
            <v>0</v>
          </cell>
        </row>
        <row r="1115">
          <cell r="C1115">
            <v>37987</v>
          </cell>
          <cell r="D1115">
            <v>0.16</v>
          </cell>
          <cell r="E1115">
            <v>0</v>
          </cell>
          <cell r="F1115">
            <v>0.16</v>
          </cell>
          <cell r="G1115">
            <v>0</v>
          </cell>
          <cell r="H1115">
            <v>0.14000000000000001</v>
          </cell>
          <cell r="I1115">
            <v>0.12</v>
          </cell>
          <cell r="J1115">
            <v>0.15</v>
          </cell>
          <cell r="K1115">
            <v>0</v>
          </cell>
          <cell r="L1115">
            <v>0.12</v>
          </cell>
          <cell r="M1115">
            <v>0.14000000000000001</v>
          </cell>
          <cell r="N1115">
            <v>0.12</v>
          </cell>
        </row>
        <row r="1116">
          <cell r="C1116">
            <v>38353</v>
          </cell>
          <cell r="D1116">
            <v>0.16</v>
          </cell>
          <cell r="E1116">
            <v>0</v>
          </cell>
          <cell r="F1116">
            <v>0.16</v>
          </cell>
          <cell r="G1116">
            <v>0</v>
          </cell>
          <cell r="H1116">
            <v>0.16</v>
          </cell>
          <cell r="I1116">
            <v>0.12</v>
          </cell>
          <cell r="J1116">
            <v>0.16</v>
          </cell>
          <cell r="K1116">
            <v>0</v>
          </cell>
          <cell r="L1116">
            <v>0.16</v>
          </cell>
          <cell r="M1116">
            <v>0.14000000000000001</v>
          </cell>
          <cell r="N1116">
            <v>0.12</v>
          </cell>
        </row>
        <row r="1117">
          <cell r="C1117">
            <v>38718</v>
          </cell>
          <cell r="D1117">
            <v>0.12</v>
          </cell>
          <cell r="E1117">
            <v>0</v>
          </cell>
          <cell r="F1117">
            <v>0.16</v>
          </cell>
          <cell r="G1117">
            <v>0</v>
          </cell>
          <cell r="H1117">
            <v>0.12</v>
          </cell>
          <cell r="I1117">
            <v>0.12</v>
          </cell>
          <cell r="J1117">
            <v>0.16</v>
          </cell>
          <cell r="K1117">
            <v>0</v>
          </cell>
          <cell r="L1117">
            <v>0.16</v>
          </cell>
          <cell r="M1117">
            <v>0.14000000000000001</v>
          </cell>
          <cell r="N1117">
            <v>0.12</v>
          </cell>
        </row>
        <row r="1119">
          <cell r="C1119" t="str">
            <v>TXU</v>
          </cell>
          <cell r="D1119" t="str">
            <v>Pulse</v>
          </cell>
          <cell r="E1119" t="str">
            <v>AGL</v>
          </cell>
          <cell r="F1119" t="str">
            <v>TXU</v>
          </cell>
          <cell r="G1119" t="str">
            <v>CitiPower</v>
          </cell>
          <cell r="H1119" t="str">
            <v>Powercor</v>
          </cell>
          <cell r="I1119" t="str">
            <v>Integral</v>
          </cell>
          <cell r="J1119" t="str">
            <v>EnergyAustralia</v>
          </cell>
          <cell r="K1119" t="str">
            <v>Rural NSW</v>
          </cell>
          <cell r="L1119" t="str">
            <v>Energex</v>
          </cell>
          <cell r="M1119" t="str">
            <v>Ergon</v>
          </cell>
          <cell r="N1119" t="str">
            <v>Non Incumbent</v>
          </cell>
        </row>
        <row r="1120">
          <cell r="C1120">
            <v>36526</v>
          </cell>
          <cell r="D1120">
            <v>0</v>
          </cell>
          <cell r="E1120">
            <v>0</v>
          </cell>
          <cell r="F1120">
            <v>0</v>
          </cell>
          <cell r="G1120">
            <v>0</v>
          </cell>
          <cell r="H1120">
            <v>0</v>
          </cell>
          <cell r="I1120">
            <v>0</v>
          </cell>
          <cell r="J1120">
            <v>0</v>
          </cell>
          <cell r="K1120">
            <v>0</v>
          </cell>
          <cell r="L1120">
            <v>0</v>
          </cell>
          <cell r="M1120">
            <v>0</v>
          </cell>
          <cell r="N1120">
            <v>0</v>
          </cell>
        </row>
        <row r="1121">
          <cell r="C1121">
            <v>36892</v>
          </cell>
          <cell r="D1121">
            <v>0</v>
          </cell>
          <cell r="E1121">
            <v>0</v>
          </cell>
          <cell r="F1121">
            <v>0</v>
          </cell>
          <cell r="G1121">
            <v>0</v>
          </cell>
          <cell r="H1121">
            <v>0</v>
          </cell>
          <cell r="I1121">
            <v>0</v>
          </cell>
          <cell r="J1121">
            <v>0</v>
          </cell>
          <cell r="K1121">
            <v>0</v>
          </cell>
          <cell r="L1121">
            <v>0</v>
          </cell>
          <cell r="M1121">
            <v>0</v>
          </cell>
          <cell r="N1121">
            <v>0</v>
          </cell>
        </row>
        <row r="1122">
          <cell r="C1122">
            <v>37257</v>
          </cell>
          <cell r="D1122">
            <v>0</v>
          </cell>
          <cell r="E1122">
            <v>0</v>
          </cell>
          <cell r="F1122">
            <v>0</v>
          </cell>
          <cell r="G1122">
            <v>0</v>
          </cell>
          <cell r="H1122">
            <v>0</v>
          </cell>
          <cell r="I1122">
            <v>0</v>
          </cell>
          <cell r="J1122">
            <v>0</v>
          </cell>
          <cell r="K1122">
            <v>0</v>
          </cell>
          <cell r="L1122">
            <v>0</v>
          </cell>
          <cell r="M1122">
            <v>0</v>
          </cell>
          <cell r="N1122">
            <v>0</v>
          </cell>
        </row>
        <row r="1123">
          <cell r="C1123">
            <v>37622</v>
          </cell>
          <cell r="D1123">
            <v>0</v>
          </cell>
          <cell r="E1123">
            <v>0</v>
          </cell>
          <cell r="F1123">
            <v>0</v>
          </cell>
          <cell r="G1123">
            <v>0</v>
          </cell>
          <cell r="H1123">
            <v>0</v>
          </cell>
          <cell r="I1123">
            <v>0</v>
          </cell>
          <cell r="J1123">
            <v>0</v>
          </cell>
          <cell r="K1123">
            <v>0</v>
          </cell>
          <cell r="L1123">
            <v>0</v>
          </cell>
          <cell r="M1123">
            <v>0</v>
          </cell>
          <cell r="N1123">
            <v>0</v>
          </cell>
        </row>
        <row r="1124">
          <cell r="C1124">
            <v>37987</v>
          </cell>
          <cell r="D1124">
            <v>0.18</v>
          </cell>
          <cell r="E1124">
            <v>0.15</v>
          </cell>
          <cell r="F1124">
            <v>0</v>
          </cell>
          <cell r="G1124">
            <v>0</v>
          </cell>
          <cell r="H1124">
            <v>0.15</v>
          </cell>
          <cell r="I1124">
            <v>0.12</v>
          </cell>
          <cell r="J1124">
            <v>0.18</v>
          </cell>
          <cell r="K1124">
            <v>0</v>
          </cell>
          <cell r="L1124">
            <v>0.18</v>
          </cell>
          <cell r="M1124">
            <v>0.18</v>
          </cell>
          <cell r="N1124">
            <v>0.15</v>
          </cell>
        </row>
        <row r="1125">
          <cell r="C1125">
            <v>38353</v>
          </cell>
          <cell r="D1125">
            <v>0.18</v>
          </cell>
          <cell r="E1125">
            <v>0.15</v>
          </cell>
          <cell r="F1125">
            <v>0</v>
          </cell>
          <cell r="G1125">
            <v>0</v>
          </cell>
          <cell r="H1125">
            <v>0.16</v>
          </cell>
          <cell r="I1125">
            <v>0.12</v>
          </cell>
          <cell r="J1125">
            <v>0.17</v>
          </cell>
          <cell r="K1125">
            <v>0</v>
          </cell>
          <cell r="L1125">
            <v>0.14000000000000001</v>
          </cell>
          <cell r="M1125">
            <v>0.16</v>
          </cell>
          <cell r="N1125">
            <v>0.15</v>
          </cell>
        </row>
        <row r="1126">
          <cell r="C1126">
            <v>38718</v>
          </cell>
          <cell r="D1126">
            <v>0.18</v>
          </cell>
          <cell r="E1126">
            <v>0.15</v>
          </cell>
          <cell r="F1126">
            <v>0</v>
          </cell>
          <cell r="G1126">
            <v>0</v>
          </cell>
          <cell r="H1126">
            <v>0.15</v>
          </cell>
          <cell r="I1126">
            <v>0.12</v>
          </cell>
          <cell r="J1126">
            <v>0.15</v>
          </cell>
          <cell r="K1126">
            <v>0</v>
          </cell>
          <cell r="L1126">
            <v>0.14000000000000001</v>
          </cell>
          <cell r="M1126">
            <v>0.12</v>
          </cell>
          <cell r="N1126">
            <v>0.12</v>
          </cell>
        </row>
        <row r="1128">
          <cell r="C1128" t="str">
            <v>CitiPower</v>
          </cell>
          <cell r="D1128" t="str">
            <v>Pulse</v>
          </cell>
          <cell r="E1128" t="str">
            <v>AGL</v>
          </cell>
          <cell r="F1128" t="str">
            <v>TXU</v>
          </cell>
          <cell r="G1128" t="str">
            <v>CitiPower</v>
          </cell>
          <cell r="H1128" t="str">
            <v>Powercor</v>
          </cell>
          <cell r="I1128" t="str">
            <v>Integral</v>
          </cell>
          <cell r="J1128" t="str">
            <v>EnergyAustralia</v>
          </cell>
          <cell r="K1128" t="str">
            <v>Rural NSW</v>
          </cell>
          <cell r="L1128" t="str">
            <v>Energex</v>
          </cell>
          <cell r="M1128" t="str">
            <v>Ergon</v>
          </cell>
          <cell r="N1128" t="str">
            <v>Non Incumbent</v>
          </cell>
        </row>
        <row r="1129">
          <cell r="C1129">
            <v>36526</v>
          </cell>
          <cell r="D1129">
            <v>0</v>
          </cell>
          <cell r="E1129">
            <v>0</v>
          </cell>
          <cell r="F1129">
            <v>0</v>
          </cell>
          <cell r="G1129">
            <v>0</v>
          </cell>
          <cell r="H1129">
            <v>0</v>
          </cell>
          <cell r="I1129">
            <v>0</v>
          </cell>
          <cell r="J1129">
            <v>0</v>
          </cell>
          <cell r="K1129">
            <v>0</v>
          </cell>
          <cell r="L1129">
            <v>0</v>
          </cell>
          <cell r="M1129">
            <v>0</v>
          </cell>
          <cell r="N1129">
            <v>0</v>
          </cell>
        </row>
        <row r="1130">
          <cell r="C1130">
            <v>36892</v>
          </cell>
          <cell r="D1130">
            <v>0</v>
          </cell>
          <cell r="E1130">
            <v>0</v>
          </cell>
          <cell r="F1130">
            <v>0</v>
          </cell>
          <cell r="G1130">
            <v>0</v>
          </cell>
          <cell r="H1130">
            <v>0</v>
          </cell>
          <cell r="I1130">
            <v>0</v>
          </cell>
          <cell r="J1130">
            <v>0</v>
          </cell>
          <cell r="K1130">
            <v>0</v>
          </cell>
          <cell r="L1130">
            <v>0</v>
          </cell>
          <cell r="M1130">
            <v>0</v>
          </cell>
          <cell r="N1130">
            <v>0</v>
          </cell>
        </row>
        <row r="1131">
          <cell r="C1131">
            <v>37257</v>
          </cell>
          <cell r="D1131">
            <v>0</v>
          </cell>
          <cell r="E1131">
            <v>0</v>
          </cell>
          <cell r="F1131">
            <v>0</v>
          </cell>
          <cell r="G1131">
            <v>0</v>
          </cell>
          <cell r="H1131">
            <v>0</v>
          </cell>
          <cell r="I1131">
            <v>0</v>
          </cell>
          <cell r="J1131">
            <v>0</v>
          </cell>
          <cell r="K1131">
            <v>0</v>
          </cell>
          <cell r="L1131">
            <v>0</v>
          </cell>
          <cell r="M1131">
            <v>0</v>
          </cell>
          <cell r="N1131">
            <v>0</v>
          </cell>
        </row>
        <row r="1132">
          <cell r="C1132">
            <v>37622</v>
          </cell>
          <cell r="D1132">
            <v>0</v>
          </cell>
          <cell r="E1132">
            <v>0</v>
          </cell>
          <cell r="F1132">
            <v>0</v>
          </cell>
          <cell r="G1132">
            <v>0</v>
          </cell>
          <cell r="H1132">
            <v>0</v>
          </cell>
          <cell r="I1132">
            <v>0</v>
          </cell>
          <cell r="J1132">
            <v>0</v>
          </cell>
          <cell r="K1132">
            <v>0</v>
          </cell>
          <cell r="L1132">
            <v>0</v>
          </cell>
          <cell r="M1132">
            <v>0</v>
          </cell>
          <cell r="N1132">
            <v>0</v>
          </cell>
        </row>
        <row r="1133">
          <cell r="C1133">
            <v>37987</v>
          </cell>
          <cell r="D1133">
            <v>0</v>
          </cell>
          <cell r="E1133">
            <v>0</v>
          </cell>
          <cell r="F1133">
            <v>0</v>
          </cell>
          <cell r="G1133">
            <v>0</v>
          </cell>
          <cell r="H1133">
            <v>0</v>
          </cell>
          <cell r="I1133">
            <v>0</v>
          </cell>
          <cell r="J1133">
            <v>0</v>
          </cell>
          <cell r="K1133">
            <v>0</v>
          </cell>
          <cell r="L1133">
            <v>0</v>
          </cell>
          <cell r="M1133">
            <v>0</v>
          </cell>
          <cell r="N1133">
            <v>0</v>
          </cell>
        </row>
        <row r="1134">
          <cell r="C1134">
            <v>38353</v>
          </cell>
          <cell r="D1134">
            <v>0</v>
          </cell>
          <cell r="E1134">
            <v>0</v>
          </cell>
          <cell r="F1134">
            <v>0</v>
          </cell>
          <cell r="G1134">
            <v>0</v>
          </cell>
          <cell r="H1134">
            <v>0</v>
          </cell>
          <cell r="I1134">
            <v>0</v>
          </cell>
          <cell r="J1134">
            <v>0</v>
          </cell>
          <cell r="K1134">
            <v>0</v>
          </cell>
          <cell r="L1134">
            <v>0</v>
          </cell>
          <cell r="M1134">
            <v>0</v>
          </cell>
          <cell r="N1134">
            <v>0</v>
          </cell>
        </row>
        <row r="1135">
          <cell r="C1135">
            <v>38718</v>
          </cell>
          <cell r="D1135">
            <v>0</v>
          </cell>
          <cell r="E1135">
            <v>0</v>
          </cell>
          <cell r="F1135">
            <v>0</v>
          </cell>
          <cell r="G1135">
            <v>0</v>
          </cell>
          <cell r="H1135">
            <v>0</v>
          </cell>
          <cell r="I1135">
            <v>0</v>
          </cell>
          <cell r="J1135">
            <v>0</v>
          </cell>
          <cell r="K1135">
            <v>0</v>
          </cell>
          <cell r="L1135">
            <v>0</v>
          </cell>
          <cell r="M1135">
            <v>0</v>
          </cell>
          <cell r="N1135">
            <v>0</v>
          </cell>
        </row>
        <row r="1137">
          <cell r="C1137" t="str">
            <v>Powercor</v>
          </cell>
          <cell r="D1137" t="str">
            <v>Pulse</v>
          </cell>
          <cell r="E1137" t="str">
            <v>AGL</v>
          </cell>
          <cell r="F1137" t="str">
            <v>TXU</v>
          </cell>
          <cell r="G1137" t="str">
            <v>CitiPower</v>
          </cell>
          <cell r="H1137" t="str">
            <v>Powercor</v>
          </cell>
          <cell r="I1137" t="str">
            <v>Integral</v>
          </cell>
          <cell r="J1137" t="str">
            <v>EnergyAustralia</v>
          </cell>
          <cell r="K1137" t="str">
            <v>Rural NSW</v>
          </cell>
          <cell r="L1137" t="str">
            <v>Energex</v>
          </cell>
          <cell r="M1137" t="str">
            <v>Ergon</v>
          </cell>
          <cell r="N1137" t="str">
            <v>Non Incumbent</v>
          </cell>
        </row>
        <row r="1138">
          <cell r="C1138">
            <v>36526</v>
          </cell>
          <cell r="D1138">
            <v>0</v>
          </cell>
          <cell r="E1138">
            <v>0</v>
          </cell>
          <cell r="F1138">
            <v>0</v>
          </cell>
          <cell r="G1138">
            <v>0</v>
          </cell>
          <cell r="H1138">
            <v>0</v>
          </cell>
          <cell r="I1138">
            <v>0</v>
          </cell>
          <cell r="J1138">
            <v>0</v>
          </cell>
          <cell r="K1138">
            <v>0</v>
          </cell>
          <cell r="L1138">
            <v>0</v>
          </cell>
          <cell r="M1138">
            <v>0</v>
          </cell>
          <cell r="N1138">
            <v>0</v>
          </cell>
        </row>
        <row r="1139">
          <cell r="C1139">
            <v>36892</v>
          </cell>
          <cell r="D1139">
            <v>0</v>
          </cell>
          <cell r="E1139">
            <v>0</v>
          </cell>
          <cell r="F1139">
            <v>0</v>
          </cell>
          <cell r="G1139">
            <v>0</v>
          </cell>
          <cell r="H1139">
            <v>0</v>
          </cell>
          <cell r="I1139">
            <v>0</v>
          </cell>
          <cell r="J1139">
            <v>0</v>
          </cell>
          <cell r="K1139">
            <v>0</v>
          </cell>
          <cell r="L1139">
            <v>0</v>
          </cell>
          <cell r="M1139">
            <v>0</v>
          </cell>
          <cell r="N1139">
            <v>0</v>
          </cell>
        </row>
        <row r="1140">
          <cell r="C1140">
            <v>37257</v>
          </cell>
          <cell r="D1140">
            <v>0</v>
          </cell>
          <cell r="E1140">
            <v>0</v>
          </cell>
          <cell r="F1140">
            <v>0</v>
          </cell>
          <cell r="G1140">
            <v>0</v>
          </cell>
          <cell r="H1140">
            <v>0</v>
          </cell>
          <cell r="I1140">
            <v>0</v>
          </cell>
          <cell r="J1140">
            <v>0</v>
          </cell>
          <cell r="K1140">
            <v>0</v>
          </cell>
          <cell r="L1140">
            <v>0</v>
          </cell>
          <cell r="M1140">
            <v>0</v>
          </cell>
          <cell r="N1140">
            <v>0</v>
          </cell>
        </row>
        <row r="1141">
          <cell r="C1141">
            <v>37622</v>
          </cell>
          <cell r="D1141">
            <v>0</v>
          </cell>
          <cell r="E1141">
            <v>0</v>
          </cell>
          <cell r="F1141">
            <v>0</v>
          </cell>
          <cell r="G1141">
            <v>0</v>
          </cell>
          <cell r="H1141">
            <v>0</v>
          </cell>
          <cell r="I1141">
            <v>0</v>
          </cell>
          <cell r="J1141">
            <v>0</v>
          </cell>
          <cell r="K1141">
            <v>0</v>
          </cell>
          <cell r="L1141">
            <v>0</v>
          </cell>
          <cell r="M1141">
            <v>0</v>
          </cell>
          <cell r="N1141">
            <v>0</v>
          </cell>
        </row>
        <row r="1142">
          <cell r="C1142">
            <v>37987</v>
          </cell>
          <cell r="D1142">
            <v>0.14000000000000001</v>
          </cell>
          <cell r="E1142">
            <v>0.15</v>
          </cell>
          <cell r="F1142">
            <v>0.12</v>
          </cell>
          <cell r="G1142">
            <v>0</v>
          </cell>
          <cell r="H1142">
            <v>0</v>
          </cell>
          <cell r="I1142">
            <v>0.1</v>
          </cell>
          <cell r="J1142">
            <v>0.11</v>
          </cell>
          <cell r="K1142">
            <v>0</v>
          </cell>
          <cell r="L1142">
            <v>0.15</v>
          </cell>
          <cell r="M1142">
            <v>0.14000000000000001</v>
          </cell>
          <cell r="N1142">
            <v>0.12</v>
          </cell>
        </row>
        <row r="1143">
          <cell r="C1143">
            <v>38353</v>
          </cell>
          <cell r="D1143">
            <v>0.14000000000000001</v>
          </cell>
          <cell r="E1143">
            <v>0.15</v>
          </cell>
          <cell r="F1143">
            <v>0.12</v>
          </cell>
          <cell r="G1143">
            <v>0</v>
          </cell>
          <cell r="H1143">
            <v>0</v>
          </cell>
          <cell r="I1143">
            <v>0.1</v>
          </cell>
          <cell r="J1143">
            <v>0.13</v>
          </cell>
          <cell r="K1143">
            <v>0</v>
          </cell>
          <cell r="L1143">
            <v>0.15</v>
          </cell>
          <cell r="M1143">
            <v>0.14000000000000001</v>
          </cell>
          <cell r="N1143">
            <v>0.12</v>
          </cell>
        </row>
        <row r="1144">
          <cell r="C1144">
            <v>38718</v>
          </cell>
          <cell r="D1144">
            <v>0.14000000000000001</v>
          </cell>
          <cell r="E1144">
            <v>0.14000000000000001</v>
          </cell>
          <cell r="F1144">
            <v>0.14000000000000001</v>
          </cell>
          <cell r="G1144">
            <v>0</v>
          </cell>
          <cell r="H1144">
            <v>0</v>
          </cell>
          <cell r="I1144">
            <v>0.1</v>
          </cell>
          <cell r="J1144">
            <v>0.13</v>
          </cell>
          <cell r="K1144">
            <v>0</v>
          </cell>
          <cell r="L1144">
            <v>0.14000000000000001</v>
          </cell>
          <cell r="M1144">
            <v>0.14000000000000001</v>
          </cell>
          <cell r="N1144">
            <v>0.12</v>
          </cell>
        </row>
        <row r="1146">
          <cell r="C1146" t="str">
            <v>Integral</v>
          </cell>
          <cell r="D1146" t="str">
            <v>Pulse</v>
          </cell>
          <cell r="E1146" t="str">
            <v>AGL</v>
          </cell>
          <cell r="F1146" t="str">
            <v>TXU</v>
          </cell>
          <cell r="G1146" t="str">
            <v>CitiPower</v>
          </cell>
          <cell r="H1146" t="str">
            <v>Powercor</v>
          </cell>
          <cell r="I1146" t="str">
            <v>Integral</v>
          </cell>
          <cell r="J1146" t="str">
            <v>EnergyAustralia</v>
          </cell>
          <cell r="K1146" t="str">
            <v>Rural NSW</v>
          </cell>
          <cell r="L1146" t="str">
            <v>Energex</v>
          </cell>
          <cell r="M1146" t="str">
            <v>Ergon</v>
          </cell>
          <cell r="N1146" t="str">
            <v>Non Incumbent</v>
          </cell>
        </row>
        <row r="1147">
          <cell r="C1147">
            <v>36526</v>
          </cell>
          <cell r="D1147">
            <v>0</v>
          </cell>
          <cell r="E1147">
            <v>0</v>
          </cell>
          <cell r="F1147">
            <v>0</v>
          </cell>
          <cell r="G1147">
            <v>0</v>
          </cell>
          <cell r="H1147">
            <v>0</v>
          </cell>
          <cell r="I1147">
            <v>0</v>
          </cell>
          <cell r="J1147">
            <v>0</v>
          </cell>
          <cell r="K1147">
            <v>0</v>
          </cell>
          <cell r="L1147">
            <v>0</v>
          </cell>
          <cell r="M1147">
            <v>0</v>
          </cell>
          <cell r="N1147">
            <v>0</v>
          </cell>
        </row>
        <row r="1148">
          <cell r="C1148">
            <v>36892</v>
          </cell>
          <cell r="D1148">
            <v>0</v>
          </cell>
          <cell r="E1148">
            <v>0</v>
          </cell>
          <cell r="F1148">
            <v>0</v>
          </cell>
          <cell r="G1148">
            <v>0</v>
          </cell>
          <cell r="H1148">
            <v>0</v>
          </cell>
          <cell r="I1148">
            <v>0</v>
          </cell>
          <cell r="J1148">
            <v>0</v>
          </cell>
          <cell r="K1148">
            <v>0</v>
          </cell>
          <cell r="L1148">
            <v>0</v>
          </cell>
          <cell r="M1148">
            <v>0</v>
          </cell>
          <cell r="N1148">
            <v>0</v>
          </cell>
        </row>
        <row r="1149">
          <cell r="C1149">
            <v>37257</v>
          </cell>
          <cell r="D1149">
            <v>0</v>
          </cell>
          <cell r="E1149">
            <v>0</v>
          </cell>
          <cell r="F1149">
            <v>0</v>
          </cell>
          <cell r="G1149">
            <v>0</v>
          </cell>
          <cell r="H1149">
            <v>0</v>
          </cell>
          <cell r="I1149">
            <v>0</v>
          </cell>
          <cell r="J1149">
            <v>0</v>
          </cell>
          <cell r="K1149">
            <v>0</v>
          </cell>
          <cell r="L1149">
            <v>0</v>
          </cell>
          <cell r="M1149">
            <v>0</v>
          </cell>
          <cell r="N1149">
            <v>0</v>
          </cell>
        </row>
        <row r="1150">
          <cell r="C1150">
            <v>37622</v>
          </cell>
          <cell r="D1150">
            <v>0</v>
          </cell>
          <cell r="E1150">
            <v>0</v>
          </cell>
          <cell r="F1150">
            <v>0</v>
          </cell>
          <cell r="G1150">
            <v>0</v>
          </cell>
          <cell r="H1150">
            <v>0</v>
          </cell>
          <cell r="I1150">
            <v>0</v>
          </cell>
          <cell r="J1150">
            <v>0</v>
          </cell>
          <cell r="K1150">
            <v>0</v>
          </cell>
          <cell r="L1150">
            <v>0</v>
          </cell>
          <cell r="M1150">
            <v>0</v>
          </cell>
          <cell r="N1150">
            <v>0</v>
          </cell>
        </row>
        <row r="1151">
          <cell r="C1151">
            <v>37987</v>
          </cell>
          <cell r="D1151">
            <v>0</v>
          </cell>
          <cell r="E1151">
            <v>0</v>
          </cell>
          <cell r="F1151">
            <v>0</v>
          </cell>
          <cell r="G1151">
            <v>0</v>
          </cell>
          <cell r="H1151">
            <v>0</v>
          </cell>
          <cell r="I1151">
            <v>0</v>
          </cell>
          <cell r="J1151">
            <v>0</v>
          </cell>
          <cell r="K1151">
            <v>0</v>
          </cell>
          <cell r="L1151">
            <v>0</v>
          </cell>
          <cell r="M1151">
            <v>0</v>
          </cell>
          <cell r="N1151">
            <v>0</v>
          </cell>
        </row>
        <row r="1152">
          <cell r="C1152">
            <v>38353</v>
          </cell>
          <cell r="D1152">
            <v>0</v>
          </cell>
          <cell r="E1152">
            <v>0</v>
          </cell>
          <cell r="F1152">
            <v>0</v>
          </cell>
          <cell r="G1152">
            <v>0</v>
          </cell>
          <cell r="H1152">
            <v>0</v>
          </cell>
          <cell r="I1152">
            <v>0</v>
          </cell>
          <cell r="J1152">
            <v>0</v>
          </cell>
          <cell r="K1152">
            <v>0</v>
          </cell>
          <cell r="L1152">
            <v>0</v>
          </cell>
          <cell r="M1152">
            <v>0</v>
          </cell>
          <cell r="N1152">
            <v>0</v>
          </cell>
        </row>
        <row r="1153">
          <cell r="C1153">
            <v>38718</v>
          </cell>
          <cell r="D1153">
            <v>0</v>
          </cell>
          <cell r="E1153">
            <v>0</v>
          </cell>
          <cell r="F1153">
            <v>0</v>
          </cell>
          <cell r="G1153">
            <v>0</v>
          </cell>
          <cell r="H1153">
            <v>0</v>
          </cell>
          <cell r="I1153">
            <v>0</v>
          </cell>
          <cell r="J1153">
            <v>0</v>
          </cell>
          <cell r="K1153">
            <v>0</v>
          </cell>
          <cell r="L1153">
            <v>0</v>
          </cell>
          <cell r="M1153">
            <v>0</v>
          </cell>
          <cell r="N1153">
            <v>0</v>
          </cell>
        </row>
        <row r="1155">
          <cell r="C1155" t="str">
            <v>EnergyAustralia</v>
          </cell>
          <cell r="D1155" t="str">
            <v>Pulse</v>
          </cell>
          <cell r="E1155" t="str">
            <v>AGL</v>
          </cell>
          <cell r="F1155" t="str">
            <v>TXU</v>
          </cell>
          <cell r="G1155" t="str">
            <v>CitiPower</v>
          </cell>
          <cell r="H1155" t="str">
            <v>Powercor</v>
          </cell>
          <cell r="I1155" t="str">
            <v>Integral</v>
          </cell>
          <cell r="J1155" t="str">
            <v>EnergyAustralia</v>
          </cell>
          <cell r="K1155" t="str">
            <v>Rural NSW</v>
          </cell>
          <cell r="L1155" t="str">
            <v>Energex</v>
          </cell>
          <cell r="M1155" t="str">
            <v>Ergon</v>
          </cell>
          <cell r="N1155" t="str">
            <v>Non Incumbent</v>
          </cell>
        </row>
        <row r="1156">
          <cell r="C1156">
            <v>36526</v>
          </cell>
          <cell r="D1156">
            <v>0</v>
          </cell>
          <cell r="E1156">
            <v>0</v>
          </cell>
          <cell r="F1156">
            <v>0</v>
          </cell>
          <cell r="G1156">
            <v>0</v>
          </cell>
          <cell r="H1156">
            <v>0</v>
          </cell>
          <cell r="I1156">
            <v>0</v>
          </cell>
          <cell r="J1156">
            <v>0</v>
          </cell>
          <cell r="K1156">
            <v>0</v>
          </cell>
          <cell r="L1156">
            <v>0</v>
          </cell>
          <cell r="M1156">
            <v>0</v>
          </cell>
          <cell r="N1156">
            <v>0</v>
          </cell>
        </row>
        <row r="1157">
          <cell r="C1157">
            <v>36892</v>
          </cell>
          <cell r="D1157">
            <v>0</v>
          </cell>
          <cell r="E1157">
            <v>0</v>
          </cell>
          <cell r="F1157">
            <v>0</v>
          </cell>
          <cell r="G1157">
            <v>0</v>
          </cell>
          <cell r="H1157">
            <v>0</v>
          </cell>
          <cell r="I1157">
            <v>0</v>
          </cell>
          <cell r="J1157">
            <v>0</v>
          </cell>
          <cell r="K1157">
            <v>0</v>
          </cell>
          <cell r="L1157">
            <v>0</v>
          </cell>
          <cell r="M1157">
            <v>0</v>
          </cell>
          <cell r="N1157">
            <v>0</v>
          </cell>
        </row>
        <row r="1158">
          <cell r="C1158">
            <v>37257</v>
          </cell>
          <cell r="D1158">
            <v>0</v>
          </cell>
          <cell r="E1158">
            <v>0</v>
          </cell>
          <cell r="F1158">
            <v>0</v>
          </cell>
          <cell r="G1158">
            <v>0</v>
          </cell>
          <cell r="H1158">
            <v>0</v>
          </cell>
          <cell r="I1158">
            <v>0</v>
          </cell>
          <cell r="J1158">
            <v>0</v>
          </cell>
          <cell r="K1158">
            <v>0</v>
          </cell>
          <cell r="L1158">
            <v>0</v>
          </cell>
          <cell r="M1158">
            <v>0</v>
          </cell>
          <cell r="N1158">
            <v>0</v>
          </cell>
        </row>
        <row r="1159">
          <cell r="C1159">
            <v>37622</v>
          </cell>
          <cell r="D1159">
            <v>0</v>
          </cell>
          <cell r="E1159">
            <v>0</v>
          </cell>
          <cell r="F1159">
            <v>0</v>
          </cell>
          <cell r="G1159">
            <v>0</v>
          </cell>
          <cell r="H1159">
            <v>0</v>
          </cell>
          <cell r="I1159">
            <v>0</v>
          </cell>
          <cell r="J1159">
            <v>0</v>
          </cell>
          <cell r="K1159">
            <v>0</v>
          </cell>
          <cell r="L1159">
            <v>0</v>
          </cell>
          <cell r="M1159">
            <v>0</v>
          </cell>
          <cell r="N1159">
            <v>0</v>
          </cell>
        </row>
        <row r="1160">
          <cell r="C1160">
            <v>37987</v>
          </cell>
          <cell r="D1160">
            <v>0.12</v>
          </cell>
          <cell r="E1160">
            <v>0.12</v>
          </cell>
          <cell r="F1160">
            <v>0.12</v>
          </cell>
          <cell r="G1160">
            <v>0</v>
          </cell>
          <cell r="H1160">
            <v>0.12</v>
          </cell>
          <cell r="I1160">
            <v>0.12</v>
          </cell>
          <cell r="J1160">
            <v>0</v>
          </cell>
          <cell r="K1160">
            <v>0</v>
          </cell>
          <cell r="L1160">
            <v>0.14000000000000001</v>
          </cell>
          <cell r="M1160">
            <v>0.14000000000000001</v>
          </cell>
          <cell r="N1160">
            <v>0.12</v>
          </cell>
        </row>
        <row r="1161">
          <cell r="C1161">
            <v>38353</v>
          </cell>
          <cell r="D1161">
            <v>0.15</v>
          </cell>
          <cell r="E1161">
            <v>0.14000000000000001</v>
          </cell>
          <cell r="F1161">
            <v>0.14000000000000001</v>
          </cell>
          <cell r="G1161">
            <v>0</v>
          </cell>
          <cell r="H1161">
            <v>0.14000000000000001</v>
          </cell>
          <cell r="I1161">
            <v>0.12</v>
          </cell>
          <cell r="J1161">
            <v>0</v>
          </cell>
          <cell r="K1161">
            <v>0</v>
          </cell>
          <cell r="L1161">
            <v>0.16</v>
          </cell>
          <cell r="M1161">
            <v>0.16</v>
          </cell>
          <cell r="N1161">
            <v>0.12</v>
          </cell>
        </row>
        <row r="1162">
          <cell r="C1162">
            <v>38718</v>
          </cell>
          <cell r="D1162">
            <v>0.17</v>
          </cell>
          <cell r="E1162">
            <v>0.15</v>
          </cell>
          <cell r="F1162">
            <v>0.14000000000000001</v>
          </cell>
          <cell r="G1162">
            <v>0</v>
          </cell>
          <cell r="H1162">
            <v>0.18</v>
          </cell>
          <cell r="I1162">
            <v>0.14000000000000001</v>
          </cell>
          <cell r="J1162">
            <v>0</v>
          </cell>
          <cell r="K1162">
            <v>0</v>
          </cell>
          <cell r="L1162">
            <v>0.16</v>
          </cell>
          <cell r="M1162">
            <v>0.16</v>
          </cell>
          <cell r="N1162">
            <v>0.18</v>
          </cell>
        </row>
        <row r="1164">
          <cell r="C1164" t="str">
            <v>Rural NSW</v>
          </cell>
          <cell r="D1164" t="str">
            <v>Pulse</v>
          </cell>
          <cell r="E1164" t="str">
            <v>AGL</v>
          </cell>
          <cell r="F1164" t="str">
            <v>TXU</v>
          </cell>
          <cell r="G1164" t="str">
            <v>CitiPower</v>
          </cell>
          <cell r="H1164" t="str">
            <v>Powercor</v>
          </cell>
          <cell r="I1164" t="str">
            <v>Integral</v>
          </cell>
          <cell r="J1164" t="str">
            <v>EnergyAustralia</v>
          </cell>
          <cell r="K1164" t="str">
            <v>Rural NSW</v>
          </cell>
          <cell r="L1164" t="str">
            <v>Energex</v>
          </cell>
          <cell r="M1164" t="str">
            <v>Ergon</v>
          </cell>
          <cell r="N1164" t="str">
            <v>Non Incumbent</v>
          </cell>
        </row>
        <row r="1165">
          <cell r="C1165">
            <v>36526</v>
          </cell>
          <cell r="D1165">
            <v>0</v>
          </cell>
          <cell r="E1165">
            <v>0</v>
          </cell>
          <cell r="F1165">
            <v>0</v>
          </cell>
          <cell r="G1165">
            <v>0</v>
          </cell>
          <cell r="H1165">
            <v>0</v>
          </cell>
          <cell r="I1165">
            <v>0</v>
          </cell>
          <cell r="J1165">
            <v>0</v>
          </cell>
          <cell r="K1165">
            <v>0</v>
          </cell>
          <cell r="L1165">
            <v>0</v>
          </cell>
          <cell r="M1165">
            <v>0</v>
          </cell>
          <cell r="N1165">
            <v>0</v>
          </cell>
        </row>
        <row r="1166">
          <cell r="C1166">
            <v>36892</v>
          </cell>
          <cell r="D1166">
            <v>0</v>
          </cell>
          <cell r="E1166">
            <v>0</v>
          </cell>
          <cell r="F1166">
            <v>0</v>
          </cell>
          <cell r="G1166">
            <v>0</v>
          </cell>
          <cell r="H1166">
            <v>0</v>
          </cell>
          <cell r="I1166">
            <v>0</v>
          </cell>
          <cell r="J1166">
            <v>0</v>
          </cell>
          <cell r="K1166">
            <v>0</v>
          </cell>
          <cell r="L1166">
            <v>0</v>
          </cell>
          <cell r="M1166">
            <v>0</v>
          </cell>
          <cell r="N1166">
            <v>0</v>
          </cell>
        </row>
        <row r="1167">
          <cell r="C1167">
            <v>37257</v>
          </cell>
          <cell r="D1167">
            <v>0</v>
          </cell>
          <cell r="E1167">
            <v>0</v>
          </cell>
          <cell r="F1167">
            <v>0</v>
          </cell>
          <cell r="G1167">
            <v>0</v>
          </cell>
          <cell r="H1167">
            <v>0</v>
          </cell>
          <cell r="I1167">
            <v>0</v>
          </cell>
          <cell r="J1167">
            <v>0</v>
          </cell>
          <cell r="K1167">
            <v>0</v>
          </cell>
          <cell r="L1167">
            <v>0</v>
          </cell>
          <cell r="M1167">
            <v>0</v>
          </cell>
          <cell r="N1167">
            <v>0</v>
          </cell>
        </row>
        <row r="1168">
          <cell r="C1168">
            <v>37622</v>
          </cell>
          <cell r="D1168">
            <v>0</v>
          </cell>
          <cell r="E1168">
            <v>0</v>
          </cell>
          <cell r="F1168">
            <v>0</v>
          </cell>
          <cell r="G1168">
            <v>0</v>
          </cell>
          <cell r="H1168">
            <v>0</v>
          </cell>
          <cell r="I1168">
            <v>0</v>
          </cell>
          <cell r="J1168">
            <v>0</v>
          </cell>
          <cell r="K1168">
            <v>0</v>
          </cell>
          <cell r="L1168">
            <v>0</v>
          </cell>
          <cell r="M1168">
            <v>0</v>
          </cell>
          <cell r="N1168">
            <v>0</v>
          </cell>
        </row>
        <row r="1169">
          <cell r="C1169">
            <v>37987</v>
          </cell>
          <cell r="D1169">
            <v>0</v>
          </cell>
          <cell r="E1169">
            <v>0</v>
          </cell>
          <cell r="F1169">
            <v>0</v>
          </cell>
          <cell r="G1169">
            <v>0</v>
          </cell>
          <cell r="H1169">
            <v>0</v>
          </cell>
          <cell r="I1169">
            <v>0</v>
          </cell>
          <cell r="J1169">
            <v>0</v>
          </cell>
          <cell r="K1169">
            <v>0</v>
          </cell>
          <cell r="L1169">
            <v>0</v>
          </cell>
          <cell r="M1169">
            <v>0</v>
          </cell>
          <cell r="N1169">
            <v>0</v>
          </cell>
        </row>
        <row r="1170">
          <cell r="C1170">
            <v>38353</v>
          </cell>
          <cell r="D1170">
            <v>0</v>
          </cell>
          <cell r="E1170">
            <v>0</v>
          </cell>
          <cell r="F1170">
            <v>0</v>
          </cell>
          <cell r="G1170">
            <v>0</v>
          </cell>
          <cell r="H1170">
            <v>0</v>
          </cell>
          <cell r="I1170">
            <v>0</v>
          </cell>
          <cell r="J1170">
            <v>0</v>
          </cell>
          <cell r="K1170">
            <v>0</v>
          </cell>
          <cell r="L1170">
            <v>0</v>
          </cell>
          <cell r="M1170">
            <v>0</v>
          </cell>
          <cell r="N1170">
            <v>0</v>
          </cell>
        </row>
        <row r="1171">
          <cell r="C1171">
            <v>38718</v>
          </cell>
          <cell r="D1171">
            <v>0</v>
          </cell>
          <cell r="E1171">
            <v>0</v>
          </cell>
          <cell r="F1171">
            <v>0</v>
          </cell>
          <cell r="G1171">
            <v>0</v>
          </cell>
          <cell r="H1171">
            <v>0</v>
          </cell>
          <cell r="I1171">
            <v>0</v>
          </cell>
          <cell r="J1171">
            <v>0</v>
          </cell>
          <cell r="K1171">
            <v>0</v>
          </cell>
          <cell r="L1171">
            <v>0</v>
          </cell>
          <cell r="M1171">
            <v>0</v>
          </cell>
          <cell r="N1171">
            <v>0</v>
          </cell>
        </row>
        <row r="1173">
          <cell r="C1173" t="str">
            <v>Energex</v>
          </cell>
          <cell r="D1173" t="str">
            <v>Pulse</v>
          </cell>
          <cell r="E1173" t="str">
            <v>AGL</v>
          </cell>
          <cell r="F1173" t="str">
            <v>TXU</v>
          </cell>
          <cell r="G1173" t="str">
            <v>CitiPower</v>
          </cell>
          <cell r="H1173" t="str">
            <v>Powercor</v>
          </cell>
          <cell r="I1173" t="str">
            <v>Integral</v>
          </cell>
          <cell r="J1173" t="str">
            <v>EnergyAustralia</v>
          </cell>
          <cell r="K1173" t="str">
            <v>Rural NSW</v>
          </cell>
          <cell r="L1173" t="str">
            <v>Energex</v>
          </cell>
          <cell r="M1173" t="str">
            <v>Ergon</v>
          </cell>
          <cell r="N1173" t="str">
            <v>Non Incumbent</v>
          </cell>
        </row>
        <row r="1174">
          <cell r="C1174">
            <v>36526</v>
          </cell>
          <cell r="D1174">
            <v>0</v>
          </cell>
          <cell r="E1174">
            <v>0</v>
          </cell>
          <cell r="F1174">
            <v>0</v>
          </cell>
          <cell r="G1174">
            <v>0</v>
          </cell>
          <cell r="H1174">
            <v>0</v>
          </cell>
          <cell r="I1174">
            <v>0</v>
          </cell>
          <cell r="J1174">
            <v>0</v>
          </cell>
          <cell r="K1174">
            <v>0</v>
          </cell>
          <cell r="L1174">
            <v>0</v>
          </cell>
          <cell r="M1174">
            <v>0</v>
          </cell>
          <cell r="N1174">
            <v>0</v>
          </cell>
        </row>
        <row r="1175">
          <cell r="C1175">
            <v>36892</v>
          </cell>
          <cell r="D1175">
            <v>0</v>
          </cell>
          <cell r="E1175">
            <v>0</v>
          </cell>
          <cell r="F1175">
            <v>0</v>
          </cell>
          <cell r="G1175">
            <v>0</v>
          </cell>
          <cell r="H1175">
            <v>0</v>
          </cell>
          <cell r="I1175">
            <v>0</v>
          </cell>
          <cell r="J1175">
            <v>0</v>
          </cell>
          <cell r="K1175">
            <v>0</v>
          </cell>
          <cell r="L1175">
            <v>0</v>
          </cell>
          <cell r="M1175">
            <v>0</v>
          </cell>
          <cell r="N1175">
            <v>0</v>
          </cell>
        </row>
        <row r="1176">
          <cell r="C1176">
            <v>37257</v>
          </cell>
          <cell r="D1176">
            <v>0</v>
          </cell>
          <cell r="E1176">
            <v>0</v>
          </cell>
          <cell r="F1176">
            <v>0</v>
          </cell>
          <cell r="G1176">
            <v>0</v>
          </cell>
          <cell r="H1176">
            <v>0</v>
          </cell>
          <cell r="I1176">
            <v>0</v>
          </cell>
          <cell r="J1176">
            <v>0</v>
          </cell>
          <cell r="K1176">
            <v>0</v>
          </cell>
          <cell r="L1176">
            <v>0</v>
          </cell>
          <cell r="M1176">
            <v>0</v>
          </cell>
          <cell r="N1176">
            <v>0</v>
          </cell>
        </row>
        <row r="1177">
          <cell r="C1177">
            <v>37622</v>
          </cell>
          <cell r="D1177">
            <v>0</v>
          </cell>
          <cell r="E1177">
            <v>0</v>
          </cell>
          <cell r="F1177">
            <v>0</v>
          </cell>
          <cell r="G1177">
            <v>0</v>
          </cell>
          <cell r="H1177">
            <v>0</v>
          </cell>
          <cell r="I1177">
            <v>0</v>
          </cell>
          <cell r="J1177">
            <v>0</v>
          </cell>
          <cell r="K1177">
            <v>0</v>
          </cell>
          <cell r="L1177">
            <v>0</v>
          </cell>
          <cell r="M1177">
            <v>0</v>
          </cell>
          <cell r="N1177">
            <v>0</v>
          </cell>
        </row>
        <row r="1178">
          <cell r="C1178">
            <v>37987</v>
          </cell>
          <cell r="D1178">
            <v>0.18</v>
          </cell>
          <cell r="E1178">
            <v>0.18</v>
          </cell>
          <cell r="F1178">
            <v>0.2</v>
          </cell>
          <cell r="G1178">
            <v>0</v>
          </cell>
          <cell r="H1178">
            <v>0.18</v>
          </cell>
          <cell r="I1178">
            <v>0.18</v>
          </cell>
          <cell r="J1178">
            <v>0.18</v>
          </cell>
          <cell r="K1178">
            <v>0</v>
          </cell>
          <cell r="L1178">
            <v>0</v>
          </cell>
          <cell r="M1178">
            <v>0.18</v>
          </cell>
          <cell r="N1178">
            <v>0.18</v>
          </cell>
        </row>
        <row r="1179">
          <cell r="C1179">
            <v>38353</v>
          </cell>
          <cell r="D1179">
            <v>0.18</v>
          </cell>
          <cell r="E1179">
            <v>0.18</v>
          </cell>
          <cell r="F1179">
            <v>0.2</v>
          </cell>
          <cell r="G1179">
            <v>0</v>
          </cell>
          <cell r="H1179">
            <v>0.18</v>
          </cell>
          <cell r="I1179">
            <v>0.18</v>
          </cell>
          <cell r="J1179">
            <v>0.18</v>
          </cell>
          <cell r="K1179">
            <v>0</v>
          </cell>
          <cell r="L1179">
            <v>0</v>
          </cell>
          <cell r="M1179">
            <v>0.18</v>
          </cell>
          <cell r="N1179">
            <v>0.18</v>
          </cell>
        </row>
        <row r="1180">
          <cell r="C1180">
            <v>38718</v>
          </cell>
          <cell r="D1180">
            <v>0.2</v>
          </cell>
          <cell r="E1180">
            <v>0.2</v>
          </cell>
          <cell r="F1180">
            <v>0.2</v>
          </cell>
          <cell r="G1180">
            <v>0</v>
          </cell>
          <cell r="H1180">
            <v>0.2</v>
          </cell>
          <cell r="I1180">
            <v>0.16</v>
          </cell>
          <cell r="J1180">
            <v>0.18</v>
          </cell>
          <cell r="K1180">
            <v>0</v>
          </cell>
          <cell r="L1180">
            <v>0</v>
          </cell>
          <cell r="M1180">
            <v>0.2</v>
          </cell>
          <cell r="N1180">
            <v>0.18</v>
          </cell>
        </row>
        <row r="1182">
          <cell r="C1182" t="str">
            <v>Ergon</v>
          </cell>
          <cell r="D1182" t="str">
            <v>Pulse</v>
          </cell>
          <cell r="E1182" t="str">
            <v>AGL</v>
          </cell>
          <cell r="F1182" t="str">
            <v>TXU</v>
          </cell>
          <cell r="G1182" t="str">
            <v>CitiPower</v>
          </cell>
          <cell r="H1182" t="str">
            <v>Powercor</v>
          </cell>
          <cell r="I1182" t="str">
            <v>Integral</v>
          </cell>
          <cell r="J1182" t="str">
            <v>EnergyAustralia</v>
          </cell>
          <cell r="K1182" t="str">
            <v>Rural NSW</v>
          </cell>
          <cell r="L1182" t="str">
            <v>Energex</v>
          </cell>
          <cell r="M1182" t="str">
            <v>Ergon</v>
          </cell>
          <cell r="N1182" t="str">
            <v>Non Incumbent</v>
          </cell>
        </row>
        <row r="1183">
          <cell r="C1183">
            <v>36526</v>
          </cell>
          <cell r="D1183">
            <v>0</v>
          </cell>
          <cell r="E1183">
            <v>0</v>
          </cell>
          <cell r="F1183">
            <v>0</v>
          </cell>
          <cell r="G1183">
            <v>0</v>
          </cell>
          <cell r="H1183">
            <v>0</v>
          </cell>
          <cell r="I1183">
            <v>0</v>
          </cell>
          <cell r="J1183">
            <v>0</v>
          </cell>
          <cell r="K1183">
            <v>0</v>
          </cell>
          <cell r="L1183">
            <v>0</v>
          </cell>
          <cell r="M1183">
            <v>0</v>
          </cell>
          <cell r="N1183">
            <v>0</v>
          </cell>
        </row>
        <row r="1184">
          <cell r="C1184">
            <v>36892</v>
          </cell>
          <cell r="D1184">
            <v>0</v>
          </cell>
          <cell r="E1184">
            <v>0</v>
          </cell>
          <cell r="F1184">
            <v>0</v>
          </cell>
          <cell r="G1184">
            <v>0</v>
          </cell>
          <cell r="H1184">
            <v>0</v>
          </cell>
          <cell r="I1184">
            <v>0</v>
          </cell>
          <cell r="J1184">
            <v>0</v>
          </cell>
          <cell r="K1184">
            <v>0</v>
          </cell>
          <cell r="L1184">
            <v>0</v>
          </cell>
          <cell r="M1184">
            <v>0</v>
          </cell>
          <cell r="N1184">
            <v>0</v>
          </cell>
        </row>
        <row r="1185">
          <cell r="C1185">
            <v>37257</v>
          </cell>
          <cell r="D1185">
            <v>0</v>
          </cell>
          <cell r="E1185">
            <v>0</v>
          </cell>
          <cell r="F1185">
            <v>0</v>
          </cell>
          <cell r="G1185">
            <v>0</v>
          </cell>
          <cell r="H1185">
            <v>0</v>
          </cell>
          <cell r="I1185">
            <v>0</v>
          </cell>
          <cell r="J1185">
            <v>0</v>
          </cell>
          <cell r="K1185">
            <v>0</v>
          </cell>
          <cell r="L1185">
            <v>0</v>
          </cell>
          <cell r="M1185">
            <v>0</v>
          </cell>
          <cell r="N1185">
            <v>0</v>
          </cell>
        </row>
        <row r="1186">
          <cell r="C1186">
            <v>37622</v>
          </cell>
          <cell r="D1186">
            <v>0</v>
          </cell>
          <cell r="E1186">
            <v>0</v>
          </cell>
          <cell r="F1186">
            <v>0</v>
          </cell>
          <cell r="G1186">
            <v>0</v>
          </cell>
          <cell r="H1186">
            <v>0</v>
          </cell>
          <cell r="I1186">
            <v>0</v>
          </cell>
          <cell r="J1186">
            <v>0</v>
          </cell>
          <cell r="K1186">
            <v>0</v>
          </cell>
          <cell r="L1186">
            <v>0</v>
          </cell>
          <cell r="M1186">
            <v>0</v>
          </cell>
          <cell r="N1186">
            <v>0</v>
          </cell>
        </row>
        <row r="1187">
          <cell r="C1187">
            <v>37987</v>
          </cell>
          <cell r="D1187">
            <v>0.16</v>
          </cell>
          <cell r="E1187">
            <v>0.16</v>
          </cell>
          <cell r="F1187">
            <v>0.16</v>
          </cell>
          <cell r="G1187">
            <v>0</v>
          </cell>
          <cell r="H1187">
            <v>0.17</v>
          </cell>
          <cell r="I1187">
            <v>0.16</v>
          </cell>
          <cell r="J1187">
            <v>0.16</v>
          </cell>
          <cell r="K1187">
            <v>0</v>
          </cell>
          <cell r="L1187">
            <v>0.17</v>
          </cell>
          <cell r="M1187">
            <v>0</v>
          </cell>
          <cell r="N1187">
            <v>0.16</v>
          </cell>
        </row>
        <row r="1188">
          <cell r="C1188">
            <v>38353</v>
          </cell>
          <cell r="D1188">
            <v>0.13</v>
          </cell>
          <cell r="E1188">
            <v>0.16</v>
          </cell>
          <cell r="F1188">
            <v>0.16</v>
          </cell>
          <cell r="G1188">
            <v>0</v>
          </cell>
          <cell r="H1188">
            <v>0.14000000000000001</v>
          </cell>
          <cell r="I1188">
            <v>0.14000000000000001</v>
          </cell>
          <cell r="J1188">
            <v>0.15</v>
          </cell>
          <cell r="K1188">
            <v>0</v>
          </cell>
          <cell r="L1188">
            <v>0.17</v>
          </cell>
          <cell r="M1188">
            <v>0</v>
          </cell>
          <cell r="N1188">
            <v>0.16</v>
          </cell>
        </row>
        <row r="1189">
          <cell r="C1189">
            <v>38718</v>
          </cell>
          <cell r="D1189">
            <v>0.13</v>
          </cell>
          <cell r="E1189">
            <v>0.14000000000000001</v>
          </cell>
          <cell r="F1189">
            <v>0.14000000000000001</v>
          </cell>
          <cell r="G1189">
            <v>0</v>
          </cell>
          <cell r="H1189">
            <v>0.13</v>
          </cell>
          <cell r="I1189">
            <v>0.14000000000000001</v>
          </cell>
          <cell r="J1189">
            <v>0.15</v>
          </cell>
          <cell r="K1189">
            <v>0</v>
          </cell>
          <cell r="L1189">
            <v>0.16</v>
          </cell>
          <cell r="M1189">
            <v>0</v>
          </cell>
          <cell r="N1189">
            <v>0.16</v>
          </cell>
        </row>
        <row r="1191">
          <cell r="C1191" t="str">
            <v>Non Incumbent</v>
          </cell>
          <cell r="D1191" t="str">
            <v>Pulse</v>
          </cell>
          <cell r="E1191" t="str">
            <v>AGL</v>
          </cell>
          <cell r="F1191" t="str">
            <v>TXU</v>
          </cell>
          <cell r="G1191" t="str">
            <v>CitiPower</v>
          </cell>
          <cell r="H1191" t="str">
            <v>Powercor</v>
          </cell>
          <cell r="I1191" t="str">
            <v>Integral</v>
          </cell>
          <cell r="J1191" t="str">
            <v>EnergyAustralia</v>
          </cell>
          <cell r="K1191" t="str">
            <v>Rural NSW</v>
          </cell>
          <cell r="L1191" t="str">
            <v>Energex</v>
          </cell>
          <cell r="M1191" t="str">
            <v>Ergon</v>
          </cell>
          <cell r="N1191" t="str">
            <v>Non Incumbent</v>
          </cell>
        </row>
        <row r="1192">
          <cell r="C1192">
            <v>36526</v>
          </cell>
          <cell r="D1192">
            <v>0</v>
          </cell>
          <cell r="E1192">
            <v>0</v>
          </cell>
          <cell r="F1192">
            <v>0</v>
          </cell>
          <cell r="G1192">
            <v>0</v>
          </cell>
          <cell r="H1192">
            <v>0</v>
          </cell>
          <cell r="I1192">
            <v>0</v>
          </cell>
          <cell r="J1192">
            <v>0</v>
          </cell>
          <cell r="K1192">
            <v>0</v>
          </cell>
          <cell r="L1192">
            <v>0</v>
          </cell>
          <cell r="M1192">
            <v>0</v>
          </cell>
          <cell r="N1192">
            <v>0</v>
          </cell>
        </row>
        <row r="1193">
          <cell r="C1193">
            <v>36892</v>
          </cell>
          <cell r="D1193">
            <v>0</v>
          </cell>
          <cell r="E1193">
            <v>0</v>
          </cell>
          <cell r="F1193">
            <v>0</v>
          </cell>
          <cell r="G1193">
            <v>0</v>
          </cell>
          <cell r="H1193">
            <v>0</v>
          </cell>
          <cell r="I1193">
            <v>0</v>
          </cell>
          <cell r="J1193">
            <v>0</v>
          </cell>
          <cell r="K1193">
            <v>0</v>
          </cell>
          <cell r="L1193">
            <v>0</v>
          </cell>
          <cell r="M1193">
            <v>0</v>
          </cell>
          <cell r="N1193">
            <v>0</v>
          </cell>
        </row>
        <row r="1194">
          <cell r="C1194">
            <v>37257</v>
          </cell>
          <cell r="D1194">
            <v>0</v>
          </cell>
          <cell r="E1194">
            <v>0</v>
          </cell>
          <cell r="F1194">
            <v>0</v>
          </cell>
          <cell r="G1194">
            <v>0</v>
          </cell>
          <cell r="H1194">
            <v>0</v>
          </cell>
          <cell r="I1194">
            <v>0</v>
          </cell>
          <cell r="J1194">
            <v>0</v>
          </cell>
          <cell r="K1194">
            <v>0</v>
          </cell>
          <cell r="L1194">
            <v>0</v>
          </cell>
          <cell r="M1194">
            <v>0</v>
          </cell>
          <cell r="N1194">
            <v>0</v>
          </cell>
        </row>
        <row r="1195">
          <cell r="C1195">
            <v>37622</v>
          </cell>
          <cell r="D1195">
            <v>0</v>
          </cell>
          <cell r="E1195">
            <v>0</v>
          </cell>
          <cell r="F1195">
            <v>0</v>
          </cell>
          <cell r="G1195">
            <v>0</v>
          </cell>
          <cell r="H1195">
            <v>0</v>
          </cell>
          <cell r="I1195">
            <v>0</v>
          </cell>
          <cell r="J1195">
            <v>0</v>
          </cell>
          <cell r="K1195">
            <v>0</v>
          </cell>
          <cell r="L1195">
            <v>0</v>
          </cell>
          <cell r="M1195">
            <v>0</v>
          </cell>
          <cell r="N1195">
            <v>0</v>
          </cell>
        </row>
        <row r="1196">
          <cell r="C1196">
            <v>37987</v>
          </cell>
          <cell r="D1196">
            <v>0.06</v>
          </cell>
          <cell r="E1196">
            <v>0.06</v>
          </cell>
          <cell r="F1196">
            <v>0.06</v>
          </cell>
          <cell r="G1196">
            <v>0</v>
          </cell>
          <cell r="H1196">
            <v>0.06</v>
          </cell>
          <cell r="I1196">
            <v>0.06</v>
          </cell>
          <cell r="J1196">
            <v>0.06</v>
          </cell>
          <cell r="K1196">
            <v>0</v>
          </cell>
          <cell r="L1196">
            <v>0.06</v>
          </cell>
          <cell r="M1196">
            <v>0.06</v>
          </cell>
          <cell r="N1196">
            <v>0</v>
          </cell>
        </row>
        <row r="1197">
          <cell r="C1197">
            <v>38353</v>
          </cell>
          <cell r="D1197">
            <v>0.06</v>
          </cell>
          <cell r="E1197">
            <v>0.06</v>
          </cell>
          <cell r="F1197">
            <v>0.06</v>
          </cell>
          <cell r="G1197">
            <v>0</v>
          </cell>
          <cell r="H1197">
            <v>0.06</v>
          </cell>
          <cell r="I1197">
            <v>0.06</v>
          </cell>
          <cell r="J1197">
            <v>0.05</v>
          </cell>
          <cell r="K1197">
            <v>0</v>
          </cell>
          <cell r="L1197">
            <v>0.06</v>
          </cell>
          <cell r="M1197">
            <v>0.06</v>
          </cell>
          <cell r="N1197">
            <v>0</v>
          </cell>
        </row>
        <row r="1198">
          <cell r="C1198">
            <v>38718</v>
          </cell>
          <cell r="D1198">
            <v>0.06</v>
          </cell>
          <cell r="E1198">
            <v>0.06</v>
          </cell>
          <cell r="F1198">
            <v>0.06</v>
          </cell>
          <cell r="G1198">
            <v>0</v>
          </cell>
          <cell r="H1198">
            <v>0.06</v>
          </cell>
          <cell r="I1198">
            <v>0.06</v>
          </cell>
          <cell r="J1198">
            <v>7.0000000000000007E-2</v>
          </cell>
          <cell r="K1198">
            <v>0</v>
          </cell>
          <cell r="L1198">
            <v>0.06</v>
          </cell>
          <cell r="M1198">
            <v>0.08</v>
          </cell>
          <cell r="N1198">
            <v>0</v>
          </cell>
        </row>
      </sheetData>
      <sheetData sheetId="9" refreshError="1">
        <row r="11">
          <cell r="C11" t="str">
            <v>Pulse wins from:</v>
          </cell>
          <cell r="D11" t="str">
            <v>Pulse</v>
          </cell>
          <cell r="E11" t="str">
            <v>AGL</v>
          </cell>
          <cell r="F11" t="str">
            <v>TXU</v>
          </cell>
          <cell r="G11" t="str">
            <v>CitiPower</v>
          </cell>
          <cell r="H11" t="str">
            <v>Powercor</v>
          </cell>
          <cell r="I11" t="str">
            <v>Integral</v>
          </cell>
          <cell r="J11" t="str">
            <v>EnergyAustralia</v>
          </cell>
          <cell r="K11" t="str">
            <v>Rural NSW</v>
          </cell>
          <cell r="L11" t="str">
            <v>Energex</v>
          </cell>
          <cell r="M11" t="str">
            <v>Ergon</v>
          </cell>
          <cell r="N11" t="str">
            <v>Non Incumbent</v>
          </cell>
        </row>
        <row r="12">
          <cell r="C12">
            <v>36526</v>
          </cell>
          <cell r="D12">
            <v>0</v>
          </cell>
          <cell r="E12">
            <v>0</v>
          </cell>
          <cell r="F12">
            <v>0</v>
          </cell>
          <cell r="G12">
            <v>0</v>
          </cell>
          <cell r="H12">
            <v>0</v>
          </cell>
          <cell r="I12">
            <v>0</v>
          </cell>
          <cell r="J12">
            <v>0</v>
          </cell>
          <cell r="K12">
            <v>0</v>
          </cell>
          <cell r="L12">
            <v>0</v>
          </cell>
          <cell r="M12">
            <v>0</v>
          </cell>
          <cell r="N12">
            <v>0</v>
          </cell>
        </row>
        <row r="13">
          <cell r="C13">
            <v>36892</v>
          </cell>
          <cell r="D13">
            <v>0</v>
          </cell>
          <cell r="E13">
            <v>0</v>
          </cell>
          <cell r="F13">
            <v>0</v>
          </cell>
          <cell r="G13">
            <v>0</v>
          </cell>
          <cell r="H13">
            <v>0</v>
          </cell>
          <cell r="I13">
            <v>0</v>
          </cell>
          <cell r="J13">
            <v>0</v>
          </cell>
          <cell r="K13">
            <v>0</v>
          </cell>
          <cell r="L13">
            <v>0</v>
          </cell>
          <cell r="M13">
            <v>0</v>
          </cell>
          <cell r="N13">
            <v>0</v>
          </cell>
        </row>
        <row r="14">
          <cell r="C14">
            <v>37257</v>
          </cell>
          <cell r="D14">
            <v>0</v>
          </cell>
          <cell r="E14">
            <v>0.2</v>
          </cell>
          <cell r="F14">
            <v>0.2</v>
          </cell>
          <cell r="G14">
            <v>0.2</v>
          </cell>
          <cell r="H14">
            <v>0.21</v>
          </cell>
          <cell r="I14">
            <v>0.21</v>
          </cell>
          <cell r="J14">
            <v>0.22</v>
          </cell>
          <cell r="K14">
            <v>0</v>
          </cell>
          <cell r="L14">
            <v>0.21</v>
          </cell>
          <cell r="M14">
            <v>0</v>
          </cell>
          <cell r="N14">
            <v>0.18</v>
          </cell>
        </row>
        <row r="15">
          <cell r="C15">
            <v>37622</v>
          </cell>
          <cell r="D15">
            <v>0</v>
          </cell>
          <cell r="E15">
            <v>0.22</v>
          </cell>
          <cell r="F15">
            <v>0.22</v>
          </cell>
          <cell r="G15">
            <v>0.22</v>
          </cell>
          <cell r="H15">
            <v>0.22</v>
          </cell>
          <cell r="I15">
            <v>0.2</v>
          </cell>
          <cell r="J15">
            <v>0.22</v>
          </cell>
          <cell r="K15">
            <v>0</v>
          </cell>
          <cell r="L15">
            <v>0.22</v>
          </cell>
          <cell r="M15">
            <v>0</v>
          </cell>
          <cell r="N15">
            <v>0.2</v>
          </cell>
        </row>
        <row r="16">
          <cell r="C16">
            <v>37987</v>
          </cell>
          <cell r="D16">
            <v>0</v>
          </cell>
          <cell r="E16">
            <v>0.21</v>
          </cell>
          <cell r="F16">
            <v>0.22</v>
          </cell>
          <cell r="G16">
            <v>0.19</v>
          </cell>
          <cell r="H16">
            <v>0.21</v>
          </cell>
          <cell r="I16">
            <v>0.2</v>
          </cell>
          <cell r="J16">
            <v>0.23</v>
          </cell>
          <cell r="K16">
            <v>0</v>
          </cell>
          <cell r="L16">
            <v>0.21</v>
          </cell>
          <cell r="M16">
            <v>0</v>
          </cell>
          <cell r="N16">
            <v>0.2</v>
          </cell>
        </row>
        <row r="17">
          <cell r="C17">
            <v>38353</v>
          </cell>
          <cell r="D17">
            <v>0</v>
          </cell>
          <cell r="E17">
            <v>0.22</v>
          </cell>
          <cell r="F17">
            <v>0.24</v>
          </cell>
          <cell r="G17">
            <v>0.2</v>
          </cell>
          <cell r="H17">
            <v>0.23</v>
          </cell>
          <cell r="I17">
            <v>0.2</v>
          </cell>
          <cell r="J17">
            <v>0.23</v>
          </cell>
          <cell r="K17">
            <v>0</v>
          </cell>
          <cell r="L17">
            <v>0.22</v>
          </cell>
          <cell r="M17">
            <v>0</v>
          </cell>
          <cell r="N17">
            <v>0.2</v>
          </cell>
        </row>
        <row r="18">
          <cell r="C18">
            <v>38718</v>
          </cell>
          <cell r="D18">
            <v>0</v>
          </cell>
          <cell r="E18">
            <v>0.23</v>
          </cell>
          <cell r="F18">
            <v>0.24</v>
          </cell>
          <cell r="G18">
            <v>0.2</v>
          </cell>
          <cell r="H18">
            <v>0.23</v>
          </cell>
          <cell r="I18">
            <v>0.2</v>
          </cell>
          <cell r="J18">
            <v>0.23</v>
          </cell>
          <cell r="K18">
            <v>0</v>
          </cell>
          <cell r="L18">
            <v>0.22</v>
          </cell>
          <cell r="M18">
            <v>0</v>
          </cell>
          <cell r="N18">
            <v>0.2</v>
          </cell>
        </row>
        <row r="20">
          <cell r="C20" t="str">
            <v>AGL</v>
          </cell>
          <cell r="D20" t="str">
            <v>Pulse</v>
          </cell>
          <cell r="E20" t="str">
            <v>AGL</v>
          </cell>
          <cell r="F20" t="str">
            <v>TXU</v>
          </cell>
          <cell r="G20" t="str">
            <v>CitiPower</v>
          </cell>
          <cell r="H20" t="str">
            <v>Powercor</v>
          </cell>
          <cell r="I20" t="str">
            <v>Integral</v>
          </cell>
          <cell r="J20" t="str">
            <v>EnergyAustralia</v>
          </cell>
          <cell r="K20" t="str">
            <v>Rural NSW</v>
          </cell>
          <cell r="L20" t="str">
            <v>Energex</v>
          </cell>
          <cell r="M20" t="str">
            <v>Ergon</v>
          </cell>
          <cell r="N20" t="str">
            <v>Non Incumbent</v>
          </cell>
        </row>
        <row r="21">
          <cell r="C21">
            <v>36526</v>
          </cell>
          <cell r="D21">
            <v>0</v>
          </cell>
          <cell r="E21">
            <v>0</v>
          </cell>
          <cell r="F21">
            <v>0</v>
          </cell>
          <cell r="G21">
            <v>0</v>
          </cell>
          <cell r="H21">
            <v>0</v>
          </cell>
          <cell r="I21">
            <v>0</v>
          </cell>
          <cell r="J21">
            <v>0</v>
          </cell>
          <cell r="K21">
            <v>0</v>
          </cell>
          <cell r="L21">
            <v>0</v>
          </cell>
          <cell r="M21">
            <v>0</v>
          </cell>
          <cell r="N21">
            <v>0</v>
          </cell>
        </row>
        <row r="22">
          <cell r="C22">
            <v>36892</v>
          </cell>
          <cell r="D22">
            <v>0</v>
          </cell>
          <cell r="E22">
            <v>0</v>
          </cell>
          <cell r="F22">
            <v>0</v>
          </cell>
          <cell r="G22">
            <v>0</v>
          </cell>
          <cell r="H22">
            <v>0</v>
          </cell>
          <cell r="I22">
            <v>0</v>
          </cell>
          <cell r="J22">
            <v>0</v>
          </cell>
          <cell r="K22">
            <v>0</v>
          </cell>
          <cell r="L22">
            <v>0</v>
          </cell>
          <cell r="M22">
            <v>0</v>
          </cell>
          <cell r="N22">
            <v>0</v>
          </cell>
        </row>
        <row r="23">
          <cell r="C23">
            <v>37257</v>
          </cell>
          <cell r="D23">
            <v>0.18</v>
          </cell>
          <cell r="E23">
            <v>0</v>
          </cell>
          <cell r="F23">
            <v>0.16</v>
          </cell>
          <cell r="G23">
            <v>0.15</v>
          </cell>
          <cell r="H23">
            <v>0.17</v>
          </cell>
          <cell r="I23">
            <v>0.14000000000000001</v>
          </cell>
          <cell r="J23">
            <v>0.18</v>
          </cell>
          <cell r="K23">
            <v>0</v>
          </cell>
          <cell r="L23">
            <v>0.19</v>
          </cell>
          <cell r="M23">
            <v>0</v>
          </cell>
          <cell r="N23">
            <v>0.14000000000000001</v>
          </cell>
        </row>
        <row r="24">
          <cell r="C24">
            <v>37622</v>
          </cell>
          <cell r="D24">
            <v>0.18</v>
          </cell>
          <cell r="E24">
            <v>0</v>
          </cell>
          <cell r="F24">
            <v>0.18</v>
          </cell>
          <cell r="G24">
            <v>0.16</v>
          </cell>
          <cell r="H24">
            <v>0.19</v>
          </cell>
          <cell r="I24">
            <v>0.14000000000000001</v>
          </cell>
          <cell r="J24">
            <v>0.18</v>
          </cell>
          <cell r="K24">
            <v>0</v>
          </cell>
          <cell r="L24">
            <v>0.18</v>
          </cell>
          <cell r="M24">
            <v>0</v>
          </cell>
          <cell r="N24">
            <v>0.16</v>
          </cell>
        </row>
        <row r="25">
          <cell r="C25">
            <v>37987</v>
          </cell>
          <cell r="D25">
            <v>0.18</v>
          </cell>
          <cell r="E25">
            <v>0</v>
          </cell>
          <cell r="F25">
            <v>0.16</v>
          </cell>
          <cell r="G25">
            <v>0.14000000000000001</v>
          </cell>
          <cell r="H25">
            <v>0.17</v>
          </cell>
          <cell r="I25">
            <v>0.15</v>
          </cell>
          <cell r="J25">
            <v>0.15</v>
          </cell>
          <cell r="K25">
            <v>0</v>
          </cell>
          <cell r="L25">
            <v>0.19</v>
          </cell>
          <cell r="M25">
            <v>0</v>
          </cell>
          <cell r="N25">
            <v>0.16</v>
          </cell>
        </row>
        <row r="26">
          <cell r="C26">
            <v>38353</v>
          </cell>
          <cell r="D26">
            <v>0.15</v>
          </cell>
          <cell r="E26">
            <v>0</v>
          </cell>
          <cell r="F26">
            <v>0.16</v>
          </cell>
          <cell r="G26">
            <v>0.16</v>
          </cell>
          <cell r="H26">
            <v>0.15</v>
          </cell>
          <cell r="I26">
            <v>0.15</v>
          </cell>
          <cell r="J26">
            <v>0.15</v>
          </cell>
          <cell r="K26">
            <v>0</v>
          </cell>
          <cell r="L26">
            <v>0.17</v>
          </cell>
          <cell r="M26">
            <v>0</v>
          </cell>
          <cell r="N26">
            <v>0.16</v>
          </cell>
        </row>
        <row r="27">
          <cell r="C27">
            <v>38718</v>
          </cell>
          <cell r="D27">
            <v>0.15</v>
          </cell>
          <cell r="E27">
            <v>0</v>
          </cell>
          <cell r="F27">
            <v>0.16</v>
          </cell>
          <cell r="G27">
            <v>0.16</v>
          </cell>
          <cell r="H27">
            <v>0.15</v>
          </cell>
          <cell r="I27">
            <v>0.15</v>
          </cell>
          <cell r="J27">
            <v>0.15</v>
          </cell>
          <cell r="K27">
            <v>0</v>
          </cell>
          <cell r="L27">
            <v>0.17</v>
          </cell>
          <cell r="M27">
            <v>0</v>
          </cell>
          <cell r="N27">
            <v>0.16</v>
          </cell>
        </row>
        <row r="29">
          <cell r="C29" t="str">
            <v>TXU</v>
          </cell>
          <cell r="D29" t="str">
            <v>Pulse</v>
          </cell>
          <cell r="E29" t="str">
            <v>AGL</v>
          </cell>
          <cell r="F29" t="str">
            <v>TXU</v>
          </cell>
          <cell r="G29" t="str">
            <v>CitiPower</v>
          </cell>
          <cell r="H29" t="str">
            <v>Powercor</v>
          </cell>
          <cell r="I29" t="str">
            <v>Integral</v>
          </cell>
          <cell r="J29" t="str">
            <v>EnergyAustralia</v>
          </cell>
          <cell r="K29" t="str">
            <v>Rural NSW</v>
          </cell>
          <cell r="L29" t="str">
            <v>Energex</v>
          </cell>
          <cell r="M29" t="str">
            <v>Ergon</v>
          </cell>
          <cell r="N29" t="str">
            <v>Non Incumbent</v>
          </cell>
        </row>
        <row r="30">
          <cell r="C30">
            <v>36526</v>
          </cell>
          <cell r="D30">
            <v>0</v>
          </cell>
          <cell r="E30">
            <v>0</v>
          </cell>
          <cell r="F30">
            <v>0</v>
          </cell>
          <cell r="G30">
            <v>0</v>
          </cell>
          <cell r="H30">
            <v>0</v>
          </cell>
          <cell r="I30">
            <v>0</v>
          </cell>
          <cell r="J30">
            <v>0</v>
          </cell>
          <cell r="K30">
            <v>0</v>
          </cell>
          <cell r="L30">
            <v>0</v>
          </cell>
          <cell r="M30">
            <v>0</v>
          </cell>
          <cell r="N30">
            <v>0</v>
          </cell>
        </row>
        <row r="31">
          <cell r="C31">
            <v>36892</v>
          </cell>
          <cell r="D31">
            <v>0</v>
          </cell>
          <cell r="E31">
            <v>0</v>
          </cell>
          <cell r="F31">
            <v>0</v>
          </cell>
          <cell r="G31">
            <v>0</v>
          </cell>
          <cell r="H31">
            <v>0</v>
          </cell>
          <cell r="I31">
            <v>0</v>
          </cell>
          <cell r="J31">
            <v>0</v>
          </cell>
          <cell r="K31">
            <v>0</v>
          </cell>
          <cell r="L31">
            <v>0</v>
          </cell>
          <cell r="M31">
            <v>0</v>
          </cell>
          <cell r="N31">
            <v>0</v>
          </cell>
        </row>
        <row r="32">
          <cell r="C32">
            <v>37257</v>
          </cell>
          <cell r="D32">
            <v>0.2</v>
          </cell>
          <cell r="E32">
            <v>0.2</v>
          </cell>
          <cell r="F32">
            <v>0</v>
          </cell>
          <cell r="G32">
            <v>0.15</v>
          </cell>
          <cell r="H32">
            <v>0.19</v>
          </cell>
          <cell r="I32">
            <v>0.19</v>
          </cell>
          <cell r="J32">
            <v>0.19</v>
          </cell>
          <cell r="K32">
            <v>0</v>
          </cell>
          <cell r="L32">
            <v>0.2</v>
          </cell>
          <cell r="M32">
            <v>0</v>
          </cell>
          <cell r="N32">
            <v>0.17</v>
          </cell>
        </row>
        <row r="33">
          <cell r="C33">
            <v>37622</v>
          </cell>
          <cell r="D33">
            <v>0.22</v>
          </cell>
          <cell r="E33">
            <v>0.22</v>
          </cell>
          <cell r="F33">
            <v>0</v>
          </cell>
          <cell r="G33">
            <v>0.15</v>
          </cell>
          <cell r="H33">
            <v>0.21</v>
          </cell>
          <cell r="I33">
            <v>0.19</v>
          </cell>
          <cell r="J33">
            <v>0.2</v>
          </cell>
          <cell r="K33">
            <v>0</v>
          </cell>
          <cell r="L33">
            <v>0.2</v>
          </cell>
          <cell r="M33">
            <v>0</v>
          </cell>
          <cell r="N33">
            <v>0.18</v>
          </cell>
        </row>
        <row r="34">
          <cell r="C34">
            <v>37987</v>
          </cell>
          <cell r="D34">
            <v>0.22</v>
          </cell>
          <cell r="E34">
            <v>0.2</v>
          </cell>
          <cell r="F34">
            <v>0</v>
          </cell>
          <cell r="G34">
            <v>0.15</v>
          </cell>
          <cell r="H34">
            <v>0.21</v>
          </cell>
          <cell r="I34">
            <v>0.19</v>
          </cell>
          <cell r="J34">
            <v>0.21</v>
          </cell>
          <cell r="K34">
            <v>0</v>
          </cell>
          <cell r="L34">
            <v>0.21</v>
          </cell>
          <cell r="M34">
            <v>0</v>
          </cell>
          <cell r="N34">
            <v>0.16</v>
          </cell>
        </row>
        <row r="35">
          <cell r="C35">
            <v>38353</v>
          </cell>
          <cell r="D35">
            <v>0.22</v>
          </cell>
          <cell r="E35">
            <v>0.21</v>
          </cell>
          <cell r="F35">
            <v>0</v>
          </cell>
          <cell r="G35">
            <v>0.15</v>
          </cell>
          <cell r="H35">
            <v>0.22</v>
          </cell>
          <cell r="I35">
            <v>0.19</v>
          </cell>
          <cell r="J35">
            <v>0.21</v>
          </cell>
          <cell r="K35">
            <v>0</v>
          </cell>
          <cell r="L35">
            <v>0.21</v>
          </cell>
          <cell r="M35">
            <v>0</v>
          </cell>
          <cell r="N35">
            <v>0.16</v>
          </cell>
        </row>
        <row r="36">
          <cell r="C36">
            <v>38718</v>
          </cell>
          <cell r="D36">
            <v>0.22</v>
          </cell>
          <cell r="E36">
            <v>0.21</v>
          </cell>
          <cell r="F36">
            <v>0</v>
          </cell>
          <cell r="G36">
            <v>0.15</v>
          </cell>
          <cell r="H36">
            <v>0.22</v>
          </cell>
          <cell r="I36">
            <v>0.19</v>
          </cell>
          <cell r="J36">
            <v>0.21</v>
          </cell>
          <cell r="K36">
            <v>0</v>
          </cell>
          <cell r="L36">
            <v>0.21</v>
          </cell>
          <cell r="M36">
            <v>0</v>
          </cell>
          <cell r="N36">
            <v>0.16</v>
          </cell>
        </row>
        <row r="38">
          <cell r="C38" t="str">
            <v>CitiPower</v>
          </cell>
          <cell r="D38" t="str">
            <v>Pulse</v>
          </cell>
          <cell r="E38" t="str">
            <v>AGL</v>
          </cell>
          <cell r="F38" t="str">
            <v>TXU</v>
          </cell>
          <cell r="G38" t="str">
            <v>CitiPower</v>
          </cell>
          <cell r="H38" t="str">
            <v>Powercor</v>
          </cell>
          <cell r="I38" t="str">
            <v>Integral</v>
          </cell>
          <cell r="J38" t="str">
            <v>EnergyAustralia</v>
          </cell>
          <cell r="K38" t="str">
            <v>Rural NSW</v>
          </cell>
          <cell r="L38" t="str">
            <v>Energex</v>
          </cell>
          <cell r="M38" t="str">
            <v>Ergon</v>
          </cell>
          <cell r="N38" t="str">
            <v>Non Incumbent</v>
          </cell>
        </row>
        <row r="39">
          <cell r="C39">
            <v>36526</v>
          </cell>
          <cell r="D39">
            <v>0</v>
          </cell>
          <cell r="E39">
            <v>0</v>
          </cell>
          <cell r="F39">
            <v>0</v>
          </cell>
          <cell r="G39">
            <v>0</v>
          </cell>
          <cell r="H39">
            <v>0</v>
          </cell>
          <cell r="I39">
            <v>0</v>
          </cell>
          <cell r="J39">
            <v>0</v>
          </cell>
          <cell r="K39">
            <v>0</v>
          </cell>
          <cell r="L39">
            <v>0</v>
          </cell>
          <cell r="M39">
            <v>0</v>
          </cell>
          <cell r="N39">
            <v>0</v>
          </cell>
        </row>
        <row r="40">
          <cell r="C40">
            <v>36892</v>
          </cell>
          <cell r="D40">
            <v>0</v>
          </cell>
          <cell r="E40">
            <v>0</v>
          </cell>
          <cell r="F40">
            <v>0</v>
          </cell>
          <cell r="G40">
            <v>0</v>
          </cell>
          <cell r="H40">
            <v>0</v>
          </cell>
          <cell r="I40">
            <v>0</v>
          </cell>
          <cell r="J40">
            <v>0</v>
          </cell>
          <cell r="K40">
            <v>0</v>
          </cell>
          <cell r="L40">
            <v>0</v>
          </cell>
          <cell r="M40">
            <v>0</v>
          </cell>
          <cell r="N40">
            <v>0</v>
          </cell>
        </row>
        <row r="41">
          <cell r="C41">
            <v>37257</v>
          </cell>
          <cell r="D41">
            <v>0.1</v>
          </cell>
          <cell r="E41">
            <v>0.1</v>
          </cell>
          <cell r="F41">
            <v>0.1</v>
          </cell>
          <cell r="G41">
            <v>0</v>
          </cell>
          <cell r="H41">
            <v>0.1</v>
          </cell>
          <cell r="I41">
            <v>0</v>
          </cell>
          <cell r="J41">
            <v>0</v>
          </cell>
          <cell r="K41">
            <v>0</v>
          </cell>
          <cell r="L41">
            <v>0</v>
          </cell>
          <cell r="M41">
            <v>0</v>
          </cell>
          <cell r="N41">
            <v>0.1</v>
          </cell>
        </row>
        <row r="42">
          <cell r="C42">
            <v>37622</v>
          </cell>
          <cell r="D42">
            <v>7.0000000000000007E-2</v>
          </cell>
          <cell r="E42">
            <v>0.05</v>
          </cell>
          <cell r="F42">
            <v>0.05</v>
          </cell>
          <cell r="G42">
            <v>0</v>
          </cell>
          <cell r="H42">
            <v>0.05</v>
          </cell>
          <cell r="I42">
            <v>0</v>
          </cell>
          <cell r="J42">
            <v>0</v>
          </cell>
          <cell r="K42">
            <v>0</v>
          </cell>
          <cell r="L42">
            <v>0</v>
          </cell>
          <cell r="M42">
            <v>0</v>
          </cell>
          <cell r="N42">
            <v>0.05</v>
          </cell>
        </row>
        <row r="43">
          <cell r="C43">
            <v>37987</v>
          </cell>
          <cell r="D43">
            <v>0.05</v>
          </cell>
          <cell r="E43">
            <v>0.05</v>
          </cell>
          <cell r="F43">
            <v>0.05</v>
          </cell>
          <cell r="G43">
            <v>0</v>
          </cell>
          <cell r="H43">
            <v>0.05</v>
          </cell>
          <cell r="I43">
            <v>0</v>
          </cell>
          <cell r="J43">
            <v>0</v>
          </cell>
          <cell r="K43">
            <v>0</v>
          </cell>
          <cell r="L43">
            <v>0</v>
          </cell>
          <cell r="M43">
            <v>0</v>
          </cell>
          <cell r="N43">
            <v>0.05</v>
          </cell>
        </row>
        <row r="44">
          <cell r="C44">
            <v>38353</v>
          </cell>
          <cell r="D44">
            <v>0.05</v>
          </cell>
          <cell r="E44">
            <v>0.05</v>
          </cell>
          <cell r="F44">
            <v>0.05</v>
          </cell>
          <cell r="G44">
            <v>0</v>
          </cell>
          <cell r="H44">
            <v>0.05</v>
          </cell>
          <cell r="I44">
            <v>0</v>
          </cell>
          <cell r="J44">
            <v>0</v>
          </cell>
          <cell r="K44">
            <v>0</v>
          </cell>
          <cell r="L44">
            <v>0</v>
          </cell>
          <cell r="M44">
            <v>0</v>
          </cell>
          <cell r="N44">
            <v>0.05</v>
          </cell>
        </row>
        <row r="45">
          <cell r="C45">
            <v>38718</v>
          </cell>
          <cell r="D45">
            <v>0.05</v>
          </cell>
          <cell r="E45">
            <v>0.05</v>
          </cell>
          <cell r="F45">
            <v>0.05</v>
          </cell>
          <cell r="G45">
            <v>0</v>
          </cell>
          <cell r="H45">
            <v>0.05</v>
          </cell>
          <cell r="I45">
            <v>0</v>
          </cell>
          <cell r="J45">
            <v>0</v>
          </cell>
          <cell r="K45">
            <v>0</v>
          </cell>
          <cell r="L45">
            <v>0</v>
          </cell>
          <cell r="M45">
            <v>0</v>
          </cell>
          <cell r="N45">
            <v>0.05</v>
          </cell>
        </row>
        <row r="47">
          <cell r="C47" t="str">
            <v>Powercor</v>
          </cell>
          <cell r="D47" t="str">
            <v>Pulse</v>
          </cell>
          <cell r="E47" t="str">
            <v>AGL</v>
          </cell>
          <cell r="F47" t="str">
            <v>TXU</v>
          </cell>
          <cell r="G47" t="str">
            <v>CitiPower</v>
          </cell>
          <cell r="H47" t="str">
            <v>Powercor</v>
          </cell>
          <cell r="I47" t="str">
            <v>Integral</v>
          </cell>
          <cell r="J47" t="str">
            <v>EnergyAustralia</v>
          </cell>
          <cell r="K47" t="str">
            <v>Rural NSW</v>
          </cell>
          <cell r="L47" t="str">
            <v>Energex</v>
          </cell>
          <cell r="M47" t="str">
            <v>Ergon</v>
          </cell>
          <cell r="N47" t="str">
            <v>Non Incumbent</v>
          </cell>
        </row>
        <row r="48">
          <cell r="C48">
            <v>36526</v>
          </cell>
          <cell r="D48">
            <v>0</v>
          </cell>
          <cell r="E48">
            <v>0</v>
          </cell>
          <cell r="F48">
            <v>0</v>
          </cell>
          <cell r="G48">
            <v>0</v>
          </cell>
          <cell r="H48">
            <v>0</v>
          </cell>
          <cell r="I48">
            <v>0</v>
          </cell>
          <cell r="J48">
            <v>0</v>
          </cell>
          <cell r="K48">
            <v>0</v>
          </cell>
          <cell r="L48">
            <v>0</v>
          </cell>
          <cell r="M48">
            <v>0</v>
          </cell>
          <cell r="N48">
            <v>0</v>
          </cell>
        </row>
        <row r="49">
          <cell r="C49">
            <v>36892</v>
          </cell>
          <cell r="D49">
            <v>0</v>
          </cell>
          <cell r="E49">
            <v>0</v>
          </cell>
          <cell r="F49">
            <v>0</v>
          </cell>
          <cell r="G49">
            <v>0</v>
          </cell>
          <cell r="H49">
            <v>0</v>
          </cell>
          <cell r="I49">
            <v>0</v>
          </cell>
          <cell r="J49">
            <v>0</v>
          </cell>
          <cell r="K49">
            <v>0</v>
          </cell>
          <cell r="L49">
            <v>0</v>
          </cell>
          <cell r="M49">
            <v>0</v>
          </cell>
          <cell r="N49">
            <v>0</v>
          </cell>
        </row>
        <row r="50">
          <cell r="C50">
            <v>37257</v>
          </cell>
          <cell r="D50">
            <v>0.16</v>
          </cell>
          <cell r="E50">
            <v>0.16</v>
          </cell>
          <cell r="F50">
            <v>0.18</v>
          </cell>
          <cell r="G50">
            <v>0.16</v>
          </cell>
          <cell r="H50">
            <v>0</v>
          </cell>
          <cell r="I50">
            <v>0.15</v>
          </cell>
          <cell r="J50">
            <v>0.18</v>
          </cell>
          <cell r="K50">
            <v>0</v>
          </cell>
          <cell r="L50">
            <v>0.2</v>
          </cell>
          <cell r="M50">
            <v>0</v>
          </cell>
          <cell r="N50">
            <v>0.16</v>
          </cell>
        </row>
        <row r="51">
          <cell r="C51">
            <v>37622</v>
          </cell>
          <cell r="D51">
            <v>0.2</v>
          </cell>
          <cell r="E51">
            <v>0.18</v>
          </cell>
          <cell r="F51">
            <v>0.21</v>
          </cell>
          <cell r="G51">
            <v>0.16</v>
          </cell>
          <cell r="H51">
            <v>0</v>
          </cell>
          <cell r="I51">
            <v>0.15</v>
          </cell>
          <cell r="J51">
            <v>0.2</v>
          </cell>
          <cell r="K51">
            <v>0</v>
          </cell>
          <cell r="L51">
            <v>0.2</v>
          </cell>
          <cell r="M51">
            <v>0</v>
          </cell>
          <cell r="N51">
            <v>0.16</v>
          </cell>
        </row>
        <row r="52">
          <cell r="C52">
            <v>37987</v>
          </cell>
          <cell r="D52">
            <v>0.2</v>
          </cell>
          <cell r="E52">
            <v>0.18</v>
          </cell>
          <cell r="F52">
            <v>0.21</v>
          </cell>
          <cell r="G52">
            <v>0.16</v>
          </cell>
          <cell r="H52">
            <v>0</v>
          </cell>
          <cell r="I52">
            <v>0.14000000000000001</v>
          </cell>
          <cell r="J52">
            <v>0.21</v>
          </cell>
          <cell r="K52">
            <v>0</v>
          </cell>
          <cell r="L52">
            <v>0.19</v>
          </cell>
          <cell r="M52">
            <v>0</v>
          </cell>
          <cell r="N52">
            <v>0.16</v>
          </cell>
        </row>
        <row r="53">
          <cell r="C53">
            <v>38353</v>
          </cell>
          <cell r="D53">
            <v>0.22</v>
          </cell>
          <cell r="E53">
            <v>0.19</v>
          </cell>
          <cell r="F53">
            <v>0.22</v>
          </cell>
          <cell r="G53">
            <v>0.16</v>
          </cell>
          <cell r="H53">
            <v>0</v>
          </cell>
          <cell r="I53">
            <v>0.14000000000000001</v>
          </cell>
          <cell r="J53">
            <v>0.21</v>
          </cell>
          <cell r="K53">
            <v>0</v>
          </cell>
          <cell r="L53">
            <v>0.2</v>
          </cell>
          <cell r="M53">
            <v>0</v>
          </cell>
          <cell r="N53">
            <v>0.16</v>
          </cell>
        </row>
        <row r="54">
          <cell r="C54">
            <v>38718</v>
          </cell>
          <cell r="D54">
            <v>0.22</v>
          </cell>
          <cell r="E54">
            <v>0.18</v>
          </cell>
          <cell r="F54">
            <v>0.22</v>
          </cell>
          <cell r="G54">
            <v>0.16</v>
          </cell>
          <cell r="H54">
            <v>0</v>
          </cell>
          <cell r="I54">
            <v>0.14000000000000001</v>
          </cell>
          <cell r="J54">
            <v>0.21</v>
          </cell>
          <cell r="K54">
            <v>0</v>
          </cell>
          <cell r="L54">
            <v>0.2</v>
          </cell>
          <cell r="M54">
            <v>0</v>
          </cell>
          <cell r="N54">
            <v>0.16</v>
          </cell>
        </row>
        <row r="56">
          <cell r="C56" t="str">
            <v>Integral</v>
          </cell>
          <cell r="D56" t="str">
            <v>Pulse</v>
          </cell>
          <cell r="E56" t="str">
            <v>AGL</v>
          </cell>
          <cell r="F56" t="str">
            <v>TXU</v>
          </cell>
          <cell r="G56" t="str">
            <v>CitiPower</v>
          </cell>
          <cell r="H56" t="str">
            <v>Powercor</v>
          </cell>
          <cell r="I56" t="str">
            <v>Integral</v>
          </cell>
          <cell r="J56" t="str">
            <v>EnergyAustralia</v>
          </cell>
          <cell r="K56" t="str">
            <v>Rural NSW</v>
          </cell>
          <cell r="L56" t="str">
            <v>Energex</v>
          </cell>
          <cell r="M56" t="str">
            <v>Ergon</v>
          </cell>
          <cell r="N56" t="str">
            <v>Non Incumbent</v>
          </cell>
        </row>
        <row r="57">
          <cell r="C57">
            <v>36526</v>
          </cell>
          <cell r="D57">
            <v>0</v>
          </cell>
          <cell r="E57">
            <v>0</v>
          </cell>
          <cell r="F57">
            <v>0</v>
          </cell>
          <cell r="G57">
            <v>0</v>
          </cell>
          <cell r="H57">
            <v>0</v>
          </cell>
          <cell r="I57">
            <v>0</v>
          </cell>
          <cell r="J57">
            <v>0</v>
          </cell>
          <cell r="K57">
            <v>0</v>
          </cell>
          <cell r="L57">
            <v>0</v>
          </cell>
          <cell r="M57">
            <v>0</v>
          </cell>
          <cell r="N57">
            <v>0</v>
          </cell>
        </row>
        <row r="58">
          <cell r="C58">
            <v>36892</v>
          </cell>
          <cell r="D58">
            <v>0</v>
          </cell>
          <cell r="E58">
            <v>0</v>
          </cell>
          <cell r="F58">
            <v>0</v>
          </cell>
          <cell r="G58">
            <v>0</v>
          </cell>
          <cell r="H58">
            <v>0</v>
          </cell>
          <cell r="I58">
            <v>0</v>
          </cell>
          <cell r="J58">
            <v>0</v>
          </cell>
          <cell r="K58">
            <v>0</v>
          </cell>
          <cell r="L58">
            <v>0</v>
          </cell>
          <cell r="M58">
            <v>0</v>
          </cell>
          <cell r="N58">
            <v>0</v>
          </cell>
        </row>
        <row r="59">
          <cell r="C59">
            <v>37257</v>
          </cell>
          <cell r="D59">
            <v>0</v>
          </cell>
          <cell r="E59">
            <v>0</v>
          </cell>
          <cell r="F59">
            <v>0</v>
          </cell>
          <cell r="G59">
            <v>0</v>
          </cell>
          <cell r="H59">
            <v>0</v>
          </cell>
          <cell r="I59">
            <v>0</v>
          </cell>
          <cell r="J59">
            <v>0</v>
          </cell>
          <cell r="K59">
            <v>0</v>
          </cell>
          <cell r="L59">
            <v>0</v>
          </cell>
          <cell r="M59">
            <v>0</v>
          </cell>
          <cell r="N59">
            <v>0</v>
          </cell>
        </row>
        <row r="60">
          <cell r="C60">
            <v>37622</v>
          </cell>
          <cell r="D60">
            <v>0</v>
          </cell>
          <cell r="E60">
            <v>0</v>
          </cell>
          <cell r="F60">
            <v>0</v>
          </cell>
          <cell r="G60">
            <v>0</v>
          </cell>
          <cell r="H60">
            <v>0</v>
          </cell>
          <cell r="I60">
            <v>0</v>
          </cell>
          <cell r="J60">
            <v>0</v>
          </cell>
          <cell r="K60">
            <v>0</v>
          </cell>
          <cell r="L60">
            <v>0</v>
          </cell>
          <cell r="M60">
            <v>0</v>
          </cell>
          <cell r="N60">
            <v>0</v>
          </cell>
        </row>
        <row r="61">
          <cell r="C61">
            <v>37987</v>
          </cell>
          <cell r="D61">
            <v>0</v>
          </cell>
          <cell r="E61">
            <v>0</v>
          </cell>
          <cell r="F61">
            <v>0</v>
          </cell>
          <cell r="G61">
            <v>0</v>
          </cell>
          <cell r="H61">
            <v>0</v>
          </cell>
          <cell r="I61">
            <v>0</v>
          </cell>
          <cell r="J61">
            <v>0</v>
          </cell>
          <cell r="K61">
            <v>0</v>
          </cell>
          <cell r="L61">
            <v>0</v>
          </cell>
          <cell r="M61">
            <v>0</v>
          </cell>
          <cell r="N61">
            <v>0</v>
          </cell>
        </row>
        <row r="62">
          <cell r="C62">
            <v>38353</v>
          </cell>
          <cell r="D62">
            <v>0</v>
          </cell>
          <cell r="E62">
            <v>0</v>
          </cell>
          <cell r="F62">
            <v>0</v>
          </cell>
          <cell r="G62">
            <v>0</v>
          </cell>
          <cell r="H62">
            <v>0</v>
          </cell>
          <cell r="I62">
            <v>0</v>
          </cell>
          <cell r="J62">
            <v>0</v>
          </cell>
          <cell r="K62">
            <v>0</v>
          </cell>
          <cell r="L62">
            <v>0</v>
          </cell>
          <cell r="M62">
            <v>0</v>
          </cell>
          <cell r="N62">
            <v>0</v>
          </cell>
        </row>
        <row r="63">
          <cell r="C63">
            <v>38718</v>
          </cell>
          <cell r="D63">
            <v>0</v>
          </cell>
          <cell r="E63">
            <v>0</v>
          </cell>
          <cell r="F63">
            <v>0</v>
          </cell>
          <cell r="G63">
            <v>0</v>
          </cell>
          <cell r="H63">
            <v>0</v>
          </cell>
          <cell r="I63">
            <v>0</v>
          </cell>
          <cell r="J63">
            <v>0</v>
          </cell>
          <cell r="K63">
            <v>0</v>
          </cell>
          <cell r="L63">
            <v>0</v>
          </cell>
          <cell r="M63">
            <v>0</v>
          </cell>
          <cell r="N63">
            <v>0</v>
          </cell>
        </row>
        <row r="65">
          <cell r="C65" t="str">
            <v>EnergyAustralia</v>
          </cell>
          <cell r="D65" t="str">
            <v>Pulse</v>
          </cell>
          <cell r="E65" t="str">
            <v>AGL</v>
          </cell>
          <cell r="F65" t="str">
            <v>TXU</v>
          </cell>
          <cell r="G65" t="str">
            <v>CitiPower</v>
          </cell>
          <cell r="H65" t="str">
            <v>Powercor</v>
          </cell>
          <cell r="I65" t="str">
            <v>Integral</v>
          </cell>
          <cell r="J65" t="str">
            <v>EnergyAustralia</v>
          </cell>
          <cell r="K65" t="str">
            <v>Rural NSW</v>
          </cell>
          <cell r="L65" t="str">
            <v>Energex</v>
          </cell>
          <cell r="M65" t="str">
            <v>Ergon</v>
          </cell>
          <cell r="N65" t="str">
            <v>Non Incumbent</v>
          </cell>
        </row>
        <row r="66">
          <cell r="C66">
            <v>36526</v>
          </cell>
          <cell r="D66">
            <v>0</v>
          </cell>
          <cell r="E66">
            <v>0</v>
          </cell>
          <cell r="F66">
            <v>0</v>
          </cell>
          <cell r="G66">
            <v>0</v>
          </cell>
          <cell r="H66">
            <v>0</v>
          </cell>
          <cell r="I66">
            <v>0</v>
          </cell>
          <cell r="J66">
            <v>0</v>
          </cell>
          <cell r="K66">
            <v>0</v>
          </cell>
          <cell r="L66">
            <v>0</v>
          </cell>
          <cell r="M66">
            <v>0</v>
          </cell>
          <cell r="N66">
            <v>0</v>
          </cell>
        </row>
        <row r="67">
          <cell r="C67">
            <v>36892</v>
          </cell>
          <cell r="D67">
            <v>0</v>
          </cell>
          <cell r="E67">
            <v>0</v>
          </cell>
          <cell r="F67">
            <v>0</v>
          </cell>
          <cell r="G67">
            <v>0</v>
          </cell>
          <cell r="H67">
            <v>0</v>
          </cell>
          <cell r="I67">
            <v>0</v>
          </cell>
          <cell r="J67">
            <v>0</v>
          </cell>
          <cell r="K67">
            <v>0</v>
          </cell>
          <cell r="L67">
            <v>0</v>
          </cell>
          <cell r="M67">
            <v>0</v>
          </cell>
          <cell r="N67">
            <v>0</v>
          </cell>
        </row>
        <row r="68">
          <cell r="C68">
            <v>37257</v>
          </cell>
          <cell r="D68">
            <v>0.12</v>
          </cell>
          <cell r="E68">
            <v>0.1</v>
          </cell>
          <cell r="F68">
            <v>0.1</v>
          </cell>
          <cell r="G68">
            <v>0.1</v>
          </cell>
          <cell r="H68">
            <v>0.09</v>
          </cell>
          <cell r="I68">
            <v>0.08</v>
          </cell>
          <cell r="J68">
            <v>0</v>
          </cell>
          <cell r="K68">
            <v>0</v>
          </cell>
          <cell r="L68">
            <v>0.12</v>
          </cell>
          <cell r="M68">
            <v>0</v>
          </cell>
          <cell r="N68">
            <v>0.1</v>
          </cell>
        </row>
        <row r="69">
          <cell r="C69">
            <v>37622</v>
          </cell>
          <cell r="D69">
            <v>0.1</v>
          </cell>
          <cell r="E69">
            <v>0.12</v>
          </cell>
          <cell r="F69">
            <v>0.12</v>
          </cell>
          <cell r="G69">
            <v>0.1</v>
          </cell>
          <cell r="H69">
            <v>0.1</v>
          </cell>
          <cell r="I69">
            <v>0.09</v>
          </cell>
          <cell r="J69">
            <v>0</v>
          </cell>
          <cell r="K69">
            <v>0</v>
          </cell>
          <cell r="L69">
            <v>0.15</v>
          </cell>
          <cell r="M69">
            <v>0</v>
          </cell>
          <cell r="N69">
            <v>0.1</v>
          </cell>
        </row>
        <row r="70">
          <cell r="C70">
            <v>37987</v>
          </cell>
          <cell r="D70">
            <v>0.14000000000000001</v>
          </cell>
          <cell r="E70">
            <v>0.13</v>
          </cell>
          <cell r="F70">
            <v>0.13</v>
          </cell>
          <cell r="G70">
            <v>0.13</v>
          </cell>
          <cell r="H70">
            <v>0.13</v>
          </cell>
          <cell r="I70">
            <v>0.12</v>
          </cell>
          <cell r="J70">
            <v>0</v>
          </cell>
          <cell r="K70">
            <v>0</v>
          </cell>
          <cell r="L70">
            <v>0.15</v>
          </cell>
          <cell r="M70">
            <v>0</v>
          </cell>
          <cell r="N70">
            <v>0.12</v>
          </cell>
        </row>
        <row r="71">
          <cell r="C71">
            <v>38353</v>
          </cell>
          <cell r="D71">
            <v>0.15</v>
          </cell>
          <cell r="E71">
            <v>0.13</v>
          </cell>
          <cell r="F71">
            <v>0.13</v>
          </cell>
          <cell r="G71">
            <v>0.13</v>
          </cell>
          <cell r="H71">
            <v>0.15</v>
          </cell>
          <cell r="I71">
            <v>0.12</v>
          </cell>
          <cell r="J71">
            <v>0</v>
          </cell>
          <cell r="K71">
            <v>0</v>
          </cell>
          <cell r="L71">
            <v>0.15</v>
          </cell>
          <cell r="M71">
            <v>0</v>
          </cell>
          <cell r="N71">
            <v>0.12</v>
          </cell>
        </row>
        <row r="72">
          <cell r="C72">
            <v>38718</v>
          </cell>
          <cell r="D72">
            <v>0.15</v>
          </cell>
          <cell r="E72">
            <v>0.13</v>
          </cell>
          <cell r="F72">
            <v>0.13</v>
          </cell>
          <cell r="G72">
            <v>0.13</v>
          </cell>
          <cell r="H72">
            <v>0.15</v>
          </cell>
          <cell r="I72">
            <v>0.12</v>
          </cell>
          <cell r="J72">
            <v>0</v>
          </cell>
          <cell r="K72">
            <v>0</v>
          </cell>
          <cell r="L72">
            <v>0.15</v>
          </cell>
          <cell r="M72">
            <v>0</v>
          </cell>
          <cell r="N72">
            <v>0.12</v>
          </cell>
        </row>
        <row r="74">
          <cell r="C74" t="str">
            <v>Rural NSW</v>
          </cell>
          <cell r="D74" t="str">
            <v>Pulse</v>
          </cell>
          <cell r="E74" t="str">
            <v>AGL</v>
          </cell>
          <cell r="F74" t="str">
            <v>TXU</v>
          </cell>
          <cell r="G74" t="str">
            <v>CitiPower</v>
          </cell>
          <cell r="H74" t="str">
            <v>Powercor</v>
          </cell>
          <cell r="I74" t="str">
            <v>Integral</v>
          </cell>
          <cell r="J74" t="str">
            <v>EnergyAustralia</v>
          </cell>
          <cell r="K74" t="str">
            <v>Rural NSW</v>
          </cell>
          <cell r="L74" t="str">
            <v>Energex</v>
          </cell>
          <cell r="M74" t="str">
            <v>Ergon</v>
          </cell>
          <cell r="N74" t="str">
            <v>Non Incumbent</v>
          </cell>
        </row>
        <row r="75">
          <cell r="C75">
            <v>36526</v>
          </cell>
          <cell r="D75">
            <v>0</v>
          </cell>
          <cell r="E75">
            <v>0</v>
          </cell>
          <cell r="F75">
            <v>0</v>
          </cell>
          <cell r="G75">
            <v>0</v>
          </cell>
          <cell r="H75">
            <v>0</v>
          </cell>
          <cell r="I75">
            <v>0</v>
          </cell>
          <cell r="J75">
            <v>0</v>
          </cell>
          <cell r="K75">
            <v>0</v>
          </cell>
          <cell r="L75">
            <v>0</v>
          </cell>
          <cell r="M75">
            <v>0</v>
          </cell>
          <cell r="N75">
            <v>0</v>
          </cell>
        </row>
        <row r="76">
          <cell r="C76">
            <v>36892</v>
          </cell>
          <cell r="D76">
            <v>0</v>
          </cell>
          <cell r="E76">
            <v>0</v>
          </cell>
          <cell r="F76">
            <v>0</v>
          </cell>
          <cell r="G76">
            <v>0</v>
          </cell>
          <cell r="H76">
            <v>0</v>
          </cell>
          <cell r="I76">
            <v>0</v>
          </cell>
          <cell r="J76">
            <v>0</v>
          </cell>
          <cell r="K76">
            <v>0</v>
          </cell>
          <cell r="L76">
            <v>0</v>
          </cell>
          <cell r="M76">
            <v>0</v>
          </cell>
          <cell r="N76">
            <v>0</v>
          </cell>
        </row>
        <row r="77">
          <cell r="C77">
            <v>37257</v>
          </cell>
          <cell r="D77">
            <v>0</v>
          </cell>
          <cell r="E77">
            <v>0</v>
          </cell>
          <cell r="F77">
            <v>0</v>
          </cell>
          <cell r="G77">
            <v>0</v>
          </cell>
          <cell r="H77">
            <v>0</v>
          </cell>
          <cell r="I77">
            <v>0</v>
          </cell>
          <cell r="J77">
            <v>0</v>
          </cell>
          <cell r="K77">
            <v>0</v>
          </cell>
          <cell r="L77">
            <v>0</v>
          </cell>
          <cell r="M77">
            <v>0</v>
          </cell>
          <cell r="N77">
            <v>0</v>
          </cell>
        </row>
        <row r="78">
          <cell r="C78">
            <v>37622</v>
          </cell>
          <cell r="D78">
            <v>0</v>
          </cell>
          <cell r="E78">
            <v>0</v>
          </cell>
          <cell r="F78">
            <v>0</v>
          </cell>
          <cell r="G78">
            <v>0</v>
          </cell>
          <cell r="H78">
            <v>0</v>
          </cell>
          <cell r="I78">
            <v>0</v>
          </cell>
          <cell r="J78">
            <v>0</v>
          </cell>
          <cell r="K78">
            <v>0</v>
          </cell>
          <cell r="L78">
            <v>0</v>
          </cell>
          <cell r="M78">
            <v>0</v>
          </cell>
          <cell r="N78">
            <v>0</v>
          </cell>
        </row>
        <row r="79">
          <cell r="C79">
            <v>37987</v>
          </cell>
          <cell r="D79">
            <v>0</v>
          </cell>
          <cell r="E79">
            <v>0</v>
          </cell>
          <cell r="F79">
            <v>0</v>
          </cell>
          <cell r="G79">
            <v>0</v>
          </cell>
          <cell r="H79">
            <v>0</v>
          </cell>
          <cell r="I79">
            <v>0</v>
          </cell>
          <cell r="J79">
            <v>0</v>
          </cell>
          <cell r="K79">
            <v>0</v>
          </cell>
          <cell r="L79">
            <v>0</v>
          </cell>
          <cell r="M79">
            <v>0</v>
          </cell>
          <cell r="N79">
            <v>0</v>
          </cell>
        </row>
        <row r="80">
          <cell r="C80">
            <v>38353</v>
          </cell>
          <cell r="D80">
            <v>0</v>
          </cell>
          <cell r="E80">
            <v>0</v>
          </cell>
          <cell r="F80">
            <v>0</v>
          </cell>
          <cell r="G80">
            <v>0</v>
          </cell>
          <cell r="H80">
            <v>0</v>
          </cell>
          <cell r="I80">
            <v>0</v>
          </cell>
          <cell r="J80">
            <v>0</v>
          </cell>
          <cell r="K80">
            <v>0</v>
          </cell>
          <cell r="L80">
            <v>0</v>
          </cell>
          <cell r="M80">
            <v>0</v>
          </cell>
          <cell r="N80">
            <v>0</v>
          </cell>
        </row>
        <row r="81">
          <cell r="C81">
            <v>38718</v>
          </cell>
          <cell r="D81">
            <v>0</v>
          </cell>
          <cell r="E81">
            <v>0</v>
          </cell>
          <cell r="F81">
            <v>0</v>
          </cell>
          <cell r="G81">
            <v>0</v>
          </cell>
          <cell r="H81">
            <v>0</v>
          </cell>
          <cell r="I81">
            <v>0</v>
          </cell>
          <cell r="J81">
            <v>0</v>
          </cell>
          <cell r="K81">
            <v>0</v>
          </cell>
          <cell r="L81">
            <v>0</v>
          </cell>
          <cell r="M81">
            <v>0</v>
          </cell>
          <cell r="N81">
            <v>0</v>
          </cell>
        </row>
        <row r="83">
          <cell r="C83" t="str">
            <v>Energex</v>
          </cell>
          <cell r="D83" t="str">
            <v>Pulse</v>
          </cell>
          <cell r="E83" t="str">
            <v>AGL</v>
          </cell>
          <cell r="F83" t="str">
            <v>TXU</v>
          </cell>
          <cell r="G83" t="str">
            <v>CitiPower</v>
          </cell>
          <cell r="H83" t="str">
            <v>Powercor</v>
          </cell>
          <cell r="I83" t="str">
            <v>Integral</v>
          </cell>
          <cell r="J83" t="str">
            <v>EnergyAustralia</v>
          </cell>
          <cell r="K83" t="str">
            <v>Rural NSW</v>
          </cell>
          <cell r="L83" t="str">
            <v>Energex</v>
          </cell>
          <cell r="M83" t="str">
            <v>Ergon</v>
          </cell>
          <cell r="N83" t="str">
            <v>Non Incumbent</v>
          </cell>
        </row>
        <row r="84">
          <cell r="C84">
            <v>36526</v>
          </cell>
          <cell r="D84">
            <v>0</v>
          </cell>
          <cell r="E84">
            <v>0</v>
          </cell>
          <cell r="F84">
            <v>0</v>
          </cell>
          <cell r="G84">
            <v>0</v>
          </cell>
          <cell r="H84">
            <v>0</v>
          </cell>
          <cell r="I84">
            <v>0</v>
          </cell>
          <cell r="J84">
            <v>0</v>
          </cell>
          <cell r="K84">
            <v>0</v>
          </cell>
          <cell r="L84">
            <v>0</v>
          </cell>
          <cell r="M84">
            <v>0</v>
          </cell>
          <cell r="N84">
            <v>0</v>
          </cell>
        </row>
        <row r="85">
          <cell r="C85">
            <v>36892</v>
          </cell>
          <cell r="D85">
            <v>0</v>
          </cell>
          <cell r="E85">
            <v>0</v>
          </cell>
          <cell r="F85">
            <v>0</v>
          </cell>
          <cell r="G85">
            <v>0</v>
          </cell>
          <cell r="H85">
            <v>0</v>
          </cell>
          <cell r="I85">
            <v>0</v>
          </cell>
          <cell r="J85">
            <v>0</v>
          </cell>
          <cell r="K85">
            <v>0</v>
          </cell>
          <cell r="L85">
            <v>0</v>
          </cell>
          <cell r="M85">
            <v>0</v>
          </cell>
          <cell r="N85">
            <v>0</v>
          </cell>
        </row>
        <row r="86">
          <cell r="C86">
            <v>37257</v>
          </cell>
          <cell r="D86">
            <v>0.16</v>
          </cell>
          <cell r="E86">
            <v>0.16</v>
          </cell>
          <cell r="F86">
            <v>0.18</v>
          </cell>
          <cell r="G86">
            <v>0.16</v>
          </cell>
          <cell r="H86">
            <v>0.16</v>
          </cell>
          <cell r="I86">
            <v>0.15</v>
          </cell>
          <cell r="J86">
            <v>0.15</v>
          </cell>
          <cell r="K86">
            <v>0</v>
          </cell>
          <cell r="L86">
            <v>0</v>
          </cell>
          <cell r="M86">
            <v>0</v>
          </cell>
          <cell r="N86">
            <v>0.15</v>
          </cell>
        </row>
        <row r="87">
          <cell r="C87">
            <v>37622</v>
          </cell>
          <cell r="D87">
            <v>0.18</v>
          </cell>
          <cell r="E87">
            <v>0.16</v>
          </cell>
          <cell r="F87">
            <v>0.17</v>
          </cell>
          <cell r="G87">
            <v>0.16</v>
          </cell>
          <cell r="H87">
            <v>0.18</v>
          </cell>
          <cell r="I87">
            <v>0.18</v>
          </cell>
          <cell r="J87">
            <v>0.15</v>
          </cell>
          <cell r="K87">
            <v>0</v>
          </cell>
          <cell r="L87">
            <v>0</v>
          </cell>
          <cell r="M87">
            <v>0</v>
          </cell>
          <cell r="N87">
            <v>0.15</v>
          </cell>
        </row>
        <row r="88">
          <cell r="C88">
            <v>37987</v>
          </cell>
          <cell r="D88">
            <v>0.16</v>
          </cell>
          <cell r="E88">
            <v>0.18</v>
          </cell>
          <cell r="F88">
            <v>0.18</v>
          </cell>
          <cell r="G88">
            <v>0.18</v>
          </cell>
          <cell r="H88">
            <v>0.18</v>
          </cell>
          <cell r="I88">
            <v>0.15</v>
          </cell>
          <cell r="J88">
            <v>0.15</v>
          </cell>
          <cell r="K88">
            <v>0</v>
          </cell>
          <cell r="L88">
            <v>0</v>
          </cell>
          <cell r="M88">
            <v>0</v>
          </cell>
          <cell r="N88">
            <v>0.15</v>
          </cell>
        </row>
        <row r="89">
          <cell r="C89">
            <v>38353</v>
          </cell>
          <cell r="D89">
            <v>0.16</v>
          </cell>
          <cell r="E89">
            <v>0.15</v>
          </cell>
          <cell r="F89">
            <v>0.15</v>
          </cell>
          <cell r="G89">
            <v>0.15</v>
          </cell>
          <cell r="H89">
            <v>0.15</v>
          </cell>
          <cell r="I89">
            <v>0.15</v>
          </cell>
          <cell r="J89">
            <v>0.15</v>
          </cell>
          <cell r="K89">
            <v>0</v>
          </cell>
          <cell r="L89">
            <v>0</v>
          </cell>
          <cell r="M89">
            <v>0</v>
          </cell>
          <cell r="N89">
            <v>0.15</v>
          </cell>
        </row>
        <row r="90">
          <cell r="C90">
            <v>38718</v>
          </cell>
          <cell r="D90">
            <v>0.16</v>
          </cell>
          <cell r="E90">
            <v>0.15</v>
          </cell>
          <cell r="F90">
            <v>0.15</v>
          </cell>
          <cell r="G90">
            <v>0.15</v>
          </cell>
          <cell r="H90">
            <v>0.15</v>
          </cell>
          <cell r="I90">
            <v>0.15</v>
          </cell>
          <cell r="J90">
            <v>0.15</v>
          </cell>
          <cell r="K90">
            <v>0</v>
          </cell>
          <cell r="L90">
            <v>0</v>
          </cell>
          <cell r="M90">
            <v>0</v>
          </cell>
          <cell r="N90">
            <v>0.15</v>
          </cell>
        </row>
        <row r="92">
          <cell r="C92" t="str">
            <v>Ergon</v>
          </cell>
          <cell r="D92" t="str">
            <v>Pulse</v>
          </cell>
          <cell r="E92" t="str">
            <v>AGL</v>
          </cell>
          <cell r="F92" t="str">
            <v>TXU</v>
          </cell>
          <cell r="G92" t="str">
            <v>CitiPower</v>
          </cell>
          <cell r="H92" t="str">
            <v>Powercor</v>
          </cell>
          <cell r="I92" t="str">
            <v>Integral</v>
          </cell>
          <cell r="J92" t="str">
            <v>EnergyAustralia</v>
          </cell>
          <cell r="K92" t="str">
            <v>Rural NSW</v>
          </cell>
          <cell r="L92" t="str">
            <v>Energex</v>
          </cell>
          <cell r="M92" t="str">
            <v>Ergon</v>
          </cell>
          <cell r="N92" t="str">
            <v>Non Incumbent</v>
          </cell>
        </row>
        <row r="93">
          <cell r="C93">
            <v>36526</v>
          </cell>
          <cell r="D93">
            <v>0</v>
          </cell>
          <cell r="E93">
            <v>0</v>
          </cell>
          <cell r="F93">
            <v>0</v>
          </cell>
          <cell r="G93">
            <v>0</v>
          </cell>
          <cell r="H93">
            <v>0</v>
          </cell>
          <cell r="I93">
            <v>0</v>
          </cell>
          <cell r="J93">
            <v>0</v>
          </cell>
          <cell r="K93">
            <v>0</v>
          </cell>
          <cell r="L93">
            <v>0</v>
          </cell>
          <cell r="M93">
            <v>0</v>
          </cell>
          <cell r="N93">
            <v>0</v>
          </cell>
        </row>
        <row r="94">
          <cell r="C94">
            <v>36892</v>
          </cell>
          <cell r="D94">
            <v>0</v>
          </cell>
          <cell r="E94">
            <v>0</v>
          </cell>
          <cell r="F94">
            <v>0</v>
          </cell>
          <cell r="G94">
            <v>0</v>
          </cell>
          <cell r="H94">
            <v>0</v>
          </cell>
          <cell r="I94">
            <v>0</v>
          </cell>
          <cell r="J94">
            <v>0</v>
          </cell>
          <cell r="K94">
            <v>0</v>
          </cell>
          <cell r="L94">
            <v>0</v>
          </cell>
          <cell r="M94">
            <v>0</v>
          </cell>
          <cell r="N94">
            <v>0</v>
          </cell>
        </row>
        <row r="95">
          <cell r="C95">
            <v>37257</v>
          </cell>
          <cell r="D95">
            <v>0</v>
          </cell>
          <cell r="E95">
            <v>0</v>
          </cell>
          <cell r="F95">
            <v>0</v>
          </cell>
          <cell r="G95">
            <v>0</v>
          </cell>
          <cell r="H95">
            <v>0</v>
          </cell>
          <cell r="I95">
            <v>0</v>
          </cell>
          <cell r="J95">
            <v>0</v>
          </cell>
          <cell r="K95">
            <v>0</v>
          </cell>
          <cell r="L95">
            <v>0</v>
          </cell>
          <cell r="M95">
            <v>0</v>
          </cell>
          <cell r="N95">
            <v>0</v>
          </cell>
        </row>
        <row r="96">
          <cell r="C96">
            <v>37622</v>
          </cell>
          <cell r="D96">
            <v>0</v>
          </cell>
          <cell r="E96">
            <v>0</v>
          </cell>
          <cell r="F96">
            <v>0</v>
          </cell>
          <cell r="G96">
            <v>0</v>
          </cell>
          <cell r="H96">
            <v>0</v>
          </cell>
          <cell r="I96">
            <v>0</v>
          </cell>
          <cell r="J96">
            <v>0</v>
          </cell>
          <cell r="K96">
            <v>0</v>
          </cell>
          <cell r="L96">
            <v>0</v>
          </cell>
          <cell r="M96">
            <v>0</v>
          </cell>
          <cell r="N96">
            <v>0</v>
          </cell>
        </row>
        <row r="97">
          <cell r="C97">
            <v>37987</v>
          </cell>
          <cell r="D97">
            <v>0</v>
          </cell>
          <cell r="E97">
            <v>0</v>
          </cell>
          <cell r="F97">
            <v>0</v>
          </cell>
          <cell r="G97">
            <v>0</v>
          </cell>
          <cell r="H97">
            <v>0</v>
          </cell>
          <cell r="I97">
            <v>0</v>
          </cell>
          <cell r="J97">
            <v>0</v>
          </cell>
          <cell r="K97">
            <v>0</v>
          </cell>
          <cell r="L97">
            <v>0</v>
          </cell>
          <cell r="M97">
            <v>0</v>
          </cell>
          <cell r="N97">
            <v>0</v>
          </cell>
        </row>
        <row r="98">
          <cell r="C98">
            <v>38353</v>
          </cell>
          <cell r="D98">
            <v>0</v>
          </cell>
          <cell r="E98">
            <v>0</v>
          </cell>
          <cell r="F98">
            <v>0</v>
          </cell>
          <cell r="G98">
            <v>0</v>
          </cell>
          <cell r="H98">
            <v>0</v>
          </cell>
          <cell r="I98">
            <v>0</v>
          </cell>
          <cell r="J98">
            <v>0</v>
          </cell>
          <cell r="K98">
            <v>0</v>
          </cell>
          <cell r="L98">
            <v>0</v>
          </cell>
          <cell r="M98">
            <v>0</v>
          </cell>
          <cell r="N98">
            <v>0</v>
          </cell>
        </row>
        <row r="99">
          <cell r="C99">
            <v>38718</v>
          </cell>
          <cell r="D99">
            <v>0</v>
          </cell>
          <cell r="E99">
            <v>0</v>
          </cell>
          <cell r="F99">
            <v>0</v>
          </cell>
          <cell r="G99">
            <v>0</v>
          </cell>
          <cell r="H99">
            <v>0</v>
          </cell>
          <cell r="I99">
            <v>0</v>
          </cell>
          <cell r="J99">
            <v>0</v>
          </cell>
          <cell r="K99">
            <v>0</v>
          </cell>
          <cell r="L99">
            <v>0</v>
          </cell>
          <cell r="M99">
            <v>0</v>
          </cell>
          <cell r="N99">
            <v>0</v>
          </cell>
        </row>
        <row r="101">
          <cell r="C101" t="str">
            <v>Non Incumbent</v>
          </cell>
          <cell r="D101" t="str">
            <v>Pulse</v>
          </cell>
          <cell r="E101" t="str">
            <v>AGL</v>
          </cell>
          <cell r="F101" t="str">
            <v>TXU</v>
          </cell>
          <cell r="G101" t="str">
            <v>CitiPower</v>
          </cell>
          <cell r="H101" t="str">
            <v>Powercor</v>
          </cell>
          <cell r="I101" t="str">
            <v>Integral</v>
          </cell>
          <cell r="J101" t="str">
            <v>EnergyAustralia</v>
          </cell>
          <cell r="K101" t="str">
            <v>Rural NSW</v>
          </cell>
          <cell r="L101" t="str">
            <v>Energex</v>
          </cell>
          <cell r="M101" t="str">
            <v>Ergon</v>
          </cell>
          <cell r="N101" t="str">
            <v>Non Incumbent</v>
          </cell>
        </row>
        <row r="102">
          <cell r="C102">
            <v>36526</v>
          </cell>
          <cell r="D102">
            <v>0</v>
          </cell>
          <cell r="E102">
            <v>0</v>
          </cell>
          <cell r="F102">
            <v>0</v>
          </cell>
          <cell r="G102">
            <v>0</v>
          </cell>
          <cell r="H102">
            <v>0</v>
          </cell>
          <cell r="I102">
            <v>0</v>
          </cell>
          <cell r="J102">
            <v>0</v>
          </cell>
          <cell r="K102">
            <v>0</v>
          </cell>
          <cell r="L102">
            <v>0</v>
          </cell>
          <cell r="M102">
            <v>0</v>
          </cell>
          <cell r="N102">
            <v>0</v>
          </cell>
        </row>
        <row r="103">
          <cell r="C103">
            <v>36892</v>
          </cell>
          <cell r="D103">
            <v>0</v>
          </cell>
          <cell r="E103">
            <v>0</v>
          </cell>
          <cell r="F103">
            <v>0</v>
          </cell>
          <cell r="G103">
            <v>0</v>
          </cell>
          <cell r="H103">
            <v>0</v>
          </cell>
          <cell r="I103">
            <v>0</v>
          </cell>
          <cell r="J103">
            <v>0</v>
          </cell>
          <cell r="K103">
            <v>0</v>
          </cell>
          <cell r="L103">
            <v>0</v>
          </cell>
          <cell r="M103">
            <v>0</v>
          </cell>
          <cell r="N103">
            <v>0</v>
          </cell>
        </row>
        <row r="104">
          <cell r="C104">
            <v>37257</v>
          </cell>
          <cell r="D104">
            <v>0.08</v>
          </cell>
          <cell r="E104">
            <v>0.08</v>
          </cell>
          <cell r="F104">
            <v>0.08</v>
          </cell>
          <cell r="G104">
            <v>0.08</v>
          </cell>
          <cell r="H104">
            <v>0.08</v>
          </cell>
          <cell r="I104">
            <v>0.08</v>
          </cell>
          <cell r="J104">
            <v>0.08</v>
          </cell>
          <cell r="K104">
            <v>0</v>
          </cell>
          <cell r="L104">
            <v>0.08</v>
          </cell>
          <cell r="M104">
            <v>0</v>
          </cell>
          <cell r="N104">
            <v>0</v>
          </cell>
        </row>
        <row r="105">
          <cell r="C105">
            <v>37622</v>
          </cell>
          <cell r="D105">
            <v>0.05</v>
          </cell>
          <cell r="E105">
            <v>0.05</v>
          </cell>
          <cell r="F105">
            <v>0.05</v>
          </cell>
          <cell r="G105">
            <v>0.05</v>
          </cell>
          <cell r="H105">
            <v>0.05</v>
          </cell>
          <cell r="I105">
            <v>0.05</v>
          </cell>
          <cell r="J105">
            <v>0.05</v>
          </cell>
          <cell r="K105">
            <v>0</v>
          </cell>
          <cell r="L105">
            <v>0.05</v>
          </cell>
          <cell r="M105">
            <v>0</v>
          </cell>
          <cell r="N105">
            <v>0</v>
          </cell>
        </row>
        <row r="106">
          <cell r="C106">
            <v>37987</v>
          </cell>
          <cell r="D106">
            <v>0.05</v>
          </cell>
          <cell r="E106">
            <v>0.05</v>
          </cell>
          <cell r="F106">
            <v>0.05</v>
          </cell>
          <cell r="G106">
            <v>0.05</v>
          </cell>
          <cell r="H106">
            <v>0.05</v>
          </cell>
          <cell r="I106">
            <v>0.05</v>
          </cell>
          <cell r="J106">
            <v>0.05</v>
          </cell>
          <cell r="K106">
            <v>0</v>
          </cell>
          <cell r="L106">
            <v>0.05</v>
          </cell>
          <cell r="M106">
            <v>0</v>
          </cell>
          <cell r="N106">
            <v>0</v>
          </cell>
        </row>
        <row r="107">
          <cell r="C107">
            <v>38353</v>
          </cell>
          <cell r="D107">
            <v>0.05</v>
          </cell>
          <cell r="E107">
            <v>0.05</v>
          </cell>
          <cell r="F107">
            <v>0.05</v>
          </cell>
          <cell r="G107">
            <v>0.05</v>
          </cell>
          <cell r="H107">
            <v>0.05</v>
          </cell>
          <cell r="I107">
            <v>0.05</v>
          </cell>
          <cell r="J107">
            <v>0.05</v>
          </cell>
          <cell r="K107">
            <v>0</v>
          </cell>
          <cell r="L107">
            <v>0.05</v>
          </cell>
          <cell r="M107">
            <v>0</v>
          </cell>
          <cell r="N107">
            <v>0</v>
          </cell>
        </row>
        <row r="108">
          <cell r="C108">
            <v>38718</v>
          </cell>
          <cell r="D108">
            <v>0.05</v>
          </cell>
          <cell r="E108">
            <v>0.05</v>
          </cell>
          <cell r="F108">
            <v>0.05</v>
          </cell>
          <cell r="G108">
            <v>0.05</v>
          </cell>
          <cell r="H108">
            <v>0.05</v>
          </cell>
          <cell r="I108">
            <v>0.05</v>
          </cell>
          <cell r="J108">
            <v>0.05</v>
          </cell>
          <cell r="K108">
            <v>0</v>
          </cell>
          <cell r="L108">
            <v>0.05</v>
          </cell>
          <cell r="M108">
            <v>0</v>
          </cell>
          <cell r="N108">
            <v>0</v>
          </cell>
        </row>
        <row r="120">
          <cell r="C120" t="str">
            <v>Pulse wins from:</v>
          </cell>
          <cell r="D120" t="str">
            <v>Pulse</v>
          </cell>
          <cell r="E120" t="str">
            <v>AGL</v>
          </cell>
          <cell r="F120" t="str">
            <v>TXU</v>
          </cell>
          <cell r="G120" t="str">
            <v>CitiPower</v>
          </cell>
          <cell r="H120" t="str">
            <v>Powercor</v>
          </cell>
          <cell r="I120" t="str">
            <v>Integral</v>
          </cell>
          <cell r="J120" t="str">
            <v>EnergyAustralia</v>
          </cell>
          <cell r="K120" t="str">
            <v>Rural NSW</v>
          </cell>
          <cell r="L120" t="str">
            <v>Energex</v>
          </cell>
          <cell r="M120" t="str">
            <v>Ergon</v>
          </cell>
          <cell r="N120" t="str">
            <v>Non Incumbent</v>
          </cell>
        </row>
        <row r="121">
          <cell r="C121">
            <v>36526</v>
          </cell>
          <cell r="D121">
            <v>0</v>
          </cell>
          <cell r="E121">
            <v>0</v>
          </cell>
          <cell r="F121">
            <v>0</v>
          </cell>
          <cell r="G121">
            <v>0</v>
          </cell>
          <cell r="H121">
            <v>0</v>
          </cell>
          <cell r="I121">
            <v>0</v>
          </cell>
          <cell r="J121">
            <v>0</v>
          </cell>
          <cell r="K121">
            <v>0</v>
          </cell>
          <cell r="L121">
            <v>0</v>
          </cell>
          <cell r="M121">
            <v>0</v>
          </cell>
          <cell r="N121">
            <v>0</v>
          </cell>
        </row>
        <row r="122">
          <cell r="C122">
            <v>36892</v>
          </cell>
          <cell r="D122">
            <v>0</v>
          </cell>
          <cell r="E122">
            <v>0</v>
          </cell>
          <cell r="F122">
            <v>0</v>
          </cell>
          <cell r="G122">
            <v>0</v>
          </cell>
          <cell r="H122">
            <v>0</v>
          </cell>
          <cell r="I122">
            <v>0</v>
          </cell>
          <cell r="J122">
            <v>0</v>
          </cell>
          <cell r="K122">
            <v>0</v>
          </cell>
          <cell r="L122">
            <v>0</v>
          </cell>
          <cell r="M122">
            <v>0</v>
          </cell>
          <cell r="N122">
            <v>0</v>
          </cell>
        </row>
        <row r="123">
          <cell r="C123">
            <v>37257</v>
          </cell>
          <cell r="D123">
            <v>0</v>
          </cell>
          <cell r="E123">
            <v>0.2</v>
          </cell>
          <cell r="F123">
            <v>0.2</v>
          </cell>
          <cell r="G123">
            <v>0.2</v>
          </cell>
          <cell r="H123">
            <v>0.21</v>
          </cell>
          <cell r="I123">
            <v>0.21</v>
          </cell>
          <cell r="J123">
            <v>0.22</v>
          </cell>
          <cell r="K123">
            <v>0</v>
          </cell>
          <cell r="L123">
            <v>0.21</v>
          </cell>
          <cell r="M123">
            <v>0</v>
          </cell>
          <cell r="N123">
            <v>0.18</v>
          </cell>
        </row>
        <row r="124">
          <cell r="C124">
            <v>37622</v>
          </cell>
          <cell r="D124">
            <v>0</v>
          </cell>
          <cell r="E124">
            <v>0.22</v>
          </cell>
          <cell r="F124">
            <v>0.22</v>
          </cell>
          <cell r="G124">
            <v>0.22</v>
          </cell>
          <cell r="H124">
            <v>0.22</v>
          </cell>
          <cell r="I124">
            <v>0.2</v>
          </cell>
          <cell r="J124">
            <v>0.22</v>
          </cell>
          <cell r="K124">
            <v>0</v>
          </cell>
          <cell r="L124">
            <v>0.22</v>
          </cell>
          <cell r="M124">
            <v>0</v>
          </cell>
          <cell r="N124">
            <v>0.2</v>
          </cell>
        </row>
        <row r="125">
          <cell r="C125">
            <v>37987</v>
          </cell>
          <cell r="D125">
            <v>0</v>
          </cell>
          <cell r="E125">
            <v>0.21</v>
          </cell>
          <cell r="F125">
            <v>0.22</v>
          </cell>
          <cell r="G125">
            <v>0.19</v>
          </cell>
          <cell r="H125">
            <v>0.21</v>
          </cell>
          <cell r="I125">
            <v>0.2</v>
          </cell>
          <cell r="J125">
            <v>0.23</v>
          </cell>
          <cell r="K125">
            <v>0</v>
          </cell>
          <cell r="L125">
            <v>0.21</v>
          </cell>
          <cell r="M125">
            <v>0</v>
          </cell>
          <cell r="N125">
            <v>0.2</v>
          </cell>
        </row>
        <row r="126">
          <cell r="C126">
            <v>38353</v>
          </cell>
          <cell r="D126">
            <v>0</v>
          </cell>
          <cell r="E126">
            <v>0.22</v>
          </cell>
          <cell r="F126">
            <v>0.24</v>
          </cell>
          <cell r="G126">
            <v>0.2</v>
          </cell>
          <cell r="H126">
            <v>0.23</v>
          </cell>
          <cell r="I126">
            <v>0.2</v>
          </cell>
          <cell r="J126">
            <v>0.23</v>
          </cell>
          <cell r="K126">
            <v>0</v>
          </cell>
          <cell r="L126">
            <v>0.22</v>
          </cell>
          <cell r="M126">
            <v>0</v>
          </cell>
          <cell r="N126">
            <v>0.2</v>
          </cell>
        </row>
        <row r="127">
          <cell r="C127">
            <v>38718</v>
          </cell>
          <cell r="D127">
            <v>0</v>
          </cell>
          <cell r="E127">
            <v>0.23</v>
          </cell>
          <cell r="F127">
            <v>0.24</v>
          </cell>
          <cell r="G127">
            <v>0.2</v>
          </cell>
          <cell r="H127">
            <v>0.23</v>
          </cell>
          <cell r="I127">
            <v>0.2</v>
          </cell>
          <cell r="J127">
            <v>0.23</v>
          </cell>
          <cell r="K127">
            <v>0</v>
          </cell>
          <cell r="L127">
            <v>0.22</v>
          </cell>
          <cell r="M127">
            <v>0</v>
          </cell>
          <cell r="N127">
            <v>0.2</v>
          </cell>
        </row>
        <row r="129">
          <cell r="C129" t="str">
            <v>AGL</v>
          </cell>
          <cell r="D129" t="str">
            <v>Pulse</v>
          </cell>
          <cell r="E129" t="str">
            <v>AGL</v>
          </cell>
          <cell r="F129" t="str">
            <v>TXU</v>
          </cell>
          <cell r="G129" t="str">
            <v>CitiPower</v>
          </cell>
          <cell r="H129" t="str">
            <v>Powercor</v>
          </cell>
          <cell r="I129" t="str">
            <v>Integral</v>
          </cell>
          <cell r="J129" t="str">
            <v>EnergyAustralia</v>
          </cell>
          <cell r="K129" t="str">
            <v>Rural NSW</v>
          </cell>
          <cell r="L129" t="str">
            <v>Energex</v>
          </cell>
          <cell r="M129" t="str">
            <v>Ergon</v>
          </cell>
          <cell r="N129" t="str">
            <v>Non Incumbent</v>
          </cell>
        </row>
        <row r="130">
          <cell r="C130">
            <v>36526</v>
          </cell>
          <cell r="D130">
            <v>0</v>
          </cell>
          <cell r="E130">
            <v>0</v>
          </cell>
          <cell r="F130">
            <v>0</v>
          </cell>
          <cell r="G130">
            <v>0</v>
          </cell>
          <cell r="H130">
            <v>0</v>
          </cell>
          <cell r="I130">
            <v>0</v>
          </cell>
          <cell r="J130">
            <v>0</v>
          </cell>
          <cell r="K130">
            <v>0</v>
          </cell>
          <cell r="L130">
            <v>0</v>
          </cell>
          <cell r="M130">
            <v>0</v>
          </cell>
          <cell r="N130">
            <v>0</v>
          </cell>
        </row>
        <row r="131">
          <cell r="C131">
            <v>36892</v>
          </cell>
          <cell r="D131">
            <v>0</v>
          </cell>
          <cell r="E131">
            <v>0</v>
          </cell>
          <cell r="F131">
            <v>0</v>
          </cell>
          <cell r="G131">
            <v>0</v>
          </cell>
          <cell r="H131">
            <v>0</v>
          </cell>
          <cell r="I131">
            <v>0</v>
          </cell>
          <cell r="J131">
            <v>0</v>
          </cell>
          <cell r="K131">
            <v>0</v>
          </cell>
          <cell r="L131">
            <v>0</v>
          </cell>
          <cell r="M131">
            <v>0</v>
          </cell>
          <cell r="N131">
            <v>0</v>
          </cell>
        </row>
        <row r="132">
          <cell r="C132">
            <v>37257</v>
          </cell>
          <cell r="D132">
            <v>0.18</v>
          </cell>
          <cell r="E132">
            <v>0</v>
          </cell>
          <cell r="F132">
            <v>0.16</v>
          </cell>
          <cell r="G132">
            <v>0.15</v>
          </cell>
          <cell r="H132">
            <v>0.17</v>
          </cell>
          <cell r="I132">
            <v>0.14000000000000001</v>
          </cell>
          <cell r="J132">
            <v>0.18</v>
          </cell>
          <cell r="K132">
            <v>0</v>
          </cell>
          <cell r="L132">
            <v>0.19</v>
          </cell>
          <cell r="M132">
            <v>0</v>
          </cell>
          <cell r="N132">
            <v>0.14000000000000001</v>
          </cell>
        </row>
        <row r="133">
          <cell r="C133">
            <v>37622</v>
          </cell>
          <cell r="D133">
            <v>0.18</v>
          </cell>
          <cell r="E133">
            <v>0</v>
          </cell>
          <cell r="F133">
            <v>0.18</v>
          </cell>
          <cell r="G133">
            <v>0.16</v>
          </cell>
          <cell r="H133">
            <v>0.19</v>
          </cell>
          <cell r="I133">
            <v>0.14000000000000001</v>
          </cell>
          <cell r="J133">
            <v>0.18</v>
          </cell>
          <cell r="K133">
            <v>0</v>
          </cell>
          <cell r="L133">
            <v>0.18</v>
          </cell>
          <cell r="M133">
            <v>0</v>
          </cell>
          <cell r="N133">
            <v>0.16</v>
          </cell>
        </row>
        <row r="134">
          <cell r="C134">
            <v>37987</v>
          </cell>
          <cell r="D134">
            <v>0.18</v>
          </cell>
          <cell r="E134">
            <v>0</v>
          </cell>
          <cell r="F134">
            <v>0.16</v>
          </cell>
          <cell r="G134">
            <v>0.14000000000000001</v>
          </cell>
          <cell r="H134">
            <v>0.17</v>
          </cell>
          <cell r="I134">
            <v>0.15</v>
          </cell>
          <cell r="J134">
            <v>0.15</v>
          </cell>
          <cell r="K134">
            <v>0</v>
          </cell>
          <cell r="L134">
            <v>0.19</v>
          </cell>
          <cell r="M134">
            <v>0</v>
          </cell>
          <cell r="N134">
            <v>0.16</v>
          </cell>
        </row>
        <row r="135">
          <cell r="C135">
            <v>38353</v>
          </cell>
          <cell r="D135">
            <v>0.15</v>
          </cell>
          <cell r="E135">
            <v>0</v>
          </cell>
          <cell r="F135">
            <v>0.16</v>
          </cell>
          <cell r="G135">
            <v>0.16</v>
          </cell>
          <cell r="H135">
            <v>0.15</v>
          </cell>
          <cell r="I135">
            <v>0.15</v>
          </cell>
          <cell r="J135">
            <v>0.15</v>
          </cell>
          <cell r="K135">
            <v>0</v>
          </cell>
          <cell r="L135">
            <v>0.17</v>
          </cell>
          <cell r="M135">
            <v>0</v>
          </cell>
          <cell r="N135">
            <v>0.16</v>
          </cell>
        </row>
        <row r="136">
          <cell r="C136">
            <v>38718</v>
          </cell>
          <cell r="D136">
            <v>0.15</v>
          </cell>
          <cell r="E136">
            <v>0</v>
          </cell>
          <cell r="F136">
            <v>0.16</v>
          </cell>
          <cell r="G136">
            <v>0.16</v>
          </cell>
          <cell r="H136">
            <v>0.15</v>
          </cell>
          <cell r="I136">
            <v>0.15</v>
          </cell>
          <cell r="J136">
            <v>0.15</v>
          </cell>
          <cell r="K136">
            <v>0</v>
          </cell>
          <cell r="L136">
            <v>0.17</v>
          </cell>
          <cell r="M136">
            <v>0</v>
          </cell>
          <cell r="N136">
            <v>0.16</v>
          </cell>
        </row>
        <row r="138">
          <cell r="C138" t="str">
            <v>TXU</v>
          </cell>
          <cell r="D138" t="str">
            <v>Pulse</v>
          </cell>
          <cell r="E138" t="str">
            <v>AGL</v>
          </cell>
          <cell r="F138" t="str">
            <v>TXU</v>
          </cell>
          <cell r="G138" t="str">
            <v>CitiPower</v>
          </cell>
          <cell r="H138" t="str">
            <v>Powercor</v>
          </cell>
          <cell r="I138" t="str">
            <v>Integral</v>
          </cell>
          <cell r="J138" t="str">
            <v>EnergyAustralia</v>
          </cell>
          <cell r="K138" t="str">
            <v>Rural NSW</v>
          </cell>
          <cell r="L138" t="str">
            <v>Energex</v>
          </cell>
          <cell r="M138" t="str">
            <v>Ergon</v>
          </cell>
          <cell r="N138" t="str">
            <v>Non Incumbent</v>
          </cell>
        </row>
        <row r="139">
          <cell r="C139">
            <v>36526</v>
          </cell>
          <cell r="D139">
            <v>0</v>
          </cell>
          <cell r="E139">
            <v>0</v>
          </cell>
          <cell r="F139">
            <v>0</v>
          </cell>
          <cell r="G139">
            <v>0</v>
          </cell>
          <cell r="H139">
            <v>0</v>
          </cell>
          <cell r="I139">
            <v>0</v>
          </cell>
          <cell r="J139">
            <v>0</v>
          </cell>
          <cell r="K139">
            <v>0</v>
          </cell>
          <cell r="L139">
            <v>0</v>
          </cell>
          <cell r="M139">
            <v>0</v>
          </cell>
          <cell r="N139">
            <v>0</v>
          </cell>
        </row>
        <row r="140">
          <cell r="C140">
            <v>36892</v>
          </cell>
          <cell r="D140">
            <v>0</v>
          </cell>
          <cell r="E140">
            <v>0</v>
          </cell>
          <cell r="F140">
            <v>0</v>
          </cell>
          <cell r="G140">
            <v>0</v>
          </cell>
          <cell r="H140">
            <v>0</v>
          </cell>
          <cell r="I140">
            <v>0</v>
          </cell>
          <cell r="J140">
            <v>0</v>
          </cell>
          <cell r="K140">
            <v>0</v>
          </cell>
          <cell r="L140">
            <v>0</v>
          </cell>
          <cell r="M140">
            <v>0</v>
          </cell>
          <cell r="N140">
            <v>0</v>
          </cell>
        </row>
        <row r="141">
          <cell r="C141">
            <v>37257</v>
          </cell>
          <cell r="D141">
            <v>0.2</v>
          </cell>
          <cell r="E141">
            <v>0.2</v>
          </cell>
          <cell r="F141">
            <v>0</v>
          </cell>
          <cell r="G141">
            <v>0.15</v>
          </cell>
          <cell r="H141">
            <v>0.19</v>
          </cell>
          <cell r="I141">
            <v>0.19</v>
          </cell>
          <cell r="J141">
            <v>0.19</v>
          </cell>
          <cell r="K141">
            <v>0</v>
          </cell>
          <cell r="L141">
            <v>0.2</v>
          </cell>
          <cell r="M141">
            <v>0</v>
          </cell>
          <cell r="N141">
            <v>0.17</v>
          </cell>
        </row>
        <row r="142">
          <cell r="C142">
            <v>37622</v>
          </cell>
          <cell r="D142">
            <v>0.22</v>
          </cell>
          <cell r="E142">
            <v>0.22</v>
          </cell>
          <cell r="F142">
            <v>0</v>
          </cell>
          <cell r="G142">
            <v>0.15</v>
          </cell>
          <cell r="H142">
            <v>0.21</v>
          </cell>
          <cell r="I142">
            <v>0.19</v>
          </cell>
          <cell r="J142">
            <v>0.2</v>
          </cell>
          <cell r="K142">
            <v>0</v>
          </cell>
          <cell r="L142">
            <v>0.2</v>
          </cell>
          <cell r="M142">
            <v>0</v>
          </cell>
          <cell r="N142">
            <v>0.18</v>
          </cell>
        </row>
        <row r="143">
          <cell r="C143">
            <v>37987</v>
          </cell>
          <cell r="D143">
            <v>0.22</v>
          </cell>
          <cell r="E143">
            <v>0.2</v>
          </cell>
          <cell r="F143">
            <v>0</v>
          </cell>
          <cell r="G143">
            <v>0.15</v>
          </cell>
          <cell r="H143">
            <v>0.21</v>
          </cell>
          <cell r="I143">
            <v>0.19</v>
          </cell>
          <cell r="J143">
            <v>0.21</v>
          </cell>
          <cell r="K143">
            <v>0</v>
          </cell>
          <cell r="L143">
            <v>0.21</v>
          </cell>
          <cell r="M143">
            <v>0</v>
          </cell>
          <cell r="N143">
            <v>0.16</v>
          </cell>
        </row>
        <row r="144">
          <cell r="C144">
            <v>38353</v>
          </cell>
          <cell r="D144">
            <v>0.22</v>
          </cell>
          <cell r="E144">
            <v>0.21</v>
          </cell>
          <cell r="F144">
            <v>0</v>
          </cell>
          <cell r="G144">
            <v>0.15</v>
          </cell>
          <cell r="H144">
            <v>0.22</v>
          </cell>
          <cell r="I144">
            <v>0.19</v>
          </cell>
          <cell r="J144">
            <v>0.21</v>
          </cell>
          <cell r="K144">
            <v>0</v>
          </cell>
          <cell r="L144">
            <v>0.21</v>
          </cell>
          <cell r="M144">
            <v>0</v>
          </cell>
          <cell r="N144">
            <v>0.16</v>
          </cell>
        </row>
        <row r="145">
          <cell r="C145">
            <v>38718</v>
          </cell>
          <cell r="D145">
            <v>0.22</v>
          </cell>
          <cell r="E145">
            <v>0.21</v>
          </cell>
          <cell r="F145">
            <v>0</v>
          </cell>
          <cell r="G145">
            <v>0.15</v>
          </cell>
          <cell r="H145">
            <v>0.22</v>
          </cell>
          <cell r="I145">
            <v>0.19</v>
          </cell>
          <cell r="J145">
            <v>0.21</v>
          </cell>
          <cell r="K145">
            <v>0</v>
          </cell>
          <cell r="L145">
            <v>0.21</v>
          </cell>
          <cell r="M145">
            <v>0</v>
          </cell>
          <cell r="N145">
            <v>0.16</v>
          </cell>
        </row>
        <row r="147">
          <cell r="C147" t="str">
            <v>CitiPower</v>
          </cell>
          <cell r="D147" t="str">
            <v>Pulse</v>
          </cell>
          <cell r="E147" t="str">
            <v>AGL</v>
          </cell>
          <cell r="F147" t="str">
            <v>TXU</v>
          </cell>
          <cell r="G147" t="str">
            <v>CitiPower</v>
          </cell>
          <cell r="H147" t="str">
            <v>Powercor</v>
          </cell>
          <cell r="I147" t="str">
            <v>Integral</v>
          </cell>
          <cell r="J147" t="str">
            <v>EnergyAustralia</v>
          </cell>
          <cell r="K147" t="str">
            <v>Rural NSW</v>
          </cell>
          <cell r="L147" t="str">
            <v>Energex</v>
          </cell>
          <cell r="M147" t="str">
            <v>Ergon</v>
          </cell>
          <cell r="N147" t="str">
            <v>Non Incumbent</v>
          </cell>
        </row>
        <row r="148">
          <cell r="C148">
            <v>36526</v>
          </cell>
          <cell r="D148">
            <v>0</v>
          </cell>
          <cell r="E148">
            <v>0</v>
          </cell>
          <cell r="F148">
            <v>0</v>
          </cell>
          <cell r="G148">
            <v>0</v>
          </cell>
          <cell r="H148">
            <v>0</v>
          </cell>
          <cell r="I148">
            <v>0</v>
          </cell>
          <cell r="J148">
            <v>0</v>
          </cell>
          <cell r="K148">
            <v>0</v>
          </cell>
          <cell r="L148">
            <v>0</v>
          </cell>
          <cell r="M148">
            <v>0</v>
          </cell>
          <cell r="N148">
            <v>0</v>
          </cell>
        </row>
        <row r="149">
          <cell r="C149">
            <v>36892</v>
          </cell>
          <cell r="D149">
            <v>0</v>
          </cell>
          <cell r="E149">
            <v>0</v>
          </cell>
          <cell r="F149">
            <v>0</v>
          </cell>
          <cell r="G149">
            <v>0</v>
          </cell>
          <cell r="H149">
            <v>0</v>
          </cell>
          <cell r="I149">
            <v>0</v>
          </cell>
          <cell r="J149">
            <v>0</v>
          </cell>
          <cell r="K149">
            <v>0</v>
          </cell>
          <cell r="L149">
            <v>0</v>
          </cell>
          <cell r="M149">
            <v>0</v>
          </cell>
          <cell r="N149">
            <v>0</v>
          </cell>
        </row>
        <row r="150">
          <cell r="C150">
            <v>37257</v>
          </cell>
          <cell r="D150">
            <v>0.1</v>
          </cell>
          <cell r="E150">
            <v>0.1</v>
          </cell>
          <cell r="F150">
            <v>0.1</v>
          </cell>
          <cell r="G150">
            <v>0</v>
          </cell>
          <cell r="H150">
            <v>0.1</v>
          </cell>
          <cell r="I150">
            <v>0</v>
          </cell>
          <cell r="J150">
            <v>0</v>
          </cell>
          <cell r="K150">
            <v>0</v>
          </cell>
          <cell r="L150">
            <v>0</v>
          </cell>
          <cell r="M150">
            <v>0</v>
          </cell>
          <cell r="N150">
            <v>0.1</v>
          </cell>
        </row>
        <row r="151">
          <cell r="C151">
            <v>37622</v>
          </cell>
          <cell r="D151">
            <v>7.0000000000000007E-2</v>
          </cell>
          <cell r="E151">
            <v>0.05</v>
          </cell>
          <cell r="F151">
            <v>0.05</v>
          </cell>
          <cell r="G151">
            <v>0</v>
          </cell>
          <cell r="H151">
            <v>0.05</v>
          </cell>
          <cell r="I151">
            <v>0</v>
          </cell>
          <cell r="J151">
            <v>0</v>
          </cell>
          <cell r="K151">
            <v>0</v>
          </cell>
          <cell r="L151">
            <v>0</v>
          </cell>
          <cell r="M151">
            <v>0</v>
          </cell>
          <cell r="N151">
            <v>0.05</v>
          </cell>
        </row>
        <row r="152">
          <cell r="C152">
            <v>37987</v>
          </cell>
          <cell r="D152">
            <v>0.05</v>
          </cell>
          <cell r="E152">
            <v>0.05</v>
          </cell>
          <cell r="F152">
            <v>0.05</v>
          </cell>
          <cell r="G152">
            <v>0</v>
          </cell>
          <cell r="H152">
            <v>0.05</v>
          </cell>
          <cell r="I152">
            <v>0</v>
          </cell>
          <cell r="J152">
            <v>0</v>
          </cell>
          <cell r="K152">
            <v>0</v>
          </cell>
          <cell r="L152">
            <v>0</v>
          </cell>
          <cell r="M152">
            <v>0</v>
          </cell>
          <cell r="N152">
            <v>0.05</v>
          </cell>
        </row>
        <row r="153">
          <cell r="C153">
            <v>38353</v>
          </cell>
          <cell r="D153">
            <v>0.05</v>
          </cell>
          <cell r="E153">
            <v>0.05</v>
          </cell>
          <cell r="F153">
            <v>0.05</v>
          </cell>
          <cell r="G153">
            <v>0</v>
          </cell>
          <cell r="H153">
            <v>0.05</v>
          </cell>
          <cell r="I153">
            <v>0</v>
          </cell>
          <cell r="J153">
            <v>0</v>
          </cell>
          <cell r="K153">
            <v>0</v>
          </cell>
          <cell r="L153">
            <v>0</v>
          </cell>
          <cell r="M153">
            <v>0</v>
          </cell>
          <cell r="N153">
            <v>0.05</v>
          </cell>
        </row>
        <row r="154">
          <cell r="C154">
            <v>38718</v>
          </cell>
          <cell r="D154">
            <v>0.05</v>
          </cell>
          <cell r="E154">
            <v>0.05</v>
          </cell>
          <cell r="F154">
            <v>0.05</v>
          </cell>
          <cell r="G154">
            <v>0</v>
          </cell>
          <cell r="H154">
            <v>0.05</v>
          </cell>
          <cell r="I154">
            <v>0</v>
          </cell>
          <cell r="J154">
            <v>0</v>
          </cell>
          <cell r="K154">
            <v>0</v>
          </cell>
          <cell r="L154">
            <v>0</v>
          </cell>
          <cell r="M154">
            <v>0</v>
          </cell>
          <cell r="N154">
            <v>0.05</v>
          </cell>
        </row>
        <row r="156">
          <cell r="C156" t="str">
            <v>Powercor</v>
          </cell>
          <cell r="D156" t="str">
            <v>Pulse</v>
          </cell>
          <cell r="E156" t="str">
            <v>AGL</v>
          </cell>
          <cell r="F156" t="str">
            <v>TXU</v>
          </cell>
          <cell r="G156" t="str">
            <v>CitiPower</v>
          </cell>
          <cell r="H156" t="str">
            <v>Powercor</v>
          </cell>
          <cell r="I156" t="str">
            <v>Integral</v>
          </cell>
          <cell r="J156" t="str">
            <v>EnergyAustralia</v>
          </cell>
          <cell r="K156" t="str">
            <v>Rural NSW</v>
          </cell>
          <cell r="L156" t="str">
            <v>Energex</v>
          </cell>
          <cell r="M156" t="str">
            <v>Ergon</v>
          </cell>
          <cell r="N156" t="str">
            <v>Non Incumbent</v>
          </cell>
        </row>
        <row r="157">
          <cell r="C157">
            <v>36526</v>
          </cell>
          <cell r="D157">
            <v>0</v>
          </cell>
          <cell r="E157">
            <v>0</v>
          </cell>
          <cell r="F157">
            <v>0</v>
          </cell>
          <cell r="G157">
            <v>0</v>
          </cell>
          <cell r="H157">
            <v>0</v>
          </cell>
          <cell r="I157">
            <v>0</v>
          </cell>
          <cell r="J157">
            <v>0</v>
          </cell>
          <cell r="K157">
            <v>0</v>
          </cell>
          <cell r="L157">
            <v>0</v>
          </cell>
          <cell r="M157">
            <v>0</v>
          </cell>
          <cell r="N157">
            <v>0</v>
          </cell>
        </row>
        <row r="158">
          <cell r="C158">
            <v>36892</v>
          </cell>
          <cell r="D158">
            <v>0</v>
          </cell>
          <cell r="E158">
            <v>0</v>
          </cell>
          <cell r="F158">
            <v>0</v>
          </cell>
          <cell r="G158">
            <v>0</v>
          </cell>
          <cell r="H158">
            <v>0</v>
          </cell>
          <cell r="I158">
            <v>0</v>
          </cell>
          <cell r="J158">
            <v>0</v>
          </cell>
          <cell r="K158">
            <v>0</v>
          </cell>
          <cell r="L158">
            <v>0</v>
          </cell>
          <cell r="M158">
            <v>0</v>
          </cell>
          <cell r="N158">
            <v>0</v>
          </cell>
        </row>
        <row r="159">
          <cell r="C159">
            <v>37257</v>
          </cell>
          <cell r="D159">
            <v>0.16</v>
          </cell>
          <cell r="E159">
            <v>0.16</v>
          </cell>
          <cell r="F159">
            <v>0.18</v>
          </cell>
          <cell r="G159">
            <v>0.16</v>
          </cell>
          <cell r="H159">
            <v>0</v>
          </cell>
          <cell r="I159">
            <v>0.15</v>
          </cell>
          <cell r="J159">
            <v>0.18</v>
          </cell>
          <cell r="K159">
            <v>0</v>
          </cell>
          <cell r="L159">
            <v>0.2</v>
          </cell>
          <cell r="M159">
            <v>0</v>
          </cell>
          <cell r="N159">
            <v>0.16</v>
          </cell>
        </row>
        <row r="160">
          <cell r="C160">
            <v>37622</v>
          </cell>
          <cell r="D160">
            <v>0.2</v>
          </cell>
          <cell r="E160">
            <v>0.18</v>
          </cell>
          <cell r="F160">
            <v>0.21</v>
          </cell>
          <cell r="G160">
            <v>0.16</v>
          </cell>
          <cell r="H160">
            <v>0</v>
          </cell>
          <cell r="I160">
            <v>0.15</v>
          </cell>
          <cell r="J160">
            <v>0.2</v>
          </cell>
          <cell r="K160">
            <v>0</v>
          </cell>
          <cell r="L160">
            <v>0.2</v>
          </cell>
          <cell r="M160">
            <v>0</v>
          </cell>
          <cell r="N160">
            <v>0.16</v>
          </cell>
        </row>
        <row r="161">
          <cell r="C161">
            <v>37987</v>
          </cell>
          <cell r="D161">
            <v>0.2</v>
          </cell>
          <cell r="E161">
            <v>0.18</v>
          </cell>
          <cell r="F161">
            <v>0.21</v>
          </cell>
          <cell r="G161">
            <v>0.16</v>
          </cell>
          <cell r="H161">
            <v>0</v>
          </cell>
          <cell r="I161">
            <v>0.14000000000000001</v>
          </cell>
          <cell r="J161">
            <v>0.21</v>
          </cell>
          <cell r="K161">
            <v>0</v>
          </cell>
          <cell r="L161">
            <v>0.19</v>
          </cell>
          <cell r="M161">
            <v>0</v>
          </cell>
          <cell r="N161">
            <v>0.16</v>
          </cell>
        </row>
        <row r="162">
          <cell r="C162">
            <v>38353</v>
          </cell>
          <cell r="D162">
            <v>0.22</v>
          </cell>
          <cell r="E162">
            <v>0.19</v>
          </cell>
          <cell r="F162">
            <v>0.22</v>
          </cell>
          <cell r="G162">
            <v>0.16</v>
          </cell>
          <cell r="H162">
            <v>0</v>
          </cell>
          <cell r="I162">
            <v>0.14000000000000001</v>
          </cell>
          <cell r="J162">
            <v>0.21</v>
          </cell>
          <cell r="K162">
            <v>0</v>
          </cell>
          <cell r="L162">
            <v>0.2</v>
          </cell>
          <cell r="M162">
            <v>0</v>
          </cell>
          <cell r="N162">
            <v>0.16</v>
          </cell>
        </row>
        <row r="163">
          <cell r="C163">
            <v>38718</v>
          </cell>
          <cell r="D163">
            <v>0.22</v>
          </cell>
          <cell r="E163">
            <v>0.18</v>
          </cell>
          <cell r="F163">
            <v>0.22</v>
          </cell>
          <cell r="G163">
            <v>0.16</v>
          </cell>
          <cell r="H163">
            <v>0</v>
          </cell>
          <cell r="I163">
            <v>0.14000000000000001</v>
          </cell>
          <cell r="J163">
            <v>0.21</v>
          </cell>
          <cell r="K163">
            <v>0</v>
          </cell>
          <cell r="L163">
            <v>0.2</v>
          </cell>
          <cell r="M163">
            <v>0</v>
          </cell>
          <cell r="N163">
            <v>0.16</v>
          </cell>
        </row>
        <row r="165">
          <cell r="C165" t="str">
            <v>Integral</v>
          </cell>
          <cell r="D165" t="str">
            <v>Pulse</v>
          </cell>
          <cell r="E165" t="str">
            <v>AGL</v>
          </cell>
          <cell r="F165" t="str">
            <v>TXU</v>
          </cell>
          <cell r="G165" t="str">
            <v>CitiPower</v>
          </cell>
          <cell r="H165" t="str">
            <v>Powercor</v>
          </cell>
          <cell r="I165" t="str">
            <v>Integral</v>
          </cell>
          <cell r="J165" t="str">
            <v>EnergyAustralia</v>
          </cell>
          <cell r="K165" t="str">
            <v>Rural NSW</v>
          </cell>
          <cell r="L165" t="str">
            <v>Energex</v>
          </cell>
          <cell r="M165" t="str">
            <v>Ergon</v>
          </cell>
          <cell r="N165" t="str">
            <v>Non Incumbent</v>
          </cell>
        </row>
        <row r="166">
          <cell r="C166">
            <v>36526</v>
          </cell>
          <cell r="D166">
            <v>0</v>
          </cell>
          <cell r="E166">
            <v>0</v>
          </cell>
          <cell r="F166">
            <v>0</v>
          </cell>
          <cell r="G166">
            <v>0</v>
          </cell>
          <cell r="H166">
            <v>0</v>
          </cell>
          <cell r="I166">
            <v>0</v>
          </cell>
          <cell r="J166">
            <v>0</v>
          </cell>
          <cell r="K166">
            <v>0</v>
          </cell>
          <cell r="L166">
            <v>0</v>
          </cell>
          <cell r="M166">
            <v>0</v>
          </cell>
          <cell r="N166">
            <v>0</v>
          </cell>
        </row>
        <row r="167">
          <cell r="C167">
            <v>36892</v>
          </cell>
          <cell r="D167">
            <v>0</v>
          </cell>
          <cell r="E167">
            <v>0</v>
          </cell>
          <cell r="F167">
            <v>0</v>
          </cell>
          <cell r="G167">
            <v>0</v>
          </cell>
          <cell r="H167">
            <v>0</v>
          </cell>
          <cell r="I167">
            <v>0</v>
          </cell>
          <cell r="J167">
            <v>0</v>
          </cell>
          <cell r="K167">
            <v>0</v>
          </cell>
          <cell r="L167">
            <v>0</v>
          </cell>
          <cell r="M167">
            <v>0</v>
          </cell>
          <cell r="N167">
            <v>0</v>
          </cell>
        </row>
        <row r="168">
          <cell r="C168">
            <v>37257</v>
          </cell>
          <cell r="D168">
            <v>0</v>
          </cell>
          <cell r="E168">
            <v>0</v>
          </cell>
          <cell r="F168">
            <v>0</v>
          </cell>
          <cell r="G168">
            <v>0</v>
          </cell>
          <cell r="H168">
            <v>0</v>
          </cell>
          <cell r="I168">
            <v>0</v>
          </cell>
          <cell r="J168">
            <v>0</v>
          </cell>
          <cell r="K168">
            <v>0</v>
          </cell>
          <cell r="L168">
            <v>0</v>
          </cell>
          <cell r="M168">
            <v>0</v>
          </cell>
          <cell r="N168">
            <v>0</v>
          </cell>
        </row>
        <row r="169">
          <cell r="C169">
            <v>37622</v>
          </cell>
          <cell r="D169">
            <v>0</v>
          </cell>
          <cell r="E169">
            <v>0</v>
          </cell>
          <cell r="F169">
            <v>0</v>
          </cell>
          <cell r="G169">
            <v>0</v>
          </cell>
          <cell r="H169">
            <v>0</v>
          </cell>
          <cell r="I169">
            <v>0</v>
          </cell>
          <cell r="J169">
            <v>0</v>
          </cell>
          <cell r="K169">
            <v>0</v>
          </cell>
          <cell r="L169">
            <v>0</v>
          </cell>
          <cell r="M169">
            <v>0</v>
          </cell>
          <cell r="N169">
            <v>0</v>
          </cell>
        </row>
        <row r="170">
          <cell r="C170">
            <v>37987</v>
          </cell>
          <cell r="D170">
            <v>0</v>
          </cell>
          <cell r="E170">
            <v>0</v>
          </cell>
          <cell r="F170">
            <v>0</v>
          </cell>
          <cell r="G170">
            <v>0</v>
          </cell>
          <cell r="H170">
            <v>0</v>
          </cell>
          <cell r="I170">
            <v>0</v>
          </cell>
          <cell r="J170">
            <v>0</v>
          </cell>
          <cell r="K170">
            <v>0</v>
          </cell>
          <cell r="L170">
            <v>0</v>
          </cell>
          <cell r="M170">
            <v>0</v>
          </cell>
          <cell r="N170">
            <v>0</v>
          </cell>
        </row>
        <row r="171">
          <cell r="C171">
            <v>38353</v>
          </cell>
          <cell r="D171">
            <v>0</v>
          </cell>
          <cell r="E171">
            <v>0</v>
          </cell>
          <cell r="F171">
            <v>0</v>
          </cell>
          <cell r="G171">
            <v>0</v>
          </cell>
          <cell r="H171">
            <v>0</v>
          </cell>
          <cell r="I171">
            <v>0</v>
          </cell>
          <cell r="J171">
            <v>0</v>
          </cell>
          <cell r="K171">
            <v>0</v>
          </cell>
          <cell r="L171">
            <v>0</v>
          </cell>
          <cell r="M171">
            <v>0</v>
          </cell>
          <cell r="N171">
            <v>0</v>
          </cell>
        </row>
        <row r="172">
          <cell r="C172">
            <v>38718</v>
          </cell>
          <cell r="D172">
            <v>0</v>
          </cell>
          <cell r="E172">
            <v>0</v>
          </cell>
          <cell r="F172">
            <v>0</v>
          </cell>
          <cell r="G172">
            <v>0</v>
          </cell>
          <cell r="H172">
            <v>0</v>
          </cell>
          <cell r="I172">
            <v>0</v>
          </cell>
          <cell r="J172">
            <v>0</v>
          </cell>
          <cell r="K172">
            <v>0</v>
          </cell>
          <cell r="L172">
            <v>0</v>
          </cell>
          <cell r="M172">
            <v>0</v>
          </cell>
          <cell r="N172">
            <v>0</v>
          </cell>
        </row>
        <row r="174">
          <cell r="C174" t="str">
            <v>EnergyAustralia</v>
          </cell>
          <cell r="D174" t="str">
            <v>Pulse</v>
          </cell>
          <cell r="E174" t="str">
            <v>AGL</v>
          </cell>
          <cell r="F174" t="str">
            <v>TXU</v>
          </cell>
          <cell r="G174" t="str">
            <v>CitiPower</v>
          </cell>
          <cell r="H174" t="str">
            <v>Powercor</v>
          </cell>
          <cell r="I174" t="str">
            <v>Integral</v>
          </cell>
          <cell r="J174" t="str">
            <v>EnergyAustralia</v>
          </cell>
          <cell r="K174" t="str">
            <v>Rural NSW</v>
          </cell>
          <cell r="L174" t="str">
            <v>Energex</v>
          </cell>
          <cell r="M174" t="str">
            <v>Ergon</v>
          </cell>
          <cell r="N174" t="str">
            <v>Non Incumbent</v>
          </cell>
        </row>
        <row r="175">
          <cell r="C175">
            <v>36526</v>
          </cell>
          <cell r="D175">
            <v>0</v>
          </cell>
          <cell r="E175">
            <v>0</v>
          </cell>
          <cell r="F175">
            <v>0</v>
          </cell>
          <cell r="G175">
            <v>0</v>
          </cell>
          <cell r="H175">
            <v>0</v>
          </cell>
          <cell r="I175">
            <v>0</v>
          </cell>
          <cell r="J175">
            <v>0</v>
          </cell>
          <cell r="K175">
            <v>0</v>
          </cell>
          <cell r="L175">
            <v>0</v>
          </cell>
          <cell r="M175">
            <v>0</v>
          </cell>
          <cell r="N175">
            <v>0</v>
          </cell>
        </row>
        <row r="176">
          <cell r="C176">
            <v>36892</v>
          </cell>
          <cell r="D176">
            <v>0</v>
          </cell>
          <cell r="E176">
            <v>0</v>
          </cell>
          <cell r="F176">
            <v>0</v>
          </cell>
          <cell r="G176">
            <v>0</v>
          </cell>
          <cell r="H176">
            <v>0</v>
          </cell>
          <cell r="I176">
            <v>0</v>
          </cell>
          <cell r="J176">
            <v>0</v>
          </cell>
          <cell r="K176">
            <v>0</v>
          </cell>
          <cell r="L176">
            <v>0</v>
          </cell>
          <cell r="M176">
            <v>0</v>
          </cell>
          <cell r="N176">
            <v>0</v>
          </cell>
        </row>
        <row r="177">
          <cell r="C177">
            <v>37257</v>
          </cell>
          <cell r="D177">
            <v>0.12</v>
          </cell>
          <cell r="E177">
            <v>0.1</v>
          </cell>
          <cell r="F177">
            <v>0.1</v>
          </cell>
          <cell r="G177">
            <v>0.1</v>
          </cell>
          <cell r="H177">
            <v>0.09</v>
          </cell>
          <cell r="I177">
            <v>0.08</v>
          </cell>
          <cell r="J177">
            <v>0</v>
          </cell>
          <cell r="K177">
            <v>0</v>
          </cell>
          <cell r="L177">
            <v>0.12</v>
          </cell>
          <cell r="M177">
            <v>0</v>
          </cell>
          <cell r="N177">
            <v>0.1</v>
          </cell>
        </row>
        <row r="178">
          <cell r="C178">
            <v>37622</v>
          </cell>
          <cell r="D178">
            <v>0.1</v>
          </cell>
          <cell r="E178">
            <v>0.12</v>
          </cell>
          <cell r="F178">
            <v>0.12</v>
          </cell>
          <cell r="G178">
            <v>0.1</v>
          </cell>
          <cell r="H178">
            <v>0.1</v>
          </cell>
          <cell r="I178">
            <v>0.09</v>
          </cell>
          <cell r="J178">
            <v>0</v>
          </cell>
          <cell r="K178">
            <v>0</v>
          </cell>
          <cell r="L178">
            <v>0.15</v>
          </cell>
          <cell r="M178">
            <v>0</v>
          </cell>
          <cell r="N178">
            <v>0.1</v>
          </cell>
        </row>
        <row r="179">
          <cell r="C179">
            <v>37987</v>
          </cell>
          <cell r="D179">
            <v>0.14000000000000001</v>
          </cell>
          <cell r="E179">
            <v>0.13</v>
          </cell>
          <cell r="F179">
            <v>0.13</v>
          </cell>
          <cell r="G179">
            <v>0.13</v>
          </cell>
          <cell r="H179">
            <v>0.13</v>
          </cell>
          <cell r="I179">
            <v>0.12</v>
          </cell>
          <cell r="J179">
            <v>0</v>
          </cell>
          <cell r="K179">
            <v>0</v>
          </cell>
          <cell r="L179">
            <v>0.15</v>
          </cell>
          <cell r="M179">
            <v>0</v>
          </cell>
          <cell r="N179">
            <v>0.12</v>
          </cell>
        </row>
        <row r="180">
          <cell r="C180">
            <v>38353</v>
          </cell>
          <cell r="D180">
            <v>0.15</v>
          </cell>
          <cell r="E180">
            <v>0.13</v>
          </cell>
          <cell r="F180">
            <v>0.13</v>
          </cell>
          <cell r="G180">
            <v>0.13</v>
          </cell>
          <cell r="H180">
            <v>0.15</v>
          </cell>
          <cell r="I180">
            <v>0.12</v>
          </cell>
          <cell r="J180">
            <v>0</v>
          </cell>
          <cell r="K180">
            <v>0</v>
          </cell>
          <cell r="L180">
            <v>0.15</v>
          </cell>
          <cell r="M180">
            <v>0</v>
          </cell>
          <cell r="N180">
            <v>0.12</v>
          </cell>
        </row>
        <row r="181">
          <cell r="C181">
            <v>38718</v>
          </cell>
          <cell r="D181">
            <v>0.15</v>
          </cell>
          <cell r="E181">
            <v>0.13</v>
          </cell>
          <cell r="F181">
            <v>0.13</v>
          </cell>
          <cell r="G181">
            <v>0.13</v>
          </cell>
          <cell r="H181">
            <v>0.15</v>
          </cell>
          <cell r="I181">
            <v>0.12</v>
          </cell>
          <cell r="J181">
            <v>0</v>
          </cell>
          <cell r="K181">
            <v>0</v>
          </cell>
          <cell r="L181">
            <v>0.15</v>
          </cell>
          <cell r="M181">
            <v>0</v>
          </cell>
          <cell r="N181">
            <v>0.12</v>
          </cell>
        </row>
        <row r="183">
          <cell r="C183" t="str">
            <v>Rural NSW</v>
          </cell>
          <cell r="D183" t="str">
            <v>Pulse</v>
          </cell>
          <cell r="E183" t="str">
            <v>AGL</v>
          </cell>
          <cell r="F183" t="str">
            <v>TXU</v>
          </cell>
          <cell r="G183" t="str">
            <v>CitiPower</v>
          </cell>
          <cell r="H183" t="str">
            <v>Powercor</v>
          </cell>
          <cell r="I183" t="str">
            <v>Integral</v>
          </cell>
          <cell r="J183" t="str">
            <v>EnergyAustralia</v>
          </cell>
          <cell r="K183" t="str">
            <v>Rural NSW</v>
          </cell>
          <cell r="L183" t="str">
            <v>Energex</v>
          </cell>
          <cell r="M183" t="str">
            <v>Ergon</v>
          </cell>
          <cell r="N183" t="str">
            <v>Non Incumbent</v>
          </cell>
        </row>
        <row r="184">
          <cell r="C184">
            <v>36526</v>
          </cell>
          <cell r="D184">
            <v>0</v>
          </cell>
          <cell r="E184">
            <v>0</v>
          </cell>
          <cell r="F184">
            <v>0</v>
          </cell>
          <cell r="G184">
            <v>0</v>
          </cell>
          <cell r="H184">
            <v>0</v>
          </cell>
          <cell r="I184">
            <v>0</v>
          </cell>
          <cell r="J184">
            <v>0</v>
          </cell>
          <cell r="K184">
            <v>0</v>
          </cell>
          <cell r="L184">
            <v>0</v>
          </cell>
          <cell r="M184">
            <v>0</v>
          </cell>
          <cell r="N184">
            <v>0</v>
          </cell>
        </row>
        <row r="185">
          <cell r="C185">
            <v>36892</v>
          </cell>
          <cell r="D185">
            <v>0</v>
          </cell>
          <cell r="E185">
            <v>0</v>
          </cell>
          <cell r="F185">
            <v>0</v>
          </cell>
          <cell r="G185">
            <v>0</v>
          </cell>
          <cell r="H185">
            <v>0</v>
          </cell>
          <cell r="I185">
            <v>0</v>
          </cell>
          <cell r="J185">
            <v>0</v>
          </cell>
          <cell r="K185">
            <v>0</v>
          </cell>
          <cell r="L185">
            <v>0</v>
          </cell>
          <cell r="M185">
            <v>0</v>
          </cell>
          <cell r="N185">
            <v>0</v>
          </cell>
        </row>
        <row r="186">
          <cell r="C186">
            <v>37257</v>
          </cell>
          <cell r="D186">
            <v>0</v>
          </cell>
          <cell r="E186">
            <v>0</v>
          </cell>
          <cell r="F186">
            <v>0</v>
          </cell>
          <cell r="G186">
            <v>0</v>
          </cell>
          <cell r="H186">
            <v>0</v>
          </cell>
          <cell r="I186">
            <v>0</v>
          </cell>
          <cell r="J186">
            <v>0</v>
          </cell>
          <cell r="K186">
            <v>0</v>
          </cell>
          <cell r="L186">
            <v>0</v>
          </cell>
          <cell r="M186">
            <v>0</v>
          </cell>
          <cell r="N186">
            <v>0</v>
          </cell>
        </row>
        <row r="187">
          <cell r="C187">
            <v>37622</v>
          </cell>
          <cell r="D187">
            <v>0</v>
          </cell>
          <cell r="E187">
            <v>0</v>
          </cell>
          <cell r="F187">
            <v>0</v>
          </cell>
          <cell r="G187">
            <v>0</v>
          </cell>
          <cell r="H187">
            <v>0</v>
          </cell>
          <cell r="I187">
            <v>0</v>
          </cell>
          <cell r="J187">
            <v>0</v>
          </cell>
          <cell r="K187">
            <v>0</v>
          </cell>
          <cell r="L187">
            <v>0</v>
          </cell>
          <cell r="M187">
            <v>0</v>
          </cell>
          <cell r="N187">
            <v>0</v>
          </cell>
        </row>
        <row r="188">
          <cell r="C188">
            <v>37987</v>
          </cell>
          <cell r="D188">
            <v>0</v>
          </cell>
          <cell r="E188">
            <v>0</v>
          </cell>
          <cell r="F188">
            <v>0</v>
          </cell>
          <cell r="G188">
            <v>0</v>
          </cell>
          <cell r="H188">
            <v>0</v>
          </cell>
          <cell r="I188">
            <v>0</v>
          </cell>
          <cell r="J188">
            <v>0</v>
          </cell>
          <cell r="K188">
            <v>0</v>
          </cell>
          <cell r="L188">
            <v>0</v>
          </cell>
          <cell r="M188">
            <v>0</v>
          </cell>
          <cell r="N188">
            <v>0</v>
          </cell>
        </row>
        <row r="189">
          <cell r="C189">
            <v>38353</v>
          </cell>
          <cell r="D189">
            <v>0</v>
          </cell>
          <cell r="E189">
            <v>0</v>
          </cell>
          <cell r="F189">
            <v>0</v>
          </cell>
          <cell r="G189">
            <v>0</v>
          </cell>
          <cell r="H189">
            <v>0</v>
          </cell>
          <cell r="I189">
            <v>0</v>
          </cell>
          <cell r="J189">
            <v>0</v>
          </cell>
          <cell r="K189">
            <v>0</v>
          </cell>
          <cell r="L189">
            <v>0</v>
          </cell>
          <cell r="M189">
            <v>0</v>
          </cell>
          <cell r="N189">
            <v>0</v>
          </cell>
        </row>
        <row r="190">
          <cell r="C190">
            <v>38718</v>
          </cell>
          <cell r="D190">
            <v>0</v>
          </cell>
          <cell r="E190">
            <v>0</v>
          </cell>
          <cell r="F190">
            <v>0</v>
          </cell>
          <cell r="G190">
            <v>0</v>
          </cell>
          <cell r="H190">
            <v>0</v>
          </cell>
          <cell r="I190">
            <v>0</v>
          </cell>
          <cell r="J190">
            <v>0</v>
          </cell>
          <cell r="K190">
            <v>0</v>
          </cell>
          <cell r="L190">
            <v>0</v>
          </cell>
          <cell r="M190">
            <v>0</v>
          </cell>
          <cell r="N190">
            <v>0</v>
          </cell>
        </row>
        <row r="192">
          <cell r="C192" t="str">
            <v>Energex</v>
          </cell>
          <cell r="D192" t="str">
            <v>Pulse</v>
          </cell>
          <cell r="E192" t="str">
            <v>AGL</v>
          </cell>
          <cell r="F192" t="str">
            <v>TXU</v>
          </cell>
          <cell r="G192" t="str">
            <v>CitiPower</v>
          </cell>
          <cell r="H192" t="str">
            <v>Powercor</v>
          </cell>
          <cell r="I192" t="str">
            <v>Integral</v>
          </cell>
          <cell r="J192" t="str">
            <v>EnergyAustralia</v>
          </cell>
          <cell r="K192" t="str">
            <v>Rural NSW</v>
          </cell>
          <cell r="L192" t="str">
            <v>Energex</v>
          </cell>
          <cell r="M192" t="str">
            <v>Ergon</v>
          </cell>
          <cell r="N192" t="str">
            <v>Non Incumbent</v>
          </cell>
        </row>
        <row r="193">
          <cell r="C193">
            <v>36526</v>
          </cell>
          <cell r="D193">
            <v>0</v>
          </cell>
          <cell r="E193">
            <v>0</v>
          </cell>
          <cell r="F193">
            <v>0</v>
          </cell>
          <cell r="G193">
            <v>0</v>
          </cell>
          <cell r="H193">
            <v>0</v>
          </cell>
          <cell r="I193">
            <v>0</v>
          </cell>
          <cell r="J193">
            <v>0</v>
          </cell>
          <cell r="K193">
            <v>0</v>
          </cell>
          <cell r="L193">
            <v>0</v>
          </cell>
          <cell r="M193">
            <v>0</v>
          </cell>
          <cell r="N193">
            <v>0</v>
          </cell>
        </row>
        <row r="194">
          <cell r="C194">
            <v>36892</v>
          </cell>
          <cell r="D194">
            <v>0</v>
          </cell>
          <cell r="E194">
            <v>0</v>
          </cell>
          <cell r="F194">
            <v>0</v>
          </cell>
          <cell r="G194">
            <v>0</v>
          </cell>
          <cell r="H194">
            <v>0</v>
          </cell>
          <cell r="I194">
            <v>0</v>
          </cell>
          <cell r="J194">
            <v>0</v>
          </cell>
          <cell r="K194">
            <v>0</v>
          </cell>
          <cell r="L194">
            <v>0</v>
          </cell>
          <cell r="M194">
            <v>0</v>
          </cell>
          <cell r="N194">
            <v>0</v>
          </cell>
        </row>
        <row r="195">
          <cell r="C195">
            <v>37257</v>
          </cell>
          <cell r="D195">
            <v>0.16</v>
          </cell>
          <cell r="E195">
            <v>0.16</v>
          </cell>
          <cell r="F195">
            <v>0.18</v>
          </cell>
          <cell r="G195">
            <v>0.16</v>
          </cell>
          <cell r="H195">
            <v>0.16</v>
          </cell>
          <cell r="I195">
            <v>0.15</v>
          </cell>
          <cell r="J195">
            <v>0.15</v>
          </cell>
          <cell r="K195">
            <v>0</v>
          </cell>
          <cell r="L195">
            <v>0</v>
          </cell>
          <cell r="M195">
            <v>0</v>
          </cell>
          <cell r="N195">
            <v>0.15</v>
          </cell>
        </row>
        <row r="196">
          <cell r="C196">
            <v>37622</v>
          </cell>
          <cell r="D196">
            <v>0.18</v>
          </cell>
          <cell r="E196">
            <v>0.16</v>
          </cell>
          <cell r="F196">
            <v>0.17</v>
          </cell>
          <cell r="G196">
            <v>0.16</v>
          </cell>
          <cell r="H196">
            <v>0.18</v>
          </cell>
          <cell r="I196">
            <v>0.18</v>
          </cell>
          <cell r="J196">
            <v>0.15</v>
          </cell>
          <cell r="K196">
            <v>0</v>
          </cell>
          <cell r="L196">
            <v>0</v>
          </cell>
          <cell r="M196">
            <v>0</v>
          </cell>
          <cell r="N196">
            <v>0.15</v>
          </cell>
        </row>
        <row r="197">
          <cell r="C197">
            <v>37987</v>
          </cell>
          <cell r="D197">
            <v>0.16</v>
          </cell>
          <cell r="E197">
            <v>0.18</v>
          </cell>
          <cell r="F197">
            <v>0.18</v>
          </cell>
          <cell r="G197">
            <v>0.18</v>
          </cell>
          <cell r="H197">
            <v>0.18</v>
          </cell>
          <cell r="I197">
            <v>0.15</v>
          </cell>
          <cell r="J197">
            <v>0.15</v>
          </cell>
          <cell r="K197">
            <v>0</v>
          </cell>
          <cell r="L197">
            <v>0</v>
          </cell>
          <cell r="M197">
            <v>0</v>
          </cell>
          <cell r="N197">
            <v>0.15</v>
          </cell>
        </row>
        <row r="198">
          <cell r="C198">
            <v>38353</v>
          </cell>
          <cell r="D198">
            <v>0.16</v>
          </cell>
          <cell r="E198">
            <v>0.15</v>
          </cell>
          <cell r="F198">
            <v>0.15</v>
          </cell>
          <cell r="G198">
            <v>0.15</v>
          </cell>
          <cell r="H198">
            <v>0.15</v>
          </cell>
          <cell r="I198">
            <v>0.15</v>
          </cell>
          <cell r="J198">
            <v>0.15</v>
          </cell>
          <cell r="K198">
            <v>0</v>
          </cell>
          <cell r="L198">
            <v>0</v>
          </cell>
          <cell r="M198">
            <v>0</v>
          </cell>
          <cell r="N198">
            <v>0.15</v>
          </cell>
        </row>
        <row r="199">
          <cell r="C199">
            <v>38718</v>
          </cell>
          <cell r="D199">
            <v>0.16</v>
          </cell>
          <cell r="E199">
            <v>0.15</v>
          </cell>
          <cell r="F199">
            <v>0.15</v>
          </cell>
          <cell r="G199">
            <v>0.15</v>
          </cell>
          <cell r="H199">
            <v>0.15</v>
          </cell>
          <cell r="I199">
            <v>0.15</v>
          </cell>
          <cell r="J199">
            <v>0.15</v>
          </cell>
          <cell r="K199">
            <v>0</v>
          </cell>
          <cell r="L199">
            <v>0</v>
          </cell>
          <cell r="M199">
            <v>0</v>
          </cell>
          <cell r="N199">
            <v>0.15</v>
          </cell>
        </row>
        <row r="201">
          <cell r="C201" t="str">
            <v>Ergon</v>
          </cell>
          <cell r="D201" t="str">
            <v>Pulse</v>
          </cell>
          <cell r="E201" t="str">
            <v>AGL</v>
          </cell>
          <cell r="F201" t="str">
            <v>TXU</v>
          </cell>
          <cell r="G201" t="str">
            <v>CitiPower</v>
          </cell>
          <cell r="H201" t="str">
            <v>Powercor</v>
          </cell>
          <cell r="I201" t="str">
            <v>Integral</v>
          </cell>
          <cell r="J201" t="str">
            <v>EnergyAustralia</v>
          </cell>
          <cell r="K201" t="str">
            <v>Rural NSW</v>
          </cell>
          <cell r="L201" t="str">
            <v>Energex</v>
          </cell>
          <cell r="M201" t="str">
            <v>Ergon</v>
          </cell>
          <cell r="N201" t="str">
            <v>Non Incumbent</v>
          </cell>
        </row>
        <row r="202">
          <cell r="C202">
            <v>36526</v>
          </cell>
          <cell r="D202">
            <v>0</v>
          </cell>
          <cell r="E202">
            <v>0</v>
          </cell>
          <cell r="F202">
            <v>0</v>
          </cell>
          <cell r="G202">
            <v>0</v>
          </cell>
          <cell r="H202">
            <v>0</v>
          </cell>
          <cell r="I202">
            <v>0</v>
          </cell>
          <cell r="J202">
            <v>0</v>
          </cell>
          <cell r="K202">
            <v>0</v>
          </cell>
          <cell r="L202">
            <v>0</v>
          </cell>
          <cell r="M202">
            <v>0</v>
          </cell>
          <cell r="N202">
            <v>0</v>
          </cell>
        </row>
        <row r="203">
          <cell r="C203">
            <v>36892</v>
          </cell>
          <cell r="D203">
            <v>0</v>
          </cell>
          <cell r="E203">
            <v>0</v>
          </cell>
          <cell r="F203">
            <v>0</v>
          </cell>
          <cell r="G203">
            <v>0</v>
          </cell>
          <cell r="H203">
            <v>0</v>
          </cell>
          <cell r="I203">
            <v>0</v>
          </cell>
          <cell r="J203">
            <v>0</v>
          </cell>
          <cell r="K203">
            <v>0</v>
          </cell>
          <cell r="L203">
            <v>0</v>
          </cell>
          <cell r="M203">
            <v>0</v>
          </cell>
          <cell r="N203">
            <v>0</v>
          </cell>
        </row>
        <row r="204">
          <cell r="C204">
            <v>37257</v>
          </cell>
          <cell r="D204">
            <v>0</v>
          </cell>
          <cell r="E204">
            <v>0</v>
          </cell>
          <cell r="F204">
            <v>0</v>
          </cell>
          <cell r="G204">
            <v>0</v>
          </cell>
          <cell r="H204">
            <v>0</v>
          </cell>
          <cell r="I204">
            <v>0</v>
          </cell>
          <cell r="J204">
            <v>0</v>
          </cell>
          <cell r="K204">
            <v>0</v>
          </cell>
          <cell r="L204">
            <v>0</v>
          </cell>
          <cell r="M204">
            <v>0</v>
          </cell>
          <cell r="N204">
            <v>0</v>
          </cell>
        </row>
        <row r="205">
          <cell r="C205">
            <v>37622</v>
          </cell>
          <cell r="D205">
            <v>0</v>
          </cell>
          <cell r="E205">
            <v>0</v>
          </cell>
          <cell r="F205">
            <v>0</v>
          </cell>
          <cell r="G205">
            <v>0</v>
          </cell>
          <cell r="H205">
            <v>0</v>
          </cell>
          <cell r="I205">
            <v>0</v>
          </cell>
          <cell r="J205">
            <v>0</v>
          </cell>
          <cell r="K205">
            <v>0</v>
          </cell>
          <cell r="L205">
            <v>0</v>
          </cell>
          <cell r="M205">
            <v>0</v>
          </cell>
          <cell r="N205">
            <v>0</v>
          </cell>
        </row>
        <row r="206">
          <cell r="C206">
            <v>37987</v>
          </cell>
          <cell r="D206">
            <v>0</v>
          </cell>
          <cell r="E206">
            <v>0</v>
          </cell>
          <cell r="F206">
            <v>0</v>
          </cell>
          <cell r="G206">
            <v>0</v>
          </cell>
          <cell r="H206">
            <v>0</v>
          </cell>
          <cell r="I206">
            <v>0</v>
          </cell>
          <cell r="J206">
            <v>0</v>
          </cell>
          <cell r="K206">
            <v>0</v>
          </cell>
          <cell r="L206">
            <v>0</v>
          </cell>
          <cell r="M206">
            <v>0</v>
          </cell>
          <cell r="N206">
            <v>0</v>
          </cell>
        </row>
        <row r="207">
          <cell r="C207">
            <v>38353</v>
          </cell>
          <cell r="D207">
            <v>0</v>
          </cell>
          <cell r="E207">
            <v>0</v>
          </cell>
          <cell r="F207">
            <v>0</v>
          </cell>
          <cell r="G207">
            <v>0</v>
          </cell>
          <cell r="H207">
            <v>0</v>
          </cell>
          <cell r="I207">
            <v>0</v>
          </cell>
          <cell r="J207">
            <v>0</v>
          </cell>
          <cell r="K207">
            <v>0</v>
          </cell>
          <cell r="L207">
            <v>0</v>
          </cell>
          <cell r="M207">
            <v>0</v>
          </cell>
          <cell r="N207">
            <v>0</v>
          </cell>
        </row>
        <row r="208">
          <cell r="C208">
            <v>38718</v>
          </cell>
          <cell r="D208">
            <v>0</v>
          </cell>
          <cell r="E208">
            <v>0</v>
          </cell>
          <cell r="F208">
            <v>0</v>
          </cell>
          <cell r="G208">
            <v>0</v>
          </cell>
          <cell r="H208">
            <v>0</v>
          </cell>
          <cell r="I208">
            <v>0</v>
          </cell>
          <cell r="J208">
            <v>0</v>
          </cell>
          <cell r="K208">
            <v>0</v>
          </cell>
          <cell r="L208">
            <v>0</v>
          </cell>
          <cell r="M208">
            <v>0</v>
          </cell>
          <cell r="N208">
            <v>0</v>
          </cell>
        </row>
        <row r="210">
          <cell r="C210" t="str">
            <v>Non Incumbent</v>
          </cell>
          <cell r="D210" t="str">
            <v>Pulse</v>
          </cell>
          <cell r="E210" t="str">
            <v>AGL</v>
          </cell>
          <cell r="F210" t="str">
            <v>TXU</v>
          </cell>
          <cell r="G210" t="str">
            <v>CitiPower</v>
          </cell>
          <cell r="H210" t="str">
            <v>Powercor</v>
          </cell>
          <cell r="I210" t="str">
            <v>Integral</v>
          </cell>
          <cell r="J210" t="str">
            <v>EnergyAustralia</v>
          </cell>
          <cell r="K210" t="str">
            <v>Rural NSW</v>
          </cell>
          <cell r="L210" t="str">
            <v>Energex</v>
          </cell>
          <cell r="M210" t="str">
            <v>Ergon</v>
          </cell>
          <cell r="N210" t="str">
            <v>Non Incumbent</v>
          </cell>
        </row>
        <row r="211">
          <cell r="C211">
            <v>36526</v>
          </cell>
          <cell r="D211">
            <v>0</v>
          </cell>
          <cell r="E211">
            <v>0</v>
          </cell>
          <cell r="F211">
            <v>0</v>
          </cell>
          <cell r="G211">
            <v>0</v>
          </cell>
          <cell r="H211">
            <v>0</v>
          </cell>
          <cell r="I211">
            <v>0</v>
          </cell>
          <cell r="J211">
            <v>0</v>
          </cell>
          <cell r="K211">
            <v>0</v>
          </cell>
          <cell r="L211">
            <v>0</v>
          </cell>
          <cell r="M211">
            <v>0</v>
          </cell>
          <cell r="N211">
            <v>0</v>
          </cell>
        </row>
        <row r="212">
          <cell r="C212">
            <v>36892</v>
          </cell>
          <cell r="D212">
            <v>0</v>
          </cell>
          <cell r="E212">
            <v>0</v>
          </cell>
          <cell r="F212">
            <v>0</v>
          </cell>
          <cell r="G212">
            <v>0</v>
          </cell>
          <cell r="H212">
            <v>0</v>
          </cell>
          <cell r="I212">
            <v>0</v>
          </cell>
          <cell r="J212">
            <v>0</v>
          </cell>
          <cell r="K212">
            <v>0</v>
          </cell>
          <cell r="L212">
            <v>0</v>
          </cell>
          <cell r="M212">
            <v>0</v>
          </cell>
          <cell r="N212">
            <v>0</v>
          </cell>
        </row>
        <row r="213">
          <cell r="C213">
            <v>37257</v>
          </cell>
          <cell r="D213">
            <v>0.08</v>
          </cell>
          <cell r="E213">
            <v>0.08</v>
          </cell>
          <cell r="F213">
            <v>0.08</v>
          </cell>
          <cell r="G213">
            <v>0.08</v>
          </cell>
          <cell r="H213">
            <v>0.08</v>
          </cell>
          <cell r="I213">
            <v>0.08</v>
          </cell>
          <cell r="J213">
            <v>0.08</v>
          </cell>
          <cell r="K213">
            <v>0</v>
          </cell>
          <cell r="L213">
            <v>0.08</v>
          </cell>
          <cell r="M213">
            <v>0</v>
          </cell>
          <cell r="N213">
            <v>0</v>
          </cell>
        </row>
        <row r="214">
          <cell r="C214">
            <v>37622</v>
          </cell>
          <cell r="D214">
            <v>0.05</v>
          </cell>
          <cell r="E214">
            <v>0.05</v>
          </cell>
          <cell r="F214">
            <v>0.05</v>
          </cell>
          <cell r="G214">
            <v>0.05</v>
          </cell>
          <cell r="H214">
            <v>0.05</v>
          </cell>
          <cell r="I214">
            <v>0.05</v>
          </cell>
          <cell r="J214">
            <v>0.05</v>
          </cell>
          <cell r="K214">
            <v>0</v>
          </cell>
          <cell r="L214">
            <v>0.05</v>
          </cell>
          <cell r="M214">
            <v>0</v>
          </cell>
          <cell r="N214">
            <v>0</v>
          </cell>
        </row>
        <row r="215">
          <cell r="C215">
            <v>37987</v>
          </cell>
          <cell r="D215">
            <v>0.05</v>
          </cell>
          <cell r="E215">
            <v>0.05</v>
          </cell>
          <cell r="F215">
            <v>0.05</v>
          </cell>
          <cell r="G215">
            <v>0.05</v>
          </cell>
          <cell r="H215">
            <v>0.05</v>
          </cell>
          <cell r="I215">
            <v>0.05</v>
          </cell>
          <cell r="J215">
            <v>0.05</v>
          </cell>
          <cell r="K215">
            <v>0</v>
          </cell>
          <cell r="L215">
            <v>0.05</v>
          </cell>
          <cell r="M215">
            <v>0</v>
          </cell>
          <cell r="N215">
            <v>0</v>
          </cell>
        </row>
        <row r="216">
          <cell r="C216">
            <v>38353</v>
          </cell>
          <cell r="D216">
            <v>0.05</v>
          </cell>
          <cell r="E216">
            <v>0.05</v>
          </cell>
          <cell r="F216">
            <v>0.05</v>
          </cell>
          <cell r="G216">
            <v>0.05</v>
          </cell>
          <cell r="H216">
            <v>0.05</v>
          </cell>
          <cell r="I216">
            <v>0.05</v>
          </cell>
          <cell r="J216">
            <v>0.05</v>
          </cell>
          <cell r="K216">
            <v>0</v>
          </cell>
          <cell r="L216">
            <v>0.05</v>
          </cell>
          <cell r="M216">
            <v>0</v>
          </cell>
          <cell r="N216">
            <v>0</v>
          </cell>
        </row>
        <row r="217">
          <cell r="C217">
            <v>38718</v>
          </cell>
          <cell r="D217">
            <v>0.05</v>
          </cell>
          <cell r="E217">
            <v>0.05</v>
          </cell>
          <cell r="F217">
            <v>0.05</v>
          </cell>
          <cell r="G217">
            <v>0.05</v>
          </cell>
          <cell r="H217">
            <v>0.05</v>
          </cell>
          <cell r="I217">
            <v>0.05</v>
          </cell>
          <cell r="J217">
            <v>0.05</v>
          </cell>
          <cell r="K217">
            <v>0</v>
          </cell>
          <cell r="L217">
            <v>0.05</v>
          </cell>
          <cell r="M217">
            <v>0</v>
          </cell>
          <cell r="N217">
            <v>0</v>
          </cell>
        </row>
        <row r="229">
          <cell r="C229" t="str">
            <v>Pulse wins from:</v>
          </cell>
          <cell r="D229" t="str">
            <v>Pulse</v>
          </cell>
          <cell r="E229" t="str">
            <v>AGL</v>
          </cell>
          <cell r="F229" t="str">
            <v>TXU</v>
          </cell>
          <cell r="G229" t="str">
            <v>CitiPower</v>
          </cell>
          <cell r="H229" t="str">
            <v>Powercor</v>
          </cell>
          <cell r="I229" t="str">
            <v>Integral</v>
          </cell>
          <cell r="J229" t="str">
            <v>EnergyAustralia</v>
          </cell>
          <cell r="K229" t="str">
            <v>Rural NSW</v>
          </cell>
          <cell r="L229" t="str">
            <v>Energex</v>
          </cell>
          <cell r="M229" t="str">
            <v>Ergon</v>
          </cell>
          <cell r="N229" t="str">
            <v>Non Incumbent</v>
          </cell>
        </row>
        <row r="230">
          <cell r="C230">
            <v>36526</v>
          </cell>
          <cell r="D230">
            <v>0</v>
          </cell>
          <cell r="E230">
            <v>0</v>
          </cell>
          <cell r="F230">
            <v>0</v>
          </cell>
          <cell r="G230">
            <v>0</v>
          </cell>
          <cell r="H230">
            <v>0</v>
          </cell>
          <cell r="I230">
            <v>0</v>
          </cell>
          <cell r="J230">
            <v>0</v>
          </cell>
          <cell r="K230">
            <v>0</v>
          </cell>
          <cell r="L230">
            <v>0</v>
          </cell>
          <cell r="M230">
            <v>0</v>
          </cell>
          <cell r="N230">
            <v>0</v>
          </cell>
        </row>
        <row r="231">
          <cell r="C231">
            <v>36892</v>
          </cell>
          <cell r="D231">
            <v>0</v>
          </cell>
          <cell r="E231">
            <v>0</v>
          </cell>
          <cell r="F231">
            <v>0</v>
          </cell>
          <cell r="G231">
            <v>0</v>
          </cell>
          <cell r="H231">
            <v>0</v>
          </cell>
          <cell r="I231">
            <v>0</v>
          </cell>
          <cell r="J231">
            <v>0</v>
          </cell>
          <cell r="K231">
            <v>0</v>
          </cell>
          <cell r="L231">
            <v>0</v>
          </cell>
          <cell r="M231">
            <v>0</v>
          </cell>
          <cell r="N231">
            <v>0</v>
          </cell>
        </row>
        <row r="232">
          <cell r="C232">
            <v>37257</v>
          </cell>
          <cell r="D232">
            <v>0</v>
          </cell>
          <cell r="E232">
            <v>0.2</v>
          </cell>
          <cell r="F232">
            <v>0.2</v>
          </cell>
          <cell r="G232">
            <v>0.2</v>
          </cell>
          <cell r="H232">
            <v>0.21</v>
          </cell>
          <cell r="I232">
            <v>0.21</v>
          </cell>
          <cell r="J232">
            <v>0.22</v>
          </cell>
          <cell r="K232">
            <v>0</v>
          </cell>
          <cell r="L232">
            <v>0.21</v>
          </cell>
          <cell r="M232">
            <v>0</v>
          </cell>
          <cell r="N232">
            <v>0.18</v>
          </cell>
        </row>
        <row r="233">
          <cell r="C233">
            <v>37622</v>
          </cell>
          <cell r="D233">
            <v>0</v>
          </cell>
          <cell r="E233">
            <v>0.22</v>
          </cell>
          <cell r="F233">
            <v>0.22</v>
          </cell>
          <cell r="G233">
            <v>0.22</v>
          </cell>
          <cell r="H233">
            <v>0.22</v>
          </cell>
          <cell r="I233">
            <v>0.2</v>
          </cell>
          <cell r="J233">
            <v>0.22</v>
          </cell>
          <cell r="K233">
            <v>0</v>
          </cell>
          <cell r="L233">
            <v>0.22</v>
          </cell>
          <cell r="M233">
            <v>0</v>
          </cell>
          <cell r="N233">
            <v>0.2</v>
          </cell>
        </row>
        <row r="234">
          <cell r="C234">
            <v>37987</v>
          </cell>
          <cell r="D234">
            <v>0</v>
          </cell>
          <cell r="E234">
            <v>0.21</v>
          </cell>
          <cell r="F234">
            <v>0.22</v>
          </cell>
          <cell r="G234">
            <v>0.19</v>
          </cell>
          <cell r="H234">
            <v>0.21</v>
          </cell>
          <cell r="I234">
            <v>0.2</v>
          </cell>
          <cell r="J234">
            <v>0.23</v>
          </cell>
          <cell r="K234">
            <v>0</v>
          </cell>
          <cell r="L234">
            <v>0.21</v>
          </cell>
          <cell r="M234">
            <v>0</v>
          </cell>
          <cell r="N234">
            <v>0.2</v>
          </cell>
        </row>
        <row r="235">
          <cell r="C235">
            <v>38353</v>
          </cell>
          <cell r="D235">
            <v>0</v>
          </cell>
          <cell r="E235">
            <v>0.22</v>
          </cell>
          <cell r="F235">
            <v>0.24</v>
          </cell>
          <cell r="G235">
            <v>0.2</v>
          </cell>
          <cell r="H235">
            <v>0.23</v>
          </cell>
          <cell r="I235">
            <v>0.2</v>
          </cell>
          <cell r="J235">
            <v>0.23</v>
          </cell>
          <cell r="K235">
            <v>0</v>
          </cell>
          <cell r="L235">
            <v>0.22</v>
          </cell>
          <cell r="M235">
            <v>0</v>
          </cell>
          <cell r="N235">
            <v>0.2</v>
          </cell>
        </row>
        <row r="236">
          <cell r="C236">
            <v>38718</v>
          </cell>
          <cell r="D236">
            <v>0</v>
          </cell>
          <cell r="E236">
            <v>0.23</v>
          </cell>
          <cell r="F236">
            <v>0.24</v>
          </cell>
          <cell r="G236">
            <v>0.2</v>
          </cell>
          <cell r="H236">
            <v>0.23</v>
          </cell>
          <cell r="I236">
            <v>0.2</v>
          </cell>
          <cell r="J236">
            <v>0.23</v>
          </cell>
          <cell r="K236">
            <v>0</v>
          </cell>
          <cell r="L236">
            <v>0.22</v>
          </cell>
          <cell r="M236">
            <v>0</v>
          </cell>
          <cell r="N236">
            <v>0.2</v>
          </cell>
        </row>
        <row r="238">
          <cell r="C238" t="str">
            <v>AGL</v>
          </cell>
          <cell r="D238" t="str">
            <v>Pulse</v>
          </cell>
          <cell r="E238" t="str">
            <v>AGL</v>
          </cell>
          <cell r="F238" t="str">
            <v>TXU</v>
          </cell>
          <cell r="G238" t="str">
            <v>CitiPower</v>
          </cell>
          <cell r="H238" t="str">
            <v>Powercor</v>
          </cell>
          <cell r="I238" t="str">
            <v>Integral</v>
          </cell>
          <cell r="J238" t="str">
            <v>EnergyAustralia</v>
          </cell>
          <cell r="K238" t="str">
            <v>Rural NSW</v>
          </cell>
          <cell r="L238" t="str">
            <v>Energex</v>
          </cell>
          <cell r="M238" t="str">
            <v>Ergon</v>
          </cell>
          <cell r="N238" t="str">
            <v>Non Incumbent</v>
          </cell>
        </row>
        <row r="239">
          <cell r="C239">
            <v>36526</v>
          </cell>
          <cell r="D239">
            <v>0</v>
          </cell>
          <cell r="E239">
            <v>0</v>
          </cell>
          <cell r="F239">
            <v>0</v>
          </cell>
          <cell r="G239">
            <v>0</v>
          </cell>
          <cell r="H239">
            <v>0</v>
          </cell>
          <cell r="I239">
            <v>0</v>
          </cell>
          <cell r="J239">
            <v>0</v>
          </cell>
          <cell r="K239">
            <v>0</v>
          </cell>
          <cell r="L239">
            <v>0</v>
          </cell>
          <cell r="M239">
            <v>0</v>
          </cell>
          <cell r="N239">
            <v>0</v>
          </cell>
        </row>
        <row r="240">
          <cell r="C240">
            <v>36892</v>
          </cell>
          <cell r="D240">
            <v>0</v>
          </cell>
          <cell r="E240">
            <v>0</v>
          </cell>
          <cell r="F240">
            <v>0</v>
          </cell>
          <cell r="G240">
            <v>0</v>
          </cell>
          <cell r="H240">
            <v>0</v>
          </cell>
          <cell r="I240">
            <v>0</v>
          </cell>
          <cell r="J240">
            <v>0</v>
          </cell>
          <cell r="K240">
            <v>0</v>
          </cell>
          <cell r="L240">
            <v>0</v>
          </cell>
          <cell r="M240">
            <v>0</v>
          </cell>
          <cell r="N240">
            <v>0</v>
          </cell>
        </row>
        <row r="241">
          <cell r="C241">
            <v>37257</v>
          </cell>
          <cell r="D241">
            <v>0.18</v>
          </cell>
          <cell r="E241">
            <v>0</v>
          </cell>
          <cell r="F241">
            <v>0.16</v>
          </cell>
          <cell r="G241">
            <v>0.15</v>
          </cell>
          <cell r="H241">
            <v>0.17</v>
          </cell>
          <cell r="I241">
            <v>0.14000000000000001</v>
          </cell>
          <cell r="J241">
            <v>0.18</v>
          </cell>
          <cell r="K241">
            <v>0</v>
          </cell>
          <cell r="L241">
            <v>0.19</v>
          </cell>
          <cell r="M241">
            <v>0</v>
          </cell>
          <cell r="N241">
            <v>0.14000000000000001</v>
          </cell>
        </row>
        <row r="242">
          <cell r="C242">
            <v>37622</v>
          </cell>
          <cell r="D242">
            <v>0.18</v>
          </cell>
          <cell r="E242">
            <v>0</v>
          </cell>
          <cell r="F242">
            <v>0.18</v>
          </cell>
          <cell r="G242">
            <v>0.16</v>
          </cell>
          <cell r="H242">
            <v>0.19</v>
          </cell>
          <cell r="I242">
            <v>0.14000000000000001</v>
          </cell>
          <cell r="J242">
            <v>0.18</v>
          </cell>
          <cell r="K242">
            <v>0</v>
          </cell>
          <cell r="L242">
            <v>0.18</v>
          </cell>
          <cell r="M242">
            <v>0</v>
          </cell>
          <cell r="N242">
            <v>0.16</v>
          </cell>
        </row>
        <row r="243">
          <cell r="C243">
            <v>37987</v>
          </cell>
          <cell r="D243">
            <v>0.18</v>
          </cell>
          <cell r="E243">
            <v>0</v>
          </cell>
          <cell r="F243">
            <v>0.16</v>
          </cell>
          <cell r="G243">
            <v>0.14000000000000001</v>
          </cell>
          <cell r="H243">
            <v>0.17</v>
          </cell>
          <cell r="I243">
            <v>0.15</v>
          </cell>
          <cell r="J243">
            <v>0.15</v>
          </cell>
          <cell r="K243">
            <v>0</v>
          </cell>
          <cell r="L243">
            <v>0.19</v>
          </cell>
          <cell r="M243">
            <v>0</v>
          </cell>
          <cell r="N243">
            <v>0.16</v>
          </cell>
        </row>
        <row r="244">
          <cell r="C244">
            <v>38353</v>
          </cell>
          <cell r="D244">
            <v>0.15</v>
          </cell>
          <cell r="E244">
            <v>0</v>
          </cell>
          <cell r="F244">
            <v>0.16</v>
          </cell>
          <cell r="G244">
            <v>0.16</v>
          </cell>
          <cell r="H244">
            <v>0.15</v>
          </cell>
          <cell r="I244">
            <v>0.15</v>
          </cell>
          <cell r="J244">
            <v>0.15</v>
          </cell>
          <cell r="K244">
            <v>0</v>
          </cell>
          <cell r="L244">
            <v>0.17</v>
          </cell>
          <cell r="M244">
            <v>0</v>
          </cell>
          <cell r="N244">
            <v>0.16</v>
          </cell>
        </row>
        <row r="245">
          <cell r="C245">
            <v>38718</v>
          </cell>
          <cell r="D245">
            <v>0.15</v>
          </cell>
          <cell r="E245">
            <v>0</v>
          </cell>
          <cell r="F245">
            <v>0.16</v>
          </cell>
          <cell r="G245">
            <v>0.16</v>
          </cell>
          <cell r="H245">
            <v>0.15</v>
          </cell>
          <cell r="I245">
            <v>0.15</v>
          </cell>
          <cell r="J245">
            <v>0.15</v>
          </cell>
          <cell r="K245">
            <v>0</v>
          </cell>
          <cell r="L245">
            <v>0.17</v>
          </cell>
          <cell r="M245">
            <v>0</v>
          </cell>
          <cell r="N245">
            <v>0.16</v>
          </cell>
        </row>
        <row r="247">
          <cell r="C247" t="str">
            <v>TXU</v>
          </cell>
          <cell r="D247" t="str">
            <v>Pulse</v>
          </cell>
          <cell r="E247" t="str">
            <v>AGL</v>
          </cell>
          <cell r="F247" t="str">
            <v>TXU</v>
          </cell>
          <cell r="G247" t="str">
            <v>CitiPower</v>
          </cell>
          <cell r="H247" t="str">
            <v>Powercor</v>
          </cell>
          <cell r="I247" t="str">
            <v>Integral</v>
          </cell>
          <cell r="J247" t="str">
            <v>EnergyAustralia</v>
          </cell>
          <cell r="K247" t="str">
            <v>Rural NSW</v>
          </cell>
          <cell r="L247" t="str">
            <v>Energex</v>
          </cell>
          <cell r="M247" t="str">
            <v>Ergon</v>
          </cell>
          <cell r="N247" t="str">
            <v>Non Incumbent</v>
          </cell>
        </row>
        <row r="248">
          <cell r="C248">
            <v>36526</v>
          </cell>
          <cell r="D248">
            <v>0</v>
          </cell>
          <cell r="E248">
            <v>0</v>
          </cell>
          <cell r="F248">
            <v>0</v>
          </cell>
          <cell r="G248">
            <v>0</v>
          </cell>
          <cell r="H248">
            <v>0</v>
          </cell>
          <cell r="I248">
            <v>0</v>
          </cell>
          <cell r="J248">
            <v>0</v>
          </cell>
          <cell r="K248">
            <v>0</v>
          </cell>
          <cell r="L248">
            <v>0</v>
          </cell>
          <cell r="M248">
            <v>0</v>
          </cell>
          <cell r="N248">
            <v>0</v>
          </cell>
        </row>
        <row r="249">
          <cell r="C249">
            <v>36892</v>
          </cell>
          <cell r="D249">
            <v>0</v>
          </cell>
          <cell r="E249">
            <v>0</v>
          </cell>
          <cell r="F249">
            <v>0</v>
          </cell>
          <cell r="G249">
            <v>0</v>
          </cell>
          <cell r="H249">
            <v>0</v>
          </cell>
          <cell r="I249">
            <v>0</v>
          </cell>
          <cell r="J249">
            <v>0</v>
          </cell>
          <cell r="K249">
            <v>0</v>
          </cell>
          <cell r="L249">
            <v>0</v>
          </cell>
          <cell r="M249">
            <v>0</v>
          </cell>
          <cell r="N249">
            <v>0</v>
          </cell>
        </row>
        <row r="250">
          <cell r="C250">
            <v>37257</v>
          </cell>
          <cell r="D250">
            <v>0.2</v>
          </cell>
          <cell r="E250">
            <v>0.2</v>
          </cell>
          <cell r="F250">
            <v>0</v>
          </cell>
          <cell r="G250">
            <v>0.15</v>
          </cell>
          <cell r="H250">
            <v>0.19</v>
          </cell>
          <cell r="I250">
            <v>0.19</v>
          </cell>
          <cell r="J250">
            <v>0.19</v>
          </cell>
          <cell r="K250">
            <v>0</v>
          </cell>
          <cell r="L250">
            <v>0.2</v>
          </cell>
          <cell r="M250">
            <v>0</v>
          </cell>
          <cell r="N250">
            <v>0.17</v>
          </cell>
        </row>
        <row r="251">
          <cell r="C251">
            <v>37622</v>
          </cell>
          <cell r="D251">
            <v>0.22</v>
          </cell>
          <cell r="E251">
            <v>0.22</v>
          </cell>
          <cell r="F251">
            <v>0</v>
          </cell>
          <cell r="G251">
            <v>0.15</v>
          </cell>
          <cell r="H251">
            <v>0.21</v>
          </cell>
          <cell r="I251">
            <v>0.19</v>
          </cell>
          <cell r="J251">
            <v>0.2</v>
          </cell>
          <cell r="K251">
            <v>0</v>
          </cell>
          <cell r="L251">
            <v>0.2</v>
          </cell>
          <cell r="M251">
            <v>0</v>
          </cell>
          <cell r="N251">
            <v>0.18</v>
          </cell>
        </row>
        <row r="252">
          <cell r="C252">
            <v>37987</v>
          </cell>
          <cell r="D252">
            <v>0.22</v>
          </cell>
          <cell r="E252">
            <v>0.2</v>
          </cell>
          <cell r="F252">
            <v>0</v>
          </cell>
          <cell r="G252">
            <v>0.15</v>
          </cell>
          <cell r="H252">
            <v>0.21</v>
          </cell>
          <cell r="I252">
            <v>0.19</v>
          </cell>
          <cell r="J252">
            <v>0.21</v>
          </cell>
          <cell r="K252">
            <v>0</v>
          </cell>
          <cell r="L252">
            <v>0.21</v>
          </cell>
          <cell r="M252">
            <v>0</v>
          </cell>
          <cell r="N252">
            <v>0.16</v>
          </cell>
        </row>
        <row r="253">
          <cell r="C253">
            <v>38353</v>
          </cell>
          <cell r="D253">
            <v>0.22</v>
          </cell>
          <cell r="E253">
            <v>0.21</v>
          </cell>
          <cell r="F253">
            <v>0</v>
          </cell>
          <cell r="G253">
            <v>0.15</v>
          </cell>
          <cell r="H253">
            <v>0.22</v>
          </cell>
          <cell r="I253">
            <v>0.19</v>
          </cell>
          <cell r="J253">
            <v>0.21</v>
          </cell>
          <cell r="K253">
            <v>0</v>
          </cell>
          <cell r="L253">
            <v>0.21</v>
          </cell>
          <cell r="M253">
            <v>0</v>
          </cell>
          <cell r="N253">
            <v>0.16</v>
          </cell>
        </row>
        <row r="254">
          <cell r="C254">
            <v>38718</v>
          </cell>
          <cell r="D254">
            <v>0.22</v>
          </cell>
          <cell r="E254">
            <v>0.21</v>
          </cell>
          <cell r="F254">
            <v>0</v>
          </cell>
          <cell r="G254">
            <v>0.15</v>
          </cell>
          <cell r="H254">
            <v>0.22</v>
          </cell>
          <cell r="I254">
            <v>0.19</v>
          </cell>
          <cell r="J254">
            <v>0.21</v>
          </cell>
          <cell r="K254">
            <v>0</v>
          </cell>
          <cell r="L254">
            <v>0.21</v>
          </cell>
          <cell r="M254">
            <v>0</v>
          </cell>
          <cell r="N254">
            <v>0.16</v>
          </cell>
        </row>
        <row r="256">
          <cell r="C256" t="str">
            <v>CitiPower</v>
          </cell>
          <cell r="D256" t="str">
            <v>Pulse</v>
          </cell>
          <cell r="E256" t="str">
            <v>AGL</v>
          </cell>
          <cell r="F256" t="str">
            <v>TXU</v>
          </cell>
          <cell r="G256" t="str">
            <v>CitiPower</v>
          </cell>
          <cell r="H256" t="str">
            <v>Powercor</v>
          </cell>
          <cell r="I256" t="str">
            <v>Integral</v>
          </cell>
          <cell r="J256" t="str">
            <v>EnergyAustralia</v>
          </cell>
          <cell r="K256" t="str">
            <v>Rural NSW</v>
          </cell>
          <cell r="L256" t="str">
            <v>Energex</v>
          </cell>
          <cell r="M256" t="str">
            <v>Ergon</v>
          </cell>
          <cell r="N256" t="str">
            <v>Non Incumbent</v>
          </cell>
        </row>
        <row r="257">
          <cell r="C257">
            <v>36526</v>
          </cell>
          <cell r="D257">
            <v>0</v>
          </cell>
          <cell r="E257">
            <v>0</v>
          </cell>
          <cell r="F257">
            <v>0</v>
          </cell>
          <cell r="G257">
            <v>0</v>
          </cell>
          <cell r="H257">
            <v>0</v>
          </cell>
          <cell r="I257">
            <v>0</v>
          </cell>
          <cell r="J257">
            <v>0</v>
          </cell>
          <cell r="K257">
            <v>0</v>
          </cell>
          <cell r="L257">
            <v>0</v>
          </cell>
          <cell r="M257">
            <v>0</v>
          </cell>
          <cell r="N257">
            <v>0</v>
          </cell>
        </row>
        <row r="258">
          <cell r="C258">
            <v>36892</v>
          </cell>
          <cell r="D258">
            <v>0</v>
          </cell>
          <cell r="E258">
            <v>0</v>
          </cell>
          <cell r="F258">
            <v>0</v>
          </cell>
          <cell r="G258">
            <v>0</v>
          </cell>
          <cell r="H258">
            <v>0</v>
          </cell>
          <cell r="I258">
            <v>0</v>
          </cell>
          <cell r="J258">
            <v>0</v>
          </cell>
          <cell r="K258">
            <v>0</v>
          </cell>
          <cell r="L258">
            <v>0</v>
          </cell>
          <cell r="M258">
            <v>0</v>
          </cell>
          <cell r="N258">
            <v>0</v>
          </cell>
        </row>
        <row r="259">
          <cell r="C259">
            <v>37257</v>
          </cell>
          <cell r="D259">
            <v>0.1</v>
          </cell>
          <cell r="E259">
            <v>0.1</v>
          </cell>
          <cell r="F259">
            <v>0.1</v>
          </cell>
          <cell r="G259">
            <v>0</v>
          </cell>
          <cell r="H259">
            <v>0.1</v>
          </cell>
          <cell r="I259">
            <v>0</v>
          </cell>
          <cell r="J259">
            <v>0</v>
          </cell>
          <cell r="K259">
            <v>0</v>
          </cell>
          <cell r="L259">
            <v>0</v>
          </cell>
          <cell r="M259">
            <v>0</v>
          </cell>
          <cell r="N259">
            <v>0.1</v>
          </cell>
        </row>
        <row r="260">
          <cell r="C260">
            <v>37622</v>
          </cell>
          <cell r="D260">
            <v>7.0000000000000007E-2</v>
          </cell>
          <cell r="E260">
            <v>0.05</v>
          </cell>
          <cell r="F260">
            <v>0.05</v>
          </cell>
          <cell r="G260">
            <v>0</v>
          </cell>
          <cell r="H260">
            <v>0.05</v>
          </cell>
          <cell r="I260">
            <v>0</v>
          </cell>
          <cell r="J260">
            <v>0</v>
          </cell>
          <cell r="K260">
            <v>0</v>
          </cell>
          <cell r="L260">
            <v>0</v>
          </cell>
          <cell r="M260">
            <v>0</v>
          </cell>
          <cell r="N260">
            <v>0.05</v>
          </cell>
        </row>
        <row r="261">
          <cell r="C261">
            <v>37987</v>
          </cell>
          <cell r="D261">
            <v>0.05</v>
          </cell>
          <cell r="E261">
            <v>0.05</v>
          </cell>
          <cell r="F261">
            <v>0.05</v>
          </cell>
          <cell r="G261">
            <v>0</v>
          </cell>
          <cell r="H261">
            <v>0.05</v>
          </cell>
          <cell r="I261">
            <v>0</v>
          </cell>
          <cell r="J261">
            <v>0</v>
          </cell>
          <cell r="K261">
            <v>0</v>
          </cell>
          <cell r="L261">
            <v>0</v>
          </cell>
          <cell r="M261">
            <v>0</v>
          </cell>
          <cell r="N261">
            <v>0.05</v>
          </cell>
        </row>
        <row r="262">
          <cell r="C262">
            <v>38353</v>
          </cell>
          <cell r="D262">
            <v>0.05</v>
          </cell>
          <cell r="E262">
            <v>0.05</v>
          </cell>
          <cell r="F262">
            <v>0.05</v>
          </cell>
          <cell r="G262">
            <v>0</v>
          </cell>
          <cell r="H262">
            <v>0.05</v>
          </cell>
          <cell r="I262">
            <v>0</v>
          </cell>
          <cell r="J262">
            <v>0</v>
          </cell>
          <cell r="K262">
            <v>0</v>
          </cell>
          <cell r="L262">
            <v>0</v>
          </cell>
          <cell r="M262">
            <v>0</v>
          </cell>
          <cell r="N262">
            <v>0.05</v>
          </cell>
        </row>
        <row r="263">
          <cell r="C263">
            <v>38718</v>
          </cell>
          <cell r="D263">
            <v>0.05</v>
          </cell>
          <cell r="E263">
            <v>0.05</v>
          </cell>
          <cell r="F263">
            <v>0.05</v>
          </cell>
          <cell r="G263">
            <v>0</v>
          </cell>
          <cell r="H263">
            <v>0.05</v>
          </cell>
          <cell r="I263">
            <v>0</v>
          </cell>
          <cell r="J263">
            <v>0</v>
          </cell>
          <cell r="K263">
            <v>0</v>
          </cell>
          <cell r="L263">
            <v>0</v>
          </cell>
          <cell r="M263">
            <v>0</v>
          </cell>
          <cell r="N263">
            <v>0.05</v>
          </cell>
        </row>
        <row r="265">
          <cell r="C265" t="str">
            <v>Powercor</v>
          </cell>
          <cell r="D265" t="str">
            <v>Pulse</v>
          </cell>
          <cell r="E265" t="str">
            <v>AGL</v>
          </cell>
          <cell r="F265" t="str">
            <v>TXU</v>
          </cell>
          <cell r="G265" t="str">
            <v>CitiPower</v>
          </cell>
          <cell r="H265" t="str">
            <v>Powercor</v>
          </cell>
          <cell r="I265" t="str">
            <v>Integral</v>
          </cell>
          <cell r="J265" t="str">
            <v>EnergyAustralia</v>
          </cell>
          <cell r="K265" t="str">
            <v>Rural NSW</v>
          </cell>
          <cell r="L265" t="str">
            <v>Energex</v>
          </cell>
          <cell r="M265" t="str">
            <v>Ergon</v>
          </cell>
          <cell r="N265" t="str">
            <v>Non Incumbent</v>
          </cell>
        </row>
        <row r="266">
          <cell r="C266">
            <v>36526</v>
          </cell>
          <cell r="D266">
            <v>0</v>
          </cell>
          <cell r="E266">
            <v>0</v>
          </cell>
          <cell r="F266">
            <v>0</v>
          </cell>
          <cell r="G266">
            <v>0</v>
          </cell>
          <cell r="H266">
            <v>0</v>
          </cell>
          <cell r="I266">
            <v>0</v>
          </cell>
          <cell r="J266">
            <v>0</v>
          </cell>
          <cell r="K266">
            <v>0</v>
          </cell>
          <cell r="L266">
            <v>0</v>
          </cell>
          <cell r="M266">
            <v>0</v>
          </cell>
          <cell r="N266">
            <v>0</v>
          </cell>
        </row>
        <row r="267">
          <cell r="C267">
            <v>36892</v>
          </cell>
          <cell r="D267">
            <v>0</v>
          </cell>
          <cell r="E267">
            <v>0</v>
          </cell>
          <cell r="F267">
            <v>0</v>
          </cell>
          <cell r="G267">
            <v>0</v>
          </cell>
          <cell r="H267">
            <v>0</v>
          </cell>
          <cell r="I267">
            <v>0</v>
          </cell>
          <cell r="J267">
            <v>0</v>
          </cell>
          <cell r="K267">
            <v>0</v>
          </cell>
          <cell r="L267">
            <v>0</v>
          </cell>
          <cell r="M267">
            <v>0</v>
          </cell>
          <cell r="N267">
            <v>0</v>
          </cell>
        </row>
        <row r="268">
          <cell r="C268">
            <v>37257</v>
          </cell>
          <cell r="D268">
            <v>0.16</v>
          </cell>
          <cell r="E268">
            <v>0.16</v>
          </cell>
          <cell r="F268">
            <v>0.18</v>
          </cell>
          <cell r="G268">
            <v>0.16</v>
          </cell>
          <cell r="H268">
            <v>0</v>
          </cell>
          <cell r="I268">
            <v>0.15</v>
          </cell>
          <cell r="J268">
            <v>0.18</v>
          </cell>
          <cell r="K268">
            <v>0</v>
          </cell>
          <cell r="L268">
            <v>0.2</v>
          </cell>
          <cell r="M268">
            <v>0</v>
          </cell>
          <cell r="N268">
            <v>0.16</v>
          </cell>
        </row>
        <row r="269">
          <cell r="C269">
            <v>37622</v>
          </cell>
          <cell r="D269">
            <v>0.2</v>
          </cell>
          <cell r="E269">
            <v>0.18</v>
          </cell>
          <cell r="F269">
            <v>0.21</v>
          </cell>
          <cell r="G269">
            <v>0.16</v>
          </cell>
          <cell r="H269">
            <v>0</v>
          </cell>
          <cell r="I269">
            <v>0.15</v>
          </cell>
          <cell r="J269">
            <v>0.2</v>
          </cell>
          <cell r="K269">
            <v>0</v>
          </cell>
          <cell r="L269">
            <v>0.2</v>
          </cell>
          <cell r="M269">
            <v>0</v>
          </cell>
          <cell r="N269">
            <v>0.16</v>
          </cell>
        </row>
        <row r="270">
          <cell r="C270">
            <v>37987</v>
          </cell>
          <cell r="D270">
            <v>0.2</v>
          </cell>
          <cell r="E270">
            <v>0.18</v>
          </cell>
          <cell r="F270">
            <v>0.21</v>
          </cell>
          <cell r="G270">
            <v>0.16</v>
          </cell>
          <cell r="H270">
            <v>0</v>
          </cell>
          <cell r="I270">
            <v>0.14000000000000001</v>
          </cell>
          <cell r="J270">
            <v>0.21</v>
          </cell>
          <cell r="K270">
            <v>0</v>
          </cell>
          <cell r="L270">
            <v>0.19</v>
          </cell>
          <cell r="M270">
            <v>0</v>
          </cell>
          <cell r="N270">
            <v>0.16</v>
          </cell>
        </row>
        <row r="271">
          <cell r="C271">
            <v>38353</v>
          </cell>
          <cell r="D271">
            <v>0.22</v>
          </cell>
          <cell r="E271">
            <v>0.19</v>
          </cell>
          <cell r="F271">
            <v>0.22</v>
          </cell>
          <cell r="G271">
            <v>0.16</v>
          </cell>
          <cell r="H271">
            <v>0</v>
          </cell>
          <cell r="I271">
            <v>0.14000000000000001</v>
          </cell>
          <cell r="J271">
            <v>0.21</v>
          </cell>
          <cell r="K271">
            <v>0</v>
          </cell>
          <cell r="L271">
            <v>0.2</v>
          </cell>
          <cell r="M271">
            <v>0</v>
          </cell>
          <cell r="N271">
            <v>0.16</v>
          </cell>
        </row>
        <row r="272">
          <cell r="C272">
            <v>38718</v>
          </cell>
          <cell r="D272">
            <v>0.22</v>
          </cell>
          <cell r="E272">
            <v>0.18</v>
          </cell>
          <cell r="F272">
            <v>0.22</v>
          </cell>
          <cell r="G272">
            <v>0.16</v>
          </cell>
          <cell r="H272">
            <v>0</v>
          </cell>
          <cell r="I272">
            <v>0.14000000000000001</v>
          </cell>
          <cell r="J272">
            <v>0.21</v>
          </cell>
          <cell r="K272">
            <v>0</v>
          </cell>
          <cell r="L272">
            <v>0.2</v>
          </cell>
          <cell r="M272">
            <v>0</v>
          </cell>
          <cell r="N272">
            <v>0.16</v>
          </cell>
        </row>
        <row r="274">
          <cell r="C274" t="str">
            <v>Integral</v>
          </cell>
          <cell r="D274" t="str">
            <v>Pulse</v>
          </cell>
          <cell r="E274" t="str">
            <v>AGL</v>
          </cell>
          <cell r="F274" t="str">
            <v>TXU</v>
          </cell>
          <cell r="G274" t="str">
            <v>CitiPower</v>
          </cell>
          <cell r="H274" t="str">
            <v>Powercor</v>
          </cell>
          <cell r="I274" t="str">
            <v>Integral</v>
          </cell>
          <cell r="J274" t="str">
            <v>EnergyAustralia</v>
          </cell>
          <cell r="K274" t="str">
            <v>Rural NSW</v>
          </cell>
          <cell r="L274" t="str">
            <v>Energex</v>
          </cell>
          <cell r="M274" t="str">
            <v>Ergon</v>
          </cell>
          <cell r="N274" t="str">
            <v>Non Incumbent</v>
          </cell>
        </row>
        <row r="275">
          <cell r="C275">
            <v>36526</v>
          </cell>
          <cell r="D275">
            <v>0</v>
          </cell>
          <cell r="E275">
            <v>0</v>
          </cell>
          <cell r="F275">
            <v>0</v>
          </cell>
          <cell r="G275">
            <v>0</v>
          </cell>
          <cell r="H275">
            <v>0</v>
          </cell>
          <cell r="I275">
            <v>0</v>
          </cell>
          <cell r="J275">
            <v>0</v>
          </cell>
          <cell r="K275">
            <v>0</v>
          </cell>
          <cell r="L275">
            <v>0</v>
          </cell>
          <cell r="M275">
            <v>0</v>
          </cell>
          <cell r="N275">
            <v>0</v>
          </cell>
        </row>
        <row r="276">
          <cell r="C276">
            <v>36892</v>
          </cell>
          <cell r="D276">
            <v>0</v>
          </cell>
          <cell r="E276">
            <v>0</v>
          </cell>
          <cell r="F276">
            <v>0</v>
          </cell>
          <cell r="G276">
            <v>0</v>
          </cell>
          <cell r="H276">
            <v>0</v>
          </cell>
          <cell r="I276">
            <v>0</v>
          </cell>
          <cell r="J276">
            <v>0</v>
          </cell>
          <cell r="K276">
            <v>0</v>
          </cell>
          <cell r="L276">
            <v>0</v>
          </cell>
          <cell r="M276">
            <v>0</v>
          </cell>
          <cell r="N276">
            <v>0</v>
          </cell>
        </row>
        <row r="277">
          <cell r="C277">
            <v>37257</v>
          </cell>
          <cell r="D277">
            <v>0</v>
          </cell>
          <cell r="E277">
            <v>0</v>
          </cell>
          <cell r="F277">
            <v>0</v>
          </cell>
          <cell r="G277">
            <v>0</v>
          </cell>
          <cell r="H277">
            <v>0</v>
          </cell>
          <cell r="I277">
            <v>0</v>
          </cell>
          <cell r="J277">
            <v>0</v>
          </cell>
          <cell r="K277">
            <v>0</v>
          </cell>
          <cell r="L277">
            <v>0</v>
          </cell>
          <cell r="M277">
            <v>0</v>
          </cell>
          <cell r="N277">
            <v>0</v>
          </cell>
        </row>
        <row r="278">
          <cell r="C278">
            <v>37622</v>
          </cell>
          <cell r="D278">
            <v>0</v>
          </cell>
          <cell r="E278">
            <v>0</v>
          </cell>
          <cell r="F278">
            <v>0</v>
          </cell>
          <cell r="G278">
            <v>0</v>
          </cell>
          <cell r="H278">
            <v>0</v>
          </cell>
          <cell r="I278">
            <v>0</v>
          </cell>
          <cell r="J278">
            <v>0</v>
          </cell>
          <cell r="K278">
            <v>0</v>
          </cell>
          <cell r="L278">
            <v>0</v>
          </cell>
          <cell r="M278">
            <v>0</v>
          </cell>
          <cell r="N278">
            <v>0</v>
          </cell>
        </row>
        <row r="279">
          <cell r="C279">
            <v>37987</v>
          </cell>
          <cell r="D279">
            <v>0</v>
          </cell>
          <cell r="E279">
            <v>0</v>
          </cell>
          <cell r="F279">
            <v>0</v>
          </cell>
          <cell r="G279">
            <v>0</v>
          </cell>
          <cell r="H279">
            <v>0</v>
          </cell>
          <cell r="I279">
            <v>0</v>
          </cell>
          <cell r="J279">
            <v>0</v>
          </cell>
          <cell r="K279">
            <v>0</v>
          </cell>
          <cell r="L279">
            <v>0</v>
          </cell>
          <cell r="M279">
            <v>0</v>
          </cell>
          <cell r="N279">
            <v>0</v>
          </cell>
        </row>
        <row r="280">
          <cell r="C280">
            <v>38353</v>
          </cell>
          <cell r="D280">
            <v>0</v>
          </cell>
          <cell r="E280">
            <v>0</v>
          </cell>
          <cell r="F280">
            <v>0</v>
          </cell>
          <cell r="G280">
            <v>0</v>
          </cell>
          <cell r="H280">
            <v>0</v>
          </cell>
          <cell r="I280">
            <v>0</v>
          </cell>
          <cell r="J280">
            <v>0</v>
          </cell>
          <cell r="K280">
            <v>0</v>
          </cell>
          <cell r="L280">
            <v>0</v>
          </cell>
          <cell r="M280">
            <v>0</v>
          </cell>
          <cell r="N280">
            <v>0</v>
          </cell>
        </row>
        <row r="281">
          <cell r="C281">
            <v>38718</v>
          </cell>
          <cell r="D281">
            <v>0</v>
          </cell>
          <cell r="E281">
            <v>0</v>
          </cell>
          <cell r="F281">
            <v>0</v>
          </cell>
          <cell r="G281">
            <v>0</v>
          </cell>
          <cell r="H281">
            <v>0</v>
          </cell>
          <cell r="I281">
            <v>0</v>
          </cell>
          <cell r="J281">
            <v>0</v>
          </cell>
          <cell r="K281">
            <v>0</v>
          </cell>
          <cell r="L281">
            <v>0</v>
          </cell>
          <cell r="M281">
            <v>0</v>
          </cell>
          <cell r="N281">
            <v>0</v>
          </cell>
        </row>
        <row r="283">
          <cell r="C283" t="str">
            <v>EnergyAustralia</v>
          </cell>
          <cell r="D283" t="str">
            <v>Pulse</v>
          </cell>
          <cell r="E283" t="str">
            <v>AGL</v>
          </cell>
          <cell r="F283" t="str">
            <v>TXU</v>
          </cell>
          <cell r="G283" t="str">
            <v>CitiPower</v>
          </cell>
          <cell r="H283" t="str">
            <v>Powercor</v>
          </cell>
          <cell r="I283" t="str">
            <v>Integral</v>
          </cell>
          <cell r="J283" t="str">
            <v>EnergyAustralia</v>
          </cell>
          <cell r="K283" t="str">
            <v>Rural NSW</v>
          </cell>
          <cell r="L283" t="str">
            <v>Energex</v>
          </cell>
          <cell r="M283" t="str">
            <v>Ergon</v>
          </cell>
          <cell r="N283" t="str">
            <v>Non Incumbent</v>
          </cell>
        </row>
        <row r="284">
          <cell r="C284">
            <v>36526</v>
          </cell>
          <cell r="D284">
            <v>0</v>
          </cell>
          <cell r="E284">
            <v>0</v>
          </cell>
          <cell r="F284">
            <v>0</v>
          </cell>
          <cell r="G284">
            <v>0</v>
          </cell>
          <cell r="H284">
            <v>0</v>
          </cell>
          <cell r="I284">
            <v>0</v>
          </cell>
          <cell r="J284">
            <v>0</v>
          </cell>
          <cell r="K284">
            <v>0</v>
          </cell>
          <cell r="L284">
            <v>0</v>
          </cell>
          <cell r="M284">
            <v>0</v>
          </cell>
          <cell r="N284">
            <v>0</v>
          </cell>
        </row>
        <row r="285">
          <cell r="C285">
            <v>36892</v>
          </cell>
          <cell r="D285">
            <v>0</v>
          </cell>
          <cell r="E285">
            <v>0</v>
          </cell>
          <cell r="F285">
            <v>0</v>
          </cell>
          <cell r="G285">
            <v>0</v>
          </cell>
          <cell r="H285">
            <v>0</v>
          </cell>
          <cell r="I285">
            <v>0</v>
          </cell>
          <cell r="J285">
            <v>0</v>
          </cell>
          <cell r="K285">
            <v>0</v>
          </cell>
          <cell r="L285">
            <v>0</v>
          </cell>
          <cell r="M285">
            <v>0</v>
          </cell>
          <cell r="N285">
            <v>0</v>
          </cell>
        </row>
        <row r="286">
          <cell r="C286">
            <v>37257</v>
          </cell>
          <cell r="D286">
            <v>0.12</v>
          </cell>
          <cell r="E286">
            <v>0.1</v>
          </cell>
          <cell r="F286">
            <v>0.1</v>
          </cell>
          <cell r="G286">
            <v>0.1</v>
          </cell>
          <cell r="H286">
            <v>0.09</v>
          </cell>
          <cell r="I286">
            <v>0.08</v>
          </cell>
          <cell r="J286">
            <v>0</v>
          </cell>
          <cell r="K286">
            <v>0</v>
          </cell>
          <cell r="L286">
            <v>0.12</v>
          </cell>
          <cell r="M286">
            <v>0</v>
          </cell>
          <cell r="N286">
            <v>0.1</v>
          </cell>
        </row>
        <row r="287">
          <cell r="C287">
            <v>37622</v>
          </cell>
          <cell r="D287">
            <v>0.1</v>
          </cell>
          <cell r="E287">
            <v>0.12</v>
          </cell>
          <cell r="F287">
            <v>0.12</v>
          </cell>
          <cell r="G287">
            <v>0.1</v>
          </cell>
          <cell r="H287">
            <v>0.1</v>
          </cell>
          <cell r="I287">
            <v>0.09</v>
          </cell>
          <cell r="J287">
            <v>0</v>
          </cell>
          <cell r="K287">
            <v>0</v>
          </cell>
          <cell r="L287">
            <v>0.15</v>
          </cell>
          <cell r="M287">
            <v>0</v>
          </cell>
          <cell r="N287">
            <v>0.1</v>
          </cell>
        </row>
        <row r="288">
          <cell r="C288">
            <v>37987</v>
          </cell>
          <cell r="D288">
            <v>0.14000000000000001</v>
          </cell>
          <cell r="E288">
            <v>0.13</v>
          </cell>
          <cell r="F288">
            <v>0.13</v>
          </cell>
          <cell r="G288">
            <v>0.13</v>
          </cell>
          <cell r="H288">
            <v>0.13</v>
          </cell>
          <cell r="I288">
            <v>0.12</v>
          </cell>
          <cell r="J288">
            <v>0</v>
          </cell>
          <cell r="K288">
            <v>0</v>
          </cell>
          <cell r="L288">
            <v>0.15</v>
          </cell>
          <cell r="M288">
            <v>0</v>
          </cell>
          <cell r="N288">
            <v>0.12</v>
          </cell>
        </row>
        <row r="289">
          <cell r="C289">
            <v>38353</v>
          </cell>
          <cell r="D289">
            <v>0.15</v>
          </cell>
          <cell r="E289">
            <v>0.13</v>
          </cell>
          <cell r="F289">
            <v>0.13</v>
          </cell>
          <cell r="G289">
            <v>0.13</v>
          </cell>
          <cell r="H289">
            <v>0.15</v>
          </cell>
          <cell r="I289">
            <v>0.12</v>
          </cell>
          <cell r="J289">
            <v>0</v>
          </cell>
          <cell r="K289">
            <v>0</v>
          </cell>
          <cell r="L289">
            <v>0.15</v>
          </cell>
          <cell r="M289">
            <v>0</v>
          </cell>
          <cell r="N289">
            <v>0.12</v>
          </cell>
        </row>
        <row r="290">
          <cell r="C290">
            <v>38718</v>
          </cell>
          <cell r="D290">
            <v>0.15</v>
          </cell>
          <cell r="E290">
            <v>0.13</v>
          </cell>
          <cell r="F290">
            <v>0.13</v>
          </cell>
          <cell r="G290">
            <v>0.13</v>
          </cell>
          <cell r="H290">
            <v>0.15</v>
          </cell>
          <cell r="I290">
            <v>0.12</v>
          </cell>
          <cell r="J290">
            <v>0</v>
          </cell>
          <cell r="K290">
            <v>0</v>
          </cell>
          <cell r="L290">
            <v>0.15</v>
          </cell>
          <cell r="M290">
            <v>0</v>
          </cell>
          <cell r="N290">
            <v>0.12</v>
          </cell>
        </row>
        <row r="292">
          <cell r="C292" t="str">
            <v>Rural NSW</v>
          </cell>
          <cell r="D292" t="str">
            <v>Pulse</v>
          </cell>
          <cell r="E292" t="str">
            <v>AGL</v>
          </cell>
          <cell r="F292" t="str">
            <v>TXU</v>
          </cell>
          <cell r="G292" t="str">
            <v>CitiPower</v>
          </cell>
          <cell r="H292" t="str">
            <v>Powercor</v>
          </cell>
          <cell r="I292" t="str">
            <v>Integral</v>
          </cell>
          <cell r="J292" t="str">
            <v>EnergyAustralia</v>
          </cell>
          <cell r="K292" t="str">
            <v>Rural NSW</v>
          </cell>
          <cell r="L292" t="str">
            <v>Energex</v>
          </cell>
          <cell r="M292" t="str">
            <v>Ergon</v>
          </cell>
          <cell r="N292" t="str">
            <v>Non Incumbent</v>
          </cell>
        </row>
        <row r="293">
          <cell r="C293">
            <v>36526</v>
          </cell>
          <cell r="D293">
            <v>0</v>
          </cell>
          <cell r="E293">
            <v>0</v>
          </cell>
          <cell r="F293">
            <v>0</v>
          </cell>
          <cell r="G293">
            <v>0</v>
          </cell>
          <cell r="H293">
            <v>0</v>
          </cell>
          <cell r="I293">
            <v>0</v>
          </cell>
          <cell r="J293">
            <v>0</v>
          </cell>
          <cell r="K293">
            <v>0</v>
          </cell>
          <cell r="L293">
            <v>0</v>
          </cell>
          <cell r="M293">
            <v>0</v>
          </cell>
          <cell r="N293">
            <v>0</v>
          </cell>
        </row>
        <row r="294">
          <cell r="C294">
            <v>36892</v>
          </cell>
          <cell r="D294">
            <v>0</v>
          </cell>
          <cell r="E294">
            <v>0</v>
          </cell>
          <cell r="F294">
            <v>0</v>
          </cell>
          <cell r="G294">
            <v>0</v>
          </cell>
          <cell r="H294">
            <v>0</v>
          </cell>
          <cell r="I294">
            <v>0</v>
          </cell>
          <cell r="J294">
            <v>0</v>
          </cell>
          <cell r="K294">
            <v>0</v>
          </cell>
          <cell r="L294">
            <v>0</v>
          </cell>
          <cell r="M294">
            <v>0</v>
          </cell>
          <cell r="N294">
            <v>0</v>
          </cell>
        </row>
        <row r="295">
          <cell r="C295">
            <v>37257</v>
          </cell>
          <cell r="D295">
            <v>0</v>
          </cell>
          <cell r="E295">
            <v>0</v>
          </cell>
          <cell r="F295">
            <v>0</v>
          </cell>
          <cell r="G295">
            <v>0</v>
          </cell>
          <cell r="H295">
            <v>0</v>
          </cell>
          <cell r="I295">
            <v>0</v>
          </cell>
          <cell r="J295">
            <v>0</v>
          </cell>
          <cell r="K295">
            <v>0</v>
          </cell>
          <cell r="L295">
            <v>0</v>
          </cell>
          <cell r="M295">
            <v>0</v>
          </cell>
          <cell r="N295">
            <v>0</v>
          </cell>
        </row>
        <row r="296">
          <cell r="C296">
            <v>37622</v>
          </cell>
          <cell r="D296">
            <v>0</v>
          </cell>
          <cell r="E296">
            <v>0</v>
          </cell>
          <cell r="F296">
            <v>0</v>
          </cell>
          <cell r="G296">
            <v>0</v>
          </cell>
          <cell r="H296">
            <v>0</v>
          </cell>
          <cell r="I296">
            <v>0</v>
          </cell>
          <cell r="J296">
            <v>0</v>
          </cell>
          <cell r="K296">
            <v>0</v>
          </cell>
          <cell r="L296">
            <v>0</v>
          </cell>
          <cell r="M296">
            <v>0</v>
          </cell>
          <cell r="N296">
            <v>0</v>
          </cell>
        </row>
        <row r="297">
          <cell r="C297">
            <v>37987</v>
          </cell>
          <cell r="D297">
            <v>0</v>
          </cell>
          <cell r="E297">
            <v>0</v>
          </cell>
          <cell r="F297">
            <v>0</v>
          </cell>
          <cell r="G297">
            <v>0</v>
          </cell>
          <cell r="H297">
            <v>0</v>
          </cell>
          <cell r="I297">
            <v>0</v>
          </cell>
          <cell r="J297">
            <v>0</v>
          </cell>
          <cell r="K297">
            <v>0</v>
          </cell>
          <cell r="L297">
            <v>0</v>
          </cell>
          <cell r="M297">
            <v>0</v>
          </cell>
          <cell r="N297">
            <v>0</v>
          </cell>
        </row>
        <row r="298">
          <cell r="C298">
            <v>38353</v>
          </cell>
          <cell r="D298">
            <v>0</v>
          </cell>
          <cell r="E298">
            <v>0</v>
          </cell>
          <cell r="F298">
            <v>0</v>
          </cell>
          <cell r="G298">
            <v>0</v>
          </cell>
          <cell r="H298">
            <v>0</v>
          </cell>
          <cell r="I298">
            <v>0</v>
          </cell>
          <cell r="J298">
            <v>0</v>
          </cell>
          <cell r="K298">
            <v>0</v>
          </cell>
          <cell r="L298">
            <v>0</v>
          </cell>
          <cell r="M298">
            <v>0</v>
          </cell>
          <cell r="N298">
            <v>0</v>
          </cell>
        </row>
        <row r="299">
          <cell r="C299">
            <v>38718</v>
          </cell>
          <cell r="D299">
            <v>0</v>
          </cell>
          <cell r="E299">
            <v>0</v>
          </cell>
          <cell r="F299">
            <v>0</v>
          </cell>
          <cell r="G299">
            <v>0</v>
          </cell>
          <cell r="H299">
            <v>0</v>
          </cell>
          <cell r="I299">
            <v>0</v>
          </cell>
          <cell r="J299">
            <v>0</v>
          </cell>
          <cell r="K299">
            <v>0</v>
          </cell>
          <cell r="L299">
            <v>0</v>
          </cell>
          <cell r="M299">
            <v>0</v>
          </cell>
          <cell r="N299">
            <v>0</v>
          </cell>
        </row>
        <row r="301">
          <cell r="C301" t="str">
            <v>Energex</v>
          </cell>
          <cell r="D301" t="str">
            <v>Pulse</v>
          </cell>
          <cell r="E301" t="str">
            <v>AGL</v>
          </cell>
          <cell r="F301" t="str">
            <v>TXU</v>
          </cell>
          <cell r="G301" t="str">
            <v>CitiPower</v>
          </cell>
          <cell r="H301" t="str">
            <v>Powercor</v>
          </cell>
          <cell r="I301" t="str">
            <v>Integral</v>
          </cell>
          <cell r="J301" t="str">
            <v>EnergyAustralia</v>
          </cell>
          <cell r="K301" t="str">
            <v>Rural NSW</v>
          </cell>
          <cell r="L301" t="str">
            <v>Energex</v>
          </cell>
          <cell r="M301" t="str">
            <v>Ergon</v>
          </cell>
          <cell r="N301" t="str">
            <v>Non Incumbent</v>
          </cell>
        </row>
        <row r="302">
          <cell r="C302">
            <v>36526</v>
          </cell>
          <cell r="D302">
            <v>0</v>
          </cell>
          <cell r="E302">
            <v>0</v>
          </cell>
          <cell r="F302">
            <v>0</v>
          </cell>
          <cell r="G302">
            <v>0</v>
          </cell>
          <cell r="H302">
            <v>0</v>
          </cell>
          <cell r="I302">
            <v>0</v>
          </cell>
          <cell r="J302">
            <v>0</v>
          </cell>
          <cell r="K302">
            <v>0</v>
          </cell>
          <cell r="L302">
            <v>0</v>
          </cell>
          <cell r="M302">
            <v>0</v>
          </cell>
          <cell r="N302">
            <v>0</v>
          </cell>
        </row>
        <row r="303">
          <cell r="C303">
            <v>36892</v>
          </cell>
          <cell r="D303">
            <v>0</v>
          </cell>
          <cell r="E303">
            <v>0</v>
          </cell>
          <cell r="F303">
            <v>0</v>
          </cell>
          <cell r="G303">
            <v>0</v>
          </cell>
          <cell r="H303">
            <v>0</v>
          </cell>
          <cell r="I303">
            <v>0</v>
          </cell>
          <cell r="J303">
            <v>0</v>
          </cell>
          <cell r="K303">
            <v>0</v>
          </cell>
          <cell r="L303">
            <v>0</v>
          </cell>
          <cell r="M303">
            <v>0</v>
          </cell>
          <cell r="N303">
            <v>0</v>
          </cell>
        </row>
        <row r="304">
          <cell r="C304">
            <v>37257</v>
          </cell>
          <cell r="D304">
            <v>0.16</v>
          </cell>
          <cell r="E304">
            <v>0.16</v>
          </cell>
          <cell r="F304">
            <v>0.18</v>
          </cell>
          <cell r="G304">
            <v>0.16</v>
          </cell>
          <cell r="H304">
            <v>0.16</v>
          </cell>
          <cell r="I304">
            <v>0.15</v>
          </cell>
          <cell r="J304">
            <v>0.15</v>
          </cell>
          <cell r="K304">
            <v>0</v>
          </cell>
          <cell r="L304">
            <v>0</v>
          </cell>
          <cell r="M304">
            <v>0</v>
          </cell>
          <cell r="N304">
            <v>0.15</v>
          </cell>
        </row>
        <row r="305">
          <cell r="C305">
            <v>37622</v>
          </cell>
          <cell r="D305">
            <v>0.18</v>
          </cell>
          <cell r="E305">
            <v>0.16</v>
          </cell>
          <cell r="F305">
            <v>0.17</v>
          </cell>
          <cell r="G305">
            <v>0.16</v>
          </cell>
          <cell r="H305">
            <v>0.18</v>
          </cell>
          <cell r="I305">
            <v>0.18</v>
          </cell>
          <cell r="J305">
            <v>0.15</v>
          </cell>
          <cell r="K305">
            <v>0</v>
          </cell>
          <cell r="L305">
            <v>0</v>
          </cell>
          <cell r="M305">
            <v>0</v>
          </cell>
          <cell r="N305">
            <v>0.15</v>
          </cell>
        </row>
        <row r="306">
          <cell r="C306">
            <v>37987</v>
          </cell>
          <cell r="D306">
            <v>0.16</v>
          </cell>
          <cell r="E306">
            <v>0.18</v>
          </cell>
          <cell r="F306">
            <v>0.18</v>
          </cell>
          <cell r="G306">
            <v>0.18</v>
          </cell>
          <cell r="H306">
            <v>0.18</v>
          </cell>
          <cell r="I306">
            <v>0.15</v>
          </cell>
          <cell r="J306">
            <v>0.15</v>
          </cell>
          <cell r="K306">
            <v>0</v>
          </cell>
          <cell r="L306">
            <v>0</v>
          </cell>
          <cell r="M306">
            <v>0</v>
          </cell>
          <cell r="N306">
            <v>0.15</v>
          </cell>
        </row>
        <row r="307">
          <cell r="C307">
            <v>38353</v>
          </cell>
          <cell r="D307">
            <v>0.16</v>
          </cell>
          <cell r="E307">
            <v>0.15</v>
          </cell>
          <cell r="F307">
            <v>0.15</v>
          </cell>
          <cell r="G307">
            <v>0.15</v>
          </cell>
          <cell r="H307">
            <v>0.15</v>
          </cell>
          <cell r="I307">
            <v>0.15</v>
          </cell>
          <cell r="J307">
            <v>0.15</v>
          </cell>
          <cell r="K307">
            <v>0</v>
          </cell>
          <cell r="L307">
            <v>0</v>
          </cell>
          <cell r="M307">
            <v>0</v>
          </cell>
          <cell r="N307">
            <v>0.15</v>
          </cell>
        </row>
        <row r="308">
          <cell r="C308">
            <v>38718</v>
          </cell>
          <cell r="D308">
            <v>0.16</v>
          </cell>
          <cell r="E308">
            <v>0.15</v>
          </cell>
          <cell r="F308">
            <v>0.15</v>
          </cell>
          <cell r="G308">
            <v>0.15</v>
          </cell>
          <cell r="H308">
            <v>0.15</v>
          </cell>
          <cell r="I308">
            <v>0.15</v>
          </cell>
          <cell r="J308">
            <v>0.15</v>
          </cell>
          <cell r="K308">
            <v>0</v>
          </cell>
          <cell r="L308">
            <v>0</v>
          </cell>
          <cell r="M308">
            <v>0</v>
          </cell>
          <cell r="N308">
            <v>0.15</v>
          </cell>
        </row>
        <row r="310">
          <cell r="C310" t="str">
            <v>Ergon</v>
          </cell>
          <cell r="D310" t="str">
            <v>Pulse</v>
          </cell>
          <cell r="E310" t="str">
            <v>AGL</v>
          </cell>
          <cell r="F310" t="str">
            <v>TXU</v>
          </cell>
          <cell r="G310" t="str">
            <v>CitiPower</v>
          </cell>
          <cell r="H310" t="str">
            <v>Powercor</v>
          </cell>
          <cell r="I310" t="str">
            <v>Integral</v>
          </cell>
          <cell r="J310" t="str">
            <v>EnergyAustralia</v>
          </cell>
          <cell r="K310" t="str">
            <v>Rural NSW</v>
          </cell>
          <cell r="L310" t="str">
            <v>Energex</v>
          </cell>
          <cell r="M310" t="str">
            <v>Ergon</v>
          </cell>
          <cell r="N310" t="str">
            <v>Non Incumbent</v>
          </cell>
        </row>
        <row r="311">
          <cell r="C311">
            <v>36526</v>
          </cell>
          <cell r="D311">
            <v>0</v>
          </cell>
          <cell r="E311">
            <v>0</v>
          </cell>
          <cell r="F311">
            <v>0</v>
          </cell>
          <cell r="G311">
            <v>0</v>
          </cell>
          <cell r="H311">
            <v>0</v>
          </cell>
          <cell r="I311">
            <v>0</v>
          </cell>
          <cell r="J311">
            <v>0</v>
          </cell>
          <cell r="K311">
            <v>0</v>
          </cell>
          <cell r="L311">
            <v>0</v>
          </cell>
          <cell r="M311">
            <v>0</v>
          </cell>
          <cell r="N311">
            <v>0</v>
          </cell>
        </row>
        <row r="312">
          <cell r="C312">
            <v>36892</v>
          </cell>
          <cell r="D312">
            <v>0</v>
          </cell>
          <cell r="E312">
            <v>0</v>
          </cell>
          <cell r="F312">
            <v>0</v>
          </cell>
          <cell r="G312">
            <v>0</v>
          </cell>
          <cell r="H312">
            <v>0</v>
          </cell>
          <cell r="I312">
            <v>0</v>
          </cell>
          <cell r="J312">
            <v>0</v>
          </cell>
          <cell r="K312">
            <v>0</v>
          </cell>
          <cell r="L312">
            <v>0</v>
          </cell>
          <cell r="M312">
            <v>0</v>
          </cell>
          <cell r="N312">
            <v>0</v>
          </cell>
        </row>
        <row r="313">
          <cell r="C313">
            <v>37257</v>
          </cell>
          <cell r="D313">
            <v>0</v>
          </cell>
          <cell r="E313">
            <v>0</v>
          </cell>
          <cell r="F313">
            <v>0</v>
          </cell>
          <cell r="G313">
            <v>0</v>
          </cell>
          <cell r="H313">
            <v>0</v>
          </cell>
          <cell r="I313">
            <v>0</v>
          </cell>
          <cell r="J313">
            <v>0</v>
          </cell>
          <cell r="K313">
            <v>0</v>
          </cell>
          <cell r="L313">
            <v>0</v>
          </cell>
          <cell r="M313">
            <v>0</v>
          </cell>
          <cell r="N313">
            <v>0</v>
          </cell>
        </row>
        <row r="314">
          <cell r="C314">
            <v>37622</v>
          </cell>
          <cell r="D314">
            <v>0</v>
          </cell>
          <cell r="E314">
            <v>0</v>
          </cell>
          <cell r="F314">
            <v>0</v>
          </cell>
          <cell r="G314">
            <v>0</v>
          </cell>
          <cell r="H314">
            <v>0</v>
          </cell>
          <cell r="I314">
            <v>0</v>
          </cell>
          <cell r="J314">
            <v>0</v>
          </cell>
          <cell r="K314">
            <v>0</v>
          </cell>
          <cell r="L314">
            <v>0</v>
          </cell>
          <cell r="M314">
            <v>0</v>
          </cell>
          <cell r="N314">
            <v>0</v>
          </cell>
        </row>
        <row r="315">
          <cell r="C315">
            <v>37987</v>
          </cell>
          <cell r="D315">
            <v>0</v>
          </cell>
          <cell r="E315">
            <v>0</v>
          </cell>
          <cell r="F315">
            <v>0</v>
          </cell>
          <cell r="G315">
            <v>0</v>
          </cell>
          <cell r="H315">
            <v>0</v>
          </cell>
          <cell r="I315">
            <v>0</v>
          </cell>
          <cell r="J315">
            <v>0</v>
          </cell>
          <cell r="K315">
            <v>0</v>
          </cell>
          <cell r="L315">
            <v>0</v>
          </cell>
          <cell r="M315">
            <v>0</v>
          </cell>
          <cell r="N315">
            <v>0</v>
          </cell>
        </row>
        <row r="316">
          <cell r="C316">
            <v>38353</v>
          </cell>
          <cell r="D316">
            <v>0</v>
          </cell>
          <cell r="E316">
            <v>0</v>
          </cell>
          <cell r="F316">
            <v>0</v>
          </cell>
          <cell r="G316">
            <v>0</v>
          </cell>
          <cell r="H316">
            <v>0</v>
          </cell>
          <cell r="I316">
            <v>0</v>
          </cell>
          <cell r="J316">
            <v>0</v>
          </cell>
          <cell r="K316">
            <v>0</v>
          </cell>
          <cell r="L316">
            <v>0</v>
          </cell>
          <cell r="M316">
            <v>0</v>
          </cell>
          <cell r="N316">
            <v>0</v>
          </cell>
        </row>
        <row r="317">
          <cell r="C317">
            <v>38718</v>
          </cell>
          <cell r="D317">
            <v>0</v>
          </cell>
          <cell r="E317">
            <v>0</v>
          </cell>
          <cell r="F317">
            <v>0</v>
          </cell>
          <cell r="G317">
            <v>0</v>
          </cell>
          <cell r="H317">
            <v>0</v>
          </cell>
          <cell r="I317">
            <v>0</v>
          </cell>
          <cell r="J317">
            <v>0</v>
          </cell>
          <cell r="K317">
            <v>0</v>
          </cell>
          <cell r="L317">
            <v>0</v>
          </cell>
          <cell r="M317">
            <v>0</v>
          </cell>
          <cell r="N317">
            <v>0</v>
          </cell>
        </row>
        <row r="319">
          <cell r="C319" t="str">
            <v>Non Incumbent</v>
          </cell>
          <cell r="D319" t="str">
            <v>Pulse</v>
          </cell>
          <cell r="E319" t="str">
            <v>AGL</v>
          </cell>
          <cell r="F319" t="str">
            <v>TXU</v>
          </cell>
          <cell r="G319" t="str">
            <v>CitiPower</v>
          </cell>
          <cell r="H319" t="str">
            <v>Powercor</v>
          </cell>
          <cell r="I319" t="str">
            <v>Integral</v>
          </cell>
          <cell r="J319" t="str">
            <v>EnergyAustralia</v>
          </cell>
          <cell r="K319" t="str">
            <v>Rural NSW</v>
          </cell>
          <cell r="L319" t="str">
            <v>Energex</v>
          </cell>
          <cell r="M319" t="str">
            <v>Ergon</v>
          </cell>
          <cell r="N319" t="str">
            <v>Non Incumbent</v>
          </cell>
        </row>
        <row r="320">
          <cell r="C320">
            <v>36526</v>
          </cell>
          <cell r="D320">
            <v>0</v>
          </cell>
          <cell r="E320">
            <v>0</v>
          </cell>
          <cell r="F320">
            <v>0</v>
          </cell>
          <cell r="G320">
            <v>0</v>
          </cell>
          <cell r="H320">
            <v>0</v>
          </cell>
          <cell r="I320">
            <v>0</v>
          </cell>
          <cell r="J320">
            <v>0</v>
          </cell>
          <cell r="K320">
            <v>0</v>
          </cell>
          <cell r="L320">
            <v>0</v>
          </cell>
          <cell r="M320">
            <v>0</v>
          </cell>
          <cell r="N320">
            <v>0</v>
          </cell>
        </row>
        <row r="321">
          <cell r="C321">
            <v>36892</v>
          </cell>
          <cell r="D321">
            <v>0</v>
          </cell>
          <cell r="E321">
            <v>0</v>
          </cell>
          <cell r="F321">
            <v>0</v>
          </cell>
          <cell r="G321">
            <v>0</v>
          </cell>
          <cell r="H321">
            <v>0</v>
          </cell>
          <cell r="I321">
            <v>0</v>
          </cell>
          <cell r="J321">
            <v>0</v>
          </cell>
          <cell r="K321">
            <v>0</v>
          </cell>
          <cell r="L321">
            <v>0</v>
          </cell>
          <cell r="M321">
            <v>0</v>
          </cell>
          <cell r="N321">
            <v>0</v>
          </cell>
        </row>
        <row r="322">
          <cell r="C322">
            <v>37257</v>
          </cell>
          <cell r="D322">
            <v>0.08</v>
          </cell>
          <cell r="E322">
            <v>0.08</v>
          </cell>
          <cell r="F322">
            <v>0.08</v>
          </cell>
          <cell r="G322">
            <v>0.08</v>
          </cell>
          <cell r="H322">
            <v>0.08</v>
          </cell>
          <cell r="I322">
            <v>0.08</v>
          </cell>
          <cell r="J322">
            <v>0.08</v>
          </cell>
          <cell r="K322">
            <v>0</v>
          </cell>
          <cell r="L322">
            <v>0.08</v>
          </cell>
          <cell r="M322">
            <v>0</v>
          </cell>
          <cell r="N322">
            <v>0</v>
          </cell>
        </row>
        <row r="323">
          <cell r="C323">
            <v>37622</v>
          </cell>
          <cell r="D323">
            <v>0.05</v>
          </cell>
          <cell r="E323">
            <v>0.05</v>
          </cell>
          <cell r="F323">
            <v>0.05</v>
          </cell>
          <cell r="G323">
            <v>0.05</v>
          </cell>
          <cell r="H323">
            <v>0.05</v>
          </cell>
          <cell r="I323">
            <v>0.05</v>
          </cell>
          <cell r="J323">
            <v>0.05</v>
          </cell>
          <cell r="K323">
            <v>0</v>
          </cell>
          <cell r="L323">
            <v>0.05</v>
          </cell>
          <cell r="M323">
            <v>0</v>
          </cell>
          <cell r="N323">
            <v>0</v>
          </cell>
        </row>
        <row r="324">
          <cell r="C324">
            <v>37987</v>
          </cell>
          <cell r="D324">
            <v>0.05</v>
          </cell>
          <cell r="E324">
            <v>0.05</v>
          </cell>
          <cell r="F324">
            <v>0.05</v>
          </cell>
          <cell r="G324">
            <v>0.05</v>
          </cell>
          <cell r="H324">
            <v>0.05</v>
          </cell>
          <cell r="I324">
            <v>0.05</v>
          </cell>
          <cell r="J324">
            <v>0.05</v>
          </cell>
          <cell r="K324">
            <v>0</v>
          </cell>
          <cell r="L324">
            <v>0.05</v>
          </cell>
          <cell r="M324">
            <v>0</v>
          </cell>
          <cell r="N324">
            <v>0</v>
          </cell>
        </row>
        <row r="325">
          <cell r="C325">
            <v>38353</v>
          </cell>
          <cell r="D325">
            <v>0.05</v>
          </cell>
          <cell r="E325">
            <v>0.05</v>
          </cell>
          <cell r="F325">
            <v>0.05</v>
          </cell>
          <cell r="G325">
            <v>0.05</v>
          </cell>
          <cell r="H325">
            <v>0.05</v>
          </cell>
          <cell r="I325">
            <v>0.05</v>
          </cell>
          <cell r="J325">
            <v>0.05</v>
          </cell>
          <cell r="K325">
            <v>0</v>
          </cell>
          <cell r="L325">
            <v>0.05</v>
          </cell>
          <cell r="M325">
            <v>0</v>
          </cell>
          <cell r="N325">
            <v>0</v>
          </cell>
        </row>
        <row r="326">
          <cell r="C326">
            <v>38718</v>
          </cell>
          <cell r="D326">
            <v>0.05</v>
          </cell>
          <cell r="E326">
            <v>0.05</v>
          </cell>
          <cell r="F326">
            <v>0.05</v>
          </cell>
          <cell r="G326">
            <v>0.05</v>
          </cell>
          <cell r="H326">
            <v>0.05</v>
          </cell>
          <cell r="I326">
            <v>0.05</v>
          </cell>
          <cell r="J326">
            <v>0.05</v>
          </cell>
          <cell r="K326">
            <v>0</v>
          </cell>
          <cell r="L326">
            <v>0.05</v>
          </cell>
          <cell r="M326">
            <v>0</v>
          </cell>
          <cell r="N326">
            <v>0</v>
          </cell>
        </row>
        <row r="338">
          <cell r="C338" t="str">
            <v>Pulse wins from:</v>
          </cell>
          <cell r="D338" t="str">
            <v>Pulse</v>
          </cell>
          <cell r="E338" t="str">
            <v>AGL</v>
          </cell>
          <cell r="F338" t="str">
            <v>TXU</v>
          </cell>
          <cell r="G338" t="str">
            <v>CitiPower</v>
          </cell>
          <cell r="H338" t="str">
            <v>Powercor</v>
          </cell>
          <cell r="I338" t="str">
            <v>Integral</v>
          </cell>
          <cell r="J338" t="str">
            <v>EnergyAustralia</v>
          </cell>
          <cell r="K338" t="str">
            <v>Rural NSW</v>
          </cell>
          <cell r="L338" t="str">
            <v>Energex</v>
          </cell>
          <cell r="M338" t="str">
            <v>Ergon</v>
          </cell>
          <cell r="N338" t="str">
            <v>Non Incumbent</v>
          </cell>
        </row>
        <row r="339">
          <cell r="C339">
            <v>36526</v>
          </cell>
          <cell r="D339">
            <v>0</v>
          </cell>
          <cell r="E339">
            <v>0</v>
          </cell>
          <cell r="F339">
            <v>0</v>
          </cell>
          <cell r="G339">
            <v>0</v>
          </cell>
          <cell r="H339">
            <v>0</v>
          </cell>
          <cell r="I339">
            <v>0</v>
          </cell>
          <cell r="J339">
            <v>0</v>
          </cell>
          <cell r="K339">
            <v>0</v>
          </cell>
          <cell r="L339">
            <v>0</v>
          </cell>
          <cell r="M339">
            <v>0</v>
          </cell>
          <cell r="N339">
            <v>0</v>
          </cell>
        </row>
        <row r="340">
          <cell r="C340">
            <v>36892</v>
          </cell>
          <cell r="D340">
            <v>0</v>
          </cell>
          <cell r="E340">
            <v>0</v>
          </cell>
          <cell r="F340">
            <v>0</v>
          </cell>
          <cell r="G340">
            <v>0</v>
          </cell>
          <cell r="H340">
            <v>0</v>
          </cell>
          <cell r="I340">
            <v>0</v>
          </cell>
          <cell r="J340">
            <v>0</v>
          </cell>
          <cell r="K340">
            <v>0</v>
          </cell>
          <cell r="L340">
            <v>0</v>
          </cell>
          <cell r="M340">
            <v>0</v>
          </cell>
          <cell r="N340">
            <v>0</v>
          </cell>
        </row>
        <row r="341">
          <cell r="C341">
            <v>37257</v>
          </cell>
          <cell r="D341">
            <v>0</v>
          </cell>
          <cell r="E341">
            <v>0.2</v>
          </cell>
          <cell r="F341">
            <v>0.2</v>
          </cell>
          <cell r="G341">
            <v>0.2</v>
          </cell>
          <cell r="H341">
            <v>0.21</v>
          </cell>
          <cell r="I341">
            <v>0.21</v>
          </cell>
          <cell r="J341">
            <v>0.22</v>
          </cell>
          <cell r="K341">
            <v>0</v>
          </cell>
          <cell r="L341">
            <v>0.21</v>
          </cell>
          <cell r="M341">
            <v>0</v>
          </cell>
          <cell r="N341">
            <v>0.18</v>
          </cell>
        </row>
        <row r="342">
          <cell r="C342">
            <v>37622</v>
          </cell>
          <cell r="D342">
            <v>0</v>
          </cell>
          <cell r="E342">
            <v>0.22</v>
          </cell>
          <cell r="F342">
            <v>0.22</v>
          </cell>
          <cell r="G342">
            <v>0.22</v>
          </cell>
          <cell r="H342">
            <v>0.22</v>
          </cell>
          <cell r="I342">
            <v>0.2</v>
          </cell>
          <cell r="J342">
            <v>0.22</v>
          </cell>
          <cell r="K342">
            <v>0</v>
          </cell>
          <cell r="L342">
            <v>0.22</v>
          </cell>
          <cell r="M342">
            <v>0</v>
          </cell>
          <cell r="N342">
            <v>0.2</v>
          </cell>
        </row>
        <row r="343">
          <cell r="C343">
            <v>37987</v>
          </cell>
          <cell r="D343">
            <v>0</v>
          </cell>
          <cell r="E343">
            <v>0.21</v>
          </cell>
          <cell r="F343">
            <v>0.22</v>
          </cell>
          <cell r="G343">
            <v>0.19</v>
          </cell>
          <cell r="H343">
            <v>0.21</v>
          </cell>
          <cell r="I343">
            <v>0.2</v>
          </cell>
          <cell r="J343">
            <v>0.23</v>
          </cell>
          <cell r="K343">
            <v>0</v>
          </cell>
          <cell r="L343">
            <v>0.21</v>
          </cell>
          <cell r="M343">
            <v>0</v>
          </cell>
          <cell r="N343">
            <v>0.2</v>
          </cell>
        </row>
        <row r="344">
          <cell r="C344">
            <v>38353</v>
          </cell>
          <cell r="D344">
            <v>0</v>
          </cell>
          <cell r="E344">
            <v>0.22</v>
          </cell>
          <cell r="F344">
            <v>0.24</v>
          </cell>
          <cell r="G344">
            <v>0.2</v>
          </cell>
          <cell r="H344">
            <v>0.23</v>
          </cell>
          <cell r="I344">
            <v>0.2</v>
          </cell>
          <cell r="J344">
            <v>0.23</v>
          </cell>
          <cell r="K344">
            <v>0</v>
          </cell>
          <cell r="L344">
            <v>0.22</v>
          </cell>
          <cell r="M344">
            <v>0</v>
          </cell>
          <cell r="N344">
            <v>0.2</v>
          </cell>
        </row>
        <row r="345">
          <cell r="C345">
            <v>38718</v>
          </cell>
          <cell r="D345">
            <v>0</v>
          </cell>
          <cell r="E345">
            <v>0.23</v>
          </cell>
          <cell r="F345">
            <v>0.24</v>
          </cell>
          <cell r="G345">
            <v>0.2</v>
          </cell>
          <cell r="H345">
            <v>0.23</v>
          </cell>
          <cell r="I345">
            <v>0.2</v>
          </cell>
          <cell r="J345">
            <v>0.23</v>
          </cell>
          <cell r="K345">
            <v>0</v>
          </cell>
          <cell r="L345">
            <v>0.22</v>
          </cell>
          <cell r="M345">
            <v>0</v>
          </cell>
          <cell r="N345">
            <v>0.2</v>
          </cell>
        </row>
        <row r="347">
          <cell r="C347" t="str">
            <v>AGL</v>
          </cell>
          <cell r="D347" t="str">
            <v>Pulse</v>
          </cell>
          <cell r="E347" t="str">
            <v>AGL</v>
          </cell>
          <cell r="F347" t="str">
            <v>TXU</v>
          </cell>
          <cell r="G347" t="str">
            <v>CitiPower</v>
          </cell>
          <cell r="H347" t="str">
            <v>Powercor</v>
          </cell>
          <cell r="I347" t="str">
            <v>Integral</v>
          </cell>
          <cell r="J347" t="str">
            <v>EnergyAustralia</v>
          </cell>
          <cell r="K347" t="str">
            <v>Rural NSW</v>
          </cell>
          <cell r="L347" t="str">
            <v>Energex</v>
          </cell>
          <cell r="M347" t="str">
            <v>Ergon</v>
          </cell>
          <cell r="N347" t="str">
            <v>Non Incumbent</v>
          </cell>
        </row>
        <row r="348">
          <cell r="C348">
            <v>36526</v>
          </cell>
          <cell r="D348">
            <v>0</v>
          </cell>
          <cell r="E348">
            <v>0</v>
          </cell>
          <cell r="F348">
            <v>0</v>
          </cell>
          <cell r="G348">
            <v>0</v>
          </cell>
          <cell r="H348">
            <v>0</v>
          </cell>
          <cell r="I348">
            <v>0</v>
          </cell>
          <cell r="J348">
            <v>0</v>
          </cell>
          <cell r="K348">
            <v>0</v>
          </cell>
          <cell r="L348">
            <v>0</v>
          </cell>
          <cell r="M348">
            <v>0</v>
          </cell>
          <cell r="N348">
            <v>0</v>
          </cell>
        </row>
        <row r="349">
          <cell r="C349">
            <v>36892</v>
          </cell>
          <cell r="D349">
            <v>0</v>
          </cell>
          <cell r="E349">
            <v>0</v>
          </cell>
          <cell r="F349">
            <v>0</v>
          </cell>
          <cell r="G349">
            <v>0</v>
          </cell>
          <cell r="H349">
            <v>0</v>
          </cell>
          <cell r="I349">
            <v>0</v>
          </cell>
          <cell r="J349">
            <v>0</v>
          </cell>
          <cell r="K349">
            <v>0</v>
          </cell>
          <cell r="L349">
            <v>0</v>
          </cell>
          <cell r="M349">
            <v>0</v>
          </cell>
          <cell r="N349">
            <v>0</v>
          </cell>
        </row>
        <row r="350">
          <cell r="C350">
            <v>37257</v>
          </cell>
          <cell r="D350">
            <v>0.18</v>
          </cell>
          <cell r="E350">
            <v>0</v>
          </cell>
          <cell r="F350">
            <v>0.16</v>
          </cell>
          <cell r="G350">
            <v>0.15</v>
          </cell>
          <cell r="H350">
            <v>0.17</v>
          </cell>
          <cell r="I350">
            <v>0.14000000000000001</v>
          </cell>
          <cell r="J350">
            <v>0.18</v>
          </cell>
          <cell r="K350">
            <v>0</v>
          </cell>
          <cell r="L350">
            <v>0.19</v>
          </cell>
          <cell r="M350">
            <v>0</v>
          </cell>
          <cell r="N350">
            <v>0.14000000000000001</v>
          </cell>
        </row>
        <row r="351">
          <cell r="C351">
            <v>37622</v>
          </cell>
          <cell r="D351">
            <v>0.18</v>
          </cell>
          <cell r="E351">
            <v>0</v>
          </cell>
          <cell r="F351">
            <v>0.18</v>
          </cell>
          <cell r="G351">
            <v>0.16</v>
          </cell>
          <cell r="H351">
            <v>0.19</v>
          </cell>
          <cell r="I351">
            <v>0.14000000000000001</v>
          </cell>
          <cell r="J351">
            <v>0.18</v>
          </cell>
          <cell r="K351">
            <v>0</v>
          </cell>
          <cell r="L351">
            <v>0.18</v>
          </cell>
          <cell r="M351">
            <v>0</v>
          </cell>
          <cell r="N351">
            <v>0.16</v>
          </cell>
        </row>
        <row r="352">
          <cell r="C352">
            <v>37987</v>
          </cell>
          <cell r="D352">
            <v>0.18</v>
          </cell>
          <cell r="E352">
            <v>0</v>
          </cell>
          <cell r="F352">
            <v>0.16</v>
          </cell>
          <cell r="G352">
            <v>0.14000000000000001</v>
          </cell>
          <cell r="H352">
            <v>0.17</v>
          </cell>
          <cell r="I352">
            <v>0.15</v>
          </cell>
          <cell r="J352">
            <v>0.15</v>
          </cell>
          <cell r="K352">
            <v>0</v>
          </cell>
          <cell r="L352">
            <v>0.19</v>
          </cell>
          <cell r="M352">
            <v>0</v>
          </cell>
          <cell r="N352">
            <v>0.16</v>
          </cell>
        </row>
        <row r="353">
          <cell r="C353">
            <v>38353</v>
          </cell>
          <cell r="D353">
            <v>0.15</v>
          </cell>
          <cell r="E353">
            <v>0</v>
          </cell>
          <cell r="F353">
            <v>0.16</v>
          </cell>
          <cell r="G353">
            <v>0.16</v>
          </cell>
          <cell r="H353">
            <v>0.15</v>
          </cell>
          <cell r="I353">
            <v>0.15</v>
          </cell>
          <cell r="J353">
            <v>0.15</v>
          </cell>
          <cell r="K353">
            <v>0</v>
          </cell>
          <cell r="L353">
            <v>0.17</v>
          </cell>
          <cell r="M353">
            <v>0</v>
          </cell>
          <cell r="N353">
            <v>0.16</v>
          </cell>
        </row>
        <row r="354">
          <cell r="C354">
            <v>38718</v>
          </cell>
          <cell r="D354">
            <v>0.15</v>
          </cell>
          <cell r="E354">
            <v>0</v>
          </cell>
          <cell r="F354">
            <v>0.16</v>
          </cell>
          <cell r="G354">
            <v>0.16</v>
          </cell>
          <cell r="H354">
            <v>0.15</v>
          </cell>
          <cell r="I354">
            <v>0.15</v>
          </cell>
          <cell r="J354">
            <v>0.15</v>
          </cell>
          <cell r="K354">
            <v>0</v>
          </cell>
          <cell r="L354">
            <v>0.17</v>
          </cell>
          <cell r="M354">
            <v>0</v>
          </cell>
          <cell r="N354">
            <v>0.16</v>
          </cell>
        </row>
        <row r="356">
          <cell r="C356" t="str">
            <v>TXU</v>
          </cell>
          <cell r="D356" t="str">
            <v>Pulse</v>
          </cell>
          <cell r="E356" t="str">
            <v>AGL</v>
          </cell>
          <cell r="F356" t="str">
            <v>TXU</v>
          </cell>
          <cell r="G356" t="str">
            <v>CitiPower</v>
          </cell>
          <cell r="H356" t="str">
            <v>Powercor</v>
          </cell>
          <cell r="I356" t="str">
            <v>Integral</v>
          </cell>
          <cell r="J356" t="str">
            <v>EnergyAustralia</v>
          </cell>
          <cell r="K356" t="str">
            <v>Rural NSW</v>
          </cell>
          <cell r="L356" t="str">
            <v>Energex</v>
          </cell>
          <cell r="M356" t="str">
            <v>Ergon</v>
          </cell>
          <cell r="N356" t="str">
            <v>Non Incumbent</v>
          </cell>
        </row>
        <row r="357">
          <cell r="C357">
            <v>36526</v>
          </cell>
          <cell r="D357">
            <v>0</v>
          </cell>
          <cell r="E357">
            <v>0</v>
          </cell>
          <cell r="F357">
            <v>0</v>
          </cell>
          <cell r="G357">
            <v>0</v>
          </cell>
          <cell r="H357">
            <v>0</v>
          </cell>
          <cell r="I357">
            <v>0</v>
          </cell>
          <cell r="J357">
            <v>0</v>
          </cell>
          <cell r="K357">
            <v>0</v>
          </cell>
          <cell r="L357">
            <v>0</v>
          </cell>
          <cell r="M357">
            <v>0</v>
          </cell>
          <cell r="N357">
            <v>0</v>
          </cell>
        </row>
        <row r="358">
          <cell r="C358">
            <v>36892</v>
          </cell>
          <cell r="D358">
            <v>0</v>
          </cell>
          <cell r="E358">
            <v>0</v>
          </cell>
          <cell r="F358">
            <v>0</v>
          </cell>
          <cell r="G358">
            <v>0</v>
          </cell>
          <cell r="H358">
            <v>0</v>
          </cell>
          <cell r="I358">
            <v>0</v>
          </cell>
          <cell r="J358">
            <v>0</v>
          </cell>
          <cell r="K358">
            <v>0</v>
          </cell>
          <cell r="L358">
            <v>0</v>
          </cell>
          <cell r="M358">
            <v>0</v>
          </cell>
          <cell r="N358">
            <v>0</v>
          </cell>
        </row>
        <row r="359">
          <cell r="C359">
            <v>37257</v>
          </cell>
          <cell r="D359">
            <v>0.2</v>
          </cell>
          <cell r="E359">
            <v>0.2</v>
          </cell>
          <cell r="F359">
            <v>0</v>
          </cell>
          <cell r="G359">
            <v>0.15</v>
          </cell>
          <cell r="H359">
            <v>0.19</v>
          </cell>
          <cell r="I359">
            <v>0.19</v>
          </cell>
          <cell r="J359">
            <v>0.19</v>
          </cell>
          <cell r="K359">
            <v>0</v>
          </cell>
          <cell r="L359">
            <v>0.2</v>
          </cell>
          <cell r="M359">
            <v>0</v>
          </cell>
          <cell r="N359">
            <v>0.17</v>
          </cell>
        </row>
        <row r="360">
          <cell r="C360">
            <v>37622</v>
          </cell>
          <cell r="D360">
            <v>0.22</v>
          </cell>
          <cell r="E360">
            <v>0.22</v>
          </cell>
          <cell r="F360">
            <v>0</v>
          </cell>
          <cell r="G360">
            <v>0.15</v>
          </cell>
          <cell r="H360">
            <v>0.21</v>
          </cell>
          <cell r="I360">
            <v>0.19</v>
          </cell>
          <cell r="J360">
            <v>0.2</v>
          </cell>
          <cell r="K360">
            <v>0</v>
          </cell>
          <cell r="L360">
            <v>0.2</v>
          </cell>
          <cell r="M360">
            <v>0</v>
          </cell>
          <cell r="N360">
            <v>0.18</v>
          </cell>
        </row>
        <row r="361">
          <cell r="C361">
            <v>37987</v>
          </cell>
          <cell r="D361">
            <v>0.22</v>
          </cell>
          <cell r="E361">
            <v>0.2</v>
          </cell>
          <cell r="F361">
            <v>0</v>
          </cell>
          <cell r="G361">
            <v>0.15</v>
          </cell>
          <cell r="H361">
            <v>0.21</v>
          </cell>
          <cell r="I361">
            <v>0.19</v>
          </cell>
          <cell r="J361">
            <v>0.21</v>
          </cell>
          <cell r="K361">
            <v>0</v>
          </cell>
          <cell r="L361">
            <v>0.21</v>
          </cell>
          <cell r="M361">
            <v>0</v>
          </cell>
          <cell r="N361">
            <v>0.16</v>
          </cell>
        </row>
        <row r="362">
          <cell r="C362">
            <v>38353</v>
          </cell>
          <cell r="D362">
            <v>0.22</v>
          </cell>
          <cell r="E362">
            <v>0.21</v>
          </cell>
          <cell r="F362">
            <v>0</v>
          </cell>
          <cell r="G362">
            <v>0.15</v>
          </cell>
          <cell r="H362">
            <v>0.22</v>
          </cell>
          <cell r="I362">
            <v>0.19</v>
          </cell>
          <cell r="J362">
            <v>0.21</v>
          </cell>
          <cell r="K362">
            <v>0</v>
          </cell>
          <cell r="L362">
            <v>0.21</v>
          </cell>
          <cell r="M362">
            <v>0</v>
          </cell>
          <cell r="N362">
            <v>0.16</v>
          </cell>
        </row>
        <row r="363">
          <cell r="C363">
            <v>38718</v>
          </cell>
          <cell r="D363">
            <v>0.22</v>
          </cell>
          <cell r="E363">
            <v>0.21</v>
          </cell>
          <cell r="F363">
            <v>0</v>
          </cell>
          <cell r="G363">
            <v>0.15</v>
          </cell>
          <cell r="H363">
            <v>0.22</v>
          </cell>
          <cell r="I363">
            <v>0.19</v>
          </cell>
          <cell r="J363">
            <v>0.21</v>
          </cell>
          <cell r="K363">
            <v>0</v>
          </cell>
          <cell r="L363">
            <v>0.21</v>
          </cell>
          <cell r="M363">
            <v>0</v>
          </cell>
          <cell r="N363">
            <v>0.16</v>
          </cell>
        </row>
        <row r="365">
          <cell r="C365" t="str">
            <v>CitiPower</v>
          </cell>
          <cell r="D365" t="str">
            <v>Pulse</v>
          </cell>
          <cell r="E365" t="str">
            <v>AGL</v>
          </cell>
          <cell r="F365" t="str">
            <v>TXU</v>
          </cell>
          <cell r="G365" t="str">
            <v>CitiPower</v>
          </cell>
          <cell r="H365" t="str">
            <v>Powercor</v>
          </cell>
          <cell r="I365" t="str">
            <v>Integral</v>
          </cell>
          <cell r="J365" t="str">
            <v>EnergyAustralia</v>
          </cell>
          <cell r="K365" t="str">
            <v>Rural NSW</v>
          </cell>
          <cell r="L365" t="str">
            <v>Energex</v>
          </cell>
          <cell r="M365" t="str">
            <v>Ergon</v>
          </cell>
          <cell r="N365" t="str">
            <v>Non Incumbent</v>
          </cell>
        </row>
        <row r="366">
          <cell r="C366">
            <v>36526</v>
          </cell>
          <cell r="D366">
            <v>0</v>
          </cell>
          <cell r="E366">
            <v>0</v>
          </cell>
          <cell r="F366">
            <v>0</v>
          </cell>
          <cell r="G366">
            <v>0</v>
          </cell>
          <cell r="H366">
            <v>0</v>
          </cell>
          <cell r="I366">
            <v>0</v>
          </cell>
          <cell r="J366">
            <v>0</v>
          </cell>
          <cell r="K366">
            <v>0</v>
          </cell>
          <cell r="L366">
            <v>0</v>
          </cell>
          <cell r="M366">
            <v>0</v>
          </cell>
          <cell r="N366">
            <v>0</v>
          </cell>
        </row>
        <row r="367">
          <cell r="C367">
            <v>36892</v>
          </cell>
          <cell r="D367">
            <v>0</v>
          </cell>
          <cell r="E367">
            <v>0</v>
          </cell>
          <cell r="F367">
            <v>0</v>
          </cell>
          <cell r="G367">
            <v>0</v>
          </cell>
          <cell r="H367">
            <v>0</v>
          </cell>
          <cell r="I367">
            <v>0</v>
          </cell>
          <cell r="J367">
            <v>0</v>
          </cell>
          <cell r="K367">
            <v>0</v>
          </cell>
          <cell r="L367">
            <v>0</v>
          </cell>
          <cell r="M367">
            <v>0</v>
          </cell>
          <cell r="N367">
            <v>0</v>
          </cell>
        </row>
        <row r="368">
          <cell r="C368">
            <v>37257</v>
          </cell>
          <cell r="D368">
            <v>0.1</v>
          </cell>
          <cell r="E368">
            <v>0.1</v>
          </cell>
          <cell r="F368">
            <v>0.1</v>
          </cell>
          <cell r="G368">
            <v>0</v>
          </cell>
          <cell r="H368">
            <v>0.1</v>
          </cell>
          <cell r="I368">
            <v>0</v>
          </cell>
          <cell r="J368">
            <v>0</v>
          </cell>
          <cell r="K368">
            <v>0</v>
          </cell>
          <cell r="L368">
            <v>0</v>
          </cell>
          <cell r="M368">
            <v>0</v>
          </cell>
          <cell r="N368">
            <v>0.1</v>
          </cell>
        </row>
        <row r="369">
          <cell r="C369">
            <v>37622</v>
          </cell>
          <cell r="D369">
            <v>7.0000000000000007E-2</v>
          </cell>
          <cell r="E369">
            <v>0.05</v>
          </cell>
          <cell r="F369">
            <v>0.05</v>
          </cell>
          <cell r="G369">
            <v>0</v>
          </cell>
          <cell r="H369">
            <v>0.05</v>
          </cell>
          <cell r="I369">
            <v>0</v>
          </cell>
          <cell r="J369">
            <v>0</v>
          </cell>
          <cell r="K369">
            <v>0</v>
          </cell>
          <cell r="L369">
            <v>0</v>
          </cell>
          <cell r="M369">
            <v>0</v>
          </cell>
          <cell r="N369">
            <v>0.05</v>
          </cell>
        </row>
        <row r="370">
          <cell r="C370">
            <v>37987</v>
          </cell>
          <cell r="D370">
            <v>0.05</v>
          </cell>
          <cell r="E370">
            <v>0.05</v>
          </cell>
          <cell r="F370">
            <v>0.05</v>
          </cell>
          <cell r="G370">
            <v>0</v>
          </cell>
          <cell r="H370">
            <v>0.05</v>
          </cell>
          <cell r="I370">
            <v>0</v>
          </cell>
          <cell r="J370">
            <v>0</v>
          </cell>
          <cell r="K370">
            <v>0</v>
          </cell>
          <cell r="L370">
            <v>0</v>
          </cell>
          <cell r="M370">
            <v>0</v>
          </cell>
          <cell r="N370">
            <v>0.05</v>
          </cell>
        </row>
        <row r="371">
          <cell r="C371">
            <v>38353</v>
          </cell>
          <cell r="D371">
            <v>0.05</v>
          </cell>
          <cell r="E371">
            <v>0.05</v>
          </cell>
          <cell r="F371">
            <v>0.05</v>
          </cell>
          <cell r="G371">
            <v>0</v>
          </cell>
          <cell r="H371">
            <v>0.05</v>
          </cell>
          <cell r="I371">
            <v>0</v>
          </cell>
          <cell r="J371">
            <v>0</v>
          </cell>
          <cell r="K371">
            <v>0</v>
          </cell>
          <cell r="L371">
            <v>0</v>
          </cell>
          <cell r="M371">
            <v>0</v>
          </cell>
          <cell r="N371">
            <v>0.05</v>
          </cell>
        </row>
        <row r="372">
          <cell r="C372">
            <v>38718</v>
          </cell>
          <cell r="D372">
            <v>0.05</v>
          </cell>
          <cell r="E372">
            <v>0.05</v>
          </cell>
          <cell r="F372">
            <v>0.05</v>
          </cell>
          <cell r="G372">
            <v>0</v>
          </cell>
          <cell r="H372">
            <v>0.05</v>
          </cell>
          <cell r="I372">
            <v>0</v>
          </cell>
          <cell r="J372">
            <v>0</v>
          </cell>
          <cell r="K372">
            <v>0</v>
          </cell>
          <cell r="L372">
            <v>0</v>
          </cell>
          <cell r="M372">
            <v>0</v>
          </cell>
          <cell r="N372">
            <v>0.05</v>
          </cell>
        </row>
        <row r="374">
          <cell r="C374" t="str">
            <v>Powercor</v>
          </cell>
          <cell r="D374" t="str">
            <v>Pulse</v>
          </cell>
          <cell r="E374" t="str">
            <v>AGL</v>
          </cell>
          <cell r="F374" t="str">
            <v>TXU</v>
          </cell>
          <cell r="G374" t="str">
            <v>CitiPower</v>
          </cell>
          <cell r="H374" t="str">
            <v>Powercor</v>
          </cell>
          <cell r="I374" t="str">
            <v>Integral</v>
          </cell>
          <cell r="J374" t="str">
            <v>EnergyAustralia</v>
          </cell>
          <cell r="K374" t="str">
            <v>Rural NSW</v>
          </cell>
          <cell r="L374" t="str">
            <v>Energex</v>
          </cell>
          <cell r="M374" t="str">
            <v>Ergon</v>
          </cell>
          <cell r="N374" t="str">
            <v>Non Incumbent</v>
          </cell>
        </row>
        <row r="375">
          <cell r="C375">
            <v>36526</v>
          </cell>
          <cell r="D375">
            <v>0</v>
          </cell>
          <cell r="E375">
            <v>0</v>
          </cell>
          <cell r="F375">
            <v>0</v>
          </cell>
          <cell r="G375">
            <v>0</v>
          </cell>
          <cell r="H375">
            <v>0</v>
          </cell>
          <cell r="I375">
            <v>0</v>
          </cell>
          <cell r="J375">
            <v>0</v>
          </cell>
          <cell r="K375">
            <v>0</v>
          </cell>
          <cell r="L375">
            <v>0</v>
          </cell>
          <cell r="M375">
            <v>0</v>
          </cell>
          <cell r="N375">
            <v>0</v>
          </cell>
        </row>
        <row r="376">
          <cell r="C376">
            <v>36892</v>
          </cell>
          <cell r="D376">
            <v>0</v>
          </cell>
          <cell r="E376">
            <v>0</v>
          </cell>
          <cell r="F376">
            <v>0</v>
          </cell>
          <cell r="G376">
            <v>0</v>
          </cell>
          <cell r="H376">
            <v>0</v>
          </cell>
          <cell r="I376">
            <v>0</v>
          </cell>
          <cell r="J376">
            <v>0</v>
          </cell>
          <cell r="K376">
            <v>0</v>
          </cell>
          <cell r="L376">
            <v>0</v>
          </cell>
          <cell r="M376">
            <v>0</v>
          </cell>
          <cell r="N376">
            <v>0</v>
          </cell>
        </row>
        <row r="377">
          <cell r="C377">
            <v>37257</v>
          </cell>
          <cell r="D377">
            <v>0.16</v>
          </cell>
          <cell r="E377">
            <v>0.16</v>
          </cell>
          <cell r="F377">
            <v>0.18</v>
          </cell>
          <cell r="G377">
            <v>0.16</v>
          </cell>
          <cell r="H377">
            <v>0</v>
          </cell>
          <cell r="I377">
            <v>0.15</v>
          </cell>
          <cell r="J377">
            <v>0.18</v>
          </cell>
          <cell r="K377">
            <v>0</v>
          </cell>
          <cell r="L377">
            <v>0.2</v>
          </cell>
          <cell r="M377">
            <v>0</v>
          </cell>
          <cell r="N377">
            <v>0.16</v>
          </cell>
        </row>
        <row r="378">
          <cell r="C378">
            <v>37622</v>
          </cell>
          <cell r="D378">
            <v>0.2</v>
          </cell>
          <cell r="E378">
            <v>0.18</v>
          </cell>
          <cell r="F378">
            <v>0.21</v>
          </cell>
          <cell r="G378">
            <v>0.16</v>
          </cell>
          <cell r="H378">
            <v>0</v>
          </cell>
          <cell r="I378">
            <v>0.15</v>
          </cell>
          <cell r="J378">
            <v>0.2</v>
          </cell>
          <cell r="K378">
            <v>0</v>
          </cell>
          <cell r="L378">
            <v>0.2</v>
          </cell>
          <cell r="M378">
            <v>0</v>
          </cell>
          <cell r="N378">
            <v>0.16</v>
          </cell>
        </row>
        <row r="379">
          <cell r="C379">
            <v>37987</v>
          </cell>
          <cell r="D379">
            <v>0.2</v>
          </cell>
          <cell r="E379">
            <v>0.18</v>
          </cell>
          <cell r="F379">
            <v>0.21</v>
          </cell>
          <cell r="G379">
            <v>0.16</v>
          </cell>
          <cell r="H379">
            <v>0</v>
          </cell>
          <cell r="I379">
            <v>0.14000000000000001</v>
          </cell>
          <cell r="J379">
            <v>0.21</v>
          </cell>
          <cell r="K379">
            <v>0</v>
          </cell>
          <cell r="L379">
            <v>0.19</v>
          </cell>
          <cell r="M379">
            <v>0</v>
          </cell>
          <cell r="N379">
            <v>0.16</v>
          </cell>
        </row>
        <row r="380">
          <cell r="C380">
            <v>38353</v>
          </cell>
          <cell r="D380">
            <v>0.22</v>
          </cell>
          <cell r="E380">
            <v>0.19</v>
          </cell>
          <cell r="F380">
            <v>0.22</v>
          </cell>
          <cell r="G380">
            <v>0.16</v>
          </cell>
          <cell r="H380">
            <v>0</v>
          </cell>
          <cell r="I380">
            <v>0.14000000000000001</v>
          </cell>
          <cell r="J380">
            <v>0.21</v>
          </cell>
          <cell r="K380">
            <v>0</v>
          </cell>
          <cell r="L380">
            <v>0.2</v>
          </cell>
          <cell r="M380">
            <v>0</v>
          </cell>
          <cell r="N380">
            <v>0.16</v>
          </cell>
        </row>
        <row r="381">
          <cell r="C381">
            <v>38718</v>
          </cell>
          <cell r="D381">
            <v>0.22</v>
          </cell>
          <cell r="E381">
            <v>0.18</v>
          </cell>
          <cell r="F381">
            <v>0.22</v>
          </cell>
          <cell r="G381">
            <v>0.16</v>
          </cell>
          <cell r="H381">
            <v>0</v>
          </cell>
          <cell r="I381">
            <v>0.14000000000000001</v>
          </cell>
          <cell r="J381">
            <v>0.21</v>
          </cell>
          <cell r="K381">
            <v>0</v>
          </cell>
          <cell r="L381">
            <v>0.2</v>
          </cell>
          <cell r="M381">
            <v>0</v>
          </cell>
          <cell r="N381">
            <v>0.16</v>
          </cell>
        </row>
        <row r="383">
          <cell r="C383" t="str">
            <v>Integral</v>
          </cell>
          <cell r="D383" t="str">
            <v>Pulse</v>
          </cell>
          <cell r="E383" t="str">
            <v>AGL</v>
          </cell>
          <cell r="F383" t="str">
            <v>TXU</v>
          </cell>
          <cell r="G383" t="str">
            <v>CitiPower</v>
          </cell>
          <cell r="H383" t="str">
            <v>Powercor</v>
          </cell>
          <cell r="I383" t="str">
            <v>Integral</v>
          </cell>
          <cell r="J383" t="str">
            <v>EnergyAustralia</v>
          </cell>
          <cell r="K383" t="str">
            <v>Rural NSW</v>
          </cell>
          <cell r="L383" t="str">
            <v>Energex</v>
          </cell>
          <cell r="M383" t="str">
            <v>Ergon</v>
          </cell>
          <cell r="N383" t="str">
            <v>Non Incumbent</v>
          </cell>
        </row>
        <row r="384">
          <cell r="C384">
            <v>36526</v>
          </cell>
          <cell r="D384">
            <v>0</v>
          </cell>
          <cell r="E384">
            <v>0</v>
          </cell>
          <cell r="F384">
            <v>0</v>
          </cell>
          <cell r="G384">
            <v>0</v>
          </cell>
          <cell r="H384">
            <v>0</v>
          </cell>
          <cell r="I384">
            <v>0</v>
          </cell>
          <cell r="J384">
            <v>0</v>
          </cell>
          <cell r="K384">
            <v>0</v>
          </cell>
          <cell r="L384">
            <v>0</v>
          </cell>
          <cell r="M384">
            <v>0</v>
          </cell>
          <cell r="N384">
            <v>0</v>
          </cell>
        </row>
        <row r="385">
          <cell r="C385">
            <v>36892</v>
          </cell>
          <cell r="D385">
            <v>0</v>
          </cell>
          <cell r="E385">
            <v>0</v>
          </cell>
          <cell r="F385">
            <v>0</v>
          </cell>
          <cell r="G385">
            <v>0</v>
          </cell>
          <cell r="H385">
            <v>0</v>
          </cell>
          <cell r="I385">
            <v>0</v>
          </cell>
          <cell r="J385">
            <v>0</v>
          </cell>
          <cell r="K385">
            <v>0</v>
          </cell>
          <cell r="L385">
            <v>0</v>
          </cell>
          <cell r="M385">
            <v>0</v>
          </cell>
          <cell r="N385">
            <v>0</v>
          </cell>
        </row>
        <row r="386">
          <cell r="C386">
            <v>37257</v>
          </cell>
          <cell r="D386">
            <v>0</v>
          </cell>
          <cell r="E386">
            <v>0</v>
          </cell>
          <cell r="F386">
            <v>0</v>
          </cell>
          <cell r="G386">
            <v>0</v>
          </cell>
          <cell r="H386">
            <v>0</v>
          </cell>
          <cell r="I386">
            <v>0</v>
          </cell>
          <cell r="J386">
            <v>0</v>
          </cell>
          <cell r="K386">
            <v>0</v>
          </cell>
          <cell r="L386">
            <v>0</v>
          </cell>
          <cell r="M386">
            <v>0</v>
          </cell>
          <cell r="N386">
            <v>0</v>
          </cell>
        </row>
        <row r="387">
          <cell r="C387">
            <v>37622</v>
          </cell>
          <cell r="D387">
            <v>0</v>
          </cell>
          <cell r="E387">
            <v>0</v>
          </cell>
          <cell r="F387">
            <v>0</v>
          </cell>
          <cell r="G387">
            <v>0</v>
          </cell>
          <cell r="H387">
            <v>0</v>
          </cell>
          <cell r="I387">
            <v>0</v>
          </cell>
          <cell r="J387">
            <v>0</v>
          </cell>
          <cell r="K387">
            <v>0</v>
          </cell>
          <cell r="L387">
            <v>0</v>
          </cell>
          <cell r="M387">
            <v>0</v>
          </cell>
          <cell r="N387">
            <v>0</v>
          </cell>
        </row>
        <row r="388">
          <cell r="C388">
            <v>37987</v>
          </cell>
          <cell r="D388">
            <v>0</v>
          </cell>
          <cell r="E388">
            <v>0</v>
          </cell>
          <cell r="F388">
            <v>0</v>
          </cell>
          <cell r="G388">
            <v>0</v>
          </cell>
          <cell r="H388">
            <v>0</v>
          </cell>
          <cell r="I388">
            <v>0</v>
          </cell>
          <cell r="J388">
            <v>0</v>
          </cell>
          <cell r="K388">
            <v>0</v>
          </cell>
          <cell r="L388">
            <v>0</v>
          </cell>
          <cell r="M388">
            <v>0</v>
          </cell>
          <cell r="N388">
            <v>0</v>
          </cell>
        </row>
        <row r="389">
          <cell r="C389">
            <v>38353</v>
          </cell>
          <cell r="D389">
            <v>0</v>
          </cell>
          <cell r="E389">
            <v>0</v>
          </cell>
          <cell r="F389">
            <v>0</v>
          </cell>
          <cell r="G389">
            <v>0</v>
          </cell>
          <cell r="H389">
            <v>0</v>
          </cell>
          <cell r="I389">
            <v>0</v>
          </cell>
          <cell r="J389">
            <v>0</v>
          </cell>
          <cell r="K389">
            <v>0</v>
          </cell>
          <cell r="L389">
            <v>0</v>
          </cell>
          <cell r="M389">
            <v>0</v>
          </cell>
          <cell r="N389">
            <v>0</v>
          </cell>
        </row>
        <row r="390">
          <cell r="C390">
            <v>38718</v>
          </cell>
          <cell r="D390">
            <v>0</v>
          </cell>
          <cell r="E390">
            <v>0</v>
          </cell>
          <cell r="F390">
            <v>0</v>
          </cell>
          <cell r="G390">
            <v>0</v>
          </cell>
          <cell r="H390">
            <v>0</v>
          </cell>
          <cell r="I390">
            <v>0</v>
          </cell>
          <cell r="J390">
            <v>0</v>
          </cell>
          <cell r="K390">
            <v>0</v>
          </cell>
          <cell r="L390">
            <v>0</v>
          </cell>
          <cell r="M390">
            <v>0</v>
          </cell>
          <cell r="N390">
            <v>0</v>
          </cell>
        </row>
        <row r="392">
          <cell r="C392" t="str">
            <v>EnergyAustralia</v>
          </cell>
          <cell r="D392" t="str">
            <v>Pulse</v>
          </cell>
          <cell r="E392" t="str">
            <v>AGL</v>
          </cell>
          <cell r="F392" t="str">
            <v>TXU</v>
          </cell>
          <cell r="G392" t="str">
            <v>CitiPower</v>
          </cell>
          <cell r="H392" t="str">
            <v>Powercor</v>
          </cell>
          <cell r="I392" t="str">
            <v>Integral</v>
          </cell>
          <cell r="J392" t="str">
            <v>EnergyAustralia</v>
          </cell>
          <cell r="K392" t="str">
            <v>Rural NSW</v>
          </cell>
          <cell r="L392" t="str">
            <v>Energex</v>
          </cell>
          <cell r="M392" t="str">
            <v>Ergon</v>
          </cell>
          <cell r="N392" t="str">
            <v>Non Incumbent</v>
          </cell>
        </row>
        <row r="393">
          <cell r="C393">
            <v>36526</v>
          </cell>
          <cell r="D393">
            <v>0</v>
          </cell>
          <cell r="E393">
            <v>0</v>
          </cell>
          <cell r="F393">
            <v>0</v>
          </cell>
          <cell r="G393">
            <v>0</v>
          </cell>
          <cell r="H393">
            <v>0</v>
          </cell>
          <cell r="I393">
            <v>0</v>
          </cell>
          <cell r="J393">
            <v>0</v>
          </cell>
          <cell r="K393">
            <v>0</v>
          </cell>
          <cell r="L393">
            <v>0</v>
          </cell>
          <cell r="M393">
            <v>0</v>
          </cell>
          <cell r="N393">
            <v>0</v>
          </cell>
        </row>
        <row r="394">
          <cell r="C394">
            <v>36892</v>
          </cell>
          <cell r="D394">
            <v>0</v>
          </cell>
          <cell r="E394">
            <v>0</v>
          </cell>
          <cell r="F394">
            <v>0</v>
          </cell>
          <cell r="G394">
            <v>0</v>
          </cell>
          <cell r="H394">
            <v>0</v>
          </cell>
          <cell r="I394">
            <v>0</v>
          </cell>
          <cell r="J394">
            <v>0</v>
          </cell>
          <cell r="K394">
            <v>0</v>
          </cell>
          <cell r="L394">
            <v>0</v>
          </cell>
          <cell r="M394">
            <v>0</v>
          </cell>
          <cell r="N394">
            <v>0</v>
          </cell>
        </row>
        <row r="395">
          <cell r="C395">
            <v>37257</v>
          </cell>
          <cell r="D395">
            <v>0.12</v>
          </cell>
          <cell r="E395">
            <v>0.1</v>
          </cell>
          <cell r="F395">
            <v>0.1</v>
          </cell>
          <cell r="G395">
            <v>0.1</v>
          </cell>
          <cell r="H395">
            <v>0.09</v>
          </cell>
          <cell r="I395">
            <v>0.08</v>
          </cell>
          <cell r="J395">
            <v>0</v>
          </cell>
          <cell r="K395">
            <v>0</v>
          </cell>
          <cell r="L395">
            <v>0.12</v>
          </cell>
          <cell r="M395">
            <v>0</v>
          </cell>
          <cell r="N395">
            <v>0.1</v>
          </cell>
        </row>
        <row r="396">
          <cell r="C396">
            <v>37622</v>
          </cell>
          <cell r="D396">
            <v>0.1</v>
          </cell>
          <cell r="E396">
            <v>0.12</v>
          </cell>
          <cell r="F396">
            <v>0.12</v>
          </cell>
          <cell r="G396">
            <v>0.1</v>
          </cell>
          <cell r="H396">
            <v>0.1</v>
          </cell>
          <cell r="I396">
            <v>0.09</v>
          </cell>
          <cell r="J396">
            <v>0</v>
          </cell>
          <cell r="K396">
            <v>0</v>
          </cell>
          <cell r="L396">
            <v>0.15</v>
          </cell>
          <cell r="M396">
            <v>0</v>
          </cell>
          <cell r="N396">
            <v>0.1</v>
          </cell>
        </row>
        <row r="397">
          <cell r="C397">
            <v>37987</v>
          </cell>
          <cell r="D397">
            <v>0.14000000000000001</v>
          </cell>
          <cell r="E397">
            <v>0.13</v>
          </cell>
          <cell r="F397">
            <v>0.13</v>
          </cell>
          <cell r="G397">
            <v>0.13</v>
          </cell>
          <cell r="H397">
            <v>0.13</v>
          </cell>
          <cell r="I397">
            <v>0.12</v>
          </cell>
          <cell r="J397">
            <v>0</v>
          </cell>
          <cell r="K397">
            <v>0</v>
          </cell>
          <cell r="L397">
            <v>0.15</v>
          </cell>
          <cell r="M397">
            <v>0</v>
          </cell>
          <cell r="N397">
            <v>0.12</v>
          </cell>
        </row>
        <row r="398">
          <cell r="C398">
            <v>38353</v>
          </cell>
          <cell r="D398">
            <v>0.15</v>
          </cell>
          <cell r="E398">
            <v>0.13</v>
          </cell>
          <cell r="F398">
            <v>0.13</v>
          </cell>
          <cell r="G398">
            <v>0.13</v>
          </cell>
          <cell r="H398">
            <v>0.15</v>
          </cell>
          <cell r="I398">
            <v>0.12</v>
          </cell>
          <cell r="J398">
            <v>0</v>
          </cell>
          <cell r="K398">
            <v>0</v>
          </cell>
          <cell r="L398">
            <v>0.15</v>
          </cell>
          <cell r="M398">
            <v>0</v>
          </cell>
          <cell r="N398">
            <v>0.12</v>
          </cell>
        </row>
        <row r="399">
          <cell r="C399">
            <v>38718</v>
          </cell>
          <cell r="D399">
            <v>0.15</v>
          </cell>
          <cell r="E399">
            <v>0.13</v>
          </cell>
          <cell r="F399">
            <v>0.13</v>
          </cell>
          <cell r="G399">
            <v>0.13</v>
          </cell>
          <cell r="H399">
            <v>0.15</v>
          </cell>
          <cell r="I399">
            <v>0.12</v>
          </cell>
          <cell r="J399">
            <v>0</v>
          </cell>
          <cell r="K399">
            <v>0</v>
          </cell>
          <cell r="L399">
            <v>0.15</v>
          </cell>
          <cell r="M399">
            <v>0</v>
          </cell>
          <cell r="N399">
            <v>0.12</v>
          </cell>
        </row>
        <row r="401">
          <cell r="C401" t="str">
            <v>Rural NSW</v>
          </cell>
          <cell r="D401" t="str">
            <v>Pulse</v>
          </cell>
          <cell r="E401" t="str">
            <v>AGL</v>
          </cell>
          <cell r="F401" t="str">
            <v>TXU</v>
          </cell>
          <cell r="G401" t="str">
            <v>CitiPower</v>
          </cell>
          <cell r="H401" t="str">
            <v>Powercor</v>
          </cell>
          <cell r="I401" t="str">
            <v>Integral</v>
          </cell>
          <cell r="J401" t="str">
            <v>EnergyAustralia</v>
          </cell>
          <cell r="K401" t="str">
            <v>Rural NSW</v>
          </cell>
          <cell r="L401" t="str">
            <v>Energex</v>
          </cell>
          <cell r="M401" t="str">
            <v>Ergon</v>
          </cell>
          <cell r="N401" t="str">
            <v>Non Incumbent</v>
          </cell>
        </row>
        <row r="402">
          <cell r="C402">
            <v>36526</v>
          </cell>
          <cell r="D402">
            <v>0</v>
          </cell>
          <cell r="E402">
            <v>0</v>
          </cell>
          <cell r="F402">
            <v>0</v>
          </cell>
          <cell r="G402">
            <v>0</v>
          </cell>
          <cell r="H402">
            <v>0</v>
          </cell>
          <cell r="I402">
            <v>0</v>
          </cell>
          <cell r="J402">
            <v>0</v>
          </cell>
          <cell r="K402">
            <v>0</v>
          </cell>
          <cell r="L402">
            <v>0</v>
          </cell>
          <cell r="M402">
            <v>0</v>
          </cell>
          <cell r="N402">
            <v>0</v>
          </cell>
        </row>
        <row r="403">
          <cell r="C403">
            <v>36892</v>
          </cell>
          <cell r="D403">
            <v>0</v>
          </cell>
          <cell r="E403">
            <v>0</v>
          </cell>
          <cell r="F403">
            <v>0</v>
          </cell>
          <cell r="G403">
            <v>0</v>
          </cell>
          <cell r="H403">
            <v>0</v>
          </cell>
          <cell r="I403">
            <v>0</v>
          </cell>
          <cell r="J403">
            <v>0</v>
          </cell>
          <cell r="K403">
            <v>0</v>
          </cell>
          <cell r="L403">
            <v>0</v>
          </cell>
          <cell r="M403">
            <v>0</v>
          </cell>
          <cell r="N403">
            <v>0</v>
          </cell>
        </row>
        <row r="404">
          <cell r="C404">
            <v>37257</v>
          </cell>
          <cell r="D404">
            <v>0</v>
          </cell>
          <cell r="E404">
            <v>0</v>
          </cell>
          <cell r="F404">
            <v>0</v>
          </cell>
          <cell r="G404">
            <v>0</v>
          </cell>
          <cell r="H404">
            <v>0</v>
          </cell>
          <cell r="I404">
            <v>0</v>
          </cell>
          <cell r="J404">
            <v>0</v>
          </cell>
          <cell r="K404">
            <v>0</v>
          </cell>
          <cell r="L404">
            <v>0</v>
          </cell>
          <cell r="M404">
            <v>0</v>
          </cell>
          <cell r="N404">
            <v>0</v>
          </cell>
        </row>
        <row r="405">
          <cell r="C405">
            <v>37622</v>
          </cell>
          <cell r="D405">
            <v>0</v>
          </cell>
          <cell r="E405">
            <v>0</v>
          </cell>
          <cell r="F405">
            <v>0</v>
          </cell>
          <cell r="G405">
            <v>0</v>
          </cell>
          <cell r="H405">
            <v>0</v>
          </cell>
          <cell r="I405">
            <v>0</v>
          </cell>
          <cell r="J405">
            <v>0</v>
          </cell>
          <cell r="K405">
            <v>0</v>
          </cell>
          <cell r="L405">
            <v>0</v>
          </cell>
          <cell r="M405">
            <v>0</v>
          </cell>
          <cell r="N405">
            <v>0</v>
          </cell>
        </row>
        <row r="406">
          <cell r="C406">
            <v>37987</v>
          </cell>
          <cell r="D406">
            <v>0</v>
          </cell>
          <cell r="E406">
            <v>0</v>
          </cell>
          <cell r="F406">
            <v>0</v>
          </cell>
          <cell r="G406">
            <v>0</v>
          </cell>
          <cell r="H406">
            <v>0</v>
          </cell>
          <cell r="I406">
            <v>0</v>
          </cell>
          <cell r="J406">
            <v>0</v>
          </cell>
          <cell r="K406">
            <v>0</v>
          </cell>
          <cell r="L406">
            <v>0</v>
          </cell>
          <cell r="M406">
            <v>0</v>
          </cell>
          <cell r="N406">
            <v>0</v>
          </cell>
        </row>
        <row r="407">
          <cell r="C407">
            <v>38353</v>
          </cell>
          <cell r="D407">
            <v>0</v>
          </cell>
          <cell r="E407">
            <v>0</v>
          </cell>
          <cell r="F407">
            <v>0</v>
          </cell>
          <cell r="G407">
            <v>0</v>
          </cell>
          <cell r="H407">
            <v>0</v>
          </cell>
          <cell r="I407">
            <v>0</v>
          </cell>
          <cell r="J407">
            <v>0</v>
          </cell>
          <cell r="K407">
            <v>0</v>
          </cell>
          <cell r="L407">
            <v>0</v>
          </cell>
          <cell r="M407">
            <v>0</v>
          </cell>
          <cell r="N407">
            <v>0</v>
          </cell>
        </row>
        <row r="408">
          <cell r="C408">
            <v>38718</v>
          </cell>
          <cell r="D408">
            <v>0</v>
          </cell>
          <cell r="E408">
            <v>0</v>
          </cell>
          <cell r="F408">
            <v>0</v>
          </cell>
          <cell r="G408">
            <v>0</v>
          </cell>
          <cell r="H408">
            <v>0</v>
          </cell>
          <cell r="I408">
            <v>0</v>
          </cell>
          <cell r="J408">
            <v>0</v>
          </cell>
          <cell r="K408">
            <v>0</v>
          </cell>
          <cell r="L408">
            <v>0</v>
          </cell>
          <cell r="M408">
            <v>0</v>
          </cell>
          <cell r="N408">
            <v>0</v>
          </cell>
        </row>
        <row r="410">
          <cell r="C410" t="str">
            <v>Energex</v>
          </cell>
          <cell r="D410" t="str">
            <v>Pulse</v>
          </cell>
          <cell r="E410" t="str">
            <v>AGL</v>
          </cell>
          <cell r="F410" t="str">
            <v>TXU</v>
          </cell>
          <cell r="G410" t="str">
            <v>CitiPower</v>
          </cell>
          <cell r="H410" t="str">
            <v>Powercor</v>
          </cell>
          <cell r="I410" t="str">
            <v>Integral</v>
          </cell>
          <cell r="J410" t="str">
            <v>EnergyAustralia</v>
          </cell>
          <cell r="K410" t="str">
            <v>Rural NSW</v>
          </cell>
          <cell r="L410" t="str">
            <v>Energex</v>
          </cell>
          <cell r="M410" t="str">
            <v>Ergon</v>
          </cell>
          <cell r="N410" t="str">
            <v>Non Incumbent</v>
          </cell>
        </row>
        <row r="411">
          <cell r="C411">
            <v>36526</v>
          </cell>
          <cell r="D411">
            <v>0</v>
          </cell>
          <cell r="E411">
            <v>0</v>
          </cell>
          <cell r="F411">
            <v>0</v>
          </cell>
          <cell r="G411">
            <v>0</v>
          </cell>
          <cell r="H411">
            <v>0</v>
          </cell>
          <cell r="I411">
            <v>0</v>
          </cell>
          <cell r="J411">
            <v>0</v>
          </cell>
          <cell r="K411">
            <v>0</v>
          </cell>
          <cell r="L411">
            <v>0</v>
          </cell>
          <cell r="M411">
            <v>0</v>
          </cell>
          <cell r="N411">
            <v>0</v>
          </cell>
        </row>
        <row r="412">
          <cell r="C412">
            <v>36892</v>
          </cell>
          <cell r="D412">
            <v>0</v>
          </cell>
          <cell r="E412">
            <v>0</v>
          </cell>
          <cell r="F412">
            <v>0</v>
          </cell>
          <cell r="G412">
            <v>0</v>
          </cell>
          <cell r="H412">
            <v>0</v>
          </cell>
          <cell r="I412">
            <v>0</v>
          </cell>
          <cell r="J412">
            <v>0</v>
          </cell>
          <cell r="K412">
            <v>0</v>
          </cell>
          <cell r="L412">
            <v>0</v>
          </cell>
          <cell r="M412">
            <v>0</v>
          </cell>
          <cell r="N412">
            <v>0</v>
          </cell>
        </row>
        <row r="413">
          <cell r="C413">
            <v>37257</v>
          </cell>
          <cell r="D413">
            <v>0.16</v>
          </cell>
          <cell r="E413">
            <v>0.16</v>
          </cell>
          <cell r="F413">
            <v>0.18</v>
          </cell>
          <cell r="G413">
            <v>0.16</v>
          </cell>
          <cell r="H413">
            <v>0.16</v>
          </cell>
          <cell r="I413">
            <v>0.15</v>
          </cell>
          <cell r="J413">
            <v>0.15</v>
          </cell>
          <cell r="K413">
            <v>0</v>
          </cell>
          <cell r="L413">
            <v>0</v>
          </cell>
          <cell r="M413">
            <v>0</v>
          </cell>
          <cell r="N413">
            <v>0.15</v>
          </cell>
        </row>
        <row r="414">
          <cell r="C414">
            <v>37622</v>
          </cell>
          <cell r="D414">
            <v>0.18</v>
          </cell>
          <cell r="E414">
            <v>0.16</v>
          </cell>
          <cell r="F414">
            <v>0.17</v>
          </cell>
          <cell r="G414">
            <v>0.16</v>
          </cell>
          <cell r="H414">
            <v>0.18</v>
          </cell>
          <cell r="I414">
            <v>0.18</v>
          </cell>
          <cell r="J414">
            <v>0.15</v>
          </cell>
          <cell r="K414">
            <v>0</v>
          </cell>
          <cell r="L414">
            <v>0</v>
          </cell>
          <cell r="M414">
            <v>0</v>
          </cell>
          <cell r="N414">
            <v>0.15</v>
          </cell>
        </row>
        <row r="415">
          <cell r="C415">
            <v>37987</v>
          </cell>
          <cell r="D415">
            <v>0.16</v>
          </cell>
          <cell r="E415">
            <v>0.18</v>
          </cell>
          <cell r="F415">
            <v>0.18</v>
          </cell>
          <cell r="G415">
            <v>0.18</v>
          </cell>
          <cell r="H415">
            <v>0.18</v>
          </cell>
          <cell r="I415">
            <v>0.15</v>
          </cell>
          <cell r="J415">
            <v>0.15</v>
          </cell>
          <cell r="K415">
            <v>0</v>
          </cell>
          <cell r="L415">
            <v>0</v>
          </cell>
          <cell r="M415">
            <v>0</v>
          </cell>
          <cell r="N415">
            <v>0.15</v>
          </cell>
        </row>
        <row r="416">
          <cell r="C416">
            <v>38353</v>
          </cell>
          <cell r="D416">
            <v>0.16</v>
          </cell>
          <cell r="E416">
            <v>0.15</v>
          </cell>
          <cell r="F416">
            <v>0.15</v>
          </cell>
          <cell r="G416">
            <v>0.15</v>
          </cell>
          <cell r="H416">
            <v>0.15</v>
          </cell>
          <cell r="I416">
            <v>0.15</v>
          </cell>
          <cell r="J416">
            <v>0.15</v>
          </cell>
          <cell r="K416">
            <v>0</v>
          </cell>
          <cell r="L416">
            <v>0</v>
          </cell>
          <cell r="M416">
            <v>0</v>
          </cell>
          <cell r="N416">
            <v>0.15</v>
          </cell>
        </row>
        <row r="417">
          <cell r="C417">
            <v>38718</v>
          </cell>
          <cell r="D417">
            <v>0.16</v>
          </cell>
          <cell r="E417">
            <v>0.15</v>
          </cell>
          <cell r="F417">
            <v>0.15</v>
          </cell>
          <cell r="G417">
            <v>0.15</v>
          </cell>
          <cell r="H417">
            <v>0.15</v>
          </cell>
          <cell r="I417">
            <v>0.15</v>
          </cell>
          <cell r="J417">
            <v>0.15</v>
          </cell>
          <cell r="K417">
            <v>0</v>
          </cell>
          <cell r="L417">
            <v>0</v>
          </cell>
          <cell r="M417">
            <v>0</v>
          </cell>
          <cell r="N417">
            <v>0.15</v>
          </cell>
        </row>
        <row r="419">
          <cell r="C419" t="str">
            <v>Ergon</v>
          </cell>
          <cell r="D419" t="str">
            <v>Pulse</v>
          </cell>
          <cell r="E419" t="str">
            <v>AGL</v>
          </cell>
          <cell r="F419" t="str">
            <v>TXU</v>
          </cell>
          <cell r="G419" t="str">
            <v>CitiPower</v>
          </cell>
          <cell r="H419" t="str">
            <v>Powercor</v>
          </cell>
          <cell r="I419" t="str">
            <v>Integral</v>
          </cell>
          <cell r="J419" t="str">
            <v>EnergyAustralia</v>
          </cell>
          <cell r="K419" t="str">
            <v>Rural NSW</v>
          </cell>
          <cell r="L419" t="str">
            <v>Energex</v>
          </cell>
          <cell r="M419" t="str">
            <v>Ergon</v>
          </cell>
          <cell r="N419" t="str">
            <v>Non Incumbent</v>
          </cell>
        </row>
        <row r="420">
          <cell r="C420">
            <v>36526</v>
          </cell>
          <cell r="D420">
            <v>0</v>
          </cell>
          <cell r="E420">
            <v>0</v>
          </cell>
          <cell r="F420">
            <v>0</v>
          </cell>
          <cell r="G420">
            <v>0</v>
          </cell>
          <cell r="H420">
            <v>0</v>
          </cell>
          <cell r="I420">
            <v>0</v>
          </cell>
          <cell r="J420">
            <v>0</v>
          </cell>
          <cell r="K420">
            <v>0</v>
          </cell>
          <cell r="L420">
            <v>0</v>
          </cell>
          <cell r="M420">
            <v>0</v>
          </cell>
          <cell r="N420">
            <v>0</v>
          </cell>
        </row>
        <row r="421">
          <cell r="C421">
            <v>36892</v>
          </cell>
          <cell r="D421">
            <v>0</v>
          </cell>
          <cell r="E421">
            <v>0</v>
          </cell>
          <cell r="F421">
            <v>0</v>
          </cell>
          <cell r="G421">
            <v>0</v>
          </cell>
          <cell r="H421">
            <v>0</v>
          </cell>
          <cell r="I421">
            <v>0</v>
          </cell>
          <cell r="J421">
            <v>0</v>
          </cell>
          <cell r="K421">
            <v>0</v>
          </cell>
          <cell r="L421">
            <v>0</v>
          </cell>
          <cell r="M421">
            <v>0</v>
          </cell>
          <cell r="N421">
            <v>0</v>
          </cell>
        </row>
        <row r="422">
          <cell r="C422">
            <v>37257</v>
          </cell>
          <cell r="D422">
            <v>0</v>
          </cell>
          <cell r="E422">
            <v>0</v>
          </cell>
          <cell r="F422">
            <v>0</v>
          </cell>
          <cell r="G422">
            <v>0</v>
          </cell>
          <cell r="H422">
            <v>0</v>
          </cell>
          <cell r="I422">
            <v>0</v>
          </cell>
          <cell r="J422">
            <v>0</v>
          </cell>
          <cell r="K422">
            <v>0</v>
          </cell>
          <cell r="L422">
            <v>0</v>
          </cell>
          <cell r="M422">
            <v>0</v>
          </cell>
          <cell r="N422">
            <v>0</v>
          </cell>
        </row>
        <row r="423">
          <cell r="C423">
            <v>37622</v>
          </cell>
          <cell r="D423">
            <v>0</v>
          </cell>
          <cell r="E423">
            <v>0</v>
          </cell>
          <cell r="F423">
            <v>0</v>
          </cell>
          <cell r="G423">
            <v>0</v>
          </cell>
          <cell r="H423">
            <v>0</v>
          </cell>
          <cell r="I423">
            <v>0</v>
          </cell>
          <cell r="J423">
            <v>0</v>
          </cell>
          <cell r="K423">
            <v>0</v>
          </cell>
          <cell r="L423">
            <v>0</v>
          </cell>
          <cell r="M423">
            <v>0</v>
          </cell>
          <cell r="N423">
            <v>0</v>
          </cell>
        </row>
        <row r="424">
          <cell r="C424">
            <v>37987</v>
          </cell>
          <cell r="D424">
            <v>0</v>
          </cell>
          <cell r="E424">
            <v>0</v>
          </cell>
          <cell r="F424">
            <v>0</v>
          </cell>
          <cell r="G424">
            <v>0</v>
          </cell>
          <cell r="H424">
            <v>0</v>
          </cell>
          <cell r="I424">
            <v>0</v>
          </cell>
          <cell r="J424">
            <v>0</v>
          </cell>
          <cell r="K424">
            <v>0</v>
          </cell>
          <cell r="L424">
            <v>0</v>
          </cell>
          <cell r="M424">
            <v>0</v>
          </cell>
          <cell r="N424">
            <v>0</v>
          </cell>
        </row>
        <row r="425">
          <cell r="C425">
            <v>38353</v>
          </cell>
          <cell r="D425">
            <v>0</v>
          </cell>
          <cell r="E425">
            <v>0</v>
          </cell>
          <cell r="F425">
            <v>0</v>
          </cell>
          <cell r="G425">
            <v>0</v>
          </cell>
          <cell r="H425">
            <v>0</v>
          </cell>
          <cell r="I425">
            <v>0</v>
          </cell>
          <cell r="J425">
            <v>0</v>
          </cell>
          <cell r="K425">
            <v>0</v>
          </cell>
          <cell r="L425">
            <v>0</v>
          </cell>
          <cell r="M425">
            <v>0</v>
          </cell>
          <cell r="N425">
            <v>0</v>
          </cell>
        </row>
        <row r="426">
          <cell r="C426">
            <v>38718</v>
          </cell>
          <cell r="D426">
            <v>0</v>
          </cell>
          <cell r="E426">
            <v>0</v>
          </cell>
          <cell r="F426">
            <v>0</v>
          </cell>
          <cell r="G426">
            <v>0</v>
          </cell>
          <cell r="H426">
            <v>0</v>
          </cell>
          <cell r="I426">
            <v>0</v>
          </cell>
          <cell r="J426">
            <v>0</v>
          </cell>
          <cell r="K426">
            <v>0</v>
          </cell>
          <cell r="L426">
            <v>0</v>
          </cell>
          <cell r="M426">
            <v>0</v>
          </cell>
          <cell r="N426">
            <v>0</v>
          </cell>
        </row>
        <row r="428">
          <cell r="C428" t="str">
            <v>Non Incumbent</v>
          </cell>
          <cell r="D428" t="str">
            <v>Pulse</v>
          </cell>
          <cell r="E428" t="str">
            <v>AGL</v>
          </cell>
          <cell r="F428" t="str">
            <v>TXU</v>
          </cell>
          <cell r="G428" t="str">
            <v>CitiPower</v>
          </cell>
          <cell r="H428" t="str">
            <v>Powercor</v>
          </cell>
          <cell r="I428" t="str">
            <v>Integral</v>
          </cell>
          <cell r="J428" t="str">
            <v>EnergyAustralia</v>
          </cell>
          <cell r="K428" t="str">
            <v>Rural NSW</v>
          </cell>
          <cell r="L428" t="str">
            <v>Energex</v>
          </cell>
          <cell r="M428" t="str">
            <v>Ergon</v>
          </cell>
          <cell r="N428" t="str">
            <v>Non Incumbent</v>
          </cell>
        </row>
        <row r="429">
          <cell r="C429">
            <v>36526</v>
          </cell>
          <cell r="D429">
            <v>0</v>
          </cell>
          <cell r="E429">
            <v>0</v>
          </cell>
          <cell r="F429">
            <v>0</v>
          </cell>
          <cell r="G429">
            <v>0</v>
          </cell>
          <cell r="H429">
            <v>0</v>
          </cell>
          <cell r="I429">
            <v>0</v>
          </cell>
          <cell r="J429">
            <v>0</v>
          </cell>
          <cell r="K429">
            <v>0</v>
          </cell>
          <cell r="L429">
            <v>0</v>
          </cell>
          <cell r="M429">
            <v>0</v>
          </cell>
          <cell r="N429">
            <v>0</v>
          </cell>
        </row>
        <row r="430">
          <cell r="C430">
            <v>36892</v>
          </cell>
          <cell r="D430">
            <v>0</v>
          </cell>
          <cell r="E430">
            <v>0</v>
          </cell>
          <cell r="F430">
            <v>0</v>
          </cell>
          <cell r="G430">
            <v>0</v>
          </cell>
          <cell r="H430">
            <v>0</v>
          </cell>
          <cell r="I430">
            <v>0</v>
          </cell>
          <cell r="J430">
            <v>0</v>
          </cell>
          <cell r="K430">
            <v>0</v>
          </cell>
          <cell r="L430">
            <v>0</v>
          </cell>
          <cell r="M430">
            <v>0</v>
          </cell>
          <cell r="N430">
            <v>0</v>
          </cell>
        </row>
        <row r="431">
          <cell r="C431">
            <v>37257</v>
          </cell>
          <cell r="D431">
            <v>0.08</v>
          </cell>
          <cell r="E431">
            <v>0.08</v>
          </cell>
          <cell r="F431">
            <v>0.08</v>
          </cell>
          <cell r="G431">
            <v>0.08</v>
          </cell>
          <cell r="H431">
            <v>0.08</v>
          </cell>
          <cell r="I431">
            <v>0.08</v>
          </cell>
          <cell r="J431">
            <v>0.08</v>
          </cell>
          <cell r="K431">
            <v>0</v>
          </cell>
          <cell r="L431">
            <v>0.08</v>
          </cell>
          <cell r="M431">
            <v>0</v>
          </cell>
          <cell r="N431">
            <v>0</v>
          </cell>
        </row>
        <row r="432">
          <cell r="C432">
            <v>37622</v>
          </cell>
          <cell r="D432">
            <v>0.05</v>
          </cell>
          <cell r="E432">
            <v>0.05</v>
          </cell>
          <cell r="F432">
            <v>0.05</v>
          </cell>
          <cell r="G432">
            <v>0.05</v>
          </cell>
          <cell r="H432">
            <v>0.05</v>
          </cell>
          <cell r="I432">
            <v>0.05</v>
          </cell>
          <cell r="J432">
            <v>0.05</v>
          </cell>
          <cell r="K432">
            <v>0</v>
          </cell>
          <cell r="L432">
            <v>0.05</v>
          </cell>
          <cell r="M432">
            <v>0</v>
          </cell>
          <cell r="N432">
            <v>0</v>
          </cell>
        </row>
        <row r="433">
          <cell r="C433">
            <v>37987</v>
          </cell>
          <cell r="D433">
            <v>0.05</v>
          </cell>
          <cell r="E433">
            <v>0.05</v>
          </cell>
          <cell r="F433">
            <v>0.05</v>
          </cell>
          <cell r="G433">
            <v>0.05</v>
          </cell>
          <cell r="H433">
            <v>0.05</v>
          </cell>
          <cell r="I433">
            <v>0.05</v>
          </cell>
          <cell r="J433">
            <v>0.05</v>
          </cell>
          <cell r="K433">
            <v>0</v>
          </cell>
          <cell r="L433">
            <v>0.05</v>
          </cell>
          <cell r="M433">
            <v>0</v>
          </cell>
          <cell r="N433">
            <v>0</v>
          </cell>
        </row>
        <row r="434">
          <cell r="C434">
            <v>38353</v>
          </cell>
          <cell r="D434">
            <v>0.05</v>
          </cell>
          <cell r="E434">
            <v>0.05</v>
          </cell>
          <cell r="F434">
            <v>0.05</v>
          </cell>
          <cell r="G434">
            <v>0.05</v>
          </cell>
          <cell r="H434">
            <v>0.05</v>
          </cell>
          <cell r="I434">
            <v>0.05</v>
          </cell>
          <cell r="J434">
            <v>0.05</v>
          </cell>
          <cell r="K434">
            <v>0</v>
          </cell>
          <cell r="L434">
            <v>0.05</v>
          </cell>
          <cell r="M434">
            <v>0</v>
          </cell>
          <cell r="N434">
            <v>0</v>
          </cell>
        </row>
        <row r="435">
          <cell r="C435">
            <v>38718</v>
          </cell>
          <cell r="D435">
            <v>0.05</v>
          </cell>
          <cell r="E435">
            <v>0.05</v>
          </cell>
          <cell r="F435">
            <v>0.05</v>
          </cell>
          <cell r="G435">
            <v>0.05</v>
          </cell>
          <cell r="H435">
            <v>0.05</v>
          </cell>
          <cell r="I435">
            <v>0.05</v>
          </cell>
          <cell r="J435">
            <v>0.05</v>
          </cell>
          <cell r="K435">
            <v>0</v>
          </cell>
          <cell r="L435">
            <v>0.05</v>
          </cell>
          <cell r="M435">
            <v>0</v>
          </cell>
          <cell r="N435">
            <v>0</v>
          </cell>
        </row>
        <row r="447">
          <cell r="C447" t="str">
            <v>Pulse wins from:</v>
          </cell>
          <cell r="D447" t="str">
            <v>Pulse</v>
          </cell>
          <cell r="E447" t="str">
            <v>AGL</v>
          </cell>
          <cell r="F447" t="str">
            <v>TXU</v>
          </cell>
          <cell r="G447" t="str">
            <v>CitiPower</v>
          </cell>
          <cell r="H447" t="str">
            <v>Powercor</v>
          </cell>
          <cell r="I447" t="str">
            <v>Integral</v>
          </cell>
          <cell r="J447" t="str">
            <v>EnergyAustralia</v>
          </cell>
          <cell r="K447" t="str">
            <v>Rural NSW</v>
          </cell>
          <cell r="L447" t="str">
            <v>Energex</v>
          </cell>
          <cell r="M447" t="str">
            <v>Ergon</v>
          </cell>
          <cell r="N447" t="str">
            <v>Non Incumbent</v>
          </cell>
        </row>
        <row r="448">
          <cell r="C448">
            <v>36526</v>
          </cell>
          <cell r="D448">
            <v>0</v>
          </cell>
          <cell r="E448">
            <v>0</v>
          </cell>
          <cell r="F448">
            <v>0</v>
          </cell>
          <cell r="G448">
            <v>0</v>
          </cell>
          <cell r="H448">
            <v>0</v>
          </cell>
          <cell r="I448">
            <v>0</v>
          </cell>
          <cell r="J448">
            <v>0</v>
          </cell>
          <cell r="K448">
            <v>0</v>
          </cell>
          <cell r="L448">
            <v>0</v>
          </cell>
          <cell r="M448">
            <v>0</v>
          </cell>
          <cell r="N448">
            <v>0</v>
          </cell>
        </row>
        <row r="449">
          <cell r="C449">
            <v>36892</v>
          </cell>
          <cell r="D449">
            <v>0</v>
          </cell>
          <cell r="E449">
            <v>0</v>
          </cell>
          <cell r="F449">
            <v>0</v>
          </cell>
          <cell r="G449">
            <v>0</v>
          </cell>
          <cell r="H449">
            <v>0</v>
          </cell>
          <cell r="I449">
            <v>0</v>
          </cell>
          <cell r="J449">
            <v>0</v>
          </cell>
          <cell r="K449">
            <v>0</v>
          </cell>
          <cell r="L449">
            <v>0</v>
          </cell>
          <cell r="M449">
            <v>0</v>
          </cell>
          <cell r="N449">
            <v>0</v>
          </cell>
        </row>
        <row r="450">
          <cell r="C450">
            <v>37257</v>
          </cell>
          <cell r="D450">
            <v>0</v>
          </cell>
          <cell r="E450">
            <v>0.2</v>
          </cell>
          <cell r="F450">
            <v>0.2</v>
          </cell>
          <cell r="G450">
            <v>0.2</v>
          </cell>
          <cell r="H450">
            <v>0.21</v>
          </cell>
          <cell r="I450">
            <v>0.21</v>
          </cell>
          <cell r="J450">
            <v>0.22</v>
          </cell>
          <cell r="K450">
            <v>0</v>
          </cell>
          <cell r="L450">
            <v>0.21</v>
          </cell>
          <cell r="M450">
            <v>0</v>
          </cell>
          <cell r="N450">
            <v>0.18</v>
          </cell>
        </row>
        <row r="451">
          <cell r="C451">
            <v>37622</v>
          </cell>
          <cell r="D451">
            <v>0</v>
          </cell>
          <cell r="E451">
            <v>0.22</v>
          </cell>
          <cell r="F451">
            <v>0.22</v>
          </cell>
          <cell r="G451">
            <v>0.22</v>
          </cell>
          <cell r="H451">
            <v>0.22</v>
          </cell>
          <cell r="I451">
            <v>0.2</v>
          </cell>
          <cell r="J451">
            <v>0.22</v>
          </cell>
          <cell r="K451">
            <v>0</v>
          </cell>
          <cell r="L451">
            <v>0.22</v>
          </cell>
          <cell r="M451">
            <v>0</v>
          </cell>
          <cell r="N451">
            <v>0.2</v>
          </cell>
        </row>
        <row r="452">
          <cell r="C452">
            <v>37987</v>
          </cell>
          <cell r="D452">
            <v>0</v>
          </cell>
          <cell r="E452">
            <v>0.21</v>
          </cell>
          <cell r="F452">
            <v>0.22</v>
          </cell>
          <cell r="G452">
            <v>0.19</v>
          </cell>
          <cell r="H452">
            <v>0.21</v>
          </cell>
          <cell r="I452">
            <v>0.2</v>
          </cell>
          <cell r="J452">
            <v>0.23</v>
          </cell>
          <cell r="K452">
            <v>0</v>
          </cell>
          <cell r="L452">
            <v>0.21</v>
          </cell>
          <cell r="M452">
            <v>0</v>
          </cell>
          <cell r="N452">
            <v>0.2</v>
          </cell>
        </row>
        <row r="453">
          <cell r="C453">
            <v>38353</v>
          </cell>
          <cell r="D453">
            <v>0</v>
          </cell>
          <cell r="E453">
            <v>0.22</v>
          </cell>
          <cell r="F453">
            <v>0.24</v>
          </cell>
          <cell r="G453">
            <v>0.2</v>
          </cell>
          <cell r="H453">
            <v>0.23</v>
          </cell>
          <cell r="I453">
            <v>0.2</v>
          </cell>
          <cell r="J453">
            <v>0.23</v>
          </cell>
          <cell r="K453">
            <v>0</v>
          </cell>
          <cell r="L453">
            <v>0.22</v>
          </cell>
          <cell r="M453">
            <v>0</v>
          </cell>
          <cell r="N453">
            <v>0.2</v>
          </cell>
        </row>
        <row r="454">
          <cell r="C454">
            <v>38718</v>
          </cell>
          <cell r="D454">
            <v>0</v>
          </cell>
          <cell r="E454">
            <v>0.23</v>
          </cell>
          <cell r="F454">
            <v>0.24</v>
          </cell>
          <cell r="G454">
            <v>0.2</v>
          </cell>
          <cell r="H454">
            <v>0.23</v>
          </cell>
          <cell r="I454">
            <v>0.2</v>
          </cell>
          <cell r="J454">
            <v>0.23</v>
          </cell>
          <cell r="K454">
            <v>0</v>
          </cell>
          <cell r="L454">
            <v>0.22</v>
          </cell>
          <cell r="M454">
            <v>0</v>
          </cell>
          <cell r="N454">
            <v>0.2</v>
          </cell>
        </row>
        <row r="456">
          <cell r="C456" t="str">
            <v>AGL</v>
          </cell>
          <cell r="D456" t="str">
            <v>Pulse</v>
          </cell>
          <cell r="E456" t="str">
            <v>AGL</v>
          </cell>
          <cell r="F456" t="str">
            <v>TXU</v>
          </cell>
          <cell r="G456" t="str">
            <v>CitiPower</v>
          </cell>
          <cell r="H456" t="str">
            <v>Powercor</v>
          </cell>
          <cell r="I456" t="str">
            <v>Integral</v>
          </cell>
          <cell r="J456" t="str">
            <v>EnergyAustralia</v>
          </cell>
          <cell r="K456" t="str">
            <v>Rural NSW</v>
          </cell>
          <cell r="L456" t="str">
            <v>Energex</v>
          </cell>
          <cell r="M456" t="str">
            <v>Ergon</v>
          </cell>
          <cell r="N456" t="str">
            <v>Non Incumbent</v>
          </cell>
        </row>
        <row r="457">
          <cell r="C457">
            <v>36526</v>
          </cell>
          <cell r="D457">
            <v>0</v>
          </cell>
          <cell r="E457">
            <v>0</v>
          </cell>
          <cell r="F457">
            <v>0</v>
          </cell>
          <cell r="G457">
            <v>0</v>
          </cell>
          <cell r="H457">
            <v>0</v>
          </cell>
          <cell r="I457">
            <v>0</v>
          </cell>
          <cell r="J457">
            <v>0</v>
          </cell>
          <cell r="K457">
            <v>0</v>
          </cell>
          <cell r="L457">
            <v>0</v>
          </cell>
          <cell r="M457">
            <v>0</v>
          </cell>
          <cell r="N457">
            <v>0</v>
          </cell>
        </row>
        <row r="458">
          <cell r="C458">
            <v>36892</v>
          </cell>
          <cell r="D458">
            <v>0</v>
          </cell>
          <cell r="E458">
            <v>0</v>
          </cell>
          <cell r="F458">
            <v>0</v>
          </cell>
          <cell r="G458">
            <v>0</v>
          </cell>
          <cell r="H458">
            <v>0</v>
          </cell>
          <cell r="I458">
            <v>0</v>
          </cell>
          <cell r="J458">
            <v>0</v>
          </cell>
          <cell r="K458">
            <v>0</v>
          </cell>
          <cell r="L458">
            <v>0</v>
          </cell>
          <cell r="M458">
            <v>0</v>
          </cell>
          <cell r="N458">
            <v>0</v>
          </cell>
        </row>
        <row r="459">
          <cell r="C459">
            <v>37257</v>
          </cell>
          <cell r="D459">
            <v>0.18</v>
          </cell>
          <cell r="E459">
            <v>0</v>
          </cell>
          <cell r="F459">
            <v>0.16</v>
          </cell>
          <cell r="G459">
            <v>0.15</v>
          </cell>
          <cell r="H459">
            <v>0.17</v>
          </cell>
          <cell r="I459">
            <v>0.14000000000000001</v>
          </cell>
          <cell r="J459">
            <v>0.18</v>
          </cell>
          <cell r="K459">
            <v>0</v>
          </cell>
          <cell r="L459">
            <v>0.19</v>
          </cell>
          <cell r="M459">
            <v>0</v>
          </cell>
          <cell r="N459">
            <v>0.14000000000000001</v>
          </cell>
        </row>
        <row r="460">
          <cell r="C460">
            <v>37622</v>
          </cell>
          <cell r="D460">
            <v>0.18</v>
          </cell>
          <cell r="E460">
            <v>0</v>
          </cell>
          <cell r="F460">
            <v>0.18</v>
          </cell>
          <cell r="G460">
            <v>0.16</v>
          </cell>
          <cell r="H460">
            <v>0.19</v>
          </cell>
          <cell r="I460">
            <v>0.14000000000000001</v>
          </cell>
          <cell r="J460">
            <v>0.18</v>
          </cell>
          <cell r="K460">
            <v>0</v>
          </cell>
          <cell r="L460">
            <v>0.18</v>
          </cell>
          <cell r="M460">
            <v>0</v>
          </cell>
          <cell r="N460">
            <v>0.16</v>
          </cell>
        </row>
        <row r="461">
          <cell r="C461">
            <v>37987</v>
          </cell>
          <cell r="D461">
            <v>0.18</v>
          </cell>
          <cell r="E461">
            <v>0</v>
          </cell>
          <cell r="F461">
            <v>0.16</v>
          </cell>
          <cell r="G461">
            <v>0.14000000000000001</v>
          </cell>
          <cell r="H461">
            <v>0.17</v>
          </cell>
          <cell r="I461">
            <v>0.15</v>
          </cell>
          <cell r="J461">
            <v>0.15</v>
          </cell>
          <cell r="K461">
            <v>0</v>
          </cell>
          <cell r="L461">
            <v>0.19</v>
          </cell>
          <cell r="M461">
            <v>0</v>
          </cell>
          <cell r="N461">
            <v>0.16</v>
          </cell>
        </row>
        <row r="462">
          <cell r="C462">
            <v>38353</v>
          </cell>
          <cell r="D462">
            <v>0.15</v>
          </cell>
          <cell r="E462">
            <v>0</v>
          </cell>
          <cell r="F462">
            <v>0.16</v>
          </cell>
          <cell r="G462">
            <v>0.16</v>
          </cell>
          <cell r="H462">
            <v>0.15</v>
          </cell>
          <cell r="I462">
            <v>0.15</v>
          </cell>
          <cell r="J462">
            <v>0.15</v>
          </cell>
          <cell r="K462">
            <v>0</v>
          </cell>
          <cell r="L462">
            <v>0.17</v>
          </cell>
          <cell r="M462">
            <v>0</v>
          </cell>
          <cell r="N462">
            <v>0.16</v>
          </cell>
        </row>
        <row r="463">
          <cell r="C463">
            <v>38718</v>
          </cell>
          <cell r="D463">
            <v>0.15</v>
          </cell>
          <cell r="E463">
            <v>0</v>
          </cell>
          <cell r="F463">
            <v>0.16</v>
          </cell>
          <cell r="G463">
            <v>0.16</v>
          </cell>
          <cell r="H463">
            <v>0.15</v>
          </cell>
          <cell r="I463">
            <v>0.15</v>
          </cell>
          <cell r="J463">
            <v>0.15</v>
          </cell>
          <cell r="K463">
            <v>0</v>
          </cell>
          <cell r="L463">
            <v>0.17</v>
          </cell>
          <cell r="M463">
            <v>0</v>
          </cell>
          <cell r="N463">
            <v>0.16</v>
          </cell>
        </row>
        <row r="465">
          <cell r="C465" t="str">
            <v>TXU</v>
          </cell>
          <cell r="D465" t="str">
            <v>Pulse</v>
          </cell>
          <cell r="E465" t="str">
            <v>AGL</v>
          </cell>
          <cell r="F465" t="str">
            <v>TXU</v>
          </cell>
          <cell r="G465" t="str">
            <v>CitiPower</v>
          </cell>
          <cell r="H465" t="str">
            <v>Powercor</v>
          </cell>
          <cell r="I465" t="str">
            <v>Integral</v>
          </cell>
          <cell r="J465" t="str">
            <v>EnergyAustralia</v>
          </cell>
          <cell r="K465" t="str">
            <v>Rural NSW</v>
          </cell>
          <cell r="L465" t="str">
            <v>Energex</v>
          </cell>
          <cell r="M465" t="str">
            <v>Ergon</v>
          </cell>
          <cell r="N465" t="str">
            <v>Non Incumbent</v>
          </cell>
        </row>
        <row r="466">
          <cell r="C466">
            <v>36526</v>
          </cell>
          <cell r="D466">
            <v>0</v>
          </cell>
          <cell r="E466">
            <v>0</v>
          </cell>
          <cell r="F466">
            <v>0</v>
          </cell>
          <cell r="G466">
            <v>0</v>
          </cell>
          <cell r="H466">
            <v>0</v>
          </cell>
          <cell r="I466">
            <v>0</v>
          </cell>
          <cell r="J466">
            <v>0</v>
          </cell>
          <cell r="K466">
            <v>0</v>
          </cell>
          <cell r="L466">
            <v>0</v>
          </cell>
          <cell r="M466">
            <v>0</v>
          </cell>
          <cell r="N466">
            <v>0</v>
          </cell>
        </row>
        <row r="467">
          <cell r="C467">
            <v>36892</v>
          </cell>
          <cell r="D467">
            <v>0</v>
          </cell>
          <cell r="E467">
            <v>0</v>
          </cell>
          <cell r="F467">
            <v>0</v>
          </cell>
          <cell r="G467">
            <v>0</v>
          </cell>
          <cell r="H467">
            <v>0</v>
          </cell>
          <cell r="I467">
            <v>0</v>
          </cell>
          <cell r="J467">
            <v>0</v>
          </cell>
          <cell r="K467">
            <v>0</v>
          </cell>
          <cell r="L467">
            <v>0</v>
          </cell>
          <cell r="M467">
            <v>0</v>
          </cell>
          <cell r="N467">
            <v>0</v>
          </cell>
        </row>
        <row r="468">
          <cell r="C468">
            <v>37257</v>
          </cell>
          <cell r="D468">
            <v>0.2</v>
          </cell>
          <cell r="E468">
            <v>0.2</v>
          </cell>
          <cell r="F468">
            <v>0</v>
          </cell>
          <cell r="G468">
            <v>0.15</v>
          </cell>
          <cell r="H468">
            <v>0.19</v>
          </cell>
          <cell r="I468">
            <v>0.19</v>
          </cell>
          <cell r="J468">
            <v>0.19</v>
          </cell>
          <cell r="K468">
            <v>0</v>
          </cell>
          <cell r="L468">
            <v>0.2</v>
          </cell>
          <cell r="M468">
            <v>0</v>
          </cell>
          <cell r="N468">
            <v>0.17</v>
          </cell>
        </row>
        <row r="469">
          <cell r="C469">
            <v>37622</v>
          </cell>
          <cell r="D469">
            <v>0.22</v>
          </cell>
          <cell r="E469">
            <v>0.22</v>
          </cell>
          <cell r="F469">
            <v>0</v>
          </cell>
          <cell r="G469">
            <v>0.15</v>
          </cell>
          <cell r="H469">
            <v>0.21</v>
          </cell>
          <cell r="I469">
            <v>0.19</v>
          </cell>
          <cell r="J469">
            <v>0.2</v>
          </cell>
          <cell r="K469">
            <v>0</v>
          </cell>
          <cell r="L469">
            <v>0.2</v>
          </cell>
          <cell r="M469">
            <v>0</v>
          </cell>
          <cell r="N469">
            <v>0.18</v>
          </cell>
        </row>
        <row r="470">
          <cell r="C470">
            <v>37987</v>
          </cell>
          <cell r="D470">
            <v>0.22</v>
          </cell>
          <cell r="E470">
            <v>0.2</v>
          </cell>
          <cell r="F470">
            <v>0</v>
          </cell>
          <cell r="G470">
            <v>0.15</v>
          </cell>
          <cell r="H470">
            <v>0.21</v>
          </cell>
          <cell r="I470">
            <v>0.19</v>
          </cell>
          <cell r="J470">
            <v>0.21</v>
          </cell>
          <cell r="K470">
            <v>0</v>
          </cell>
          <cell r="L470">
            <v>0.21</v>
          </cell>
          <cell r="M470">
            <v>0</v>
          </cell>
          <cell r="N470">
            <v>0.16</v>
          </cell>
        </row>
        <row r="471">
          <cell r="C471">
            <v>38353</v>
          </cell>
          <cell r="D471">
            <v>0.22</v>
          </cell>
          <cell r="E471">
            <v>0.21</v>
          </cell>
          <cell r="F471">
            <v>0</v>
          </cell>
          <cell r="G471">
            <v>0.15</v>
          </cell>
          <cell r="H471">
            <v>0.22</v>
          </cell>
          <cell r="I471">
            <v>0.19</v>
          </cell>
          <cell r="J471">
            <v>0.21</v>
          </cell>
          <cell r="K471">
            <v>0</v>
          </cell>
          <cell r="L471">
            <v>0.21</v>
          </cell>
          <cell r="M471">
            <v>0</v>
          </cell>
          <cell r="N471">
            <v>0.16</v>
          </cell>
        </row>
        <row r="472">
          <cell r="C472">
            <v>38718</v>
          </cell>
          <cell r="D472">
            <v>0.22</v>
          </cell>
          <cell r="E472">
            <v>0.21</v>
          </cell>
          <cell r="F472">
            <v>0</v>
          </cell>
          <cell r="G472">
            <v>0.15</v>
          </cell>
          <cell r="H472">
            <v>0.22</v>
          </cell>
          <cell r="I472">
            <v>0.19</v>
          </cell>
          <cell r="J472">
            <v>0.21</v>
          </cell>
          <cell r="K472">
            <v>0</v>
          </cell>
          <cell r="L472">
            <v>0.21</v>
          </cell>
          <cell r="M472">
            <v>0</v>
          </cell>
          <cell r="N472">
            <v>0.16</v>
          </cell>
        </row>
        <row r="474">
          <cell r="C474" t="str">
            <v>CitiPower</v>
          </cell>
          <cell r="D474" t="str">
            <v>Pulse</v>
          </cell>
          <cell r="E474" t="str">
            <v>AGL</v>
          </cell>
          <cell r="F474" t="str">
            <v>TXU</v>
          </cell>
          <cell r="G474" t="str">
            <v>CitiPower</v>
          </cell>
          <cell r="H474" t="str">
            <v>Powercor</v>
          </cell>
          <cell r="I474" t="str">
            <v>Integral</v>
          </cell>
          <cell r="J474" t="str">
            <v>EnergyAustralia</v>
          </cell>
          <cell r="K474" t="str">
            <v>Rural NSW</v>
          </cell>
          <cell r="L474" t="str">
            <v>Energex</v>
          </cell>
          <cell r="M474" t="str">
            <v>Ergon</v>
          </cell>
          <cell r="N474" t="str">
            <v>Non Incumbent</v>
          </cell>
        </row>
        <row r="475">
          <cell r="C475">
            <v>36526</v>
          </cell>
          <cell r="D475">
            <v>0</v>
          </cell>
          <cell r="E475">
            <v>0</v>
          </cell>
          <cell r="F475">
            <v>0</v>
          </cell>
          <cell r="G475">
            <v>0</v>
          </cell>
          <cell r="H475">
            <v>0</v>
          </cell>
          <cell r="I475">
            <v>0</v>
          </cell>
          <cell r="J475">
            <v>0</v>
          </cell>
          <cell r="K475">
            <v>0</v>
          </cell>
          <cell r="L475">
            <v>0</v>
          </cell>
          <cell r="M475">
            <v>0</v>
          </cell>
          <cell r="N475">
            <v>0</v>
          </cell>
        </row>
        <row r="476">
          <cell r="C476">
            <v>36892</v>
          </cell>
          <cell r="D476">
            <v>0</v>
          </cell>
          <cell r="E476">
            <v>0</v>
          </cell>
          <cell r="F476">
            <v>0</v>
          </cell>
          <cell r="G476">
            <v>0</v>
          </cell>
          <cell r="H476">
            <v>0</v>
          </cell>
          <cell r="I476">
            <v>0</v>
          </cell>
          <cell r="J476">
            <v>0</v>
          </cell>
          <cell r="K476">
            <v>0</v>
          </cell>
          <cell r="L476">
            <v>0</v>
          </cell>
          <cell r="M476">
            <v>0</v>
          </cell>
          <cell r="N476">
            <v>0</v>
          </cell>
        </row>
        <row r="477">
          <cell r="C477">
            <v>37257</v>
          </cell>
          <cell r="D477">
            <v>0.1</v>
          </cell>
          <cell r="E477">
            <v>0.1</v>
          </cell>
          <cell r="F477">
            <v>0.1</v>
          </cell>
          <cell r="G477">
            <v>0</v>
          </cell>
          <cell r="H477">
            <v>0.1</v>
          </cell>
          <cell r="I477">
            <v>0</v>
          </cell>
          <cell r="J477">
            <v>0</v>
          </cell>
          <cell r="K477">
            <v>0</v>
          </cell>
          <cell r="L477">
            <v>0</v>
          </cell>
          <cell r="M477">
            <v>0</v>
          </cell>
          <cell r="N477">
            <v>0.1</v>
          </cell>
        </row>
        <row r="478">
          <cell r="C478">
            <v>37622</v>
          </cell>
          <cell r="D478">
            <v>7.0000000000000007E-2</v>
          </cell>
          <cell r="E478">
            <v>0.05</v>
          </cell>
          <cell r="F478">
            <v>0.05</v>
          </cell>
          <cell r="G478">
            <v>0</v>
          </cell>
          <cell r="H478">
            <v>0.05</v>
          </cell>
          <cell r="I478">
            <v>0</v>
          </cell>
          <cell r="J478">
            <v>0</v>
          </cell>
          <cell r="K478">
            <v>0</v>
          </cell>
          <cell r="L478">
            <v>0</v>
          </cell>
          <cell r="M478">
            <v>0</v>
          </cell>
          <cell r="N478">
            <v>0.05</v>
          </cell>
        </row>
        <row r="479">
          <cell r="C479">
            <v>37987</v>
          </cell>
          <cell r="D479">
            <v>0.05</v>
          </cell>
          <cell r="E479">
            <v>0.05</v>
          </cell>
          <cell r="F479">
            <v>0.05</v>
          </cell>
          <cell r="G479">
            <v>0</v>
          </cell>
          <cell r="H479">
            <v>0.05</v>
          </cell>
          <cell r="I479">
            <v>0</v>
          </cell>
          <cell r="J479">
            <v>0</v>
          </cell>
          <cell r="K479">
            <v>0</v>
          </cell>
          <cell r="L479">
            <v>0</v>
          </cell>
          <cell r="M479">
            <v>0</v>
          </cell>
          <cell r="N479">
            <v>0.05</v>
          </cell>
        </row>
        <row r="480">
          <cell r="C480">
            <v>38353</v>
          </cell>
          <cell r="D480">
            <v>0.05</v>
          </cell>
          <cell r="E480">
            <v>0.05</v>
          </cell>
          <cell r="F480">
            <v>0.05</v>
          </cell>
          <cell r="G480">
            <v>0</v>
          </cell>
          <cell r="H480">
            <v>0.05</v>
          </cell>
          <cell r="I480">
            <v>0</v>
          </cell>
          <cell r="J480">
            <v>0</v>
          </cell>
          <cell r="K480">
            <v>0</v>
          </cell>
          <cell r="L480">
            <v>0</v>
          </cell>
          <cell r="M480">
            <v>0</v>
          </cell>
          <cell r="N480">
            <v>0.05</v>
          </cell>
        </row>
        <row r="481">
          <cell r="C481">
            <v>38718</v>
          </cell>
          <cell r="D481">
            <v>0.05</v>
          </cell>
          <cell r="E481">
            <v>0.05</v>
          </cell>
          <cell r="F481">
            <v>0.05</v>
          </cell>
          <cell r="G481">
            <v>0</v>
          </cell>
          <cell r="H481">
            <v>0.05</v>
          </cell>
          <cell r="I481">
            <v>0</v>
          </cell>
          <cell r="J481">
            <v>0</v>
          </cell>
          <cell r="K481">
            <v>0</v>
          </cell>
          <cell r="L481">
            <v>0</v>
          </cell>
          <cell r="M481">
            <v>0</v>
          </cell>
          <cell r="N481">
            <v>0.05</v>
          </cell>
        </row>
        <row r="483">
          <cell r="C483" t="str">
            <v>Powercor</v>
          </cell>
          <cell r="D483" t="str">
            <v>Pulse</v>
          </cell>
          <cell r="E483" t="str">
            <v>AGL</v>
          </cell>
          <cell r="F483" t="str">
            <v>TXU</v>
          </cell>
          <cell r="G483" t="str">
            <v>CitiPower</v>
          </cell>
          <cell r="H483" t="str">
            <v>Powercor</v>
          </cell>
          <cell r="I483" t="str">
            <v>Integral</v>
          </cell>
          <cell r="J483" t="str">
            <v>EnergyAustralia</v>
          </cell>
          <cell r="K483" t="str">
            <v>Rural NSW</v>
          </cell>
          <cell r="L483" t="str">
            <v>Energex</v>
          </cell>
          <cell r="M483" t="str">
            <v>Ergon</v>
          </cell>
          <cell r="N483" t="str">
            <v>Non Incumbent</v>
          </cell>
        </row>
        <row r="484">
          <cell r="C484">
            <v>36526</v>
          </cell>
          <cell r="D484">
            <v>0</v>
          </cell>
          <cell r="E484">
            <v>0</v>
          </cell>
          <cell r="F484">
            <v>0</v>
          </cell>
          <cell r="G484">
            <v>0</v>
          </cell>
          <cell r="H484">
            <v>0</v>
          </cell>
          <cell r="I484">
            <v>0</v>
          </cell>
          <cell r="J484">
            <v>0</v>
          </cell>
          <cell r="K484">
            <v>0</v>
          </cell>
          <cell r="L484">
            <v>0</v>
          </cell>
          <cell r="M484">
            <v>0</v>
          </cell>
          <cell r="N484">
            <v>0</v>
          </cell>
        </row>
        <row r="485">
          <cell r="C485">
            <v>36892</v>
          </cell>
          <cell r="D485">
            <v>0</v>
          </cell>
          <cell r="E485">
            <v>0</v>
          </cell>
          <cell r="F485">
            <v>0</v>
          </cell>
          <cell r="G485">
            <v>0</v>
          </cell>
          <cell r="H485">
            <v>0</v>
          </cell>
          <cell r="I485">
            <v>0</v>
          </cell>
          <cell r="J485">
            <v>0</v>
          </cell>
          <cell r="K485">
            <v>0</v>
          </cell>
          <cell r="L485">
            <v>0</v>
          </cell>
          <cell r="M485">
            <v>0</v>
          </cell>
          <cell r="N485">
            <v>0</v>
          </cell>
        </row>
        <row r="486">
          <cell r="C486">
            <v>37257</v>
          </cell>
          <cell r="D486">
            <v>0.16</v>
          </cell>
          <cell r="E486">
            <v>0.16</v>
          </cell>
          <cell r="F486">
            <v>0.18</v>
          </cell>
          <cell r="G486">
            <v>0.16</v>
          </cell>
          <cell r="H486">
            <v>0</v>
          </cell>
          <cell r="I486">
            <v>0.15</v>
          </cell>
          <cell r="J486">
            <v>0.18</v>
          </cell>
          <cell r="K486">
            <v>0</v>
          </cell>
          <cell r="L486">
            <v>0.2</v>
          </cell>
          <cell r="M486">
            <v>0</v>
          </cell>
          <cell r="N486">
            <v>0.16</v>
          </cell>
        </row>
        <row r="487">
          <cell r="C487">
            <v>37622</v>
          </cell>
          <cell r="D487">
            <v>0.2</v>
          </cell>
          <cell r="E487">
            <v>0.18</v>
          </cell>
          <cell r="F487">
            <v>0.21</v>
          </cell>
          <cell r="G487">
            <v>0.16</v>
          </cell>
          <cell r="H487">
            <v>0</v>
          </cell>
          <cell r="I487">
            <v>0.15</v>
          </cell>
          <cell r="J487">
            <v>0.2</v>
          </cell>
          <cell r="K487">
            <v>0</v>
          </cell>
          <cell r="L487">
            <v>0.2</v>
          </cell>
          <cell r="M487">
            <v>0</v>
          </cell>
          <cell r="N487">
            <v>0.16</v>
          </cell>
        </row>
        <row r="488">
          <cell r="C488">
            <v>37987</v>
          </cell>
          <cell r="D488">
            <v>0.2</v>
          </cell>
          <cell r="E488">
            <v>0.18</v>
          </cell>
          <cell r="F488">
            <v>0.21</v>
          </cell>
          <cell r="G488">
            <v>0.16</v>
          </cell>
          <cell r="H488">
            <v>0</v>
          </cell>
          <cell r="I488">
            <v>0.14000000000000001</v>
          </cell>
          <cell r="J488">
            <v>0.21</v>
          </cell>
          <cell r="K488">
            <v>0</v>
          </cell>
          <cell r="L488">
            <v>0.19</v>
          </cell>
          <cell r="M488">
            <v>0</v>
          </cell>
          <cell r="N488">
            <v>0.16</v>
          </cell>
        </row>
        <row r="489">
          <cell r="C489">
            <v>38353</v>
          </cell>
          <cell r="D489">
            <v>0.22</v>
          </cell>
          <cell r="E489">
            <v>0.19</v>
          </cell>
          <cell r="F489">
            <v>0.22</v>
          </cell>
          <cell r="G489">
            <v>0.16</v>
          </cell>
          <cell r="H489">
            <v>0</v>
          </cell>
          <cell r="I489">
            <v>0.14000000000000001</v>
          </cell>
          <cell r="J489">
            <v>0.21</v>
          </cell>
          <cell r="K489">
            <v>0</v>
          </cell>
          <cell r="L489">
            <v>0.2</v>
          </cell>
          <cell r="M489">
            <v>0</v>
          </cell>
          <cell r="N489">
            <v>0.16</v>
          </cell>
        </row>
        <row r="490">
          <cell r="C490">
            <v>38718</v>
          </cell>
          <cell r="D490">
            <v>0.22</v>
          </cell>
          <cell r="E490">
            <v>0.18</v>
          </cell>
          <cell r="F490">
            <v>0.22</v>
          </cell>
          <cell r="G490">
            <v>0.16</v>
          </cell>
          <cell r="H490">
            <v>0</v>
          </cell>
          <cell r="I490">
            <v>0.14000000000000001</v>
          </cell>
          <cell r="J490">
            <v>0.21</v>
          </cell>
          <cell r="K490">
            <v>0</v>
          </cell>
          <cell r="L490">
            <v>0.2</v>
          </cell>
          <cell r="M490">
            <v>0</v>
          </cell>
          <cell r="N490">
            <v>0.16</v>
          </cell>
        </row>
        <row r="492">
          <cell r="C492" t="str">
            <v>Integral</v>
          </cell>
          <cell r="D492" t="str">
            <v>Pulse</v>
          </cell>
          <cell r="E492" t="str">
            <v>AGL</v>
          </cell>
          <cell r="F492" t="str">
            <v>TXU</v>
          </cell>
          <cell r="G492" t="str">
            <v>CitiPower</v>
          </cell>
          <cell r="H492" t="str">
            <v>Powercor</v>
          </cell>
          <cell r="I492" t="str">
            <v>Integral</v>
          </cell>
          <cell r="J492" t="str">
            <v>EnergyAustralia</v>
          </cell>
          <cell r="K492" t="str">
            <v>Rural NSW</v>
          </cell>
          <cell r="L492" t="str">
            <v>Energex</v>
          </cell>
          <cell r="M492" t="str">
            <v>Ergon</v>
          </cell>
          <cell r="N492" t="str">
            <v>Non Incumbent</v>
          </cell>
        </row>
        <row r="493">
          <cell r="C493">
            <v>36526</v>
          </cell>
          <cell r="D493">
            <v>0</v>
          </cell>
          <cell r="E493">
            <v>0</v>
          </cell>
          <cell r="F493">
            <v>0</v>
          </cell>
          <cell r="G493">
            <v>0</v>
          </cell>
          <cell r="H493">
            <v>0</v>
          </cell>
          <cell r="I493">
            <v>0</v>
          </cell>
          <cell r="J493">
            <v>0</v>
          </cell>
          <cell r="K493">
            <v>0</v>
          </cell>
          <cell r="L493">
            <v>0</v>
          </cell>
          <cell r="M493">
            <v>0</v>
          </cell>
          <cell r="N493">
            <v>0</v>
          </cell>
        </row>
        <row r="494">
          <cell r="C494">
            <v>36892</v>
          </cell>
          <cell r="D494">
            <v>0</v>
          </cell>
          <cell r="E494">
            <v>0</v>
          </cell>
          <cell r="F494">
            <v>0</v>
          </cell>
          <cell r="G494">
            <v>0</v>
          </cell>
          <cell r="H494">
            <v>0</v>
          </cell>
          <cell r="I494">
            <v>0</v>
          </cell>
          <cell r="J494">
            <v>0</v>
          </cell>
          <cell r="K494">
            <v>0</v>
          </cell>
          <cell r="L494">
            <v>0</v>
          </cell>
          <cell r="M494">
            <v>0</v>
          </cell>
          <cell r="N494">
            <v>0</v>
          </cell>
        </row>
        <row r="495">
          <cell r="C495">
            <v>37257</v>
          </cell>
          <cell r="D495">
            <v>0</v>
          </cell>
          <cell r="E495">
            <v>0</v>
          </cell>
          <cell r="F495">
            <v>0</v>
          </cell>
          <cell r="G495">
            <v>0</v>
          </cell>
          <cell r="H495">
            <v>0</v>
          </cell>
          <cell r="I495">
            <v>0</v>
          </cell>
          <cell r="J495">
            <v>0</v>
          </cell>
          <cell r="K495">
            <v>0</v>
          </cell>
          <cell r="L495">
            <v>0</v>
          </cell>
          <cell r="M495">
            <v>0</v>
          </cell>
          <cell r="N495">
            <v>0</v>
          </cell>
        </row>
        <row r="496">
          <cell r="C496">
            <v>37622</v>
          </cell>
          <cell r="D496">
            <v>0</v>
          </cell>
          <cell r="E496">
            <v>0</v>
          </cell>
          <cell r="F496">
            <v>0</v>
          </cell>
          <cell r="G496">
            <v>0</v>
          </cell>
          <cell r="H496">
            <v>0</v>
          </cell>
          <cell r="I496">
            <v>0</v>
          </cell>
          <cell r="J496">
            <v>0</v>
          </cell>
          <cell r="K496">
            <v>0</v>
          </cell>
          <cell r="L496">
            <v>0</v>
          </cell>
          <cell r="M496">
            <v>0</v>
          </cell>
          <cell r="N496">
            <v>0</v>
          </cell>
        </row>
        <row r="497">
          <cell r="C497">
            <v>37987</v>
          </cell>
          <cell r="D497">
            <v>0</v>
          </cell>
          <cell r="E497">
            <v>0</v>
          </cell>
          <cell r="F497">
            <v>0</v>
          </cell>
          <cell r="G497">
            <v>0</v>
          </cell>
          <cell r="H497">
            <v>0</v>
          </cell>
          <cell r="I497">
            <v>0</v>
          </cell>
          <cell r="J497">
            <v>0</v>
          </cell>
          <cell r="K497">
            <v>0</v>
          </cell>
          <cell r="L497">
            <v>0</v>
          </cell>
          <cell r="M497">
            <v>0</v>
          </cell>
          <cell r="N497">
            <v>0</v>
          </cell>
        </row>
        <row r="498">
          <cell r="C498">
            <v>38353</v>
          </cell>
          <cell r="D498">
            <v>0</v>
          </cell>
          <cell r="E498">
            <v>0</v>
          </cell>
          <cell r="F498">
            <v>0</v>
          </cell>
          <cell r="G498">
            <v>0</v>
          </cell>
          <cell r="H498">
            <v>0</v>
          </cell>
          <cell r="I498">
            <v>0</v>
          </cell>
          <cell r="J498">
            <v>0</v>
          </cell>
          <cell r="K498">
            <v>0</v>
          </cell>
          <cell r="L498">
            <v>0</v>
          </cell>
          <cell r="M498">
            <v>0</v>
          </cell>
          <cell r="N498">
            <v>0</v>
          </cell>
        </row>
        <row r="499">
          <cell r="C499">
            <v>38718</v>
          </cell>
          <cell r="D499">
            <v>0</v>
          </cell>
          <cell r="E499">
            <v>0</v>
          </cell>
          <cell r="F499">
            <v>0</v>
          </cell>
          <cell r="G499">
            <v>0</v>
          </cell>
          <cell r="H499">
            <v>0</v>
          </cell>
          <cell r="I499">
            <v>0</v>
          </cell>
          <cell r="J499">
            <v>0</v>
          </cell>
          <cell r="K499">
            <v>0</v>
          </cell>
          <cell r="L499">
            <v>0</v>
          </cell>
          <cell r="M499">
            <v>0</v>
          </cell>
          <cell r="N499">
            <v>0</v>
          </cell>
        </row>
        <row r="501">
          <cell r="C501" t="str">
            <v>EnergyAustralia</v>
          </cell>
          <cell r="D501" t="str">
            <v>Pulse</v>
          </cell>
          <cell r="E501" t="str">
            <v>AGL</v>
          </cell>
          <cell r="F501" t="str">
            <v>TXU</v>
          </cell>
          <cell r="G501" t="str">
            <v>CitiPower</v>
          </cell>
          <cell r="H501" t="str">
            <v>Powercor</v>
          </cell>
          <cell r="I501" t="str">
            <v>Integral</v>
          </cell>
          <cell r="J501" t="str">
            <v>EnergyAustralia</v>
          </cell>
          <cell r="K501" t="str">
            <v>Rural NSW</v>
          </cell>
          <cell r="L501" t="str">
            <v>Energex</v>
          </cell>
          <cell r="M501" t="str">
            <v>Ergon</v>
          </cell>
          <cell r="N501" t="str">
            <v>Non Incumbent</v>
          </cell>
        </row>
        <row r="502">
          <cell r="C502">
            <v>36526</v>
          </cell>
          <cell r="D502">
            <v>0</v>
          </cell>
          <cell r="E502">
            <v>0</v>
          </cell>
          <cell r="F502">
            <v>0</v>
          </cell>
          <cell r="G502">
            <v>0</v>
          </cell>
          <cell r="H502">
            <v>0</v>
          </cell>
          <cell r="I502">
            <v>0</v>
          </cell>
          <cell r="J502">
            <v>0</v>
          </cell>
          <cell r="K502">
            <v>0</v>
          </cell>
          <cell r="L502">
            <v>0</v>
          </cell>
          <cell r="M502">
            <v>0</v>
          </cell>
          <cell r="N502">
            <v>0</v>
          </cell>
        </row>
        <row r="503">
          <cell r="C503">
            <v>36892</v>
          </cell>
          <cell r="D503">
            <v>0</v>
          </cell>
          <cell r="E503">
            <v>0</v>
          </cell>
          <cell r="F503">
            <v>0</v>
          </cell>
          <cell r="G503">
            <v>0</v>
          </cell>
          <cell r="H503">
            <v>0</v>
          </cell>
          <cell r="I503">
            <v>0</v>
          </cell>
          <cell r="J503">
            <v>0</v>
          </cell>
          <cell r="K503">
            <v>0</v>
          </cell>
          <cell r="L503">
            <v>0</v>
          </cell>
          <cell r="M503">
            <v>0</v>
          </cell>
          <cell r="N503">
            <v>0</v>
          </cell>
        </row>
        <row r="504">
          <cell r="C504">
            <v>37257</v>
          </cell>
          <cell r="D504">
            <v>0.12</v>
          </cell>
          <cell r="E504">
            <v>0.1</v>
          </cell>
          <cell r="F504">
            <v>0.1</v>
          </cell>
          <cell r="G504">
            <v>0.1</v>
          </cell>
          <cell r="H504">
            <v>0.09</v>
          </cell>
          <cell r="I504">
            <v>0.08</v>
          </cell>
          <cell r="J504">
            <v>0</v>
          </cell>
          <cell r="K504">
            <v>0</v>
          </cell>
          <cell r="L504">
            <v>0.12</v>
          </cell>
          <cell r="M504">
            <v>0</v>
          </cell>
          <cell r="N504">
            <v>0.1</v>
          </cell>
        </row>
        <row r="505">
          <cell r="C505">
            <v>37622</v>
          </cell>
          <cell r="D505">
            <v>0.1</v>
          </cell>
          <cell r="E505">
            <v>0.12</v>
          </cell>
          <cell r="F505">
            <v>0.12</v>
          </cell>
          <cell r="G505">
            <v>0.1</v>
          </cell>
          <cell r="H505">
            <v>0.1</v>
          </cell>
          <cell r="I505">
            <v>0.09</v>
          </cell>
          <cell r="J505">
            <v>0</v>
          </cell>
          <cell r="K505">
            <v>0</v>
          </cell>
          <cell r="L505">
            <v>0.15</v>
          </cell>
          <cell r="M505">
            <v>0</v>
          </cell>
          <cell r="N505">
            <v>0.1</v>
          </cell>
        </row>
        <row r="506">
          <cell r="C506">
            <v>37987</v>
          </cell>
          <cell r="D506">
            <v>0.14000000000000001</v>
          </cell>
          <cell r="E506">
            <v>0.13</v>
          </cell>
          <cell r="F506">
            <v>0.13</v>
          </cell>
          <cell r="G506">
            <v>0.13</v>
          </cell>
          <cell r="H506">
            <v>0.13</v>
          </cell>
          <cell r="I506">
            <v>0.12</v>
          </cell>
          <cell r="J506">
            <v>0</v>
          </cell>
          <cell r="K506">
            <v>0</v>
          </cell>
          <cell r="L506">
            <v>0.15</v>
          </cell>
          <cell r="M506">
            <v>0</v>
          </cell>
          <cell r="N506">
            <v>0.12</v>
          </cell>
        </row>
        <row r="507">
          <cell r="C507">
            <v>38353</v>
          </cell>
          <cell r="D507">
            <v>0.15</v>
          </cell>
          <cell r="E507">
            <v>0.13</v>
          </cell>
          <cell r="F507">
            <v>0.13</v>
          </cell>
          <cell r="G507">
            <v>0.13</v>
          </cell>
          <cell r="H507">
            <v>0.15</v>
          </cell>
          <cell r="I507">
            <v>0.12</v>
          </cell>
          <cell r="J507">
            <v>0</v>
          </cell>
          <cell r="K507">
            <v>0</v>
          </cell>
          <cell r="L507">
            <v>0.15</v>
          </cell>
          <cell r="M507">
            <v>0</v>
          </cell>
          <cell r="N507">
            <v>0.12</v>
          </cell>
        </row>
        <row r="508">
          <cell r="C508">
            <v>38718</v>
          </cell>
          <cell r="D508">
            <v>0.15</v>
          </cell>
          <cell r="E508">
            <v>0.13</v>
          </cell>
          <cell r="F508">
            <v>0.13</v>
          </cell>
          <cell r="G508">
            <v>0.13</v>
          </cell>
          <cell r="H508">
            <v>0.15</v>
          </cell>
          <cell r="I508">
            <v>0.12</v>
          </cell>
          <cell r="J508">
            <v>0</v>
          </cell>
          <cell r="K508">
            <v>0</v>
          </cell>
          <cell r="L508">
            <v>0.15</v>
          </cell>
          <cell r="M508">
            <v>0</v>
          </cell>
          <cell r="N508">
            <v>0.12</v>
          </cell>
        </row>
        <row r="510">
          <cell r="C510" t="str">
            <v>Rural NSW</v>
          </cell>
          <cell r="D510" t="str">
            <v>Pulse</v>
          </cell>
          <cell r="E510" t="str">
            <v>AGL</v>
          </cell>
          <cell r="F510" t="str">
            <v>TXU</v>
          </cell>
          <cell r="G510" t="str">
            <v>CitiPower</v>
          </cell>
          <cell r="H510" t="str">
            <v>Powercor</v>
          </cell>
          <cell r="I510" t="str">
            <v>Integral</v>
          </cell>
          <cell r="J510" t="str">
            <v>EnergyAustralia</v>
          </cell>
          <cell r="K510" t="str">
            <v>Rural NSW</v>
          </cell>
          <cell r="L510" t="str">
            <v>Energex</v>
          </cell>
          <cell r="M510" t="str">
            <v>Ergon</v>
          </cell>
          <cell r="N510" t="str">
            <v>Non Incumbent</v>
          </cell>
        </row>
        <row r="511">
          <cell r="C511">
            <v>36526</v>
          </cell>
          <cell r="D511">
            <v>0</v>
          </cell>
          <cell r="E511">
            <v>0</v>
          </cell>
          <cell r="F511">
            <v>0</v>
          </cell>
          <cell r="G511">
            <v>0</v>
          </cell>
          <cell r="H511">
            <v>0</v>
          </cell>
          <cell r="I511">
            <v>0</v>
          </cell>
          <cell r="J511">
            <v>0</v>
          </cell>
          <cell r="K511">
            <v>0</v>
          </cell>
          <cell r="L511">
            <v>0</v>
          </cell>
          <cell r="M511">
            <v>0</v>
          </cell>
          <cell r="N511">
            <v>0</v>
          </cell>
        </row>
        <row r="512">
          <cell r="C512">
            <v>36892</v>
          </cell>
          <cell r="D512">
            <v>0</v>
          </cell>
          <cell r="E512">
            <v>0</v>
          </cell>
          <cell r="F512">
            <v>0</v>
          </cell>
          <cell r="G512">
            <v>0</v>
          </cell>
          <cell r="H512">
            <v>0</v>
          </cell>
          <cell r="I512">
            <v>0</v>
          </cell>
          <cell r="J512">
            <v>0</v>
          </cell>
          <cell r="K512">
            <v>0</v>
          </cell>
          <cell r="L512">
            <v>0</v>
          </cell>
          <cell r="M512">
            <v>0</v>
          </cell>
          <cell r="N512">
            <v>0</v>
          </cell>
        </row>
        <row r="513">
          <cell r="C513">
            <v>37257</v>
          </cell>
          <cell r="D513">
            <v>0</v>
          </cell>
          <cell r="E513">
            <v>0</v>
          </cell>
          <cell r="F513">
            <v>0</v>
          </cell>
          <cell r="G513">
            <v>0</v>
          </cell>
          <cell r="H513">
            <v>0</v>
          </cell>
          <cell r="I513">
            <v>0</v>
          </cell>
          <cell r="J513">
            <v>0</v>
          </cell>
          <cell r="K513">
            <v>0</v>
          </cell>
          <cell r="L513">
            <v>0</v>
          </cell>
          <cell r="M513">
            <v>0</v>
          </cell>
          <cell r="N513">
            <v>0</v>
          </cell>
        </row>
        <row r="514">
          <cell r="C514">
            <v>37622</v>
          </cell>
          <cell r="D514">
            <v>0</v>
          </cell>
          <cell r="E514">
            <v>0</v>
          </cell>
          <cell r="F514">
            <v>0</v>
          </cell>
          <cell r="G514">
            <v>0</v>
          </cell>
          <cell r="H514">
            <v>0</v>
          </cell>
          <cell r="I514">
            <v>0</v>
          </cell>
          <cell r="J514">
            <v>0</v>
          </cell>
          <cell r="K514">
            <v>0</v>
          </cell>
          <cell r="L514">
            <v>0</v>
          </cell>
          <cell r="M514">
            <v>0</v>
          </cell>
          <cell r="N514">
            <v>0</v>
          </cell>
        </row>
        <row r="515">
          <cell r="C515">
            <v>37987</v>
          </cell>
          <cell r="D515">
            <v>0</v>
          </cell>
          <cell r="E515">
            <v>0</v>
          </cell>
          <cell r="F515">
            <v>0</v>
          </cell>
          <cell r="G515">
            <v>0</v>
          </cell>
          <cell r="H515">
            <v>0</v>
          </cell>
          <cell r="I515">
            <v>0</v>
          </cell>
          <cell r="J515">
            <v>0</v>
          </cell>
          <cell r="K515">
            <v>0</v>
          </cell>
          <cell r="L515">
            <v>0</v>
          </cell>
          <cell r="M515">
            <v>0</v>
          </cell>
          <cell r="N515">
            <v>0</v>
          </cell>
        </row>
        <row r="516">
          <cell r="C516">
            <v>38353</v>
          </cell>
          <cell r="D516">
            <v>0</v>
          </cell>
          <cell r="E516">
            <v>0</v>
          </cell>
          <cell r="F516">
            <v>0</v>
          </cell>
          <cell r="G516">
            <v>0</v>
          </cell>
          <cell r="H516">
            <v>0</v>
          </cell>
          <cell r="I516">
            <v>0</v>
          </cell>
          <cell r="J516">
            <v>0</v>
          </cell>
          <cell r="K516">
            <v>0</v>
          </cell>
          <cell r="L516">
            <v>0</v>
          </cell>
          <cell r="M516">
            <v>0</v>
          </cell>
          <cell r="N516">
            <v>0</v>
          </cell>
        </row>
        <row r="517">
          <cell r="C517">
            <v>38718</v>
          </cell>
          <cell r="D517">
            <v>0</v>
          </cell>
          <cell r="E517">
            <v>0</v>
          </cell>
          <cell r="F517">
            <v>0</v>
          </cell>
          <cell r="G517">
            <v>0</v>
          </cell>
          <cell r="H517">
            <v>0</v>
          </cell>
          <cell r="I517">
            <v>0</v>
          </cell>
          <cell r="J517">
            <v>0</v>
          </cell>
          <cell r="K517">
            <v>0</v>
          </cell>
          <cell r="L517">
            <v>0</v>
          </cell>
          <cell r="M517">
            <v>0</v>
          </cell>
          <cell r="N517">
            <v>0</v>
          </cell>
        </row>
        <row r="519">
          <cell r="C519" t="str">
            <v>Energex</v>
          </cell>
          <cell r="D519" t="str">
            <v>Pulse</v>
          </cell>
          <cell r="E519" t="str">
            <v>AGL</v>
          </cell>
          <cell r="F519" t="str">
            <v>TXU</v>
          </cell>
          <cell r="G519" t="str">
            <v>CitiPower</v>
          </cell>
          <cell r="H519" t="str">
            <v>Powercor</v>
          </cell>
          <cell r="I519" t="str">
            <v>Integral</v>
          </cell>
          <cell r="J519" t="str">
            <v>EnergyAustralia</v>
          </cell>
          <cell r="K519" t="str">
            <v>Rural NSW</v>
          </cell>
          <cell r="L519" t="str">
            <v>Energex</v>
          </cell>
          <cell r="M519" t="str">
            <v>Ergon</v>
          </cell>
          <cell r="N519" t="str">
            <v>Non Incumbent</v>
          </cell>
        </row>
        <row r="520">
          <cell r="C520">
            <v>36526</v>
          </cell>
          <cell r="D520">
            <v>0</v>
          </cell>
          <cell r="E520">
            <v>0</v>
          </cell>
          <cell r="F520">
            <v>0</v>
          </cell>
          <cell r="G520">
            <v>0</v>
          </cell>
          <cell r="H520">
            <v>0</v>
          </cell>
          <cell r="I520">
            <v>0</v>
          </cell>
          <cell r="J520">
            <v>0</v>
          </cell>
          <cell r="K520">
            <v>0</v>
          </cell>
          <cell r="L520">
            <v>0</v>
          </cell>
          <cell r="M520">
            <v>0</v>
          </cell>
          <cell r="N520">
            <v>0</v>
          </cell>
        </row>
        <row r="521">
          <cell r="C521">
            <v>36892</v>
          </cell>
          <cell r="D521">
            <v>0</v>
          </cell>
          <cell r="E521">
            <v>0</v>
          </cell>
          <cell r="F521">
            <v>0</v>
          </cell>
          <cell r="G521">
            <v>0</v>
          </cell>
          <cell r="H521">
            <v>0</v>
          </cell>
          <cell r="I521">
            <v>0</v>
          </cell>
          <cell r="J521">
            <v>0</v>
          </cell>
          <cell r="K521">
            <v>0</v>
          </cell>
          <cell r="L521">
            <v>0</v>
          </cell>
          <cell r="M521">
            <v>0</v>
          </cell>
          <cell r="N521">
            <v>0</v>
          </cell>
        </row>
        <row r="522">
          <cell r="C522">
            <v>37257</v>
          </cell>
          <cell r="D522">
            <v>0.16</v>
          </cell>
          <cell r="E522">
            <v>0.16</v>
          </cell>
          <cell r="F522">
            <v>0.18</v>
          </cell>
          <cell r="G522">
            <v>0.16</v>
          </cell>
          <cell r="H522">
            <v>0.16</v>
          </cell>
          <cell r="I522">
            <v>0.15</v>
          </cell>
          <cell r="J522">
            <v>0.15</v>
          </cell>
          <cell r="K522">
            <v>0</v>
          </cell>
          <cell r="L522">
            <v>0</v>
          </cell>
          <cell r="M522">
            <v>0</v>
          </cell>
          <cell r="N522">
            <v>0.15</v>
          </cell>
        </row>
        <row r="523">
          <cell r="C523">
            <v>37622</v>
          </cell>
          <cell r="D523">
            <v>0.18</v>
          </cell>
          <cell r="E523">
            <v>0.16</v>
          </cell>
          <cell r="F523">
            <v>0.17</v>
          </cell>
          <cell r="G523">
            <v>0.16</v>
          </cell>
          <cell r="H523">
            <v>0.18</v>
          </cell>
          <cell r="I523">
            <v>0.18</v>
          </cell>
          <cell r="J523">
            <v>0.15</v>
          </cell>
          <cell r="K523">
            <v>0</v>
          </cell>
          <cell r="L523">
            <v>0</v>
          </cell>
          <cell r="M523">
            <v>0</v>
          </cell>
          <cell r="N523">
            <v>0.15</v>
          </cell>
        </row>
        <row r="524">
          <cell r="C524">
            <v>37987</v>
          </cell>
          <cell r="D524">
            <v>0.16</v>
          </cell>
          <cell r="E524">
            <v>0.18</v>
          </cell>
          <cell r="F524">
            <v>0.18</v>
          </cell>
          <cell r="G524">
            <v>0.18</v>
          </cell>
          <cell r="H524">
            <v>0.18</v>
          </cell>
          <cell r="I524">
            <v>0.15</v>
          </cell>
          <cell r="J524">
            <v>0.15</v>
          </cell>
          <cell r="K524">
            <v>0</v>
          </cell>
          <cell r="L524">
            <v>0</v>
          </cell>
          <cell r="M524">
            <v>0</v>
          </cell>
          <cell r="N524">
            <v>0.15</v>
          </cell>
        </row>
        <row r="525">
          <cell r="C525">
            <v>38353</v>
          </cell>
          <cell r="D525">
            <v>0.16</v>
          </cell>
          <cell r="E525">
            <v>0.15</v>
          </cell>
          <cell r="F525">
            <v>0.15</v>
          </cell>
          <cell r="G525">
            <v>0.15</v>
          </cell>
          <cell r="H525">
            <v>0.15</v>
          </cell>
          <cell r="I525">
            <v>0.15</v>
          </cell>
          <cell r="J525">
            <v>0.15</v>
          </cell>
          <cell r="K525">
            <v>0</v>
          </cell>
          <cell r="L525">
            <v>0</v>
          </cell>
          <cell r="M525">
            <v>0</v>
          </cell>
          <cell r="N525">
            <v>0.15</v>
          </cell>
        </row>
        <row r="526">
          <cell r="C526">
            <v>38718</v>
          </cell>
          <cell r="D526">
            <v>0.16</v>
          </cell>
          <cell r="E526">
            <v>0.15</v>
          </cell>
          <cell r="F526">
            <v>0.15</v>
          </cell>
          <cell r="G526">
            <v>0.15</v>
          </cell>
          <cell r="H526">
            <v>0.15</v>
          </cell>
          <cell r="I526">
            <v>0.15</v>
          </cell>
          <cell r="J526">
            <v>0.15</v>
          </cell>
          <cell r="K526">
            <v>0</v>
          </cell>
          <cell r="L526">
            <v>0</v>
          </cell>
          <cell r="M526">
            <v>0</v>
          </cell>
          <cell r="N526">
            <v>0.15</v>
          </cell>
        </row>
        <row r="528">
          <cell r="C528" t="str">
            <v>Ergon</v>
          </cell>
          <cell r="D528" t="str">
            <v>Pulse</v>
          </cell>
          <cell r="E528" t="str">
            <v>AGL</v>
          </cell>
          <cell r="F528" t="str">
            <v>TXU</v>
          </cell>
          <cell r="G528" t="str">
            <v>CitiPower</v>
          </cell>
          <cell r="H528" t="str">
            <v>Powercor</v>
          </cell>
          <cell r="I528" t="str">
            <v>Integral</v>
          </cell>
          <cell r="J528" t="str">
            <v>EnergyAustralia</v>
          </cell>
          <cell r="K528" t="str">
            <v>Rural NSW</v>
          </cell>
          <cell r="L528" t="str">
            <v>Energex</v>
          </cell>
          <cell r="M528" t="str">
            <v>Ergon</v>
          </cell>
          <cell r="N528" t="str">
            <v>Non Incumbent</v>
          </cell>
        </row>
        <row r="529">
          <cell r="C529">
            <v>36526</v>
          </cell>
          <cell r="D529">
            <v>0</v>
          </cell>
          <cell r="E529">
            <v>0</v>
          </cell>
          <cell r="F529">
            <v>0</v>
          </cell>
          <cell r="G529">
            <v>0</v>
          </cell>
          <cell r="H529">
            <v>0</v>
          </cell>
          <cell r="I529">
            <v>0</v>
          </cell>
          <cell r="J529">
            <v>0</v>
          </cell>
          <cell r="K529">
            <v>0</v>
          </cell>
          <cell r="L529">
            <v>0</v>
          </cell>
          <cell r="M529">
            <v>0</v>
          </cell>
          <cell r="N529">
            <v>0</v>
          </cell>
        </row>
        <row r="530">
          <cell r="C530">
            <v>36892</v>
          </cell>
          <cell r="D530">
            <v>0</v>
          </cell>
          <cell r="E530">
            <v>0</v>
          </cell>
          <cell r="F530">
            <v>0</v>
          </cell>
          <cell r="G530">
            <v>0</v>
          </cell>
          <cell r="H530">
            <v>0</v>
          </cell>
          <cell r="I530">
            <v>0</v>
          </cell>
          <cell r="J530">
            <v>0</v>
          </cell>
          <cell r="K530">
            <v>0</v>
          </cell>
          <cell r="L530">
            <v>0</v>
          </cell>
          <cell r="M530">
            <v>0</v>
          </cell>
          <cell r="N530">
            <v>0</v>
          </cell>
        </row>
        <row r="531">
          <cell r="C531">
            <v>37257</v>
          </cell>
          <cell r="D531">
            <v>0</v>
          </cell>
          <cell r="E531">
            <v>0</v>
          </cell>
          <cell r="F531">
            <v>0</v>
          </cell>
          <cell r="G531">
            <v>0</v>
          </cell>
          <cell r="H531">
            <v>0</v>
          </cell>
          <cell r="I531">
            <v>0</v>
          </cell>
          <cell r="J531">
            <v>0</v>
          </cell>
          <cell r="K531">
            <v>0</v>
          </cell>
          <cell r="L531">
            <v>0</v>
          </cell>
          <cell r="M531">
            <v>0</v>
          </cell>
          <cell r="N531">
            <v>0</v>
          </cell>
        </row>
        <row r="532">
          <cell r="C532">
            <v>37622</v>
          </cell>
          <cell r="D532">
            <v>0</v>
          </cell>
          <cell r="E532">
            <v>0</v>
          </cell>
          <cell r="F532">
            <v>0</v>
          </cell>
          <cell r="G532">
            <v>0</v>
          </cell>
          <cell r="H532">
            <v>0</v>
          </cell>
          <cell r="I532">
            <v>0</v>
          </cell>
          <cell r="J532">
            <v>0</v>
          </cell>
          <cell r="K532">
            <v>0</v>
          </cell>
          <cell r="L532">
            <v>0</v>
          </cell>
          <cell r="M532">
            <v>0</v>
          </cell>
          <cell r="N532">
            <v>0</v>
          </cell>
        </row>
        <row r="533">
          <cell r="C533">
            <v>37987</v>
          </cell>
          <cell r="D533">
            <v>0</v>
          </cell>
          <cell r="E533">
            <v>0</v>
          </cell>
          <cell r="F533">
            <v>0</v>
          </cell>
          <cell r="G533">
            <v>0</v>
          </cell>
          <cell r="H533">
            <v>0</v>
          </cell>
          <cell r="I533">
            <v>0</v>
          </cell>
          <cell r="J533">
            <v>0</v>
          </cell>
          <cell r="K533">
            <v>0</v>
          </cell>
          <cell r="L533">
            <v>0</v>
          </cell>
          <cell r="M533">
            <v>0</v>
          </cell>
          <cell r="N533">
            <v>0</v>
          </cell>
        </row>
        <row r="534">
          <cell r="C534">
            <v>38353</v>
          </cell>
          <cell r="D534">
            <v>0</v>
          </cell>
          <cell r="E534">
            <v>0</v>
          </cell>
          <cell r="F534">
            <v>0</v>
          </cell>
          <cell r="G534">
            <v>0</v>
          </cell>
          <cell r="H534">
            <v>0</v>
          </cell>
          <cell r="I534">
            <v>0</v>
          </cell>
          <cell r="J534">
            <v>0</v>
          </cell>
          <cell r="K534">
            <v>0</v>
          </cell>
          <cell r="L534">
            <v>0</v>
          </cell>
          <cell r="M534">
            <v>0</v>
          </cell>
          <cell r="N534">
            <v>0</v>
          </cell>
        </row>
        <row r="535">
          <cell r="C535">
            <v>38718</v>
          </cell>
          <cell r="D535">
            <v>0</v>
          </cell>
          <cell r="E535">
            <v>0</v>
          </cell>
          <cell r="F535">
            <v>0</v>
          </cell>
          <cell r="G535">
            <v>0</v>
          </cell>
          <cell r="H535">
            <v>0</v>
          </cell>
          <cell r="I535">
            <v>0</v>
          </cell>
          <cell r="J535">
            <v>0</v>
          </cell>
          <cell r="K535">
            <v>0</v>
          </cell>
          <cell r="L535">
            <v>0</v>
          </cell>
          <cell r="M535">
            <v>0</v>
          </cell>
          <cell r="N535">
            <v>0</v>
          </cell>
        </row>
        <row r="537">
          <cell r="C537" t="str">
            <v>Non Incumbent</v>
          </cell>
          <cell r="D537" t="str">
            <v>Pulse</v>
          </cell>
          <cell r="E537" t="str">
            <v>AGL</v>
          </cell>
          <cell r="F537" t="str">
            <v>TXU</v>
          </cell>
          <cell r="G537" t="str">
            <v>CitiPower</v>
          </cell>
          <cell r="H537" t="str">
            <v>Powercor</v>
          </cell>
          <cell r="I537" t="str">
            <v>Integral</v>
          </cell>
          <cell r="J537" t="str">
            <v>EnergyAustralia</v>
          </cell>
          <cell r="K537" t="str">
            <v>Rural NSW</v>
          </cell>
          <cell r="L537" t="str">
            <v>Energex</v>
          </cell>
          <cell r="M537" t="str">
            <v>Ergon</v>
          </cell>
          <cell r="N537" t="str">
            <v>Non Incumbent</v>
          </cell>
        </row>
        <row r="538">
          <cell r="C538">
            <v>36526</v>
          </cell>
          <cell r="D538">
            <v>0</v>
          </cell>
          <cell r="E538">
            <v>0</v>
          </cell>
          <cell r="F538">
            <v>0</v>
          </cell>
          <cell r="G538">
            <v>0</v>
          </cell>
          <cell r="H538">
            <v>0</v>
          </cell>
          <cell r="I538">
            <v>0</v>
          </cell>
          <cell r="J538">
            <v>0</v>
          </cell>
          <cell r="K538">
            <v>0</v>
          </cell>
          <cell r="L538">
            <v>0</v>
          </cell>
          <cell r="M538">
            <v>0</v>
          </cell>
          <cell r="N538">
            <v>0</v>
          </cell>
        </row>
        <row r="539">
          <cell r="C539">
            <v>36892</v>
          </cell>
          <cell r="D539">
            <v>0</v>
          </cell>
          <cell r="E539">
            <v>0</v>
          </cell>
          <cell r="F539">
            <v>0</v>
          </cell>
          <cell r="G539">
            <v>0</v>
          </cell>
          <cell r="H539">
            <v>0</v>
          </cell>
          <cell r="I539">
            <v>0</v>
          </cell>
          <cell r="J539">
            <v>0</v>
          </cell>
          <cell r="K539">
            <v>0</v>
          </cell>
          <cell r="L539">
            <v>0</v>
          </cell>
          <cell r="M539">
            <v>0</v>
          </cell>
          <cell r="N539">
            <v>0</v>
          </cell>
        </row>
        <row r="540">
          <cell r="C540">
            <v>37257</v>
          </cell>
          <cell r="D540">
            <v>0.08</v>
          </cell>
          <cell r="E540">
            <v>0.08</v>
          </cell>
          <cell r="F540">
            <v>0.08</v>
          </cell>
          <cell r="G540">
            <v>0.08</v>
          </cell>
          <cell r="H540">
            <v>0.08</v>
          </cell>
          <cell r="I540">
            <v>0.08</v>
          </cell>
          <cell r="J540">
            <v>0.08</v>
          </cell>
          <cell r="K540">
            <v>0</v>
          </cell>
          <cell r="L540">
            <v>0.08</v>
          </cell>
          <cell r="M540">
            <v>0</v>
          </cell>
          <cell r="N540">
            <v>0</v>
          </cell>
        </row>
        <row r="541">
          <cell r="C541">
            <v>37622</v>
          </cell>
          <cell r="D541">
            <v>0.05</v>
          </cell>
          <cell r="E541">
            <v>0.05</v>
          </cell>
          <cell r="F541">
            <v>0.05</v>
          </cell>
          <cell r="G541">
            <v>0.05</v>
          </cell>
          <cell r="H541">
            <v>0.05</v>
          </cell>
          <cell r="I541">
            <v>0.05</v>
          </cell>
          <cell r="J541">
            <v>0.05</v>
          </cell>
          <cell r="K541">
            <v>0</v>
          </cell>
          <cell r="L541">
            <v>0.05</v>
          </cell>
          <cell r="M541">
            <v>0</v>
          </cell>
          <cell r="N541">
            <v>0</v>
          </cell>
        </row>
        <row r="542">
          <cell r="C542">
            <v>37987</v>
          </cell>
          <cell r="D542">
            <v>0.05</v>
          </cell>
          <cell r="E542">
            <v>0.05</v>
          </cell>
          <cell r="F542">
            <v>0.05</v>
          </cell>
          <cell r="G542">
            <v>0.05</v>
          </cell>
          <cell r="H542">
            <v>0.05</v>
          </cell>
          <cell r="I542">
            <v>0.05</v>
          </cell>
          <cell r="J542">
            <v>0.05</v>
          </cell>
          <cell r="K542">
            <v>0</v>
          </cell>
          <cell r="L542">
            <v>0.05</v>
          </cell>
          <cell r="M542">
            <v>0</v>
          </cell>
          <cell r="N542">
            <v>0</v>
          </cell>
        </row>
        <row r="543">
          <cell r="C543">
            <v>38353</v>
          </cell>
          <cell r="D543">
            <v>0.05</v>
          </cell>
          <cell r="E543">
            <v>0.05</v>
          </cell>
          <cell r="F543">
            <v>0.05</v>
          </cell>
          <cell r="G543">
            <v>0.05</v>
          </cell>
          <cell r="H543">
            <v>0.05</v>
          </cell>
          <cell r="I543">
            <v>0.05</v>
          </cell>
          <cell r="J543">
            <v>0.05</v>
          </cell>
          <cell r="K543">
            <v>0</v>
          </cell>
          <cell r="L543">
            <v>0.05</v>
          </cell>
          <cell r="M543">
            <v>0</v>
          </cell>
          <cell r="N543">
            <v>0</v>
          </cell>
        </row>
        <row r="544">
          <cell r="C544">
            <v>38718</v>
          </cell>
          <cell r="D544">
            <v>0.05</v>
          </cell>
          <cell r="E544">
            <v>0.05</v>
          </cell>
          <cell r="F544">
            <v>0.05</v>
          </cell>
          <cell r="G544">
            <v>0.05</v>
          </cell>
          <cell r="H544">
            <v>0.05</v>
          </cell>
          <cell r="I544">
            <v>0.05</v>
          </cell>
          <cell r="J544">
            <v>0.05</v>
          </cell>
          <cell r="K544">
            <v>0</v>
          </cell>
          <cell r="L544">
            <v>0.05</v>
          </cell>
          <cell r="M544">
            <v>0</v>
          </cell>
          <cell r="N544">
            <v>0</v>
          </cell>
        </row>
        <row r="556">
          <cell r="C556" t="str">
            <v>Pulse wins from:</v>
          </cell>
          <cell r="D556" t="str">
            <v>Pulse</v>
          </cell>
          <cell r="E556" t="str">
            <v>AGL</v>
          </cell>
          <cell r="F556" t="str">
            <v>TXU</v>
          </cell>
          <cell r="G556" t="str">
            <v>CitiPower</v>
          </cell>
          <cell r="H556" t="str">
            <v>Powercor</v>
          </cell>
          <cell r="I556" t="str">
            <v>Integral</v>
          </cell>
          <cell r="J556" t="str">
            <v>EnergyAustralia</v>
          </cell>
          <cell r="K556" t="str">
            <v>Rural NSW</v>
          </cell>
          <cell r="L556" t="str">
            <v>Energex</v>
          </cell>
          <cell r="M556" t="str">
            <v>Ergon</v>
          </cell>
          <cell r="N556" t="str">
            <v>Non Incumbent</v>
          </cell>
        </row>
        <row r="557">
          <cell r="C557">
            <v>36526</v>
          </cell>
          <cell r="D557">
            <v>0</v>
          </cell>
          <cell r="E557">
            <v>0</v>
          </cell>
          <cell r="F557">
            <v>0</v>
          </cell>
          <cell r="G557">
            <v>0</v>
          </cell>
          <cell r="H557">
            <v>0</v>
          </cell>
          <cell r="I557">
            <v>0</v>
          </cell>
          <cell r="J557">
            <v>0</v>
          </cell>
          <cell r="K557">
            <v>0</v>
          </cell>
          <cell r="L557">
            <v>0</v>
          </cell>
          <cell r="M557">
            <v>0</v>
          </cell>
          <cell r="N557">
            <v>0</v>
          </cell>
        </row>
        <row r="558">
          <cell r="C558">
            <v>36892</v>
          </cell>
          <cell r="D558">
            <v>0</v>
          </cell>
          <cell r="E558">
            <v>0</v>
          </cell>
          <cell r="F558">
            <v>0</v>
          </cell>
          <cell r="G558">
            <v>0</v>
          </cell>
          <cell r="H558">
            <v>0</v>
          </cell>
          <cell r="I558">
            <v>0</v>
          </cell>
          <cell r="J558">
            <v>0</v>
          </cell>
          <cell r="K558">
            <v>0</v>
          </cell>
          <cell r="L558">
            <v>0</v>
          </cell>
          <cell r="M558">
            <v>0</v>
          </cell>
          <cell r="N558">
            <v>0</v>
          </cell>
        </row>
        <row r="559">
          <cell r="C559">
            <v>37257</v>
          </cell>
          <cell r="D559">
            <v>0</v>
          </cell>
          <cell r="E559">
            <v>0.12</v>
          </cell>
          <cell r="F559">
            <v>0.12</v>
          </cell>
          <cell r="G559">
            <v>0</v>
          </cell>
          <cell r="H559">
            <v>0.14000000000000001</v>
          </cell>
          <cell r="I559">
            <v>0.13</v>
          </cell>
          <cell r="J559">
            <v>0.14000000000000001</v>
          </cell>
          <cell r="K559">
            <v>0.14000000000000001</v>
          </cell>
          <cell r="L559">
            <v>0.14000000000000001</v>
          </cell>
          <cell r="M559">
            <v>0</v>
          </cell>
          <cell r="N559">
            <v>0.15</v>
          </cell>
        </row>
        <row r="560">
          <cell r="C560">
            <v>37622</v>
          </cell>
          <cell r="D560">
            <v>0</v>
          </cell>
          <cell r="E560">
            <v>0.14000000000000001</v>
          </cell>
          <cell r="F560">
            <v>0.12</v>
          </cell>
          <cell r="G560">
            <v>0</v>
          </cell>
          <cell r="H560">
            <v>0.14000000000000001</v>
          </cell>
          <cell r="I560">
            <v>0.13</v>
          </cell>
          <cell r="J560">
            <v>0.14000000000000001</v>
          </cell>
          <cell r="K560">
            <v>0.14000000000000001</v>
          </cell>
          <cell r="L560">
            <v>0.14000000000000001</v>
          </cell>
          <cell r="M560">
            <v>0</v>
          </cell>
          <cell r="N560">
            <v>0.15</v>
          </cell>
        </row>
        <row r="561">
          <cell r="C561">
            <v>37987</v>
          </cell>
          <cell r="D561">
            <v>0</v>
          </cell>
          <cell r="E561">
            <v>0.16</v>
          </cell>
          <cell r="F561">
            <v>0.14000000000000001</v>
          </cell>
          <cell r="G561">
            <v>0</v>
          </cell>
          <cell r="H561">
            <v>0.16</v>
          </cell>
          <cell r="I561">
            <v>0.14000000000000001</v>
          </cell>
          <cell r="J561">
            <v>0.15</v>
          </cell>
          <cell r="K561">
            <v>0.15</v>
          </cell>
          <cell r="L561">
            <v>0.14000000000000001</v>
          </cell>
          <cell r="M561">
            <v>0</v>
          </cell>
          <cell r="N561">
            <v>0.15</v>
          </cell>
        </row>
        <row r="562">
          <cell r="C562">
            <v>38353</v>
          </cell>
          <cell r="D562">
            <v>0</v>
          </cell>
          <cell r="E562">
            <v>0.16</v>
          </cell>
          <cell r="F562">
            <v>0.15</v>
          </cell>
          <cell r="G562">
            <v>0</v>
          </cell>
          <cell r="H562">
            <v>0.15</v>
          </cell>
          <cell r="I562">
            <v>0.14000000000000001</v>
          </cell>
          <cell r="J562">
            <v>0.15</v>
          </cell>
          <cell r="K562">
            <v>0.15</v>
          </cell>
          <cell r="L562">
            <v>0.14000000000000001</v>
          </cell>
          <cell r="M562">
            <v>0</v>
          </cell>
          <cell r="N562">
            <v>0.16</v>
          </cell>
        </row>
        <row r="563">
          <cell r="C563">
            <v>38718</v>
          </cell>
          <cell r="D563">
            <v>0</v>
          </cell>
          <cell r="E563">
            <v>0.16</v>
          </cell>
          <cell r="F563">
            <v>0.15</v>
          </cell>
          <cell r="G563">
            <v>0</v>
          </cell>
          <cell r="H563">
            <v>0.15</v>
          </cell>
          <cell r="I563">
            <v>0.14000000000000001</v>
          </cell>
          <cell r="J563">
            <v>0.15</v>
          </cell>
          <cell r="K563">
            <v>0.15</v>
          </cell>
          <cell r="L563">
            <v>0.16</v>
          </cell>
          <cell r="M563">
            <v>0</v>
          </cell>
          <cell r="N563">
            <v>0.16</v>
          </cell>
        </row>
        <row r="565">
          <cell r="C565" t="str">
            <v>AGL</v>
          </cell>
          <cell r="D565" t="str">
            <v>Pulse</v>
          </cell>
          <cell r="E565" t="str">
            <v>AGL</v>
          </cell>
          <cell r="F565" t="str">
            <v>TXU</v>
          </cell>
          <cell r="G565" t="str">
            <v>CitiPower</v>
          </cell>
          <cell r="H565" t="str">
            <v>Powercor</v>
          </cell>
          <cell r="I565" t="str">
            <v>Integral</v>
          </cell>
          <cell r="J565" t="str">
            <v>EnergyAustralia</v>
          </cell>
          <cell r="K565" t="str">
            <v>Rural NSW</v>
          </cell>
          <cell r="L565" t="str">
            <v>Energex</v>
          </cell>
          <cell r="M565" t="str">
            <v>Ergon</v>
          </cell>
          <cell r="N565" t="str">
            <v>Non Incumbent</v>
          </cell>
        </row>
        <row r="566">
          <cell r="C566">
            <v>36526</v>
          </cell>
          <cell r="D566">
            <v>0</v>
          </cell>
          <cell r="E566">
            <v>0</v>
          </cell>
          <cell r="F566">
            <v>0</v>
          </cell>
          <cell r="G566">
            <v>0</v>
          </cell>
          <cell r="H566">
            <v>0</v>
          </cell>
          <cell r="I566">
            <v>0</v>
          </cell>
          <cell r="J566">
            <v>0</v>
          </cell>
          <cell r="K566">
            <v>0</v>
          </cell>
          <cell r="L566">
            <v>0</v>
          </cell>
          <cell r="M566">
            <v>0</v>
          </cell>
          <cell r="N566">
            <v>0</v>
          </cell>
        </row>
        <row r="567">
          <cell r="C567">
            <v>36892</v>
          </cell>
          <cell r="D567">
            <v>0</v>
          </cell>
          <cell r="E567">
            <v>0</v>
          </cell>
          <cell r="F567">
            <v>0</v>
          </cell>
          <cell r="G567">
            <v>0</v>
          </cell>
          <cell r="H567">
            <v>0</v>
          </cell>
          <cell r="I567">
            <v>0</v>
          </cell>
          <cell r="J567">
            <v>0</v>
          </cell>
          <cell r="K567">
            <v>0</v>
          </cell>
          <cell r="L567">
            <v>0</v>
          </cell>
          <cell r="M567">
            <v>0</v>
          </cell>
          <cell r="N567">
            <v>0</v>
          </cell>
        </row>
        <row r="568">
          <cell r="C568">
            <v>37257</v>
          </cell>
          <cell r="D568">
            <v>0.14000000000000001</v>
          </cell>
          <cell r="E568">
            <v>0</v>
          </cell>
          <cell r="F568">
            <v>0.14000000000000001</v>
          </cell>
          <cell r="G568">
            <v>0</v>
          </cell>
          <cell r="H568">
            <v>0.13</v>
          </cell>
          <cell r="I568">
            <v>0.14000000000000001</v>
          </cell>
          <cell r="J568">
            <v>0.15</v>
          </cell>
          <cell r="K568">
            <v>0.16</v>
          </cell>
          <cell r="L568">
            <v>0.15</v>
          </cell>
          <cell r="M568">
            <v>0</v>
          </cell>
          <cell r="N568">
            <v>0.15</v>
          </cell>
        </row>
        <row r="569">
          <cell r="C569">
            <v>37622</v>
          </cell>
          <cell r="D569">
            <v>0.14000000000000001</v>
          </cell>
          <cell r="E569">
            <v>0</v>
          </cell>
          <cell r="F569">
            <v>0.14000000000000001</v>
          </cell>
          <cell r="G569">
            <v>0</v>
          </cell>
          <cell r="H569">
            <v>0.13</v>
          </cell>
          <cell r="I569">
            <v>0.14000000000000001</v>
          </cell>
          <cell r="J569">
            <v>0.15</v>
          </cell>
          <cell r="K569">
            <v>0.16</v>
          </cell>
          <cell r="L569">
            <v>0.15</v>
          </cell>
          <cell r="M569">
            <v>0</v>
          </cell>
          <cell r="N569">
            <v>0.15</v>
          </cell>
        </row>
        <row r="570">
          <cell r="C570">
            <v>37987</v>
          </cell>
          <cell r="D570">
            <v>0.16</v>
          </cell>
          <cell r="E570">
            <v>0</v>
          </cell>
          <cell r="F570">
            <v>0.14000000000000001</v>
          </cell>
          <cell r="G570">
            <v>0</v>
          </cell>
          <cell r="H570">
            <v>0.13</v>
          </cell>
          <cell r="I570">
            <v>0.14000000000000001</v>
          </cell>
          <cell r="J570">
            <v>0.16</v>
          </cell>
          <cell r="K570">
            <v>0.16</v>
          </cell>
          <cell r="L570">
            <v>0.17</v>
          </cell>
          <cell r="M570">
            <v>0</v>
          </cell>
          <cell r="N570">
            <v>0.15</v>
          </cell>
        </row>
        <row r="571">
          <cell r="C571">
            <v>38353</v>
          </cell>
          <cell r="D571">
            <v>0.17</v>
          </cell>
          <cell r="E571">
            <v>0</v>
          </cell>
          <cell r="F571">
            <v>0.17</v>
          </cell>
          <cell r="G571">
            <v>0</v>
          </cell>
          <cell r="H571">
            <v>0.17</v>
          </cell>
          <cell r="I571">
            <v>0.16</v>
          </cell>
          <cell r="J571">
            <v>0.18</v>
          </cell>
          <cell r="K571">
            <v>0.18</v>
          </cell>
          <cell r="L571">
            <v>0.16</v>
          </cell>
          <cell r="M571">
            <v>0</v>
          </cell>
          <cell r="N571">
            <v>0.18</v>
          </cell>
        </row>
        <row r="572">
          <cell r="C572">
            <v>38718</v>
          </cell>
          <cell r="D572">
            <v>0.17</v>
          </cell>
          <cell r="E572">
            <v>0</v>
          </cell>
          <cell r="F572">
            <v>0.17</v>
          </cell>
          <cell r="G572">
            <v>0</v>
          </cell>
          <cell r="H572">
            <v>0.17</v>
          </cell>
          <cell r="I572">
            <v>0.16</v>
          </cell>
          <cell r="J572">
            <v>0.18</v>
          </cell>
          <cell r="K572">
            <v>0.18</v>
          </cell>
          <cell r="L572">
            <v>0.16</v>
          </cell>
          <cell r="M572">
            <v>0</v>
          </cell>
          <cell r="N572">
            <v>0.19</v>
          </cell>
        </row>
        <row r="574">
          <cell r="C574" t="str">
            <v>TXU</v>
          </cell>
          <cell r="D574" t="str">
            <v>Pulse</v>
          </cell>
          <cell r="E574" t="str">
            <v>AGL</v>
          </cell>
          <cell r="F574" t="str">
            <v>TXU</v>
          </cell>
          <cell r="G574" t="str">
            <v>CitiPower</v>
          </cell>
          <cell r="H574" t="str">
            <v>Powercor</v>
          </cell>
          <cell r="I574" t="str">
            <v>Integral</v>
          </cell>
          <cell r="J574" t="str">
            <v>EnergyAustralia</v>
          </cell>
          <cell r="K574" t="str">
            <v>Rural NSW</v>
          </cell>
          <cell r="L574" t="str">
            <v>Energex</v>
          </cell>
          <cell r="M574" t="str">
            <v>Ergon</v>
          </cell>
          <cell r="N574" t="str">
            <v>Non Incumbent</v>
          </cell>
        </row>
        <row r="575">
          <cell r="C575">
            <v>36526</v>
          </cell>
          <cell r="D575">
            <v>0</v>
          </cell>
          <cell r="E575">
            <v>0</v>
          </cell>
          <cell r="F575">
            <v>0</v>
          </cell>
          <cell r="G575">
            <v>0</v>
          </cell>
          <cell r="H575">
            <v>0</v>
          </cell>
          <cell r="I575">
            <v>0</v>
          </cell>
          <cell r="J575">
            <v>0</v>
          </cell>
          <cell r="K575">
            <v>0</v>
          </cell>
          <cell r="L575">
            <v>0</v>
          </cell>
          <cell r="M575">
            <v>0</v>
          </cell>
          <cell r="N575">
            <v>0</v>
          </cell>
        </row>
        <row r="576">
          <cell r="C576">
            <v>36892</v>
          </cell>
          <cell r="D576">
            <v>0</v>
          </cell>
          <cell r="E576">
            <v>0</v>
          </cell>
          <cell r="F576">
            <v>0</v>
          </cell>
          <cell r="G576">
            <v>0</v>
          </cell>
          <cell r="H576">
            <v>0</v>
          </cell>
          <cell r="I576">
            <v>0</v>
          </cell>
          <cell r="J576">
            <v>0</v>
          </cell>
          <cell r="K576">
            <v>0</v>
          </cell>
          <cell r="L576">
            <v>0</v>
          </cell>
          <cell r="M576">
            <v>0</v>
          </cell>
          <cell r="N576">
            <v>0</v>
          </cell>
        </row>
        <row r="577">
          <cell r="C577">
            <v>37257</v>
          </cell>
          <cell r="D577">
            <v>0.1</v>
          </cell>
          <cell r="E577">
            <v>0.11</v>
          </cell>
          <cell r="F577">
            <v>0</v>
          </cell>
          <cell r="G577">
            <v>0</v>
          </cell>
          <cell r="H577">
            <v>0.12</v>
          </cell>
          <cell r="I577">
            <v>0.12</v>
          </cell>
          <cell r="J577">
            <v>0.105</v>
          </cell>
          <cell r="K577">
            <v>0.1</v>
          </cell>
          <cell r="L577">
            <v>0.12</v>
          </cell>
          <cell r="M577">
            <v>0</v>
          </cell>
          <cell r="N577">
            <v>0.1</v>
          </cell>
        </row>
        <row r="578">
          <cell r="C578">
            <v>37622</v>
          </cell>
          <cell r="D578">
            <v>0.1</v>
          </cell>
          <cell r="E578">
            <v>0.11</v>
          </cell>
          <cell r="F578">
            <v>0</v>
          </cell>
          <cell r="G578">
            <v>0</v>
          </cell>
          <cell r="H578">
            <v>0.12</v>
          </cell>
          <cell r="I578">
            <v>0.12</v>
          </cell>
          <cell r="J578">
            <v>0.105</v>
          </cell>
          <cell r="K578">
            <v>0.1</v>
          </cell>
          <cell r="L578">
            <v>0.12</v>
          </cell>
          <cell r="M578">
            <v>0</v>
          </cell>
          <cell r="N578">
            <v>0.1</v>
          </cell>
        </row>
        <row r="579">
          <cell r="C579">
            <v>37987</v>
          </cell>
          <cell r="D579">
            <v>0.1</v>
          </cell>
          <cell r="E579">
            <v>0.11</v>
          </cell>
          <cell r="F579">
            <v>0</v>
          </cell>
          <cell r="G579">
            <v>0</v>
          </cell>
          <cell r="H579">
            <v>0.12</v>
          </cell>
          <cell r="I579">
            <v>0.11</v>
          </cell>
          <cell r="J579">
            <v>0.105</v>
          </cell>
          <cell r="K579">
            <v>0.1</v>
          </cell>
          <cell r="L579">
            <v>0.12</v>
          </cell>
          <cell r="M579">
            <v>0</v>
          </cell>
          <cell r="N579">
            <v>0.1</v>
          </cell>
        </row>
        <row r="580">
          <cell r="C580">
            <v>38353</v>
          </cell>
          <cell r="D580">
            <v>0.12</v>
          </cell>
          <cell r="E580">
            <v>0.13</v>
          </cell>
          <cell r="F580">
            <v>0</v>
          </cell>
          <cell r="G580">
            <v>0</v>
          </cell>
          <cell r="H580">
            <v>0.14000000000000001</v>
          </cell>
          <cell r="I580">
            <v>0.12</v>
          </cell>
          <cell r="J580">
            <v>0.14000000000000001</v>
          </cell>
          <cell r="K580">
            <v>0.12</v>
          </cell>
          <cell r="L580">
            <v>0.12</v>
          </cell>
          <cell r="M580">
            <v>0</v>
          </cell>
          <cell r="N580">
            <v>0.1</v>
          </cell>
        </row>
        <row r="581">
          <cell r="C581">
            <v>38718</v>
          </cell>
          <cell r="D581">
            <v>0.14000000000000001</v>
          </cell>
          <cell r="E581">
            <v>0.15</v>
          </cell>
          <cell r="F581">
            <v>0</v>
          </cell>
          <cell r="G581">
            <v>0</v>
          </cell>
          <cell r="H581">
            <v>0.14000000000000001</v>
          </cell>
          <cell r="I581">
            <v>0.12</v>
          </cell>
          <cell r="J581">
            <v>0.15</v>
          </cell>
          <cell r="K581">
            <v>0.12</v>
          </cell>
          <cell r="L581">
            <v>0.14000000000000001</v>
          </cell>
          <cell r="M581">
            <v>0</v>
          </cell>
          <cell r="N581">
            <v>0.12</v>
          </cell>
        </row>
        <row r="583">
          <cell r="C583" t="str">
            <v>CitiPower</v>
          </cell>
          <cell r="D583" t="str">
            <v>Pulse</v>
          </cell>
          <cell r="E583" t="str">
            <v>AGL</v>
          </cell>
          <cell r="F583" t="str">
            <v>TXU</v>
          </cell>
          <cell r="G583" t="str">
            <v>CitiPower</v>
          </cell>
          <cell r="H583" t="str">
            <v>Powercor</v>
          </cell>
          <cell r="I583" t="str">
            <v>Integral</v>
          </cell>
          <cell r="J583" t="str">
            <v>EnergyAustralia</v>
          </cell>
          <cell r="K583" t="str">
            <v>Rural NSW</v>
          </cell>
          <cell r="L583" t="str">
            <v>Energex</v>
          </cell>
          <cell r="M583" t="str">
            <v>Ergon</v>
          </cell>
          <cell r="N583" t="str">
            <v>Non Incumbent</v>
          </cell>
        </row>
        <row r="584">
          <cell r="C584">
            <v>36526</v>
          </cell>
          <cell r="D584">
            <v>0</v>
          </cell>
          <cell r="E584">
            <v>0</v>
          </cell>
          <cell r="F584">
            <v>0</v>
          </cell>
          <cell r="G584">
            <v>0</v>
          </cell>
          <cell r="H584">
            <v>0</v>
          </cell>
          <cell r="I584">
            <v>0</v>
          </cell>
          <cell r="J584">
            <v>0</v>
          </cell>
          <cell r="K584">
            <v>0</v>
          </cell>
          <cell r="L584">
            <v>0</v>
          </cell>
          <cell r="M584">
            <v>0</v>
          </cell>
          <cell r="N584">
            <v>0</v>
          </cell>
        </row>
        <row r="585">
          <cell r="C585">
            <v>36892</v>
          </cell>
          <cell r="D585">
            <v>0</v>
          </cell>
          <cell r="E585">
            <v>0</v>
          </cell>
          <cell r="F585">
            <v>0</v>
          </cell>
          <cell r="G585">
            <v>0</v>
          </cell>
          <cell r="H585">
            <v>0</v>
          </cell>
          <cell r="I585">
            <v>0</v>
          </cell>
          <cell r="J585">
            <v>0</v>
          </cell>
          <cell r="K585">
            <v>0</v>
          </cell>
          <cell r="L585">
            <v>0</v>
          </cell>
          <cell r="M585">
            <v>0</v>
          </cell>
          <cell r="N585">
            <v>0</v>
          </cell>
        </row>
        <row r="586">
          <cell r="C586">
            <v>37257</v>
          </cell>
          <cell r="D586">
            <v>0</v>
          </cell>
          <cell r="E586">
            <v>0</v>
          </cell>
          <cell r="F586">
            <v>0</v>
          </cell>
          <cell r="G586">
            <v>0</v>
          </cell>
          <cell r="H586">
            <v>0</v>
          </cell>
          <cell r="I586">
            <v>0</v>
          </cell>
          <cell r="J586">
            <v>0</v>
          </cell>
          <cell r="K586">
            <v>0</v>
          </cell>
          <cell r="L586">
            <v>0</v>
          </cell>
          <cell r="M586">
            <v>0</v>
          </cell>
          <cell r="N586">
            <v>0</v>
          </cell>
        </row>
        <row r="587">
          <cell r="C587">
            <v>37622</v>
          </cell>
          <cell r="D587">
            <v>0</v>
          </cell>
          <cell r="E587">
            <v>0</v>
          </cell>
          <cell r="F587">
            <v>0</v>
          </cell>
          <cell r="G587">
            <v>0</v>
          </cell>
          <cell r="H587">
            <v>0</v>
          </cell>
          <cell r="I587">
            <v>0</v>
          </cell>
          <cell r="J587">
            <v>0</v>
          </cell>
          <cell r="K587">
            <v>0</v>
          </cell>
          <cell r="L587">
            <v>0</v>
          </cell>
          <cell r="M587">
            <v>0</v>
          </cell>
          <cell r="N587">
            <v>0</v>
          </cell>
        </row>
        <row r="588">
          <cell r="C588">
            <v>37987</v>
          </cell>
          <cell r="D588">
            <v>0</v>
          </cell>
          <cell r="E588">
            <v>0</v>
          </cell>
          <cell r="F588">
            <v>0</v>
          </cell>
          <cell r="G588">
            <v>0</v>
          </cell>
          <cell r="H588">
            <v>0</v>
          </cell>
          <cell r="I588">
            <v>0</v>
          </cell>
          <cell r="J588">
            <v>0</v>
          </cell>
          <cell r="K588">
            <v>0</v>
          </cell>
          <cell r="L588">
            <v>0</v>
          </cell>
          <cell r="M588">
            <v>0</v>
          </cell>
          <cell r="N588">
            <v>0</v>
          </cell>
        </row>
        <row r="589">
          <cell r="C589">
            <v>38353</v>
          </cell>
          <cell r="D589">
            <v>0</v>
          </cell>
          <cell r="E589">
            <v>0</v>
          </cell>
          <cell r="F589">
            <v>0</v>
          </cell>
          <cell r="G589">
            <v>0</v>
          </cell>
          <cell r="H589">
            <v>0</v>
          </cell>
          <cell r="I589">
            <v>0</v>
          </cell>
          <cell r="J589">
            <v>0</v>
          </cell>
          <cell r="K589">
            <v>0</v>
          </cell>
          <cell r="L589">
            <v>0</v>
          </cell>
          <cell r="M589">
            <v>0</v>
          </cell>
          <cell r="N589">
            <v>0</v>
          </cell>
        </row>
        <row r="590">
          <cell r="C590">
            <v>38718</v>
          </cell>
          <cell r="D590">
            <v>0</v>
          </cell>
          <cell r="E590">
            <v>0</v>
          </cell>
          <cell r="F590">
            <v>0</v>
          </cell>
          <cell r="G590">
            <v>0</v>
          </cell>
          <cell r="H590">
            <v>0</v>
          </cell>
          <cell r="I590">
            <v>0</v>
          </cell>
          <cell r="J590">
            <v>0</v>
          </cell>
          <cell r="K590">
            <v>0</v>
          </cell>
          <cell r="L590">
            <v>0</v>
          </cell>
          <cell r="M590">
            <v>0</v>
          </cell>
          <cell r="N590">
            <v>0</v>
          </cell>
        </row>
        <row r="592">
          <cell r="C592" t="str">
            <v>Powercor</v>
          </cell>
          <cell r="D592" t="str">
            <v>Pulse</v>
          </cell>
          <cell r="E592" t="str">
            <v>AGL</v>
          </cell>
          <cell r="F592" t="str">
            <v>TXU</v>
          </cell>
          <cell r="G592" t="str">
            <v>CitiPower</v>
          </cell>
          <cell r="H592" t="str">
            <v>Powercor</v>
          </cell>
          <cell r="I592" t="str">
            <v>Integral</v>
          </cell>
          <cell r="J592" t="str">
            <v>EnergyAustralia</v>
          </cell>
          <cell r="K592" t="str">
            <v>Rural NSW</v>
          </cell>
          <cell r="L592" t="str">
            <v>Energex</v>
          </cell>
          <cell r="M592" t="str">
            <v>Ergon</v>
          </cell>
          <cell r="N592" t="str">
            <v>Non Incumbent</v>
          </cell>
        </row>
        <row r="593">
          <cell r="C593">
            <v>36526</v>
          </cell>
          <cell r="D593">
            <v>0</v>
          </cell>
          <cell r="E593">
            <v>0</v>
          </cell>
          <cell r="F593">
            <v>0</v>
          </cell>
          <cell r="G593">
            <v>0</v>
          </cell>
          <cell r="H593">
            <v>0</v>
          </cell>
          <cell r="I593">
            <v>0</v>
          </cell>
          <cell r="J593">
            <v>0</v>
          </cell>
          <cell r="K593">
            <v>0</v>
          </cell>
          <cell r="L593">
            <v>0</v>
          </cell>
          <cell r="M593">
            <v>0</v>
          </cell>
          <cell r="N593">
            <v>0</v>
          </cell>
        </row>
        <row r="594">
          <cell r="C594">
            <v>36892</v>
          </cell>
          <cell r="D594">
            <v>0</v>
          </cell>
          <cell r="E594">
            <v>0</v>
          </cell>
          <cell r="F594">
            <v>0</v>
          </cell>
          <cell r="G594">
            <v>0</v>
          </cell>
          <cell r="H594">
            <v>0</v>
          </cell>
          <cell r="I594">
            <v>0</v>
          </cell>
          <cell r="J594">
            <v>0</v>
          </cell>
          <cell r="K594">
            <v>0</v>
          </cell>
          <cell r="L594">
            <v>0</v>
          </cell>
          <cell r="M594">
            <v>0</v>
          </cell>
          <cell r="N594">
            <v>0</v>
          </cell>
        </row>
        <row r="595">
          <cell r="C595">
            <v>37257</v>
          </cell>
          <cell r="D595">
            <v>0.1</v>
          </cell>
          <cell r="E595">
            <v>0.11</v>
          </cell>
          <cell r="F595">
            <v>0.11</v>
          </cell>
          <cell r="G595">
            <v>0</v>
          </cell>
          <cell r="H595">
            <v>0</v>
          </cell>
          <cell r="I595">
            <v>0.1</v>
          </cell>
          <cell r="J595">
            <v>0.12</v>
          </cell>
          <cell r="K595">
            <v>0.12</v>
          </cell>
          <cell r="L595">
            <v>0.11</v>
          </cell>
          <cell r="M595">
            <v>0</v>
          </cell>
          <cell r="N595">
            <v>0.1</v>
          </cell>
        </row>
        <row r="596">
          <cell r="C596">
            <v>37622</v>
          </cell>
          <cell r="D596">
            <v>0.1</v>
          </cell>
          <cell r="E596">
            <v>0.11</v>
          </cell>
          <cell r="F596">
            <v>0.11</v>
          </cell>
          <cell r="G596">
            <v>0</v>
          </cell>
          <cell r="H596">
            <v>0</v>
          </cell>
          <cell r="I596">
            <v>0.1</v>
          </cell>
          <cell r="J596">
            <v>0.12</v>
          </cell>
          <cell r="K596">
            <v>0.12</v>
          </cell>
          <cell r="L596">
            <v>0.11</v>
          </cell>
          <cell r="M596">
            <v>0</v>
          </cell>
          <cell r="N596">
            <v>0.1</v>
          </cell>
        </row>
        <row r="597">
          <cell r="C597">
            <v>37987</v>
          </cell>
          <cell r="D597">
            <v>0.1</v>
          </cell>
          <cell r="E597">
            <v>0.11</v>
          </cell>
          <cell r="F597">
            <v>0.12</v>
          </cell>
          <cell r="G597">
            <v>0</v>
          </cell>
          <cell r="H597">
            <v>0</v>
          </cell>
          <cell r="I597">
            <v>0.1</v>
          </cell>
          <cell r="J597">
            <v>0.12</v>
          </cell>
          <cell r="K597">
            <v>0.12</v>
          </cell>
          <cell r="L597">
            <v>0.11</v>
          </cell>
          <cell r="M597">
            <v>0</v>
          </cell>
          <cell r="N597">
            <v>0.1</v>
          </cell>
        </row>
        <row r="598">
          <cell r="C598">
            <v>38353</v>
          </cell>
          <cell r="D598">
            <v>0.12</v>
          </cell>
          <cell r="E598">
            <v>0.13</v>
          </cell>
          <cell r="F598">
            <v>0.12</v>
          </cell>
          <cell r="G598">
            <v>0</v>
          </cell>
          <cell r="H598">
            <v>0</v>
          </cell>
          <cell r="I598">
            <v>0.1</v>
          </cell>
          <cell r="J598">
            <v>0.12</v>
          </cell>
          <cell r="K598">
            <v>0.1</v>
          </cell>
          <cell r="L598">
            <v>0.11</v>
          </cell>
          <cell r="M598">
            <v>0</v>
          </cell>
          <cell r="N598">
            <v>0.1</v>
          </cell>
        </row>
        <row r="599">
          <cell r="C599">
            <v>38718</v>
          </cell>
          <cell r="D599">
            <v>0.12</v>
          </cell>
          <cell r="E599">
            <v>0.13</v>
          </cell>
          <cell r="F599">
            <v>0.14000000000000001</v>
          </cell>
          <cell r="G599">
            <v>0</v>
          </cell>
          <cell r="H599">
            <v>0</v>
          </cell>
          <cell r="I599">
            <v>0.1</v>
          </cell>
          <cell r="J599">
            <v>0.12</v>
          </cell>
          <cell r="K599">
            <v>0.1</v>
          </cell>
          <cell r="L599">
            <v>0.11</v>
          </cell>
          <cell r="M599">
            <v>0</v>
          </cell>
          <cell r="N599">
            <v>0.1</v>
          </cell>
        </row>
        <row r="601">
          <cell r="C601" t="str">
            <v>Integral</v>
          </cell>
          <cell r="D601" t="str">
            <v>Pulse</v>
          </cell>
          <cell r="E601" t="str">
            <v>AGL</v>
          </cell>
          <cell r="F601" t="str">
            <v>TXU</v>
          </cell>
          <cell r="G601" t="str">
            <v>CitiPower</v>
          </cell>
          <cell r="H601" t="str">
            <v>Powercor</v>
          </cell>
          <cell r="I601" t="str">
            <v>Integral</v>
          </cell>
          <cell r="J601" t="str">
            <v>EnergyAustralia</v>
          </cell>
          <cell r="K601" t="str">
            <v>Rural NSW</v>
          </cell>
          <cell r="L601" t="str">
            <v>Energex</v>
          </cell>
          <cell r="M601" t="str">
            <v>Ergon</v>
          </cell>
          <cell r="N601" t="str">
            <v>Non Incumbent</v>
          </cell>
        </row>
        <row r="602">
          <cell r="C602">
            <v>36526</v>
          </cell>
          <cell r="D602">
            <v>0</v>
          </cell>
          <cell r="E602">
            <v>0</v>
          </cell>
          <cell r="F602">
            <v>0</v>
          </cell>
          <cell r="G602">
            <v>0</v>
          </cell>
          <cell r="H602">
            <v>0</v>
          </cell>
          <cell r="I602">
            <v>0</v>
          </cell>
          <cell r="J602">
            <v>0</v>
          </cell>
          <cell r="K602">
            <v>0</v>
          </cell>
          <cell r="L602">
            <v>0</v>
          </cell>
          <cell r="M602">
            <v>0</v>
          </cell>
          <cell r="N602">
            <v>0</v>
          </cell>
        </row>
        <row r="603">
          <cell r="C603">
            <v>36892</v>
          </cell>
          <cell r="D603">
            <v>0</v>
          </cell>
          <cell r="E603">
            <v>0</v>
          </cell>
          <cell r="F603">
            <v>0</v>
          </cell>
          <cell r="G603">
            <v>0</v>
          </cell>
          <cell r="H603">
            <v>0</v>
          </cell>
          <cell r="I603">
            <v>0</v>
          </cell>
          <cell r="J603">
            <v>0</v>
          </cell>
          <cell r="K603">
            <v>0</v>
          </cell>
          <cell r="L603">
            <v>0</v>
          </cell>
          <cell r="M603">
            <v>0</v>
          </cell>
          <cell r="N603">
            <v>0</v>
          </cell>
        </row>
        <row r="604">
          <cell r="C604">
            <v>37257</v>
          </cell>
          <cell r="D604">
            <v>0.14000000000000001</v>
          </cell>
          <cell r="E604">
            <v>0.17</v>
          </cell>
          <cell r="F604">
            <v>0.17</v>
          </cell>
          <cell r="G604">
            <v>0</v>
          </cell>
          <cell r="H604">
            <v>0.17</v>
          </cell>
          <cell r="I604">
            <v>0</v>
          </cell>
          <cell r="J604">
            <v>0.17</v>
          </cell>
          <cell r="K604">
            <v>0.15</v>
          </cell>
          <cell r="L604">
            <v>0.18</v>
          </cell>
          <cell r="M604">
            <v>0</v>
          </cell>
          <cell r="N604">
            <v>0.17</v>
          </cell>
        </row>
        <row r="605">
          <cell r="C605">
            <v>37622</v>
          </cell>
          <cell r="D605">
            <v>0.14000000000000001</v>
          </cell>
          <cell r="E605">
            <v>0.17</v>
          </cell>
          <cell r="F605">
            <v>0.17</v>
          </cell>
          <cell r="G605">
            <v>0</v>
          </cell>
          <cell r="H605">
            <v>0.17</v>
          </cell>
          <cell r="I605">
            <v>0</v>
          </cell>
          <cell r="J605">
            <v>0.17</v>
          </cell>
          <cell r="K605">
            <v>0.15</v>
          </cell>
          <cell r="L605">
            <v>0.18</v>
          </cell>
          <cell r="M605">
            <v>0</v>
          </cell>
          <cell r="N605">
            <v>0.17</v>
          </cell>
        </row>
        <row r="606">
          <cell r="C606">
            <v>37987</v>
          </cell>
          <cell r="D606">
            <v>0.12</v>
          </cell>
          <cell r="E606">
            <v>0.15</v>
          </cell>
          <cell r="F606">
            <v>0.15</v>
          </cell>
          <cell r="G606">
            <v>0</v>
          </cell>
          <cell r="H606">
            <v>0.17</v>
          </cell>
          <cell r="I606">
            <v>0</v>
          </cell>
          <cell r="J606">
            <v>0.17</v>
          </cell>
          <cell r="K606">
            <v>0.14000000000000001</v>
          </cell>
          <cell r="L606">
            <v>0.16</v>
          </cell>
          <cell r="M606">
            <v>0</v>
          </cell>
          <cell r="N606">
            <v>0.17</v>
          </cell>
        </row>
        <row r="607">
          <cell r="C607">
            <v>38353</v>
          </cell>
          <cell r="D607">
            <v>0.1</v>
          </cell>
          <cell r="E607">
            <v>0.1</v>
          </cell>
          <cell r="F607">
            <v>0.1</v>
          </cell>
          <cell r="G607">
            <v>0</v>
          </cell>
          <cell r="H607">
            <v>0.12</v>
          </cell>
          <cell r="I607">
            <v>0</v>
          </cell>
          <cell r="J607">
            <v>0.12</v>
          </cell>
          <cell r="K607">
            <v>0.1</v>
          </cell>
          <cell r="L607">
            <v>0.14000000000000001</v>
          </cell>
          <cell r="M607">
            <v>0</v>
          </cell>
          <cell r="N607">
            <v>0.14000000000000001</v>
          </cell>
        </row>
        <row r="608">
          <cell r="C608">
            <v>38718</v>
          </cell>
          <cell r="D608">
            <v>0.08</v>
          </cell>
          <cell r="E608">
            <v>0.08</v>
          </cell>
          <cell r="F608">
            <v>0.08</v>
          </cell>
          <cell r="G608">
            <v>0</v>
          </cell>
          <cell r="H608">
            <v>0.1</v>
          </cell>
          <cell r="I608">
            <v>0</v>
          </cell>
          <cell r="J608">
            <v>0.1</v>
          </cell>
          <cell r="K608">
            <v>0.1</v>
          </cell>
          <cell r="L608">
            <v>0.1</v>
          </cell>
          <cell r="M608">
            <v>0</v>
          </cell>
          <cell r="N608">
            <v>0.1</v>
          </cell>
        </row>
        <row r="610">
          <cell r="C610" t="str">
            <v>EnergyAustralia</v>
          </cell>
          <cell r="D610" t="str">
            <v>Pulse</v>
          </cell>
          <cell r="E610" t="str">
            <v>AGL</v>
          </cell>
          <cell r="F610" t="str">
            <v>TXU</v>
          </cell>
          <cell r="G610" t="str">
            <v>CitiPower</v>
          </cell>
          <cell r="H610" t="str">
            <v>Powercor</v>
          </cell>
          <cell r="I610" t="str">
            <v>Integral</v>
          </cell>
          <cell r="J610" t="str">
            <v>EnergyAustralia</v>
          </cell>
          <cell r="K610" t="str">
            <v>Rural NSW</v>
          </cell>
          <cell r="L610" t="str">
            <v>Energex</v>
          </cell>
          <cell r="M610" t="str">
            <v>Ergon</v>
          </cell>
          <cell r="N610" t="str">
            <v>Non Incumbent</v>
          </cell>
        </row>
        <row r="611">
          <cell r="C611">
            <v>36526</v>
          </cell>
          <cell r="D611">
            <v>0</v>
          </cell>
          <cell r="E611">
            <v>0</v>
          </cell>
          <cell r="F611">
            <v>0</v>
          </cell>
          <cell r="G611">
            <v>0</v>
          </cell>
          <cell r="H611">
            <v>0</v>
          </cell>
          <cell r="I611">
            <v>0</v>
          </cell>
          <cell r="J611">
            <v>0</v>
          </cell>
          <cell r="K611">
            <v>0</v>
          </cell>
          <cell r="L611">
            <v>0</v>
          </cell>
          <cell r="M611">
            <v>0</v>
          </cell>
          <cell r="N611">
            <v>0</v>
          </cell>
        </row>
        <row r="612">
          <cell r="C612">
            <v>36892</v>
          </cell>
          <cell r="D612">
            <v>0</v>
          </cell>
          <cell r="E612">
            <v>0</v>
          </cell>
          <cell r="F612">
            <v>0</v>
          </cell>
          <cell r="G612">
            <v>0</v>
          </cell>
          <cell r="H612">
            <v>0</v>
          </cell>
          <cell r="I612">
            <v>0</v>
          </cell>
          <cell r="J612">
            <v>0</v>
          </cell>
          <cell r="K612">
            <v>0</v>
          </cell>
          <cell r="L612">
            <v>0</v>
          </cell>
          <cell r="M612">
            <v>0</v>
          </cell>
          <cell r="N612">
            <v>0</v>
          </cell>
        </row>
        <row r="613">
          <cell r="C613">
            <v>37257</v>
          </cell>
          <cell r="D613">
            <v>0.2</v>
          </cell>
          <cell r="E613">
            <v>0.17</v>
          </cell>
          <cell r="F613">
            <v>0.15</v>
          </cell>
          <cell r="G613">
            <v>0</v>
          </cell>
          <cell r="H613">
            <v>0.15</v>
          </cell>
          <cell r="I613">
            <v>0.2</v>
          </cell>
          <cell r="J613">
            <v>0</v>
          </cell>
          <cell r="K613">
            <v>0.18</v>
          </cell>
          <cell r="L613">
            <v>0.15</v>
          </cell>
          <cell r="M613">
            <v>0</v>
          </cell>
          <cell r="N613">
            <v>0.15</v>
          </cell>
        </row>
        <row r="614">
          <cell r="C614">
            <v>37622</v>
          </cell>
          <cell r="D614">
            <v>0.2</v>
          </cell>
          <cell r="E614">
            <v>0.15</v>
          </cell>
          <cell r="F614">
            <v>0.15</v>
          </cell>
          <cell r="G614">
            <v>0</v>
          </cell>
          <cell r="H614">
            <v>0.15</v>
          </cell>
          <cell r="I614">
            <v>0.2</v>
          </cell>
          <cell r="J614">
            <v>0</v>
          </cell>
          <cell r="K614">
            <v>0.18</v>
          </cell>
          <cell r="L614">
            <v>0.15</v>
          </cell>
          <cell r="M614">
            <v>0</v>
          </cell>
          <cell r="N614">
            <v>0.15</v>
          </cell>
        </row>
        <row r="615">
          <cell r="C615">
            <v>37987</v>
          </cell>
          <cell r="D615">
            <v>0.2</v>
          </cell>
          <cell r="E615">
            <v>0.15</v>
          </cell>
          <cell r="F615">
            <v>0.15</v>
          </cell>
          <cell r="G615">
            <v>0</v>
          </cell>
          <cell r="H615">
            <v>0.15</v>
          </cell>
          <cell r="I615">
            <v>0.2</v>
          </cell>
          <cell r="J615">
            <v>0</v>
          </cell>
          <cell r="K615">
            <v>0.18</v>
          </cell>
          <cell r="L615">
            <v>0.15</v>
          </cell>
          <cell r="M615">
            <v>0</v>
          </cell>
          <cell r="N615">
            <v>0.15</v>
          </cell>
        </row>
        <row r="616">
          <cell r="C616">
            <v>38353</v>
          </cell>
          <cell r="D616">
            <v>0.18</v>
          </cell>
          <cell r="E616">
            <v>0.17</v>
          </cell>
          <cell r="F616">
            <v>0.15</v>
          </cell>
          <cell r="G616">
            <v>0</v>
          </cell>
          <cell r="H616">
            <v>0.15</v>
          </cell>
          <cell r="I616">
            <v>0.18</v>
          </cell>
          <cell r="J616">
            <v>0</v>
          </cell>
          <cell r="K616">
            <v>0.18</v>
          </cell>
          <cell r="L616">
            <v>0.18</v>
          </cell>
          <cell r="M616">
            <v>0</v>
          </cell>
          <cell r="N616">
            <v>0.15</v>
          </cell>
        </row>
        <row r="617">
          <cell r="C617">
            <v>38718</v>
          </cell>
          <cell r="D617">
            <v>0.18</v>
          </cell>
          <cell r="E617">
            <v>0.17</v>
          </cell>
          <cell r="F617">
            <v>0.15</v>
          </cell>
          <cell r="G617">
            <v>0</v>
          </cell>
          <cell r="H617">
            <v>0.17</v>
          </cell>
          <cell r="I617">
            <v>0.18</v>
          </cell>
          <cell r="J617">
            <v>0</v>
          </cell>
          <cell r="K617">
            <v>0.18</v>
          </cell>
          <cell r="L617">
            <v>0.18</v>
          </cell>
          <cell r="M617">
            <v>0</v>
          </cell>
          <cell r="N617">
            <v>0.15</v>
          </cell>
        </row>
        <row r="619">
          <cell r="C619" t="str">
            <v>Rural NSW</v>
          </cell>
          <cell r="D619" t="str">
            <v>Pulse</v>
          </cell>
          <cell r="E619" t="str">
            <v>AGL</v>
          </cell>
          <cell r="F619" t="str">
            <v>TXU</v>
          </cell>
          <cell r="G619" t="str">
            <v>CitiPower</v>
          </cell>
          <cell r="H619" t="str">
            <v>Powercor</v>
          </cell>
          <cell r="I619" t="str">
            <v>Integral</v>
          </cell>
          <cell r="J619" t="str">
            <v>EnergyAustralia</v>
          </cell>
          <cell r="K619" t="str">
            <v>Rural NSW</v>
          </cell>
          <cell r="L619" t="str">
            <v>Energex</v>
          </cell>
          <cell r="M619" t="str">
            <v>Ergon</v>
          </cell>
          <cell r="N619" t="str">
            <v>Non Incumbent</v>
          </cell>
        </row>
        <row r="620">
          <cell r="C620">
            <v>36526</v>
          </cell>
          <cell r="D620">
            <v>0</v>
          </cell>
          <cell r="E620">
            <v>0</v>
          </cell>
          <cell r="F620">
            <v>0</v>
          </cell>
          <cell r="G620">
            <v>0</v>
          </cell>
          <cell r="H620">
            <v>0</v>
          </cell>
          <cell r="I620">
            <v>0</v>
          </cell>
          <cell r="J620">
            <v>0</v>
          </cell>
          <cell r="K620">
            <v>0</v>
          </cell>
          <cell r="L620">
            <v>0</v>
          </cell>
          <cell r="M620">
            <v>0</v>
          </cell>
          <cell r="N620">
            <v>0</v>
          </cell>
        </row>
        <row r="621">
          <cell r="C621">
            <v>36892</v>
          </cell>
          <cell r="D621">
            <v>0</v>
          </cell>
          <cell r="E621">
            <v>0</v>
          </cell>
          <cell r="F621">
            <v>0</v>
          </cell>
          <cell r="G621">
            <v>0</v>
          </cell>
          <cell r="H621">
            <v>0</v>
          </cell>
          <cell r="I621">
            <v>0</v>
          </cell>
          <cell r="J621">
            <v>0</v>
          </cell>
          <cell r="K621">
            <v>0</v>
          </cell>
          <cell r="L621">
            <v>0</v>
          </cell>
          <cell r="M621">
            <v>0</v>
          </cell>
          <cell r="N621">
            <v>0</v>
          </cell>
        </row>
        <row r="622">
          <cell r="C622">
            <v>37257</v>
          </cell>
          <cell r="D622">
            <v>0.15</v>
          </cell>
          <cell r="E622">
            <v>0.15</v>
          </cell>
          <cell r="F622">
            <v>0.14000000000000001</v>
          </cell>
          <cell r="G622">
            <v>0</v>
          </cell>
          <cell r="H622">
            <v>0.1</v>
          </cell>
          <cell r="I622">
            <v>0.15</v>
          </cell>
          <cell r="J622">
            <v>0.14000000000000001</v>
          </cell>
          <cell r="K622">
            <v>0</v>
          </cell>
          <cell r="L622">
            <v>0.1</v>
          </cell>
          <cell r="M622">
            <v>0</v>
          </cell>
          <cell r="N622">
            <v>0.08</v>
          </cell>
        </row>
        <row r="623">
          <cell r="C623">
            <v>37622</v>
          </cell>
          <cell r="D623">
            <v>0.15</v>
          </cell>
          <cell r="E623">
            <v>0.15</v>
          </cell>
          <cell r="F623">
            <v>0.14000000000000001</v>
          </cell>
          <cell r="G623">
            <v>0</v>
          </cell>
          <cell r="H623">
            <v>0.1</v>
          </cell>
          <cell r="I623">
            <v>0.15</v>
          </cell>
          <cell r="J623">
            <v>0.14000000000000001</v>
          </cell>
          <cell r="K623">
            <v>0</v>
          </cell>
          <cell r="L623">
            <v>0.1</v>
          </cell>
          <cell r="M623">
            <v>0</v>
          </cell>
          <cell r="N623">
            <v>0.08</v>
          </cell>
        </row>
        <row r="624">
          <cell r="C624">
            <v>37987</v>
          </cell>
          <cell r="D624">
            <v>0.15</v>
          </cell>
          <cell r="E624">
            <v>0.15</v>
          </cell>
          <cell r="F624">
            <v>0.13</v>
          </cell>
          <cell r="G624">
            <v>0</v>
          </cell>
          <cell r="H624">
            <v>0.1</v>
          </cell>
          <cell r="I624">
            <v>0.15</v>
          </cell>
          <cell r="J624">
            <v>0.12</v>
          </cell>
          <cell r="K624">
            <v>0</v>
          </cell>
          <cell r="L624">
            <v>0.1</v>
          </cell>
          <cell r="M624">
            <v>0</v>
          </cell>
          <cell r="N624">
            <v>0.08</v>
          </cell>
        </row>
        <row r="625">
          <cell r="C625">
            <v>38353</v>
          </cell>
          <cell r="D625">
            <v>0.12</v>
          </cell>
          <cell r="E625">
            <v>0.12</v>
          </cell>
          <cell r="F625">
            <v>0.12</v>
          </cell>
          <cell r="G625">
            <v>0</v>
          </cell>
          <cell r="H625">
            <v>0.1</v>
          </cell>
          <cell r="I625">
            <v>0.15</v>
          </cell>
          <cell r="J625">
            <v>0.12</v>
          </cell>
          <cell r="K625">
            <v>0</v>
          </cell>
          <cell r="L625">
            <v>0.1</v>
          </cell>
          <cell r="M625">
            <v>0</v>
          </cell>
          <cell r="N625">
            <v>7.0000000000000007E-2</v>
          </cell>
        </row>
        <row r="626">
          <cell r="C626">
            <v>38718</v>
          </cell>
          <cell r="D626">
            <v>0.12</v>
          </cell>
          <cell r="E626">
            <v>0.12</v>
          </cell>
          <cell r="F626">
            <v>0.12</v>
          </cell>
          <cell r="G626">
            <v>0</v>
          </cell>
          <cell r="H626">
            <v>0.1</v>
          </cell>
          <cell r="I626">
            <v>0.15</v>
          </cell>
          <cell r="J626">
            <v>0.12</v>
          </cell>
          <cell r="K626">
            <v>0</v>
          </cell>
          <cell r="L626">
            <v>0.1</v>
          </cell>
          <cell r="M626">
            <v>0</v>
          </cell>
          <cell r="N626">
            <v>0.08</v>
          </cell>
        </row>
        <row r="628">
          <cell r="C628" t="str">
            <v>Energex</v>
          </cell>
          <cell r="D628" t="str">
            <v>Pulse</v>
          </cell>
          <cell r="E628" t="str">
            <v>AGL</v>
          </cell>
          <cell r="F628" t="str">
            <v>TXU</v>
          </cell>
          <cell r="G628" t="str">
            <v>CitiPower</v>
          </cell>
          <cell r="H628" t="str">
            <v>Powercor</v>
          </cell>
          <cell r="I628" t="str">
            <v>Integral</v>
          </cell>
          <cell r="J628" t="str">
            <v>EnergyAustralia</v>
          </cell>
          <cell r="K628" t="str">
            <v>Rural NSW</v>
          </cell>
          <cell r="L628" t="str">
            <v>Energex</v>
          </cell>
          <cell r="M628" t="str">
            <v>Ergon</v>
          </cell>
          <cell r="N628" t="str">
            <v>Non Incumbent</v>
          </cell>
        </row>
        <row r="629">
          <cell r="C629">
            <v>36526</v>
          </cell>
          <cell r="D629">
            <v>0</v>
          </cell>
          <cell r="E629">
            <v>0</v>
          </cell>
          <cell r="F629">
            <v>0</v>
          </cell>
          <cell r="G629">
            <v>0</v>
          </cell>
          <cell r="H629">
            <v>0</v>
          </cell>
          <cell r="I629">
            <v>0</v>
          </cell>
          <cell r="J629">
            <v>0</v>
          </cell>
          <cell r="K629">
            <v>0</v>
          </cell>
          <cell r="L629">
            <v>0</v>
          </cell>
          <cell r="M629">
            <v>0</v>
          </cell>
          <cell r="N629">
            <v>0</v>
          </cell>
        </row>
        <row r="630">
          <cell r="C630">
            <v>36892</v>
          </cell>
          <cell r="D630">
            <v>0</v>
          </cell>
          <cell r="E630">
            <v>0</v>
          </cell>
          <cell r="F630">
            <v>0</v>
          </cell>
          <cell r="G630">
            <v>0</v>
          </cell>
          <cell r="H630">
            <v>0</v>
          </cell>
          <cell r="I630">
            <v>0</v>
          </cell>
          <cell r="J630">
            <v>0</v>
          </cell>
          <cell r="K630">
            <v>0</v>
          </cell>
          <cell r="L630">
            <v>0</v>
          </cell>
          <cell r="M630">
            <v>0</v>
          </cell>
          <cell r="N630">
            <v>0</v>
          </cell>
        </row>
        <row r="631">
          <cell r="C631">
            <v>37257</v>
          </cell>
          <cell r="D631">
            <v>0.12</v>
          </cell>
          <cell r="E631">
            <v>0.12</v>
          </cell>
          <cell r="F631">
            <v>0.12</v>
          </cell>
          <cell r="G631">
            <v>0</v>
          </cell>
          <cell r="H631">
            <v>0.14000000000000001</v>
          </cell>
          <cell r="I631">
            <v>0.11</v>
          </cell>
          <cell r="J631">
            <v>0.125</v>
          </cell>
          <cell r="K631">
            <v>0.1</v>
          </cell>
          <cell r="L631">
            <v>0</v>
          </cell>
          <cell r="M631">
            <v>0</v>
          </cell>
          <cell r="N631">
            <v>0.1</v>
          </cell>
        </row>
        <row r="632">
          <cell r="C632">
            <v>37622</v>
          </cell>
          <cell r="D632">
            <v>0.12</v>
          </cell>
          <cell r="E632">
            <v>0.12</v>
          </cell>
          <cell r="F632">
            <v>0.12</v>
          </cell>
          <cell r="G632">
            <v>0</v>
          </cell>
          <cell r="H632">
            <v>0.14000000000000001</v>
          </cell>
          <cell r="I632">
            <v>0.11</v>
          </cell>
          <cell r="J632">
            <v>0.125</v>
          </cell>
          <cell r="K632">
            <v>0.1</v>
          </cell>
          <cell r="L632">
            <v>0</v>
          </cell>
          <cell r="M632">
            <v>0</v>
          </cell>
          <cell r="N632">
            <v>0.1</v>
          </cell>
        </row>
        <row r="633">
          <cell r="C633">
            <v>37987</v>
          </cell>
          <cell r="D633">
            <v>0.12</v>
          </cell>
          <cell r="E633">
            <v>0.12</v>
          </cell>
          <cell r="F633">
            <v>0.12</v>
          </cell>
          <cell r="G633">
            <v>0</v>
          </cell>
          <cell r="H633">
            <v>0.12</v>
          </cell>
          <cell r="I633">
            <v>0.11</v>
          </cell>
          <cell r="J633">
            <v>0.125</v>
          </cell>
          <cell r="K633">
            <v>0.1</v>
          </cell>
          <cell r="L633">
            <v>0</v>
          </cell>
          <cell r="M633">
            <v>0</v>
          </cell>
          <cell r="N633">
            <v>0.1</v>
          </cell>
        </row>
        <row r="634">
          <cell r="C634">
            <v>38353</v>
          </cell>
          <cell r="D634">
            <v>0.12</v>
          </cell>
          <cell r="E634">
            <v>0.12</v>
          </cell>
          <cell r="F634">
            <v>0.12</v>
          </cell>
          <cell r="G634">
            <v>0</v>
          </cell>
          <cell r="H634">
            <v>0.1</v>
          </cell>
          <cell r="I634">
            <v>0.1</v>
          </cell>
          <cell r="J634">
            <v>0.12</v>
          </cell>
          <cell r="K634">
            <v>0.12</v>
          </cell>
          <cell r="L634">
            <v>0</v>
          </cell>
          <cell r="M634">
            <v>0</v>
          </cell>
          <cell r="N634">
            <v>0.1</v>
          </cell>
        </row>
        <row r="635">
          <cell r="C635">
            <v>38718</v>
          </cell>
          <cell r="D635">
            <v>0.12</v>
          </cell>
          <cell r="E635">
            <v>0.12</v>
          </cell>
          <cell r="F635">
            <v>0.12</v>
          </cell>
          <cell r="G635">
            <v>0</v>
          </cell>
          <cell r="H635">
            <v>0.1</v>
          </cell>
          <cell r="I635">
            <v>0.1</v>
          </cell>
          <cell r="J635">
            <v>0.12</v>
          </cell>
          <cell r="K635">
            <v>0.12</v>
          </cell>
          <cell r="L635">
            <v>0</v>
          </cell>
          <cell r="M635">
            <v>0</v>
          </cell>
          <cell r="N635">
            <v>0.1</v>
          </cell>
        </row>
        <row r="637">
          <cell r="C637" t="str">
            <v>Ergon</v>
          </cell>
          <cell r="D637" t="str">
            <v>Pulse</v>
          </cell>
          <cell r="E637" t="str">
            <v>AGL</v>
          </cell>
          <cell r="F637" t="str">
            <v>TXU</v>
          </cell>
          <cell r="G637" t="str">
            <v>CitiPower</v>
          </cell>
          <cell r="H637" t="str">
            <v>Powercor</v>
          </cell>
          <cell r="I637" t="str">
            <v>Integral</v>
          </cell>
          <cell r="J637" t="str">
            <v>EnergyAustralia</v>
          </cell>
          <cell r="K637" t="str">
            <v>Rural NSW</v>
          </cell>
          <cell r="L637" t="str">
            <v>Energex</v>
          </cell>
          <cell r="M637" t="str">
            <v>Ergon</v>
          </cell>
          <cell r="N637" t="str">
            <v>Non Incumbent</v>
          </cell>
        </row>
        <row r="638">
          <cell r="C638">
            <v>36526</v>
          </cell>
          <cell r="D638">
            <v>0</v>
          </cell>
          <cell r="E638">
            <v>0</v>
          </cell>
          <cell r="F638">
            <v>0</v>
          </cell>
          <cell r="G638">
            <v>0</v>
          </cell>
          <cell r="H638">
            <v>0</v>
          </cell>
          <cell r="I638">
            <v>0</v>
          </cell>
          <cell r="J638">
            <v>0</v>
          </cell>
          <cell r="K638">
            <v>0</v>
          </cell>
          <cell r="L638">
            <v>0</v>
          </cell>
          <cell r="M638">
            <v>0</v>
          </cell>
          <cell r="N638">
            <v>0</v>
          </cell>
        </row>
        <row r="639">
          <cell r="C639">
            <v>36892</v>
          </cell>
          <cell r="D639">
            <v>0</v>
          </cell>
          <cell r="E639">
            <v>0</v>
          </cell>
          <cell r="F639">
            <v>0</v>
          </cell>
          <cell r="G639">
            <v>0</v>
          </cell>
          <cell r="H639">
            <v>0</v>
          </cell>
          <cell r="I639">
            <v>0</v>
          </cell>
          <cell r="J639">
            <v>0</v>
          </cell>
          <cell r="K639">
            <v>0</v>
          </cell>
          <cell r="L639">
            <v>0</v>
          </cell>
          <cell r="M639">
            <v>0</v>
          </cell>
          <cell r="N639">
            <v>0</v>
          </cell>
        </row>
        <row r="640">
          <cell r="C640">
            <v>37257</v>
          </cell>
          <cell r="D640">
            <v>0</v>
          </cell>
          <cell r="E640">
            <v>0</v>
          </cell>
          <cell r="F640">
            <v>0</v>
          </cell>
          <cell r="G640">
            <v>0</v>
          </cell>
          <cell r="H640">
            <v>0</v>
          </cell>
          <cell r="I640">
            <v>0</v>
          </cell>
          <cell r="J640">
            <v>0</v>
          </cell>
          <cell r="K640">
            <v>0</v>
          </cell>
          <cell r="L640">
            <v>0</v>
          </cell>
          <cell r="M640">
            <v>0</v>
          </cell>
          <cell r="N640">
            <v>0</v>
          </cell>
        </row>
        <row r="641">
          <cell r="C641">
            <v>37622</v>
          </cell>
          <cell r="D641">
            <v>0</v>
          </cell>
          <cell r="E641">
            <v>0</v>
          </cell>
          <cell r="F641">
            <v>0</v>
          </cell>
          <cell r="G641">
            <v>0</v>
          </cell>
          <cell r="H641">
            <v>0</v>
          </cell>
          <cell r="I641">
            <v>0</v>
          </cell>
          <cell r="J641">
            <v>0</v>
          </cell>
          <cell r="K641">
            <v>0</v>
          </cell>
          <cell r="L641">
            <v>0</v>
          </cell>
          <cell r="M641">
            <v>0</v>
          </cell>
          <cell r="N641">
            <v>0</v>
          </cell>
        </row>
        <row r="642">
          <cell r="C642">
            <v>37987</v>
          </cell>
          <cell r="D642">
            <v>0</v>
          </cell>
          <cell r="E642">
            <v>0</v>
          </cell>
          <cell r="F642">
            <v>0</v>
          </cell>
          <cell r="G642">
            <v>0</v>
          </cell>
          <cell r="H642">
            <v>0</v>
          </cell>
          <cell r="I642">
            <v>0</v>
          </cell>
          <cell r="J642">
            <v>0</v>
          </cell>
          <cell r="K642">
            <v>0</v>
          </cell>
          <cell r="L642">
            <v>0</v>
          </cell>
          <cell r="M642">
            <v>0</v>
          </cell>
          <cell r="N642">
            <v>0</v>
          </cell>
        </row>
        <row r="643">
          <cell r="C643">
            <v>38353</v>
          </cell>
          <cell r="D643">
            <v>0</v>
          </cell>
          <cell r="E643">
            <v>0</v>
          </cell>
          <cell r="F643">
            <v>0</v>
          </cell>
          <cell r="G643">
            <v>0</v>
          </cell>
          <cell r="H643">
            <v>0</v>
          </cell>
          <cell r="I643">
            <v>0</v>
          </cell>
          <cell r="J643">
            <v>0</v>
          </cell>
          <cell r="K643">
            <v>0</v>
          </cell>
          <cell r="L643">
            <v>0</v>
          </cell>
          <cell r="M643">
            <v>0</v>
          </cell>
          <cell r="N643">
            <v>0</v>
          </cell>
        </row>
        <row r="644">
          <cell r="C644">
            <v>38718</v>
          </cell>
          <cell r="D644">
            <v>0</v>
          </cell>
          <cell r="E644">
            <v>0</v>
          </cell>
          <cell r="F644">
            <v>0</v>
          </cell>
          <cell r="G644">
            <v>0</v>
          </cell>
          <cell r="H644">
            <v>0</v>
          </cell>
          <cell r="I644">
            <v>0</v>
          </cell>
          <cell r="J644">
            <v>0</v>
          </cell>
          <cell r="K644">
            <v>0</v>
          </cell>
          <cell r="L644">
            <v>0</v>
          </cell>
          <cell r="M644">
            <v>0</v>
          </cell>
          <cell r="N644">
            <v>0</v>
          </cell>
        </row>
        <row r="646">
          <cell r="C646" t="str">
            <v>Non Incumbent</v>
          </cell>
          <cell r="D646" t="str">
            <v>Pulse</v>
          </cell>
          <cell r="E646" t="str">
            <v>AGL</v>
          </cell>
          <cell r="F646" t="str">
            <v>TXU</v>
          </cell>
          <cell r="G646" t="str">
            <v>CitiPower</v>
          </cell>
          <cell r="H646" t="str">
            <v>Powercor</v>
          </cell>
          <cell r="I646" t="str">
            <v>Integral</v>
          </cell>
          <cell r="J646" t="str">
            <v>EnergyAustralia</v>
          </cell>
          <cell r="K646" t="str">
            <v>Rural NSW</v>
          </cell>
          <cell r="L646" t="str">
            <v>Energex</v>
          </cell>
          <cell r="M646" t="str">
            <v>Ergon</v>
          </cell>
          <cell r="N646" t="str">
            <v>Non Incumbent</v>
          </cell>
        </row>
        <row r="647">
          <cell r="C647">
            <v>36526</v>
          </cell>
          <cell r="D647">
            <v>0</v>
          </cell>
          <cell r="E647">
            <v>0</v>
          </cell>
          <cell r="F647">
            <v>0</v>
          </cell>
          <cell r="G647">
            <v>0</v>
          </cell>
          <cell r="H647">
            <v>0</v>
          </cell>
          <cell r="I647">
            <v>0</v>
          </cell>
          <cell r="J647">
            <v>0</v>
          </cell>
          <cell r="K647">
            <v>0</v>
          </cell>
          <cell r="L647">
            <v>0</v>
          </cell>
          <cell r="M647">
            <v>0</v>
          </cell>
          <cell r="N647">
            <v>0</v>
          </cell>
        </row>
        <row r="648">
          <cell r="C648">
            <v>36892</v>
          </cell>
          <cell r="D648">
            <v>0</v>
          </cell>
          <cell r="E648">
            <v>0</v>
          </cell>
          <cell r="F648">
            <v>0</v>
          </cell>
          <cell r="G648">
            <v>0</v>
          </cell>
          <cell r="H648">
            <v>0</v>
          </cell>
          <cell r="I648">
            <v>0</v>
          </cell>
          <cell r="J648">
            <v>0</v>
          </cell>
          <cell r="K648">
            <v>0</v>
          </cell>
          <cell r="L648">
            <v>0</v>
          </cell>
          <cell r="M648">
            <v>0</v>
          </cell>
          <cell r="N648">
            <v>0</v>
          </cell>
        </row>
        <row r="649">
          <cell r="C649">
            <v>37257</v>
          </cell>
          <cell r="D649">
            <v>0.05</v>
          </cell>
          <cell r="E649">
            <v>0.05</v>
          </cell>
          <cell r="F649">
            <v>0.05</v>
          </cell>
          <cell r="G649">
            <v>0</v>
          </cell>
          <cell r="H649">
            <v>0.05</v>
          </cell>
          <cell r="I649">
            <v>0.05</v>
          </cell>
          <cell r="J649">
            <v>0.05</v>
          </cell>
          <cell r="K649">
            <v>0.05</v>
          </cell>
          <cell r="L649">
            <v>0.05</v>
          </cell>
          <cell r="M649">
            <v>0</v>
          </cell>
          <cell r="N649">
            <v>0</v>
          </cell>
        </row>
        <row r="650">
          <cell r="C650">
            <v>37622</v>
          </cell>
          <cell r="D650">
            <v>0.05</v>
          </cell>
          <cell r="E650">
            <v>0.05</v>
          </cell>
          <cell r="F650">
            <v>0.05</v>
          </cell>
          <cell r="G650">
            <v>0</v>
          </cell>
          <cell r="H650">
            <v>0.05</v>
          </cell>
          <cell r="I650">
            <v>0.05</v>
          </cell>
          <cell r="J650">
            <v>0.05</v>
          </cell>
          <cell r="K650">
            <v>0.05</v>
          </cell>
          <cell r="L650">
            <v>0.05</v>
          </cell>
          <cell r="M650">
            <v>0</v>
          </cell>
          <cell r="N650">
            <v>0</v>
          </cell>
        </row>
        <row r="651">
          <cell r="C651">
            <v>37987</v>
          </cell>
          <cell r="D651">
            <v>0.05</v>
          </cell>
          <cell r="E651">
            <v>0.05</v>
          </cell>
          <cell r="F651">
            <v>0.05</v>
          </cell>
          <cell r="G651">
            <v>0</v>
          </cell>
          <cell r="H651">
            <v>0.05</v>
          </cell>
          <cell r="I651">
            <v>0.05</v>
          </cell>
          <cell r="J651">
            <v>0.05</v>
          </cell>
          <cell r="K651">
            <v>0.05</v>
          </cell>
          <cell r="L651">
            <v>0.05</v>
          </cell>
          <cell r="M651">
            <v>0</v>
          </cell>
          <cell r="N651">
            <v>0</v>
          </cell>
        </row>
        <row r="652">
          <cell r="C652">
            <v>38353</v>
          </cell>
          <cell r="D652">
            <v>7.0000000000000007E-2</v>
          </cell>
          <cell r="E652">
            <v>7.0000000000000007E-2</v>
          </cell>
          <cell r="F652">
            <v>7.0000000000000007E-2</v>
          </cell>
          <cell r="G652">
            <v>0</v>
          </cell>
          <cell r="H652">
            <v>7.0000000000000007E-2</v>
          </cell>
          <cell r="I652">
            <v>0.05</v>
          </cell>
          <cell r="J652">
            <v>0.05</v>
          </cell>
          <cell r="K652">
            <v>0.05</v>
          </cell>
          <cell r="L652">
            <v>0.05</v>
          </cell>
          <cell r="M652">
            <v>0</v>
          </cell>
          <cell r="N652">
            <v>0</v>
          </cell>
        </row>
        <row r="653">
          <cell r="C653">
            <v>38718</v>
          </cell>
          <cell r="D653">
            <v>7.0000000000000007E-2</v>
          </cell>
          <cell r="E653">
            <v>7.0000000000000007E-2</v>
          </cell>
          <cell r="F653">
            <v>7.0000000000000007E-2</v>
          </cell>
          <cell r="G653">
            <v>0</v>
          </cell>
          <cell r="H653">
            <v>7.0000000000000007E-2</v>
          </cell>
          <cell r="I653">
            <v>0.05</v>
          </cell>
          <cell r="J653">
            <v>0.06</v>
          </cell>
          <cell r="K653">
            <v>0.05</v>
          </cell>
          <cell r="L653">
            <v>0.05</v>
          </cell>
          <cell r="M653">
            <v>0</v>
          </cell>
          <cell r="N653">
            <v>0</v>
          </cell>
        </row>
        <row r="665">
          <cell r="C665" t="str">
            <v>Pulse wins from:</v>
          </cell>
          <cell r="D665" t="str">
            <v>Pulse</v>
          </cell>
          <cell r="E665" t="str">
            <v>AGL</v>
          </cell>
          <cell r="F665" t="str">
            <v>TXU</v>
          </cell>
          <cell r="G665" t="str">
            <v>CitiPower</v>
          </cell>
          <cell r="H665" t="str">
            <v>Powercor</v>
          </cell>
          <cell r="I665" t="str">
            <v>Integral</v>
          </cell>
          <cell r="J665" t="str">
            <v>EnergyAustralia</v>
          </cell>
          <cell r="K665" t="str">
            <v>Rural NSW</v>
          </cell>
          <cell r="L665" t="str">
            <v>Energex</v>
          </cell>
          <cell r="M665" t="str">
            <v>Ergon</v>
          </cell>
          <cell r="N665" t="str">
            <v>Non Incumbent</v>
          </cell>
        </row>
        <row r="666">
          <cell r="C666">
            <v>36526</v>
          </cell>
          <cell r="D666">
            <v>0</v>
          </cell>
          <cell r="E666">
            <v>0</v>
          </cell>
          <cell r="F666">
            <v>0</v>
          </cell>
          <cell r="G666">
            <v>0</v>
          </cell>
          <cell r="H666">
            <v>0</v>
          </cell>
          <cell r="I666">
            <v>0</v>
          </cell>
          <cell r="J666">
            <v>0</v>
          </cell>
          <cell r="K666">
            <v>0</v>
          </cell>
          <cell r="L666">
            <v>0</v>
          </cell>
          <cell r="M666">
            <v>0</v>
          </cell>
          <cell r="N666">
            <v>0</v>
          </cell>
        </row>
        <row r="667">
          <cell r="C667">
            <v>36892</v>
          </cell>
          <cell r="D667">
            <v>0</v>
          </cell>
          <cell r="E667">
            <v>0</v>
          </cell>
          <cell r="F667">
            <v>0</v>
          </cell>
          <cell r="G667">
            <v>0</v>
          </cell>
          <cell r="H667">
            <v>0</v>
          </cell>
          <cell r="I667">
            <v>0</v>
          </cell>
          <cell r="J667">
            <v>0</v>
          </cell>
          <cell r="K667">
            <v>0</v>
          </cell>
          <cell r="L667">
            <v>0</v>
          </cell>
          <cell r="M667">
            <v>0</v>
          </cell>
          <cell r="N667">
            <v>0</v>
          </cell>
        </row>
        <row r="668">
          <cell r="C668">
            <v>37257</v>
          </cell>
          <cell r="D668">
            <v>0</v>
          </cell>
          <cell r="E668">
            <v>0.12</v>
          </cell>
          <cell r="F668">
            <v>0.12</v>
          </cell>
          <cell r="G668">
            <v>0</v>
          </cell>
          <cell r="H668">
            <v>0.14000000000000001</v>
          </cell>
          <cell r="I668">
            <v>0.13</v>
          </cell>
          <cell r="J668">
            <v>0.14000000000000001</v>
          </cell>
          <cell r="K668">
            <v>0.14000000000000001</v>
          </cell>
          <cell r="L668">
            <v>0.14000000000000001</v>
          </cell>
          <cell r="M668">
            <v>0</v>
          </cell>
          <cell r="N668">
            <v>0.15</v>
          </cell>
        </row>
        <row r="669">
          <cell r="C669">
            <v>37622</v>
          </cell>
          <cell r="D669">
            <v>0</v>
          </cell>
          <cell r="E669">
            <v>0.14000000000000001</v>
          </cell>
          <cell r="F669">
            <v>0.12</v>
          </cell>
          <cell r="G669">
            <v>0</v>
          </cell>
          <cell r="H669">
            <v>0.14000000000000001</v>
          </cell>
          <cell r="I669">
            <v>0.13</v>
          </cell>
          <cell r="J669">
            <v>0.14000000000000001</v>
          </cell>
          <cell r="K669">
            <v>0.14000000000000001</v>
          </cell>
          <cell r="L669">
            <v>0.14000000000000001</v>
          </cell>
          <cell r="M669">
            <v>0</v>
          </cell>
          <cell r="N669">
            <v>0.15</v>
          </cell>
        </row>
        <row r="670">
          <cell r="C670">
            <v>37987</v>
          </cell>
          <cell r="D670">
            <v>0</v>
          </cell>
          <cell r="E670">
            <v>0.16</v>
          </cell>
          <cell r="F670">
            <v>0.14000000000000001</v>
          </cell>
          <cell r="G670">
            <v>0</v>
          </cell>
          <cell r="H670">
            <v>0.16</v>
          </cell>
          <cell r="I670">
            <v>0.14000000000000001</v>
          </cell>
          <cell r="J670">
            <v>0.15</v>
          </cell>
          <cell r="K670">
            <v>0.15</v>
          </cell>
          <cell r="L670">
            <v>0.14000000000000001</v>
          </cell>
          <cell r="M670">
            <v>0</v>
          </cell>
          <cell r="N670">
            <v>0.15</v>
          </cell>
        </row>
        <row r="671">
          <cell r="C671">
            <v>38353</v>
          </cell>
          <cell r="D671">
            <v>0</v>
          </cell>
          <cell r="E671">
            <v>0.16</v>
          </cell>
          <cell r="F671">
            <v>0.15</v>
          </cell>
          <cell r="G671">
            <v>0</v>
          </cell>
          <cell r="H671">
            <v>0.15</v>
          </cell>
          <cell r="I671">
            <v>0.14000000000000001</v>
          </cell>
          <cell r="J671">
            <v>0.15</v>
          </cell>
          <cell r="K671">
            <v>0.15</v>
          </cell>
          <cell r="L671">
            <v>0.14000000000000001</v>
          </cell>
          <cell r="M671">
            <v>0</v>
          </cell>
          <cell r="N671">
            <v>0.16</v>
          </cell>
        </row>
        <row r="672">
          <cell r="C672">
            <v>38718</v>
          </cell>
          <cell r="D672">
            <v>0</v>
          </cell>
          <cell r="E672">
            <v>0.16</v>
          </cell>
          <cell r="F672">
            <v>0.15</v>
          </cell>
          <cell r="G672">
            <v>0</v>
          </cell>
          <cell r="H672">
            <v>0.15</v>
          </cell>
          <cell r="I672">
            <v>0.14000000000000001</v>
          </cell>
          <cell r="J672">
            <v>0.15</v>
          </cell>
          <cell r="K672">
            <v>0.15</v>
          </cell>
          <cell r="L672">
            <v>0.16</v>
          </cell>
          <cell r="M672">
            <v>0</v>
          </cell>
          <cell r="N672">
            <v>0.16</v>
          </cell>
        </row>
        <row r="674">
          <cell r="C674" t="str">
            <v>AGL</v>
          </cell>
          <cell r="D674" t="str">
            <v>Pulse</v>
          </cell>
          <cell r="E674" t="str">
            <v>AGL</v>
          </cell>
          <cell r="F674" t="str">
            <v>TXU</v>
          </cell>
          <cell r="G674" t="str">
            <v>CitiPower</v>
          </cell>
          <cell r="H674" t="str">
            <v>Powercor</v>
          </cell>
          <cell r="I674" t="str">
            <v>Integral</v>
          </cell>
          <cell r="J674" t="str">
            <v>EnergyAustralia</v>
          </cell>
          <cell r="K674" t="str">
            <v>Rural NSW</v>
          </cell>
          <cell r="L674" t="str">
            <v>Energex</v>
          </cell>
          <cell r="M674" t="str">
            <v>Ergon</v>
          </cell>
          <cell r="N674" t="str">
            <v>Non Incumbent</v>
          </cell>
        </row>
        <row r="675">
          <cell r="C675">
            <v>36526</v>
          </cell>
          <cell r="D675">
            <v>0</v>
          </cell>
          <cell r="E675">
            <v>0</v>
          </cell>
          <cell r="F675">
            <v>0</v>
          </cell>
          <cell r="G675">
            <v>0</v>
          </cell>
          <cell r="H675">
            <v>0</v>
          </cell>
          <cell r="I675">
            <v>0</v>
          </cell>
          <cell r="J675">
            <v>0</v>
          </cell>
          <cell r="K675">
            <v>0</v>
          </cell>
          <cell r="L675">
            <v>0</v>
          </cell>
          <cell r="M675">
            <v>0</v>
          </cell>
          <cell r="N675">
            <v>0</v>
          </cell>
        </row>
        <row r="676">
          <cell r="C676">
            <v>36892</v>
          </cell>
          <cell r="D676">
            <v>0</v>
          </cell>
          <cell r="E676">
            <v>0</v>
          </cell>
          <cell r="F676">
            <v>0</v>
          </cell>
          <cell r="G676">
            <v>0</v>
          </cell>
          <cell r="H676">
            <v>0</v>
          </cell>
          <cell r="I676">
            <v>0</v>
          </cell>
          <cell r="J676">
            <v>0</v>
          </cell>
          <cell r="K676">
            <v>0</v>
          </cell>
          <cell r="L676">
            <v>0</v>
          </cell>
          <cell r="M676">
            <v>0</v>
          </cell>
          <cell r="N676">
            <v>0</v>
          </cell>
        </row>
        <row r="677">
          <cell r="C677">
            <v>37257</v>
          </cell>
          <cell r="D677">
            <v>0.14000000000000001</v>
          </cell>
          <cell r="E677">
            <v>0</v>
          </cell>
          <cell r="F677">
            <v>0.14000000000000001</v>
          </cell>
          <cell r="G677">
            <v>0</v>
          </cell>
          <cell r="H677">
            <v>0.13</v>
          </cell>
          <cell r="I677">
            <v>0.14000000000000001</v>
          </cell>
          <cell r="J677">
            <v>0.15</v>
          </cell>
          <cell r="K677">
            <v>0.16</v>
          </cell>
          <cell r="L677">
            <v>0.15</v>
          </cell>
          <cell r="M677">
            <v>0</v>
          </cell>
          <cell r="N677">
            <v>0.15</v>
          </cell>
        </row>
        <row r="678">
          <cell r="C678">
            <v>37622</v>
          </cell>
          <cell r="D678">
            <v>0.14000000000000001</v>
          </cell>
          <cell r="E678">
            <v>0</v>
          </cell>
          <cell r="F678">
            <v>0.14000000000000001</v>
          </cell>
          <cell r="G678">
            <v>0</v>
          </cell>
          <cell r="H678">
            <v>0.13</v>
          </cell>
          <cell r="I678">
            <v>0.14000000000000001</v>
          </cell>
          <cell r="J678">
            <v>0.15</v>
          </cell>
          <cell r="K678">
            <v>0.16</v>
          </cell>
          <cell r="L678">
            <v>0.15</v>
          </cell>
          <cell r="M678">
            <v>0</v>
          </cell>
          <cell r="N678">
            <v>0.15</v>
          </cell>
        </row>
        <row r="679">
          <cell r="C679">
            <v>37987</v>
          </cell>
          <cell r="D679">
            <v>0.16</v>
          </cell>
          <cell r="E679">
            <v>0</v>
          </cell>
          <cell r="F679">
            <v>0.14000000000000001</v>
          </cell>
          <cell r="G679">
            <v>0</v>
          </cell>
          <cell r="H679">
            <v>0.13</v>
          </cell>
          <cell r="I679">
            <v>0.14000000000000001</v>
          </cell>
          <cell r="J679">
            <v>0.16</v>
          </cell>
          <cell r="K679">
            <v>0.16</v>
          </cell>
          <cell r="L679">
            <v>0.17</v>
          </cell>
          <cell r="M679">
            <v>0</v>
          </cell>
          <cell r="N679">
            <v>0.15</v>
          </cell>
        </row>
        <row r="680">
          <cell r="C680">
            <v>38353</v>
          </cell>
          <cell r="D680">
            <v>0.17</v>
          </cell>
          <cell r="E680">
            <v>0</v>
          </cell>
          <cell r="F680">
            <v>0.17</v>
          </cell>
          <cell r="G680">
            <v>0</v>
          </cell>
          <cell r="H680">
            <v>0.17</v>
          </cell>
          <cell r="I680">
            <v>0.16</v>
          </cell>
          <cell r="J680">
            <v>0.18</v>
          </cell>
          <cell r="K680">
            <v>0.18</v>
          </cell>
          <cell r="L680">
            <v>0.16</v>
          </cell>
          <cell r="M680">
            <v>0</v>
          </cell>
          <cell r="N680">
            <v>0.18</v>
          </cell>
        </row>
        <row r="681">
          <cell r="C681">
            <v>38718</v>
          </cell>
          <cell r="D681">
            <v>0.17</v>
          </cell>
          <cell r="E681">
            <v>0</v>
          </cell>
          <cell r="F681">
            <v>0.17</v>
          </cell>
          <cell r="G681">
            <v>0</v>
          </cell>
          <cell r="H681">
            <v>0.17</v>
          </cell>
          <cell r="I681">
            <v>0.16</v>
          </cell>
          <cell r="J681">
            <v>0.18</v>
          </cell>
          <cell r="K681">
            <v>0.18</v>
          </cell>
          <cell r="L681">
            <v>0.16</v>
          </cell>
          <cell r="M681">
            <v>0</v>
          </cell>
          <cell r="N681">
            <v>0.19</v>
          </cell>
        </row>
        <row r="683">
          <cell r="C683" t="str">
            <v>TXU</v>
          </cell>
          <cell r="D683" t="str">
            <v>Pulse</v>
          </cell>
          <cell r="E683" t="str">
            <v>AGL</v>
          </cell>
          <cell r="F683" t="str">
            <v>TXU</v>
          </cell>
          <cell r="G683" t="str">
            <v>CitiPower</v>
          </cell>
          <cell r="H683" t="str">
            <v>Powercor</v>
          </cell>
          <cell r="I683" t="str">
            <v>Integral</v>
          </cell>
          <cell r="J683" t="str">
            <v>EnergyAustralia</v>
          </cell>
          <cell r="K683" t="str">
            <v>Rural NSW</v>
          </cell>
          <cell r="L683" t="str">
            <v>Energex</v>
          </cell>
          <cell r="M683" t="str">
            <v>Ergon</v>
          </cell>
          <cell r="N683" t="str">
            <v>Non Incumbent</v>
          </cell>
        </row>
        <row r="684">
          <cell r="C684">
            <v>36526</v>
          </cell>
          <cell r="D684">
            <v>0</v>
          </cell>
          <cell r="E684">
            <v>0</v>
          </cell>
          <cell r="F684">
            <v>0</v>
          </cell>
          <cell r="G684">
            <v>0</v>
          </cell>
          <cell r="H684">
            <v>0</v>
          </cell>
          <cell r="I684">
            <v>0</v>
          </cell>
          <cell r="J684">
            <v>0</v>
          </cell>
          <cell r="K684">
            <v>0</v>
          </cell>
          <cell r="L684">
            <v>0</v>
          </cell>
          <cell r="M684">
            <v>0</v>
          </cell>
          <cell r="N684">
            <v>0</v>
          </cell>
        </row>
        <row r="685">
          <cell r="C685">
            <v>36892</v>
          </cell>
          <cell r="D685">
            <v>0</v>
          </cell>
          <cell r="E685">
            <v>0</v>
          </cell>
          <cell r="F685">
            <v>0</v>
          </cell>
          <cell r="G685">
            <v>0</v>
          </cell>
          <cell r="H685">
            <v>0</v>
          </cell>
          <cell r="I685">
            <v>0</v>
          </cell>
          <cell r="J685">
            <v>0</v>
          </cell>
          <cell r="K685">
            <v>0</v>
          </cell>
          <cell r="L685">
            <v>0</v>
          </cell>
          <cell r="M685">
            <v>0</v>
          </cell>
          <cell r="N685">
            <v>0</v>
          </cell>
        </row>
        <row r="686">
          <cell r="C686">
            <v>37257</v>
          </cell>
          <cell r="D686">
            <v>0.1</v>
          </cell>
          <cell r="E686">
            <v>0.11</v>
          </cell>
          <cell r="F686">
            <v>0</v>
          </cell>
          <cell r="G686">
            <v>0</v>
          </cell>
          <cell r="H686">
            <v>0.12</v>
          </cell>
          <cell r="I686">
            <v>0.12</v>
          </cell>
          <cell r="J686">
            <v>0.105</v>
          </cell>
          <cell r="K686">
            <v>0.1</v>
          </cell>
          <cell r="L686">
            <v>0.12</v>
          </cell>
          <cell r="M686">
            <v>0</v>
          </cell>
          <cell r="N686">
            <v>0.1</v>
          </cell>
        </row>
        <row r="687">
          <cell r="C687">
            <v>37622</v>
          </cell>
          <cell r="D687">
            <v>0.1</v>
          </cell>
          <cell r="E687">
            <v>0.11</v>
          </cell>
          <cell r="F687">
            <v>0</v>
          </cell>
          <cell r="G687">
            <v>0</v>
          </cell>
          <cell r="H687">
            <v>0.12</v>
          </cell>
          <cell r="I687">
            <v>0.12</v>
          </cell>
          <cell r="J687">
            <v>0.105</v>
          </cell>
          <cell r="K687">
            <v>0.1</v>
          </cell>
          <cell r="L687">
            <v>0.12</v>
          </cell>
          <cell r="M687">
            <v>0</v>
          </cell>
          <cell r="N687">
            <v>0.1</v>
          </cell>
        </row>
        <row r="688">
          <cell r="C688">
            <v>37987</v>
          </cell>
          <cell r="D688">
            <v>0.1</v>
          </cell>
          <cell r="E688">
            <v>0.11</v>
          </cell>
          <cell r="F688">
            <v>0</v>
          </cell>
          <cell r="G688">
            <v>0</v>
          </cell>
          <cell r="H688">
            <v>0.12</v>
          </cell>
          <cell r="I688">
            <v>0.11</v>
          </cell>
          <cell r="J688">
            <v>0.105</v>
          </cell>
          <cell r="K688">
            <v>0.1</v>
          </cell>
          <cell r="L688">
            <v>0.12</v>
          </cell>
          <cell r="M688">
            <v>0</v>
          </cell>
          <cell r="N688">
            <v>0.1</v>
          </cell>
        </row>
        <row r="689">
          <cell r="C689">
            <v>38353</v>
          </cell>
          <cell r="D689">
            <v>0.12</v>
          </cell>
          <cell r="E689">
            <v>0.13</v>
          </cell>
          <cell r="F689">
            <v>0</v>
          </cell>
          <cell r="G689">
            <v>0</v>
          </cell>
          <cell r="H689">
            <v>0.14000000000000001</v>
          </cell>
          <cell r="I689">
            <v>0.12</v>
          </cell>
          <cell r="J689">
            <v>0.14000000000000001</v>
          </cell>
          <cell r="K689">
            <v>0.12</v>
          </cell>
          <cell r="L689">
            <v>0.12</v>
          </cell>
          <cell r="M689">
            <v>0</v>
          </cell>
          <cell r="N689">
            <v>0.1</v>
          </cell>
        </row>
        <row r="690">
          <cell r="C690">
            <v>38718</v>
          </cell>
          <cell r="D690">
            <v>0.14000000000000001</v>
          </cell>
          <cell r="E690">
            <v>0.15</v>
          </cell>
          <cell r="F690">
            <v>0</v>
          </cell>
          <cell r="G690">
            <v>0</v>
          </cell>
          <cell r="H690">
            <v>0.14000000000000001</v>
          </cell>
          <cell r="I690">
            <v>0.12</v>
          </cell>
          <cell r="J690">
            <v>0.15</v>
          </cell>
          <cell r="K690">
            <v>0.12</v>
          </cell>
          <cell r="L690">
            <v>0.14000000000000001</v>
          </cell>
          <cell r="M690">
            <v>0</v>
          </cell>
          <cell r="N690">
            <v>0.12</v>
          </cell>
        </row>
        <row r="692">
          <cell r="C692" t="str">
            <v>CitiPower</v>
          </cell>
          <cell r="D692" t="str">
            <v>Pulse</v>
          </cell>
          <cell r="E692" t="str">
            <v>AGL</v>
          </cell>
          <cell r="F692" t="str">
            <v>TXU</v>
          </cell>
          <cell r="G692" t="str">
            <v>CitiPower</v>
          </cell>
          <cell r="H692" t="str">
            <v>Powercor</v>
          </cell>
          <cell r="I692" t="str">
            <v>Integral</v>
          </cell>
          <cell r="J692" t="str">
            <v>EnergyAustralia</v>
          </cell>
          <cell r="K692" t="str">
            <v>Rural NSW</v>
          </cell>
          <cell r="L692" t="str">
            <v>Energex</v>
          </cell>
          <cell r="M692" t="str">
            <v>Ergon</v>
          </cell>
          <cell r="N692" t="str">
            <v>Non Incumbent</v>
          </cell>
        </row>
        <row r="693">
          <cell r="C693">
            <v>36526</v>
          </cell>
          <cell r="D693">
            <v>0</v>
          </cell>
          <cell r="E693">
            <v>0</v>
          </cell>
          <cell r="F693">
            <v>0</v>
          </cell>
          <cell r="G693">
            <v>0</v>
          </cell>
          <cell r="H693">
            <v>0</v>
          </cell>
          <cell r="I693">
            <v>0</v>
          </cell>
          <cell r="J693">
            <v>0</v>
          </cell>
          <cell r="K693">
            <v>0</v>
          </cell>
          <cell r="L693">
            <v>0</v>
          </cell>
          <cell r="M693">
            <v>0</v>
          </cell>
          <cell r="N693">
            <v>0</v>
          </cell>
        </row>
        <row r="694">
          <cell r="C694">
            <v>36892</v>
          </cell>
          <cell r="D694">
            <v>0</v>
          </cell>
          <cell r="E694">
            <v>0</v>
          </cell>
          <cell r="F694">
            <v>0</v>
          </cell>
          <cell r="G694">
            <v>0</v>
          </cell>
          <cell r="H694">
            <v>0</v>
          </cell>
          <cell r="I694">
            <v>0</v>
          </cell>
          <cell r="J694">
            <v>0</v>
          </cell>
          <cell r="K694">
            <v>0</v>
          </cell>
          <cell r="L694">
            <v>0</v>
          </cell>
          <cell r="M694">
            <v>0</v>
          </cell>
          <cell r="N694">
            <v>0</v>
          </cell>
        </row>
        <row r="695">
          <cell r="C695">
            <v>37257</v>
          </cell>
          <cell r="D695">
            <v>0</v>
          </cell>
          <cell r="E695">
            <v>0</v>
          </cell>
          <cell r="F695">
            <v>0</v>
          </cell>
          <cell r="G695">
            <v>0</v>
          </cell>
          <cell r="H695">
            <v>0</v>
          </cell>
          <cell r="I695">
            <v>0</v>
          </cell>
          <cell r="J695">
            <v>0</v>
          </cell>
          <cell r="K695">
            <v>0</v>
          </cell>
          <cell r="L695">
            <v>0</v>
          </cell>
          <cell r="M695">
            <v>0</v>
          </cell>
          <cell r="N695">
            <v>0</v>
          </cell>
        </row>
        <row r="696">
          <cell r="C696">
            <v>37622</v>
          </cell>
          <cell r="D696">
            <v>0</v>
          </cell>
          <cell r="E696">
            <v>0</v>
          </cell>
          <cell r="F696">
            <v>0</v>
          </cell>
          <cell r="G696">
            <v>0</v>
          </cell>
          <cell r="H696">
            <v>0</v>
          </cell>
          <cell r="I696">
            <v>0</v>
          </cell>
          <cell r="J696">
            <v>0</v>
          </cell>
          <cell r="K696">
            <v>0</v>
          </cell>
          <cell r="L696">
            <v>0</v>
          </cell>
          <cell r="M696">
            <v>0</v>
          </cell>
          <cell r="N696">
            <v>0</v>
          </cell>
        </row>
        <row r="697">
          <cell r="C697">
            <v>37987</v>
          </cell>
          <cell r="D697">
            <v>0</v>
          </cell>
          <cell r="E697">
            <v>0</v>
          </cell>
          <cell r="F697">
            <v>0</v>
          </cell>
          <cell r="G697">
            <v>0</v>
          </cell>
          <cell r="H697">
            <v>0</v>
          </cell>
          <cell r="I697">
            <v>0</v>
          </cell>
          <cell r="J697">
            <v>0</v>
          </cell>
          <cell r="K697">
            <v>0</v>
          </cell>
          <cell r="L697">
            <v>0</v>
          </cell>
          <cell r="M697">
            <v>0</v>
          </cell>
          <cell r="N697">
            <v>0</v>
          </cell>
        </row>
        <row r="698">
          <cell r="C698">
            <v>38353</v>
          </cell>
          <cell r="D698">
            <v>0</v>
          </cell>
          <cell r="E698">
            <v>0</v>
          </cell>
          <cell r="F698">
            <v>0</v>
          </cell>
          <cell r="G698">
            <v>0</v>
          </cell>
          <cell r="H698">
            <v>0</v>
          </cell>
          <cell r="I698">
            <v>0</v>
          </cell>
          <cell r="J698">
            <v>0</v>
          </cell>
          <cell r="K698">
            <v>0</v>
          </cell>
          <cell r="L698">
            <v>0</v>
          </cell>
          <cell r="M698">
            <v>0</v>
          </cell>
          <cell r="N698">
            <v>0</v>
          </cell>
        </row>
        <row r="699">
          <cell r="C699">
            <v>38718</v>
          </cell>
          <cell r="D699">
            <v>0</v>
          </cell>
          <cell r="E699">
            <v>0</v>
          </cell>
          <cell r="F699">
            <v>0</v>
          </cell>
          <cell r="G699">
            <v>0</v>
          </cell>
          <cell r="H699">
            <v>0</v>
          </cell>
          <cell r="I699">
            <v>0</v>
          </cell>
          <cell r="J699">
            <v>0</v>
          </cell>
          <cell r="K699">
            <v>0</v>
          </cell>
          <cell r="L699">
            <v>0</v>
          </cell>
          <cell r="M699">
            <v>0</v>
          </cell>
          <cell r="N699">
            <v>0</v>
          </cell>
        </row>
        <row r="701">
          <cell r="C701" t="str">
            <v>Powercor</v>
          </cell>
          <cell r="D701" t="str">
            <v>Pulse</v>
          </cell>
          <cell r="E701" t="str">
            <v>AGL</v>
          </cell>
          <cell r="F701" t="str">
            <v>TXU</v>
          </cell>
          <cell r="G701" t="str">
            <v>CitiPower</v>
          </cell>
          <cell r="H701" t="str">
            <v>Powercor</v>
          </cell>
          <cell r="I701" t="str">
            <v>Integral</v>
          </cell>
          <cell r="J701" t="str">
            <v>EnergyAustralia</v>
          </cell>
          <cell r="K701" t="str">
            <v>Rural NSW</v>
          </cell>
          <cell r="L701" t="str">
            <v>Energex</v>
          </cell>
          <cell r="M701" t="str">
            <v>Ergon</v>
          </cell>
          <cell r="N701" t="str">
            <v>Non Incumbent</v>
          </cell>
        </row>
        <row r="702">
          <cell r="C702">
            <v>36526</v>
          </cell>
          <cell r="D702">
            <v>0</v>
          </cell>
          <cell r="E702">
            <v>0</v>
          </cell>
          <cell r="F702">
            <v>0</v>
          </cell>
          <cell r="G702">
            <v>0</v>
          </cell>
          <cell r="H702">
            <v>0</v>
          </cell>
          <cell r="I702">
            <v>0</v>
          </cell>
          <cell r="J702">
            <v>0</v>
          </cell>
          <cell r="K702">
            <v>0</v>
          </cell>
          <cell r="L702">
            <v>0</v>
          </cell>
          <cell r="M702">
            <v>0</v>
          </cell>
          <cell r="N702">
            <v>0</v>
          </cell>
        </row>
        <row r="703">
          <cell r="C703">
            <v>36892</v>
          </cell>
          <cell r="D703">
            <v>0</v>
          </cell>
          <cell r="E703">
            <v>0</v>
          </cell>
          <cell r="F703">
            <v>0</v>
          </cell>
          <cell r="G703">
            <v>0</v>
          </cell>
          <cell r="H703">
            <v>0</v>
          </cell>
          <cell r="I703">
            <v>0</v>
          </cell>
          <cell r="J703">
            <v>0</v>
          </cell>
          <cell r="K703">
            <v>0</v>
          </cell>
          <cell r="L703">
            <v>0</v>
          </cell>
          <cell r="M703">
            <v>0</v>
          </cell>
          <cell r="N703">
            <v>0</v>
          </cell>
        </row>
        <row r="704">
          <cell r="C704">
            <v>37257</v>
          </cell>
          <cell r="D704">
            <v>0.1</v>
          </cell>
          <cell r="E704">
            <v>0.11</v>
          </cell>
          <cell r="F704">
            <v>0.11</v>
          </cell>
          <cell r="G704">
            <v>0</v>
          </cell>
          <cell r="H704">
            <v>0</v>
          </cell>
          <cell r="I704">
            <v>0.1</v>
          </cell>
          <cell r="J704">
            <v>0.12</v>
          </cell>
          <cell r="K704">
            <v>0.12</v>
          </cell>
          <cell r="L704">
            <v>0.11</v>
          </cell>
          <cell r="M704">
            <v>0</v>
          </cell>
          <cell r="N704">
            <v>0.1</v>
          </cell>
        </row>
        <row r="705">
          <cell r="C705">
            <v>37622</v>
          </cell>
          <cell r="D705">
            <v>0.1</v>
          </cell>
          <cell r="E705">
            <v>0.11</v>
          </cell>
          <cell r="F705">
            <v>0.11</v>
          </cell>
          <cell r="G705">
            <v>0</v>
          </cell>
          <cell r="H705">
            <v>0</v>
          </cell>
          <cell r="I705">
            <v>0.1</v>
          </cell>
          <cell r="J705">
            <v>0.12</v>
          </cell>
          <cell r="K705">
            <v>0.12</v>
          </cell>
          <cell r="L705">
            <v>0.11</v>
          </cell>
          <cell r="M705">
            <v>0</v>
          </cell>
          <cell r="N705">
            <v>0.1</v>
          </cell>
        </row>
        <row r="706">
          <cell r="C706">
            <v>37987</v>
          </cell>
          <cell r="D706">
            <v>0.1</v>
          </cell>
          <cell r="E706">
            <v>0.11</v>
          </cell>
          <cell r="F706">
            <v>0.12</v>
          </cell>
          <cell r="G706">
            <v>0</v>
          </cell>
          <cell r="H706">
            <v>0</v>
          </cell>
          <cell r="I706">
            <v>0.1</v>
          </cell>
          <cell r="J706">
            <v>0.12</v>
          </cell>
          <cell r="K706">
            <v>0.12</v>
          </cell>
          <cell r="L706">
            <v>0.11</v>
          </cell>
          <cell r="M706">
            <v>0</v>
          </cell>
          <cell r="N706">
            <v>0.1</v>
          </cell>
        </row>
        <row r="707">
          <cell r="C707">
            <v>38353</v>
          </cell>
          <cell r="D707">
            <v>0.12</v>
          </cell>
          <cell r="E707">
            <v>0.13</v>
          </cell>
          <cell r="F707">
            <v>0.12</v>
          </cell>
          <cell r="G707">
            <v>0</v>
          </cell>
          <cell r="H707">
            <v>0</v>
          </cell>
          <cell r="I707">
            <v>0.1</v>
          </cell>
          <cell r="J707">
            <v>0.12</v>
          </cell>
          <cell r="K707">
            <v>0.1</v>
          </cell>
          <cell r="L707">
            <v>0.11</v>
          </cell>
          <cell r="M707">
            <v>0</v>
          </cell>
          <cell r="N707">
            <v>0.1</v>
          </cell>
        </row>
        <row r="708">
          <cell r="C708">
            <v>38718</v>
          </cell>
          <cell r="D708">
            <v>0.12</v>
          </cell>
          <cell r="E708">
            <v>0.13</v>
          </cell>
          <cell r="F708">
            <v>0.14000000000000001</v>
          </cell>
          <cell r="G708">
            <v>0</v>
          </cell>
          <cell r="H708">
            <v>0</v>
          </cell>
          <cell r="I708">
            <v>0.1</v>
          </cell>
          <cell r="J708">
            <v>0.12</v>
          </cell>
          <cell r="K708">
            <v>0.1</v>
          </cell>
          <cell r="L708">
            <v>0.11</v>
          </cell>
          <cell r="M708">
            <v>0</v>
          </cell>
          <cell r="N708">
            <v>0.1</v>
          </cell>
        </row>
        <row r="710">
          <cell r="C710" t="str">
            <v>Integral</v>
          </cell>
          <cell r="D710" t="str">
            <v>Pulse</v>
          </cell>
          <cell r="E710" t="str">
            <v>AGL</v>
          </cell>
          <cell r="F710" t="str">
            <v>TXU</v>
          </cell>
          <cell r="G710" t="str">
            <v>CitiPower</v>
          </cell>
          <cell r="H710" t="str">
            <v>Powercor</v>
          </cell>
          <cell r="I710" t="str">
            <v>Integral</v>
          </cell>
          <cell r="J710" t="str">
            <v>EnergyAustralia</v>
          </cell>
          <cell r="K710" t="str">
            <v>Rural NSW</v>
          </cell>
          <cell r="L710" t="str">
            <v>Energex</v>
          </cell>
          <cell r="M710" t="str">
            <v>Ergon</v>
          </cell>
          <cell r="N710" t="str">
            <v>Non Incumbent</v>
          </cell>
        </row>
        <row r="711">
          <cell r="C711">
            <v>36526</v>
          </cell>
          <cell r="D711">
            <v>0</v>
          </cell>
          <cell r="E711">
            <v>0</v>
          </cell>
          <cell r="F711">
            <v>0</v>
          </cell>
          <cell r="G711">
            <v>0</v>
          </cell>
          <cell r="H711">
            <v>0</v>
          </cell>
          <cell r="I711">
            <v>0</v>
          </cell>
          <cell r="J711">
            <v>0</v>
          </cell>
          <cell r="K711">
            <v>0</v>
          </cell>
          <cell r="L711">
            <v>0</v>
          </cell>
          <cell r="M711">
            <v>0</v>
          </cell>
          <cell r="N711">
            <v>0</v>
          </cell>
        </row>
        <row r="712">
          <cell r="C712">
            <v>36892</v>
          </cell>
          <cell r="D712">
            <v>0</v>
          </cell>
          <cell r="E712">
            <v>0</v>
          </cell>
          <cell r="F712">
            <v>0</v>
          </cell>
          <cell r="G712">
            <v>0</v>
          </cell>
          <cell r="H712">
            <v>0</v>
          </cell>
          <cell r="I712">
            <v>0</v>
          </cell>
          <cell r="J712">
            <v>0</v>
          </cell>
          <cell r="K712">
            <v>0</v>
          </cell>
          <cell r="L712">
            <v>0</v>
          </cell>
          <cell r="M712">
            <v>0</v>
          </cell>
          <cell r="N712">
            <v>0</v>
          </cell>
        </row>
        <row r="713">
          <cell r="C713">
            <v>37257</v>
          </cell>
          <cell r="D713">
            <v>0.14000000000000001</v>
          </cell>
          <cell r="E713">
            <v>0.17</v>
          </cell>
          <cell r="F713">
            <v>0.17</v>
          </cell>
          <cell r="G713">
            <v>0</v>
          </cell>
          <cell r="H713">
            <v>0.17</v>
          </cell>
          <cell r="I713">
            <v>0</v>
          </cell>
          <cell r="J713">
            <v>0.17</v>
          </cell>
          <cell r="K713">
            <v>0.15</v>
          </cell>
          <cell r="L713">
            <v>0.18</v>
          </cell>
          <cell r="M713">
            <v>0</v>
          </cell>
          <cell r="N713">
            <v>0.17</v>
          </cell>
        </row>
        <row r="714">
          <cell r="C714">
            <v>37622</v>
          </cell>
          <cell r="D714">
            <v>0.14000000000000001</v>
          </cell>
          <cell r="E714">
            <v>0.17</v>
          </cell>
          <cell r="F714">
            <v>0.17</v>
          </cell>
          <cell r="G714">
            <v>0</v>
          </cell>
          <cell r="H714">
            <v>0.17</v>
          </cell>
          <cell r="I714">
            <v>0</v>
          </cell>
          <cell r="J714">
            <v>0.17</v>
          </cell>
          <cell r="K714">
            <v>0.15</v>
          </cell>
          <cell r="L714">
            <v>0.18</v>
          </cell>
          <cell r="M714">
            <v>0</v>
          </cell>
          <cell r="N714">
            <v>0.17</v>
          </cell>
        </row>
        <row r="715">
          <cell r="C715">
            <v>37987</v>
          </cell>
          <cell r="D715">
            <v>0.12</v>
          </cell>
          <cell r="E715">
            <v>0.15</v>
          </cell>
          <cell r="F715">
            <v>0.15</v>
          </cell>
          <cell r="G715">
            <v>0</v>
          </cell>
          <cell r="H715">
            <v>0.17</v>
          </cell>
          <cell r="I715">
            <v>0</v>
          </cell>
          <cell r="J715">
            <v>0.17</v>
          </cell>
          <cell r="K715">
            <v>0.14000000000000001</v>
          </cell>
          <cell r="L715">
            <v>0.16</v>
          </cell>
          <cell r="M715">
            <v>0</v>
          </cell>
          <cell r="N715">
            <v>0.17</v>
          </cell>
        </row>
        <row r="716">
          <cell r="C716">
            <v>38353</v>
          </cell>
          <cell r="D716">
            <v>0.1</v>
          </cell>
          <cell r="E716">
            <v>0.1</v>
          </cell>
          <cell r="F716">
            <v>0.1</v>
          </cell>
          <cell r="G716">
            <v>0</v>
          </cell>
          <cell r="H716">
            <v>0.12</v>
          </cell>
          <cell r="I716">
            <v>0</v>
          </cell>
          <cell r="J716">
            <v>0.12</v>
          </cell>
          <cell r="K716">
            <v>0.1</v>
          </cell>
          <cell r="L716">
            <v>0.14000000000000001</v>
          </cell>
          <cell r="M716">
            <v>0</v>
          </cell>
          <cell r="N716">
            <v>0.14000000000000001</v>
          </cell>
        </row>
        <row r="717">
          <cell r="C717">
            <v>38718</v>
          </cell>
          <cell r="D717">
            <v>0.08</v>
          </cell>
          <cell r="E717">
            <v>0.08</v>
          </cell>
          <cell r="F717">
            <v>0.08</v>
          </cell>
          <cell r="G717">
            <v>0</v>
          </cell>
          <cell r="H717">
            <v>0.1</v>
          </cell>
          <cell r="I717">
            <v>0</v>
          </cell>
          <cell r="J717">
            <v>0.1</v>
          </cell>
          <cell r="K717">
            <v>0.1</v>
          </cell>
          <cell r="L717">
            <v>0.1</v>
          </cell>
          <cell r="M717">
            <v>0</v>
          </cell>
          <cell r="N717">
            <v>0.1</v>
          </cell>
        </row>
        <row r="719">
          <cell r="C719" t="str">
            <v>EnergyAustralia</v>
          </cell>
          <cell r="D719" t="str">
            <v>Pulse</v>
          </cell>
          <cell r="E719" t="str">
            <v>AGL</v>
          </cell>
          <cell r="F719" t="str">
            <v>TXU</v>
          </cell>
          <cell r="G719" t="str">
            <v>CitiPower</v>
          </cell>
          <cell r="H719" t="str">
            <v>Powercor</v>
          </cell>
          <cell r="I719" t="str">
            <v>Integral</v>
          </cell>
          <cell r="J719" t="str">
            <v>EnergyAustralia</v>
          </cell>
          <cell r="K719" t="str">
            <v>Rural NSW</v>
          </cell>
          <cell r="L719" t="str">
            <v>Energex</v>
          </cell>
          <cell r="M719" t="str">
            <v>Ergon</v>
          </cell>
          <cell r="N719" t="str">
            <v>Non Incumbent</v>
          </cell>
        </row>
        <row r="720">
          <cell r="C720">
            <v>36526</v>
          </cell>
          <cell r="D720">
            <v>0</v>
          </cell>
          <cell r="E720">
            <v>0</v>
          </cell>
          <cell r="F720">
            <v>0</v>
          </cell>
          <cell r="G720">
            <v>0</v>
          </cell>
          <cell r="H720">
            <v>0</v>
          </cell>
          <cell r="I720">
            <v>0</v>
          </cell>
          <cell r="J720">
            <v>0</v>
          </cell>
          <cell r="K720">
            <v>0</v>
          </cell>
          <cell r="L720">
            <v>0</v>
          </cell>
          <cell r="M720">
            <v>0</v>
          </cell>
          <cell r="N720">
            <v>0</v>
          </cell>
        </row>
        <row r="721">
          <cell r="C721">
            <v>36892</v>
          </cell>
          <cell r="D721">
            <v>0</v>
          </cell>
          <cell r="E721">
            <v>0</v>
          </cell>
          <cell r="F721">
            <v>0</v>
          </cell>
          <cell r="G721">
            <v>0</v>
          </cell>
          <cell r="H721">
            <v>0</v>
          </cell>
          <cell r="I721">
            <v>0</v>
          </cell>
          <cell r="J721">
            <v>0</v>
          </cell>
          <cell r="K721">
            <v>0</v>
          </cell>
          <cell r="L721">
            <v>0</v>
          </cell>
          <cell r="M721">
            <v>0</v>
          </cell>
          <cell r="N721">
            <v>0</v>
          </cell>
        </row>
        <row r="722">
          <cell r="C722">
            <v>37257</v>
          </cell>
          <cell r="D722">
            <v>0.2</v>
          </cell>
          <cell r="E722">
            <v>0.17</v>
          </cell>
          <cell r="F722">
            <v>0.15</v>
          </cell>
          <cell r="G722">
            <v>0</v>
          </cell>
          <cell r="H722">
            <v>0.15</v>
          </cell>
          <cell r="I722">
            <v>0.2</v>
          </cell>
          <cell r="J722">
            <v>0</v>
          </cell>
          <cell r="K722">
            <v>0.18</v>
          </cell>
          <cell r="L722">
            <v>0.15</v>
          </cell>
          <cell r="M722">
            <v>0</v>
          </cell>
          <cell r="N722">
            <v>0.15</v>
          </cell>
        </row>
        <row r="723">
          <cell r="C723">
            <v>37622</v>
          </cell>
          <cell r="D723">
            <v>0.2</v>
          </cell>
          <cell r="E723">
            <v>0.15</v>
          </cell>
          <cell r="F723">
            <v>0.15</v>
          </cell>
          <cell r="G723">
            <v>0</v>
          </cell>
          <cell r="H723">
            <v>0.15</v>
          </cell>
          <cell r="I723">
            <v>0.2</v>
          </cell>
          <cell r="J723">
            <v>0</v>
          </cell>
          <cell r="K723">
            <v>0.18</v>
          </cell>
          <cell r="L723">
            <v>0.15</v>
          </cell>
          <cell r="M723">
            <v>0</v>
          </cell>
          <cell r="N723">
            <v>0.15</v>
          </cell>
        </row>
        <row r="724">
          <cell r="C724">
            <v>37987</v>
          </cell>
          <cell r="D724">
            <v>0.2</v>
          </cell>
          <cell r="E724">
            <v>0.15</v>
          </cell>
          <cell r="F724">
            <v>0.15</v>
          </cell>
          <cell r="G724">
            <v>0</v>
          </cell>
          <cell r="H724">
            <v>0.15</v>
          </cell>
          <cell r="I724">
            <v>0.2</v>
          </cell>
          <cell r="J724">
            <v>0</v>
          </cell>
          <cell r="K724">
            <v>0.18</v>
          </cell>
          <cell r="L724">
            <v>0.15</v>
          </cell>
          <cell r="M724">
            <v>0</v>
          </cell>
          <cell r="N724">
            <v>0.15</v>
          </cell>
        </row>
        <row r="725">
          <cell r="C725">
            <v>38353</v>
          </cell>
          <cell r="D725">
            <v>0.18</v>
          </cell>
          <cell r="E725">
            <v>0.17</v>
          </cell>
          <cell r="F725">
            <v>0.15</v>
          </cell>
          <cell r="G725">
            <v>0</v>
          </cell>
          <cell r="H725">
            <v>0.15</v>
          </cell>
          <cell r="I725">
            <v>0.18</v>
          </cell>
          <cell r="J725">
            <v>0</v>
          </cell>
          <cell r="K725">
            <v>0.18</v>
          </cell>
          <cell r="L725">
            <v>0.18</v>
          </cell>
          <cell r="M725">
            <v>0</v>
          </cell>
          <cell r="N725">
            <v>0.15</v>
          </cell>
        </row>
        <row r="726">
          <cell r="C726">
            <v>38718</v>
          </cell>
          <cell r="D726">
            <v>0.18</v>
          </cell>
          <cell r="E726">
            <v>0.17</v>
          </cell>
          <cell r="F726">
            <v>0.15</v>
          </cell>
          <cell r="G726">
            <v>0</v>
          </cell>
          <cell r="H726">
            <v>0.17</v>
          </cell>
          <cell r="I726">
            <v>0.18</v>
          </cell>
          <cell r="J726">
            <v>0</v>
          </cell>
          <cell r="K726">
            <v>0.18</v>
          </cell>
          <cell r="L726">
            <v>0.18</v>
          </cell>
          <cell r="M726">
            <v>0</v>
          </cell>
          <cell r="N726">
            <v>0.15</v>
          </cell>
        </row>
        <row r="728">
          <cell r="C728" t="str">
            <v>Rural NSW</v>
          </cell>
          <cell r="D728" t="str">
            <v>Pulse</v>
          </cell>
          <cell r="E728" t="str">
            <v>AGL</v>
          </cell>
          <cell r="F728" t="str">
            <v>TXU</v>
          </cell>
          <cell r="G728" t="str">
            <v>CitiPower</v>
          </cell>
          <cell r="H728" t="str">
            <v>Powercor</v>
          </cell>
          <cell r="I728" t="str">
            <v>Integral</v>
          </cell>
          <cell r="J728" t="str">
            <v>EnergyAustralia</v>
          </cell>
          <cell r="K728" t="str">
            <v>Rural NSW</v>
          </cell>
          <cell r="L728" t="str">
            <v>Energex</v>
          </cell>
          <cell r="M728" t="str">
            <v>Ergon</v>
          </cell>
          <cell r="N728" t="str">
            <v>Non Incumbent</v>
          </cell>
        </row>
        <row r="729">
          <cell r="C729">
            <v>36526</v>
          </cell>
          <cell r="D729">
            <v>0</v>
          </cell>
          <cell r="E729">
            <v>0</v>
          </cell>
          <cell r="F729">
            <v>0</v>
          </cell>
          <cell r="G729">
            <v>0</v>
          </cell>
          <cell r="H729">
            <v>0</v>
          </cell>
          <cell r="I729">
            <v>0</v>
          </cell>
          <cell r="J729">
            <v>0</v>
          </cell>
          <cell r="K729">
            <v>0</v>
          </cell>
          <cell r="L729">
            <v>0</v>
          </cell>
          <cell r="M729">
            <v>0</v>
          </cell>
          <cell r="N729">
            <v>0</v>
          </cell>
        </row>
        <row r="730">
          <cell r="C730">
            <v>36892</v>
          </cell>
          <cell r="D730">
            <v>0</v>
          </cell>
          <cell r="E730">
            <v>0</v>
          </cell>
          <cell r="F730">
            <v>0</v>
          </cell>
          <cell r="G730">
            <v>0</v>
          </cell>
          <cell r="H730">
            <v>0</v>
          </cell>
          <cell r="I730">
            <v>0</v>
          </cell>
          <cell r="J730">
            <v>0</v>
          </cell>
          <cell r="K730">
            <v>0</v>
          </cell>
          <cell r="L730">
            <v>0</v>
          </cell>
          <cell r="M730">
            <v>0</v>
          </cell>
          <cell r="N730">
            <v>0</v>
          </cell>
        </row>
        <row r="731">
          <cell r="C731">
            <v>37257</v>
          </cell>
          <cell r="D731">
            <v>0.15</v>
          </cell>
          <cell r="E731">
            <v>0.15</v>
          </cell>
          <cell r="F731">
            <v>0.14000000000000001</v>
          </cell>
          <cell r="G731">
            <v>0</v>
          </cell>
          <cell r="H731">
            <v>0.1</v>
          </cell>
          <cell r="I731">
            <v>0.15</v>
          </cell>
          <cell r="J731">
            <v>0.14000000000000001</v>
          </cell>
          <cell r="K731">
            <v>0</v>
          </cell>
          <cell r="L731">
            <v>0.1</v>
          </cell>
          <cell r="M731">
            <v>0</v>
          </cell>
          <cell r="N731">
            <v>0.08</v>
          </cell>
        </row>
        <row r="732">
          <cell r="C732">
            <v>37622</v>
          </cell>
          <cell r="D732">
            <v>0.15</v>
          </cell>
          <cell r="E732">
            <v>0.15</v>
          </cell>
          <cell r="F732">
            <v>0.14000000000000001</v>
          </cell>
          <cell r="G732">
            <v>0</v>
          </cell>
          <cell r="H732">
            <v>0.1</v>
          </cell>
          <cell r="I732">
            <v>0.15</v>
          </cell>
          <cell r="J732">
            <v>0.14000000000000001</v>
          </cell>
          <cell r="K732">
            <v>0</v>
          </cell>
          <cell r="L732">
            <v>0.1</v>
          </cell>
          <cell r="M732">
            <v>0</v>
          </cell>
          <cell r="N732">
            <v>0.08</v>
          </cell>
        </row>
        <row r="733">
          <cell r="C733">
            <v>37987</v>
          </cell>
          <cell r="D733">
            <v>0.15</v>
          </cell>
          <cell r="E733">
            <v>0.15</v>
          </cell>
          <cell r="F733">
            <v>0.13</v>
          </cell>
          <cell r="G733">
            <v>0</v>
          </cell>
          <cell r="H733">
            <v>0.1</v>
          </cell>
          <cell r="I733">
            <v>0.15</v>
          </cell>
          <cell r="J733">
            <v>0.12</v>
          </cell>
          <cell r="K733">
            <v>0</v>
          </cell>
          <cell r="L733">
            <v>0.1</v>
          </cell>
          <cell r="M733">
            <v>0</v>
          </cell>
          <cell r="N733">
            <v>0.08</v>
          </cell>
        </row>
        <row r="734">
          <cell r="C734">
            <v>38353</v>
          </cell>
          <cell r="D734">
            <v>0.12</v>
          </cell>
          <cell r="E734">
            <v>0.12</v>
          </cell>
          <cell r="F734">
            <v>0.12</v>
          </cell>
          <cell r="G734">
            <v>0</v>
          </cell>
          <cell r="H734">
            <v>0.1</v>
          </cell>
          <cell r="I734">
            <v>0.15</v>
          </cell>
          <cell r="J734">
            <v>0.12</v>
          </cell>
          <cell r="K734">
            <v>0</v>
          </cell>
          <cell r="L734">
            <v>0.1</v>
          </cell>
          <cell r="M734">
            <v>0</v>
          </cell>
          <cell r="N734">
            <v>7.0000000000000007E-2</v>
          </cell>
        </row>
        <row r="735">
          <cell r="C735">
            <v>38718</v>
          </cell>
          <cell r="D735">
            <v>0.12</v>
          </cell>
          <cell r="E735">
            <v>0.12</v>
          </cell>
          <cell r="F735">
            <v>0.12</v>
          </cell>
          <cell r="G735">
            <v>0</v>
          </cell>
          <cell r="H735">
            <v>0.1</v>
          </cell>
          <cell r="I735">
            <v>0.15</v>
          </cell>
          <cell r="J735">
            <v>0.12</v>
          </cell>
          <cell r="K735">
            <v>0</v>
          </cell>
          <cell r="L735">
            <v>0.1</v>
          </cell>
          <cell r="M735">
            <v>0</v>
          </cell>
          <cell r="N735">
            <v>0.08</v>
          </cell>
        </row>
        <row r="737">
          <cell r="C737" t="str">
            <v>Energex</v>
          </cell>
          <cell r="D737" t="str">
            <v>Pulse</v>
          </cell>
          <cell r="E737" t="str">
            <v>AGL</v>
          </cell>
          <cell r="F737" t="str">
            <v>TXU</v>
          </cell>
          <cell r="G737" t="str">
            <v>CitiPower</v>
          </cell>
          <cell r="H737" t="str">
            <v>Powercor</v>
          </cell>
          <cell r="I737" t="str">
            <v>Integral</v>
          </cell>
          <cell r="J737" t="str">
            <v>EnergyAustralia</v>
          </cell>
          <cell r="K737" t="str">
            <v>Rural NSW</v>
          </cell>
          <cell r="L737" t="str">
            <v>Energex</v>
          </cell>
          <cell r="M737" t="str">
            <v>Ergon</v>
          </cell>
          <cell r="N737" t="str">
            <v>Non Incumbent</v>
          </cell>
        </row>
        <row r="738">
          <cell r="C738">
            <v>36526</v>
          </cell>
          <cell r="D738">
            <v>0</v>
          </cell>
          <cell r="E738">
            <v>0</v>
          </cell>
          <cell r="F738">
            <v>0</v>
          </cell>
          <cell r="G738">
            <v>0</v>
          </cell>
          <cell r="H738">
            <v>0</v>
          </cell>
          <cell r="I738">
            <v>0</v>
          </cell>
          <cell r="J738">
            <v>0</v>
          </cell>
          <cell r="K738">
            <v>0</v>
          </cell>
          <cell r="L738">
            <v>0</v>
          </cell>
          <cell r="M738">
            <v>0</v>
          </cell>
          <cell r="N738">
            <v>0</v>
          </cell>
        </row>
        <row r="739">
          <cell r="C739">
            <v>36892</v>
          </cell>
          <cell r="D739">
            <v>0</v>
          </cell>
          <cell r="E739">
            <v>0</v>
          </cell>
          <cell r="F739">
            <v>0</v>
          </cell>
          <cell r="G739">
            <v>0</v>
          </cell>
          <cell r="H739">
            <v>0</v>
          </cell>
          <cell r="I739">
            <v>0</v>
          </cell>
          <cell r="J739">
            <v>0</v>
          </cell>
          <cell r="K739">
            <v>0</v>
          </cell>
          <cell r="L739">
            <v>0</v>
          </cell>
          <cell r="M739">
            <v>0</v>
          </cell>
          <cell r="N739">
            <v>0</v>
          </cell>
        </row>
        <row r="740">
          <cell r="C740">
            <v>37257</v>
          </cell>
          <cell r="D740">
            <v>0.12</v>
          </cell>
          <cell r="E740">
            <v>0.12</v>
          </cell>
          <cell r="F740">
            <v>0.12</v>
          </cell>
          <cell r="G740">
            <v>0</v>
          </cell>
          <cell r="H740">
            <v>0.14000000000000001</v>
          </cell>
          <cell r="I740">
            <v>0.11</v>
          </cell>
          <cell r="J740">
            <v>0.125</v>
          </cell>
          <cell r="K740">
            <v>0.1</v>
          </cell>
          <cell r="L740">
            <v>0</v>
          </cell>
          <cell r="M740">
            <v>0</v>
          </cell>
          <cell r="N740">
            <v>0.1</v>
          </cell>
        </row>
        <row r="741">
          <cell r="C741">
            <v>37622</v>
          </cell>
          <cell r="D741">
            <v>0.12</v>
          </cell>
          <cell r="E741">
            <v>0.12</v>
          </cell>
          <cell r="F741">
            <v>0.12</v>
          </cell>
          <cell r="G741">
            <v>0</v>
          </cell>
          <cell r="H741">
            <v>0.14000000000000001</v>
          </cell>
          <cell r="I741">
            <v>0.11</v>
          </cell>
          <cell r="J741">
            <v>0.125</v>
          </cell>
          <cell r="K741">
            <v>0.1</v>
          </cell>
          <cell r="L741">
            <v>0</v>
          </cell>
          <cell r="M741">
            <v>0</v>
          </cell>
          <cell r="N741">
            <v>0.1</v>
          </cell>
        </row>
        <row r="742">
          <cell r="C742">
            <v>37987</v>
          </cell>
          <cell r="D742">
            <v>0.12</v>
          </cell>
          <cell r="E742">
            <v>0.12</v>
          </cell>
          <cell r="F742">
            <v>0.12</v>
          </cell>
          <cell r="G742">
            <v>0</v>
          </cell>
          <cell r="H742">
            <v>0.12</v>
          </cell>
          <cell r="I742">
            <v>0.11</v>
          </cell>
          <cell r="J742">
            <v>0.125</v>
          </cell>
          <cell r="K742">
            <v>0.1</v>
          </cell>
          <cell r="L742">
            <v>0</v>
          </cell>
          <cell r="M742">
            <v>0</v>
          </cell>
          <cell r="N742">
            <v>0.1</v>
          </cell>
        </row>
        <row r="743">
          <cell r="C743">
            <v>38353</v>
          </cell>
          <cell r="D743">
            <v>0.12</v>
          </cell>
          <cell r="E743">
            <v>0.12</v>
          </cell>
          <cell r="F743">
            <v>0.12</v>
          </cell>
          <cell r="G743">
            <v>0</v>
          </cell>
          <cell r="H743">
            <v>0.1</v>
          </cell>
          <cell r="I743">
            <v>0.1</v>
          </cell>
          <cell r="J743">
            <v>0.12</v>
          </cell>
          <cell r="K743">
            <v>0.12</v>
          </cell>
          <cell r="L743">
            <v>0</v>
          </cell>
          <cell r="M743">
            <v>0</v>
          </cell>
          <cell r="N743">
            <v>0.1</v>
          </cell>
        </row>
        <row r="744">
          <cell r="C744">
            <v>38718</v>
          </cell>
          <cell r="D744">
            <v>0.12</v>
          </cell>
          <cell r="E744">
            <v>0.12</v>
          </cell>
          <cell r="F744">
            <v>0.12</v>
          </cell>
          <cell r="G744">
            <v>0</v>
          </cell>
          <cell r="H744">
            <v>0.1</v>
          </cell>
          <cell r="I744">
            <v>0.1</v>
          </cell>
          <cell r="J744">
            <v>0.12</v>
          </cell>
          <cell r="K744">
            <v>0.12</v>
          </cell>
          <cell r="L744">
            <v>0</v>
          </cell>
          <cell r="M744">
            <v>0</v>
          </cell>
          <cell r="N744">
            <v>0.1</v>
          </cell>
        </row>
        <row r="746">
          <cell r="C746" t="str">
            <v>Ergon</v>
          </cell>
          <cell r="D746" t="str">
            <v>Pulse</v>
          </cell>
          <cell r="E746" t="str">
            <v>AGL</v>
          </cell>
          <cell r="F746" t="str">
            <v>TXU</v>
          </cell>
          <cell r="G746" t="str">
            <v>CitiPower</v>
          </cell>
          <cell r="H746" t="str">
            <v>Powercor</v>
          </cell>
          <cell r="I746" t="str">
            <v>Integral</v>
          </cell>
          <cell r="J746" t="str">
            <v>EnergyAustralia</v>
          </cell>
          <cell r="K746" t="str">
            <v>Rural NSW</v>
          </cell>
          <cell r="L746" t="str">
            <v>Energex</v>
          </cell>
          <cell r="M746" t="str">
            <v>Ergon</v>
          </cell>
          <cell r="N746" t="str">
            <v>Non Incumbent</v>
          </cell>
        </row>
        <row r="747">
          <cell r="C747">
            <v>36526</v>
          </cell>
          <cell r="D747">
            <v>0</v>
          </cell>
          <cell r="E747">
            <v>0</v>
          </cell>
          <cell r="F747">
            <v>0</v>
          </cell>
          <cell r="G747">
            <v>0</v>
          </cell>
          <cell r="H747">
            <v>0</v>
          </cell>
          <cell r="I747">
            <v>0</v>
          </cell>
          <cell r="J747">
            <v>0</v>
          </cell>
          <cell r="K747">
            <v>0</v>
          </cell>
          <cell r="L747">
            <v>0</v>
          </cell>
          <cell r="M747">
            <v>0</v>
          </cell>
          <cell r="N747">
            <v>0</v>
          </cell>
        </row>
        <row r="748">
          <cell r="C748">
            <v>36892</v>
          </cell>
          <cell r="D748">
            <v>0</v>
          </cell>
          <cell r="E748">
            <v>0</v>
          </cell>
          <cell r="F748">
            <v>0</v>
          </cell>
          <cell r="G748">
            <v>0</v>
          </cell>
          <cell r="H748">
            <v>0</v>
          </cell>
          <cell r="I748">
            <v>0</v>
          </cell>
          <cell r="J748">
            <v>0</v>
          </cell>
          <cell r="K748">
            <v>0</v>
          </cell>
          <cell r="L748">
            <v>0</v>
          </cell>
          <cell r="M748">
            <v>0</v>
          </cell>
          <cell r="N748">
            <v>0</v>
          </cell>
        </row>
        <row r="749">
          <cell r="C749">
            <v>37257</v>
          </cell>
          <cell r="D749">
            <v>0</v>
          </cell>
          <cell r="E749">
            <v>0</v>
          </cell>
          <cell r="F749">
            <v>0</v>
          </cell>
          <cell r="G749">
            <v>0</v>
          </cell>
          <cell r="H749">
            <v>0</v>
          </cell>
          <cell r="I749">
            <v>0</v>
          </cell>
          <cell r="J749">
            <v>0</v>
          </cell>
          <cell r="K749">
            <v>0</v>
          </cell>
          <cell r="L749">
            <v>0</v>
          </cell>
          <cell r="M749">
            <v>0</v>
          </cell>
          <cell r="N749">
            <v>0</v>
          </cell>
        </row>
        <row r="750">
          <cell r="C750">
            <v>37622</v>
          </cell>
          <cell r="D750">
            <v>0</v>
          </cell>
          <cell r="E750">
            <v>0</v>
          </cell>
          <cell r="F750">
            <v>0</v>
          </cell>
          <cell r="G750">
            <v>0</v>
          </cell>
          <cell r="H750">
            <v>0</v>
          </cell>
          <cell r="I750">
            <v>0</v>
          </cell>
          <cell r="J750">
            <v>0</v>
          </cell>
          <cell r="K750">
            <v>0</v>
          </cell>
          <cell r="L750">
            <v>0</v>
          </cell>
          <cell r="M750">
            <v>0</v>
          </cell>
          <cell r="N750">
            <v>0</v>
          </cell>
        </row>
        <row r="751">
          <cell r="C751">
            <v>37987</v>
          </cell>
          <cell r="D751">
            <v>0</v>
          </cell>
          <cell r="E751">
            <v>0</v>
          </cell>
          <cell r="F751">
            <v>0</v>
          </cell>
          <cell r="G751">
            <v>0</v>
          </cell>
          <cell r="H751">
            <v>0</v>
          </cell>
          <cell r="I751">
            <v>0</v>
          </cell>
          <cell r="J751">
            <v>0</v>
          </cell>
          <cell r="K751">
            <v>0</v>
          </cell>
          <cell r="L751">
            <v>0</v>
          </cell>
          <cell r="M751">
            <v>0</v>
          </cell>
          <cell r="N751">
            <v>0</v>
          </cell>
        </row>
        <row r="752">
          <cell r="C752">
            <v>38353</v>
          </cell>
          <cell r="D752">
            <v>0</v>
          </cell>
          <cell r="E752">
            <v>0</v>
          </cell>
          <cell r="F752">
            <v>0</v>
          </cell>
          <cell r="G752">
            <v>0</v>
          </cell>
          <cell r="H752">
            <v>0</v>
          </cell>
          <cell r="I752">
            <v>0</v>
          </cell>
          <cell r="J752">
            <v>0</v>
          </cell>
          <cell r="K752">
            <v>0</v>
          </cell>
          <cell r="L752">
            <v>0</v>
          </cell>
          <cell r="M752">
            <v>0</v>
          </cell>
          <cell r="N752">
            <v>0</v>
          </cell>
        </row>
        <row r="753">
          <cell r="C753">
            <v>38718</v>
          </cell>
          <cell r="D753">
            <v>0</v>
          </cell>
          <cell r="E753">
            <v>0</v>
          </cell>
          <cell r="F753">
            <v>0</v>
          </cell>
          <cell r="G753">
            <v>0</v>
          </cell>
          <cell r="H753">
            <v>0</v>
          </cell>
          <cell r="I753">
            <v>0</v>
          </cell>
          <cell r="J753">
            <v>0</v>
          </cell>
          <cell r="K753">
            <v>0</v>
          </cell>
          <cell r="L753">
            <v>0</v>
          </cell>
          <cell r="M753">
            <v>0</v>
          </cell>
          <cell r="N753">
            <v>0</v>
          </cell>
        </row>
        <row r="755">
          <cell r="C755" t="str">
            <v>Non Incumbent</v>
          </cell>
          <cell r="D755" t="str">
            <v>Pulse</v>
          </cell>
          <cell r="E755" t="str">
            <v>AGL</v>
          </cell>
          <cell r="F755" t="str">
            <v>TXU</v>
          </cell>
          <cell r="G755" t="str">
            <v>CitiPower</v>
          </cell>
          <cell r="H755" t="str">
            <v>Powercor</v>
          </cell>
          <cell r="I755" t="str">
            <v>Integral</v>
          </cell>
          <cell r="J755" t="str">
            <v>EnergyAustralia</v>
          </cell>
          <cell r="K755" t="str">
            <v>Rural NSW</v>
          </cell>
          <cell r="L755" t="str">
            <v>Energex</v>
          </cell>
          <cell r="M755" t="str">
            <v>Ergon</v>
          </cell>
          <cell r="N755" t="str">
            <v>Non Incumbent</v>
          </cell>
        </row>
        <row r="756">
          <cell r="C756">
            <v>36526</v>
          </cell>
          <cell r="D756">
            <v>0</v>
          </cell>
          <cell r="E756">
            <v>0</v>
          </cell>
          <cell r="F756">
            <v>0</v>
          </cell>
          <cell r="G756">
            <v>0</v>
          </cell>
          <cell r="H756">
            <v>0</v>
          </cell>
          <cell r="I756">
            <v>0</v>
          </cell>
          <cell r="J756">
            <v>0</v>
          </cell>
          <cell r="K756">
            <v>0</v>
          </cell>
          <cell r="L756">
            <v>0</v>
          </cell>
          <cell r="M756">
            <v>0</v>
          </cell>
          <cell r="N756">
            <v>0</v>
          </cell>
        </row>
        <row r="757">
          <cell r="C757">
            <v>36892</v>
          </cell>
          <cell r="D757">
            <v>0</v>
          </cell>
          <cell r="E757">
            <v>0</v>
          </cell>
          <cell r="F757">
            <v>0</v>
          </cell>
          <cell r="G757">
            <v>0</v>
          </cell>
          <cell r="H757">
            <v>0</v>
          </cell>
          <cell r="I757">
            <v>0</v>
          </cell>
          <cell r="J757">
            <v>0</v>
          </cell>
          <cell r="K757">
            <v>0</v>
          </cell>
          <cell r="L757">
            <v>0</v>
          </cell>
          <cell r="M757">
            <v>0</v>
          </cell>
          <cell r="N757">
            <v>0</v>
          </cell>
        </row>
        <row r="758">
          <cell r="C758">
            <v>37257</v>
          </cell>
          <cell r="D758">
            <v>0.05</v>
          </cell>
          <cell r="E758">
            <v>0.05</v>
          </cell>
          <cell r="F758">
            <v>0.05</v>
          </cell>
          <cell r="G758">
            <v>0</v>
          </cell>
          <cell r="H758">
            <v>0.05</v>
          </cell>
          <cell r="I758">
            <v>0.05</v>
          </cell>
          <cell r="J758">
            <v>0.05</v>
          </cell>
          <cell r="K758">
            <v>0.05</v>
          </cell>
          <cell r="L758">
            <v>0.05</v>
          </cell>
          <cell r="M758">
            <v>0</v>
          </cell>
          <cell r="N758">
            <v>0</v>
          </cell>
        </row>
        <row r="759">
          <cell r="C759">
            <v>37622</v>
          </cell>
          <cell r="D759">
            <v>0.05</v>
          </cell>
          <cell r="E759">
            <v>0.05</v>
          </cell>
          <cell r="F759">
            <v>0.05</v>
          </cell>
          <cell r="G759">
            <v>0</v>
          </cell>
          <cell r="H759">
            <v>0.05</v>
          </cell>
          <cell r="I759">
            <v>0.05</v>
          </cell>
          <cell r="J759">
            <v>0.05</v>
          </cell>
          <cell r="K759">
            <v>0.05</v>
          </cell>
          <cell r="L759">
            <v>0.05</v>
          </cell>
          <cell r="M759">
            <v>0</v>
          </cell>
          <cell r="N759">
            <v>0</v>
          </cell>
        </row>
        <row r="760">
          <cell r="C760">
            <v>37987</v>
          </cell>
          <cell r="D760">
            <v>0.05</v>
          </cell>
          <cell r="E760">
            <v>0.05</v>
          </cell>
          <cell r="F760">
            <v>0.05</v>
          </cell>
          <cell r="G760">
            <v>0</v>
          </cell>
          <cell r="H760">
            <v>0.05</v>
          </cell>
          <cell r="I760">
            <v>0.05</v>
          </cell>
          <cell r="J760">
            <v>0.05</v>
          </cell>
          <cell r="K760">
            <v>0.05</v>
          </cell>
          <cell r="L760">
            <v>0.05</v>
          </cell>
          <cell r="M760">
            <v>0</v>
          </cell>
          <cell r="N760">
            <v>0</v>
          </cell>
        </row>
        <row r="761">
          <cell r="C761">
            <v>38353</v>
          </cell>
          <cell r="D761">
            <v>7.0000000000000007E-2</v>
          </cell>
          <cell r="E761">
            <v>7.0000000000000007E-2</v>
          </cell>
          <cell r="F761">
            <v>7.0000000000000007E-2</v>
          </cell>
          <cell r="G761">
            <v>0</v>
          </cell>
          <cell r="H761">
            <v>7.0000000000000007E-2</v>
          </cell>
          <cell r="I761">
            <v>0.05</v>
          </cell>
          <cell r="J761">
            <v>0.05</v>
          </cell>
          <cell r="K761">
            <v>0.05</v>
          </cell>
          <cell r="L761">
            <v>0.05</v>
          </cell>
          <cell r="M761">
            <v>0</v>
          </cell>
          <cell r="N761">
            <v>0</v>
          </cell>
        </row>
        <row r="762">
          <cell r="C762">
            <v>38718</v>
          </cell>
          <cell r="D762">
            <v>7.0000000000000007E-2</v>
          </cell>
          <cell r="E762">
            <v>7.0000000000000007E-2</v>
          </cell>
          <cell r="F762">
            <v>7.0000000000000007E-2</v>
          </cell>
          <cell r="G762">
            <v>0</v>
          </cell>
          <cell r="H762">
            <v>7.0000000000000007E-2</v>
          </cell>
          <cell r="I762">
            <v>0.05</v>
          </cell>
          <cell r="J762">
            <v>0.06</v>
          </cell>
          <cell r="K762">
            <v>0.05</v>
          </cell>
          <cell r="L762">
            <v>0.05</v>
          </cell>
          <cell r="M762">
            <v>0</v>
          </cell>
          <cell r="N762">
            <v>0</v>
          </cell>
        </row>
        <row r="774">
          <cell r="C774" t="str">
            <v>Pulse wins from:</v>
          </cell>
          <cell r="D774" t="str">
            <v>Pulse</v>
          </cell>
          <cell r="E774" t="str">
            <v>AGL</v>
          </cell>
          <cell r="F774" t="str">
            <v>TXU</v>
          </cell>
          <cell r="G774" t="str">
            <v>CitiPower</v>
          </cell>
          <cell r="H774" t="str">
            <v>Powercor</v>
          </cell>
          <cell r="I774" t="str">
            <v>Integral</v>
          </cell>
          <cell r="J774" t="str">
            <v>EnergyAustralia</v>
          </cell>
          <cell r="K774" t="str">
            <v>Rural NSW</v>
          </cell>
          <cell r="L774" t="str">
            <v>Energex</v>
          </cell>
          <cell r="M774" t="str">
            <v>Ergon</v>
          </cell>
          <cell r="N774" t="str">
            <v>Non Incumbent</v>
          </cell>
        </row>
        <row r="775">
          <cell r="C775">
            <v>36526</v>
          </cell>
          <cell r="D775">
            <v>0</v>
          </cell>
          <cell r="E775">
            <v>0</v>
          </cell>
          <cell r="F775">
            <v>0</v>
          </cell>
          <cell r="G775">
            <v>0</v>
          </cell>
          <cell r="H775">
            <v>0</v>
          </cell>
          <cell r="I775">
            <v>0</v>
          </cell>
          <cell r="J775">
            <v>0</v>
          </cell>
          <cell r="K775">
            <v>0</v>
          </cell>
          <cell r="L775">
            <v>0</v>
          </cell>
          <cell r="M775">
            <v>0</v>
          </cell>
          <cell r="N775">
            <v>0</v>
          </cell>
        </row>
        <row r="776">
          <cell r="C776">
            <v>36892</v>
          </cell>
          <cell r="D776">
            <v>0</v>
          </cell>
          <cell r="E776">
            <v>0</v>
          </cell>
          <cell r="F776">
            <v>0</v>
          </cell>
          <cell r="G776">
            <v>0</v>
          </cell>
          <cell r="H776">
            <v>0</v>
          </cell>
          <cell r="I776">
            <v>0</v>
          </cell>
          <cell r="J776">
            <v>0</v>
          </cell>
          <cell r="K776">
            <v>0</v>
          </cell>
          <cell r="L776">
            <v>0</v>
          </cell>
          <cell r="M776">
            <v>0</v>
          </cell>
          <cell r="N776">
            <v>0</v>
          </cell>
        </row>
        <row r="777">
          <cell r="C777">
            <v>37257</v>
          </cell>
          <cell r="D777">
            <v>0</v>
          </cell>
          <cell r="E777">
            <v>0.12</v>
          </cell>
          <cell r="F777">
            <v>0.12</v>
          </cell>
          <cell r="G777">
            <v>0</v>
          </cell>
          <cell r="H777">
            <v>0.14000000000000001</v>
          </cell>
          <cell r="I777">
            <v>0.13</v>
          </cell>
          <cell r="J777">
            <v>0.14000000000000001</v>
          </cell>
          <cell r="K777">
            <v>0.14000000000000001</v>
          </cell>
          <cell r="L777">
            <v>0.14000000000000001</v>
          </cell>
          <cell r="M777">
            <v>0</v>
          </cell>
          <cell r="N777">
            <v>0.15</v>
          </cell>
        </row>
        <row r="778">
          <cell r="C778">
            <v>37622</v>
          </cell>
          <cell r="D778">
            <v>0</v>
          </cell>
          <cell r="E778">
            <v>0.14000000000000001</v>
          </cell>
          <cell r="F778">
            <v>0.12</v>
          </cell>
          <cell r="G778">
            <v>0</v>
          </cell>
          <cell r="H778">
            <v>0.14000000000000001</v>
          </cell>
          <cell r="I778">
            <v>0.13</v>
          </cell>
          <cell r="J778">
            <v>0.14000000000000001</v>
          </cell>
          <cell r="K778">
            <v>0.14000000000000001</v>
          </cell>
          <cell r="L778">
            <v>0.14000000000000001</v>
          </cell>
          <cell r="M778">
            <v>0</v>
          </cell>
          <cell r="N778">
            <v>0.15</v>
          </cell>
        </row>
        <row r="779">
          <cell r="C779">
            <v>37987</v>
          </cell>
          <cell r="D779">
            <v>0</v>
          </cell>
          <cell r="E779">
            <v>0.16</v>
          </cell>
          <cell r="F779">
            <v>0.14000000000000001</v>
          </cell>
          <cell r="G779">
            <v>0</v>
          </cell>
          <cell r="H779">
            <v>0.16</v>
          </cell>
          <cell r="I779">
            <v>0.14000000000000001</v>
          </cell>
          <cell r="J779">
            <v>0.15</v>
          </cell>
          <cell r="K779">
            <v>0.15</v>
          </cell>
          <cell r="L779">
            <v>0.14000000000000001</v>
          </cell>
          <cell r="M779">
            <v>0</v>
          </cell>
          <cell r="N779">
            <v>0.15</v>
          </cell>
        </row>
        <row r="780">
          <cell r="C780">
            <v>38353</v>
          </cell>
          <cell r="D780">
            <v>0</v>
          </cell>
          <cell r="E780">
            <v>0.16</v>
          </cell>
          <cell r="F780">
            <v>0.15</v>
          </cell>
          <cell r="G780">
            <v>0</v>
          </cell>
          <cell r="H780">
            <v>0.15</v>
          </cell>
          <cell r="I780">
            <v>0.14000000000000001</v>
          </cell>
          <cell r="J780">
            <v>0.15</v>
          </cell>
          <cell r="K780">
            <v>0.15</v>
          </cell>
          <cell r="L780">
            <v>0.14000000000000001</v>
          </cell>
          <cell r="M780">
            <v>0</v>
          </cell>
          <cell r="N780">
            <v>0.16</v>
          </cell>
        </row>
        <row r="781">
          <cell r="C781">
            <v>38718</v>
          </cell>
          <cell r="D781">
            <v>0</v>
          </cell>
          <cell r="E781">
            <v>0.16</v>
          </cell>
          <cell r="F781">
            <v>0.15</v>
          </cell>
          <cell r="G781">
            <v>0</v>
          </cell>
          <cell r="H781">
            <v>0.15</v>
          </cell>
          <cell r="I781">
            <v>0.14000000000000001</v>
          </cell>
          <cell r="J781">
            <v>0.15</v>
          </cell>
          <cell r="K781">
            <v>0.15</v>
          </cell>
          <cell r="L781">
            <v>0.16</v>
          </cell>
          <cell r="M781">
            <v>0</v>
          </cell>
          <cell r="N781">
            <v>0.16</v>
          </cell>
        </row>
        <row r="783">
          <cell r="C783" t="str">
            <v>AGL</v>
          </cell>
          <cell r="D783" t="str">
            <v>Pulse</v>
          </cell>
          <cell r="E783" t="str">
            <v>AGL</v>
          </cell>
          <cell r="F783" t="str">
            <v>TXU</v>
          </cell>
          <cell r="G783" t="str">
            <v>CitiPower</v>
          </cell>
          <cell r="H783" t="str">
            <v>Powercor</v>
          </cell>
          <cell r="I783" t="str">
            <v>Integral</v>
          </cell>
          <cell r="J783" t="str">
            <v>EnergyAustralia</v>
          </cell>
          <cell r="K783" t="str">
            <v>Rural NSW</v>
          </cell>
          <cell r="L783" t="str">
            <v>Energex</v>
          </cell>
          <cell r="M783" t="str">
            <v>Ergon</v>
          </cell>
          <cell r="N783" t="str">
            <v>Non Incumbent</v>
          </cell>
        </row>
        <row r="784">
          <cell r="C784">
            <v>36526</v>
          </cell>
          <cell r="D784">
            <v>0</v>
          </cell>
          <cell r="E784">
            <v>0</v>
          </cell>
          <cell r="F784">
            <v>0</v>
          </cell>
          <cell r="G784">
            <v>0</v>
          </cell>
          <cell r="H784">
            <v>0</v>
          </cell>
          <cell r="I784">
            <v>0</v>
          </cell>
          <cell r="J784">
            <v>0</v>
          </cell>
          <cell r="K784">
            <v>0</v>
          </cell>
          <cell r="L784">
            <v>0</v>
          </cell>
          <cell r="M784">
            <v>0</v>
          </cell>
          <cell r="N784">
            <v>0</v>
          </cell>
        </row>
        <row r="785">
          <cell r="C785">
            <v>36892</v>
          </cell>
          <cell r="D785">
            <v>0</v>
          </cell>
          <cell r="E785">
            <v>0</v>
          </cell>
          <cell r="F785">
            <v>0</v>
          </cell>
          <cell r="G785">
            <v>0</v>
          </cell>
          <cell r="H785">
            <v>0</v>
          </cell>
          <cell r="I785">
            <v>0</v>
          </cell>
          <cell r="J785">
            <v>0</v>
          </cell>
          <cell r="K785">
            <v>0</v>
          </cell>
          <cell r="L785">
            <v>0</v>
          </cell>
          <cell r="M785">
            <v>0</v>
          </cell>
          <cell r="N785">
            <v>0</v>
          </cell>
        </row>
        <row r="786">
          <cell r="C786">
            <v>37257</v>
          </cell>
          <cell r="D786">
            <v>0.14000000000000001</v>
          </cell>
          <cell r="E786">
            <v>0</v>
          </cell>
          <cell r="F786">
            <v>0.14000000000000001</v>
          </cell>
          <cell r="G786">
            <v>0</v>
          </cell>
          <cell r="H786">
            <v>0.13</v>
          </cell>
          <cell r="I786">
            <v>0.14000000000000001</v>
          </cell>
          <cell r="J786">
            <v>0.15</v>
          </cell>
          <cell r="K786">
            <v>0.16</v>
          </cell>
          <cell r="L786">
            <v>0.15</v>
          </cell>
          <cell r="M786">
            <v>0</v>
          </cell>
          <cell r="N786">
            <v>0.15</v>
          </cell>
        </row>
        <row r="787">
          <cell r="C787">
            <v>37622</v>
          </cell>
          <cell r="D787">
            <v>0.14000000000000001</v>
          </cell>
          <cell r="E787">
            <v>0</v>
          </cell>
          <cell r="F787">
            <v>0.14000000000000001</v>
          </cell>
          <cell r="G787">
            <v>0</v>
          </cell>
          <cell r="H787">
            <v>0.13</v>
          </cell>
          <cell r="I787">
            <v>0.14000000000000001</v>
          </cell>
          <cell r="J787">
            <v>0.15</v>
          </cell>
          <cell r="K787">
            <v>0.16</v>
          </cell>
          <cell r="L787">
            <v>0.15</v>
          </cell>
          <cell r="M787">
            <v>0</v>
          </cell>
          <cell r="N787">
            <v>0.15</v>
          </cell>
        </row>
        <row r="788">
          <cell r="C788">
            <v>37987</v>
          </cell>
          <cell r="D788">
            <v>0.16</v>
          </cell>
          <cell r="E788">
            <v>0</v>
          </cell>
          <cell r="F788">
            <v>0.14000000000000001</v>
          </cell>
          <cell r="G788">
            <v>0</v>
          </cell>
          <cell r="H788">
            <v>0.13</v>
          </cell>
          <cell r="I788">
            <v>0.14000000000000001</v>
          </cell>
          <cell r="J788">
            <v>0.16</v>
          </cell>
          <cell r="K788">
            <v>0.16</v>
          </cell>
          <cell r="L788">
            <v>0.17</v>
          </cell>
          <cell r="M788">
            <v>0</v>
          </cell>
          <cell r="N788">
            <v>0.15</v>
          </cell>
        </row>
        <row r="789">
          <cell r="C789">
            <v>38353</v>
          </cell>
          <cell r="D789">
            <v>0.17</v>
          </cell>
          <cell r="E789">
            <v>0</v>
          </cell>
          <cell r="F789">
            <v>0.17</v>
          </cell>
          <cell r="G789">
            <v>0</v>
          </cell>
          <cell r="H789">
            <v>0.17</v>
          </cell>
          <cell r="I789">
            <v>0.16</v>
          </cell>
          <cell r="J789">
            <v>0.18</v>
          </cell>
          <cell r="K789">
            <v>0.18</v>
          </cell>
          <cell r="L789">
            <v>0.16</v>
          </cell>
          <cell r="M789">
            <v>0</v>
          </cell>
          <cell r="N789">
            <v>0.18</v>
          </cell>
        </row>
        <row r="790">
          <cell r="C790">
            <v>38718</v>
          </cell>
          <cell r="D790">
            <v>0.17</v>
          </cell>
          <cell r="E790">
            <v>0</v>
          </cell>
          <cell r="F790">
            <v>0.17</v>
          </cell>
          <cell r="G790">
            <v>0</v>
          </cell>
          <cell r="H790">
            <v>0.17</v>
          </cell>
          <cell r="I790">
            <v>0.16</v>
          </cell>
          <cell r="J790">
            <v>0.18</v>
          </cell>
          <cell r="K790">
            <v>0.18</v>
          </cell>
          <cell r="L790">
            <v>0.16</v>
          </cell>
          <cell r="M790">
            <v>0</v>
          </cell>
          <cell r="N790">
            <v>0.19</v>
          </cell>
        </row>
        <row r="792">
          <cell r="C792" t="str">
            <v>TXU</v>
          </cell>
          <cell r="D792" t="str">
            <v>Pulse</v>
          </cell>
          <cell r="E792" t="str">
            <v>AGL</v>
          </cell>
          <cell r="F792" t="str">
            <v>TXU</v>
          </cell>
          <cell r="G792" t="str">
            <v>CitiPower</v>
          </cell>
          <cell r="H792" t="str">
            <v>Powercor</v>
          </cell>
          <cell r="I792" t="str">
            <v>Integral</v>
          </cell>
          <cell r="J792" t="str">
            <v>EnergyAustralia</v>
          </cell>
          <cell r="K792" t="str">
            <v>Rural NSW</v>
          </cell>
          <cell r="L792" t="str">
            <v>Energex</v>
          </cell>
          <cell r="M792" t="str">
            <v>Ergon</v>
          </cell>
          <cell r="N792" t="str">
            <v>Non Incumbent</v>
          </cell>
        </row>
        <row r="793">
          <cell r="C793">
            <v>36526</v>
          </cell>
          <cell r="D793">
            <v>0</v>
          </cell>
          <cell r="E793">
            <v>0</v>
          </cell>
          <cell r="F793">
            <v>0</v>
          </cell>
          <cell r="G793">
            <v>0</v>
          </cell>
          <cell r="H793">
            <v>0</v>
          </cell>
          <cell r="I793">
            <v>0</v>
          </cell>
          <cell r="J793">
            <v>0</v>
          </cell>
          <cell r="K793">
            <v>0</v>
          </cell>
          <cell r="L793">
            <v>0</v>
          </cell>
          <cell r="M793">
            <v>0</v>
          </cell>
          <cell r="N793">
            <v>0</v>
          </cell>
        </row>
        <row r="794">
          <cell r="C794">
            <v>36892</v>
          </cell>
          <cell r="D794">
            <v>0</v>
          </cell>
          <cell r="E794">
            <v>0</v>
          </cell>
          <cell r="F794">
            <v>0</v>
          </cell>
          <cell r="G794">
            <v>0</v>
          </cell>
          <cell r="H794">
            <v>0</v>
          </cell>
          <cell r="I794">
            <v>0</v>
          </cell>
          <cell r="J794">
            <v>0</v>
          </cell>
          <cell r="K794">
            <v>0</v>
          </cell>
          <cell r="L794">
            <v>0</v>
          </cell>
          <cell r="M794">
            <v>0</v>
          </cell>
          <cell r="N794">
            <v>0</v>
          </cell>
        </row>
        <row r="795">
          <cell r="C795">
            <v>37257</v>
          </cell>
          <cell r="D795">
            <v>0.1</v>
          </cell>
          <cell r="E795">
            <v>0.11</v>
          </cell>
          <cell r="F795">
            <v>0</v>
          </cell>
          <cell r="G795">
            <v>0</v>
          </cell>
          <cell r="H795">
            <v>0.12</v>
          </cell>
          <cell r="I795">
            <v>0.12</v>
          </cell>
          <cell r="J795">
            <v>0.105</v>
          </cell>
          <cell r="K795">
            <v>0.1</v>
          </cell>
          <cell r="L795">
            <v>0.12</v>
          </cell>
          <cell r="M795">
            <v>0</v>
          </cell>
          <cell r="N795">
            <v>0.1</v>
          </cell>
        </row>
        <row r="796">
          <cell r="C796">
            <v>37622</v>
          </cell>
          <cell r="D796">
            <v>0.1</v>
          </cell>
          <cell r="E796">
            <v>0.11</v>
          </cell>
          <cell r="F796">
            <v>0</v>
          </cell>
          <cell r="G796">
            <v>0</v>
          </cell>
          <cell r="H796">
            <v>0.12</v>
          </cell>
          <cell r="I796">
            <v>0.12</v>
          </cell>
          <cell r="J796">
            <v>0.105</v>
          </cell>
          <cell r="K796">
            <v>0.1</v>
          </cell>
          <cell r="L796">
            <v>0.12</v>
          </cell>
          <cell r="M796">
            <v>0</v>
          </cell>
          <cell r="N796">
            <v>0.1</v>
          </cell>
        </row>
        <row r="797">
          <cell r="C797">
            <v>37987</v>
          </cell>
          <cell r="D797">
            <v>0.1</v>
          </cell>
          <cell r="E797">
            <v>0.11</v>
          </cell>
          <cell r="F797">
            <v>0</v>
          </cell>
          <cell r="G797">
            <v>0</v>
          </cell>
          <cell r="H797">
            <v>0.12</v>
          </cell>
          <cell r="I797">
            <v>0.11</v>
          </cell>
          <cell r="J797">
            <v>0.105</v>
          </cell>
          <cell r="K797">
            <v>0.1</v>
          </cell>
          <cell r="L797">
            <v>0.12</v>
          </cell>
          <cell r="M797">
            <v>0</v>
          </cell>
          <cell r="N797">
            <v>0.1</v>
          </cell>
        </row>
        <row r="798">
          <cell r="C798">
            <v>38353</v>
          </cell>
          <cell r="D798">
            <v>0.12</v>
          </cell>
          <cell r="E798">
            <v>0.13</v>
          </cell>
          <cell r="F798">
            <v>0</v>
          </cell>
          <cell r="G798">
            <v>0</v>
          </cell>
          <cell r="H798">
            <v>0.14000000000000001</v>
          </cell>
          <cell r="I798">
            <v>0.12</v>
          </cell>
          <cell r="J798">
            <v>0.14000000000000001</v>
          </cell>
          <cell r="K798">
            <v>0.12</v>
          </cell>
          <cell r="L798">
            <v>0.12</v>
          </cell>
          <cell r="M798">
            <v>0</v>
          </cell>
          <cell r="N798">
            <v>0.1</v>
          </cell>
        </row>
        <row r="799">
          <cell r="C799">
            <v>38718</v>
          </cell>
          <cell r="D799">
            <v>0.14000000000000001</v>
          </cell>
          <cell r="E799">
            <v>0.15</v>
          </cell>
          <cell r="F799">
            <v>0</v>
          </cell>
          <cell r="G799">
            <v>0</v>
          </cell>
          <cell r="H799">
            <v>0.14000000000000001</v>
          </cell>
          <cell r="I799">
            <v>0.12</v>
          </cell>
          <cell r="J799">
            <v>0.15</v>
          </cell>
          <cell r="K799">
            <v>0.12</v>
          </cell>
          <cell r="L799">
            <v>0.14000000000000001</v>
          </cell>
          <cell r="M799">
            <v>0</v>
          </cell>
          <cell r="N799">
            <v>0.12</v>
          </cell>
        </row>
        <row r="801">
          <cell r="C801" t="str">
            <v>CitiPower</v>
          </cell>
          <cell r="D801" t="str">
            <v>Pulse</v>
          </cell>
          <cell r="E801" t="str">
            <v>AGL</v>
          </cell>
          <cell r="F801" t="str">
            <v>TXU</v>
          </cell>
          <cell r="G801" t="str">
            <v>CitiPower</v>
          </cell>
          <cell r="H801" t="str">
            <v>Powercor</v>
          </cell>
          <cell r="I801" t="str">
            <v>Integral</v>
          </cell>
          <cell r="J801" t="str">
            <v>EnergyAustralia</v>
          </cell>
          <cell r="K801" t="str">
            <v>Rural NSW</v>
          </cell>
          <cell r="L801" t="str">
            <v>Energex</v>
          </cell>
          <cell r="M801" t="str">
            <v>Ergon</v>
          </cell>
          <cell r="N801" t="str">
            <v>Non Incumbent</v>
          </cell>
        </row>
        <row r="802">
          <cell r="C802">
            <v>36526</v>
          </cell>
          <cell r="D802">
            <v>0</v>
          </cell>
          <cell r="E802">
            <v>0</v>
          </cell>
          <cell r="F802">
            <v>0</v>
          </cell>
          <cell r="G802">
            <v>0</v>
          </cell>
          <cell r="H802">
            <v>0</v>
          </cell>
          <cell r="I802">
            <v>0</v>
          </cell>
          <cell r="J802">
            <v>0</v>
          </cell>
          <cell r="K802">
            <v>0</v>
          </cell>
          <cell r="L802">
            <v>0</v>
          </cell>
          <cell r="M802">
            <v>0</v>
          </cell>
          <cell r="N802">
            <v>0</v>
          </cell>
        </row>
        <row r="803">
          <cell r="C803">
            <v>36892</v>
          </cell>
          <cell r="D803">
            <v>0</v>
          </cell>
          <cell r="E803">
            <v>0</v>
          </cell>
          <cell r="F803">
            <v>0</v>
          </cell>
          <cell r="G803">
            <v>0</v>
          </cell>
          <cell r="H803">
            <v>0</v>
          </cell>
          <cell r="I803">
            <v>0</v>
          </cell>
          <cell r="J803">
            <v>0</v>
          </cell>
          <cell r="K803">
            <v>0</v>
          </cell>
          <cell r="L803">
            <v>0</v>
          </cell>
          <cell r="M803">
            <v>0</v>
          </cell>
          <cell r="N803">
            <v>0</v>
          </cell>
        </row>
        <row r="804">
          <cell r="C804">
            <v>37257</v>
          </cell>
          <cell r="D804">
            <v>0</v>
          </cell>
          <cell r="E804">
            <v>0</v>
          </cell>
          <cell r="F804">
            <v>0</v>
          </cell>
          <cell r="G804">
            <v>0</v>
          </cell>
          <cell r="H804">
            <v>0</v>
          </cell>
          <cell r="I804">
            <v>0</v>
          </cell>
          <cell r="J804">
            <v>0</v>
          </cell>
          <cell r="K804">
            <v>0</v>
          </cell>
          <cell r="L804">
            <v>0</v>
          </cell>
          <cell r="M804">
            <v>0</v>
          </cell>
          <cell r="N804">
            <v>0</v>
          </cell>
        </row>
        <row r="805">
          <cell r="C805">
            <v>37622</v>
          </cell>
          <cell r="D805">
            <v>0</v>
          </cell>
          <cell r="E805">
            <v>0</v>
          </cell>
          <cell r="F805">
            <v>0</v>
          </cell>
          <cell r="G805">
            <v>0</v>
          </cell>
          <cell r="H805">
            <v>0</v>
          </cell>
          <cell r="I805">
            <v>0</v>
          </cell>
          <cell r="J805">
            <v>0</v>
          </cell>
          <cell r="K805">
            <v>0</v>
          </cell>
          <cell r="L805">
            <v>0</v>
          </cell>
          <cell r="M805">
            <v>0</v>
          </cell>
          <cell r="N805">
            <v>0</v>
          </cell>
        </row>
        <row r="806">
          <cell r="C806">
            <v>37987</v>
          </cell>
          <cell r="D806">
            <v>0</v>
          </cell>
          <cell r="E806">
            <v>0</v>
          </cell>
          <cell r="F806">
            <v>0</v>
          </cell>
          <cell r="G806">
            <v>0</v>
          </cell>
          <cell r="H806">
            <v>0</v>
          </cell>
          <cell r="I806">
            <v>0</v>
          </cell>
          <cell r="J806">
            <v>0</v>
          </cell>
          <cell r="K806">
            <v>0</v>
          </cell>
          <cell r="L806">
            <v>0</v>
          </cell>
          <cell r="M806">
            <v>0</v>
          </cell>
          <cell r="N806">
            <v>0</v>
          </cell>
        </row>
        <row r="807">
          <cell r="C807">
            <v>38353</v>
          </cell>
          <cell r="D807">
            <v>0</v>
          </cell>
          <cell r="E807">
            <v>0</v>
          </cell>
          <cell r="F807">
            <v>0</v>
          </cell>
          <cell r="G807">
            <v>0</v>
          </cell>
          <cell r="H807">
            <v>0</v>
          </cell>
          <cell r="I807">
            <v>0</v>
          </cell>
          <cell r="J807">
            <v>0</v>
          </cell>
          <cell r="K807">
            <v>0</v>
          </cell>
          <cell r="L807">
            <v>0</v>
          </cell>
          <cell r="M807">
            <v>0</v>
          </cell>
          <cell r="N807">
            <v>0</v>
          </cell>
        </row>
        <row r="808">
          <cell r="C808">
            <v>38718</v>
          </cell>
          <cell r="D808">
            <v>0</v>
          </cell>
          <cell r="E808">
            <v>0</v>
          </cell>
          <cell r="F808">
            <v>0</v>
          </cell>
          <cell r="G808">
            <v>0</v>
          </cell>
          <cell r="H808">
            <v>0</v>
          </cell>
          <cell r="I808">
            <v>0</v>
          </cell>
          <cell r="J808">
            <v>0</v>
          </cell>
          <cell r="K808">
            <v>0</v>
          </cell>
          <cell r="L808">
            <v>0</v>
          </cell>
          <cell r="M808">
            <v>0</v>
          </cell>
          <cell r="N808">
            <v>0</v>
          </cell>
        </row>
        <row r="810">
          <cell r="C810" t="str">
            <v>Powercor</v>
          </cell>
          <cell r="D810" t="str">
            <v>Pulse</v>
          </cell>
          <cell r="E810" t="str">
            <v>AGL</v>
          </cell>
          <cell r="F810" t="str">
            <v>TXU</v>
          </cell>
          <cell r="G810" t="str">
            <v>CitiPower</v>
          </cell>
          <cell r="H810" t="str">
            <v>Powercor</v>
          </cell>
          <cell r="I810" t="str">
            <v>Integral</v>
          </cell>
          <cell r="J810" t="str">
            <v>EnergyAustralia</v>
          </cell>
          <cell r="K810" t="str">
            <v>Rural NSW</v>
          </cell>
          <cell r="L810" t="str">
            <v>Energex</v>
          </cell>
          <cell r="M810" t="str">
            <v>Ergon</v>
          </cell>
          <cell r="N810" t="str">
            <v>Non Incumbent</v>
          </cell>
        </row>
        <row r="811">
          <cell r="C811">
            <v>36526</v>
          </cell>
          <cell r="D811">
            <v>0</v>
          </cell>
          <cell r="E811">
            <v>0</v>
          </cell>
          <cell r="F811">
            <v>0</v>
          </cell>
          <cell r="G811">
            <v>0</v>
          </cell>
          <cell r="H811">
            <v>0</v>
          </cell>
          <cell r="I811">
            <v>0</v>
          </cell>
          <cell r="J811">
            <v>0</v>
          </cell>
          <cell r="K811">
            <v>0</v>
          </cell>
          <cell r="L811">
            <v>0</v>
          </cell>
          <cell r="M811">
            <v>0</v>
          </cell>
          <cell r="N811">
            <v>0</v>
          </cell>
        </row>
        <row r="812">
          <cell r="C812">
            <v>36892</v>
          </cell>
          <cell r="D812">
            <v>0</v>
          </cell>
          <cell r="E812">
            <v>0</v>
          </cell>
          <cell r="F812">
            <v>0</v>
          </cell>
          <cell r="G812">
            <v>0</v>
          </cell>
          <cell r="H812">
            <v>0</v>
          </cell>
          <cell r="I812">
            <v>0</v>
          </cell>
          <cell r="J812">
            <v>0</v>
          </cell>
          <cell r="K812">
            <v>0</v>
          </cell>
          <cell r="L812">
            <v>0</v>
          </cell>
          <cell r="M812">
            <v>0</v>
          </cell>
          <cell r="N812">
            <v>0</v>
          </cell>
        </row>
        <row r="813">
          <cell r="C813">
            <v>37257</v>
          </cell>
          <cell r="D813">
            <v>0.1</v>
          </cell>
          <cell r="E813">
            <v>0.11</v>
          </cell>
          <cell r="F813">
            <v>0.11</v>
          </cell>
          <cell r="G813">
            <v>0</v>
          </cell>
          <cell r="H813">
            <v>0</v>
          </cell>
          <cell r="I813">
            <v>0.1</v>
          </cell>
          <cell r="J813">
            <v>0.12</v>
          </cell>
          <cell r="K813">
            <v>0.12</v>
          </cell>
          <cell r="L813">
            <v>0.11</v>
          </cell>
          <cell r="M813">
            <v>0</v>
          </cell>
          <cell r="N813">
            <v>0.1</v>
          </cell>
        </row>
        <row r="814">
          <cell r="C814">
            <v>37622</v>
          </cell>
          <cell r="D814">
            <v>0.1</v>
          </cell>
          <cell r="E814">
            <v>0.11</v>
          </cell>
          <cell r="F814">
            <v>0.11</v>
          </cell>
          <cell r="G814">
            <v>0</v>
          </cell>
          <cell r="H814">
            <v>0</v>
          </cell>
          <cell r="I814">
            <v>0.1</v>
          </cell>
          <cell r="J814">
            <v>0.12</v>
          </cell>
          <cell r="K814">
            <v>0.12</v>
          </cell>
          <cell r="L814">
            <v>0.11</v>
          </cell>
          <cell r="M814">
            <v>0</v>
          </cell>
          <cell r="N814">
            <v>0.1</v>
          </cell>
        </row>
        <row r="815">
          <cell r="C815">
            <v>37987</v>
          </cell>
          <cell r="D815">
            <v>0.1</v>
          </cell>
          <cell r="E815">
            <v>0.11</v>
          </cell>
          <cell r="F815">
            <v>0.12</v>
          </cell>
          <cell r="G815">
            <v>0</v>
          </cell>
          <cell r="H815">
            <v>0</v>
          </cell>
          <cell r="I815">
            <v>0.1</v>
          </cell>
          <cell r="J815">
            <v>0.12</v>
          </cell>
          <cell r="K815">
            <v>0.12</v>
          </cell>
          <cell r="L815">
            <v>0.11</v>
          </cell>
          <cell r="M815">
            <v>0</v>
          </cell>
          <cell r="N815">
            <v>0.1</v>
          </cell>
        </row>
        <row r="816">
          <cell r="C816">
            <v>38353</v>
          </cell>
          <cell r="D816">
            <v>0.12</v>
          </cell>
          <cell r="E816">
            <v>0.13</v>
          </cell>
          <cell r="F816">
            <v>0.12</v>
          </cell>
          <cell r="G816">
            <v>0</v>
          </cell>
          <cell r="H816">
            <v>0</v>
          </cell>
          <cell r="I816">
            <v>0.1</v>
          </cell>
          <cell r="J816">
            <v>0.12</v>
          </cell>
          <cell r="K816">
            <v>0.1</v>
          </cell>
          <cell r="L816">
            <v>0.11</v>
          </cell>
          <cell r="M816">
            <v>0</v>
          </cell>
          <cell r="N816">
            <v>0.1</v>
          </cell>
        </row>
        <row r="817">
          <cell r="C817">
            <v>38718</v>
          </cell>
          <cell r="D817">
            <v>0.12</v>
          </cell>
          <cell r="E817">
            <v>0.13</v>
          </cell>
          <cell r="F817">
            <v>0.14000000000000001</v>
          </cell>
          <cell r="G817">
            <v>0</v>
          </cell>
          <cell r="H817">
            <v>0</v>
          </cell>
          <cell r="I817">
            <v>0.1</v>
          </cell>
          <cell r="J817">
            <v>0.12</v>
          </cell>
          <cell r="K817">
            <v>0.1</v>
          </cell>
          <cell r="L817">
            <v>0.11</v>
          </cell>
          <cell r="M817">
            <v>0</v>
          </cell>
          <cell r="N817">
            <v>0.1</v>
          </cell>
        </row>
        <row r="819">
          <cell r="C819" t="str">
            <v>Integral</v>
          </cell>
          <cell r="D819" t="str">
            <v>Pulse</v>
          </cell>
          <cell r="E819" t="str">
            <v>AGL</v>
          </cell>
          <cell r="F819" t="str">
            <v>TXU</v>
          </cell>
          <cell r="G819" t="str">
            <v>CitiPower</v>
          </cell>
          <cell r="H819" t="str">
            <v>Powercor</v>
          </cell>
          <cell r="I819" t="str">
            <v>Integral</v>
          </cell>
          <cell r="J819" t="str">
            <v>EnergyAustralia</v>
          </cell>
          <cell r="K819" t="str">
            <v>Rural NSW</v>
          </cell>
          <cell r="L819" t="str">
            <v>Energex</v>
          </cell>
          <cell r="M819" t="str">
            <v>Ergon</v>
          </cell>
          <cell r="N819" t="str">
            <v>Non Incumbent</v>
          </cell>
        </row>
        <row r="820">
          <cell r="C820">
            <v>36526</v>
          </cell>
          <cell r="D820">
            <v>0</v>
          </cell>
          <cell r="E820">
            <v>0</v>
          </cell>
          <cell r="F820">
            <v>0</v>
          </cell>
          <cell r="G820">
            <v>0</v>
          </cell>
          <cell r="H820">
            <v>0</v>
          </cell>
          <cell r="I820">
            <v>0</v>
          </cell>
          <cell r="J820">
            <v>0</v>
          </cell>
          <cell r="K820">
            <v>0</v>
          </cell>
          <cell r="L820">
            <v>0</v>
          </cell>
          <cell r="M820">
            <v>0</v>
          </cell>
          <cell r="N820">
            <v>0</v>
          </cell>
        </row>
        <row r="821">
          <cell r="C821">
            <v>36892</v>
          </cell>
          <cell r="D821">
            <v>0</v>
          </cell>
          <cell r="E821">
            <v>0</v>
          </cell>
          <cell r="F821">
            <v>0</v>
          </cell>
          <cell r="G821">
            <v>0</v>
          </cell>
          <cell r="H821">
            <v>0</v>
          </cell>
          <cell r="I821">
            <v>0</v>
          </cell>
          <cell r="J821">
            <v>0</v>
          </cell>
          <cell r="K821">
            <v>0</v>
          </cell>
          <cell r="L821">
            <v>0</v>
          </cell>
          <cell r="M821">
            <v>0</v>
          </cell>
          <cell r="N821">
            <v>0</v>
          </cell>
        </row>
        <row r="822">
          <cell r="C822">
            <v>37257</v>
          </cell>
          <cell r="D822">
            <v>0.14000000000000001</v>
          </cell>
          <cell r="E822">
            <v>0.17</v>
          </cell>
          <cell r="F822">
            <v>0.17</v>
          </cell>
          <cell r="G822">
            <v>0</v>
          </cell>
          <cell r="H822">
            <v>0.17</v>
          </cell>
          <cell r="I822">
            <v>0</v>
          </cell>
          <cell r="J822">
            <v>0.17</v>
          </cell>
          <cell r="K822">
            <v>0.15</v>
          </cell>
          <cell r="L822">
            <v>0.18</v>
          </cell>
          <cell r="M822">
            <v>0</v>
          </cell>
          <cell r="N822">
            <v>0.17</v>
          </cell>
        </row>
        <row r="823">
          <cell r="C823">
            <v>37622</v>
          </cell>
          <cell r="D823">
            <v>0.14000000000000001</v>
          </cell>
          <cell r="E823">
            <v>0.17</v>
          </cell>
          <cell r="F823">
            <v>0.17</v>
          </cell>
          <cell r="G823">
            <v>0</v>
          </cell>
          <cell r="H823">
            <v>0.17</v>
          </cell>
          <cell r="I823">
            <v>0</v>
          </cell>
          <cell r="J823">
            <v>0.17</v>
          </cell>
          <cell r="K823">
            <v>0.15</v>
          </cell>
          <cell r="L823">
            <v>0.18</v>
          </cell>
          <cell r="M823">
            <v>0</v>
          </cell>
          <cell r="N823">
            <v>0.17</v>
          </cell>
        </row>
        <row r="824">
          <cell r="C824">
            <v>37987</v>
          </cell>
          <cell r="D824">
            <v>0.12</v>
          </cell>
          <cell r="E824">
            <v>0.15</v>
          </cell>
          <cell r="F824">
            <v>0.15</v>
          </cell>
          <cell r="G824">
            <v>0</v>
          </cell>
          <cell r="H824">
            <v>0.17</v>
          </cell>
          <cell r="I824">
            <v>0</v>
          </cell>
          <cell r="J824">
            <v>0.17</v>
          </cell>
          <cell r="K824">
            <v>0.14000000000000001</v>
          </cell>
          <cell r="L824">
            <v>0.16</v>
          </cell>
          <cell r="M824">
            <v>0</v>
          </cell>
          <cell r="N824">
            <v>0.17</v>
          </cell>
        </row>
        <row r="825">
          <cell r="C825">
            <v>38353</v>
          </cell>
          <cell r="D825">
            <v>0.1</v>
          </cell>
          <cell r="E825">
            <v>0.1</v>
          </cell>
          <cell r="F825">
            <v>0.1</v>
          </cell>
          <cell r="G825">
            <v>0</v>
          </cell>
          <cell r="H825">
            <v>0.12</v>
          </cell>
          <cell r="I825">
            <v>0</v>
          </cell>
          <cell r="J825">
            <v>0.12</v>
          </cell>
          <cell r="K825">
            <v>0.1</v>
          </cell>
          <cell r="L825">
            <v>0.14000000000000001</v>
          </cell>
          <cell r="M825">
            <v>0</v>
          </cell>
          <cell r="N825">
            <v>0.14000000000000001</v>
          </cell>
        </row>
        <row r="826">
          <cell r="C826">
            <v>38718</v>
          </cell>
          <cell r="D826">
            <v>0.08</v>
          </cell>
          <cell r="E826">
            <v>0.08</v>
          </cell>
          <cell r="F826">
            <v>0.08</v>
          </cell>
          <cell r="G826">
            <v>0</v>
          </cell>
          <cell r="H826">
            <v>0.1</v>
          </cell>
          <cell r="I826">
            <v>0</v>
          </cell>
          <cell r="J826">
            <v>0.1</v>
          </cell>
          <cell r="K826">
            <v>0.1</v>
          </cell>
          <cell r="L826">
            <v>0.1</v>
          </cell>
          <cell r="M826">
            <v>0</v>
          </cell>
          <cell r="N826">
            <v>0.1</v>
          </cell>
        </row>
        <row r="828">
          <cell r="C828" t="str">
            <v>EnergyAustralia</v>
          </cell>
          <cell r="D828" t="str">
            <v>Pulse</v>
          </cell>
          <cell r="E828" t="str">
            <v>AGL</v>
          </cell>
          <cell r="F828" t="str">
            <v>TXU</v>
          </cell>
          <cell r="G828" t="str">
            <v>CitiPower</v>
          </cell>
          <cell r="H828" t="str">
            <v>Powercor</v>
          </cell>
          <cell r="I828" t="str">
            <v>Integral</v>
          </cell>
          <cell r="J828" t="str">
            <v>EnergyAustralia</v>
          </cell>
          <cell r="K828" t="str">
            <v>Rural NSW</v>
          </cell>
          <cell r="L828" t="str">
            <v>Energex</v>
          </cell>
          <cell r="M828" t="str">
            <v>Ergon</v>
          </cell>
          <cell r="N828" t="str">
            <v>Non Incumbent</v>
          </cell>
        </row>
        <row r="829">
          <cell r="C829">
            <v>36526</v>
          </cell>
          <cell r="D829">
            <v>0</v>
          </cell>
          <cell r="E829">
            <v>0</v>
          </cell>
          <cell r="F829">
            <v>0</v>
          </cell>
          <cell r="G829">
            <v>0</v>
          </cell>
          <cell r="H829">
            <v>0</v>
          </cell>
          <cell r="I829">
            <v>0</v>
          </cell>
          <cell r="J829">
            <v>0</v>
          </cell>
          <cell r="K829">
            <v>0</v>
          </cell>
          <cell r="L829">
            <v>0</v>
          </cell>
          <cell r="M829">
            <v>0</v>
          </cell>
          <cell r="N829">
            <v>0</v>
          </cell>
        </row>
        <row r="830">
          <cell r="C830">
            <v>36892</v>
          </cell>
          <cell r="D830">
            <v>0</v>
          </cell>
          <cell r="E830">
            <v>0</v>
          </cell>
          <cell r="F830">
            <v>0</v>
          </cell>
          <cell r="G830">
            <v>0</v>
          </cell>
          <cell r="H830">
            <v>0</v>
          </cell>
          <cell r="I830">
            <v>0</v>
          </cell>
          <cell r="J830">
            <v>0</v>
          </cell>
          <cell r="K830">
            <v>0</v>
          </cell>
          <cell r="L830">
            <v>0</v>
          </cell>
          <cell r="M830">
            <v>0</v>
          </cell>
          <cell r="N830">
            <v>0</v>
          </cell>
        </row>
        <row r="831">
          <cell r="C831">
            <v>37257</v>
          </cell>
          <cell r="D831">
            <v>0.2</v>
          </cell>
          <cell r="E831">
            <v>0.17</v>
          </cell>
          <cell r="F831">
            <v>0.15</v>
          </cell>
          <cell r="G831">
            <v>0</v>
          </cell>
          <cell r="H831">
            <v>0.15</v>
          </cell>
          <cell r="I831">
            <v>0.2</v>
          </cell>
          <cell r="J831">
            <v>0</v>
          </cell>
          <cell r="K831">
            <v>0.18</v>
          </cell>
          <cell r="L831">
            <v>0.15</v>
          </cell>
          <cell r="M831">
            <v>0</v>
          </cell>
          <cell r="N831">
            <v>0.15</v>
          </cell>
        </row>
        <row r="832">
          <cell r="C832">
            <v>37622</v>
          </cell>
          <cell r="D832">
            <v>0.2</v>
          </cell>
          <cell r="E832">
            <v>0.15</v>
          </cell>
          <cell r="F832">
            <v>0.15</v>
          </cell>
          <cell r="G832">
            <v>0</v>
          </cell>
          <cell r="H832">
            <v>0.15</v>
          </cell>
          <cell r="I832">
            <v>0.2</v>
          </cell>
          <cell r="J832">
            <v>0</v>
          </cell>
          <cell r="K832">
            <v>0.18</v>
          </cell>
          <cell r="L832">
            <v>0.15</v>
          </cell>
          <cell r="M832">
            <v>0</v>
          </cell>
          <cell r="N832">
            <v>0.15</v>
          </cell>
        </row>
        <row r="833">
          <cell r="C833">
            <v>37987</v>
          </cell>
          <cell r="D833">
            <v>0.2</v>
          </cell>
          <cell r="E833">
            <v>0.15</v>
          </cell>
          <cell r="F833">
            <v>0.15</v>
          </cell>
          <cell r="G833">
            <v>0</v>
          </cell>
          <cell r="H833">
            <v>0.15</v>
          </cell>
          <cell r="I833">
            <v>0.2</v>
          </cell>
          <cell r="J833">
            <v>0</v>
          </cell>
          <cell r="K833">
            <v>0.18</v>
          </cell>
          <cell r="L833">
            <v>0.15</v>
          </cell>
          <cell r="M833">
            <v>0</v>
          </cell>
          <cell r="N833">
            <v>0.15</v>
          </cell>
        </row>
        <row r="834">
          <cell r="C834">
            <v>38353</v>
          </cell>
          <cell r="D834">
            <v>0.18</v>
          </cell>
          <cell r="E834">
            <v>0.17</v>
          </cell>
          <cell r="F834">
            <v>0.15</v>
          </cell>
          <cell r="G834">
            <v>0</v>
          </cell>
          <cell r="H834">
            <v>0.15</v>
          </cell>
          <cell r="I834">
            <v>0.18</v>
          </cell>
          <cell r="J834">
            <v>0</v>
          </cell>
          <cell r="K834">
            <v>0.18</v>
          </cell>
          <cell r="L834">
            <v>0.18</v>
          </cell>
          <cell r="M834">
            <v>0</v>
          </cell>
          <cell r="N834">
            <v>0.15</v>
          </cell>
        </row>
        <row r="835">
          <cell r="C835">
            <v>38718</v>
          </cell>
          <cell r="D835">
            <v>0.18</v>
          </cell>
          <cell r="E835">
            <v>0.17</v>
          </cell>
          <cell r="F835">
            <v>0.15</v>
          </cell>
          <cell r="G835">
            <v>0</v>
          </cell>
          <cell r="H835">
            <v>0.17</v>
          </cell>
          <cell r="I835">
            <v>0.18</v>
          </cell>
          <cell r="J835">
            <v>0</v>
          </cell>
          <cell r="K835">
            <v>0.18</v>
          </cell>
          <cell r="L835">
            <v>0.18</v>
          </cell>
          <cell r="M835">
            <v>0</v>
          </cell>
          <cell r="N835">
            <v>0.15</v>
          </cell>
        </row>
        <row r="837">
          <cell r="C837" t="str">
            <v>Rural NSW</v>
          </cell>
          <cell r="D837" t="str">
            <v>Pulse</v>
          </cell>
          <cell r="E837" t="str">
            <v>AGL</v>
          </cell>
          <cell r="F837" t="str">
            <v>TXU</v>
          </cell>
          <cell r="G837" t="str">
            <v>CitiPower</v>
          </cell>
          <cell r="H837" t="str">
            <v>Powercor</v>
          </cell>
          <cell r="I837" t="str">
            <v>Integral</v>
          </cell>
          <cell r="J837" t="str">
            <v>EnergyAustralia</v>
          </cell>
          <cell r="K837" t="str">
            <v>Rural NSW</v>
          </cell>
          <cell r="L837" t="str">
            <v>Energex</v>
          </cell>
          <cell r="M837" t="str">
            <v>Ergon</v>
          </cell>
          <cell r="N837" t="str">
            <v>Non Incumbent</v>
          </cell>
        </row>
        <row r="838">
          <cell r="C838">
            <v>36526</v>
          </cell>
          <cell r="D838">
            <v>0</v>
          </cell>
          <cell r="E838">
            <v>0</v>
          </cell>
          <cell r="F838">
            <v>0</v>
          </cell>
          <cell r="G838">
            <v>0</v>
          </cell>
          <cell r="H838">
            <v>0</v>
          </cell>
          <cell r="I838">
            <v>0</v>
          </cell>
          <cell r="J838">
            <v>0</v>
          </cell>
          <cell r="K838">
            <v>0</v>
          </cell>
          <cell r="L838">
            <v>0</v>
          </cell>
          <cell r="M838">
            <v>0</v>
          </cell>
          <cell r="N838">
            <v>0</v>
          </cell>
        </row>
        <row r="839">
          <cell r="C839">
            <v>36892</v>
          </cell>
          <cell r="D839">
            <v>0</v>
          </cell>
          <cell r="E839">
            <v>0</v>
          </cell>
          <cell r="F839">
            <v>0</v>
          </cell>
          <cell r="G839">
            <v>0</v>
          </cell>
          <cell r="H839">
            <v>0</v>
          </cell>
          <cell r="I839">
            <v>0</v>
          </cell>
          <cell r="J839">
            <v>0</v>
          </cell>
          <cell r="K839">
            <v>0</v>
          </cell>
          <cell r="L839">
            <v>0</v>
          </cell>
          <cell r="M839">
            <v>0</v>
          </cell>
          <cell r="N839">
            <v>0</v>
          </cell>
        </row>
        <row r="840">
          <cell r="C840">
            <v>37257</v>
          </cell>
          <cell r="D840">
            <v>0.15</v>
          </cell>
          <cell r="E840">
            <v>0.15</v>
          </cell>
          <cell r="F840">
            <v>0.14000000000000001</v>
          </cell>
          <cell r="G840">
            <v>0</v>
          </cell>
          <cell r="H840">
            <v>0.1</v>
          </cell>
          <cell r="I840">
            <v>0.15</v>
          </cell>
          <cell r="J840">
            <v>0.14000000000000001</v>
          </cell>
          <cell r="K840">
            <v>0</v>
          </cell>
          <cell r="L840">
            <v>0.1</v>
          </cell>
          <cell r="M840">
            <v>0</v>
          </cell>
          <cell r="N840">
            <v>0.08</v>
          </cell>
        </row>
        <row r="841">
          <cell r="C841">
            <v>37622</v>
          </cell>
          <cell r="D841">
            <v>0.15</v>
          </cell>
          <cell r="E841">
            <v>0.15</v>
          </cell>
          <cell r="F841">
            <v>0.14000000000000001</v>
          </cell>
          <cell r="G841">
            <v>0</v>
          </cell>
          <cell r="H841">
            <v>0.1</v>
          </cell>
          <cell r="I841">
            <v>0.15</v>
          </cell>
          <cell r="J841">
            <v>0.14000000000000001</v>
          </cell>
          <cell r="K841">
            <v>0</v>
          </cell>
          <cell r="L841">
            <v>0.1</v>
          </cell>
          <cell r="M841">
            <v>0</v>
          </cell>
          <cell r="N841">
            <v>0.08</v>
          </cell>
        </row>
        <row r="842">
          <cell r="C842">
            <v>37987</v>
          </cell>
          <cell r="D842">
            <v>0.15</v>
          </cell>
          <cell r="E842">
            <v>0.15</v>
          </cell>
          <cell r="F842">
            <v>0.13</v>
          </cell>
          <cell r="G842">
            <v>0</v>
          </cell>
          <cell r="H842">
            <v>0.1</v>
          </cell>
          <cell r="I842">
            <v>0.15</v>
          </cell>
          <cell r="J842">
            <v>0.12</v>
          </cell>
          <cell r="K842">
            <v>0</v>
          </cell>
          <cell r="L842">
            <v>0.1</v>
          </cell>
          <cell r="M842">
            <v>0</v>
          </cell>
          <cell r="N842">
            <v>0.08</v>
          </cell>
        </row>
        <row r="843">
          <cell r="C843">
            <v>38353</v>
          </cell>
          <cell r="D843">
            <v>0.12</v>
          </cell>
          <cell r="E843">
            <v>0.12</v>
          </cell>
          <cell r="F843">
            <v>0.12</v>
          </cell>
          <cell r="G843">
            <v>0</v>
          </cell>
          <cell r="H843">
            <v>0.1</v>
          </cell>
          <cell r="I843">
            <v>0.15</v>
          </cell>
          <cell r="J843">
            <v>0.12</v>
          </cell>
          <cell r="K843">
            <v>0</v>
          </cell>
          <cell r="L843">
            <v>0.1</v>
          </cell>
          <cell r="M843">
            <v>0</v>
          </cell>
          <cell r="N843">
            <v>7.0000000000000007E-2</v>
          </cell>
        </row>
        <row r="844">
          <cell r="C844">
            <v>38718</v>
          </cell>
          <cell r="D844">
            <v>0.12</v>
          </cell>
          <cell r="E844">
            <v>0.12</v>
          </cell>
          <cell r="F844">
            <v>0.12</v>
          </cell>
          <cell r="G844">
            <v>0</v>
          </cell>
          <cell r="H844">
            <v>0.1</v>
          </cell>
          <cell r="I844">
            <v>0.15</v>
          </cell>
          <cell r="J844">
            <v>0.12</v>
          </cell>
          <cell r="K844">
            <v>0</v>
          </cell>
          <cell r="L844">
            <v>0.1</v>
          </cell>
          <cell r="M844">
            <v>0</v>
          </cell>
          <cell r="N844">
            <v>0.08</v>
          </cell>
        </row>
        <row r="846">
          <cell r="C846" t="str">
            <v>Energex</v>
          </cell>
          <cell r="D846" t="str">
            <v>Pulse</v>
          </cell>
          <cell r="E846" t="str">
            <v>AGL</v>
          </cell>
          <cell r="F846" t="str">
            <v>TXU</v>
          </cell>
          <cell r="G846" t="str">
            <v>CitiPower</v>
          </cell>
          <cell r="H846" t="str">
            <v>Powercor</v>
          </cell>
          <cell r="I846" t="str">
            <v>Integral</v>
          </cell>
          <cell r="J846" t="str">
            <v>EnergyAustralia</v>
          </cell>
          <cell r="K846" t="str">
            <v>Rural NSW</v>
          </cell>
          <cell r="L846" t="str">
            <v>Energex</v>
          </cell>
          <cell r="M846" t="str">
            <v>Ergon</v>
          </cell>
          <cell r="N846" t="str">
            <v>Non Incumbent</v>
          </cell>
        </row>
        <row r="847">
          <cell r="C847">
            <v>36526</v>
          </cell>
          <cell r="D847">
            <v>0</v>
          </cell>
          <cell r="E847">
            <v>0</v>
          </cell>
          <cell r="F847">
            <v>0</v>
          </cell>
          <cell r="G847">
            <v>0</v>
          </cell>
          <cell r="H847">
            <v>0</v>
          </cell>
          <cell r="I847">
            <v>0</v>
          </cell>
          <cell r="J847">
            <v>0</v>
          </cell>
          <cell r="K847">
            <v>0</v>
          </cell>
          <cell r="L847">
            <v>0</v>
          </cell>
          <cell r="M847">
            <v>0</v>
          </cell>
          <cell r="N847">
            <v>0</v>
          </cell>
        </row>
        <row r="848">
          <cell r="C848">
            <v>36892</v>
          </cell>
          <cell r="D848">
            <v>0</v>
          </cell>
          <cell r="E848">
            <v>0</v>
          </cell>
          <cell r="F848">
            <v>0</v>
          </cell>
          <cell r="G848">
            <v>0</v>
          </cell>
          <cell r="H848">
            <v>0</v>
          </cell>
          <cell r="I848">
            <v>0</v>
          </cell>
          <cell r="J848">
            <v>0</v>
          </cell>
          <cell r="K848">
            <v>0</v>
          </cell>
          <cell r="L848">
            <v>0</v>
          </cell>
          <cell r="M848">
            <v>0</v>
          </cell>
          <cell r="N848">
            <v>0</v>
          </cell>
        </row>
        <row r="849">
          <cell r="C849">
            <v>37257</v>
          </cell>
          <cell r="D849">
            <v>0.12</v>
          </cell>
          <cell r="E849">
            <v>0.12</v>
          </cell>
          <cell r="F849">
            <v>0.12</v>
          </cell>
          <cell r="G849">
            <v>0</v>
          </cell>
          <cell r="H849">
            <v>0.14000000000000001</v>
          </cell>
          <cell r="I849">
            <v>0.11</v>
          </cell>
          <cell r="J849">
            <v>0.125</v>
          </cell>
          <cell r="K849">
            <v>0.1</v>
          </cell>
          <cell r="L849">
            <v>0</v>
          </cell>
          <cell r="M849">
            <v>0</v>
          </cell>
          <cell r="N849">
            <v>0.1</v>
          </cell>
        </row>
        <row r="850">
          <cell r="C850">
            <v>37622</v>
          </cell>
          <cell r="D850">
            <v>0.12</v>
          </cell>
          <cell r="E850">
            <v>0.12</v>
          </cell>
          <cell r="F850">
            <v>0.12</v>
          </cell>
          <cell r="G850">
            <v>0</v>
          </cell>
          <cell r="H850">
            <v>0.14000000000000001</v>
          </cell>
          <cell r="I850">
            <v>0.11</v>
          </cell>
          <cell r="J850">
            <v>0.125</v>
          </cell>
          <cell r="K850">
            <v>0.1</v>
          </cell>
          <cell r="L850">
            <v>0</v>
          </cell>
          <cell r="M850">
            <v>0</v>
          </cell>
          <cell r="N850">
            <v>0.1</v>
          </cell>
        </row>
        <row r="851">
          <cell r="C851">
            <v>37987</v>
          </cell>
          <cell r="D851">
            <v>0.12</v>
          </cell>
          <cell r="E851">
            <v>0.12</v>
          </cell>
          <cell r="F851">
            <v>0.12</v>
          </cell>
          <cell r="G851">
            <v>0</v>
          </cell>
          <cell r="H851">
            <v>0.12</v>
          </cell>
          <cell r="I851">
            <v>0.11</v>
          </cell>
          <cell r="J851">
            <v>0.125</v>
          </cell>
          <cell r="K851">
            <v>0.1</v>
          </cell>
          <cell r="L851">
            <v>0</v>
          </cell>
          <cell r="M851">
            <v>0</v>
          </cell>
          <cell r="N851">
            <v>0.1</v>
          </cell>
        </row>
        <row r="852">
          <cell r="C852">
            <v>38353</v>
          </cell>
          <cell r="D852">
            <v>0.12</v>
          </cell>
          <cell r="E852">
            <v>0.12</v>
          </cell>
          <cell r="F852">
            <v>0.12</v>
          </cell>
          <cell r="G852">
            <v>0</v>
          </cell>
          <cell r="H852">
            <v>0.1</v>
          </cell>
          <cell r="I852">
            <v>0.1</v>
          </cell>
          <cell r="J852">
            <v>0.12</v>
          </cell>
          <cell r="K852">
            <v>0.12</v>
          </cell>
          <cell r="L852">
            <v>0</v>
          </cell>
          <cell r="M852">
            <v>0</v>
          </cell>
          <cell r="N852">
            <v>0.1</v>
          </cell>
        </row>
        <row r="853">
          <cell r="C853">
            <v>38718</v>
          </cell>
          <cell r="D853">
            <v>0.12</v>
          </cell>
          <cell r="E853">
            <v>0.12</v>
          </cell>
          <cell r="F853">
            <v>0.12</v>
          </cell>
          <cell r="G853">
            <v>0</v>
          </cell>
          <cell r="H853">
            <v>0.1</v>
          </cell>
          <cell r="I853">
            <v>0.1</v>
          </cell>
          <cell r="J853">
            <v>0.12</v>
          </cell>
          <cell r="K853">
            <v>0.12</v>
          </cell>
          <cell r="L853">
            <v>0</v>
          </cell>
          <cell r="M853">
            <v>0</v>
          </cell>
          <cell r="N853">
            <v>0.1</v>
          </cell>
        </row>
        <row r="855">
          <cell r="C855" t="str">
            <v>Ergon</v>
          </cell>
          <cell r="D855" t="str">
            <v>Pulse</v>
          </cell>
          <cell r="E855" t="str">
            <v>AGL</v>
          </cell>
          <cell r="F855" t="str">
            <v>TXU</v>
          </cell>
          <cell r="G855" t="str">
            <v>CitiPower</v>
          </cell>
          <cell r="H855" t="str">
            <v>Powercor</v>
          </cell>
          <cell r="I855" t="str">
            <v>Integral</v>
          </cell>
          <cell r="J855" t="str">
            <v>EnergyAustralia</v>
          </cell>
          <cell r="K855" t="str">
            <v>Rural NSW</v>
          </cell>
          <cell r="L855" t="str">
            <v>Energex</v>
          </cell>
          <cell r="M855" t="str">
            <v>Ergon</v>
          </cell>
          <cell r="N855" t="str">
            <v>Non Incumbent</v>
          </cell>
        </row>
        <row r="856">
          <cell r="C856">
            <v>36526</v>
          </cell>
          <cell r="D856">
            <v>0</v>
          </cell>
          <cell r="E856">
            <v>0</v>
          </cell>
          <cell r="F856">
            <v>0</v>
          </cell>
          <cell r="G856">
            <v>0</v>
          </cell>
          <cell r="H856">
            <v>0</v>
          </cell>
          <cell r="I856">
            <v>0</v>
          </cell>
          <cell r="J856">
            <v>0</v>
          </cell>
          <cell r="K856">
            <v>0</v>
          </cell>
          <cell r="L856">
            <v>0</v>
          </cell>
          <cell r="M856">
            <v>0</v>
          </cell>
          <cell r="N856">
            <v>0</v>
          </cell>
        </row>
        <row r="857">
          <cell r="C857">
            <v>36892</v>
          </cell>
          <cell r="D857">
            <v>0</v>
          </cell>
          <cell r="E857">
            <v>0</v>
          </cell>
          <cell r="F857">
            <v>0</v>
          </cell>
          <cell r="G857">
            <v>0</v>
          </cell>
          <cell r="H857">
            <v>0</v>
          </cell>
          <cell r="I857">
            <v>0</v>
          </cell>
          <cell r="J857">
            <v>0</v>
          </cell>
          <cell r="K857">
            <v>0</v>
          </cell>
          <cell r="L857">
            <v>0</v>
          </cell>
          <cell r="M857">
            <v>0</v>
          </cell>
          <cell r="N857">
            <v>0</v>
          </cell>
        </row>
        <row r="858">
          <cell r="C858">
            <v>37257</v>
          </cell>
          <cell r="D858">
            <v>0</v>
          </cell>
          <cell r="E858">
            <v>0</v>
          </cell>
          <cell r="F858">
            <v>0</v>
          </cell>
          <cell r="G858">
            <v>0</v>
          </cell>
          <cell r="H858">
            <v>0</v>
          </cell>
          <cell r="I858">
            <v>0</v>
          </cell>
          <cell r="J858">
            <v>0</v>
          </cell>
          <cell r="K858">
            <v>0</v>
          </cell>
          <cell r="L858">
            <v>0</v>
          </cell>
          <cell r="M858">
            <v>0</v>
          </cell>
          <cell r="N858">
            <v>0</v>
          </cell>
        </row>
        <row r="859">
          <cell r="C859">
            <v>37622</v>
          </cell>
          <cell r="D859">
            <v>0</v>
          </cell>
          <cell r="E859">
            <v>0</v>
          </cell>
          <cell r="F859">
            <v>0</v>
          </cell>
          <cell r="G859">
            <v>0</v>
          </cell>
          <cell r="H859">
            <v>0</v>
          </cell>
          <cell r="I859">
            <v>0</v>
          </cell>
          <cell r="J859">
            <v>0</v>
          </cell>
          <cell r="K859">
            <v>0</v>
          </cell>
          <cell r="L859">
            <v>0</v>
          </cell>
          <cell r="M859">
            <v>0</v>
          </cell>
          <cell r="N859">
            <v>0</v>
          </cell>
        </row>
        <row r="860">
          <cell r="C860">
            <v>37987</v>
          </cell>
          <cell r="D860">
            <v>0</v>
          </cell>
          <cell r="E860">
            <v>0</v>
          </cell>
          <cell r="F860">
            <v>0</v>
          </cell>
          <cell r="G860">
            <v>0</v>
          </cell>
          <cell r="H860">
            <v>0</v>
          </cell>
          <cell r="I860">
            <v>0</v>
          </cell>
          <cell r="J860">
            <v>0</v>
          </cell>
          <cell r="K860">
            <v>0</v>
          </cell>
          <cell r="L860">
            <v>0</v>
          </cell>
          <cell r="M860">
            <v>0</v>
          </cell>
          <cell r="N860">
            <v>0</v>
          </cell>
        </row>
        <row r="861">
          <cell r="C861">
            <v>38353</v>
          </cell>
          <cell r="D861">
            <v>0</v>
          </cell>
          <cell r="E861">
            <v>0</v>
          </cell>
          <cell r="F861">
            <v>0</v>
          </cell>
          <cell r="G861">
            <v>0</v>
          </cell>
          <cell r="H861">
            <v>0</v>
          </cell>
          <cell r="I861">
            <v>0</v>
          </cell>
          <cell r="J861">
            <v>0</v>
          </cell>
          <cell r="K861">
            <v>0</v>
          </cell>
          <cell r="L861">
            <v>0</v>
          </cell>
          <cell r="M861">
            <v>0</v>
          </cell>
          <cell r="N861">
            <v>0</v>
          </cell>
        </row>
        <row r="862">
          <cell r="C862">
            <v>38718</v>
          </cell>
          <cell r="D862">
            <v>0</v>
          </cell>
          <cell r="E862">
            <v>0</v>
          </cell>
          <cell r="F862">
            <v>0</v>
          </cell>
          <cell r="G862">
            <v>0</v>
          </cell>
          <cell r="H862">
            <v>0</v>
          </cell>
          <cell r="I862">
            <v>0</v>
          </cell>
          <cell r="J862">
            <v>0</v>
          </cell>
          <cell r="K862">
            <v>0</v>
          </cell>
          <cell r="L862">
            <v>0</v>
          </cell>
          <cell r="M862">
            <v>0</v>
          </cell>
          <cell r="N862">
            <v>0</v>
          </cell>
        </row>
        <row r="864">
          <cell r="C864" t="str">
            <v>Non Incumbent</v>
          </cell>
          <cell r="D864" t="str">
            <v>Pulse</v>
          </cell>
          <cell r="E864" t="str">
            <v>AGL</v>
          </cell>
          <cell r="F864" t="str">
            <v>TXU</v>
          </cell>
          <cell r="G864" t="str">
            <v>CitiPower</v>
          </cell>
          <cell r="H864" t="str">
            <v>Powercor</v>
          </cell>
          <cell r="I864" t="str">
            <v>Integral</v>
          </cell>
          <cell r="J864" t="str">
            <v>EnergyAustralia</v>
          </cell>
          <cell r="K864" t="str">
            <v>Rural NSW</v>
          </cell>
          <cell r="L864" t="str">
            <v>Energex</v>
          </cell>
          <cell r="M864" t="str">
            <v>Ergon</v>
          </cell>
          <cell r="N864" t="str">
            <v>Non Incumbent</v>
          </cell>
        </row>
        <row r="865">
          <cell r="C865">
            <v>36526</v>
          </cell>
          <cell r="D865">
            <v>0</v>
          </cell>
          <cell r="E865">
            <v>0</v>
          </cell>
          <cell r="F865">
            <v>0</v>
          </cell>
          <cell r="G865">
            <v>0</v>
          </cell>
          <cell r="H865">
            <v>0</v>
          </cell>
          <cell r="I865">
            <v>0</v>
          </cell>
          <cell r="J865">
            <v>0</v>
          </cell>
          <cell r="K865">
            <v>0</v>
          </cell>
          <cell r="L865">
            <v>0</v>
          </cell>
          <cell r="M865">
            <v>0</v>
          </cell>
          <cell r="N865">
            <v>0</v>
          </cell>
        </row>
        <row r="866">
          <cell r="C866">
            <v>36892</v>
          </cell>
          <cell r="D866">
            <v>0</v>
          </cell>
          <cell r="E866">
            <v>0</v>
          </cell>
          <cell r="F866">
            <v>0</v>
          </cell>
          <cell r="G866">
            <v>0</v>
          </cell>
          <cell r="H866">
            <v>0</v>
          </cell>
          <cell r="I866">
            <v>0</v>
          </cell>
          <cell r="J866">
            <v>0</v>
          </cell>
          <cell r="K866">
            <v>0</v>
          </cell>
          <cell r="L866">
            <v>0</v>
          </cell>
          <cell r="M866">
            <v>0</v>
          </cell>
          <cell r="N866">
            <v>0</v>
          </cell>
        </row>
        <row r="867">
          <cell r="C867">
            <v>37257</v>
          </cell>
          <cell r="D867">
            <v>0.05</v>
          </cell>
          <cell r="E867">
            <v>0.05</v>
          </cell>
          <cell r="F867">
            <v>0.05</v>
          </cell>
          <cell r="G867">
            <v>0</v>
          </cell>
          <cell r="H867">
            <v>0.05</v>
          </cell>
          <cell r="I867">
            <v>0.05</v>
          </cell>
          <cell r="J867">
            <v>0.05</v>
          </cell>
          <cell r="K867">
            <v>0.05</v>
          </cell>
          <cell r="L867">
            <v>0.05</v>
          </cell>
          <cell r="M867">
            <v>0</v>
          </cell>
          <cell r="N867">
            <v>0</v>
          </cell>
        </row>
        <row r="868">
          <cell r="C868">
            <v>37622</v>
          </cell>
          <cell r="D868">
            <v>0.05</v>
          </cell>
          <cell r="E868">
            <v>0.05</v>
          </cell>
          <cell r="F868">
            <v>0.05</v>
          </cell>
          <cell r="G868">
            <v>0</v>
          </cell>
          <cell r="H868">
            <v>0.05</v>
          </cell>
          <cell r="I868">
            <v>0.05</v>
          </cell>
          <cell r="J868">
            <v>0.05</v>
          </cell>
          <cell r="K868">
            <v>0.05</v>
          </cell>
          <cell r="L868">
            <v>0.05</v>
          </cell>
          <cell r="M868">
            <v>0</v>
          </cell>
          <cell r="N868">
            <v>0</v>
          </cell>
        </row>
        <row r="869">
          <cell r="C869">
            <v>37987</v>
          </cell>
          <cell r="D869">
            <v>0.05</v>
          </cell>
          <cell r="E869">
            <v>0.05</v>
          </cell>
          <cell r="F869">
            <v>0.05</v>
          </cell>
          <cell r="G869">
            <v>0</v>
          </cell>
          <cell r="H869">
            <v>0.05</v>
          </cell>
          <cell r="I869">
            <v>0.05</v>
          </cell>
          <cell r="J869">
            <v>0.05</v>
          </cell>
          <cell r="K869">
            <v>0.05</v>
          </cell>
          <cell r="L869">
            <v>0.05</v>
          </cell>
          <cell r="M869">
            <v>0</v>
          </cell>
          <cell r="N869">
            <v>0</v>
          </cell>
        </row>
        <row r="870">
          <cell r="C870">
            <v>38353</v>
          </cell>
          <cell r="D870">
            <v>7.0000000000000007E-2</v>
          </cell>
          <cell r="E870">
            <v>7.0000000000000007E-2</v>
          </cell>
          <cell r="F870">
            <v>7.0000000000000007E-2</v>
          </cell>
          <cell r="G870">
            <v>0</v>
          </cell>
          <cell r="H870">
            <v>7.0000000000000007E-2</v>
          </cell>
          <cell r="I870">
            <v>0.05</v>
          </cell>
          <cell r="J870">
            <v>0.05</v>
          </cell>
          <cell r="K870">
            <v>0.05</v>
          </cell>
          <cell r="L870">
            <v>0.05</v>
          </cell>
          <cell r="M870">
            <v>0</v>
          </cell>
          <cell r="N870">
            <v>0</v>
          </cell>
        </row>
        <row r="871">
          <cell r="C871">
            <v>38718</v>
          </cell>
          <cell r="D871">
            <v>7.0000000000000007E-2</v>
          </cell>
          <cell r="E871">
            <v>7.0000000000000007E-2</v>
          </cell>
          <cell r="F871">
            <v>7.0000000000000007E-2</v>
          </cell>
          <cell r="G871">
            <v>0</v>
          </cell>
          <cell r="H871">
            <v>7.0000000000000007E-2</v>
          </cell>
          <cell r="I871">
            <v>0.05</v>
          </cell>
          <cell r="J871">
            <v>0.06</v>
          </cell>
          <cell r="K871">
            <v>0.05</v>
          </cell>
          <cell r="L871">
            <v>0.05</v>
          </cell>
          <cell r="M871">
            <v>0</v>
          </cell>
          <cell r="N871">
            <v>0</v>
          </cell>
        </row>
        <row r="883">
          <cell r="C883" t="str">
            <v>Pulse wins from:</v>
          </cell>
          <cell r="D883" t="str">
            <v>Pulse</v>
          </cell>
          <cell r="E883" t="str">
            <v>AGL</v>
          </cell>
          <cell r="F883" t="str">
            <v>TXU</v>
          </cell>
          <cell r="G883" t="str">
            <v>CitiPower</v>
          </cell>
          <cell r="H883" t="str">
            <v>Powercor</v>
          </cell>
          <cell r="I883" t="str">
            <v>Integral</v>
          </cell>
          <cell r="J883" t="str">
            <v>EnergyAustralia</v>
          </cell>
          <cell r="K883" t="str">
            <v>Rural NSW</v>
          </cell>
          <cell r="L883" t="str">
            <v>Energex</v>
          </cell>
          <cell r="M883" t="str">
            <v>Ergon</v>
          </cell>
          <cell r="N883" t="str">
            <v>Non Incumbent</v>
          </cell>
        </row>
        <row r="884">
          <cell r="C884">
            <v>36526</v>
          </cell>
          <cell r="D884">
            <v>0</v>
          </cell>
          <cell r="E884">
            <v>0</v>
          </cell>
          <cell r="F884">
            <v>0</v>
          </cell>
          <cell r="G884">
            <v>0</v>
          </cell>
          <cell r="H884">
            <v>0</v>
          </cell>
          <cell r="I884">
            <v>0</v>
          </cell>
          <cell r="J884">
            <v>0</v>
          </cell>
          <cell r="K884">
            <v>0</v>
          </cell>
          <cell r="L884">
            <v>0</v>
          </cell>
          <cell r="M884">
            <v>0</v>
          </cell>
          <cell r="N884">
            <v>0</v>
          </cell>
        </row>
        <row r="885">
          <cell r="C885">
            <v>36892</v>
          </cell>
          <cell r="D885">
            <v>0</v>
          </cell>
          <cell r="E885">
            <v>0</v>
          </cell>
          <cell r="F885">
            <v>0</v>
          </cell>
          <cell r="G885">
            <v>0</v>
          </cell>
          <cell r="H885">
            <v>0</v>
          </cell>
          <cell r="I885">
            <v>0</v>
          </cell>
          <cell r="J885">
            <v>0</v>
          </cell>
          <cell r="K885">
            <v>0</v>
          </cell>
          <cell r="L885">
            <v>0</v>
          </cell>
          <cell r="M885">
            <v>0</v>
          </cell>
          <cell r="N885">
            <v>0</v>
          </cell>
        </row>
        <row r="886">
          <cell r="C886">
            <v>37257</v>
          </cell>
          <cell r="D886">
            <v>0</v>
          </cell>
          <cell r="E886">
            <v>0</v>
          </cell>
          <cell r="F886">
            <v>0</v>
          </cell>
          <cell r="G886">
            <v>0</v>
          </cell>
          <cell r="H886">
            <v>0</v>
          </cell>
          <cell r="I886">
            <v>0</v>
          </cell>
          <cell r="J886">
            <v>0</v>
          </cell>
          <cell r="K886">
            <v>0</v>
          </cell>
          <cell r="L886">
            <v>0</v>
          </cell>
          <cell r="M886">
            <v>0</v>
          </cell>
          <cell r="N886">
            <v>0</v>
          </cell>
        </row>
        <row r="887">
          <cell r="C887">
            <v>37622</v>
          </cell>
          <cell r="D887">
            <v>0</v>
          </cell>
          <cell r="E887">
            <v>0.22</v>
          </cell>
          <cell r="F887">
            <v>0.2</v>
          </cell>
          <cell r="G887">
            <v>0</v>
          </cell>
          <cell r="H887">
            <v>0.2</v>
          </cell>
          <cell r="I887">
            <v>0.15</v>
          </cell>
          <cell r="J887">
            <v>0.2</v>
          </cell>
          <cell r="K887">
            <v>0.18</v>
          </cell>
          <cell r="L887">
            <v>0.2</v>
          </cell>
          <cell r="M887">
            <v>0</v>
          </cell>
          <cell r="N887">
            <v>0.2</v>
          </cell>
        </row>
        <row r="888">
          <cell r="C888">
            <v>37987</v>
          </cell>
          <cell r="D888">
            <v>0</v>
          </cell>
          <cell r="E888">
            <v>0.22</v>
          </cell>
          <cell r="F888">
            <v>0.2</v>
          </cell>
          <cell r="G888">
            <v>0</v>
          </cell>
          <cell r="H888">
            <v>0.2</v>
          </cell>
          <cell r="I888">
            <v>0.15</v>
          </cell>
          <cell r="J888">
            <v>0.2</v>
          </cell>
          <cell r="K888">
            <v>0.18</v>
          </cell>
          <cell r="L888">
            <v>0.2</v>
          </cell>
          <cell r="M888">
            <v>0</v>
          </cell>
          <cell r="N888">
            <v>0.2</v>
          </cell>
        </row>
        <row r="889">
          <cell r="C889">
            <v>38353</v>
          </cell>
          <cell r="D889">
            <v>0</v>
          </cell>
          <cell r="E889">
            <v>0.22</v>
          </cell>
          <cell r="F889">
            <v>0.2</v>
          </cell>
          <cell r="G889">
            <v>0</v>
          </cell>
          <cell r="H889">
            <v>0.2</v>
          </cell>
          <cell r="I889">
            <v>0.15</v>
          </cell>
          <cell r="J889">
            <v>0.2</v>
          </cell>
          <cell r="K889">
            <v>0.18</v>
          </cell>
          <cell r="L889">
            <v>0.2</v>
          </cell>
          <cell r="M889">
            <v>0</v>
          </cell>
          <cell r="N889">
            <v>0.2</v>
          </cell>
        </row>
        <row r="890">
          <cell r="C890">
            <v>38718</v>
          </cell>
          <cell r="D890">
            <v>0</v>
          </cell>
          <cell r="E890">
            <v>0.22</v>
          </cell>
          <cell r="F890">
            <v>0.2</v>
          </cell>
          <cell r="G890">
            <v>0</v>
          </cell>
          <cell r="H890">
            <v>0.2</v>
          </cell>
          <cell r="I890">
            <v>0.15</v>
          </cell>
          <cell r="J890">
            <v>0.2</v>
          </cell>
          <cell r="K890">
            <v>0.18</v>
          </cell>
          <cell r="L890">
            <v>0.2</v>
          </cell>
          <cell r="M890">
            <v>0</v>
          </cell>
          <cell r="N890">
            <v>0.2</v>
          </cell>
        </row>
        <row r="892">
          <cell r="C892" t="str">
            <v>AGL</v>
          </cell>
          <cell r="D892" t="str">
            <v>Pulse</v>
          </cell>
          <cell r="E892" t="str">
            <v>AGL</v>
          </cell>
          <cell r="F892" t="str">
            <v>TXU</v>
          </cell>
          <cell r="G892" t="str">
            <v>CitiPower</v>
          </cell>
          <cell r="H892" t="str">
            <v>Powercor</v>
          </cell>
          <cell r="I892" t="str">
            <v>Integral</v>
          </cell>
          <cell r="J892" t="str">
            <v>EnergyAustralia</v>
          </cell>
          <cell r="K892" t="str">
            <v>Rural NSW</v>
          </cell>
          <cell r="L892" t="str">
            <v>Energex</v>
          </cell>
          <cell r="M892" t="str">
            <v>Ergon</v>
          </cell>
          <cell r="N892" t="str">
            <v>Non Incumbent</v>
          </cell>
        </row>
        <row r="893">
          <cell r="C893">
            <v>36526</v>
          </cell>
          <cell r="D893">
            <v>0</v>
          </cell>
          <cell r="E893">
            <v>0</v>
          </cell>
          <cell r="F893">
            <v>0</v>
          </cell>
          <cell r="G893">
            <v>0</v>
          </cell>
          <cell r="H893">
            <v>0</v>
          </cell>
          <cell r="I893">
            <v>0</v>
          </cell>
          <cell r="J893">
            <v>0</v>
          </cell>
          <cell r="K893">
            <v>0</v>
          </cell>
          <cell r="L893">
            <v>0</v>
          </cell>
          <cell r="M893">
            <v>0</v>
          </cell>
          <cell r="N893">
            <v>0</v>
          </cell>
        </row>
        <row r="894">
          <cell r="C894">
            <v>36892</v>
          </cell>
          <cell r="D894">
            <v>0</v>
          </cell>
          <cell r="E894">
            <v>0</v>
          </cell>
          <cell r="F894">
            <v>0</v>
          </cell>
          <cell r="G894">
            <v>0</v>
          </cell>
          <cell r="H894">
            <v>0</v>
          </cell>
          <cell r="I894">
            <v>0</v>
          </cell>
          <cell r="J894">
            <v>0</v>
          </cell>
          <cell r="K894">
            <v>0</v>
          </cell>
          <cell r="L894">
            <v>0</v>
          </cell>
          <cell r="M894">
            <v>0</v>
          </cell>
          <cell r="N894">
            <v>0</v>
          </cell>
        </row>
        <row r="895">
          <cell r="C895">
            <v>37257</v>
          </cell>
          <cell r="D895">
            <v>0</v>
          </cell>
          <cell r="E895">
            <v>0</v>
          </cell>
          <cell r="F895">
            <v>0</v>
          </cell>
          <cell r="G895">
            <v>0</v>
          </cell>
          <cell r="H895">
            <v>0</v>
          </cell>
          <cell r="I895">
            <v>0</v>
          </cell>
          <cell r="J895">
            <v>0</v>
          </cell>
          <cell r="K895">
            <v>0</v>
          </cell>
          <cell r="L895">
            <v>0</v>
          </cell>
          <cell r="M895">
            <v>0</v>
          </cell>
          <cell r="N895">
            <v>0</v>
          </cell>
        </row>
        <row r="896">
          <cell r="C896">
            <v>37622</v>
          </cell>
          <cell r="D896">
            <v>0.2</v>
          </cell>
          <cell r="E896">
            <v>0</v>
          </cell>
          <cell r="F896">
            <v>0.2</v>
          </cell>
          <cell r="G896">
            <v>0</v>
          </cell>
          <cell r="H896">
            <v>0.22</v>
          </cell>
          <cell r="I896">
            <v>0.18</v>
          </cell>
          <cell r="J896">
            <v>0.2</v>
          </cell>
          <cell r="K896">
            <v>0.18</v>
          </cell>
          <cell r="L896">
            <v>0.2</v>
          </cell>
          <cell r="M896">
            <v>0</v>
          </cell>
          <cell r="N896">
            <v>0.15</v>
          </cell>
        </row>
        <row r="897">
          <cell r="C897">
            <v>37987</v>
          </cell>
          <cell r="D897">
            <v>0.2</v>
          </cell>
          <cell r="E897">
            <v>0</v>
          </cell>
          <cell r="F897">
            <v>0.2</v>
          </cell>
          <cell r="G897">
            <v>0</v>
          </cell>
          <cell r="H897">
            <v>0.22</v>
          </cell>
          <cell r="I897">
            <v>0.18</v>
          </cell>
          <cell r="J897">
            <v>0.2</v>
          </cell>
          <cell r="K897">
            <v>0.18</v>
          </cell>
          <cell r="L897">
            <v>0.2</v>
          </cell>
          <cell r="M897">
            <v>0</v>
          </cell>
          <cell r="N897">
            <v>0.15</v>
          </cell>
        </row>
        <row r="898">
          <cell r="C898">
            <v>38353</v>
          </cell>
          <cell r="D898">
            <v>0.2</v>
          </cell>
          <cell r="E898">
            <v>0</v>
          </cell>
          <cell r="F898">
            <v>0.2</v>
          </cell>
          <cell r="G898">
            <v>0</v>
          </cell>
          <cell r="H898">
            <v>0.22</v>
          </cell>
          <cell r="I898">
            <v>0.18</v>
          </cell>
          <cell r="J898">
            <v>0.2</v>
          </cell>
          <cell r="K898">
            <v>0.18</v>
          </cell>
          <cell r="L898">
            <v>0.2</v>
          </cell>
          <cell r="M898">
            <v>0</v>
          </cell>
          <cell r="N898">
            <v>0.15</v>
          </cell>
        </row>
        <row r="899">
          <cell r="C899">
            <v>38718</v>
          </cell>
          <cell r="D899">
            <v>0.2</v>
          </cell>
          <cell r="E899">
            <v>0</v>
          </cell>
          <cell r="F899">
            <v>0.2</v>
          </cell>
          <cell r="G899">
            <v>0</v>
          </cell>
          <cell r="H899">
            <v>0.22</v>
          </cell>
          <cell r="I899">
            <v>0.18</v>
          </cell>
          <cell r="J899">
            <v>0.2</v>
          </cell>
          <cell r="K899">
            <v>0.18</v>
          </cell>
          <cell r="L899">
            <v>0.2</v>
          </cell>
          <cell r="M899">
            <v>0</v>
          </cell>
          <cell r="N899">
            <v>0.15</v>
          </cell>
        </row>
        <row r="901">
          <cell r="C901" t="str">
            <v>TXU</v>
          </cell>
          <cell r="D901" t="str">
            <v>Pulse</v>
          </cell>
          <cell r="E901" t="str">
            <v>AGL</v>
          </cell>
          <cell r="F901" t="str">
            <v>TXU</v>
          </cell>
          <cell r="G901" t="str">
            <v>CitiPower</v>
          </cell>
          <cell r="H901" t="str">
            <v>Powercor</v>
          </cell>
          <cell r="I901" t="str">
            <v>Integral</v>
          </cell>
          <cell r="J901" t="str">
            <v>EnergyAustralia</v>
          </cell>
          <cell r="K901" t="str">
            <v>Rural NSW</v>
          </cell>
          <cell r="L901" t="str">
            <v>Energex</v>
          </cell>
          <cell r="M901" t="str">
            <v>Ergon</v>
          </cell>
          <cell r="N901" t="str">
            <v>Non Incumbent</v>
          </cell>
        </row>
        <row r="902">
          <cell r="C902">
            <v>36526</v>
          </cell>
          <cell r="D902">
            <v>0</v>
          </cell>
          <cell r="E902">
            <v>0</v>
          </cell>
          <cell r="F902">
            <v>0</v>
          </cell>
          <cell r="G902">
            <v>0</v>
          </cell>
          <cell r="H902">
            <v>0</v>
          </cell>
          <cell r="I902">
            <v>0</v>
          </cell>
          <cell r="J902">
            <v>0</v>
          </cell>
          <cell r="K902">
            <v>0</v>
          </cell>
          <cell r="L902">
            <v>0</v>
          </cell>
          <cell r="M902">
            <v>0</v>
          </cell>
          <cell r="N902">
            <v>0</v>
          </cell>
        </row>
        <row r="903">
          <cell r="C903">
            <v>36892</v>
          </cell>
          <cell r="D903">
            <v>0</v>
          </cell>
          <cell r="E903">
            <v>0</v>
          </cell>
          <cell r="F903">
            <v>0</v>
          </cell>
          <cell r="G903">
            <v>0</v>
          </cell>
          <cell r="H903">
            <v>0</v>
          </cell>
          <cell r="I903">
            <v>0</v>
          </cell>
          <cell r="J903">
            <v>0</v>
          </cell>
          <cell r="K903">
            <v>0</v>
          </cell>
          <cell r="L903">
            <v>0</v>
          </cell>
          <cell r="M903">
            <v>0</v>
          </cell>
          <cell r="N903">
            <v>0</v>
          </cell>
        </row>
        <row r="904">
          <cell r="C904">
            <v>37257</v>
          </cell>
          <cell r="D904">
            <v>0</v>
          </cell>
          <cell r="E904">
            <v>0</v>
          </cell>
          <cell r="F904">
            <v>0</v>
          </cell>
          <cell r="G904">
            <v>0</v>
          </cell>
          <cell r="H904">
            <v>0</v>
          </cell>
          <cell r="I904">
            <v>0</v>
          </cell>
          <cell r="J904">
            <v>0</v>
          </cell>
          <cell r="K904">
            <v>0</v>
          </cell>
          <cell r="L904">
            <v>0</v>
          </cell>
          <cell r="M904">
            <v>0</v>
          </cell>
          <cell r="N904">
            <v>0</v>
          </cell>
        </row>
        <row r="905">
          <cell r="C905">
            <v>37622</v>
          </cell>
          <cell r="D905">
            <v>0.18</v>
          </cell>
          <cell r="E905">
            <v>0.18</v>
          </cell>
          <cell r="F905">
            <v>0</v>
          </cell>
          <cell r="G905">
            <v>0</v>
          </cell>
          <cell r="H905">
            <v>0.2</v>
          </cell>
          <cell r="I905">
            <v>0.15</v>
          </cell>
          <cell r="J905">
            <v>0.18</v>
          </cell>
          <cell r="K905">
            <v>0.18</v>
          </cell>
          <cell r="L905">
            <v>0.18</v>
          </cell>
          <cell r="M905">
            <v>0</v>
          </cell>
          <cell r="N905">
            <v>0.15</v>
          </cell>
        </row>
        <row r="906">
          <cell r="C906">
            <v>37987</v>
          </cell>
          <cell r="D906">
            <v>0.18</v>
          </cell>
          <cell r="E906">
            <v>0.18</v>
          </cell>
          <cell r="F906">
            <v>0</v>
          </cell>
          <cell r="G906">
            <v>0</v>
          </cell>
          <cell r="H906">
            <v>0.2</v>
          </cell>
          <cell r="I906">
            <v>0.15</v>
          </cell>
          <cell r="J906">
            <v>0.18</v>
          </cell>
          <cell r="K906">
            <v>0.18</v>
          </cell>
          <cell r="L906">
            <v>0.18</v>
          </cell>
          <cell r="M906">
            <v>0</v>
          </cell>
          <cell r="N906">
            <v>0.15</v>
          </cell>
        </row>
        <row r="907">
          <cell r="C907">
            <v>38353</v>
          </cell>
          <cell r="D907">
            <v>0.18</v>
          </cell>
          <cell r="E907">
            <v>0.18</v>
          </cell>
          <cell r="F907">
            <v>0</v>
          </cell>
          <cell r="G907">
            <v>0</v>
          </cell>
          <cell r="H907">
            <v>0.2</v>
          </cell>
          <cell r="I907">
            <v>0.15</v>
          </cell>
          <cell r="J907">
            <v>0.18</v>
          </cell>
          <cell r="K907">
            <v>0.18</v>
          </cell>
          <cell r="L907">
            <v>0.18</v>
          </cell>
          <cell r="M907">
            <v>0</v>
          </cell>
          <cell r="N907">
            <v>0.15</v>
          </cell>
        </row>
        <row r="908">
          <cell r="C908">
            <v>38718</v>
          </cell>
          <cell r="D908">
            <v>0.18</v>
          </cell>
          <cell r="E908">
            <v>0.18</v>
          </cell>
          <cell r="F908">
            <v>0</v>
          </cell>
          <cell r="G908">
            <v>0</v>
          </cell>
          <cell r="H908">
            <v>0.2</v>
          </cell>
          <cell r="I908">
            <v>0.15</v>
          </cell>
          <cell r="J908">
            <v>0.18</v>
          </cell>
          <cell r="K908">
            <v>0.18</v>
          </cell>
          <cell r="L908">
            <v>0.18</v>
          </cell>
          <cell r="M908">
            <v>0</v>
          </cell>
          <cell r="N908">
            <v>0.15</v>
          </cell>
        </row>
        <row r="910">
          <cell r="C910" t="str">
            <v>CitiPower</v>
          </cell>
          <cell r="D910" t="str">
            <v>Pulse</v>
          </cell>
          <cell r="E910" t="str">
            <v>AGL</v>
          </cell>
          <cell r="F910" t="str">
            <v>TXU</v>
          </cell>
          <cell r="G910" t="str">
            <v>CitiPower</v>
          </cell>
          <cell r="H910" t="str">
            <v>Powercor</v>
          </cell>
          <cell r="I910" t="str">
            <v>Integral</v>
          </cell>
          <cell r="J910" t="str">
            <v>EnergyAustralia</v>
          </cell>
          <cell r="K910" t="str">
            <v>Rural NSW</v>
          </cell>
          <cell r="L910" t="str">
            <v>Energex</v>
          </cell>
          <cell r="M910" t="str">
            <v>Ergon</v>
          </cell>
          <cell r="N910" t="str">
            <v>Non Incumbent</v>
          </cell>
        </row>
        <row r="911">
          <cell r="C911">
            <v>36526</v>
          </cell>
          <cell r="D911">
            <v>0</v>
          </cell>
          <cell r="E911">
            <v>0</v>
          </cell>
          <cell r="F911">
            <v>0</v>
          </cell>
          <cell r="G911">
            <v>0</v>
          </cell>
          <cell r="H911">
            <v>0</v>
          </cell>
          <cell r="I911">
            <v>0</v>
          </cell>
          <cell r="J911">
            <v>0</v>
          </cell>
          <cell r="K911">
            <v>0</v>
          </cell>
          <cell r="L911">
            <v>0</v>
          </cell>
          <cell r="M911">
            <v>0</v>
          </cell>
          <cell r="N911">
            <v>0</v>
          </cell>
        </row>
        <row r="912">
          <cell r="C912">
            <v>36892</v>
          </cell>
          <cell r="D912">
            <v>0</v>
          </cell>
          <cell r="E912">
            <v>0</v>
          </cell>
          <cell r="F912">
            <v>0</v>
          </cell>
          <cell r="G912">
            <v>0</v>
          </cell>
          <cell r="H912">
            <v>0</v>
          </cell>
          <cell r="I912">
            <v>0</v>
          </cell>
          <cell r="J912">
            <v>0</v>
          </cell>
          <cell r="K912">
            <v>0</v>
          </cell>
          <cell r="L912">
            <v>0</v>
          </cell>
          <cell r="M912">
            <v>0</v>
          </cell>
          <cell r="N912">
            <v>0</v>
          </cell>
        </row>
        <row r="913">
          <cell r="C913">
            <v>37257</v>
          </cell>
          <cell r="D913">
            <v>0</v>
          </cell>
          <cell r="E913">
            <v>0</v>
          </cell>
          <cell r="F913">
            <v>0</v>
          </cell>
          <cell r="G913">
            <v>0</v>
          </cell>
          <cell r="H913">
            <v>0</v>
          </cell>
          <cell r="I913">
            <v>0</v>
          </cell>
          <cell r="J913">
            <v>0</v>
          </cell>
          <cell r="K913">
            <v>0</v>
          </cell>
          <cell r="L913">
            <v>0</v>
          </cell>
          <cell r="M913">
            <v>0</v>
          </cell>
          <cell r="N913">
            <v>0</v>
          </cell>
        </row>
        <row r="914">
          <cell r="C914">
            <v>37622</v>
          </cell>
          <cell r="D914">
            <v>0</v>
          </cell>
          <cell r="E914">
            <v>0</v>
          </cell>
          <cell r="F914">
            <v>0</v>
          </cell>
          <cell r="G914">
            <v>0</v>
          </cell>
          <cell r="H914">
            <v>0</v>
          </cell>
          <cell r="I914">
            <v>0</v>
          </cell>
          <cell r="J914">
            <v>0</v>
          </cell>
          <cell r="K914">
            <v>0</v>
          </cell>
          <cell r="L914">
            <v>0</v>
          </cell>
          <cell r="M914">
            <v>0</v>
          </cell>
          <cell r="N914">
            <v>0</v>
          </cell>
        </row>
        <row r="915">
          <cell r="C915">
            <v>37987</v>
          </cell>
          <cell r="D915">
            <v>0</v>
          </cell>
          <cell r="E915">
            <v>0</v>
          </cell>
          <cell r="F915">
            <v>0</v>
          </cell>
          <cell r="G915">
            <v>0</v>
          </cell>
          <cell r="H915">
            <v>0</v>
          </cell>
          <cell r="I915">
            <v>0</v>
          </cell>
          <cell r="J915">
            <v>0</v>
          </cell>
          <cell r="K915">
            <v>0</v>
          </cell>
          <cell r="L915">
            <v>0</v>
          </cell>
          <cell r="M915">
            <v>0</v>
          </cell>
          <cell r="N915">
            <v>0</v>
          </cell>
        </row>
        <row r="916">
          <cell r="C916">
            <v>38353</v>
          </cell>
          <cell r="D916">
            <v>0</v>
          </cell>
          <cell r="E916">
            <v>0</v>
          </cell>
          <cell r="F916">
            <v>0</v>
          </cell>
          <cell r="G916">
            <v>0</v>
          </cell>
          <cell r="H916">
            <v>0</v>
          </cell>
          <cell r="I916">
            <v>0</v>
          </cell>
          <cell r="J916">
            <v>0</v>
          </cell>
          <cell r="K916">
            <v>0</v>
          </cell>
          <cell r="L916">
            <v>0</v>
          </cell>
          <cell r="M916">
            <v>0</v>
          </cell>
          <cell r="N916">
            <v>0</v>
          </cell>
        </row>
        <row r="917">
          <cell r="C917">
            <v>38718</v>
          </cell>
          <cell r="D917">
            <v>0</v>
          </cell>
          <cell r="E917">
            <v>0</v>
          </cell>
          <cell r="F917">
            <v>0</v>
          </cell>
          <cell r="G917">
            <v>0</v>
          </cell>
          <cell r="H917">
            <v>0</v>
          </cell>
          <cell r="I917">
            <v>0</v>
          </cell>
          <cell r="J917">
            <v>0</v>
          </cell>
          <cell r="K917">
            <v>0</v>
          </cell>
          <cell r="L917">
            <v>0</v>
          </cell>
          <cell r="M917">
            <v>0</v>
          </cell>
          <cell r="N917">
            <v>0</v>
          </cell>
        </row>
        <row r="919">
          <cell r="C919" t="str">
            <v>Powercor</v>
          </cell>
          <cell r="D919" t="str">
            <v>Pulse</v>
          </cell>
          <cell r="E919" t="str">
            <v>AGL</v>
          </cell>
          <cell r="F919" t="str">
            <v>TXU</v>
          </cell>
          <cell r="G919" t="str">
            <v>CitiPower</v>
          </cell>
          <cell r="H919" t="str">
            <v>Powercor</v>
          </cell>
          <cell r="I919" t="str">
            <v>Integral</v>
          </cell>
          <cell r="J919" t="str">
            <v>EnergyAustralia</v>
          </cell>
          <cell r="K919" t="str">
            <v>Rural NSW</v>
          </cell>
          <cell r="L919" t="str">
            <v>Energex</v>
          </cell>
          <cell r="M919" t="str">
            <v>Ergon</v>
          </cell>
          <cell r="N919" t="str">
            <v>Non Incumbent</v>
          </cell>
        </row>
        <row r="920">
          <cell r="C920">
            <v>36526</v>
          </cell>
          <cell r="D920">
            <v>0</v>
          </cell>
          <cell r="E920">
            <v>0</v>
          </cell>
          <cell r="F920">
            <v>0</v>
          </cell>
          <cell r="G920">
            <v>0</v>
          </cell>
          <cell r="H920">
            <v>0</v>
          </cell>
          <cell r="I920">
            <v>0</v>
          </cell>
          <cell r="J920">
            <v>0</v>
          </cell>
          <cell r="K920">
            <v>0</v>
          </cell>
          <cell r="L920">
            <v>0</v>
          </cell>
          <cell r="M920">
            <v>0</v>
          </cell>
          <cell r="N920">
            <v>0</v>
          </cell>
        </row>
        <row r="921">
          <cell r="C921">
            <v>36892</v>
          </cell>
          <cell r="D921">
            <v>0</v>
          </cell>
          <cell r="E921">
            <v>0</v>
          </cell>
          <cell r="F921">
            <v>0</v>
          </cell>
          <cell r="G921">
            <v>0</v>
          </cell>
          <cell r="H921">
            <v>0</v>
          </cell>
          <cell r="I921">
            <v>0</v>
          </cell>
          <cell r="J921">
            <v>0</v>
          </cell>
          <cell r="K921">
            <v>0</v>
          </cell>
          <cell r="L921">
            <v>0</v>
          </cell>
          <cell r="M921">
            <v>0</v>
          </cell>
          <cell r="N921">
            <v>0</v>
          </cell>
        </row>
        <row r="922">
          <cell r="C922">
            <v>37257</v>
          </cell>
          <cell r="D922">
            <v>0</v>
          </cell>
          <cell r="E922">
            <v>0</v>
          </cell>
          <cell r="F922">
            <v>0</v>
          </cell>
          <cell r="G922">
            <v>0</v>
          </cell>
          <cell r="H922">
            <v>0</v>
          </cell>
          <cell r="I922">
            <v>0</v>
          </cell>
          <cell r="J922">
            <v>0</v>
          </cell>
          <cell r="K922">
            <v>0</v>
          </cell>
          <cell r="L922">
            <v>0</v>
          </cell>
          <cell r="M922">
            <v>0</v>
          </cell>
          <cell r="N922">
            <v>0</v>
          </cell>
        </row>
        <row r="923">
          <cell r="C923">
            <v>37622</v>
          </cell>
          <cell r="D923">
            <v>0.25</v>
          </cell>
          <cell r="E923">
            <v>0.22</v>
          </cell>
          <cell r="F923">
            <v>0.22</v>
          </cell>
          <cell r="G923">
            <v>0</v>
          </cell>
          <cell r="H923">
            <v>0</v>
          </cell>
          <cell r="I923">
            <v>0.18</v>
          </cell>
          <cell r="J923">
            <v>0.18</v>
          </cell>
          <cell r="K923">
            <v>0.15</v>
          </cell>
          <cell r="L923">
            <v>0.22</v>
          </cell>
          <cell r="M923">
            <v>0</v>
          </cell>
          <cell r="N923">
            <v>0.15</v>
          </cell>
        </row>
        <row r="924">
          <cell r="C924">
            <v>37987</v>
          </cell>
          <cell r="D924">
            <v>0.25</v>
          </cell>
          <cell r="E924">
            <v>0.22</v>
          </cell>
          <cell r="F924">
            <v>0.22</v>
          </cell>
          <cell r="G924">
            <v>0</v>
          </cell>
          <cell r="H924">
            <v>0</v>
          </cell>
          <cell r="I924">
            <v>0.18</v>
          </cell>
          <cell r="J924">
            <v>0.18</v>
          </cell>
          <cell r="K924">
            <v>0.15</v>
          </cell>
          <cell r="L924">
            <v>0.22</v>
          </cell>
          <cell r="M924">
            <v>0</v>
          </cell>
          <cell r="N924">
            <v>0.15</v>
          </cell>
        </row>
        <row r="925">
          <cell r="C925">
            <v>38353</v>
          </cell>
          <cell r="D925">
            <v>0.25</v>
          </cell>
          <cell r="E925">
            <v>0.22</v>
          </cell>
          <cell r="F925">
            <v>0.22</v>
          </cell>
          <cell r="G925">
            <v>0</v>
          </cell>
          <cell r="H925">
            <v>0</v>
          </cell>
          <cell r="I925">
            <v>0.18</v>
          </cell>
          <cell r="J925">
            <v>0.18</v>
          </cell>
          <cell r="K925">
            <v>0.15</v>
          </cell>
          <cell r="L925">
            <v>0.22</v>
          </cell>
          <cell r="M925">
            <v>0</v>
          </cell>
          <cell r="N925">
            <v>0.15</v>
          </cell>
        </row>
        <row r="926">
          <cell r="C926">
            <v>38718</v>
          </cell>
          <cell r="D926">
            <v>0.25</v>
          </cell>
          <cell r="E926">
            <v>0.22</v>
          </cell>
          <cell r="F926">
            <v>0.22</v>
          </cell>
          <cell r="G926">
            <v>0</v>
          </cell>
          <cell r="H926">
            <v>0</v>
          </cell>
          <cell r="I926">
            <v>0.18</v>
          </cell>
          <cell r="J926">
            <v>0.18</v>
          </cell>
          <cell r="K926">
            <v>0.15</v>
          </cell>
          <cell r="L926">
            <v>0.22</v>
          </cell>
          <cell r="M926">
            <v>0</v>
          </cell>
          <cell r="N926">
            <v>0.15</v>
          </cell>
        </row>
        <row r="928">
          <cell r="C928" t="str">
            <v>Integral</v>
          </cell>
          <cell r="D928" t="str">
            <v>Pulse</v>
          </cell>
          <cell r="E928" t="str">
            <v>AGL</v>
          </cell>
          <cell r="F928" t="str">
            <v>TXU</v>
          </cell>
          <cell r="G928" t="str">
            <v>CitiPower</v>
          </cell>
          <cell r="H928" t="str">
            <v>Powercor</v>
          </cell>
          <cell r="I928" t="str">
            <v>Integral</v>
          </cell>
          <cell r="J928" t="str">
            <v>EnergyAustralia</v>
          </cell>
          <cell r="K928" t="str">
            <v>Rural NSW</v>
          </cell>
          <cell r="L928" t="str">
            <v>Energex</v>
          </cell>
          <cell r="M928" t="str">
            <v>Ergon</v>
          </cell>
          <cell r="N928" t="str">
            <v>Non Incumbent</v>
          </cell>
        </row>
        <row r="929">
          <cell r="C929">
            <v>36526</v>
          </cell>
          <cell r="D929">
            <v>0</v>
          </cell>
          <cell r="E929">
            <v>0</v>
          </cell>
          <cell r="F929">
            <v>0</v>
          </cell>
          <cell r="G929">
            <v>0</v>
          </cell>
          <cell r="H929">
            <v>0</v>
          </cell>
          <cell r="I929">
            <v>0</v>
          </cell>
          <cell r="J929">
            <v>0</v>
          </cell>
          <cell r="K929">
            <v>0</v>
          </cell>
          <cell r="L929">
            <v>0</v>
          </cell>
          <cell r="M929">
            <v>0</v>
          </cell>
          <cell r="N929">
            <v>0</v>
          </cell>
        </row>
        <row r="930">
          <cell r="C930">
            <v>36892</v>
          </cell>
          <cell r="D930">
            <v>0</v>
          </cell>
          <cell r="E930">
            <v>0</v>
          </cell>
          <cell r="F930">
            <v>0</v>
          </cell>
          <cell r="G930">
            <v>0</v>
          </cell>
          <cell r="H930">
            <v>0</v>
          </cell>
          <cell r="I930">
            <v>0</v>
          </cell>
          <cell r="J930">
            <v>0</v>
          </cell>
          <cell r="K930">
            <v>0</v>
          </cell>
          <cell r="L930">
            <v>0</v>
          </cell>
          <cell r="M930">
            <v>0</v>
          </cell>
          <cell r="N930">
            <v>0</v>
          </cell>
        </row>
        <row r="931">
          <cell r="C931">
            <v>37257</v>
          </cell>
          <cell r="D931">
            <v>0</v>
          </cell>
          <cell r="E931">
            <v>0</v>
          </cell>
          <cell r="F931">
            <v>0</v>
          </cell>
          <cell r="G931">
            <v>0</v>
          </cell>
          <cell r="H931">
            <v>0</v>
          </cell>
          <cell r="I931">
            <v>0</v>
          </cell>
          <cell r="J931">
            <v>0</v>
          </cell>
          <cell r="K931">
            <v>0</v>
          </cell>
          <cell r="L931">
            <v>0</v>
          </cell>
          <cell r="M931">
            <v>0</v>
          </cell>
          <cell r="N931">
            <v>0</v>
          </cell>
        </row>
        <row r="932">
          <cell r="C932">
            <v>37622</v>
          </cell>
          <cell r="D932">
            <v>0</v>
          </cell>
          <cell r="E932">
            <v>0</v>
          </cell>
          <cell r="F932">
            <v>0</v>
          </cell>
          <cell r="G932">
            <v>0</v>
          </cell>
          <cell r="H932">
            <v>0</v>
          </cell>
          <cell r="I932">
            <v>0</v>
          </cell>
          <cell r="J932">
            <v>0</v>
          </cell>
          <cell r="K932">
            <v>0</v>
          </cell>
          <cell r="L932">
            <v>0</v>
          </cell>
          <cell r="M932">
            <v>0</v>
          </cell>
          <cell r="N932">
            <v>0</v>
          </cell>
        </row>
        <row r="933">
          <cell r="C933">
            <v>37987</v>
          </cell>
          <cell r="D933">
            <v>0</v>
          </cell>
          <cell r="E933">
            <v>0</v>
          </cell>
          <cell r="F933">
            <v>0</v>
          </cell>
          <cell r="G933">
            <v>0</v>
          </cell>
          <cell r="H933">
            <v>0</v>
          </cell>
          <cell r="I933">
            <v>0</v>
          </cell>
          <cell r="J933">
            <v>0</v>
          </cell>
          <cell r="K933">
            <v>0</v>
          </cell>
          <cell r="L933">
            <v>0</v>
          </cell>
          <cell r="M933">
            <v>0</v>
          </cell>
          <cell r="N933">
            <v>0</v>
          </cell>
        </row>
        <row r="934">
          <cell r="C934">
            <v>38353</v>
          </cell>
          <cell r="D934">
            <v>0</v>
          </cell>
          <cell r="E934">
            <v>0</v>
          </cell>
          <cell r="F934">
            <v>0</v>
          </cell>
          <cell r="G934">
            <v>0</v>
          </cell>
          <cell r="H934">
            <v>0</v>
          </cell>
          <cell r="I934">
            <v>0</v>
          </cell>
          <cell r="J934">
            <v>0</v>
          </cell>
          <cell r="K934">
            <v>0</v>
          </cell>
          <cell r="L934">
            <v>0</v>
          </cell>
          <cell r="M934">
            <v>0</v>
          </cell>
          <cell r="N934">
            <v>0</v>
          </cell>
        </row>
        <row r="935">
          <cell r="C935">
            <v>38718</v>
          </cell>
          <cell r="D935">
            <v>0</v>
          </cell>
          <cell r="E935">
            <v>0</v>
          </cell>
          <cell r="F935">
            <v>0</v>
          </cell>
          <cell r="G935">
            <v>0</v>
          </cell>
          <cell r="H935">
            <v>0</v>
          </cell>
          <cell r="I935">
            <v>0</v>
          </cell>
          <cell r="J935">
            <v>0</v>
          </cell>
          <cell r="K935">
            <v>0</v>
          </cell>
          <cell r="L935">
            <v>0</v>
          </cell>
          <cell r="M935">
            <v>0</v>
          </cell>
          <cell r="N935">
            <v>0</v>
          </cell>
        </row>
        <row r="937">
          <cell r="C937" t="str">
            <v>EnergyAustralia</v>
          </cell>
          <cell r="D937" t="str">
            <v>Pulse</v>
          </cell>
          <cell r="E937" t="str">
            <v>AGL</v>
          </cell>
          <cell r="F937" t="str">
            <v>TXU</v>
          </cell>
          <cell r="G937" t="str">
            <v>CitiPower</v>
          </cell>
          <cell r="H937" t="str">
            <v>Powercor</v>
          </cell>
          <cell r="I937" t="str">
            <v>Integral</v>
          </cell>
          <cell r="J937" t="str">
            <v>EnergyAustralia</v>
          </cell>
          <cell r="K937" t="str">
            <v>Rural NSW</v>
          </cell>
          <cell r="L937" t="str">
            <v>Energex</v>
          </cell>
          <cell r="M937" t="str">
            <v>Ergon</v>
          </cell>
          <cell r="N937" t="str">
            <v>Non Incumbent</v>
          </cell>
        </row>
        <row r="938">
          <cell r="C938">
            <v>36526</v>
          </cell>
          <cell r="D938">
            <v>0</v>
          </cell>
          <cell r="E938">
            <v>0</v>
          </cell>
          <cell r="F938">
            <v>0</v>
          </cell>
          <cell r="G938">
            <v>0</v>
          </cell>
          <cell r="H938">
            <v>0</v>
          </cell>
          <cell r="I938">
            <v>0</v>
          </cell>
          <cell r="J938">
            <v>0</v>
          </cell>
          <cell r="K938">
            <v>0</v>
          </cell>
          <cell r="L938">
            <v>0</v>
          </cell>
          <cell r="M938">
            <v>0</v>
          </cell>
          <cell r="N938">
            <v>0</v>
          </cell>
        </row>
        <row r="939">
          <cell r="C939">
            <v>36892</v>
          </cell>
          <cell r="D939">
            <v>0</v>
          </cell>
          <cell r="E939">
            <v>0</v>
          </cell>
          <cell r="F939">
            <v>0</v>
          </cell>
          <cell r="G939">
            <v>0</v>
          </cell>
          <cell r="H939">
            <v>0</v>
          </cell>
          <cell r="I939">
            <v>0</v>
          </cell>
          <cell r="J939">
            <v>0</v>
          </cell>
          <cell r="K939">
            <v>0</v>
          </cell>
          <cell r="L939">
            <v>0</v>
          </cell>
          <cell r="M939">
            <v>0</v>
          </cell>
          <cell r="N939">
            <v>0</v>
          </cell>
        </row>
        <row r="940">
          <cell r="C940">
            <v>37257</v>
          </cell>
          <cell r="D940">
            <v>0</v>
          </cell>
          <cell r="E940">
            <v>0</v>
          </cell>
          <cell r="F940">
            <v>0</v>
          </cell>
          <cell r="G940">
            <v>0</v>
          </cell>
          <cell r="H940">
            <v>0</v>
          </cell>
          <cell r="I940">
            <v>0</v>
          </cell>
          <cell r="J940">
            <v>0</v>
          </cell>
          <cell r="K940">
            <v>0</v>
          </cell>
          <cell r="L940">
            <v>0</v>
          </cell>
          <cell r="M940">
            <v>0</v>
          </cell>
          <cell r="N940">
            <v>0</v>
          </cell>
        </row>
        <row r="941">
          <cell r="C941">
            <v>37622</v>
          </cell>
          <cell r="D941">
            <v>0.15</v>
          </cell>
          <cell r="E941">
            <v>0.15</v>
          </cell>
          <cell r="F941">
            <v>0.15</v>
          </cell>
          <cell r="G941">
            <v>0</v>
          </cell>
          <cell r="H941">
            <v>0.15</v>
          </cell>
          <cell r="I941">
            <v>0.12</v>
          </cell>
          <cell r="J941">
            <v>0</v>
          </cell>
          <cell r="K941">
            <v>0.16</v>
          </cell>
          <cell r="L941">
            <v>0.15</v>
          </cell>
          <cell r="M941">
            <v>0</v>
          </cell>
          <cell r="N941">
            <v>0.15</v>
          </cell>
        </row>
        <row r="942">
          <cell r="C942">
            <v>37987</v>
          </cell>
          <cell r="D942">
            <v>0.15</v>
          </cell>
          <cell r="E942">
            <v>0.15</v>
          </cell>
          <cell r="F942">
            <v>0.15</v>
          </cell>
          <cell r="G942">
            <v>0</v>
          </cell>
          <cell r="H942">
            <v>0.15</v>
          </cell>
          <cell r="I942">
            <v>0.12</v>
          </cell>
          <cell r="J942">
            <v>0</v>
          </cell>
          <cell r="K942">
            <v>0.16</v>
          </cell>
          <cell r="L942">
            <v>0.15</v>
          </cell>
          <cell r="M942">
            <v>0</v>
          </cell>
          <cell r="N942">
            <v>0.15</v>
          </cell>
        </row>
        <row r="943">
          <cell r="C943">
            <v>38353</v>
          </cell>
          <cell r="D943">
            <v>0.15</v>
          </cell>
          <cell r="E943">
            <v>0.15</v>
          </cell>
          <cell r="F943">
            <v>0.15</v>
          </cell>
          <cell r="G943">
            <v>0</v>
          </cell>
          <cell r="H943">
            <v>0.15</v>
          </cell>
          <cell r="I943">
            <v>0.12</v>
          </cell>
          <cell r="J943">
            <v>0</v>
          </cell>
          <cell r="K943">
            <v>0.16</v>
          </cell>
          <cell r="L943">
            <v>0.15</v>
          </cell>
          <cell r="M943">
            <v>0</v>
          </cell>
          <cell r="N943">
            <v>0.15</v>
          </cell>
        </row>
        <row r="944">
          <cell r="C944">
            <v>38718</v>
          </cell>
          <cell r="D944">
            <v>0.15</v>
          </cell>
          <cell r="E944">
            <v>0.15</v>
          </cell>
          <cell r="F944">
            <v>0.15</v>
          </cell>
          <cell r="G944">
            <v>0</v>
          </cell>
          <cell r="H944">
            <v>0.15</v>
          </cell>
          <cell r="I944">
            <v>0.12</v>
          </cell>
          <cell r="J944">
            <v>0</v>
          </cell>
          <cell r="K944">
            <v>0.16</v>
          </cell>
          <cell r="L944">
            <v>0.15</v>
          </cell>
          <cell r="M944">
            <v>0</v>
          </cell>
          <cell r="N944">
            <v>0.15</v>
          </cell>
        </row>
        <row r="946">
          <cell r="C946" t="str">
            <v>Rural NSW</v>
          </cell>
          <cell r="D946" t="str">
            <v>Pulse</v>
          </cell>
          <cell r="E946" t="str">
            <v>AGL</v>
          </cell>
          <cell r="F946" t="str">
            <v>TXU</v>
          </cell>
          <cell r="G946" t="str">
            <v>CitiPower</v>
          </cell>
          <cell r="H946" t="str">
            <v>Powercor</v>
          </cell>
          <cell r="I946" t="str">
            <v>Integral</v>
          </cell>
          <cell r="J946" t="str">
            <v>EnergyAustralia</v>
          </cell>
          <cell r="K946" t="str">
            <v>Rural NSW</v>
          </cell>
          <cell r="L946" t="str">
            <v>Energex</v>
          </cell>
          <cell r="M946" t="str">
            <v>Ergon</v>
          </cell>
          <cell r="N946" t="str">
            <v>Non Incumbent</v>
          </cell>
        </row>
        <row r="947">
          <cell r="C947">
            <v>36526</v>
          </cell>
          <cell r="D947">
            <v>0</v>
          </cell>
          <cell r="E947">
            <v>0</v>
          </cell>
          <cell r="F947">
            <v>0</v>
          </cell>
          <cell r="G947">
            <v>0</v>
          </cell>
          <cell r="H947">
            <v>0</v>
          </cell>
          <cell r="I947">
            <v>0</v>
          </cell>
          <cell r="J947">
            <v>0</v>
          </cell>
          <cell r="K947">
            <v>0</v>
          </cell>
          <cell r="L947">
            <v>0</v>
          </cell>
          <cell r="M947">
            <v>0</v>
          </cell>
          <cell r="N947">
            <v>0</v>
          </cell>
        </row>
        <row r="948">
          <cell r="C948">
            <v>36892</v>
          </cell>
          <cell r="D948">
            <v>0</v>
          </cell>
          <cell r="E948">
            <v>0</v>
          </cell>
          <cell r="F948">
            <v>0</v>
          </cell>
          <cell r="G948">
            <v>0</v>
          </cell>
          <cell r="H948">
            <v>0</v>
          </cell>
          <cell r="I948">
            <v>0</v>
          </cell>
          <cell r="J948">
            <v>0</v>
          </cell>
          <cell r="K948">
            <v>0</v>
          </cell>
          <cell r="L948">
            <v>0</v>
          </cell>
          <cell r="M948">
            <v>0</v>
          </cell>
          <cell r="N948">
            <v>0</v>
          </cell>
        </row>
        <row r="949">
          <cell r="C949">
            <v>37257</v>
          </cell>
          <cell r="D949">
            <v>0</v>
          </cell>
          <cell r="E949">
            <v>0</v>
          </cell>
          <cell r="F949">
            <v>0</v>
          </cell>
          <cell r="G949">
            <v>0</v>
          </cell>
          <cell r="H949">
            <v>0</v>
          </cell>
          <cell r="I949">
            <v>0</v>
          </cell>
          <cell r="J949">
            <v>0</v>
          </cell>
          <cell r="K949">
            <v>0</v>
          </cell>
          <cell r="L949">
            <v>0</v>
          </cell>
          <cell r="M949">
            <v>0</v>
          </cell>
          <cell r="N949">
            <v>0</v>
          </cell>
        </row>
        <row r="950">
          <cell r="C950">
            <v>37622</v>
          </cell>
          <cell r="D950">
            <v>0</v>
          </cell>
          <cell r="E950">
            <v>0</v>
          </cell>
          <cell r="F950">
            <v>0</v>
          </cell>
          <cell r="G950">
            <v>0</v>
          </cell>
          <cell r="H950">
            <v>0</v>
          </cell>
          <cell r="I950">
            <v>0</v>
          </cell>
          <cell r="J950">
            <v>0</v>
          </cell>
          <cell r="K950">
            <v>0</v>
          </cell>
          <cell r="L950">
            <v>0</v>
          </cell>
          <cell r="M950">
            <v>0</v>
          </cell>
          <cell r="N950">
            <v>0</v>
          </cell>
        </row>
        <row r="951">
          <cell r="C951">
            <v>37987</v>
          </cell>
          <cell r="D951">
            <v>0</v>
          </cell>
          <cell r="E951">
            <v>0</v>
          </cell>
          <cell r="F951">
            <v>0</v>
          </cell>
          <cell r="G951">
            <v>0</v>
          </cell>
          <cell r="H951">
            <v>0</v>
          </cell>
          <cell r="I951">
            <v>0</v>
          </cell>
          <cell r="J951">
            <v>0</v>
          </cell>
          <cell r="K951">
            <v>0</v>
          </cell>
          <cell r="L951">
            <v>0</v>
          </cell>
          <cell r="M951">
            <v>0</v>
          </cell>
          <cell r="N951">
            <v>0</v>
          </cell>
        </row>
        <row r="952">
          <cell r="C952">
            <v>38353</v>
          </cell>
          <cell r="D952">
            <v>0</v>
          </cell>
          <cell r="E952">
            <v>0</v>
          </cell>
          <cell r="F952">
            <v>0</v>
          </cell>
          <cell r="G952">
            <v>0</v>
          </cell>
          <cell r="H952">
            <v>0</v>
          </cell>
          <cell r="I952">
            <v>0</v>
          </cell>
          <cell r="J952">
            <v>0</v>
          </cell>
          <cell r="K952">
            <v>0</v>
          </cell>
          <cell r="L952">
            <v>0</v>
          </cell>
          <cell r="M952">
            <v>0</v>
          </cell>
          <cell r="N952">
            <v>0</v>
          </cell>
        </row>
        <row r="953">
          <cell r="C953">
            <v>38718</v>
          </cell>
          <cell r="D953">
            <v>0</v>
          </cell>
          <cell r="E953">
            <v>0</v>
          </cell>
          <cell r="F953">
            <v>0</v>
          </cell>
          <cell r="G953">
            <v>0</v>
          </cell>
          <cell r="H953">
            <v>0</v>
          </cell>
          <cell r="I953">
            <v>0</v>
          </cell>
          <cell r="J953">
            <v>0</v>
          </cell>
          <cell r="K953">
            <v>0</v>
          </cell>
          <cell r="L953">
            <v>0</v>
          </cell>
          <cell r="M953">
            <v>0</v>
          </cell>
          <cell r="N953">
            <v>0</v>
          </cell>
        </row>
        <row r="955">
          <cell r="C955" t="str">
            <v>Energex</v>
          </cell>
          <cell r="D955" t="str">
            <v>Pulse</v>
          </cell>
          <cell r="E955" t="str">
            <v>AGL</v>
          </cell>
          <cell r="F955" t="str">
            <v>TXU</v>
          </cell>
          <cell r="G955" t="str">
            <v>CitiPower</v>
          </cell>
          <cell r="H955" t="str">
            <v>Powercor</v>
          </cell>
          <cell r="I955" t="str">
            <v>Integral</v>
          </cell>
          <cell r="J955" t="str">
            <v>EnergyAustralia</v>
          </cell>
          <cell r="K955" t="str">
            <v>Rural NSW</v>
          </cell>
          <cell r="L955" t="str">
            <v>Energex</v>
          </cell>
          <cell r="M955" t="str">
            <v>Ergon</v>
          </cell>
          <cell r="N955" t="str">
            <v>Non Incumbent</v>
          </cell>
        </row>
        <row r="956">
          <cell r="C956">
            <v>36526</v>
          </cell>
          <cell r="D956">
            <v>0</v>
          </cell>
          <cell r="E956">
            <v>0</v>
          </cell>
          <cell r="F956">
            <v>0</v>
          </cell>
          <cell r="G956">
            <v>0</v>
          </cell>
          <cell r="H956">
            <v>0</v>
          </cell>
          <cell r="I956">
            <v>0</v>
          </cell>
          <cell r="J956">
            <v>0</v>
          </cell>
          <cell r="K956">
            <v>0</v>
          </cell>
          <cell r="L956">
            <v>0</v>
          </cell>
          <cell r="M956">
            <v>0</v>
          </cell>
          <cell r="N956">
            <v>0</v>
          </cell>
        </row>
        <row r="957">
          <cell r="C957">
            <v>36892</v>
          </cell>
          <cell r="D957">
            <v>0</v>
          </cell>
          <cell r="E957">
            <v>0</v>
          </cell>
          <cell r="F957">
            <v>0</v>
          </cell>
          <cell r="G957">
            <v>0</v>
          </cell>
          <cell r="H957">
            <v>0</v>
          </cell>
          <cell r="I957">
            <v>0</v>
          </cell>
          <cell r="J957">
            <v>0</v>
          </cell>
          <cell r="K957">
            <v>0</v>
          </cell>
          <cell r="L957">
            <v>0</v>
          </cell>
          <cell r="M957">
            <v>0</v>
          </cell>
          <cell r="N957">
            <v>0</v>
          </cell>
        </row>
        <row r="958">
          <cell r="C958">
            <v>37257</v>
          </cell>
          <cell r="D958">
            <v>0</v>
          </cell>
          <cell r="E958">
            <v>0</v>
          </cell>
          <cell r="F958">
            <v>0</v>
          </cell>
          <cell r="G958">
            <v>0</v>
          </cell>
          <cell r="H958">
            <v>0</v>
          </cell>
          <cell r="I958">
            <v>0</v>
          </cell>
          <cell r="J958">
            <v>0</v>
          </cell>
          <cell r="K958">
            <v>0</v>
          </cell>
          <cell r="L958">
            <v>0</v>
          </cell>
          <cell r="M958">
            <v>0</v>
          </cell>
          <cell r="N958">
            <v>0</v>
          </cell>
        </row>
        <row r="959">
          <cell r="C959">
            <v>37622</v>
          </cell>
          <cell r="D959">
            <v>0.17</v>
          </cell>
          <cell r="E959">
            <v>0.18</v>
          </cell>
          <cell r="F959">
            <v>0.18</v>
          </cell>
          <cell r="G959">
            <v>0</v>
          </cell>
          <cell r="H959">
            <v>0.18</v>
          </cell>
          <cell r="I959">
            <v>0.17</v>
          </cell>
          <cell r="J959">
            <v>0.18</v>
          </cell>
          <cell r="K959">
            <v>0.1</v>
          </cell>
          <cell r="L959">
            <v>0</v>
          </cell>
          <cell r="M959">
            <v>0</v>
          </cell>
          <cell r="N959">
            <v>0.15</v>
          </cell>
        </row>
        <row r="960">
          <cell r="C960">
            <v>37987</v>
          </cell>
          <cell r="D960">
            <v>0.17</v>
          </cell>
          <cell r="E960">
            <v>0.18</v>
          </cell>
          <cell r="F960">
            <v>0.18</v>
          </cell>
          <cell r="G960">
            <v>0</v>
          </cell>
          <cell r="H960">
            <v>0.18</v>
          </cell>
          <cell r="I960">
            <v>0.17</v>
          </cell>
          <cell r="J960">
            <v>0.18</v>
          </cell>
          <cell r="K960">
            <v>0.1</v>
          </cell>
          <cell r="L960">
            <v>0</v>
          </cell>
          <cell r="M960">
            <v>0</v>
          </cell>
          <cell r="N960">
            <v>0.15</v>
          </cell>
        </row>
        <row r="961">
          <cell r="C961">
            <v>38353</v>
          </cell>
          <cell r="D961">
            <v>0.17</v>
          </cell>
          <cell r="E961">
            <v>0.18</v>
          </cell>
          <cell r="F961">
            <v>0.18</v>
          </cell>
          <cell r="G961">
            <v>0</v>
          </cell>
          <cell r="H961">
            <v>0.18</v>
          </cell>
          <cell r="I961">
            <v>0.17</v>
          </cell>
          <cell r="J961">
            <v>0.18</v>
          </cell>
          <cell r="K961">
            <v>0.1</v>
          </cell>
          <cell r="L961">
            <v>0</v>
          </cell>
          <cell r="M961">
            <v>0</v>
          </cell>
          <cell r="N961">
            <v>0.15</v>
          </cell>
        </row>
        <row r="962">
          <cell r="C962">
            <v>38718</v>
          </cell>
          <cell r="D962">
            <v>0.17</v>
          </cell>
          <cell r="E962">
            <v>0.18</v>
          </cell>
          <cell r="F962">
            <v>0.18</v>
          </cell>
          <cell r="G962">
            <v>0</v>
          </cell>
          <cell r="H962">
            <v>0.18</v>
          </cell>
          <cell r="I962">
            <v>0.17</v>
          </cell>
          <cell r="J962">
            <v>0.18</v>
          </cell>
          <cell r="K962">
            <v>0.1</v>
          </cell>
          <cell r="L962">
            <v>0</v>
          </cell>
          <cell r="M962">
            <v>0</v>
          </cell>
          <cell r="N962">
            <v>0.15</v>
          </cell>
        </row>
        <row r="964">
          <cell r="C964" t="str">
            <v>Ergon</v>
          </cell>
          <cell r="D964" t="str">
            <v>Pulse</v>
          </cell>
          <cell r="E964" t="str">
            <v>AGL</v>
          </cell>
          <cell r="F964" t="str">
            <v>TXU</v>
          </cell>
          <cell r="G964" t="str">
            <v>CitiPower</v>
          </cell>
          <cell r="H964" t="str">
            <v>Powercor</v>
          </cell>
          <cell r="I964" t="str">
            <v>Integral</v>
          </cell>
          <cell r="J964" t="str">
            <v>EnergyAustralia</v>
          </cell>
          <cell r="K964" t="str">
            <v>Rural NSW</v>
          </cell>
          <cell r="L964" t="str">
            <v>Energex</v>
          </cell>
          <cell r="M964" t="str">
            <v>Ergon</v>
          </cell>
          <cell r="N964" t="str">
            <v>Non Incumbent</v>
          </cell>
        </row>
        <row r="965">
          <cell r="C965">
            <v>36526</v>
          </cell>
          <cell r="D965">
            <v>0</v>
          </cell>
          <cell r="E965">
            <v>0</v>
          </cell>
          <cell r="F965">
            <v>0</v>
          </cell>
          <cell r="G965">
            <v>0</v>
          </cell>
          <cell r="H965">
            <v>0</v>
          </cell>
          <cell r="I965">
            <v>0</v>
          </cell>
          <cell r="J965">
            <v>0</v>
          </cell>
          <cell r="K965">
            <v>0</v>
          </cell>
          <cell r="L965">
            <v>0</v>
          </cell>
          <cell r="M965">
            <v>0</v>
          </cell>
          <cell r="N965">
            <v>0</v>
          </cell>
        </row>
        <row r="966">
          <cell r="C966">
            <v>36892</v>
          </cell>
          <cell r="D966">
            <v>0</v>
          </cell>
          <cell r="E966">
            <v>0</v>
          </cell>
          <cell r="F966">
            <v>0</v>
          </cell>
          <cell r="G966">
            <v>0</v>
          </cell>
          <cell r="H966">
            <v>0</v>
          </cell>
          <cell r="I966">
            <v>0</v>
          </cell>
          <cell r="J966">
            <v>0</v>
          </cell>
          <cell r="K966">
            <v>0</v>
          </cell>
          <cell r="L966">
            <v>0</v>
          </cell>
          <cell r="M966">
            <v>0</v>
          </cell>
          <cell r="N966">
            <v>0</v>
          </cell>
        </row>
        <row r="967">
          <cell r="C967">
            <v>37257</v>
          </cell>
          <cell r="D967">
            <v>0</v>
          </cell>
          <cell r="E967">
            <v>0</v>
          </cell>
          <cell r="F967">
            <v>0</v>
          </cell>
          <cell r="G967">
            <v>0</v>
          </cell>
          <cell r="H967">
            <v>0</v>
          </cell>
          <cell r="I967">
            <v>0</v>
          </cell>
          <cell r="J967">
            <v>0</v>
          </cell>
          <cell r="K967">
            <v>0</v>
          </cell>
          <cell r="L967">
            <v>0</v>
          </cell>
          <cell r="M967">
            <v>0</v>
          </cell>
          <cell r="N967">
            <v>0</v>
          </cell>
        </row>
        <row r="968">
          <cell r="C968">
            <v>37622</v>
          </cell>
          <cell r="D968">
            <v>0</v>
          </cell>
          <cell r="E968">
            <v>0</v>
          </cell>
          <cell r="F968">
            <v>0</v>
          </cell>
          <cell r="G968">
            <v>0</v>
          </cell>
          <cell r="H968">
            <v>0</v>
          </cell>
          <cell r="I968">
            <v>0</v>
          </cell>
          <cell r="J968">
            <v>0</v>
          </cell>
          <cell r="K968">
            <v>0</v>
          </cell>
          <cell r="L968">
            <v>0</v>
          </cell>
          <cell r="M968">
            <v>0</v>
          </cell>
          <cell r="N968">
            <v>0</v>
          </cell>
        </row>
        <row r="969">
          <cell r="C969">
            <v>37987</v>
          </cell>
          <cell r="D969">
            <v>0</v>
          </cell>
          <cell r="E969">
            <v>0</v>
          </cell>
          <cell r="F969">
            <v>0</v>
          </cell>
          <cell r="G969">
            <v>0</v>
          </cell>
          <cell r="H969">
            <v>0</v>
          </cell>
          <cell r="I969">
            <v>0</v>
          </cell>
          <cell r="J969">
            <v>0</v>
          </cell>
          <cell r="K969">
            <v>0</v>
          </cell>
          <cell r="L969">
            <v>0</v>
          </cell>
          <cell r="M969">
            <v>0</v>
          </cell>
          <cell r="N969">
            <v>0</v>
          </cell>
        </row>
        <row r="970">
          <cell r="C970">
            <v>38353</v>
          </cell>
          <cell r="D970">
            <v>0</v>
          </cell>
          <cell r="E970">
            <v>0</v>
          </cell>
          <cell r="F970">
            <v>0</v>
          </cell>
          <cell r="G970">
            <v>0</v>
          </cell>
          <cell r="H970">
            <v>0</v>
          </cell>
          <cell r="I970">
            <v>0</v>
          </cell>
          <cell r="J970">
            <v>0</v>
          </cell>
          <cell r="K970">
            <v>0</v>
          </cell>
          <cell r="L970">
            <v>0</v>
          </cell>
          <cell r="M970">
            <v>0</v>
          </cell>
          <cell r="N970">
            <v>0</v>
          </cell>
        </row>
        <row r="971">
          <cell r="C971">
            <v>38718</v>
          </cell>
          <cell r="D971">
            <v>0</v>
          </cell>
          <cell r="E971">
            <v>0</v>
          </cell>
          <cell r="F971">
            <v>0</v>
          </cell>
          <cell r="G971">
            <v>0</v>
          </cell>
          <cell r="H971">
            <v>0</v>
          </cell>
          <cell r="I971">
            <v>0</v>
          </cell>
          <cell r="J971">
            <v>0</v>
          </cell>
          <cell r="K971">
            <v>0</v>
          </cell>
          <cell r="L971">
            <v>0</v>
          </cell>
          <cell r="M971">
            <v>0</v>
          </cell>
          <cell r="N971">
            <v>0</v>
          </cell>
        </row>
        <row r="973">
          <cell r="C973" t="str">
            <v>Non Incumbent</v>
          </cell>
          <cell r="D973" t="str">
            <v>Pulse</v>
          </cell>
          <cell r="E973" t="str">
            <v>AGL</v>
          </cell>
          <cell r="F973" t="str">
            <v>TXU</v>
          </cell>
          <cell r="G973" t="str">
            <v>CitiPower</v>
          </cell>
          <cell r="H973" t="str">
            <v>Powercor</v>
          </cell>
          <cell r="I973" t="str">
            <v>Integral</v>
          </cell>
          <cell r="J973" t="str">
            <v>EnergyAustralia</v>
          </cell>
          <cell r="K973" t="str">
            <v>Rural NSW</v>
          </cell>
          <cell r="L973" t="str">
            <v>Energex</v>
          </cell>
          <cell r="M973" t="str">
            <v>Ergon</v>
          </cell>
          <cell r="N973" t="str">
            <v>Non Incumbent</v>
          </cell>
        </row>
        <row r="974">
          <cell r="C974">
            <v>36526</v>
          </cell>
          <cell r="D974">
            <v>0</v>
          </cell>
          <cell r="E974">
            <v>0</v>
          </cell>
          <cell r="F974">
            <v>0</v>
          </cell>
          <cell r="G974">
            <v>0</v>
          </cell>
          <cell r="H974">
            <v>0</v>
          </cell>
          <cell r="I974">
            <v>0</v>
          </cell>
          <cell r="J974">
            <v>0</v>
          </cell>
          <cell r="K974">
            <v>0</v>
          </cell>
          <cell r="L974">
            <v>0</v>
          </cell>
          <cell r="M974">
            <v>0</v>
          </cell>
          <cell r="N974">
            <v>0</v>
          </cell>
        </row>
        <row r="975">
          <cell r="C975">
            <v>36892</v>
          </cell>
          <cell r="D975">
            <v>0</v>
          </cell>
          <cell r="E975">
            <v>0</v>
          </cell>
          <cell r="F975">
            <v>0</v>
          </cell>
          <cell r="G975">
            <v>0</v>
          </cell>
          <cell r="H975">
            <v>0</v>
          </cell>
          <cell r="I975">
            <v>0</v>
          </cell>
          <cell r="J975">
            <v>0</v>
          </cell>
          <cell r="K975">
            <v>0</v>
          </cell>
          <cell r="L975">
            <v>0</v>
          </cell>
          <cell r="M975">
            <v>0</v>
          </cell>
          <cell r="N975">
            <v>0</v>
          </cell>
        </row>
        <row r="976">
          <cell r="C976">
            <v>37257</v>
          </cell>
          <cell r="D976">
            <v>0</v>
          </cell>
          <cell r="E976">
            <v>0</v>
          </cell>
          <cell r="F976">
            <v>0</v>
          </cell>
          <cell r="G976">
            <v>0</v>
          </cell>
          <cell r="H976">
            <v>0</v>
          </cell>
          <cell r="I976">
            <v>0</v>
          </cell>
          <cell r="J976">
            <v>0</v>
          </cell>
          <cell r="K976">
            <v>0</v>
          </cell>
          <cell r="L976">
            <v>0</v>
          </cell>
          <cell r="M976">
            <v>0</v>
          </cell>
          <cell r="N976">
            <v>0</v>
          </cell>
        </row>
        <row r="977">
          <cell r="C977">
            <v>37622</v>
          </cell>
          <cell r="D977">
            <v>0.05</v>
          </cell>
          <cell r="E977">
            <v>0.05</v>
          </cell>
          <cell r="F977">
            <v>0.05</v>
          </cell>
          <cell r="G977">
            <v>0</v>
          </cell>
          <cell r="H977">
            <v>0.05</v>
          </cell>
          <cell r="I977">
            <v>0.05</v>
          </cell>
          <cell r="J977">
            <v>0.06</v>
          </cell>
          <cell r="K977">
            <v>0.05</v>
          </cell>
          <cell r="L977">
            <v>0.05</v>
          </cell>
          <cell r="M977">
            <v>0</v>
          </cell>
          <cell r="N977">
            <v>0.05</v>
          </cell>
        </row>
        <row r="978">
          <cell r="C978">
            <v>37987</v>
          </cell>
          <cell r="D978">
            <v>0.05</v>
          </cell>
          <cell r="E978">
            <v>0.05</v>
          </cell>
          <cell r="F978">
            <v>0.05</v>
          </cell>
          <cell r="G978">
            <v>0</v>
          </cell>
          <cell r="H978">
            <v>0.05</v>
          </cell>
          <cell r="I978">
            <v>0.05</v>
          </cell>
          <cell r="J978">
            <v>0.06</v>
          </cell>
          <cell r="K978">
            <v>0.05</v>
          </cell>
          <cell r="L978">
            <v>0.05</v>
          </cell>
          <cell r="M978">
            <v>0</v>
          </cell>
          <cell r="N978">
            <v>0.05</v>
          </cell>
        </row>
        <row r="979">
          <cell r="C979">
            <v>38353</v>
          </cell>
          <cell r="D979">
            <v>0.05</v>
          </cell>
          <cell r="E979">
            <v>0.05</v>
          </cell>
          <cell r="F979">
            <v>0.05</v>
          </cell>
          <cell r="G979">
            <v>0</v>
          </cell>
          <cell r="H979">
            <v>0.05</v>
          </cell>
          <cell r="I979">
            <v>0.05</v>
          </cell>
          <cell r="J979">
            <v>0.06</v>
          </cell>
          <cell r="K979">
            <v>0.05</v>
          </cell>
          <cell r="L979">
            <v>0.05</v>
          </cell>
          <cell r="M979">
            <v>0</v>
          </cell>
          <cell r="N979">
            <v>0.05</v>
          </cell>
        </row>
        <row r="980">
          <cell r="C980">
            <v>38718</v>
          </cell>
          <cell r="D980">
            <v>0.05</v>
          </cell>
          <cell r="E980">
            <v>0.05</v>
          </cell>
          <cell r="F980">
            <v>0.05</v>
          </cell>
          <cell r="G980">
            <v>0</v>
          </cell>
          <cell r="H980">
            <v>0.05</v>
          </cell>
          <cell r="I980">
            <v>0.05</v>
          </cell>
          <cell r="J980">
            <v>0.06</v>
          </cell>
          <cell r="K980">
            <v>0.05</v>
          </cell>
          <cell r="L980">
            <v>0.05</v>
          </cell>
          <cell r="M980">
            <v>0</v>
          </cell>
          <cell r="N980">
            <v>0.05</v>
          </cell>
        </row>
        <row r="992">
          <cell r="C992" t="str">
            <v>Pulse wins from:</v>
          </cell>
          <cell r="D992" t="str">
            <v>Pulse</v>
          </cell>
          <cell r="E992" t="str">
            <v>AGL</v>
          </cell>
          <cell r="F992" t="str">
            <v>TXU</v>
          </cell>
          <cell r="G992" t="str">
            <v>CitiPower</v>
          </cell>
          <cell r="H992" t="str">
            <v>Powercor</v>
          </cell>
          <cell r="I992" t="str">
            <v>Integral</v>
          </cell>
          <cell r="J992" t="str">
            <v>EnergyAustralia</v>
          </cell>
          <cell r="K992" t="str">
            <v>Rural NSW</v>
          </cell>
          <cell r="L992" t="str">
            <v>Energex</v>
          </cell>
          <cell r="M992" t="str">
            <v>Ergon</v>
          </cell>
          <cell r="N992" t="str">
            <v>Non Incumbent</v>
          </cell>
        </row>
        <row r="993">
          <cell r="C993">
            <v>36526</v>
          </cell>
          <cell r="D993">
            <v>0</v>
          </cell>
          <cell r="E993">
            <v>0</v>
          </cell>
          <cell r="F993">
            <v>0</v>
          </cell>
          <cell r="G993">
            <v>0</v>
          </cell>
          <cell r="H993">
            <v>0</v>
          </cell>
          <cell r="I993">
            <v>0</v>
          </cell>
          <cell r="J993">
            <v>0</v>
          </cell>
          <cell r="K993">
            <v>0</v>
          </cell>
          <cell r="L993">
            <v>0</v>
          </cell>
          <cell r="M993">
            <v>0</v>
          </cell>
          <cell r="N993">
            <v>0</v>
          </cell>
        </row>
        <row r="994">
          <cell r="C994">
            <v>36892</v>
          </cell>
          <cell r="D994">
            <v>0</v>
          </cell>
          <cell r="E994">
            <v>0</v>
          </cell>
          <cell r="F994">
            <v>0</v>
          </cell>
          <cell r="G994">
            <v>0</v>
          </cell>
          <cell r="H994">
            <v>0</v>
          </cell>
          <cell r="I994">
            <v>0</v>
          </cell>
          <cell r="J994">
            <v>0</v>
          </cell>
          <cell r="K994">
            <v>0</v>
          </cell>
          <cell r="L994">
            <v>0</v>
          </cell>
          <cell r="M994">
            <v>0</v>
          </cell>
          <cell r="N994">
            <v>0</v>
          </cell>
        </row>
        <row r="995">
          <cell r="C995">
            <v>37257</v>
          </cell>
          <cell r="D995">
            <v>0</v>
          </cell>
          <cell r="E995">
            <v>0</v>
          </cell>
          <cell r="F995">
            <v>0</v>
          </cell>
          <cell r="G995">
            <v>0</v>
          </cell>
          <cell r="H995">
            <v>0</v>
          </cell>
          <cell r="I995">
            <v>0</v>
          </cell>
          <cell r="J995">
            <v>0</v>
          </cell>
          <cell r="K995">
            <v>0</v>
          </cell>
          <cell r="L995">
            <v>0</v>
          </cell>
          <cell r="M995">
            <v>0</v>
          </cell>
          <cell r="N995">
            <v>0</v>
          </cell>
        </row>
        <row r="996">
          <cell r="C996">
            <v>37622</v>
          </cell>
          <cell r="D996">
            <v>0</v>
          </cell>
          <cell r="E996">
            <v>0</v>
          </cell>
          <cell r="F996">
            <v>0</v>
          </cell>
          <cell r="G996">
            <v>0</v>
          </cell>
          <cell r="H996">
            <v>0</v>
          </cell>
          <cell r="I996">
            <v>0</v>
          </cell>
          <cell r="J996">
            <v>0</v>
          </cell>
          <cell r="K996">
            <v>0</v>
          </cell>
          <cell r="L996">
            <v>0</v>
          </cell>
          <cell r="M996">
            <v>0</v>
          </cell>
          <cell r="N996">
            <v>0</v>
          </cell>
        </row>
        <row r="997">
          <cell r="C997">
            <v>37987</v>
          </cell>
          <cell r="D997">
            <v>0</v>
          </cell>
          <cell r="E997">
            <v>0.18</v>
          </cell>
          <cell r="F997">
            <v>0.18</v>
          </cell>
          <cell r="G997">
            <v>0</v>
          </cell>
          <cell r="H997">
            <v>0.18</v>
          </cell>
          <cell r="I997">
            <v>0.14000000000000001</v>
          </cell>
          <cell r="J997">
            <v>0.16</v>
          </cell>
          <cell r="K997">
            <v>0</v>
          </cell>
          <cell r="L997">
            <v>0.18</v>
          </cell>
          <cell r="M997">
            <v>0.16</v>
          </cell>
          <cell r="N997">
            <v>0.15</v>
          </cell>
        </row>
        <row r="998">
          <cell r="C998">
            <v>38353</v>
          </cell>
          <cell r="D998">
            <v>0</v>
          </cell>
          <cell r="E998">
            <v>0.16</v>
          </cell>
          <cell r="F998">
            <v>0.16</v>
          </cell>
          <cell r="G998">
            <v>0</v>
          </cell>
          <cell r="H998">
            <v>0.16</v>
          </cell>
          <cell r="I998">
            <v>0.16</v>
          </cell>
          <cell r="J998">
            <v>0.16</v>
          </cell>
          <cell r="K998">
            <v>0</v>
          </cell>
          <cell r="L998">
            <v>0.16</v>
          </cell>
          <cell r="M998">
            <v>0.16</v>
          </cell>
          <cell r="N998">
            <v>0.15</v>
          </cell>
        </row>
        <row r="999">
          <cell r="C999">
            <v>38718</v>
          </cell>
          <cell r="D999">
            <v>0</v>
          </cell>
          <cell r="E999">
            <v>0.16</v>
          </cell>
          <cell r="F999">
            <v>0.16</v>
          </cell>
          <cell r="G999">
            <v>0</v>
          </cell>
          <cell r="H999">
            <v>0.16</v>
          </cell>
          <cell r="I999">
            <v>0.16</v>
          </cell>
          <cell r="J999">
            <v>0.16</v>
          </cell>
          <cell r="K999">
            <v>0</v>
          </cell>
          <cell r="L999">
            <v>0.18</v>
          </cell>
          <cell r="M999">
            <v>0.16</v>
          </cell>
          <cell r="N999">
            <v>0.12</v>
          </cell>
        </row>
        <row r="1001">
          <cell r="C1001" t="str">
            <v>AGL</v>
          </cell>
          <cell r="D1001" t="str">
            <v>Pulse</v>
          </cell>
          <cell r="E1001" t="str">
            <v>AGL</v>
          </cell>
          <cell r="F1001" t="str">
            <v>TXU</v>
          </cell>
          <cell r="G1001" t="str">
            <v>CitiPower</v>
          </cell>
          <cell r="H1001" t="str">
            <v>Powercor</v>
          </cell>
          <cell r="I1001" t="str">
            <v>Integral</v>
          </cell>
          <cell r="J1001" t="str">
            <v>EnergyAustralia</v>
          </cell>
          <cell r="K1001" t="str">
            <v>Rural NSW</v>
          </cell>
          <cell r="L1001" t="str">
            <v>Energex</v>
          </cell>
          <cell r="M1001" t="str">
            <v>Ergon</v>
          </cell>
          <cell r="N1001" t="str">
            <v>Non Incumbent</v>
          </cell>
        </row>
        <row r="1002">
          <cell r="C1002">
            <v>36526</v>
          </cell>
          <cell r="D1002">
            <v>0</v>
          </cell>
          <cell r="E1002">
            <v>0</v>
          </cell>
          <cell r="F1002">
            <v>0</v>
          </cell>
          <cell r="G1002">
            <v>0</v>
          </cell>
          <cell r="H1002">
            <v>0</v>
          </cell>
          <cell r="I1002">
            <v>0</v>
          </cell>
          <cell r="J1002">
            <v>0</v>
          </cell>
          <cell r="K1002">
            <v>0</v>
          </cell>
          <cell r="L1002">
            <v>0</v>
          </cell>
          <cell r="M1002">
            <v>0</v>
          </cell>
          <cell r="N1002">
            <v>0</v>
          </cell>
        </row>
        <row r="1003">
          <cell r="C1003">
            <v>36892</v>
          </cell>
          <cell r="D1003">
            <v>0</v>
          </cell>
          <cell r="E1003">
            <v>0</v>
          </cell>
          <cell r="F1003">
            <v>0</v>
          </cell>
          <cell r="G1003">
            <v>0</v>
          </cell>
          <cell r="H1003">
            <v>0</v>
          </cell>
          <cell r="I1003">
            <v>0</v>
          </cell>
          <cell r="J1003">
            <v>0</v>
          </cell>
          <cell r="K1003">
            <v>0</v>
          </cell>
          <cell r="L1003">
            <v>0</v>
          </cell>
          <cell r="M1003">
            <v>0</v>
          </cell>
          <cell r="N1003">
            <v>0</v>
          </cell>
        </row>
        <row r="1004">
          <cell r="C1004">
            <v>37257</v>
          </cell>
          <cell r="D1004">
            <v>0</v>
          </cell>
          <cell r="E1004">
            <v>0</v>
          </cell>
          <cell r="F1004">
            <v>0</v>
          </cell>
          <cell r="G1004">
            <v>0</v>
          </cell>
          <cell r="H1004">
            <v>0</v>
          </cell>
          <cell r="I1004">
            <v>0</v>
          </cell>
          <cell r="J1004">
            <v>0</v>
          </cell>
          <cell r="K1004">
            <v>0</v>
          </cell>
          <cell r="L1004">
            <v>0</v>
          </cell>
          <cell r="M1004">
            <v>0</v>
          </cell>
          <cell r="N1004">
            <v>0</v>
          </cell>
        </row>
        <row r="1005">
          <cell r="C1005">
            <v>37622</v>
          </cell>
          <cell r="D1005">
            <v>0</v>
          </cell>
          <cell r="E1005">
            <v>0</v>
          </cell>
          <cell r="F1005">
            <v>0</v>
          </cell>
          <cell r="G1005">
            <v>0</v>
          </cell>
          <cell r="H1005">
            <v>0</v>
          </cell>
          <cell r="I1005">
            <v>0</v>
          </cell>
          <cell r="J1005">
            <v>0</v>
          </cell>
          <cell r="K1005">
            <v>0</v>
          </cell>
          <cell r="L1005">
            <v>0</v>
          </cell>
          <cell r="M1005">
            <v>0</v>
          </cell>
          <cell r="N1005">
            <v>0</v>
          </cell>
        </row>
        <row r="1006">
          <cell r="C1006">
            <v>37987</v>
          </cell>
          <cell r="D1006">
            <v>0.16</v>
          </cell>
          <cell r="E1006">
            <v>0</v>
          </cell>
          <cell r="F1006">
            <v>0.16</v>
          </cell>
          <cell r="G1006">
            <v>0</v>
          </cell>
          <cell r="H1006">
            <v>0.14000000000000001</v>
          </cell>
          <cell r="I1006">
            <v>0.12</v>
          </cell>
          <cell r="J1006">
            <v>0.15</v>
          </cell>
          <cell r="K1006">
            <v>0</v>
          </cell>
          <cell r="L1006">
            <v>0.12</v>
          </cell>
          <cell r="M1006">
            <v>0.14000000000000001</v>
          </cell>
          <cell r="N1006">
            <v>0.12</v>
          </cell>
        </row>
        <row r="1007">
          <cell r="C1007">
            <v>38353</v>
          </cell>
          <cell r="D1007">
            <v>0.16</v>
          </cell>
          <cell r="E1007">
            <v>0</v>
          </cell>
          <cell r="F1007">
            <v>0.16</v>
          </cell>
          <cell r="G1007">
            <v>0</v>
          </cell>
          <cell r="H1007">
            <v>0.16</v>
          </cell>
          <cell r="I1007">
            <v>0.12</v>
          </cell>
          <cell r="J1007">
            <v>0.16</v>
          </cell>
          <cell r="K1007">
            <v>0</v>
          </cell>
          <cell r="L1007">
            <v>0.16</v>
          </cell>
          <cell r="M1007">
            <v>0.14000000000000001</v>
          </cell>
          <cell r="N1007">
            <v>0.12</v>
          </cell>
        </row>
        <row r="1008">
          <cell r="C1008">
            <v>38718</v>
          </cell>
          <cell r="D1008">
            <v>0.12</v>
          </cell>
          <cell r="E1008">
            <v>0</v>
          </cell>
          <cell r="F1008">
            <v>0.16</v>
          </cell>
          <cell r="G1008">
            <v>0</v>
          </cell>
          <cell r="H1008">
            <v>0.12</v>
          </cell>
          <cell r="I1008">
            <v>0.12</v>
          </cell>
          <cell r="J1008">
            <v>0.16</v>
          </cell>
          <cell r="K1008">
            <v>0</v>
          </cell>
          <cell r="L1008">
            <v>0.16</v>
          </cell>
          <cell r="M1008">
            <v>0.14000000000000001</v>
          </cell>
          <cell r="N1008">
            <v>0.12</v>
          </cell>
        </row>
        <row r="1010">
          <cell r="C1010" t="str">
            <v>TXU</v>
          </cell>
          <cell r="D1010" t="str">
            <v>Pulse</v>
          </cell>
          <cell r="E1010" t="str">
            <v>AGL</v>
          </cell>
          <cell r="F1010" t="str">
            <v>TXU</v>
          </cell>
          <cell r="G1010" t="str">
            <v>CitiPower</v>
          </cell>
          <cell r="H1010" t="str">
            <v>Powercor</v>
          </cell>
          <cell r="I1010" t="str">
            <v>Integral</v>
          </cell>
          <cell r="J1010" t="str">
            <v>EnergyAustralia</v>
          </cell>
          <cell r="K1010" t="str">
            <v>Rural NSW</v>
          </cell>
          <cell r="L1010" t="str">
            <v>Energex</v>
          </cell>
          <cell r="M1010" t="str">
            <v>Ergon</v>
          </cell>
          <cell r="N1010" t="str">
            <v>Non Incumbent</v>
          </cell>
        </row>
        <row r="1011">
          <cell r="C1011">
            <v>36526</v>
          </cell>
          <cell r="D1011">
            <v>0</v>
          </cell>
          <cell r="E1011">
            <v>0</v>
          </cell>
          <cell r="F1011">
            <v>0</v>
          </cell>
          <cell r="G1011">
            <v>0</v>
          </cell>
          <cell r="H1011">
            <v>0</v>
          </cell>
          <cell r="I1011">
            <v>0</v>
          </cell>
          <cell r="J1011">
            <v>0</v>
          </cell>
          <cell r="K1011">
            <v>0</v>
          </cell>
          <cell r="L1011">
            <v>0</v>
          </cell>
          <cell r="M1011">
            <v>0</v>
          </cell>
          <cell r="N1011">
            <v>0</v>
          </cell>
        </row>
        <row r="1012">
          <cell r="C1012">
            <v>36892</v>
          </cell>
          <cell r="D1012">
            <v>0</v>
          </cell>
          <cell r="E1012">
            <v>0</v>
          </cell>
          <cell r="F1012">
            <v>0</v>
          </cell>
          <cell r="G1012">
            <v>0</v>
          </cell>
          <cell r="H1012">
            <v>0</v>
          </cell>
          <cell r="I1012">
            <v>0</v>
          </cell>
          <cell r="J1012">
            <v>0</v>
          </cell>
          <cell r="K1012">
            <v>0</v>
          </cell>
          <cell r="L1012">
            <v>0</v>
          </cell>
          <cell r="M1012">
            <v>0</v>
          </cell>
          <cell r="N1012">
            <v>0</v>
          </cell>
        </row>
        <row r="1013">
          <cell r="C1013">
            <v>37257</v>
          </cell>
          <cell r="D1013">
            <v>0</v>
          </cell>
          <cell r="E1013">
            <v>0</v>
          </cell>
          <cell r="F1013">
            <v>0</v>
          </cell>
          <cell r="G1013">
            <v>0</v>
          </cell>
          <cell r="H1013">
            <v>0</v>
          </cell>
          <cell r="I1013">
            <v>0</v>
          </cell>
          <cell r="J1013">
            <v>0</v>
          </cell>
          <cell r="K1013">
            <v>0</v>
          </cell>
          <cell r="L1013">
            <v>0</v>
          </cell>
          <cell r="M1013">
            <v>0</v>
          </cell>
          <cell r="N1013">
            <v>0</v>
          </cell>
        </row>
        <row r="1014">
          <cell r="C1014">
            <v>37622</v>
          </cell>
          <cell r="D1014">
            <v>0</v>
          </cell>
          <cell r="E1014">
            <v>0</v>
          </cell>
          <cell r="F1014">
            <v>0</v>
          </cell>
          <cell r="G1014">
            <v>0</v>
          </cell>
          <cell r="H1014">
            <v>0</v>
          </cell>
          <cell r="I1014">
            <v>0</v>
          </cell>
          <cell r="J1014">
            <v>0</v>
          </cell>
          <cell r="K1014">
            <v>0</v>
          </cell>
          <cell r="L1014">
            <v>0</v>
          </cell>
          <cell r="M1014">
            <v>0</v>
          </cell>
          <cell r="N1014">
            <v>0</v>
          </cell>
        </row>
        <row r="1015">
          <cell r="C1015">
            <v>37987</v>
          </cell>
          <cell r="D1015">
            <v>0.18</v>
          </cell>
          <cell r="E1015">
            <v>0.15</v>
          </cell>
          <cell r="F1015">
            <v>0</v>
          </cell>
          <cell r="G1015">
            <v>0</v>
          </cell>
          <cell r="H1015">
            <v>0.15</v>
          </cell>
          <cell r="I1015">
            <v>0.12</v>
          </cell>
          <cell r="J1015">
            <v>0.18</v>
          </cell>
          <cell r="K1015">
            <v>0</v>
          </cell>
          <cell r="L1015">
            <v>0.18</v>
          </cell>
          <cell r="M1015">
            <v>0.18</v>
          </cell>
          <cell r="N1015">
            <v>0.15</v>
          </cell>
        </row>
        <row r="1016">
          <cell r="C1016">
            <v>38353</v>
          </cell>
          <cell r="D1016">
            <v>0.18</v>
          </cell>
          <cell r="E1016">
            <v>0.15</v>
          </cell>
          <cell r="F1016">
            <v>0</v>
          </cell>
          <cell r="G1016">
            <v>0</v>
          </cell>
          <cell r="H1016">
            <v>0.16</v>
          </cell>
          <cell r="I1016">
            <v>0.12</v>
          </cell>
          <cell r="J1016">
            <v>0.17</v>
          </cell>
          <cell r="K1016">
            <v>0</v>
          </cell>
          <cell r="L1016">
            <v>0.14000000000000001</v>
          </cell>
          <cell r="M1016">
            <v>0.16</v>
          </cell>
          <cell r="N1016">
            <v>0.15</v>
          </cell>
        </row>
        <row r="1017">
          <cell r="C1017">
            <v>38718</v>
          </cell>
          <cell r="D1017">
            <v>0.18</v>
          </cell>
          <cell r="E1017">
            <v>0.15</v>
          </cell>
          <cell r="F1017">
            <v>0</v>
          </cell>
          <cell r="G1017">
            <v>0</v>
          </cell>
          <cell r="H1017">
            <v>0.15</v>
          </cell>
          <cell r="I1017">
            <v>0.12</v>
          </cell>
          <cell r="J1017">
            <v>0.15</v>
          </cell>
          <cell r="K1017">
            <v>0</v>
          </cell>
          <cell r="L1017">
            <v>0.14000000000000001</v>
          </cell>
          <cell r="M1017">
            <v>0.12</v>
          </cell>
          <cell r="N1017">
            <v>0.12</v>
          </cell>
        </row>
        <row r="1019">
          <cell r="C1019" t="str">
            <v>CitiPower</v>
          </cell>
          <cell r="D1019" t="str">
            <v>Pulse</v>
          </cell>
          <cell r="E1019" t="str">
            <v>AGL</v>
          </cell>
          <cell r="F1019" t="str">
            <v>TXU</v>
          </cell>
          <cell r="G1019" t="str">
            <v>CitiPower</v>
          </cell>
          <cell r="H1019" t="str">
            <v>Powercor</v>
          </cell>
          <cell r="I1019" t="str">
            <v>Integral</v>
          </cell>
          <cell r="J1019" t="str">
            <v>EnergyAustralia</v>
          </cell>
          <cell r="K1019" t="str">
            <v>Rural NSW</v>
          </cell>
          <cell r="L1019" t="str">
            <v>Energex</v>
          </cell>
          <cell r="M1019" t="str">
            <v>Ergon</v>
          </cell>
          <cell r="N1019" t="str">
            <v>Non Incumbent</v>
          </cell>
        </row>
        <row r="1020">
          <cell r="C1020">
            <v>36526</v>
          </cell>
          <cell r="D1020">
            <v>0</v>
          </cell>
          <cell r="E1020">
            <v>0</v>
          </cell>
          <cell r="F1020">
            <v>0</v>
          </cell>
          <cell r="G1020">
            <v>0</v>
          </cell>
          <cell r="H1020">
            <v>0</v>
          </cell>
          <cell r="I1020">
            <v>0</v>
          </cell>
          <cell r="J1020">
            <v>0</v>
          </cell>
          <cell r="K1020">
            <v>0</v>
          </cell>
          <cell r="L1020">
            <v>0</v>
          </cell>
          <cell r="M1020">
            <v>0</v>
          </cell>
          <cell r="N1020">
            <v>0</v>
          </cell>
        </row>
        <row r="1021">
          <cell r="C1021">
            <v>36892</v>
          </cell>
          <cell r="D1021">
            <v>0</v>
          </cell>
          <cell r="E1021">
            <v>0</v>
          </cell>
          <cell r="F1021">
            <v>0</v>
          </cell>
          <cell r="G1021">
            <v>0</v>
          </cell>
          <cell r="H1021">
            <v>0</v>
          </cell>
          <cell r="I1021">
            <v>0</v>
          </cell>
          <cell r="J1021">
            <v>0</v>
          </cell>
          <cell r="K1021">
            <v>0</v>
          </cell>
          <cell r="L1021">
            <v>0</v>
          </cell>
          <cell r="M1021">
            <v>0</v>
          </cell>
          <cell r="N1021">
            <v>0</v>
          </cell>
        </row>
        <row r="1022">
          <cell r="C1022">
            <v>37257</v>
          </cell>
          <cell r="D1022">
            <v>0</v>
          </cell>
          <cell r="E1022">
            <v>0</v>
          </cell>
          <cell r="F1022">
            <v>0</v>
          </cell>
          <cell r="G1022">
            <v>0</v>
          </cell>
          <cell r="H1022">
            <v>0</v>
          </cell>
          <cell r="I1022">
            <v>0</v>
          </cell>
          <cell r="J1022">
            <v>0</v>
          </cell>
          <cell r="K1022">
            <v>0</v>
          </cell>
          <cell r="L1022">
            <v>0</v>
          </cell>
          <cell r="M1022">
            <v>0</v>
          </cell>
          <cell r="N1022">
            <v>0</v>
          </cell>
        </row>
        <row r="1023">
          <cell r="C1023">
            <v>37622</v>
          </cell>
          <cell r="D1023">
            <v>0</v>
          </cell>
          <cell r="E1023">
            <v>0</v>
          </cell>
          <cell r="F1023">
            <v>0</v>
          </cell>
          <cell r="G1023">
            <v>0</v>
          </cell>
          <cell r="H1023">
            <v>0</v>
          </cell>
          <cell r="I1023">
            <v>0</v>
          </cell>
          <cell r="J1023">
            <v>0</v>
          </cell>
          <cell r="K1023">
            <v>0</v>
          </cell>
          <cell r="L1023">
            <v>0</v>
          </cell>
          <cell r="M1023">
            <v>0</v>
          </cell>
          <cell r="N1023">
            <v>0</v>
          </cell>
        </row>
        <row r="1024">
          <cell r="C1024">
            <v>37987</v>
          </cell>
          <cell r="D1024">
            <v>0</v>
          </cell>
          <cell r="E1024">
            <v>0</v>
          </cell>
          <cell r="F1024">
            <v>0</v>
          </cell>
          <cell r="G1024">
            <v>0</v>
          </cell>
          <cell r="H1024">
            <v>0</v>
          </cell>
          <cell r="I1024">
            <v>0</v>
          </cell>
          <cell r="J1024">
            <v>0</v>
          </cell>
          <cell r="K1024">
            <v>0</v>
          </cell>
          <cell r="L1024">
            <v>0</v>
          </cell>
          <cell r="M1024">
            <v>0</v>
          </cell>
          <cell r="N1024">
            <v>0</v>
          </cell>
        </row>
        <row r="1025">
          <cell r="C1025">
            <v>38353</v>
          </cell>
          <cell r="D1025">
            <v>0</v>
          </cell>
          <cell r="E1025">
            <v>0</v>
          </cell>
          <cell r="F1025">
            <v>0</v>
          </cell>
          <cell r="G1025">
            <v>0</v>
          </cell>
          <cell r="H1025">
            <v>0</v>
          </cell>
          <cell r="I1025">
            <v>0</v>
          </cell>
          <cell r="J1025">
            <v>0</v>
          </cell>
          <cell r="K1025">
            <v>0</v>
          </cell>
          <cell r="L1025">
            <v>0</v>
          </cell>
          <cell r="M1025">
            <v>0</v>
          </cell>
          <cell r="N1025">
            <v>0</v>
          </cell>
        </row>
        <row r="1026">
          <cell r="C1026">
            <v>38718</v>
          </cell>
          <cell r="D1026">
            <v>0</v>
          </cell>
          <cell r="E1026">
            <v>0</v>
          </cell>
          <cell r="F1026">
            <v>0</v>
          </cell>
          <cell r="G1026">
            <v>0</v>
          </cell>
          <cell r="H1026">
            <v>0</v>
          </cell>
          <cell r="I1026">
            <v>0</v>
          </cell>
          <cell r="J1026">
            <v>0</v>
          </cell>
          <cell r="K1026">
            <v>0</v>
          </cell>
          <cell r="L1026">
            <v>0</v>
          </cell>
          <cell r="M1026">
            <v>0</v>
          </cell>
          <cell r="N1026">
            <v>0</v>
          </cell>
        </row>
        <row r="1028">
          <cell r="C1028" t="str">
            <v>Powercor</v>
          </cell>
          <cell r="D1028" t="str">
            <v>Pulse</v>
          </cell>
          <cell r="E1028" t="str">
            <v>AGL</v>
          </cell>
          <cell r="F1028" t="str">
            <v>TXU</v>
          </cell>
          <cell r="G1028" t="str">
            <v>CitiPower</v>
          </cell>
          <cell r="H1028" t="str">
            <v>Powercor</v>
          </cell>
          <cell r="I1028" t="str">
            <v>Integral</v>
          </cell>
          <cell r="J1028" t="str">
            <v>EnergyAustralia</v>
          </cell>
          <cell r="K1028" t="str">
            <v>Rural NSW</v>
          </cell>
          <cell r="L1028" t="str">
            <v>Energex</v>
          </cell>
          <cell r="M1028" t="str">
            <v>Ergon</v>
          </cell>
          <cell r="N1028" t="str">
            <v>Non Incumbent</v>
          </cell>
        </row>
        <row r="1029">
          <cell r="C1029">
            <v>36526</v>
          </cell>
          <cell r="D1029">
            <v>0</v>
          </cell>
          <cell r="E1029">
            <v>0</v>
          </cell>
          <cell r="F1029">
            <v>0</v>
          </cell>
          <cell r="G1029">
            <v>0</v>
          </cell>
          <cell r="H1029">
            <v>0</v>
          </cell>
          <cell r="I1029">
            <v>0</v>
          </cell>
          <cell r="J1029">
            <v>0</v>
          </cell>
          <cell r="K1029">
            <v>0</v>
          </cell>
          <cell r="L1029">
            <v>0</v>
          </cell>
          <cell r="M1029">
            <v>0</v>
          </cell>
          <cell r="N1029">
            <v>0</v>
          </cell>
        </row>
        <row r="1030">
          <cell r="C1030">
            <v>36892</v>
          </cell>
          <cell r="D1030">
            <v>0</v>
          </cell>
          <cell r="E1030">
            <v>0</v>
          </cell>
          <cell r="F1030">
            <v>0</v>
          </cell>
          <cell r="G1030">
            <v>0</v>
          </cell>
          <cell r="H1030">
            <v>0</v>
          </cell>
          <cell r="I1030">
            <v>0</v>
          </cell>
          <cell r="J1030">
            <v>0</v>
          </cell>
          <cell r="K1030">
            <v>0</v>
          </cell>
          <cell r="L1030">
            <v>0</v>
          </cell>
          <cell r="M1030">
            <v>0</v>
          </cell>
          <cell r="N1030">
            <v>0</v>
          </cell>
        </row>
        <row r="1031">
          <cell r="C1031">
            <v>37257</v>
          </cell>
          <cell r="D1031">
            <v>0</v>
          </cell>
          <cell r="E1031">
            <v>0</v>
          </cell>
          <cell r="F1031">
            <v>0</v>
          </cell>
          <cell r="G1031">
            <v>0</v>
          </cell>
          <cell r="H1031">
            <v>0</v>
          </cell>
          <cell r="I1031">
            <v>0</v>
          </cell>
          <cell r="J1031">
            <v>0</v>
          </cell>
          <cell r="K1031">
            <v>0</v>
          </cell>
          <cell r="L1031">
            <v>0</v>
          </cell>
          <cell r="M1031">
            <v>0</v>
          </cell>
          <cell r="N1031">
            <v>0</v>
          </cell>
        </row>
        <row r="1032">
          <cell r="C1032">
            <v>37622</v>
          </cell>
          <cell r="D1032">
            <v>0</v>
          </cell>
          <cell r="E1032">
            <v>0</v>
          </cell>
          <cell r="F1032">
            <v>0</v>
          </cell>
          <cell r="G1032">
            <v>0</v>
          </cell>
          <cell r="H1032">
            <v>0</v>
          </cell>
          <cell r="I1032">
            <v>0</v>
          </cell>
          <cell r="J1032">
            <v>0</v>
          </cell>
          <cell r="K1032">
            <v>0</v>
          </cell>
          <cell r="L1032">
            <v>0</v>
          </cell>
          <cell r="M1032">
            <v>0</v>
          </cell>
          <cell r="N1032">
            <v>0</v>
          </cell>
        </row>
        <row r="1033">
          <cell r="C1033">
            <v>37987</v>
          </cell>
          <cell r="D1033">
            <v>0.14000000000000001</v>
          </cell>
          <cell r="E1033">
            <v>0.15</v>
          </cell>
          <cell r="F1033">
            <v>0.12</v>
          </cell>
          <cell r="G1033">
            <v>0</v>
          </cell>
          <cell r="H1033">
            <v>0</v>
          </cell>
          <cell r="I1033">
            <v>0.1</v>
          </cell>
          <cell r="J1033">
            <v>0.11</v>
          </cell>
          <cell r="K1033">
            <v>0</v>
          </cell>
          <cell r="L1033">
            <v>0.15</v>
          </cell>
          <cell r="M1033">
            <v>0.14000000000000001</v>
          </cell>
          <cell r="N1033">
            <v>0.12</v>
          </cell>
        </row>
        <row r="1034">
          <cell r="C1034">
            <v>38353</v>
          </cell>
          <cell r="D1034">
            <v>0.14000000000000001</v>
          </cell>
          <cell r="E1034">
            <v>0.15</v>
          </cell>
          <cell r="F1034">
            <v>0.12</v>
          </cell>
          <cell r="G1034">
            <v>0</v>
          </cell>
          <cell r="H1034">
            <v>0</v>
          </cell>
          <cell r="I1034">
            <v>0.1</v>
          </cell>
          <cell r="J1034">
            <v>0.13</v>
          </cell>
          <cell r="K1034">
            <v>0</v>
          </cell>
          <cell r="L1034">
            <v>0.15</v>
          </cell>
          <cell r="M1034">
            <v>0.14000000000000001</v>
          </cell>
          <cell r="N1034">
            <v>0.12</v>
          </cell>
        </row>
        <row r="1035">
          <cell r="C1035">
            <v>38718</v>
          </cell>
          <cell r="D1035">
            <v>0.14000000000000001</v>
          </cell>
          <cell r="E1035">
            <v>0.14000000000000001</v>
          </cell>
          <cell r="F1035">
            <v>0.14000000000000001</v>
          </cell>
          <cell r="G1035">
            <v>0</v>
          </cell>
          <cell r="H1035">
            <v>0</v>
          </cell>
          <cell r="I1035">
            <v>0.1</v>
          </cell>
          <cell r="J1035">
            <v>0.13</v>
          </cell>
          <cell r="K1035">
            <v>0</v>
          </cell>
          <cell r="L1035">
            <v>0.14000000000000001</v>
          </cell>
          <cell r="M1035">
            <v>0.14000000000000001</v>
          </cell>
          <cell r="N1035">
            <v>0.12</v>
          </cell>
        </row>
        <row r="1037">
          <cell r="C1037" t="str">
            <v>Integral</v>
          </cell>
          <cell r="D1037" t="str">
            <v>Pulse</v>
          </cell>
          <cell r="E1037" t="str">
            <v>AGL</v>
          </cell>
          <cell r="F1037" t="str">
            <v>TXU</v>
          </cell>
          <cell r="G1037" t="str">
            <v>CitiPower</v>
          </cell>
          <cell r="H1037" t="str">
            <v>Powercor</v>
          </cell>
          <cell r="I1037" t="str">
            <v>Integral</v>
          </cell>
          <cell r="J1037" t="str">
            <v>EnergyAustralia</v>
          </cell>
          <cell r="K1037" t="str">
            <v>Rural NSW</v>
          </cell>
          <cell r="L1037" t="str">
            <v>Energex</v>
          </cell>
          <cell r="M1037" t="str">
            <v>Ergon</v>
          </cell>
          <cell r="N1037" t="str">
            <v>Non Incumbent</v>
          </cell>
        </row>
        <row r="1038">
          <cell r="C1038">
            <v>36526</v>
          </cell>
          <cell r="D1038">
            <v>0</v>
          </cell>
          <cell r="E1038">
            <v>0</v>
          </cell>
          <cell r="F1038">
            <v>0</v>
          </cell>
          <cell r="G1038">
            <v>0</v>
          </cell>
          <cell r="H1038">
            <v>0</v>
          </cell>
          <cell r="I1038">
            <v>0</v>
          </cell>
          <cell r="J1038">
            <v>0</v>
          </cell>
          <cell r="K1038">
            <v>0</v>
          </cell>
          <cell r="L1038">
            <v>0</v>
          </cell>
          <cell r="M1038">
            <v>0</v>
          </cell>
          <cell r="N1038">
            <v>0</v>
          </cell>
        </row>
        <row r="1039">
          <cell r="C1039">
            <v>36892</v>
          </cell>
          <cell r="D1039">
            <v>0</v>
          </cell>
          <cell r="E1039">
            <v>0</v>
          </cell>
          <cell r="F1039">
            <v>0</v>
          </cell>
          <cell r="G1039">
            <v>0</v>
          </cell>
          <cell r="H1039">
            <v>0</v>
          </cell>
          <cell r="I1039">
            <v>0</v>
          </cell>
          <cell r="J1039">
            <v>0</v>
          </cell>
          <cell r="K1039">
            <v>0</v>
          </cell>
          <cell r="L1039">
            <v>0</v>
          </cell>
          <cell r="M1039">
            <v>0</v>
          </cell>
          <cell r="N1039">
            <v>0</v>
          </cell>
        </row>
        <row r="1040">
          <cell r="C1040">
            <v>37257</v>
          </cell>
          <cell r="D1040">
            <v>0</v>
          </cell>
          <cell r="E1040">
            <v>0</v>
          </cell>
          <cell r="F1040">
            <v>0</v>
          </cell>
          <cell r="G1040">
            <v>0</v>
          </cell>
          <cell r="H1040">
            <v>0</v>
          </cell>
          <cell r="I1040">
            <v>0</v>
          </cell>
          <cell r="J1040">
            <v>0</v>
          </cell>
          <cell r="K1040">
            <v>0</v>
          </cell>
          <cell r="L1040">
            <v>0</v>
          </cell>
          <cell r="M1040">
            <v>0</v>
          </cell>
          <cell r="N1040">
            <v>0</v>
          </cell>
        </row>
        <row r="1041">
          <cell r="C1041">
            <v>37622</v>
          </cell>
          <cell r="D1041">
            <v>0</v>
          </cell>
          <cell r="E1041">
            <v>0</v>
          </cell>
          <cell r="F1041">
            <v>0</v>
          </cell>
          <cell r="G1041">
            <v>0</v>
          </cell>
          <cell r="H1041">
            <v>0</v>
          </cell>
          <cell r="I1041">
            <v>0</v>
          </cell>
          <cell r="J1041">
            <v>0</v>
          </cell>
          <cell r="K1041">
            <v>0</v>
          </cell>
          <cell r="L1041">
            <v>0</v>
          </cell>
          <cell r="M1041">
            <v>0</v>
          </cell>
          <cell r="N1041">
            <v>0</v>
          </cell>
        </row>
        <row r="1042">
          <cell r="C1042">
            <v>37987</v>
          </cell>
          <cell r="D1042">
            <v>0</v>
          </cell>
          <cell r="E1042">
            <v>0</v>
          </cell>
          <cell r="F1042">
            <v>0</v>
          </cell>
          <cell r="G1042">
            <v>0</v>
          </cell>
          <cell r="H1042">
            <v>0</v>
          </cell>
          <cell r="I1042">
            <v>0</v>
          </cell>
          <cell r="J1042">
            <v>0</v>
          </cell>
          <cell r="K1042">
            <v>0</v>
          </cell>
          <cell r="L1042">
            <v>0</v>
          </cell>
          <cell r="M1042">
            <v>0</v>
          </cell>
          <cell r="N1042">
            <v>0</v>
          </cell>
        </row>
        <row r="1043">
          <cell r="C1043">
            <v>38353</v>
          </cell>
          <cell r="D1043">
            <v>0</v>
          </cell>
          <cell r="E1043">
            <v>0</v>
          </cell>
          <cell r="F1043">
            <v>0</v>
          </cell>
          <cell r="G1043">
            <v>0</v>
          </cell>
          <cell r="H1043">
            <v>0</v>
          </cell>
          <cell r="I1043">
            <v>0</v>
          </cell>
          <cell r="J1043">
            <v>0</v>
          </cell>
          <cell r="K1043">
            <v>0</v>
          </cell>
          <cell r="L1043">
            <v>0</v>
          </cell>
          <cell r="M1043">
            <v>0</v>
          </cell>
          <cell r="N1043">
            <v>0</v>
          </cell>
        </row>
        <row r="1044">
          <cell r="C1044">
            <v>38718</v>
          </cell>
          <cell r="D1044">
            <v>0</v>
          </cell>
          <cell r="E1044">
            <v>0</v>
          </cell>
          <cell r="F1044">
            <v>0</v>
          </cell>
          <cell r="G1044">
            <v>0</v>
          </cell>
          <cell r="H1044">
            <v>0</v>
          </cell>
          <cell r="I1044">
            <v>0</v>
          </cell>
          <cell r="J1044">
            <v>0</v>
          </cell>
          <cell r="K1044">
            <v>0</v>
          </cell>
          <cell r="L1044">
            <v>0</v>
          </cell>
          <cell r="M1044">
            <v>0</v>
          </cell>
          <cell r="N1044">
            <v>0</v>
          </cell>
        </row>
        <row r="1046">
          <cell r="C1046" t="str">
            <v>EnergyAustralia</v>
          </cell>
          <cell r="D1046" t="str">
            <v>Pulse</v>
          </cell>
          <cell r="E1046" t="str">
            <v>AGL</v>
          </cell>
          <cell r="F1046" t="str">
            <v>TXU</v>
          </cell>
          <cell r="G1046" t="str">
            <v>CitiPower</v>
          </cell>
          <cell r="H1046" t="str">
            <v>Powercor</v>
          </cell>
          <cell r="I1046" t="str">
            <v>Integral</v>
          </cell>
          <cell r="J1046" t="str">
            <v>EnergyAustralia</v>
          </cell>
          <cell r="K1046" t="str">
            <v>Rural NSW</v>
          </cell>
          <cell r="L1046" t="str">
            <v>Energex</v>
          </cell>
          <cell r="M1046" t="str">
            <v>Ergon</v>
          </cell>
          <cell r="N1046" t="str">
            <v>Non Incumbent</v>
          </cell>
        </row>
        <row r="1047">
          <cell r="C1047">
            <v>36526</v>
          </cell>
          <cell r="D1047">
            <v>0</v>
          </cell>
          <cell r="E1047">
            <v>0</v>
          </cell>
          <cell r="F1047">
            <v>0</v>
          </cell>
          <cell r="G1047">
            <v>0</v>
          </cell>
          <cell r="H1047">
            <v>0</v>
          </cell>
          <cell r="I1047">
            <v>0</v>
          </cell>
          <cell r="J1047">
            <v>0</v>
          </cell>
          <cell r="K1047">
            <v>0</v>
          </cell>
          <cell r="L1047">
            <v>0</v>
          </cell>
          <cell r="M1047">
            <v>0</v>
          </cell>
          <cell r="N1047">
            <v>0</v>
          </cell>
        </row>
        <row r="1048">
          <cell r="C1048">
            <v>36892</v>
          </cell>
          <cell r="D1048">
            <v>0</v>
          </cell>
          <cell r="E1048">
            <v>0</v>
          </cell>
          <cell r="F1048">
            <v>0</v>
          </cell>
          <cell r="G1048">
            <v>0</v>
          </cell>
          <cell r="H1048">
            <v>0</v>
          </cell>
          <cell r="I1048">
            <v>0</v>
          </cell>
          <cell r="J1048">
            <v>0</v>
          </cell>
          <cell r="K1048">
            <v>0</v>
          </cell>
          <cell r="L1048">
            <v>0</v>
          </cell>
          <cell r="M1048">
            <v>0</v>
          </cell>
          <cell r="N1048">
            <v>0</v>
          </cell>
        </row>
        <row r="1049">
          <cell r="C1049">
            <v>37257</v>
          </cell>
          <cell r="D1049">
            <v>0</v>
          </cell>
          <cell r="E1049">
            <v>0</v>
          </cell>
          <cell r="F1049">
            <v>0</v>
          </cell>
          <cell r="G1049">
            <v>0</v>
          </cell>
          <cell r="H1049">
            <v>0</v>
          </cell>
          <cell r="I1049">
            <v>0</v>
          </cell>
          <cell r="J1049">
            <v>0</v>
          </cell>
          <cell r="K1049">
            <v>0</v>
          </cell>
          <cell r="L1049">
            <v>0</v>
          </cell>
          <cell r="M1049">
            <v>0</v>
          </cell>
          <cell r="N1049">
            <v>0</v>
          </cell>
        </row>
        <row r="1050">
          <cell r="C1050">
            <v>37622</v>
          </cell>
          <cell r="D1050">
            <v>0</v>
          </cell>
          <cell r="E1050">
            <v>0</v>
          </cell>
          <cell r="F1050">
            <v>0</v>
          </cell>
          <cell r="G1050">
            <v>0</v>
          </cell>
          <cell r="H1050">
            <v>0</v>
          </cell>
          <cell r="I1050">
            <v>0</v>
          </cell>
          <cell r="J1050">
            <v>0</v>
          </cell>
          <cell r="K1050">
            <v>0</v>
          </cell>
          <cell r="L1050">
            <v>0</v>
          </cell>
          <cell r="M1050">
            <v>0</v>
          </cell>
          <cell r="N1050">
            <v>0</v>
          </cell>
        </row>
        <row r="1051">
          <cell r="C1051">
            <v>37987</v>
          </cell>
          <cell r="D1051">
            <v>0.12</v>
          </cell>
          <cell r="E1051">
            <v>0.12</v>
          </cell>
          <cell r="F1051">
            <v>0.12</v>
          </cell>
          <cell r="G1051">
            <v>0</v>
          </cell>
          <cell r="H1051">
            <v>0.12</v>
          </cell>
          <cell r="I1051">
            <v>0.12</v>
          </cell>
          <cell r="J1051">
            <v>0</v>
          </cell>
          <cell r="K1051">
            <v>0</v>
          </cell>
          <cell r="L1051">
            <v>0.14000000000000001</v>
          </cell>
          <cell r="M1051">
            <v>0.14000000000000001</v>
          </cell>
          <cell r="N1051">
            <v>0.12</v>
          </cell>
        </row>
        <row r="1052">
          <cell r="C1052">
            <v>38353</v>
          </cell>
          <cell r="D1052">
            <v>0.15</v>
          </cell>
          <cell r="E1052">
            <v>0.14000000000000001</v>
          </cell>
          <cell r="F1052">
            <v>0.14000000000000001</v>
          </cell>
          <cell r="G1052">
            <v>0</v>
          </cell>
          <cell r="H1052">
            <v>0.14000000000000001</v>
          </cell>
          <cell r="I1052">
            <v>0.12</v>
          </cell>
          <cell r="J1052">
            <v>0</v>
          </cell>
          <cell r="K1052">
            <v>0</v>
          </cell>
          <cell r="L1052">
            <v>0.16</v>
          </cell>
          <cell r="M1052">
            <v>0.16</v>
          </cell>
          <cell r="N1052">
            <v>0.12</v>
          </cell>
        </row>
        <row r="1053">
          <cell r="C1053">
            <v>38718</v>
          </cell>
          <cell r="D1053">
            <v>0.17</v>
          </cell>
          <cell r="E1053">
            <v>0.15</v>
          </cell>
          <cell r="F1053">
            <v>0.14000000000000001</v>
          </cell>
          <cell r="G1053">
            <v>0</v>
          </cell>
          <cell r="H1053">
            <v>0.18</v>
          </cell>
          <cell r="I1053">
            <v>0.14000000000000001</v>
          </cell>
          <cell r="J1053">
            <v>0</v>
          </cell>
          <cell r="K1053">
            <v>0</v>
          </cell>
          <cell r="L1053">
            <v>0.16</v>
          </cell>
          <cell r="M1053">
            <v>0.16</v>
          </cell>
          <cell r="N1053">
            <v>0.18</v>
          </cell>
        </row>
        <row r="1055">
          <cell r="C1055" t="str">
            <v>Rural NSW</v>
          </cell>
          <cell r="D1055" t="str">
            <v>Pulse</v>
          </cell>
          <cell r="E1055" t="str">
            <v>AGL</v>
          </cell>
          <cell r="F1055" t="str">
            <v>TXU</v>
          </cell>
          <cell r="G1055" t="str">
            <v>CitiPower</v>
          </cell>
          <cell r="H1055" t="str">
            <v>Powercor</v>
          </cell>
          <cell r="I1055" t="str">
            <v>Integral</v>
          </cell>
          <cell r="J1055" t="str">
            <v>EnergyAustralia</v>
          </cell>
          <cell r="K1055" t="str">
            <v>Rural NSW</v>
          </cell>
          <cell r="L1055" t="str">
            <v>Energex</v>
          </cell>
          <cell r="M1055" t="str">
            <v>Ergon</v>
          </cell>
          <cell r="N1055" t="str">
            <v>Non Incumbent</v>
          </cell>
        </row>
        <row r="1056">
          <cell r="C1056">
            <v>36526</v>
          </cell>
          <cell r="D1056">
            <v>0</v>
          </cell>
          <cell r="E1056">
            <v>0</v>
          </cell>
          <cell r="F1056">
            <v>0</v>
          </cell>
          <cell r="G1056">
            <v>0</v>
          </cell>
          <cell r="H1056">
            <v>0</v>
          </cell>
          <cell r="I1056">
            <v>0</v>
          </cell>
          <cell r="J1056">
            <v>0</v>
          </cell>
          <cell r="K1056">
            <v>0</v>
          </cell>
          <cell r="L1056">
            <v>0</v>
          </cell>
          <cell r="M1056">
            <v>0</v>
          </cell>
          <cell r="N1056">
            <v>0</v>
          </cell>
        </row>
        <row r="1057">
          <cell r="C1057">
            <v>36892</v>
          </cell>
          <cell r="D1057">
            <v>0</v>
          </cell>
          <cell r="E1057">
            <v>0</v>
          </cell>
          <cell r="F1057">
            <v>0</v>
          </cell>
          <cell r="G1057">
            <v>0</v>
          </cell>
          <cell r="H1057">
            <v>0</v>
          </cell>
          <cell r="I1057">
            <v>0</v>
          </cell>
          <cell r="J1057">
            <v>0</v>
          </cell>
          <cell r="K1057">
            <v>0</v>
          </cell>
          <cell r="L1057">
            <v>0</v>
          </cell>
          <cell r="M1057">
            <v>0</v>
          </cell>
          <cell r="N1057">
            <v>0</v>
          </cell>
        </row>
        <row r="1058">
          <cell r="C1058">
            <v>37257</v>
          </cell>
          <cell r="D1058">
            <v>0</v>
          </cell>
          <cell r="E1058">
            <v>0</v>
          </cell>
          <cell r="F1058">
            <v>0</v>
          </cell>
          <cell r="G1058">
            <v>0</v>
          </cell>
          <cell r="H1058">
            <v>0</v>
          </cell>
          <cell r="I1058">
            <v>0</v>
          </cell>
          <cell r="J1058">
            <v>0</v>
          </cell>
          <cell r="K1058">
            <v>0</v>
          </cell>
          <cell r="L1058">
            <v>0</v>
          </cell>
          <cell r="M1058">
            <v>0</v>
          </cell>
          <cell r="N1058">
            <v>0</v>
          </cell>
        </row>
        <row r="1059">
          <cell r="C1059">
            <v>37622</v>
          </cell>
          <cell r="D1059">
            <v>0</v>
          </cell>
          <cell r="E1059">
            <v>0</v>
          </cell>
          <cell r="F1059">
            <v>0</v>
          </cell>
          <cell r="G1059">
            <v>0</v>
          </cell>
          <cell r="H1059">
            <v>0</v>
          </cell>
          <cell r="I1059">
            <v>0</v>
          </cell>
          <cell r="J1059">
            <v>0</v>
          </cell>
          <cell r="K1059">
            <v>0</v>
          </cell>
          <cell r="L1059">
            <v>0</v>
          </cell>
          <cell r="M1059">
            <v>0</v>
          </cell>
          <cell r="N1059">
            <v>0</v>
          </cell>
        </row>
        <row r="1060">
          <cell r="C1060">
            <v>37987</v>
          </cell>
          <cell r="D1060">
            <v>0</v>
          </cell>
          <cell r="E1060">
            <v>0</v>
          </cell>
          <cell r="F1060">
            <v>0</v>
          </cell>
          <cell r="G1060">
            <v>0</v>
          </cell>
          <cell r="H1060">
            <v>0</v>
          </cell>
          <cell r="I1060">
            <v>0</v>
          </cell>
          <cell r="J1060">
            <v>0</v>
          </cell>
          <cell r="K1060">
            <v>0</v>
          </cell>
          <cell r="L1060">
            <v>0</v>
          </cell>
          <cell r="M1060">
            <v>0</v>
          </cell>
          <cell r="N1060">
            <v>0</v>
          </cell>
        </row>
        <row r="1061">
          <cell r="C1061">
            <v>38353</v>
          </cell>
          <cell r="D1061">
            <v>0</v>
          </cell>
          <cell r="E1061">
            <v>0</v>
          </cell>
          <cell r="F1061">
            <v>0</v>
          </cell>
          <cell r="G1061">
            <v>0</v>
          </cell>
          <cell r="H1061">
            <v>0</v>
          </cell>
          <cell r="I1061">
            <v>0</v>
          </cell>
          <cell r="J1061">
            <v>0</v>
          </cell>
          <cell r="K1061">
            <v>0</v>
          </cell>
          <cell r="L1061">
            <v>0</v>
          </cell>
          <cell r="M1061">
            <v>0</v>
          </cell>
          <cell r="N1061">
            <v>0</v>
          </cell>
        </row>
        <row r="1062">
          <cell r="C1062">
            <v>38718</v>
          </cell>
          <cell r="D1062">
            <v>0</v>
          </cell>
          <cell r="E1062">
            <v>0</v>
          </cell>
          <cell r="F1062">
            <v>0</v>
          </cell>
          <cell r="G1062">
            <v>0</v>
          </cell>
          <cell r="H1062">
            <v>0</v>
          </cell>
          <cell r="I1062">
            <v>0</v>
          </cell>
          <cell r="J1062">
            <v>0</v>
          </cell>
          <cell r="K1062">
            <v>0</v>
          </cell>
          <cell r="L1062">
            <v>0</v>
          </cell>
          <cell r="M1062">
            <v>0</v>
          </cell>
          <cell r="N1062">
            <v>0</v>
          </cell>
        </row>
        <row r="1064">
          <cell r="C1064" t="str">
            <v>Energex</v>
          </cell>
          <cell r="D1064" t="str">
            <v>Pulse</v>
          </cell>
          <cell r="E1064" t="str">
            <v>AGL</v>
          </cell>
          <cell r="F1064" t="str">
            <v>TXU</v>
          </cell>
          <cell r="G1064" t="str">
            <v>CitiPower</v>
          </cell>
          <cell r="H1064" t="str">
            <v>Powercor</v>
          </cell>
          <cell r="I1064" t="str">
            <v>Integral</v>
          </cell>
          <cell r="J1064" t="str">
            <v>EnergyAustralia</v>
          </cell>
          <cell r="K1064" t="str">
            <v>Rural NSW</v>
          </cell>
          <cell r="L1064" t="str">
            <v>Energex</v>
          </cell>
          <cell r="M1064" t="str">
            <v>Ergon</v>
          </cell>
          <cell r="N1064" t="str">
            <v>Non Incumbent</v>
          </cell>
        </row>
        <row r="1065">
          <cell r="C1065">
            <v>36526</v>
          </cell>
          <cell r="D1065">
            <v>0</v>
          </cell>
          <cell r="E1065">
            <v>0</v>
          </cell>
          <cell r="F1065">
            <v>0</v>
          </cell>
          <cell r="G1065">
            <v>0</v>
          </cell>
          <cell r="H1065">
            <v>0</v>
          </cell>
          <cell r="I1065">
            <v>0</v>
          </cell>
          <cell r="J1065">
            <v>0</v>
          </cell>
          <cell r="K1065">
            <v>0</v>
          </cell>
          <cell r="L1065">
            <v>0</v>
          </cell>
          <cell r="M1065">
            <v>0</v>
          </cell>
          <cell r="N1065">
            <v>0</v>
          </cell>
        </row>
        <row r="1066">
          <cell r="C1066">
            <v>36892</v>
          </cell>
          <cell r="D1066">
            <v>0</v>
          </cell>
          <cell r="E1066">
            <v>0</v>
          </cell>
          <cell r="F1066">
            <v>0</v>
          </cell>
          <cell r="G1066">
            <v>0</v>
          </cell>
          <cell r="H1066">
            <v>0</v>
          </cell>
          <cell r="I1066">
            <v>0</v>
          </cell>
          <cell r="J1066">
            <v>0</v>
          </cell>
          <cell r="K1066">
            <v>0</v>
          </cell>
          <cell r="L1066">
            <v>0</v>
          </cell>
          <cell r="M1066">
            <v>0</v>
          </cell>
          <cell r="N1066">
            <v>0</v>
          </cell>
        </row>
        <row r="1067">
          <cell r="C1067">
            <v>37257</v>
          </cell>
          <cell r="D1067">
            <v>0</v>
          </cell>
          <cell r="E1067">
            <v>0</v>
          </cell>
          <cell r="F1067">
            <v>0</v>
          </cell>
          <cell r="G1067">
            <v>0</v>
          </cell>
          <cell r="H1067">
            <v>0</v>
          </cell>
          <cell r="I1067">
            <v>0</v>
          </cell>
          <cell r="J1067">
            <v>0</v>
          </cell>
          <cell r="K1067">
            <v>0</v>
          </cell>
          <cell r="L1067">
            <v>0</v>
          </cell>
          <cell r="M1067">
            <v>0</v>
          </cell>
          <cell r="N1067">
            <v>0</v>
          </cell>
        </row>
        <row r="1068">
          <cell r="C1068">
            <v>37622</v>
          </cell>
          <cell r="D1068">
            <v>0</v>
          </cell>
          <cell r="E1068">
            <v>0</v>
          </cell>
          <cell r="F1068">
            <v>0</v>
          </cell>
          <cell r="G1068">
            <v>0</v>
          </cell>
          <cell r="H1068">
            <v>0</v>
          </cell>
          <cell r="I1068">
            <v>0</v>
          </cell>
          <cell r="J1068">
            <v>0</v>
          </cell>
          <cell r="K1068">
            <v>0</v>
          </cell>
          <cell r="L1068">
            <v>0</v>
          </cell>
          <cell r="M1068">
            <v>0</v>
          </cell>
          <cell r="N1068">
            <v>0</v>
          </cell>
        </row>
        <row r="1069">
          <cell r="C1069">
            <v>37987</v>
          </cell>
          <cell r="D1069">
            <v>0.18</v>
          </cell>
          <cell r="E1069">
            <v>0.18</v>
          </cell>
          <cell r="F1069">
            <v>0.2</v>
          </cell>
          <cell r="G1069">
            <v>0</v>
          </cell>
          <cell r="H1069">
            <v>0.18</v>
          </cell>
          <cell r="I1069">
            <v>0.18</v>
          </cell>
          <cell r="J1069">
            <v>0.18</v>
          </cell>
          <cell r="K1069">
            <v>0</v>
          </cell>
          <cell r="L1069">
            <v>0</v>
          </cell>
          <cell r="M1069">
            <v>0.18</v>
          </cell>
          <cell r="N1069">
            <v>0.18</v>
          </cell>
        </row>
        <row r="1070">
          <cell r="C1070">
            <v>38353</v>
          </cell>
          <cell r="D1070">
            <v>0.18</v>
          </cell>
          <cell r="E1070">
            <v>0.18</v>
          </cell>
          <cell r="F1070">
            <v>0.2</v>
          </cell>
          <cell r="G1070">
            <v>0</v>
          </cell>
          <cell r="H1070">
            <v>0.18</v>
          </cell>
          <cell r="I1070">
            <v>0.18</v>
          </cell>
          <cell r="J1070">
            <v>0.18</v>
          </cell>
          <cell r="K1070">
            <v>0</v>
          </cell>
          <cell r="L1070">
            <v>0</v>
          </cell>
          <cell r="M1070">
            <v>0.18</v>
          </cell>
          <cell r="N1070">
            <v>0.18</v>
          </cell>
        </row>
        <row r="1071">
          <cell r="C1071">
            <v>38718</v>
          </cell>
          <cell r="D1071">
            <v>0.2</v>
          </cell>
          <cell r="E1071">
            <v>0.2</v>
          </cell>
          <cell r="F1071">
            <v>0.2</v>
          </cell>
          <cell r="G1071">
            <v>0</v>
          </cell>
          <cell r="H1071">
            <v>0.2</v>
          </cell>
          <cell r="I1071">
            <v>0.16</v>
          </cell>
          <cell r="J1071">
            <v>0.18</v>
          </cell>
          <cell r="K1071">
            <v>0</v>
          </cell>
          <cell r="L1071">
            <v>0</v>
          </cell>
          <cell r="M1071">
            <v>0.2</v>
          </cell>
          <cell r="N1071">
            <v>0.18</v>
          </cell>
        </row>
        <row r="1073">
          <cell r="C1073" t="str">
            <v>Ergon</v>
          </cell>
          <cell r="D1073" t="str">
            <v>Pulse</v>
          </cell>
          <cell r="E1073" t="str">
            <v>AGL</v>
          </cell>
          <cell r="F1073" t="str">
            <v>TXU</v>
          </cell>
          <cell r="G1073" t="str">
            <v>CitiPower</v>
          </cell>
          <cell r="H1073" t="str">
            <v>Powercor</v>
          </cell>
          <cell r="I1073" t="str">
            <v>Integral</v>
          </cell>
          <cell r="J1073" t="str">
            <v>EnergyAustralia</v>
          </cell>
          <cell r="K1073" t="str">
            <v>Rural NSW</v>
          </cell>
          <cell r="L1073" t="str">
            <v>Energex</v>
          </cell>
          <cell r="M1073" t="str">
            <v>Ergon</v>
          </cell>
          <cell r="N1073" t="str">
            <v>Non Incumbent</v>
          </cell>
        </row>
        <row r="1074">
          <cell r="C1074">
            <v>36526</v>
          </cell>
          <cell r="D1074">
            <v>0</v>
          </cell>
          <cell r="E1074">
            <v>0</v>
          </cell>
          <cell r="F1074">
            <v>0</v>
          </cell>
          <cell r="G1074">
            <v>0</v>
          </cell>
          <cell r="H1074">
            <v>0</v>
          </cell>
          <cell r="I1074">
            <v>0</v>
          </cell>
          <cell r="J1074">
            <v>0</v>
          </cell>
          <cell r="K1074">
            <v>0</v>
          </cell>
          <cell r="L1074">
            <v>0</v>
          </cell>
          <cell r="M1074">
            <v>0</v>
          </cell>
          <cell r="N1074">
            <v>0</v>
          </cell>
        </row>
        <row r="1075">
          <cell r="C1075">
            <v>36892</v>
          </cell>
          <cell r="D1075">
            <v>0</v>
          </cell>
          <cell r="E1075">
            <v>0</v>
          </cell>
          <cell r="F1075">
            <v>0</v>
          </cell>
          <cell r="G1075">
            <v>0</v>
          </cell>
          <cell r="H1075">
            <v>0</v>
          </cell>
          <cell r="I1075">
            <v>0</v>
          </cell>
          <cell r="J1075">
            <v>0</v>
          </cell>
          <cell r="K1075">
            <v>0</v>
          </cell>
          <cell r="L1075">
            <v>0</v>
          </cell>
          <cell r="M1075">
            <v>0</v>
          </cell>
          <cell r="N1075">
            <v>0</v>
          </cell>
        </row>
        <row r="1076">
          <cell r="C1076">
            <v>37257</v>
          </cell>
          <cell r="D1076">
            <v>0</v>
          </cell>
          <cell r="E1076">
            <v>0</v>
          </cell>
          <cell r="F1076">
            <v>0</v>
          </cell>
          <cell r="G1076">
            <v>0</v>
          </cell>
          <cell r="H1076">
            <v>0</v>
          </cell>
          <cell r="I1076">
            <v>0</v>
          </cell>
          <cell r="J1076">
            <v>0</v>
          </cell>
          <cell r="K1076">
            <v>0</v>
          </cell>
          <cell r="L1076">
            <v>0</v>
          </cell>
          <cell r="M1076">
            <v>0</v>
          </cell>
          <cell r="N1076">
            <v>0</v>
          </cell>
        </row>
        <row r="1077">
          <cell r="C1077">
            <v>37622</v>
          </cell>
          <cell r="D1077">
            <v>0</v>
          </cell>
          <cell r="E1077">
            <v>0</v>
          </cell>
          <cell r="F1077">
            <v>0</v>
          </cell>
          <cell r="G1077">
            <v>0</v>
          </cell>
          <cell r="H1077">
            <v>0</v>
          </cell>
          <cell r="I1077">
            <v>0</v>
          </cell>
          <cell r="J1077">
            <v>0</v>
          </cell>
          <cell r="K1077">
            <v>0</v>
          </cell>
          <cell r="L1077">
            <v>0</v>
          </cell>
          <cell r="M1077">
            <v>0</v>
          </cell>
          <cell r="N1077">
            <v>0</v>
          </cell>
        </row>
        <row r="1078">
          <cell r="C1078">
            <v>37987</v>
          </cell>
          <cell r="D1078">
            <v>0.16</v>
          </cell>
          <cell r="E1078">
            <v>0.16</v>
          </cell>
          <cell r="F1078">
            <v>0.16</v>
          </cell>
          <cell r="G1078">
            <v>0</v>
          </cell>
          <cell r="H1078">
            <v>0.17</v>
          </cell>
          <cell r="I1078">
            <v>0.16</v>
          </cell>
          <cell r="J1078">
            <v>0.16</v>
          </cell>
          <cell r="K1078">
            <v>0</v>
          </cell>
          <cell r="L1078">
            <v>0.17</v>
          </cell>
          <cell r="M1078">
            <v>0</v>
          </cell>
          <cell r="N1078">
            <v>0.16</v>
          </cell>
        </row>
        <row r="1079">
          <cell r="C1079">
            <v>38353</v>
          </cell>
          <cell r="D1079">
            <v>0.13</v>
          </cell>
          <cell r="E1079">
            <v>0.16</v>
          </cell>
          <cell r="F1079">
            <v>0.16</v>
          </cell>
          <cell r="G1079">
            <v>0</v>
          </cell>
          <cell r="H1079">
            <v>0.14000000000000001</v>
          </cell>
          <cell r="I1079">
            <v>0.14000000000000001</v>
          </cell>
          <cell r="J1079">
            <v>0.15</v>
          </cell>
          <cell r="K1079">
            <v>0</v>
          </cell>
          <cell r="L1079">
            <v>0.17</v>
          </cell>
          <cell r="M1079">
            <v>0</v>
          </cell>
          <cell r="N1079">
            <v>0.16</v>
          </cell>
        </row>
        <row r="1080">
          <cell r="C1080">
            <v>38718</v>
          </cell>
          <cell r="D1080">
            <v>0.13</v>
          </cell>
          <cell r="E1080">
            <v>0.14000000000000001</v>
          </cell>
          <cell r="F1080">
            <v>0.14000000000000001</v>
          </cell>
          <cell r="G1080">
            <v>0</v>
          </cell>
          <cell r="H1080">
            <v>0.13</v>
          </cell>
          <cell r="I1080">
            <v>0.14000000000000001</v>
          </cell>
          <cell r="J1080">
            <v>0.15</v>
          </cell>
          <cell r="K1080">
            <v>0</v>
          </cell>
          <cell r="L1080">
            <v>0.16</v>
          </cell>
          <cell r="M1080">
            <v>0</v>
          </cell>
          <cell r="N1080">
            <v>0.16</v>
          </cell>
        </row>
        <row r="1082">
          <cell r="C1082" t="str">
            <v>Non Incumbent</v>
          </cell>
          <cell r="D1082" t="str">
            <v>Pulse</v>
          </cell>
          <cell r="E1082" t="str">
            <v>AGL</v>
          </cell>
          <cell r="F1082" t="str">
            <v>TXU</v>
          </cell>
          <cell r="G1082" t="str">
            <v>CitiPower</v>
          </cell>
          <cell r="H1082" t="str">
            <v>Powercor</v>
          </cell>
          <cell r="I1082" t="str">
            <v>Integral</v>
          </cell>
          <cell r="J1082" t="str">
            <v>EnergyAustralia</v>
          </cell>
          <cell r="K1082" t="str">
            <v>Rural NSW</v>
          </cell>
          <cell r="L1082" t="str">
            <v>Energex</v>
          </cell>
          <cell r="M1082" t="str">
            <v>Ergon</v>
          </cell>
          <cell r="N1082" t="str">
            <v>Non Incumbent</v>
          </cell>
        </row>
        <row r="1083">
          <cell r="C1083">
            <v>36526</v>
          </cell>
          <cell r="D1083">
            <v>0</v>
          </cell>
          <cell r="E1083">
            <v>0</v>
          </cell>
          <cell r="F1083">
            <v>0</v>
          </cell>
          <cell r="G1083">
            <v>0</v>
          </cell>
          <cell r="H1083">
            <v>0</v>
          </cell>
          <cell r="I1083">
            <v>0</v>
          </cell>
          <cell r="J1083">
            <v>0</v>
          </cell>
          <cell r="K1083">
            <v>0</v>
          </cell>
          <cell r="L1083">
            <v>0</v>
          </cell>
          <cell r="M1083">
            <v>0</v>
          </cell>
          <cell r="N1083">
            <v>0</v>
          </cell>
        </row>
        <row r="1084">
          <cell r="C1084">
            <v>36892</v>
          </cell>
          <cell r="D1084">
            <v>0</v>
          </cell>
          <cell r="E1084">
            <v>0</v>
          </cell>
          <cell r="F1084">
            <v>0</v>
          </cell>
          <cell r="G1084">
            <v>0</v>
          </cell>
          <cell r="H1084">
            <v>0</v>
          </cell>
          <cell r="I1084">
            <v>0</v>
          </cell>
          <cell r="J1084">
            <v>0</v>
          </cell>
          <cell r="K1084">
            <v>0</v>
          </cell>
          <cell r="L1084">
            <v>0</v>
          </cell>
          <cell r="M1084">
            <v>0</v>
          </cell>
          <cell r="N1084">
            <v>0</v>
          </cell>
        </row>
        <row r="1085">
          <cell r="C1085">
            <v>37257</v>
          </cell>
          <cell r="D1085">
            <v>0</v>
          </cell>
          <cell r="E1085">
            <v>0</v>
          </cell>
          <cell r="F1085">
            <v>0</v>
          </cell>
          <cell r="G1085">
            <v>0</v>
          </cell>
          <cell r="H1085">
            <v>0</v>
          </cell>
          <cell r="I1085">
            <v>0</v>
          </cell>
          <cell r="J1085">
            <v>0</v>
          </cell>
          <cell r="K1085">
            <v>0</v>
          </cell>
          <cell r="L1085">
            <v>0</v>
          </cell>
          <cell r="M1085">
            <v>0</v>
          </cell>
          <cell r="N1085">
            <v>0</v>
          </cell>
        </row>
        <row r="1086">
          <cell r="C1086">
            <v>37622</v>
          </cell>
          <cell r="D1086">
            <v>0</v>
          </cell>
          <cell r="E1086">
            <v>0</v>
          </cell>
          <cell r="F1086">
            <v>0</v>
          </cell>
          <cell r="G1086">
            <v>0</v>
          </cell>
          <cell r="H1086">
            <v>0</v>
          </cell>
          <cell r="I1086">
            <v>0</v>
          </cell>
          <cell r="J1086">
            <v>0</v>
          </cell>
          <cell r="K1086">
            <v>0</v>
          </cell>
          <cell r="L1086">
            <v>0</v>
          </cell>
          <cell r="M1086">
            <v>0</v>
          </cell>
          <cell r="N1086">
            <v>0</v>
          </cell>
        </row>
        <row r="1087">
          <cell r="C1087">
            <v>37987</v>
          </cell>
          <cell r="D1087">
            <v>0.06</v>
          </cell>
          <cell r="E1087">
            <v>0.06</v>
          </cell>
          <cell r="F1087">
            <v>0.06</v>
          </cell>
          <cell r="G1087">
            <v>0</v>
          </cell>
          <cell r="H1087">
            <v>0.06</v>
          </cell>
          <cell r="I1087">
            <v>0.06</v>
          </cell>
          <cell r="J1087">
            <v>0.06</v>
          </cell>
          <cell r="K1087">
            <v>0</v>
          </cell>
          <cell r="L1087">
            <v>0.06</v>
          </cell>
          <cell r="M1087">
            <v>0.06</v>
          </cell>
          <cell r="N1087">
            <v>0</v>
          </cell>
        </row>
        <row r="1088">
          <cell r="C1088">
            <v>38353</v>
          </cell>
          <cell r="D1088">
            <v>0.06</v>
          </cell>
          <cell r="E1088">
            <v>0.06</v>
          </cell>
          <cell r="F1088">
            <v>0.06</v>
          </cell>
          <cell r="G1088">
            <v>0</v>
          </cell>
          <cell r="H1088">
            <v>0.06</v>
          </cell>
          <cell r="I1088">
            <v>0.06</v>
          </cell>
          <cell r="J1088">
            <v>0.05</v>
          </cell>
          <cell r="K1088">
            <v>0</v>
          </cell>
          <cell r="L1088">
            <v>0.06</v>
          </cell>
          <cell r="M1088">
            <v>0.06</v>
          </cell>
          <cell r="N1088">
            <v>0</v>
          </cell>
        </row>
        <row r="1089">
          <cell r="C1089">
            <v>38718</v>
          </cell>
          <cell r="D1089">
            <v>0.06</v>
          </cell>
          <cell r="E1089">
            <v>0.06</v>
          </cell>
          <cell r="F1089">
            <v>0.06</v>
          </cell>
          <cell r="G1089">
            <v>0</v>
          </cell>
          <cell r="H1089">
            <v>0.06</v>
          </cell>
          <cell r="I1089">
            <v>0.06</v>
          </cell>
          <cell r="J1089">
            <v>7.0000000000000007E-2</v>
          </cell>
          <cell r="K1089">
            <v>0</v>
          </cell>
          <cell r="L1089">
            <v>0.06</v>
          </cell>
          <cell r="M1089">
            <v>0.08</v>
          </cell>
          <cell r="N1089">
            <v>0</v>
          </cell>
        </row>
        <row r="1101">
          <cell r="C1101" t="str">
            <v>Pulse wins from:</v>
          </cell>
          <cell r="D1101" t="str">
            <v>Pulse</v>
          </cell>
          <cell r="E1101" t="str">
            <v>AGL</v>
          </cell>
          <cell r="F1101" t="str">
            <v>TXU</v>
          </cell>
          <cell r="G1101" t="str">
            <v>CitiPower</v>
          </cell>
          <cell r="H1101" t="str">
            <v>Powercor</v>
          </cell>
          <cell r="I1101" t="str">
            <v>Integral</v>
          </cell>
          <cell r="J1101" t="str">
            <v>EnergyAustralia</v>
          </cell>
          <cell r="K1101" t="str">
            <v>Rural NSW</v>
          </cell>
          <cell r="L1101" t="str">
            <v>Energex</v>
          </cell>
          <cell r="M1101" t="str">
            <v>Ergon</v>
          </cell>
          <cell r="N1101" t="str">
            <v>Non Incumbent</v>
          </cell>
        </row>
        <row r="1102">
          <cell r="C1102">
            <v>36526</v>
          </cell>
          <cell r="D1102">
            <v>0</v>
          </cell>
          <cell r="E1102">
            <v>0</v>
          </cell>
          <cell r="F1102">
            <v>0</v>
          </cell>
          <cell r="G1102">
            <v>0</v>
          </cell>
          <cell r="H1102">
            <v>0</v>
          </cell>
          <cell r="I1102">
            <v>0</v>
          </cell>
          <cell r="J1102">
            <v>0</v>
          </cell>
          <cell r="K1102">
            <v>0</v>
          </cell>
          <cell r="L1102">
            <v>0</v>
          </cell>
          <cell r="M1102">
            <v>0</v>
          </cell>
          <cell r="N1102">
            <v>0</v>
          </cell>
        </row>
        <row r="1103">
          <cell r="C1103">
            <v>36892</v>
          </cell>
          <cell r="D1103">
            <v>0</v>
          </cell>
          <cell r="E1103">
            <v>0</v>
          </cell>
          <cell r="F1103">
            <v>0</v>
          </cell>
          <cell r="G1103">
            <v>0</v>
          </cell>
          <cell r="H1103">
            <v>0</v>
          </cell>
          <cell r="I1103">
            <v>0</v>
          </cell>
          <cell r="J1103">
            <v>0</v>
          </cell>
          <cell r="K1103">
            <v>0</v>
          </cell>
          <cell r="L1103">
            <v>0</v>
          </cell>
          <cell r="M1103">
            <v>0</v>
          </cell>
          <cell r="N1103">
            <v>0</v>
          </cell>
        </row>
        <row r="1104">
          <cell r="C1104">
            <v>37257</v>
          </cell>
          <cell r="D1104">
            <v>0</v>
          </cell>
          <cell r="E1104">
            <v>0</v>
          </cell>
          <cell r="F1104">
            <v>0</v>
          </cell>
          <cell r="G1104">
            <v>0</v>
          </cell>
          <cell r="H1104">
            <v>0</v>
          </cell>
          <cell r="I1104">
            <v>0</v>
          </cell>
          <cell r="J1104">
            <v>0</v>
          </cell>
          <cell r="K1104">
            <v>0</v>
          </cell>
          <cell r="L1104">
            <v>0</v>
          </cell>
          <cell r="M1104">
            <v>0</v>
          </cell>
          <cell r="N1104">
            <v>0</v>
          </cell>
        </row>
        <row r="1105">
          <cell r="C1105">
            <v>37622</v>
          </cell>
          <cell r="D1105">
            <v>0</v>
          </cell>
          <cell r="E1105">
            <v>0</v>
          </cell>
          <cell r="F1105">
            <v>0</v>
          </cell>
          <cell r="G1105">
            <v>0</v>
          </cell>
          <cell r="H1105">
            <v>0</v>
          </cell>
          <cell r="I1105">
            <v>0</v>
          </cell>
          <cell r="J1105">
            <v>0</v>
          </cell>
          <cell r="K1105">
            <v>0</v>
          </cell>
          <cell r="L1105">
            <v>0</v>
          </cell>
          <cell r="M1105">
            <v>0</v>
          </cell>
          <cell r="N1105">
            <v>0</v>
          </cell>
        </row>
        <row r="1106">
          <cell r="C1106">
            <v>37987</v>
          </cell>
          <cell r="D1106">
            <v>0</v>
          </cell>
          <cell r="E1106">
            <v>0.18</v>
          </cell>
          <cell r="F1106">
            <v>0.18</v>
          </cell>
          <cell r="G1106">
            <v>0</v>
          </cell>
          <cell r="H1106">
            <v>0.18</v>
          </cell>
          <cell r="I1106">
            <v>0.14000000000000001</v>
          </cell>
          <cell r="J1106">
            <v>0.16</v>
          </cell>
          <cell r="K1106">
            <v>0</v>
          </cell>
          <cell r="L1106">
            <v>0.18</v>
          </cell>
          <cell r="M1106">
            <v>0.16</v>
          </cell>
          <cell r="N1106">
            <v>0.15</v>
          </cell>
        </row>
        <row r="1107">
          <cell r="C1107">
            <v>38353</v>
          </cell>
          <cell r="D1107">
            <v>0</v>
          </cell>
          <cell r="E1107">
            <v>0.16</v>
          </cell>
          <cell r="F1107">
            <v>0.16</v>
          </cell>
          <cell r="G1107">
            <v>0</v>
          </cell>
          <cell r="H1107">
            <v>0.16</v>
          </cell>
          <cell r="I1107">
            <v>0.16</v>
          </cell>
          <cell r="J1107">
            <v>0.16</v>
          </cell>
          <cell r="K1107">
            <v>0</v>
          </cell>
          <cell r="L1107">
            <v>0.16</v>
          </cell>
          <cell r="M1107">
            <v>0.16</v>
          </cell>
          <cell r="N1107">
            <v>0.15</v>
          </cell>
        </row>
        <row r="1108">
          <cell r="C1108">
            <v>38718</v>
          </cell>
          <cell r="D1108">
            <v>0</v>
          </cell>
          <cell r="E1108">
            <v>0.16</v>
          </cell>
          <cell r="F1108">
            <v>0.16</v>
          </cell>
          <cell r="G1108">
            <v>0</v>
          </cell>
          <cell r="H1108">
            <v>0.16</v>
          </cell>
          <cell r="I1108">
            <v>0.16</v>
          </cell>
          <cell r="J1108">
            <v>0.16</v>
          </cell>
          <cell r="K1108">
            <v>0</v>
          </cell>
          <cell r="L1108">
            <v>0.18</v>
          </cell>
          <cell r="M1108">
            <v>0.16</v>
          </cell>
          <cell r="N1108">
            <v>0.12</v>
          </cell>
        </row>
        <row r="1110">
          <cell r="C1110" t="str">
            <v>AGL</v>
          </cell>
          <cell r="D1110" t="str">
            <v>Pulse</v>
          </cell>
          <cell r="E1110" t="str">
            <v>AGL</v>
          </cell>
          <cell r="F1110" t="str">
            <v>TXU</v>
          </cell>
          <cell r="G1110" t="str">
            <v>CitiPower</v>
          </cell>
          <cell r="H1110" t="str">
            <v>Powercor</v>
          </cell>
          <cell r="I1110" t="str">
            <v>Integral</v>
          </cell>
          <cell r="J1110" t="str">
            <v>EnergyAustralia</v>
          </cell>
          <cell r="K1110" t="str">
            <v>Rural NSW</v>
          </cell>
          <cell r="L1110" t="str">
            <v>Energex</v>
          </cell>
          <cell r="M1110" t="str">
            <v>Ergon</v>
          </cell>
          <cell r="N1110" t="str">
            <v>Non Incumbent</v>
          </cell>
        </row>
        <row r="1111">
          <cell r="C1111">
            <v>36526</v>
          </cell>
          <cell r="D1111">
            <v>0</v>
          </cell>
          <cell r="E1111">
            <v>0</v>
          </cell>
          <cell r="F1111">
            <v>0</v>
          </cell>
          <cell r="G1111">
            <v>0</v>
          </cell>
          <cell r="H1111">
            <v>0</v>
          </cell>
          <cell r="I1111">
            <v>0</v>
          </cell>
          <cell r="J1111">
            <v>0</v>
          </cell>
          <cell r="K1111">
            <v>0</v>
          </cell>
          <cell r="L1111">
            <v>0</v>
          </cell>
          <cell r="M1111">
            <v>0</v>
          </cell>
          <cell r="N1111">
            <v>0</v>
          </cell>
        </row>
        <row r="1112">
          <cell r="C1112">
            <v>36892</v>
          </cell>
          <cell r="D1112">
            <v>0</v>
          </cell>
          <cell r="E1112">
            <v>0</v>
          </cell>
          <cell r="F1112">
            <v>0</v>
          </cell>
          <cell r="G1112">
            <v>0</v>
          </cell>
          <cell r="H1112">
            <v>0</v>
          </cell>
          <cell r="I1112">
            <v>0</v>
          </cell>
          <cell r="J1112">
            <v>0</v>
          </cell>
          <cell r="K1112">
            <v>0</v>
          </cell>
          <cell r="L1112">
            <v>0</v>
          </cell>
          <cell r="M1112">
            <v>0</v>
          </cell>
          <cell r="N1112">
            <v>0</v>
          </cell>
        </row>
        <row r="1113">
          <cell r="C1113">
            <v>37257</v>
          </cell>
          <cell r="D1113">
            <v>0</v>
          </cell>
          <cell r="E1113">
            <v>0</v>
          </cell>
          <cell r="F1113">
            <v>0</v>
          </cell>
          <cell r="G1113">
            <v>0</v>
          </cell>
          <cell r="H1113">
            <v>0</v>
          </cell>
          <cell r="I1113">
            <v>0</v>
          </cell>
          <cell r="J1113">
            <v>0</v>
          </cell>
          <cell r="K1113">
            <v>0</v>
          </cell>
          <cell r="L1113">
            <v>0</v>
          </cell>
          <cell r="M1113">
            <v>0</v>
          </cell>
          <cell r="N1113">
            <v>0</v>
          </cell>
        </row>
        <row r="1114">
          <cell r="C1114">
            <v>37622</v>
          </cell>
          <cell r="D1114">
            <v>0</v>
          </cell>
          <cell r="E1114">
            <v>0</v>
          </cell>
          <cell r="F1114">
            <v>0</v>
          </cell>
          <cell r="G1114">
            <v>0</v>
          </cell>
          <cell r="H1114">
            <v>0</v>
          </cell>
          <cell r="I1114">
            <v>0</v>
          </cell>
          <cell r="J1114">
            <v>0</v>
          </cell>
          <cell r="K1114">
            <v>0</v>
          </cell>
          <cell r="L1114">
            <v>0</v>
          </cell>
          <cell r="M1114">
            <v>0</v>
          </cell>
          <cell r="N1114">
            <v>0</v>
          </cell>
        </row>
        <row r="1115">
          <cell r="C1115">
            <v>37987</v>
          </cell>
          <cell r="D1115">
            <v>0.16</v>
          </cell>
          <cell r="E1115">
            <v>0</v>
          </cell>
          <cell r="F1115">
            <v>0.16</v>
          </cell>
          <cell r="G1115">
            <v>0</v>
          </cell>
          <cell r="H1115">
            <v>0.14000000000000001</v>
          </cell>
          <cell r="I1115">
            <v>0.12</v>
          </cell>
          <cell r="J1115">
            <v>0.15</v>
          </cell>
          <cell r="K1115">
            <v>0</v>
          </cell>
          <cell r="L1115">
            <v>0.12</v>
          </cell>
          <cell r="M1115">
            <v>0.14000000000000001</v>
          </cell>
          <cell r="N1115">
            <v>0.12</v>
          </cell>
        </row>
        <row r="1116">
          <cell r="C1116">
            <v>38353</v>
          </cell>
          <cell r="D1116">
            <v>0.16</v>
          </cell>
          <cell r="E1116">
            <v>0</v>
          </cell>
          <cell r="F1116">
            <v>0.16</v>
          </cell>
          <cell r="G1116">
            <v>0</v>
          </cell>
          <cell r="H1116">
            <v>0.16</v>
          </cell>
          <cell r="I1116">
            <v>0.12</v>
          </cell>
          <cell r="J1116">
            <v>0.16</v>
          </cell>
          <cell r="K1116">
            <v>0</v>
          </cell>
          <cell r="L1116">
            <v>0.16</v>
          </cell>
          <cell r="M1116">
            <v>0.14000000000000001</v>
          </cell>
          <cell r="N1116">
            <v>0.12</v>
          </cell>
        </row>
        <row r="1117">
          <cell r="C1117">
            <v>38718</v>
          </cell>
          <cell r="D1117">
            <v>0.12</v>
          </cell>
          <cell r="E1117">
            <v>0</v>
          </cell>
          <cell r="F1117">
            <v>0.16</v>
          </cell>
          <cell r="G1117">
            <v>0</v>
          </cell>
          <cell r="H1117">
            <v>0.12</v>
          </cell>
          <cell r="I1117">
            <v>0.12</v>
          </cell>
          <cell r="J1117">
            <v>0.16</v>
          </cell>
          <cell r="K1117">
            <v>0</v>
          </cell>
          <cell r="L1117">
            <v>0.16</v>
          </cell>
          <cell r="M1117">
            <v>0.14000000000000001</v>
          </cell>
          <cell r="N1117">
            <v>0.12</v>
          </cell>
        </row>
        <row r="1119">
          <cell r="C1119" t="str">
            <v>TXU</v>
          </cell>
          <cell r="D1119" t="str">
            <v>Pulse</v>
          </cell>
          <cell r="E1119" t="str">
            <v>AGL</v>
          </cell>
          <cell r="F1119" t="str">
            <v>TXU</v>
          </cell>
          <cell r="G1119" t="str">
            <v>CitiPower</v>
          </cell>
          <cell r="H1119" t="str">
            <v>Powercor</v>
          </cell>
          <cell r="I1119" t="str">
            <v>Integral</v>
          </cell>
          <cell r="J1119" t="str">
            <v>EnergyAustralia</v>
          </cell>
          <cell r="K1119" t="str">
            <v>Rural NSW</v>
          </cell>
          <cell r="L1119" t="str">
            <v>Energex</v>
          </cell>
          <cell r="M1119" t="str">
            <v>Ergon</v>
          </cell>
          <cell r="N1119" t="str">
            <v>Non Incumbent</v>
          </cell>
        </row>
        <row r="1120">
          <cell r="C1120">
            <v>36526</v>
          </cell>
          <cell r="D1120">
            <v>0</v>
          </cell>
          <cell r="E1120">
            <v>0</v>
          </cell>
          <cell r="F1120">
            <v>0</v>
          </cell>
          <cell r="G1120">
            <v>0</v>
          </cell>
          <cell r="H1120">
            <v>0</v>
          </cell>
          <cell r="I1120">
            <v>0</v>
          </cell>
          <cell r="J1120">
            <v>0</v>
          </cell>
          <cell r="K1120">
            <v>0</v>
          </cell>
          <cell r="L1120">
            <v>0</v>
          </cell>
          <cell r="M1120">
            <v>0</v>
          </cell>
          <cell r="N1120">
            <v>0</v>
          </cell>
        </row>
        <row r="1121">
          <cell r="C1121">
            <v>36892</v>
          </cell>
          <cell r="D1121">
            <v>0</v>
          </cell>
          <cell r="E1121">
            <v>0</v>
          </cell>
          <cell r="F1121">
            <v>0</v>
          </cell>
          <cell r="G1121">
            <v>0</v>
          </cell>
          <cell r="H1121">
            <v>0</v>
          </cell>
          <cell r="I1121">
            <v>0</v>
          </cell>
          <cell r="J1121">
            <v>0</v>
          </cell>
          <cell r="K1121">
            <v>0</v>
          </cell>
          <cell r="L1121">
            <v>0</v>
          </cell>
          <cell r="M1121">
            <v>0</v>
          </cell>
          <cell r="N1121">
            <v>0</v>
          </cell>
        </row>
        <row r="1122">
          <cell r="C1122">
            <v>37257</v>
          </cell>
          <cell r="D1122">
            <v>0</v>
          </cell>
          <cell r="E1122">
            <v>0</v>
          </cell>
          <cell r="F1122">
            <v>0</v>
          </cell>
          <cell r="G1122">
            <v>0</v>
          </cell>
          <cell r="H1122">
            <v>0</v>
          </cell>
          <cell r="I1122">
            <v>0</v>
          </cell>
          <cell r="J1122">
            <v>0</v>
          </cell>
          <cell r="K1122">
            <v>0</v>
          </cell>
          <cell r="L1122">
            <v>0</v>
          </cell>
          <cell r="M1122">
            <v>0</v>
          </cell>
          <cell r="N1122">
            <v>0</v>
          </cell>
        </row>
        <row r="1123">
          <cell r="C1123">
            <v>37622</v>
          </cell>
          <cell r="D1123">
            <v>0</v>
          </cell>
          <cell r="E1123">
            <v>0</v>
          </cell>
          <cell r="F1123">
            <v>0</v>
          </cell>
          <cell r="G1123">
            <v>0</v>
          </cell>
          <cell r="H1123">
            <v>0</v>
          </cell>
          <cell r="I1123">
            <v>0</v>
          </cell>
          <cell r="J1123">
            <v>0</v>
          </cell>
          <cell r="K1123">
            <v>0</v>
          </cell>
          <cell r="L1123">
            <v>0</v>
          </cell>
          <cell r="M1123">
            <v>0</v>
          </cell>
          <cell r="N1123">
            <v>0</v>
          </cell>
        </row>
        <row r="1124">
          <cell r="C1124">
            <v>37987</v>
          </cell>
          <cell r="D1124">
            <v>0.18</v>
          </cell>
          <cell r="E1124">
            <v>0.15</v>
          </cell>
          <cell r="F1124">
            <v>0</v>
          </cell>
          <cell r="G1124">
            <v>0</v>
          </cell>
          <cell r="H1124">
            <v>0.15</v>
          </cell>
          <cell r="I1124">
            <v>0.12</v>
          </cell>
          <cell r="J1124">
            <v>0.18</v>
          </cell>
          <cell r="K1124">
            <v>0</v>
          </cell>
          <cell r="L1124">
            <v>0.18</v>
          </cell>
          <cell r="M1124">
            <v>0.18</v>
          </cell>
          <cell r="N1124">
            <v>0.15</v>
          </cell>
        </row>
        <row r="1125">
          <cell r="C1125">
            <v>38353</v>
          </cell>
          <cell r="D1125">
            <v>0.18</v>
          </cell>
          <cell r="E1125">
            <v>0.15</v>
          </cell>
          <cell r="F1125">
            <v>0</v>
          </cell>
          <cell r="G1125">
            <v>0</v>
          </cell>
          <cell r="H1125">
            <v>0.16</v>
          </cell>
          <cell r="I1125">
            <v>0.12</v>
          </cell>
          <cell r="J1125">
            <v>0.17</v>
          </cell>
          <cell r="K1125">
            <v>0</v>
          </cell>
          <cell r="L1125">
            <v>0.14000000000000001</v>
          </cell>
          <cell r="M1125">
            <v>0.16</v>
          </cell>
          <cell r="N1125">
            <v>0.15</v>
          </cell>
        </row>
        <row r="1126">
          <cell r="C1126">
            <v>38718</v>
          </cell>
          <cell r="D1126">
            <v>0.18</v>
          </cell>
          <cell r="E1126">
            <v>0.15</v>
          </cell>
          <cell r="F1126">
            <v>0</v>
          </cell>
          <cell r="G1126">
            <v>0</v>
          </cell>
          <cell r="H1126">
            <v>0.15</v>
          </cell>
          <cell r="I1126">
            <v>0.12</v>
          </cell>
          <cell r="J1126">
            <v>0.15</v>
          </cell>
          <cell r="K1126">
            <v>0</v>
          </cell>
          <cell r="L1126">
            <v>0.14000000000000001</v>
          </cell>
          <cell r="M1126">
            <v>0.12</v>
          </cell>
          <cell r="N1126">
            <v>0.12</v>
          </cell>
        </row>
        <row r="1128">
          <cell r="C1128" t="str">
            <v>CitiPower</v>
          </cell>
          <cell r="D1128" t="str">
            <v>Pulse</v>
          </cell>
          <cell r="E1128" t="str">
            <v>AGL</v>
          </cell>
          <cell r="F1128" t="str">
            <v>TXU</v>
          </cell>
          <cell r="G1128" t="str">
            <v>CitiPower</v>
          </cell>
          <cell r="H1128" t="str">
            <v>Powercor</v>
          </cell>
          <cell r="I1128" t="str">
            <v>Integral</v>
          </cell>
          <cell r="J1128" t="str">
            <v>EnergyAustralia</v>
          </cell>
          <cell r="K1128" t="str">
            <v>Rural NSW</v>
          </cell>
          <cell r="L1128" t="str">
            <v>Energex</v>
          </cell>
          <cell r="M1128" t="str">
            <v>Ergon</v>
          </cell>
          <cell r="N1128" t="str">
            <v>Non Incumbent</v>
          </cell>
        </row>
        <row r="1129">
          <cell r="C1129">
            <v>36526</v>
          </cell>
          <cell r="D1129">
            <v>0</v>
          </cell>
          <cell r="E1129">
            <v>0</v>
          </cell>
          <cell r="F1129">
            <v>0</v>
          </cell>
          <cell r="G1129">
            <v>0</v>
          </cell>
          <cell r="H1129">
            <v>0</v>
          </cell>
          <cell r="I1129">
            <v>0</v>
          </cell>
          <cell r="J1129">
            <v>0</v>
          </cell>
          <cell r="K1129">
            <v>0</v>
          </cell>
          <cell r="L1129">
            <v>0</v>
          </cell>
          <cell r="M1129">
            <v>0</v>
          </cell>
          <cell r="N1129">
            <v>0</v>
          </cell>
        </row>
        <row r="1130">
          <cell r="C1130">
            <v>36892</v>
          </cell>
          <cell r="D1130">
            <v>0</v>
          </cell>
          <cell r="E1130">
            <v>0</v>
          </cell>
          <cell r="F1130">
            <v>0</v>
          </cell>
          <cell r="G1130">
            <v>0</v>
          </cell>
          <cell r="H1130">
            <v>0</v>
          </cell>
          <cell r="I1130">
            <v>0</v>
          </cell>
          <cell r="J1130">
            <v>0</v>
          </cell>
          <cell r="K1130">
            <v>0</v>
          </cell>
          <cell r="L1130">
            <v>0</v>
          </cell>
          <cell r="M1130">
            <v>0</v>
          </cell>
          <cell r="N1130">
            <v>0</v>
          </cell>
        </row>
        <row r="1131">
          <cell r="C1131">
            <v>37257</v>
          </cell>
          <cell r="D1131">
            <v>0</v>
          </cell>
          <cell r="E1131">
            <v>0</v>
          </cell>
          <cell r="F1131">
            <v>0</v>
          </cell>
          <cell r="G1131">
            <v>0</v>
          </cell>
          <cell r="H1131">
            <v>0</v>
          </cell>
          <cell r="I1131">
            <v>0</v>
          </cell>
          <cell r="J1131">
            <v>0</v>
          </cell>
          <cell r="K1131">
            <v>0</v>
          </cell>
          <cell r="L1131">
            <v>0</v>
          </cell>
          <cell r="M1131">
            <v>0</v>
          </cell>
          <cell r="N1131">
            <v>0</v>
          </cell>
        </row>
        <row r="1132">
          <cell r="C1132">
            <v>37622</v>
          </cell>
          <cell r="D1132">
            <v>0</v>
          </cell>
          <cell r="E1132">
            <v>0</v>
          </cell>
          <cell r="F1132">
            <v>0</v>
          </cell>
          <cell r="G1132">
            <v>0</v>
          </cell>
          <cell r="H1132">
            <v>0</v>
          </cell>
          <cell r="I1132">
            <v>0</v>
          </cell>
          <cell r="J1132">
            <v>0</v>
          </cell>
          <cell r="K1132">
            <v>0</v>
          </cell>
          <cell r="L1132">
            <v>0</v>
          </cell>
          <cell r="M1132">
            <v>0</v>
          </cell>
          <cell r="N1132">
            <v>0</v>
          </cell>
        </row>
        <row r="1133">
          <cell r="C1133">
            <v>37987</v>
          </cell>
          <cell r="D1133">
            <v>0</v>
          </cell>
          <cell r="E1133">
            <v>0</v>
          </cell>
          <cell r="F1133">
            <v>0</v>
          </cell>
          <cell r="G1133">
            <v>0</v>
          </cell>
          <cell r="H1133">
            <v>0</v>
          </cell>
          <cell r="I1133">
            <v>0</v>
          </cell>
          <cell r="J1133">
            <v>0</v>
          </cell>
          <cell r="K1133">
            <v>0</v>
          </cell>
          <cell r="L1133">
            <v>0</v>
          </cell>
          <cell r="M1133">
            <v>0</v>
          </cell>
          <cell r="N1133">
            <v>0</v>
          </cell>
        </row>
        <row r="1134">
          <cell r="C1134">
            <v>38353</v>
          </cell>
          <cell r="D1134">
            <v>0</v>
          </cell>
          <cell r="E1134">
            <v>0</v>
          </cell>
          <cell r="F1134">
            <v>0</v>
          </cell>
          <cell r="G1134">
            <v>0</v>
          </cell>
          <cell r="H1134">
            <v>0</v>
          </cell>
          <cell r="I1134">
            <v>0</v>
          </cell>
          <cell r="J1134">
            <v>0</v>
          </cell>
          <cell r="K1134">
            <v>0</v>
          </cell>
          <cell r="L1134">
            <v>0</v>
          </cell>
          <cell r="M1134">
            <v>0</v>
          </cell>
          <cell r="N1134">
            <v>0</v>
          </cell>
        </row>
        <row r="1135">
          <cell r="C1135">
            <v>38718</v>
          </cell>
          <cell r="D1135">
            <v>0</v>
          </cell>
          <cell r="E1135">
            <v>0</v>
          </cell>
          <cell r="F1135">
            <v>0</v>
          </cell>
          <cell r="G1135">
            <v>0</v>
          </cell>
          <cell r="H1135">
            <v>0</v>
          </cell>
          <cell r="I1135">
            <v>0</v>
          </cell>
          <cell r="J1135">
            <v>0</v>
          </cell>
          <cell r="K1135">
            <v>0</v>
          </cell>
          <cell r="L1135">
            <v>0</v>
          </cell>
          <cell r="M1135">
            <v>0</v>
          </cell>
          <cell r="N1135">
            <v>0</v>
          </cell>
        </row>
        <row r="1137">
          <cell r="C1137" t="str">
            <v>Powercor</v>
          </cell>
          <cell r="D1137" t="str">
            <v>Pulse</v>
          </cell>
          <cell r="E1137" t="str">
            <v>AGL</v>
          </cell>
          <cell r="F1137" t="str">
            <v>TXU</v>
          </cell>
          <cell r="G1137" t="str">
            <v>CitiPower</v>
          </cell>
          <cell r="H1137" t="str">
            <v>Powercor</v>
          </cell>
          <cell r="I1137" t="str">
            <v>Integral</v>
          </cell>
          <cell r="J1137" t="str">
            <v>EnergyAustralia</v>
          </cell>
          <cell r="K1137" t="str">
            <v>Rural NSW</v>
          </cell>
          <cell r="L1137" t="str">
            <v>Energex</v>
          </cell>
          <cell r="M1137" t="str">
            <v>Ergon</v>
          </cell>
          <cell r="N1137" t="str">
            <v>Non Incumbent</v>
          </cell>
        </row>
        <row r="1138">
          <cell r="C1138">
            <v>36526</v>
          </cell>
          <cell r="D1138">
            <v>0</v>
          </cell>
          <cell r="E1138">
            <v>0</v>
          </cell>
          <cell r="F1138">
            <v>0</v>
          </cell>
          <cell r="G1138">
            <v>0</v>
          </cell>
          <cell r="H1138">
            <v>0</v>
          </cell>
          <cell r="I1138">
            <v>0</v>
          </cell>
          <cell r="J1138">
            <v>0</v>
          </cell>
          <cell r="K1138">
            <v>0</v>
          </cell>
          <cell r="L1138">
            <v>0</v>
          </cell>
          <cell r="M1138">
            <v>0</v>
          </cell>
          <cell r="N1138">
            <v>0</v>
          </cell>
        </row>
        <row r="1139">
          <cell r="C1139">
            <v>36892</v>
          </cell>
          <cell r="D1139">
            <v>0</v>
          </cell>
          <cell r="E1139">
            <v>0</v>
          </cell>
          <cell r="F1139">
            <v>0</v>
          </cell>
          <cell r="G1139">
            <v>0</v>
          </cell>
          <cell r="H1139">
            <v>0</v>
          </cell>
          <cell r="I1139">
            <v>0</v>
          </cell>
          <cell r="J1139">
            <v>0</v>
          </cell>
          <cell r="K1139">
            <v>0</v>
          </cell>
          <cell r="L1139">
            <v>0</v>
          </cell>
          <cell r="M1139">
            <v>0</v>
          </cell>
          <cell r="N1139">
            <v>0</v>
          </cell>
        </row>
        <row r="1140">
          <cell r="C1140">
            <v>37257</v>
          </cell>
          <cell r="D1140">
            <v>0</v>
          </cell>
          <cell r="E1140">
            <v>0</v>
          </cell>
          <cell r="F1140">
            <v>0</v>
          </cell>
          <cell r="G1140">
            <v>0</v>
          </cell>
          <cell r="H1140">
            <v>0</v>
          </cell>
          <cell r="I1140">
            <v>0</v>
          </cell>
          <cell r="J1140">
            <v>0</v>
          </cell>
          <cell r="K1140">
            <v>0</v>
          </cell>
          <cell r="L1140">
            <v>0</v>
          </cell>
          <cell r="M1140">
            <v>0</v>
          </cell>
          <cell r="N1140">
            <v>0</v>
          </cell>
        </row>
        <row r="1141">
          <cell r="C1141">
            <v>37622</v>
          </cell>
          <cell r="D1141">
            <v>0</v>
          </cell>
          <cell r="E1141">
            <v>0</v>
          </cell>
          <cell r="F1141">
            <v>0</v>
          </cell>
          <cell r="G1141">
            <v>0</v>
          </cell>
          <cell r="H1141">
            <v>0</v>
          </cell>
          <cell r="I1141">
            <v>0</v>
          </cell>
          <cell r="J1141">
            <v>0</v>
          </cell>
          <cell r="K1141">
            <v>0</v>
          </cell>
          <cell r="L1141">
            <v>0</v>
          </cell>
          <cell r="M1141">
            <v>0</v>
          </cell>
          <cell r="N1141">
            <v>0</v>
          </cell>
        </row>
        <row r="1142">
          <cell r="C1142">
            <v>37987</v>
          </cell>
          <cell r="D1142">
            <v>0.14000000000000001</v>
          </cell>
          <cell r="E1142">
            <v>0.15</v>
          </cell>
          <cell r="F1142">
            <v>0.12</v>
          </cell>
          <cell r="G1142">
            <v>0</v>
          </cell>
          <cell r="H1142">
            <v>0</v>
          </cell>
          <cell r="I1142">
            <v>0.1</v>
          </cell>
          <cell r="J1142">
            <v>0.11</v>
          </cell>
          <cell r="K1142">
            <v>0</v>
          </cell>
          <cell r="L1142">
            <v>0.15</v>
          </cell>
          <cell r="M1142">
            <v>0.14000000000000001</v>
          </cell>
          <cell r="N1142">
            <v>0.12</v>
          </cell>
        </row>
        <row r="1143">
          <cell r="C1143">
            <v>38353</v>
          </cell>
          <cell r="D1143">
            <v>0.14000000000000001</v>
          </cell>
          <cell r="E1143">
            <v>0.15</v>
          </cell>
          <cell r="F1143">
            <v>0.12</v>
          </cell>
          <cell r="G1143">
            <v>0</v>
          </cell>
          <cell r="H1143">
            <v>0</v>
          </cell>
          <cell r="I1143">
            <v>0.1</v>
          </cell>
          <cell r="J1143">
            <v>0.13</v>
          </cell>
          <cell r="K1143">
            <v>0</v>
          </cell>
          <cell r="L1143">
            <v>0.15</v>
          </cell>
          <cell r="M1143">
            <v>0.14000000000000001</v>
          </cell>
          <cell r="N1143">
            <v>0.12</v>
          </cell>
        </row>
        <row r="1144">
          <cell r="C1144">
            <v>38718</v>
          </cell>
          <cell r="D1144">
            <v>0.14000000000000001</v>
          </cell>
          <cell r="E1144">
            <v>0.14000000000000001</v>
          </cell>
          <cell r="F1144">
            <v>0.14000000000000001</v>
          </cell>
          <cell r="G1144">
            <v>0</v>
          </cell>
          <cell r="H1144">
            <v>0</v>
          </cell>
          <cell r="I1144">
            <v>0.1</v>
          </cell>
          <cell r="J1144">
            <v>0.13</v>
          </cell>
          <cell r="K1144">
            <v>0</v>
          </cell>
          <cell r="L1144">
            <v>0.14000000000000001</v>
          </cell>
          <cell r="M1144">
            <v>0.14000000000000001</v>
          </cell>
          <cell r="N1144">
            <v>0.12</v>
          </cell>
        </row>
        <row r="1146">
          <cell r="C1146" t="str">
            <v>Integral</v>
          </cell>
          <cell r="D1146" t="str">
            <v>Pulse</v>
          </cell>
          <cell r="E1146" t="str">
            <v>AGL</v>
          </cell>
          <cell r="F1146" t="str">
            <v>TXU</v>
          </cell>
          <cell r="G1146" t="str">
            <v>CitiPower</v>
          </cell>
          <cell r="H1146" t="str">
            <v>Powercor</v>
          </cell>
          <cell r="I1146" t="str">
            <v>Integral</v>
          </cell>
          <cell r="J1146" t="str">
            <v>EnergyAustralia</v>
          </cell>
          <cell r="K1146" t="str">
            <v>Rural NSW</v>
          </cell>
          <cell r="L1146" t="str">
            <v>Energex</v>
          </cell>
          <cell r="M1146" t="str">
            <v>Ergon</v>
          </cell>
          <cell r="N1146" t="str">
            <v>Non Incumbent</v>
          </cell>
        </row>
        <row r="1147">
          <cell r="C1147">
            <v>36526</v>
          </cell>
          <cell r="D1147">
            <v>0</v>
          </cell>
          <cell r="E1147">
            <v>0</v>
          </cell>
          <cell r="F1147">
            <v>0</v>
          </cell>
          <cell r="G1147">
            <v>0</v>
          </cell>
          <cell r="H1147">
            <v>0</v>
          </cell>
          <cell r="I1147">
            <v>0</v>
          </cell>
          <cell r="J1147">
            <v>0</v>
          </cell>
          <cell r="K1147">
            <v>0</v>
          </cell>
          <cell r="L1147">
            <v>0</v>
          </cell>
          <cell r="M1147">
            <v>0</v>
          </cell>
          <cell r="N1147">
            <v>0</v>
          </cell>
        </row>
        <row r="1148">
          <cell r="C1148">
            <v>36892</v>
          </cell>
          <cell r="D1148">
            <v>0</v>
          </cell>
          <cell r="E1148">
            <v>0</v>
          </cell>
          <cell r="F1148">
            <v>0</v>
          </cell>
          <cell r="G1148">
            <v>0</v>
          </cell>
          <cell r="H1148">
            <v>0</v>
          </cell>
          <cell r="I1148">
            <v>0</v>
          </cell>
          <cell r="J1148">
            <v>0</v>
          </cell>
          <cell r="K1148">
            <v>0</v>
          </cell>
          <cell r="L1148">
            <v>0</v>
          </cell>
          <cell r="M1148">
            <v>0</v>
          </cell>
          <cell r="N1148">
            <v>0</v>
          </cell>
        </row>
        <row r="1149">
          <cell r="C1149">
            <v>37257</v>
          </cell>
          <cell r="D1149">
            <v>0</v>
          </cell>
          <cell r="E1149">
            <v>0</v>
          </cell>
          <cell r="F1149">
            <v>0</v>
          </cell>
          <cell r="G1149">
            <v>0</v>
          </cell>
          <cell r="H1149">
            <v>0</v>
          </cell>
          <cell r="I1149">
            <v>0</v>
          </cell>
          <cell r="J1149">
            <v>0</v>
          </cell>
          <cell r="K1149">
            <v>0</v>
          </cell>
          <cell r="L1149">
            <v>0</v>
          </cell>
          <cell r="M1149">
            <v>0</v>
          </cell>
          <cell r="N1149">
            <v>0</v>
          </cell>
        </row>
        <row r="1150">
          <cell r="C1150">
            <v>37622</v>
          </cell>
          <cell r="D1150">
            <v>0</v>
          </cell>
          <cell r="E1150">
            <v>0</v>
          </cell>
          <cell r="F1150">
            <v>0</v>
          </cell>
          <cell r="G1150">
            <v>0</v>
          </cell>
          <cell r="H1150">
            <v>0</v>
          </cell>
          <cell r="I1150">
            <v>0</v>
          </cell>
          <cell r="J1150">
            <v>0</v>
          </cell>
          <cell r="K1150">
            <v>0</v>
          </cell>
          <cell r="L1150">
            <v>0</v>
          </cell>
          <cell r="M1150">
            <v>0</v>
          </cell>
          <cell r="N1150">
            <v>0</v>
          </cell>
        </row>
        <row r="1151">
          <cell r="C1151">
            <v>37987</v>
          </cell>
          <cell r="D1151">
            <v>0</v>
          </cell>
          <cell r="E1151">
            <v>0</v>
          </cell>
          <cell r="F1151">
            <v>0</v>
          </cell>
          <cell r="G1151">
            <v>0</v>
          </cell>
          <cell r="H1151">
            <v>0</v>
          </cell>
          <cell r="I1151">
            <v>0</v>
          </cell>
          <cell r="J1151">
            <v>0</v>
          </cell>
          <cell r="K1151">
            <v>0</v>
          </cell>
          <cell r="L1151">
            <v>0</v>
          </cell>
          <cell r="M1151">
            <v>0</v>
          </cell>
          <cell r="N1151">
            <v>0</v>
          </cell>
        </row>
        <row r="1152">
          <cell r="C1152">
            <v>38353</v>
          </cell>
          <cell r="D1152">
            <v>0</v>
          </cell>
          <cell r="E1152">
            <v>0</v>
          </cell>
          <cell r="F1152">
            <v>0</v>
          </cell>
          <cell r="G1152">
            <v>0</v>
          </cell>
          <cell r="H1152">
            <v>0</v>
          </cell>
          <cell r="I1152">
            <v>0</v>
          </cell>
          <cell r="J1152">
            <v>0</v>
          </cell>
          <cell r="K1152">
            <v>0</v>
          </cell>
          <cell r="L1152">
            <v>0</v>
          </cell>
          <cell r="M1152">
            <v>0</v>
          </cell>
          <cell r="N1152">
            <v>0</v>
          </cell>
        </row>
        <row r="1153">
          <cell r="C1153">
            <v>38718</v>
          </cell>
          <cell r="D1153">
            <v>0</v>
          </cell>
          <cell r="E1153">
            <v>0</v>
          </cell>
          <cell r="F1153">
            <v>0</v>
          </cell>
          <cell r="G1153">
            <v>0</v>
          </cell>
          <cell r="H1153">
            <v>0</v>
          </cell>
          <cell r="I1153">
            <v>0</v>
          </cell>
          <cell r="J1153">
            <v>0</v>
          </cell>
          <cell r="K1153">
            <v>0</v>
          </cell>
          <cell r="L1153">
            <v>0</v>
          </cell>
          <cell r="M1153">
            <v>0</v>
          </cell>
          <cell r="N1153">
            <v>0</v>
          </cell>
        </row>
        <row r="1155">
          <cell r="C1155" t="str">
            <v>EnergyAustralia</v>
          </cell>
          <cell r="D1155" t="str">
            <v>Pulse</v>
          </cell>
          <cell r="E1155" t="str">
            <v>AGL</v>
          </cell>
          <cell r="F1155" t="str">
            <v>TXU</v>
          </cell>
          <cell r="G1155" t="str">
            <v>CitiPower</v>
          </cell>
          <cell r="H1155" t="str">
            <v>Powercor</v>
          </cell>
          <cell r="I1155" t="str">
            <v>Integral</v>
          </cell>
          <cell r="J1155" t="str">
            <v>EnergyAustralia</v>
          </cell>
          <cell r="K1155" t="str">
            <v>Rural NSW</v>
          </cell>
          <cell r="L1155" t="str">
            <v>Energex</v>
          </cell>
          <cell r="M1155" t="str">
            <v>Ergon</v>
          </cell>
          <cell r="N1155" t="str">
            <v>Non Incumbent</v>
          </cell>
        </row>
        <row r="1156">
          <cell r="C1156">
            <v>36526</v>
          </cell>
          <cell r="D1156">
            <v>0</v>
          </cell>
          <cell r="E1156">
            <v>0</v>
          </cell>
          <cell r="F1156">
            <v>0</v>
          </cell>
          <cell r="G1156">
            <v>0</v>
          </cell>
          <cell r="H1156">
            <v>0</v>
          </cell>
          <cell r="I1156">
            <v>0</v>
          </cell>
          <cell r="J1156">
            <v>0</v>
          </cell>
          <cell r="K1156">
            <v>0</v>
          </cell>
          <cell r="L1156">
            <v>0</v>
          </cell>
          <cell r="M1156">
            <v>0</v>
          </cell>
          <cell r="N1156">
            <v>0</v>
          </cell>
        </row>
        <row r="1157">
          <cell r="C1157">
            <v>36892</v>
          </cell>
          <cell r="D1157">
            <v>0</v>
          </cell>
          <cell r="E1157">
            <v>0</v>
          </cell>
          <cell r="F1157">
            <v>0</v>
          </cell>
          <cell r="G1157">
            <v>0</v>
          </cell>
          <cell r="H1157">
            <v>0</v>
          </cell>
          <cell r="I1157">
            <v>0</v>
          </cell>
          <cell r="J1157">
            <v>0</v>
          </cell>
          <cell r="K1157">
            <v>0</v>
          </cell>
          <cell r="L1157">
            <v>0</v>
          </cell>
          <cell r="M1157">
            <v>0</v>
          </cell>
          <cell r="N1157">
            <v>0</v>
          </cell>
        </row>
        <row r="1158">
          <cell r="C1158">
            <v>37257</v>
          </cell>
          <cell r="D1158">
            <v>0</v>
          </cell>
          <cell r="E1158">
            <v>0</v>
          </cell>
          <cell r="F1158">
            <v>0</v>
          </cell>
          <cell r="G1158">
            <v>0</v>
          </cell>
          <cell r="H1158">
            <v>0</v>
          </cell>
          <cell r="I1158">
            <v>0</v>
          </cell>
          <cell r="J1158">
            <v>0</v>
          </cell>
          <cell r="K1158">
            <v>0</v>
          </cell>
          <cell r="L1158">
            <v>0</v>
          </cell>
          <cell r="M1158">
            <v>0</v>
          </cell>
          <cell r="N1158">
            <v>0</v>
          </cell>
        </row>
        <row r="1159">
          <cell r="C1159">
            <v>37622</v>
          </cell>
          <cell r="D1159">
            <v>0</v>
          </cell>
          <cell r="E1159">
            <v>0</v>
          </cell>
          <cell r="F1159">
            <v>0</v>
          </cell>
          <cell r="G1159">
            <v>0</v>
          </cell>
          <cell r="H1159">
            <v>0</v>
          </cell>
          <cell r="I1159">
            <v>0</v>
          </cell>
          <cell r="J1159">
            <v>0</v>
          </cell>
          <cell r="K1159">
            <v>0</v>
          </cell>
          <cell r="L1159">
            <v>0</v>
          </cell>
          <cell r="M1159">
            <v>0</v>
          </cell>
          <cell r="N1159">
            <v>0</v>
          </cell>
        </row>
        <row r="1160">
          <cell r="C1160">
            <v>37987</v>
          </cell>
          <cell r="D1160">
            <v>0.12</v>
          </cell>
          <cell r="E1160">
            <v>0.12</v>
          </cell>
          <cell r="F1160">
            <v>0.12</v>
          </cell>
          <cell r="G1160">
            <v>0</v>
          </cell>
          <cell r="H1160">
            <v>0.12</v>
          </cell>
          <cell r="I1160">
            <v>0.12</v>
          </cell>
          <cell r="J1160">
            <v>0</v>
          </cell>
          <cell r="K1160">
            <v>0</v>
          </cell>
          <cell r="L1160">
            <v>0.14000000000000001</v>
          </cell>
          <cell r="M1160">
            <v>0.14000000000000001</v>
          </cell>
          <cell r="N1160">
            <v>0.12</v>
          </cell>
        </row>
        <row r="1161">
          <cell r="C1161">
            <v>38353</v>
          </cell>
          <cell r="D1161">
            <v>0.15</v>
          </cell>
          <cell r="E1161">
            <v>0.14000000000000001</v>
          </cell>
          <cell r="F1161">
            <v>0.14000000000000001</v>
          </cell>
          <cell r="G1161">
            <v>0</v>
          </cell>
          <cell r="H1161">
            <v>0.14000000000000001</v>
          </cell>
          <cell r="I1161">
            <v>0.12</v>
          </cell>
          <cell r="J1161">
            <v>0</v>
          </cell>
          <cell r="K1161">
            <v>0</v>
          </cell>
          <cell r="L1161">
            <v>0.16</v>
          </cell>
          <cell r="M1161">
            <v>0.16</v>
          </cell>
          <cell r="N1161">
            <v>0.12</v>
          </cell>
        </row>
        <row r="1162">
          <cell r="C1162">
            <v>38718</v>
          </cell>
          <cell r="D1162">
            <v>0.17</v>
          </cell>
          <cell r="E1162">
            <v>0.15</v>
          </cell>
          <cell r="F1162">
            <v>0.14000000000000001</v>
          </cell>
          <cell r="G1162">
            <v>0</v>
          </cell>
          <cell r="H1162">
            <v>0.18</v>
          </cell>
          <cell r="I1162">
            <v>0.14000000000000001</v>
          </cell>
          <cell r="J1162">
            <v>0</v>
          </cell>
          <cell r="K1162">
            <v>0</v>
          </cell>
          <cell r="L1162">
            <v>0.16</v>
          </cell>
          <cell r="M1162">
            <v>0.16</v>
          </cell>
          <cell r="N1162">
            <v>0.18</v>
          </cell>
        </row>
        <row r="1164">
          <cell r="C1164" t="str">
            <v>Rural NSW</v>
          </cell>
          <cell r="D1164" t="str">
            <v>Pulse</v>
          </cell>
          <cell r="E1164" t="str">
            <v>AGL</v>
          </cell>
          <cell r="F1164" t="str">
            <v>TXU</v>
          </cell>
          <cell r="G1164" t="str">
            <v>CitiPower</v>
          </cell>
          <cell r="H1164" t="str">
            <v>Powercor</v>
          </cell>
          <cell r="I1164" t="str">
            <v>Integral</v>
          </cell>
          <cell r="J1164" t="str">
            <v>EnergyAustralia</v>
          </cell>
          <cell r="K1164" t="str">
            <v>Rural NSW</v>
          </cell>
          <cell r="L1164" t="str">
            <v>Energex</v>
          </cell>
          <cell r="M1164" t="str">
            <v>Ergon</v>
          </cell>
          <cell r="N1164" t="str">
            <v>Non Incumbent</v>
          </cell>
        </row>
        <row r="1165">
          <cell r="C1165">
            <v>36526</v>
          </cell>
          <cell r="D1165">
            <v>0</v>
          </cell>
          <cell r="E1165">
            <v>0</v>
          </cell>
          <cell r="F1165">
            <v>0</v>
          </cell>
          <cell r="G1165">
            <v>0</v>
          </cell>
          <cell r="H1165">
            <v>0</v>
          </cell>
          <cell r="I1165">
            <v>0</v>
          </cell>
          <cell r="J1165">
            <v>0</v>
          </cell>
          <cell r="K1165">
            <v>0</v>
          </cell>
          <cell r="L1165">
            <v>0</v>
          </cell>
          <cell r="M1165">
            <v>0</v>
          </cell>
          <cell r="N1165">
            <v>0</v>
          </cell>
        </row>
        <row r="1166">
          <cell r="C1166">
            <v>36892</v>
          </cell>
          <cell r="D1166">
            <v>0</v>
          </cell>
          <cell r="E1166">
            <v>0</v>
          </cell>
          <cell r="F1166">
            <v>0</v>
          </cell>
          <cell r="G1166">
            <v>0</v>
          </cell>
          <cell r="H1166">
            <v>0</v>
          </cell>
          <cell r="I1166">
            <v>0</v>
          </cell>
          <cell r="J1166">
            <v>0</v>
          </cell>
          <cell r="K1166">
            <v>0</v>
          </cell>
          <cell r="L1166">
            <v>0</v>
          </cell>
          <cell r="M1166">
            <v>0</v>
          </cell>
          <cell r="N1166">
            <v>0</v>
          </cell>
        </row>
        <row r="1167">
          <cell r="C1167">
            <v>37257</v>
          </cell>
          <cell r="D1167">
            <v>0</v>
          </cell>
          <cell r="E1167">
            <v>0</v>
          </cell>
          <cell r="F1167">
            <v>0</v>
          </cell>
          <cell r="G1167">
            <v>0</v>
          </cell>
          <cell r="H1167">
            <v>0</v>
          </cell>
          <cell r="I1167">
            <v>0</v>
          </cell>
          <cell r="J1167">
            <v>0</v>
          </cell>
          <cell r="K1167">
            <v>0</v>
          </cell>
          <cell r="L1167">
            <v>0</v>
          </cell>
          <cell r="M1167">
            <v>0</v>
          </cell>
          <cell r="N1167">
            <v>0</v>
          </cell>
        </row>
        <row r="1168">
          <cell r="C1168">
            <v>37622</v>
          </cell>
          <cell r="D1168">
            <v>0</v>
          </cell>
          <cell r="E1168">
            <v>0</v>
          </cell>
          <cell r="F1168">
            <v>0</v>
          </cell>
          <cell r="G1168">
            <v>0</v>
          </cell>
          <cell r="H1168">
            <v>0</v>
          </cell>
          <cell r="I1168">
            <v>0</v>
          </cell>
          <cell r="J1168">
            <v>0</v>
          </cell>
          <cell r="K1168">
            <v>0</v>
          </cell>
          <cell r="L1168">
            <v>0</v>
          </cell>
          <cell r="M1168">
            <v>0</v>
          </cell>
          <cell r="N1168">
            <v>0</v>
          </cell>
        </row>
        <row r="1169">
          <cell r="C1169">
            <v>37987</v>
          </cell>
          <cell r="D1169">
            <v>0</v>
          </cell>
          <cell r="E1169">
            <v>0</v>
          </cell>
          <cell r="F1169">
            <v>0</v>
          </cell>
          <cell r="G1169">
            <v>0</v>
          </cell>
          <cell r="H1169">
            <v>0</v>
          </cell>
          <cell r="I1169">
            <v>0</v>
          </cell>
          <cell r="J1169">
            <v>0</v>
          </cell>
          <cell r="K1169">
            <v>0</v>
          </cell>
          <cell r="L1169">
            <v>0</v>
          </cell>
          <cell r="M1169">
            <v>0</v>
          </cell>
          <cell r="N1169">
            <v>0</v>
          </cell>
        </row>
        <row r="1170">
          <cell r="C1170">
            <v>38353</v>
          </cell>
          <cell r="D1170">
            <v>0</v>
          </cell>
          <cell r="E1170">
            <v>0</v>
          </cell>
          <cell r="F1170">
            <v>0</v>
          </cell>
          <cell r="G1170">
            <v>0</v>
          </cell>
          <cell r="H1170">
            <v>0</v>
          </cell>
          <cell r="I1170">
            <v>0</v>
          </cell>
          <cell r="J1170">
            <v>0</v>
          </cell>
          <cell r="K1170">
            <v>0</v>
          </cell>
          <cell r="L1170">
            <v>0</v>
          </cell>
          <cell r="M1170">
            <v>0</v>
          </cell>
          <cell r="N1170">
            <v>0</v>
          </cell>
        </row>
        <row r="1171">
          <cell r="C1171">
            <v>38718</v>
          </cell>
          <cell r="D1171">
            <v>0</v>
          </cell>
          <cell r="E1171">
            <v>0</v>
          </cell>
          <cell r="F1171">
            <v>0</v>
          </cell>
          <cell r="G1171">
            <v>0</v>
          </cell>
          <cell r="H1171">
            <v>0</v>
          </cell>
          <cell r="I1171">
            <v>0</v>
          </cell>
          <cell r="J1171">
            <v>0</v>
          </cell>
          <cell r="K1171">
            <v>0</v>
          </cell>
          <cell r="L1171">
            <v>0</v>
          </cell>
          <cell r="M1171">
            <v>0</v>
          </cell>
          <cell r="N1171">
            <v>0</v>
          </cell>
        </row>
        <row r="1173">
          <cell r="C1173" t="str">
            <v>Energex</v>
          </cell>
          <cell r="D1173" t="str">
            <v>Pulse</v>
          </cell>
          <cell r="E1173" t="str">
            <v>AGL</v>
          </cell>
          <cell r="F1173" t="str">
            <v>TXU</v>
          </cell>
          <cell r="G1173" t="str">
            <v>CitiPower</v>
          </cell>
          <cell r="H1173" t="str">
            <v>Powercor</v>
          </cell>
          <cell r="I1173" t="str">
            <v>Integral</v>
          </cell>
          <cell r="J1173" t="str">
            <v>EnergyAustralia</v>
          </cell>
          <cell r="K1173" t="str">
            <v>Rural NSW</v>
          </cell>
          <cell r="L1173" t="str">
            <v>Energex</v>
          </cell>
          <cell r="M1173" t="str">
            <v>Ergon</v>
          </cell>
          <cell r="N1173" t="str">
            <v>Non Incumbent</v>
          </cell>
        </row>
        <row r="1174">
          <cell r="C1174">
            <v>36526</v>
          </cell>
          <cell r="D1174">
            <v>0</v>
          </cell>
          <cell r="E1174">
            <v>0</v>
          </cell>
          <cell r="F1174">
            <v>0</v>
          </cell>
          <cell r="G1174">
            <v>0</v>
          </cell>
          <cell r="H1174">
            <v>0</v>
          </cell>
          <cell r="I1174">
            <v>0</v>
          </cell>
          <cell r="J1174">
            <v>0</v>
          </cell>
          <cell r="K1174">
            <v>0</v>
          </cell>
          <cell r="L1174">
            <v>0</v>
          </cell>
          <cell r="M1174">
            <v>0</v>
          </cell>
          <cell r="N1174">
            <v>0</v>
          </cell>
        </row>
        <row r="1175">
          <cell r="C1175">
            <v>36892</v>
          </cell>
          <cell r="D1175">
            <v>0</v>
          </cell>
          <cell r="E1175">
            <v>0</v>
          </cell>
          <cell r="F1175">
            <v>0</v>
          </cell>
          <cell r="G1175">
            <v>0</v>
          </cell>
          <cell r="H1175">
            <v>0</v>
          </cell>
          <cell r="I1175">
            <v>0</v>
          </cell>
          <cell r="J1175">
            <v>0</v>
          </cell>
          <cell r="K1175">
            <v>0</v>
          </cell>
          <cell r="L1175">
            <v>0</v>
          </cell>
          <cell r="M1175">
            <v>0</v>
          </cell>
          <cell r="N1175">
            <v>0</v>
          </cell>
        </row>
        <row r="1176">
          <cell r="C1176">
            <v>37257</v>
          </cell>
          <cell r="D1176">
            <v>0</v>
          </cell>
          <cell r="E1176">
            <v>0</v>
          </cell>
          <cell r="F1176">
            <v>0</v>
          </cell>
          <cell r="G1176">
            <v>0</v>
          </cell>
          <cell r="H1176">
            <v>0</v>
          </cell>
          <cell r="I1176">
            <v>0</v>
          </cell>
          <cell r="J1176">
            <v>0</v>
          </cell>
          <cell r="K1176">
            <v>0</v>
          </cell>
          <cell r="L1176">
            <v>0</v>
          </cell>
          <cell r="M1176">
            <v>0</v>
          </cell>
          <cell r="N1176">
            <v>0</v>
          </cell>
        </row>
        <row r="1177">
          <cell r="C1177">
            <v>37622</v>
          </cell>
          <cell r="D1177">
            <v>0</v>
          </cell>
          <cell r="E1177">
            <v>0</v>
          </cell>
          <cell r="F1177">
            <v>0</v>
          </cell>
          <cell r="G1177">
            <v>0</v>
          </cell>
          <cell r="H1177">
            <v>0</v>
          </cell>
          <cell r="I1177">
            <v>0</v>
          </cell>
          <cell r="J1177">
            <v>0</v>
          </cell>
          <cell r="K1177">
            <v>0</v>
          </cell>
          <cell r="L1177">
            <v>0</v>
          </cell>
          <cell r="M1177">
            <v>0</v>
          </cell>
          <cell r="N1177">
            <v>0</v>
          </cell>
        </row>
        <row r="1178">
          <cell r="C1178">
            <v>37987</v>
          </cell>
          <cell r="D1178">
            <v>0.18</v>
          </cell>
          <cell r="E1178">
            <v>0.18</v>
          </cell>
          <cell r="F1178">
            <v>0.2</v>
          </cell>
          <cell r="G1178">
            <v>0</v>
          </cell>
          <cell r="H1178">
            <v>0.18</v>
          </cell>
          <cell r="I1178">
            <v>0.18</v>
          </cell>
          <cell r="J1178">
            <v>0.18</v>
          </cell>
          <cell r="K1178">
            <v>0</v>
          </cell>
          <cell r="L1178">
            <v>0</v>
          </cell>
          <cell r="M1178">
            <v>0.18</v>
          </cell>
          <cell r="N1178">
            <v>0.18</v>
          </cell>
        </row>
        <row r="1179">
          <cell r="C1179">
            <v>38353</v>
          </cell>
          <cell r="D1179">
            <v>0.18</v>
          </cell>
          <cell r="E1179">
            <v>0.18</v>
          </cell>
          <cell r="F1179">
            <v>0.2</v>
          </cell>
          <cell r="G1179">
            <v>0</v>
          </cell>
          <cell r="H1179">
            <v>0.18</v>
          </cell>
          <cell r="I1179">
            <v>0.18</v>
          </cell>
          <cell r="J1179">
            <v>0.18</v>
          </cell>
          <cell r="K1179">
            <v>0</v>
          </cell>
          <cell r="L1179">
            <v>0</v>
          </cell>
          <cell r="M1179">
            <v>0.18</v>
          </cell>
          <cell r="N1179">
            <v>0.18</v>
          </cell>
        </row>
        <row r="1180">
          <cell r="C1180">
            <v>38718</v>
          </cell>
          <cell r="D1180">
            <v>0.2</v>
          </cell>
          <cell r="E1180">
            <v>0.2</v>
          </cell>
          <cell r="F1180">
            <v>0.2</v>
          </cell>
          <cell r="G1180">
            <v>0</v>
          </cell>
          <cell r="H1180">
            <v>0.2</v>
          </cell>
          <cell r="I1180">
            <v>0.16</v>
          </cell>
          <cell r="J1180">
            <v>0.18</v>
          </cell>
          <cell r="K1180">
            <v>0</v>
          </cell>
          <cell r="L1180">
            <v>0</v>
          </cell>
          <cell r="M1180">
            <v>0.2</v>
          </cell>
          <cell r="N1180">
            <v>0.18</v>
          </cell>
        </row>
        <row r="1182">
          <cell r="C1182" t="str">
            <v>Ergon</v>
          </cell>
          <cell r="D1182" t="str">
            <v>Pulse</v>
          </cell>
          <cell r="E1182" t="str">
            <v>AGL</v>
          </cell>
          <cell r="F1182" t="str">
            <v>TXU</v>
          </cell>
          <cell r="G1182" t="str">
            <v>CitiPower</v>
          </cell>
          <cell r="H1182" t="str">
            <v>Powercor</v>
          </cell>
          <cell r="I1182" t="str">
            <v>Integral</v>
          </cell>
          <cell r="J1182" t="str">
            <v>EnergyAustralia</v>
          </cell>
          <cell r="K1182" t="str">
            <v>Rural NSW</v>
          </cell>
          <cell r="L1182" t="str">
            <v>Energex</v>
          </cell>
          <cell r="M1182" t="str">
            <v>Ergon</v>
          </cell>
          <cell r="N1182" t="str">
            <v>Non Incumbent</v>
          </cell>
        </row>
        <row r="1183">
          <cell r="C1183">
            <v>36526</v>
          </cell>
          <cell r="D1183">
            <v>0</v>
          </cell>
          <cell r="E1183">
            <v>0</v>
          </cell>
          <cell r="F1183">
            <v>0</v>
          </cell>
          <cell r="G1183">
            <v>0</v>
          </cell>
          <cell r="H1183">
            <v>0</v>
          </cell>
          <cell r="I1183">
            <v>0</v>
          </cell>
          <cell r="J1183">
            <v>0</v>
          </cell>
          <cell r="K1183">
            <v>0</v>
          </cell>
          <cell r="L1183">
            <v>0</v>
          </cell>
          <cell r="M1183">
            <v>0</v>
          </cell>
          <cell r="N1183">
            <v>0</v>
          </cell>
        </row>
        <row r="1184">
          <cell r="C1184">
            <v>36892</v>
          </cell>
          <cell r="D1184">
            <v>0</v>
          </cell>
          <cell r="E1184">
            <v>0</v>
          </cell>
          <cell r="F1184">
            <v>0</v>
          </cell>
          <cell r="G1184">
            <v>0</v>
          </cell>
          <cell r="H1184">
            <v>0</v>
          </cell>
          <cell r="I1184">
            <v>0</v>
          </cell>
          <cell r="J1184">
            <v>0</v>
          </cell>
          <cell r="K1184">
            <v>0</v>
          </cell>
          <cell r="L1184">
            <v>0</v>
          </cell>
          <cell r="M1184">
            <v>0</v>
          </cell>
          <cell r="N1184">
            <v>0</v>
          </cell>
        </row>
        <row r="1185">
          <cell r="C1185">
            <v>37257</v>
          </cell>
          <cell r="D1185">
            <v>0</v>
          </cell>
          <cell r="E1185">
            <v>0</v>
          </cell>
          <cell r="F1185">
            <v>0</v>
          </cell>
          <cell r="G1185">
            <v>0</v>
          </cell>
          <cell r="H1185">
            <v>0</v>
          </cell>
          <cell r="I1185">
            <v>0</v>
          </cell>
          <cell r="J1185">
            <v>0</v>
          </cell>
          <cell r="K1185">
            <v>0</v>
          </cell>
          <cell r="L1185">
            <v>0</v>
          </cell>
          <cell r="M1185">
            <v>0</v>
          </cell>
          <cell r="N1185">
            <v>0</v>
          </cell>
        </row>
        <row r="1186">
          <cell r="C1186">
            <v>37622</v>
          </cell>
          <cell r="D1186">
            <v>0</v>
          </cell>
          <cell r="E1186">
            <v>0</v>
          </cell>
          <cell r="F1186">
            <v>0</v>
          </cell>
          <cell r="G1186">
            <v>0</v>
          </cell>
          <cell r="H1186">
            <v>0</v>
          </cell>
          <cell r="I1186">
            <v>0</v>
          </cell>
          <cell r="J1186">
            <v>0</v>
          </cell>
          <cell r="K1186">
            <v>0</v>
          </cell>
          <cell r="L1186">
            <v>0</v>
          </cell>
          <cell r="M1186">
            <v>0</v>
          </cell>
          <cell r="N1186">
            <v>0</v>
          </cell>
        </row>
        <row r="1187">
          <cell r="C1187">
            <v>37987</v>
          </cell>
          <cell r="D1187">
            <v>0.16</v>
          </cell>
          <cell r="E1187">
            <v>0.16</v>
          </cell>
          <cell r="F1187">
            <v>0.16</v>
          </cell>
          <cell r="G1187">
            <v>0</v>
          </cell>
          <cell r="H1187">
            <v>0.17</v>
          </cell>
          <cell r="I1187">
            <v>0.16</v>
          </cell>
          <cell r="J1187">
            <v>0.16</v>
          </cell>
          <cell r="K1187">
            <v>0</v>
          </cell>
          <cell r="L1187">
            <v>0.17</v>
          </cell>
          <cell r="M1187">
            <v>0</v>
          </cell>
          <cell r="N1187">
            <v>0.16</v>
          </cell>
        </row>
        <row r="1188">
          <cell r="C1188">
            <v>38353</v>
          </cell>
          <cell r="D1188">
            <v>0.13</v>
          </cell>
          <cell r="E1188">
            <v>0.16</v>
          </cell>
          <cell r="F1188">
            <v>0.16</v>
          </cell>
          <cell r="G1188">
            <v>0</v>
          </cell>
          <cell r="H1188">
            <v>0.14000000000000001</v>
          </cell>
          <cell r="I1188">
            <v>0.14000000000000001</v>
          </cell>
          <cell r="J1188">
            <v>0.15</v>
          </cell>
          <cell r="K1188">
            <v>0</v>
          </cell>
          <cell r="L1188">
            <v>0.17</v>
          </cell>
          <cell r="M1188">
            <v>0</v>
          </cell>
          <cell r="N1188">
            <v>0.16</v>
          </cell>
        </row>
        <row r="1189">
          <cell r="C1189">
            <v>38718</v>
          </cell>
          <cell r="D1189">
            <v>0.13</v>
          </cell>
          <cell r="E1189">
            <v>0.14000000000000001</v>
          </cell>
          <cell r="F1189">
            <v>0.14000000000000001</v>
          </cell>
          <cell r="G1189">
            <v>0</v>
          </cell>
          <cell r="H1189">
            <v>0.13</v>
          </cell>
          <cell r="I1189">
            <v>0.14000000000000001</v>
          </cell>
          <cell r="J1189">
            <v>0.15</v>
          </cell>
          <cell r="K1189">
            <v>0</v>
          </cell>
          <cell r="L1189">
            <v>0.16</v>
          </cell>
          <cell r="M1189">
            <v>0</v>
          </cell>
          <cell r="N1189">
            <v>0.16</v>
          </cell>
        </row>
        <row r="1191">
          <cell r="C1191" t="str">
            <v>Non Incumbent</v>
          </cell>
          <cell r="D1191" t="str">
            <v>Pulse</v>
          </cell>
          <cell r="E1191" t="str">
            <v>AGL</v>
          </cell>
          <cell r="F1191" t="str">
            <v>TXU</v>
          </cell>
          <cell r="G1191" t="str">
            <v>CitiPower</v>
          </cell>
          <cell r="H1191" t="str">
            <v>Powercor</v>
          </cell>
          <cell r="I1191" t="str">
            <v>Integral</v>
          </cell>
          <cell r="J1191" t="str">
            <v>EnergyAustralia</v>
          </cell>
          <cell r="K1191" t="str">
            <v>Rural NSW</v>
          </cell>
          <cell r="L1191" t="str">
            <v>Energex</v>
          </cell>
          <cell r="M1191" t="str">
            <v>Ergon</v>
          </cell>
          <cell r="N1191" t="str">
            <v>Non Incumbent</v>
          </cell>
        </row>
        <row r="1192">
          <cell r="C1192">
            <v>36526</v>
          </cell>
          <cell r="D1192">
            <v>0</v>
          </cell>
          <cell r="E1192">
            <v>0</v>
          </cell>
          <cell r="F1192">
            <v>0</v>
          </cell>
          <cell r="G1192">
            <v>0</v>
          </cell>
          <cell r="H1192">
            <v>0</v>
          </cell>
          <cell r="I1192">
            <v>0</v>
          </cell>
          <cell r="J1192">
            <v>0</v>
          </cell>
          <cell r="K1192">
            <v>0</v>
          </cell>
          <cell r="L1192">
            <v>0</v>
          </cell>
          <cell r="M1192">
            <v>0</v>
          </cell>
          <cell r="N1192">
            <v>0</v>
          </cell>
        </row>
        <row r="1193">
          <cell r="C1193">
            <v>36892</v>
          </cell>
          <cell r="D1193">
            <v>0</v>
          </cell>
          <cell r="E1193">
            <v>0</v>
          </cell>
          <cell r="F1193">
            <v>0</v>
          </cell>
          <cell r="G1193">
            <v>0</v>
          </cell>
          <cell r="H1193">
            <v>0</v>
          </cell>
          <cell r="I1193">
            <v>0</v>
          </cell>
          <cell r="J1193">
            <v>0</v>
          </cell>
          <cell r="K1193">
            <v>0</v>
          </cell>
          <cell r="L1193">
            <v>0</v>
          </cell>
          <cell r="M1193">
            <v>0</v>
          </cell>
          <cell r="N1193">
            <v>0</v>
          </cell>
        </row>
        <row r="1194">
          <cell r="C1194">
            <v>37257</v>
          </cell>
          <cell r="D1194">
            <v>0</v>
          </cell>
          <cell r="E1194">
            <v>0</v>
          </cell>
          <cell r="F1194">
            <v>0</v>
          </cell>
          <cell r="G1194">
            <v>0</v>
          </cell>
          <cell r="H1194">
            <v>0</v>
          </cell>
          <cell r="I1194">
            <v>0</v>
          </cell>
          <cell r="J1194">
            <v>0</v>
          </cell>
          <cell r="K1194">
            <v>0</v>
          </cell>
          <cell r="L1194">
            <v>0</v>
          </cell>
          <cell r="M1194">
            <v>0</v>
          </cell>
          <cell r="N1194">
            <v>0</v>
          </cell>
        </row>
        <row r="1195">
          <cell r="C1195">
            <v>37622</v>
          </cell>
          <cell r="D1195">
            <v>0</v>
          </cell>
          <cell r="E1195">
            <v>0</v>
          </cell>
          <cell r="F1195">
            <v>0</v>
          </cell>
          <cell r="G1195">
            <v>0</v>
          </cell>
          <cell r="H1195">
            <v>0</v>
          </cell>
          <cell r="I1195">
            <v>0</v>
          </cell>
          <cell r="J1195">
            <v>0</v>
          </cell>
          <cell r="K1195">
            <v>0</v>
          </cell>
          <cell r="L1195">
            <v>0</v>
          </cell>
          <cell r="M1195">
            <v>0</v>
          </cell>
          <cell r="N1195">
            <v>0</v>
          </cell>
        </row>
        <row r="1196">
          <cell r="C1196">
            <v>37987</v>
          </cell>
          <cell r="D1196">
            <v>0.06</v>
          </cell>
          <cell r="E1196">
            <v>0.06</v>
          </cell>
          <cell r="F1196">
            <v>0.06</v>
          </cell>
          <cell r="G1196">
            <v>0</v>
          </cell>
          <cell r="H1196">
            <v>0.06</v>
          </cell>
          <cell r="I1196">
            <v>0.06</v>
          </cell>
          <cell r="J1196">
            <v>0.06</v>
          </cell>
          <cell r="K1196">
            <v>0</v>
          </cell>
          <cell r="L1196">
            <v>0.06</v>
          </cell>
          <cell r="M1196">
            <v>0.06</v>
          </cell>
          <cell r="N1196">
            <v>0</v>
          </cell>
        </row>
        <row r="1197">
          <cell r="C1197">
            <v>38353</v>
          </cell>
          <cell r="D1197">
            <v>0.06</v>
          </cell>
          <cell r="E1197">
            <v>0.06</v>
          </cell>
          <cell r="F1197">
            <v>0.06</v>
          </cell>
          <cell r="G1197">
            <v>0</v>
          </cell>
          <cell r="H1197">
            <v>0.06</v>
          </cell>
          <cell r="I1197">
            <v>0.06</v>
          </cell>
          <cell r="J1197">
            <v>0.05</v>
          </cell>
          <cell r="K1197">
            <v>0</v>
          </cell>
          <cell r="L1197">
            <v>0.06</v>
          </cell>
          <cell r="M1197">
            <v>0.06</v>
          </cell>
          <cell r="N1197">
            <v>0</v>
          </cell>
        </row>
        <row r="1198">
          <cell r="C1198">
            <v>38718</v>
          </cell>
          <cell r="D1198">
            <v>0.06</v>
          </cell>
          <cell r="E1198">
            <v>0.06</v>
          </cell>
          <cell r="F1198">
            <v>0.06</v>
          </cell>
          <cell r="G1198">
            <v>0</v>
          </cell>
          <cell r="H1198">
            <v>0.06</v>
          </cell>
          <cell r="I1198">
            <v>0.06</v>
          </cell>
          <cell r="J1198">
            <v>7.0000000000000007E-2</v>
          </cell>
          <cell r="K1198">
            <v>0</v>
          </cell>
          <cell r="L1198">
            <v>0.06</v>
          </cell>
          <cell r="M1198">
            <v>0.08</v>
          </cell>
          <cell r="N1198">
            <v>0</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row r="8">
          <cell r="A8">
            <v>37072</v>
          </cell>
        </row>
        <row r="9">
          <cell r="A9">
            <v>37256</v>
          </cell>
        </row>
        <row r="10">
          <cell r="A10">
            <v>37437</v>
          </cell>
        </row>
        <row r="11">
          <cell r="A11">
            <v>37621</v>
          </cell>
        </row>
        <row r="12">
          <cell r="A12">
            <v>37802</v>
          </cell>
        </row>
        <row r="13">
          <cell r="A13">
            <v>37986</v>
          </cell>
        </row>
        <row r="14">
          <cell r="A14">
            <v>38168</v>
          </cell>
        </row>
        <row r="15">
          <cell r="A15">
            <v>38352</v>
          </cell>
        </row>
        <row r="16">
          <cell r="A16">
            <v>38533</v>
          </cell>
        </row>
        <row r="17">
          <cell r="A17">
            <v>38717</v>
          </cell>
        </row>
        <row r="18">
          <cell r="A18">
            <v>38898</v>
          </cell>
        </row>
        <row r="19">
          <cell r="A19">
            <v>39082</v>
          </cell>
        </row>
        <row r="20">
          <cell r="A20">
            <v>39263</v>
          </cell>
        </row>
        <row r="21">
          <cell r="A21">
            <v>39447</v>
          </cell>
        </row>
        <row r="22">
          <cell r="A22">
            <v>39629</v>
          </cell>
        </row>
        <row r="23">
          <cell r="A23">
            <v>39813</v>
          </cell>
        </row>
        <row r="24">
          <cell r="A24">
            <v>39994</v>
          </cell>
        </row>
        <row r="25">
          <cell r="A25">
            <v>40178</v>
          </cell>
        </row>
        <row r="26">
          <cell r="A26">
            <v>40359</v>
          </cell>
        </row>
        <row r="27">
          <cell r="A27">
            <v>40543</v>
          </cell>
        </row>
        <row r="28">
          <cell r="A28">
            <v>40724</v>
          </cell>
        </row>
        <row r="29">
          <cell r="A29">
            <v>40908</v>
          </cell>
        </row>
        <row r="30">
          <cell r="A30">
            <v>41090</v>
          </cell>
        </row>
        <row r="31">
          <cell r="A31">
            <v>41274</v>
          </cell>
        </row>
        <row r="32">
          <cell r="A32">
            <v>41455</v>
          </cell>
        </row>
        <row r="33">
          <cell r="A33">
            <v>41639</v>
          </cell>
        </row>
        <row r="34">
          <cell r="A34">
            <v>41820</v>
          </cell>
        </row>
        <row r="35">
          <cell r="A35">
            <v>42004</v>
          </cell>
        </row>
        <row r="36">
          <cell r="A36">
            <v>42185</v>
          </cell>
        </row>
        <row r="37">
          <cell r="A37">
            <v>42369</v>
          </cell>
        </row>
        <row r="38">
          <cell r="A38">
            <v>42551</v>
          </cell>
        </row>
        <row r="39">
          <cell r="A39">
            <v>42735</v>
          </cell>
        </row>
        <row r="40">
          <cell r="A40">
            <v>42916</v>
          </cell>
        </row>
        <row r="41">
          <cell r="A41">
            <v>43100</v>
          </cell>
        </row>
        <row r="42">
          <cell r="A42">
            <v>43281</v>
          </cell>
        </row>
        <row r="43">
          <cell r="A43">
            <v>43465</v>
          </cell>
        </row>
        <row r="44">
          <cell r="A44">
            <v>43646</v>
          </cell>
        </row>
        <row r="45">
          <cell r="A45">
            <v>43830</v>
          </cell>
        </row>
        <row r="46">
          <cell r="A46">
            <v>44012</v>
          </cell>
        </row>
        <row r="47">
          <cell r="A47">
            <v>44196</v>
          </cell>
        </row>
        <row r="48">
          <cell r="A48">
            <v>44377</v>
          </cell>
        </row>
        <row r="49">
          <cell r="A49">
            <v>44561</v>
          </cell>
        </row>
      </sheetData>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
      <sheetName val="Versions GL"/>
      <sheetName val="Checks"/>
      <sheetName val="Comparison to PDS"/>
      <sheetName val="Budget PDS Income"/>
      <sheetName val="Actual PDS Income"/>
      <sheetName val="PDS Cashflow"/>
      <sheetName val="Bud CashflowUED - support"/>
      <sheetName val="Act CashflowUED - support"/>
      <sheetName val="UEDH - support"/>
      <sheetName val="Bud UE BS - support"/>
      <sheetName val="Act UE BS - support"/>
      <sheetName val="Budget UED income - support"/>
      <sheetName val="Budget UED income - support Old"/>
      <sheetName val="Actual UED income - support"/>
      <sheetName val="Finance"/>
      <sheetName val="Tax"/>
      <sheetName val="Reg Rev Calc"/>
      <sheetName val="Excluded Services"/>
      <sheetName val="Reg Depn ECM &amp; Tax Wedge"/>
      <sheetName val="Depn"/>
      <sheetName val="Bud UE CAPEX - support"/>
      <sheetName val="Act UE CAPEX - support"/>
      <sheetName val="Input"/>
      <sheetName val="Scenarios"/>
      <sheetName val="Outputs"/>
      <sheetName val="Data - Orig"/>
      <sheetName val="Data - Int Var"/>
      <sheetName val="Data - refi"/>
      <sheetName val="MBL 5 year comparison"/>
      <sheetName val="Detailed P and L proforma"/>
      <sheetName val="Detailed revenue analysis - sup"/>
      <sheetName val="Mapping - support"/>
      <sheetName val="EY with revenue analysis - supp"/>
      <sheetName val="Comparisons"/>
      <sheetName val="Check to TB - support"/>
      <sheetName val="Shearwater comparisons"/>
      <sheetName val="Pres - Formal year 1"/>
      <sheetName val="board extract"/>
      <sheetName val="Pres - Formal"/>
      <sheetName val="UED July 2003"/>
      <sheetName val="SDo not use"/>
      <sheetName val="UED BS - do not use"/>
      <sheetName val="Do not use summary only"/>
      <sheetName val="Assum-Fin"/>
      <sheetName val="DUET S"/>
      <sheetName val="A-Depn"/>
      <sheetName val="Reg-Rev"/>
      <sheetName val="Assumptions"/>
      <sheetName val="Journ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efreshError="1">
        <row r="5">
          <cell r="A5" t="str">
            <v>Distribution - Network</v>
          </cell>
          <cell r="AC5">
            <v>4924.6295944716967</v>
          </cell>
          <cell r="AD5">
            <v>6004.3965970351537</v>
          </cell>
          <cell r="AE5">
            <v>7648.4109363333837</v>
          </cell>
          <cell r="AF5">
            <v>7713.8408908091205</v>
          </cell>
          <cell r="AG5">
            <v>7207.8910803288554</v>
          </cell>
          <cell r="AH5">
            <v>8040.2812100860492</v>
          </cell>
          <cell r="AI5">
            <v>9264.9706003163992</v>
          </cell>
          <cell r="AJ5">
            <v>11076.43885647555</v>
          </cell>
          <cell r="AK5">
            <v>9936.2294524978097</v>
          </cell>
          <cell r="AL5">
            <v>8655.5386998193753</v>
          </cell>
          <cell r="AM5">
            <v>8941.1691058239012</v>
          </cell>
          <cell r="AN5">
            <v>8480.2029760027071</v>
          </cell>
          <cell r="AO5">
            <v>5013.8248474496877</v>
          </cell>
          <cell r="AP5">
            <v>6075.3556709235636</v>
          </cell>
          <cell r="AQ5">
            <v>7548.0711688168867</v>
          </cell>
          <cell r="AR5">
            <v>7363.7874094275576</v>
          </cell>
          <cell r="AS5">
            <v>7135.4715265375053</v>
          </cell>
          <cell r="AT5">
            <v>7679.5210562227294</v>
          </cell>
          <cell r="AU5">
            <v>7953.1546459779247</v>
          </cell>
          <cell r="AV5">
            <v>8714.2258877485092</v>
          </cell>
          <cell r="AW5">
            <v>7960.4017232601218</v>
          </cell>
          <cell r="AX5">
            <v>7527.664046329659</v>
          </cell>
          <cell r="AY5">
            <v>7911.9152051281744</v>
          </cell>
          <cell r="AZ5">
            <v>9359.6068121776825</v>
          </cell>
          <cell r="BO5">
            <v>84751</v>
          </cell>
          <cell r="BP5">
            <v>97894</v>
          </cell>
          <cell r="BQ5">
            <v>90243</v>
          </cell>
          <cell r="BR5">
            <v>96309</v>
          </cell>
          <cell r="BS5">
            <v>92210</v>
          </cell>
          <cell r="BT5">
            <v>66062.274999999994</v>
          </cell>
          <cell r="BU5">
            <v>67713.831875000003</v>
          </cell>
          <cell r="BV5">
            <v>69406.67767187499</v>
          </cell>
          <cell r="BW5">
            <v>71141.844613671856</v>
          </cell>
          <cell r="BX5">
            <v>72920.390729013641</v>
          </cell>
          <cell r="BY5">
            <v>74743.400497238981</v>
          </cell>
          <cell r="BZ5">
            <v>76611.985509669947</v>
          </cell>
          <cell r="CA5">
            <v>78527.285147411691</v>
          </cell>
          <cell r="CB5">
            <v>80490.467276096984</v>
          </cell>
          <cell r="CC5">
            <v>82502.728957999396</v>
          </cell>
          <cell r="CD5">
            <v>84565.297181949369</v>
          </cell>
          <cell r="CE5">
            <v>86679.429611498112</v>
          </cell>
          <cell r="CF5">
            <v>88846.415351785545</v>
          </cell>
          <cell r="CG5">
            <v>91067.575735580176</v>
          </cell>
          <cell r="CH5">
            <v>93344.265128969666</v>
          </cell>
          <cell r="CI5">
            <v>95677.871757193905</v>
          </cell>
          <cell r="CJ5">
            <v>98069.818551123753</v>
          </cell>
          <cell r="CK5">
            <v>100521.56401490184</v>
          </cell>
          <cell r="CL5">
            <v>103034.60311527437</v>
          </cell>
          <cell r="CM5">
            <v>105610.46819315622</v>
          </cell>
          <cell r="CN5">
            <v>108250.72989798512</v>
          </cell>
          <cell r="CO5">
            <v>110956.99814543474</v>
          </cell>
          <cell r="CP5">
            <v>113730.9230990706</v>
          </cell>
          <cell r="CQ5">
            <v>116574.19617654735</v>
          </cell>
          <cell r="CR5">
            <v>119488.55108096104</v>
          </cell>
          <cell r="CS5">
            <v>122475.76485798505</v>
          </cell>
        </row>
        <row r="6">
          <cell r="A6" t="str">
            <v>Distribution - Non-Network</v>
          </cell>
          <cell r="AC6">
            <v>85.994680851063833</v>
          </cell>
          <cell r="AD6">
            <v>85.994680851063833</v>
          </cell>
          <cell r="AE6">
            <v>122.6688829787234</v>
          </cell>
          <cell r="AF6">
            <v>288.33510638297872</v>
          </cell>
          <cell r="AG6">
            <v>159.34308510638297</v>
          </cell>
          <cell r="AH6">
            <v>141.63829787234044</v>
          </cell>
          <cell r="AI6">
            <v>141.63829787234044</v>
          </cell>
          <cell r="AJ6">
            <v>159.34308510638297</v>
          </cell>
          <cell r="AK6">
            <v>141.63829787234044</v>
          </cell>
          <cell r="AL6">
            <v>1203.9255319148936</v>
          </cell>
          <cell r="AM6">
            <v>158.0784574468085</v>
          </cell>
          <cell r="AN6">
            <v>164.40159574468086</v>
          </cell>
          <cell r="AO6">
            <v>80.689716312056746</v>
          </cell>
          <cell r="AP6">
            <v>80.689716312056746</v>
          </cell>
          <cell r="AQ6">
            <v>115.10150709219859</v>
          </cell>
          <cell r="AR6">
            <v>270.54787234042556</v>
          </cell>
          <cell r="AS6">
            <v>149.51329787234042</v>
          </cell>
          <cell r="AT6">
            <v>132.90070921985816</v>
          </cell>
          <cell r="AU6">
            <v>132.90070921985816</v>
          </cell>
          <cell r="AV6">
            <v>149.51329787234042</v>
          </cell>
          <cell r="AW6">
            <v>132.90070921985816</v>
          </cell>
          <cell r="AX6">
            <v>1129.6560283687943</v>
          </cell>
          <cell r="AY6">
            <v>148.32668439716312</v>
          </cell>
          <cell r="AZ6">
            <v>154.25975177304963</v>
          </cell>
          <cell r="BO6">
            <v>2055</v>
          </cell>
          <cell r="BP6">
            <v>2853</v>
          </cell>
          <cell r="BQ6">
            <v>2677</v>
          </cell>
          <cell r="BR6">
            <v>2711</v>
          </cell>
          <cell r="BS6">
            <v>2660</v>
          </cell>
          <cell r="BT6">
            <v>0</v>
          </cell>
          <cell r="BU6">
            <v>0</v>
          </cell>
          <cell r="BV6">
            <v>0</v>
          </cell>
          <cell r="BW6">
            <v>0</v>
          </cell>
          <cell r="BX6">
            <v>0</v>
          </cell>
          <cell r="BY6">
            <v>0</v>
          </cell>
          <cell r="BZ6">
            <v>0</v>
          </cell>
          <cell r="CA6">
            <v>0</v>
          </cell>
          <cell r="CB6">
            <v>0</v>
          </cell>
          <cell r="CC6">
            <v>0</v>
          </cell>
          <cell r="CD6">
            <v>0</v>
          </cell>
          <cell r="CE6">
            <v>0</v>
          </cell>
          <cell r="CF6">
            <v>0</v>
          </cell>
          <cell r="CG6">
            <v>0</v>
          </cell>
          <cell r="CH6">
            <v>0</v>
          </cell>
          <cell r="CI6">
            <v>0</v>
          </cell>
          <cell r="CJ6">
            <v>0</v>
          </cell>
          <cell r="CK6">
            <v>0</v>
          </cell>
          <cell r="CL6">
            <v>0</v>
          </cell>
          <cell r="CM6">
            <v>0</v>
          </cell>
          <cell r="CN6">
            <v>0</v>
          </cell>
          <cell r="CO6">
            <v>0</v>
          </cell>
          <cell r="CP6">
            <v>0</v>
          </cell>
          <cell r="CQ6">
            <v>0</v>
          </cell>
          <cell r="CR6">
            <v>0</v>
          </cell>
          <cell r="CS6">
            <v>0</v>
          </cell>
        </row>
        <row r="7">
          <cell r="A7" t="str">
            <v>Information Systems</v>
          </cell>
          <cell r="AC7">
            <v>494.87468671679193</v>
          </cell>
          <cell r="AD7">
            <v>650.85004177109442</v>
          </cell>
          <cell r="AE7">
            <v>924.41938178780276</v>
          </cell>
          <cell r="AF7">
            <v>987.29949874686713</v>
          </cell>
          <cell r="AG7">
            <v>713.73015873015868</v>
          </cell>
          <cell r="AH7">
            <v>877.05513784461152</v>
          </cell>
          <cell r="AI7">
            <v>718.62990810359236</v>
          </cell>
          <cell r="AJ7">
            <v>533.2560568086883</v>
          </cell>
          <cell r="AK7">
            <v>846.8400167084377</v>
          </cell>
          <cell r="AL7">
            <v>405.86257309941516</v>
          </cell>
          <cell r="AM7">
            <v>379.73057644110276</v>
          </cell>
          <cell r="AN7">
            <v>287.45196324143689</v>
          </cell>
          <cell r="AO7">
            <v>493.60902255639093</v>
          </cell>
          <cell r="AP7">
            <v>649.1854636591479</v>
          </cell>
          <cell r="AQ7">
            <v>922.05513784461152</v>
          </cell>
          <cell r="AR7">
            <v>984.77443609022555</v>
          </cell>
          <cell r="AS7">
            <v>711.90476190476181</v>
          </cell>
          <cell r="AT7">
            <v>874.81203007518798</v>
          </cell>
          <cell r="AU7">
            <v>716.79197994987476</v>
          </cell>
          <cell r="AV7">
            <v>531.89223057644097</v>
          </cell>
          <cell r="AW7">
            <v>844.674185463659</v>
          </cell>
          <cell r="AX7">
            <v>404.82456140350877</v>
          </cell>
          <cell r="AY7">
            <v>378.75939849624058</v>
          </cell>
          <cell r="AZ7">
            <v>286.71679197994985</v>
          </cell>
          <cell r="BO7">
            <v>7626</v>
          </cell>
          <cell r="BP7">
            <v>7820</v>
          </cell>
          <cell r="BQ7">
            <v>7800</v>
          </cell>
          <cell r="BR7">
            <v>7800</v>
          </cell>
          <cell r="BS7">
            <v>7810</v>
          </cell>
          <cell r="BT7">
            <v>0</v>
          </cell>
          <cell r="BU7">
            <v>0</v>
          </cell>
          <cell r="BV7">
            <v>0</v>
          </cell>
          <cell r="BW7">
            <v>0</v>
          </cell>
          <cell r="BX7">
            <v>0</v>
          </cell>
          <cell r="BY7">
            <v>0</v>
          </cell>
          <cell r="BZ7">
            <v>0</v>
          </cell>
          <cell r="CA7">
            <v>0</v>
          </cell>
          <cell r="CB7">
            <v>0</v>
          </cell>
          <cell r="CC7">
            <v>0</v>
          </cell>
          <cell r="CD7">
            <v>0</v>
          </cell>
          <cell r="CE7">
            <v>0</v>
          </cell>
          <cell r="CF7">
            <v>0</v>
          </cell>
          <cell r="CG7">
            <v>0</v>
          </cell>
          <cell r="CH7">
            <v>0</v>
          </cell>
          <cell r="CI7">
            <v>0</v>
          </cell>
          <cell r="CJ7">
            <v>0</v>
          </cell>
          <cell r="CK7">
            <v>0</v>
          </cell>
          <cell r="CL7">
            <v>0</v>
          </cell>
          <cell r="CM7">
            <v>0</v>
          </cell>
          <cell r="CN7">
            <v>0</v>
          </cell>
          <cell r="CO7">
            <v>0</v>
          </cell>
          <cell r="CP7">
            <v>0</v>
          </cell>
          <cell r="CQ7">
            <v>0</v>
          </cell>
          <cell r="CR7">
            <v>0</v>
          </cell>
          <cell r="CS7">
            <v>0</v>
          </cell>
        </row>
        <row r="8">
          <cell r="A8" t="str">
            <v>Land</v>
          </cell>
          <cell r="AC8">
            <v>0</v>
          </cell>
          <cell r="AD8">
            <v>0</v>
          </cell>
          <cell r="AE8">
            <v>0</v>
          </cell>
          <cell r="AF8">
            <v>0</v>
          </cell>
          <cell r="AG8">
            <v>0</v>
          </cell>
          <cell r="AH8">
            <v>0</v>
          </cell>
          <cell r="AI8">
            <v>0</v>
          </cell>
          <cell r="AJ8">
            <v>0</v>
          </cell>
          <cell r="AK8">
            <v>0</v>
          </cell>
          <cell r="AL8">
            <v>0</v>
          </cell>
          <cell r="AM8">
            <v>0</v>
          </cell>
          <cell r="AN8">
            <v>0</v>
          </cell>
          <cell r="AO8">
            <v>0</v>
          </cell>
          <cell r="AP8">
            <v>0</v>
          </cell>
          <cell r="AQ8">
            <v>0</v>
          </cell>
          <cell r="AR8">
            <v>0</v>
          </cell>
          <cell r="AS8">
            <v>0</v>
          </cell>
          <cell r="AT8">
            <v>0</v>
          </cell>
          <cell r="AU8">
            <v>0</v>
          </cell>
          <cell r="AV8">
            <v>0</v>
          </cell>
          <cell r="AW8">
            <v>0</v>
          </cell>
          <cell r="AX8">
            <v>0</v>
          </cell>
          <cell r="AY8">
            <v>0</v>
          </cell>
          <cell r="AZ8">
            <v>0</v>
          </cell>
          <cell r="BO8">
            <v>700</v>
          </cell>
          <cell r="BP8">
            <v>0</v>
          </cell>
          <cell r="BQ8">
            <v>0</v>
          </cell>
          <cell r="BR8">
            <v>0</v>
          </cell>
          <cell r="BS8">
            <v>0</v>
          </cell>
          <cell r="BT8">
            <v>0</v>
          </cell>
          <cell r="BU8">
            <v>0</v>
          </cell>
          <cell r="BV8">
            <v>0</v>
          </cell>
          <cell r="BW8">
            <v>0</v>
          </cell>
          <cell r="BX8">
            <v>0</v>
          </cell>
          <cell r="BY8">
            <v>0</v>
          </cell>
          <cell r="BZ8">
            <v>0</v>
          </cell>
          <cell r="CA8">
            <v>0</v>
          </cell>
          <cell r="CB8">
            <v>0</v>
          </cell>
          <cell r="CC8">
            <v>0</v>
          </cell>
          <cell r="CD8">
            <v>0</v>
          </cell>
          <cell r="CE8">
            <v>0</v>
          </cell>
          <cell r="CF8">
            <v>0</v>
          </cell>
          <cell r="CG8">
            <v>0</v>
          </cell>
          <cell r="CH8">
            <v>0</v>
          </cell>
          <cell r="CI8">
            <v>0</v>
          </cell>
          <cell r="CJ8">
            <v>0</v>
          </cell>
          <cell r="CK8">
            <v>0</v>
          </cell>
          <cell r="CL8">
            <v>0</v>
          </cell>
          <cell r="CM8">
            <v>0</v>
          </cell>
          <cell r="CN8">
            <v>0</v>
          </cell>
          <cell r="CO8">
            <v>0</v>
          </cell>
          <cell r="CP8">
            <v>0</v>
          </cell>
          <cell r="CQ8">
            <v>0</v>
          </cell>
          <cell r="CR8">
            <v>0</v>
          </cell>
          <cell r="CS8">
            <v>0</v>
          </cell>
        </row>
        <row r="9">
          <cell r="A9" t="str">
            <v>Total Forecast Capex</v>
          </cell>
          <cell r="AC9">
            <v>5505.4989620395527</v>
          </cell>
          <cell r="AD9">
            <v>6741.2413196573125</v>
          </cell>
          <cell r="AE9">
            <v>8695.4992010999104</v>
          </cell>
          <cell r="AF9">
            <v>8989.4754959389666</v>
          </cell>
          <cell r="AG9">
            <v>8080.9643241653976</v>
          </cell>
          <cell r="AH9">
            <v>9058.9746458030004</v>
          </cell>
          <cell r="AI9">
            <v>10125.238806292333</v>
          </cell>
          <cell r="AJ9">
            <v>11769.03799839062</v>
          </cell>
          <cell r="AK9">
            <v>10924.707767078589</v>
          </cell>
          <cell r="AL9">
            <v>10265.326804833685</v>
          </cell>
          <cell r="AM9">
            <v>9478.9781397118131</v>
          </cell>
          <cell r="AN9">
            <v>8932.0565349888257</v>
          </cell>
          <cell r="AO9">
            <v>5588.1235863181355</v>
          </cell>
          <cell r="AP9">
            <v>6805.2308508947681</v>
          </cell>
          <cell r="AQ9">
            <v>8585.227813753696</v>
          </cell>
          <cell r="AR9">
            <v>8619.1097178582095</v>
          </cell>
          <cell r="AS9">
            <v>7996.8895863146072</v>
          </cell>
          <cell r="AT9">
            <v>8687.2337955177754</v>
          </cell>
          <cell r="AU9">
            <v>8802.8473351476568</v>
          </cell>
          <cell r="AV9">
            <v>9395.6314161972896</v>
          </cell>
          <cell r="AW9">
            <v>8937.9766179436392</v>
          </cell>
          <cell r="AX9">
            <v>9062.1446361019625</v>
          </cell>
          <cell r="AY9">
            <v>8439.0012880215781</v>
          </cell>
          <cell r="AZ9">
            <v>9800.583355930683</v>
          </cell>
          <cell r="BO9">
            <v>95132</v>
          </cell>
          <cell r="BP9">
            <v>108567</v>
          </cell>
          <cell r="BQ9">
            <v>100720</v>
          </cell>
          <cell r="BR9">
            <v>106820</v>
          </cell>
          <cell r="BS9">
            <v>102680</v>
          </cell>
          <cell r="BT9">
            <v>66062.274999999994</v>
          </cell>
          <cell r="BU9">
            <v>67713.831875000003</v>
          </cell>
          <cell r="BV9">
            <v>69406.67767187499</v>
          </cell>
          <cell r="BW9">
            <v>71141.844613671856</v>
          </cell>
          <cell r="BX9">
            <v>72920.390729013641</v>
          </cell>
          <cell r="BY9">
            <v>74743.400497238981</v>
          </cell>
          <cell r="BZ9">
            <v>76611.985509669947</v>
          </cell>
          <cell r="CA9">
            <v>78527.285147411691</v>
          </cell>
          <cell r="CB9">
            <v>80490.467276096984</v>
          </cell>
          <cell r="CC9">
            <v>82502.728957999396</v>
          </cell>
          <cell r="CD9">
            <v>84565.297181949369</v>
          </cell>
          <cell r="CE9">
            <v>86679.429611498112</v>
          </cell>
          <cell r="CF9">
            <v>88846.415351785545</v>
          </cell>
          <cell r="CG9">
            <v>91067.575735580176</v>
          </cell>
          <cell r="CH9">
            <v>93344.265128969666</v>
          </cell>
          <cell r="CI9">
            <v>95677.871757193905</v>
          </cell>
          <cell r="CJ9">
            <v>98069.818551123753</v>
          </cell>
          <cell r="CK9">
            <v>100521.56401490184</v>
          </cell>
          <cell r="CL9">
            <v>103034.60311527437</v>
          </cell>
          <cell r="CM9">
            <v>105610.46819315622</v>
          </cell>
          <cell r="CN9">
            <v>108250.72989798512</v>
          </cell>
          <cell r="CO9">
            <v>110956.99814543474</v>
          </cell>
          <cell r="CP9">
            <v>113730.9230990706</v>
          </cell>
          <cell r="CQ9">
            <v>116574.19617654735</v>
          </cell>
          <cell r="CR9">
            <v>119488.55108096104</v>
          </cell>
          <cell r="CS9">
            <v>122475.76485798505</v>
          </cell>
        </row>
        <row r="10">
          <cell r="A10" t="str">
            <v>Cumulative Capex</v>
          </cell>
          <cell r="AC10">
            <v>5505.4989620395527</v>
          </cell>
          <cell r="AD10">
            <v>12246.740281696864</v>
          </cell>
          <cell r="AE10">
            <v>20942.239482796773</v>
          </cell>
          <cell r="AF10">
            <v>29931.714978735741</v>
          </cell>
          <cell r="AG10">
            <v>38012.679302901139</v>
          </cell>
          <cell r="AH10">
            <v>47071.653948704137</v>
          </cell>
          <cell r="AI10">
            <v>57196.892754996472</v>
          </cell>
          <cell r="AJ10">
            <v>68965.930753387089</v>
          </cell>
          <cell r="AK10">
            <v>79890.638520465684</v>
          </cell>
          <cell r="AL10">
            <v>90155.965325299374</v>
          </cell>
          <cell r="AM10">
            <v>99634.943465011194</v>
          </cell>
          <cell r="AN10">
            <v>108567.00000000001</v>
          </cell>
          <cell r="AO10">
            <v>5588.1235863181355</v>
          </cell>
          <cell r="AP10">
            <v>12393.354437212904</v>
          </cell>
          <cell r="AQ10">
            <v>20978.5822509666</v>
          </cell>
          <cell r="AR10">
            <v>29597.691968824809</v>
          </cell>
          <cell r="AS10">
            <v>37594.581555139419</v>
          </cell>
          <cell r="AT10">
            <v>46281.815350657198</v>
          </cell>
          <cell r="AU10">
            <v>55084.662685804855</v>
          </cell>
          <cell r="AV10">
            <v>64480.294102002146</v>
          </cell>
          <cell r="AW10">
            <v>73418.27071994578</v>
          </cell>
          <cell r="AX10">
            <v>82480.415356047743</v>
          </cell>
          <cell r="AY10">
            <v>90919.416644069323</v>
          </cell>
          <cell r="AZ10">
            <v>100720</v>
          </cell>
        </row>
        <row r="11">
          <cell r="AC11">
            <v>0</v>
          </cell>
          <cell r="AD11">
            <v>0</v>
          </cell>
          <cell r="AE11">
            <v>0</v>
          </cell>
          <cell r="AF11">
            <v>0</v>
          </cell>
          <cell r="AG11">
            <v>0</v>
          </cell>
          <cell r="AH11">
            <v>0</v>
          </cell>
          <cell r="AI11">
            <v>0</v>
          </cell>
          <cell r="AJ11">
            <v>0</v>
          </cell>
          <cell r="AK11">
            <v>0</v>
          </cell>
          <cell r="AL11">
            <v>0</v>
          </cell>
          <cell r="AM11">
            <v>0</v>
          </cell>
          <cell r="AN11">
            <v>0</v>
          </cell>
          <cell r="AO11">
            <v>0</v>
          </cell>
          <cell r="AP11">
            <v>0</v>
          </cell>
          <cell r="AQ11">
            <v>0</v>
          </cell>
          <cell r="AR11">
            <v>0</v>
          </cell>
          <cell r="AS11">
            <v>0</v>
          </cell>
          <cell r="AT11">
            <v>0</v>
          </cell>
          <cell r="AU11">
            <v>0</v>
          </cell>
          <cell r="AV11">
            <v>0</v>
          </cell>
          <cell r="AW11">
            <v>0</v>
          </cell>
          <cell r="AX11">
            <v>0</v>
          </cell>
          <cell r="AY11">
            <v>0</v>
          </cell>
          <cell r="AZ11">
            <v>0</v>
          </cell>
          <cell r="BO11">
            <v>0</v>
          </cell>
          <cell r="BP11">
            <v>0</v>
          </cell>
          <cell r="BQ11">
            <v>0</v>
          </cell>
          <cell r="BR11">
            <v>0</v>
          </cell>
          <cell r="BS11">
            <v>0</v>
          </cell>
          <cell r="BT11">
            <v>0</v>
          </cell>
          <cell r="BU11">
            <v>0</v>
          </cell>
          <cell r="BV11">
            <v>0</v>
          </cell>
          <cell r="BW11">
            <v>0</v>
          </cell>
          <cell r="BX11">
            <v>0</v>
          </cell>
          <cell r="BY11">
            <v>0</v>
          </cell>
          <cell r="BZ11">
            <v>0</v>
          </cell>
          <cell r="CA11">
            <v>0</v>
          </cell>
          <cell r="CB11">
            <v>0</v>
          </cell>
          <cell r="CC11">
            <v>0</v>
          </cell>
          <cell r="CD11">
            <v>0</v>
          </cell>
          <cell r="CE11">
            <v>0</v>
          </cell>
          <cell r="CF11">
            <v>0</v>
          </cell>
          <cell r="CG11">
            <v>0</v>
          </cell>
          <cell r="CH11">
            <v>0</v>
          </cell>
          <cell r="CI11">
            <v>0</v>
          </cell>
          <cell r="CJ11">
            <v>0</v>
          </cell>
          <cell r="CK11">
            <v>0</v>
          </cell>
          <cell r="CL11">
            <v>0</v>
          </cell>
          <cell r="CM11">
            <v>0</v>
          </cell>
          <cell r="CN11">
            <v>0</v>
          </cell>
          <cell r="CO11">
            <v>0</v>
          </cell>
          <cell r="CP11">
            <v>0</v>
          </cell>
          <cell r="CQ11">
            <v>0</v>
          </cell>
          <cell r="CR11">
            <v>0</v>
          </cell>
          <cell r="CS11">
            <v>0</v>
          </cell>
        </row>
        <row r="12">
          <cell r="A12" t="str">
            <v>Intangibles Additions</v>
          </cell>
        </row>
        <row r="13">
          <cell r="A13" t="str">
            <v>Licence</v>
          </cell>
          <cell r="AC13">
            <v>0</v>
          </cell>
          <cell r="AD13">
            <v>0</v>
          </cell>
          <cell r="AE13">
            <v>0</v>
          </cell>
          <cell r="AF13">
            <v>0</v>
          </cell>
          <cell r="AG13">
            <v>0</v>
          </cell>
          <cell r="AH13">
            <v>0</v>
          </cell>
          <cell r="AI13">
            <v>0</v>
          </cell>
          <cell r="AJ13">
            <v>0</v>
          </cell>
          <cell r="AK13">
            <v>0</v>
          </cell>
          <cell r="AL13">
            <v>0</v>
          </cell>
          <cell r="AM13">
            <v>0</v>
          </cell>
          <cell r="AN13">
            <v>0</v>
          </cell>
          <cell r="AO13">
            <v>0</v>
          </cell>
          <cell r="AP13">
            <v>0</v>
          </cell>
          <cell r="AQ13">
            <v>0</v>
          </cell>
          <cell r="AR13">
            <v>0</v>
          </cell>
          <cell r="AS13">
            <v>0</v>
          </cell>
          <cell r="AT13">
            <v>0</v>
          </cell>
          <cell r="AU13">
            <v>0</v>
          </cell>
          <cell r="AV13">
            <v>0</v>
          </cell>
          <cell r="AW13">
            <v>0</v>
          </cell>
          <cell r="AX13">
            <v>0</v>
          </cell>
          <cell r="AY13">
            <v>0</v>
          </cell>
          <cell r="AZ13">
            <v>0</v>
          </cell>
          <cell r="BO13">
            <v>0</v>
          </cell>
          <cell r="BP13">
            <v>0</v>
          </cell>
          <cell r="BQ13">
            <v>0</v>
          </cell>
          <cell r="BR13">
            <v>0</v>
          </cell>
          <cell r="BS13">
            <v>0</v>
          </cell>
          <cell r="BT13">
            <v>0</v>
          </cell>
          <cell r="BU13">
            <v>0</v>
          </cell>
          <cell r="BV13">
            <v>0</v>
          </cell>
          <cell r="BW13">
            <v>0</v>
          </cell>
          <cell r="BX13">
            <v>0</v>
          </cell>
          <cell r="BY13">
            <v>0</v>
          </cell>
          <cell r="BZ13">
            <v>0</v>
          </cell>
          <cell r="CA13">
            <v>0</v>
          </cell>
          <cell r="CB13">
            <v>0</v>
          </cell>
          <cell r="CC13">
            <v>0</v>
          </cell>
          <cell r="CD13">
            <v>0</v>
          </cell>
          <cell r="CE13">
            <v>0</v>
          </cell>
          <cell r="CF13">
            <v>0</v>
          </cell>
          <cell r="CG13">
            <v>0</v>
          </cell>
          <cell r="CH13">
            <v>0</v>
          </cell>
          <cell r="CI13">
            <v>0</v>
          </cell>
          <cell r="CJ13">
            <v>0</v>
          </cell>
          <cell r="CK13">
            <v>0</v>
          </cell>
          <cell r="CL13">
            <v>0</v>
          </cell>
          <cell r="CM13">
            <v>0</v>
          </cell>
          <cell r="CN13">
            <v>0</v>
          </cell>
          <cell r="CO13">
            <v>0</v>
          </cell>
          <cell r="CP13">
            <v>0</v>
          </cell>
          <cell r="CQ13">
            <v>0</v>
          </cell>
          <cell r="CR13">
            <v>0</v>
          </cell>
          <cell r="CS13">
            <v>0</v>
          </cell>
        </row>
        <row r="14">
          <cell r="A14" t="str">
            <v>Debt Costs</v>
          </cell>
          <cell r="AC14">
            <v>0</v>
          </cell>
          <cell r="AD14">
            <v>0</v>
          </cell>
          <cell r="AE14">
            <v>0</v>
          </cell>
          <cell r="AF14">
            <v>0</v>
          </cell>
          <cell r="AG14">
            <v>0</v>
          </cell>
          <cell r="AH14">
            <v>0</v>
          </cell>
          <cell r="AI14">
            <v>0</v>
          </cell>
          <cell r="AJ14">
            <v>0</v>
          </cell>
          <cell r="AK14">
            <v>0</v>
          </cell>
          <cell r="AL14">
            <v>0</v>
          </cell>
          <cell r="AM14">
            <v>0</v>
          </cell>
          <cell r="AN14">
            <v>0</v>
          </cell>
          <cell r="AO14">
            <v>0</v>
          </cell>
          <cell r="AP14">
            <v>0</v>
          </cell>
          <cell r="AQ14">
            <v>0</v>
          </cell>
          <cell r="AR14">
            <v>0</v>
          </cell>
          <cell r="AS14">
            <v>0</v>
          </cell>
          <cell r="AT14">
            <v>0</v>
          </cell>
          <cell r="AU14">
            <v>0</v>
          </cell>
          <cell r="AV14">
            <v>0</v>
          </cell>
          <cell r="AW14">
            <v>0</v>
          </cell>
          <cell r="AX14">
            <v>0</v>
          </cell>
          <cell r="AY14">
            <v>0</v>
          </cell>
          <cell r="AZ14">
            <v>0</v>
          </cell>
          <cell r="BO14">
            <v>0</v>
          </cell>
          <cell r="BP14">
            <v>0</v>
          </cell>
          <cell r="BQ14">
            <v>0</v>
          </cell>
          <cell r="BR14">
            <v>0</v>
          </cell>
          <cell r="BS14">
            <v>0</v>
          </cell>
          <cell r="BT14">
            <v>0</v>
          </cell>
          <cell r="BU14">
            <v>0</v>
          </cell>
          <cell r="BV14">
            <v>0</v>
          </cell>
          <cell r="BW14">
            <v>0</v>
          </cell>
          <cell r="BX14">
            <v>0</v>
          </cell>
          <cell r="BY14">
            <v>0</v>
          </cell>
          <cell r="BZ14">
            <v>0</v>
          </cell>
          <cell r="CA14">
            <v>0</v>
          </cell>
          <cell r="CB14">
            <v>0</v>
          </cell>
          <cell r="CC14">
            <v>0</v>
          </cell>
          <cell r="CD14">
            <v>0</v>
          </cell>
          <cell r="CE14">
            <v>0</v>
          </cell>
          <cell r="CF14">
            <v>0</v>
          </cell>
          <cell r="CG14">
            <v>0</v>
          </cell>
          <cell r="CH14">
            <v>0</v>
          </cell>
          <cell r="CI14">
            <v>0</v>
          </cell>
          <cell r="CJ14">
            <v>0</v>
          </cell>
          <cell r="CK14">
            <v>0</v>
          </cell>
          <cell r="CL14">
            <v>0</v>
          </cell>
          <cell r="CM14">
            <v>0</v>
          </cell>
          <cell r="CN14">
            <v>0</v>
          </cell>
          <cell r="CO14">
            <v>0</v>
          </cell>
          <cell r="CP14">
            <v>0</v>
          </cell>
          <cell r="CQ14">
            <v>0</v>
          </cell>
          <cell r="CR14">
            <v>0</v>
          </cell>
          <cell r="CS14">
            <v>0</v>
          </cell>
        </row>
        <row r="15">
          <cell r="A15" t="str">
            <v>Sub-Debt Costs</v>
          </cell>
          <cell r="AC15">
            <v>0</v>
          </cell>
          <cell r="AD15">
            <v>0</v>
          </cell>
          <cell r="AE15">
            <v>0</v>
          </cell>
          <cell r="AF15">
            <v>0</v>
          </cell>
          <cell r="AG15">
            <v>0</v>
          </cell>
          <cell r="AH15">
            <v>0</v>
          </cell>
          <cell r="AI15">
            <v>0</v>
          </cell>
          <cell r="AJ15">
            <v>0</v>
          </cell>
          <cell r="AK15">
            <v>0</v>
          </cell>
          <cell r="AL15">
            <v>0</v>
          </cell>
          <cell r="AM15">
            <v>0</v>
          </cell>
          <cell r="AN15">
            <v>0</v>
          </cell>
          <cell r="AO15">
            <v>0</v>
          </cell>
          <cell r="AP15">
            <v>0</v>
          </cell>
          <cell r="AQ15">
            <v>0</v>
          </cell>
          <cell r="AR15">
            <v>0</v>
          </cell>
          <cell r="AS15">
            <v>0</v>
          </cell>
          <cell r="AT15">
            <v>0</v>
          </cell>
          <cell r="AU15">
            <v>0</v>
          </cell>
          <cell r="AV15">
            <v>0</v>
          </cell>
          <cell r="AW15">
            <v>0</v>
          </cell>
          <cell r="AX15">
            <v>0</v>
          </cell>
          <cell r="AY15">
            <v>0</v>
          </cell>
          <cell r="AZ15">
            <v>0</v>
          </cell>
          <cell r="BO15">
            <v>0</v>
          </cell>
          <cell r="BP15">
            <v>0</v>
          </cell>
          <cell r="BQ15">
            <v>0</v>
          </cell>
          <cell r="BR15">
            <v>0</v>
          </cell>
          <cell r="BS15">
            <v>0</v>
          </cell>
          <cell r="BT15">
            <v>0</v>
          </cell>
          <cell r="BU15">
            <v>0</v>
          </cell>
          <cell r="BV15">
            <v>0</v>
          </cell>
          <cell r="BW15">
            <v>0</v>
          </cell>
          <cell r="BX15">
            <v>0</v>
          </cell>
          <cell r="BY15">
            <v>0</v>
          </cell>
          <cell r="BZ15">
            <v>0</v>
          </cell>
          <cell r="CA15">
            <v>0</v>
          </cell>
          <cell r="CB15">
            <v>0</v>
          </cell>
          <cell r="CC15">
            <v>0</v>
          </cell>
          <cell r="CD15">
            <v>0</v>
          </cell>
          <cell r="CE15">
            <v>0</v>
          </cell>
          <cell r="CF15">
            <v>0</v>
          </cell>
          <cell r="CG15">
            <v>0</v>
          </cell>
          <cell r="CH15">
            <v>0</v>
          </cell>
          <cell r="CI15">
            <v>0</v>
          </cell>
          <cell r="CJ15">
            <v>0</v>
          </cell>
          <cell r="CK15">
            <v>0</v>
          </cell>
          <cell r="CL15">
            <v>0</v>
          </cell>
          <cell r="CM15">
            <v>0</v>
          </cell>
          <cell r="CN15">
            <v>0</v>
          </cell>
          <cell r="CO15">
            <v>0</v>
          </cell>
          <cell r="CP15">
            <v>0</v>
          </cell>
          <cell r="CQ15">
            <v>0</v>
          </cell>
          <cell r="CR15">
            <v>0</v>
          </cell>
          <cell r="CS15">
            <v>0</v>
          </cell>
        </row>
        <row r="16">
          <cell r="A16" t="str">
            <v>Project Costs</v>
          </cell>
          <cell r="AC16">
            <v>0</v>
          </cell>
          <cell r="AD16">
            <v>0</v>
          </cell>
          <cell r="AE16">
            <v>0</v>
          </cell>
          <cell r="AF16">
            <v>0</v>
          </cell>
          <cell r="AG16">
            <v>0</v>
          </cell>
          <cell r="AH16">
            <v>0</v>
          </cell>
          <cell r="AI16">
            <v>0</v>
          </cell>
          <cell r="AJ16">
            <v>0</v>
          </cell>
          <cell r="AK16">
            <v>0</v>
          </cell>
          <cell r="AL16">
            <v>0</v>
          </cell>
          <cell r="AM16">
            <v>0</v>
          </cell>
          <cell r="AN16">
            <v>0</v>
          </cell>
          <cell r="AO16">
            <v>0</v>
          </cell>
          <cell r="AP16">
            <v>0</v>
          </cell>
          <cell r="AQ16">
            <v>0</v>
          </cell>
          <cell r="AR16">
            <v>0</v>
          </cell>
          <cell r="AS16">
            <v>0</v>
          </cell>
          <cell r="AT16">
            <v>0</v>
          </cell>
          <cell r="AU16">
            <v>0</v>
          </cell>
          <cell r="AV16">
            <v>0</v>
          </cell>
          <cell r="AW16">
            <v>0</v>
          </cell>
          <cell r="AX16">
            <v>0</v>
          </cell>
          <cell r="AY16">
            <v>0</v>
          </cell>
          <cell r="AZ16">
            <v>0</v>
          </cell>
          <cell r="BO16">
            <v>0</v>
          </cell>
          <cell r="BP16">
            <v>0</v>
          </cell>
          <cell r="BQ16">
            <v>0</v>
          </cell>
          <cell r="BR16">
            <v>0</v>
          </cell>
          <cell r="BS16">
            <v>0</v>
          </cell>
          <cell r="BT16">
            <v>0</v>
          </cell>
          <cell r="BU16">
            <v>0</v>
          </cell>
          <cell r="BV16">
            <v>0</v>
          </cell>
          <cell r="BW16">
            <v>0</v>
          </cell>
          <cell r="BX16">
            <v>0</v>
          </cell>
          <cell r="BY16">
            <v>0</v>
          </cell>
          <cell r="BZ16">
            <v>0</v>
          </cell>
          <cell r="CA16">
            <v>0</v>
          </cell>
          <cell r="CB16">
            <v>0</v>
          </cell>
          <cell r="CC16">
            <v>0</v>
          </cell>
          <cell r="CD16">
            <v>0</v>
          </cell>
          <cell r="CE16">
            <v>0</v>
          </cell>
          <cell r="CF16">
            <v>0</v>
          </cell>
          <cell r="CG16">
            <v>0</v>
          </cell>
          <cell r="CH16">
            <v>0</v>
          </cell>
          <cell r="CI16">
            <v>0</v>
          </cell>
          <cell r="CJ16">
            <v>0</v>
          </cell>
          <cell r="CK16">
            <v>0</v>
          </cell>
          <cell r="CL16">
            <v>0</v>
          </cell>
          <cell r="CM16">
            <v>0</v>
          </cell>
          <cell r="CN16">
            <v>0</v>
          </cell>
          <cell r="CO16">
            <v>0</v>
          </cell>
          <cell r="CP16">
            <v>0</v>
          </cell>
          <cell r="CQ16">
            <v>0</v>
          </cell>
          <cell r="CR16">
            <v>0</v>
          </cell>
          <cell r="CS16">
            <v>0</v>
          </cell>
        </row>
        <row r="19">
          <cell r="B19">
            <v>1</v>
          </cell>
        </row>
      </sheetData>
      <sheetData sheetId="21"/>
      <sheetData sheetId="22"/>
      <sheetData sheetId="23" refreshError="1">
        <row r="73">
          <cell r="B73" t="str">
            <v>Distribution - Network</v>
          </cell>
          <cell r="Q73">
            <v>3.5400000000000001E-2</v>
          </cell>
          <cell r="R73" t="str">
            <v>SL</v>
          </cell>
          <cell r="S73">
            <v>3.5400000000000001E-2</v>
          </cell>
          <cell r="T73" t="str">
            <v>SL</v>
          </cell>
          <cell r="U73">
            <v>1295757</v>
          </cell>
          <cell r="V73">
            <v>1105032</v>
          </cell>
        </row>
        <row r="74">
          <cell r="B74" t="str">
            <v>Distribution - Non-Network</v>
          </cell>
          <cell r="Q74">
            <v>0.157</v>
          </cell>
          <cell r="R74" t="str">
            <v>SL</v>
          </cell>
          <cell r="S74">
            <v>0.157</v>
          </cell>
          <cell r="T74" t="str">
            <v>SL</v>
          </cell>
          <cell r="U74">
            <v>8851</v>
          </cell>
          <cell r="V74">
            <v>5772</v>
          </cell>
        </row>
        <row r="75">
          <cell r="B75" t="str">
            <v>Information Systems</v>
          </cell>
          <cell r="Q75">
            <v>0.1913</v>
          </cell>
          <cell r="R75" t="str">
            <v>SL</v>
          </cell>
          <cell r="S75">
            <v>0.1913</v>
          </cell>
          <cell r="T75" t="str">
            <v>SL</v>
          </cell>
          <cell r="U75">
            <v>104139.6</v>
          </cell>
          <cell r="V75">
            <v>42149</v>
          </cell>
        </row>
        <row r="76">
          <cell r="B76" t="str">
            <v>Land</v>
          </cell>
          <cell r="R76" t="str">
            <v>N/A</v>
          </cell>
          <cell r="T76" t="str">
            <v>N/A</v>
          </cell>
          <cell r="U76">
            <v>2673</v>
          </cell>
          <cell r="V76">
            <v>2905</v>
          </cell>
        </row>
        <row r="77">
          <cell r="B77" t="str">
            <v>Licence</v>
          </cell>
          <cell r="Q77">
            <v>0</v>
          </cell>
          <cell r="R77" t="str">
            <v>SL</v>
          </cell>
          <cell r="S77">
            <v>0</v>
          </cell>
          <cell r="T77" t="str">
            <v>SL</v>
          </cell>
          <cell r="U77">
            <v>897544</v>
          </cell>
          <cell r="V77">
            <v>747544</v>
          </cell>
        </row>
        <row r="78">
          <cell r="B78" t="str">
            <v>Debt Costs</v>
          </cell>
          <cell r="Q78">
            <v>0.326300919688638</v>
          </cell>
          <cell r="R78" t="str">
            <v>SL</v>
          </cell>
          <cell r="S78">
            <v>0.326300919688638</v>
          </cell>
          <cell r="T78" t="str">
            <v>SL</v>
          </cell>
          <cell r="U78">
            <v>6398.9409999999998</v>
          </cell>
          <cell r="V78">
            <v>7955.92</v>
          </cell>
        </row>
        <row r="79">
          <cell r="B79" t="str">
            <v>Sub-Debt Costs</v>
          </cell>
          <cell r="Q79">
            <v>0.1</v>
          </cell>
          <cell r="R79" t="str">
            <v>SL</v>
          </cell>
          <cell r="S79">
            <v>0.1</v>
          </cell>
          <cell r="T79" t="str">
            <v>SL</v>
          </cell>
          <cell r="U79">
            <v>3673</v>
          </cell>
          <cell r="V79">
            <v>4040.3</v>
          </cell>
        </row>
        <row r="80">
          <cell r="B80" t="str">
            <v>Project Costs</v>
          </cell>
          <cell r="Q80">
            <v>0.2</v>
          </cell>
          <cell r="R80" t="str">
            <v>SL</v>
          </cell>
          <cell r="S80">
            <v>0.2</v>
          </cell>
          <cell r="T80" t="str">
            <v>SL</v>
          </cell>
          <cell r="U80">
            <v>0</v>
          </cell>
          <cell r="V80">
            <v>0</v>
          </cell>
        </row>
        <row r="86">
          <cell r="B86" t="str">
            <v>Distribution - Network</v>
          </cell>
          <cell r="Q86">
            <v>0.10100000000000001</v>
          </cell>
          <cell r="R86" t="str">
            <v>DV</v>
          </cell>
          <cell r="S86">
            <v>0.03</v>
          </cell>
          <cell r="T86" t="str">
            <v>DV</v>
          </cell>
          <cell r="U86">
            <v>1234656</v>
          </cell>
          <cell r="V86">
            <v>518456</v>
          </cell>
        </row>
        <row r="87">
          <cell r="B87" t="str">
            <v>Distribution - Non-Network</v>
          </cell>
          <cell r="Q87">
            <v>0.214</v>
          </cell>
          <cell r="R87" t="str">
            <v>DV</v>
          </cell>
          <cell r="S87">
            <v>0.152</v>
          </cell>
          <cell r="T87" t="str">
            <v>DV</v>
          </cell>
          <cell r="U87">
            <v>8249</v>
          </cell>
          <cell r="V87">
            <v>3315.7946666666671</v>
          </cell>
        </row>
        <row r="88">
          <cell r="B88" t="str">
            <v>Information Systems</v>
          </cell>
          <cell r="Q88">
            <v>0.216</v>
          </cell>
          <cell r="R88" t="str">
            <v>DV</v>
          </cell>
          <cell r="S88">
            <v>0.375</v>
          </cell>
          <cell r="T88" t="str">
            <v>DV</v>
          </cell>
          <cell r="U88">
            <v>92045</v>
          </cell>
          <cell r="V88">
            <v>19113.476000000006</v>
          </cell>
        </row>
        <row r="89">
          <cell r="B89" t="str">
            <v>Land</v>
          </cell>
          <cell r="R89" t="str">
            <v>N/A</v>
          </cell>
          <cell r="T89" t="str">
            <v>N/A</v>
          </cell>
          <cell r="U89">
            <v>2673</v>
          </cell>
          <cell r="V89">
            <v>2673</v>
          </cell>
        </row>
        <row r="90">
          <cell r="B90" t="str">
            <v>Licence</v>
          </cell>
          <cell r="Q90">
            <v>0</v>
          </cell>
          <cell r="R90" t="str">
            <v>SL</v>
          </cell>
          <cell r="S90">
            <v>0</v>
          </cell>
          <cell r="T90" t="str">
            <v>SL</v>
          </cell>
          <cell r="U90">
            <v>897544</v>
          </cell>
          <cell r="V90">
            <v>897544</v>
          </cell>
        </row>
        <row r="91">
          <cell r="B91" t="str">
            <v>Debt Costs</v>
          </cell>
          <cell r="Q91">
            <v>0.326300919688638</v>
          </cell>
          <cell r="R91" t="str">
            <v>SL</v>
          </cell>
          <cell r="S91">
            <v>0.326300919688638</v>
          </cell>
          <cell r="T91" t="str">
            <v>SL</v>
          </cell>
          <cell r="U91">
            <v>6398.9409999999998</v>
          </cell>
          <cell r="V91">
            <v>6398.9409999999998</v>
          </cell>
        </row>
        <row r="92">
          <cell r="B92" t="str">
            <v>Sub-Debt Costs</v>
          </cell>
          <cell r="Q92">
            <v>0.2</v>
          </cell>
          <cell r="R92" t="str">
            <v>SL</v>
          </cell>
          <cell r="S92">
            <v>0.2</v>
          </cell>
          <cell r="T92" t="str">
            <v>SL</v>
          </cell>
          <cell r="U92">
            <v>3673</v>
          </cell>
          <cell r="V92">
            <v>3673</v>
          </cell>
        </row>
        <row r="93">
          <cell r="B93" t="str">
            <v>Project Costs</v>
          </cell>
          <cell r="Q93">
            <v>0.2</v>
          </cell>
          <cell r="R93" t="str">
            <v>SL</v>
          </cell>
          <cell r="S93">
            <v>0.2</v>
          </cell>
          <cell r="T93" t="str">
            <v>SL</v>
          </cell>
          <cell r="U93">
            <v>6384.96</v>
          </cell>
          <cell r="V93">
            <v>6384.96</v>
          </cell>
        </row>
      </sheetData>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 sheetId="45" refreshError="1"/>
      <sheetData sheetId="46" refreshError="1"/>
      <sheetData sheetId="47" refreshError="1"/>
      <sheetData sheetId="48" refreshError="1"/>
      <sheetData sheetId="49"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ETAIL"/>
      <sheetName val="Distribition List"/>
      <sheetName val="Instructions"/>
    </sheetNames>
    <sheetDataSet>
      <sheetData sheetId="0" refreshError="1">
        <row r="1">
          <cell r="E1" t="str">
            <v>BU</v>
          </cell>
          <cell r="F1" t="str">
            <v>Process</v>
          </cell>
          <cell r="G1" t="str">
            <v>Account</v>
          </cell>
          <cell r="H1" t="str">
            <v>Resource</v>
          </cell>
          <cell r="I1" t="str">
            <v>Dept</v>
          </cell>
          <cell r="J1" t="str">
            <v>Prod</v>
          </cell>
          <cell r="K1" t="str">
            <v>Activity</v>
          </cell>
          <cell r="L1" t="str">
            <v>Anal Type</v>
          </cell>
          <cell r="M1" t="str">
            <v>Open Item</v>
          </cell>
          <cell r="N1" t="str">
            <v>Entry Desc</v>
          </cell>
          <cell r="O1" t="str">
            <v>Date</v>
          </cell>
          <cell r="P1" t="str">
            <v>Fees</v>
          </cell>
          <cell r="Q1" t="str">
            <v>Costs</v>
          </cell>
          <cell r="R1" t="str">
            <v>YTD Fees</v>
          </cell>
          <cell r="S1" t="str">
            <v>YTD Costs</v>
          </cell>
        </row>
        <row r="2">
          <cell r="E2" t="str">
            <v>UCU</v>
          </cell>
          <cell r="F2">
            <v>180</v>
          </cell>
          <cell r="G2">
            <v>401700</v>
          </cell>
          <cell r="H2">
            <v>1800</v>
          </cell>
          <cell r="I2">
            <v>4030</v>
          </cell>
          <cell r="J2">
            <v>999</v>
          </cell>
          <cell r="K2" t="str">
            <v/>
          </cell>
          <cell r="L2" t="str">
            <v/>
          </cell>
          <cell r="M2" t="str">
            <v/>
          </cell>
          <cell r="N2" t="str">
            <v>Matter # 1</v>
          </cell>
          <cell r="O2">
            <v>36525</v>
          </cell>
          <cell r="P2">
            <v>0</v>
          </cell>
          <cell r="Q2">
            <v>434.85</v>
          </cell>
          <cell r="R2">
            <v>11856</v>
          </cell>
          <cell r="S2">
            <v>1181.57</v>
          </cell>
        </row>
        <row r="3">
          <cell r="E3" t="str">
            <v>UCU</v>
          </cell>
          <cell r="F3">
            <v>180</v>
          </cell>
          <cell r="G3">
            <v>401700</v>
          </cell>
          <cell r="H3">
            <v>1800</v>
          </cell>
          <cell r="I3">
            <v>4030</v>
          </cell>
          <cell r="J3">
            <v>999</v>
          </cell>
          <cell r="K3" t="str">
            <v/>
          </cell>
          <cell r="L3" t="str">
            <v/>
          </cell>
          <cell r="M3" t="str">
            <v/>
          </cell>
          <cell r="N3" t="str">
            <v>Matter # 10</v>
          </cell>
          <cell r="O3">
            <v>36525</v>
          </cell>
          <cell r="P3">
            <v>0</v>
          </cell>
          <cell r="Q3">
            <v>12</v>
          </cell>
          <cell r="R3">
            <v>3575</v>
          </cell>
          <cell r="S3">
            <v>414.98</v>
          </cell>
        </row>
        <row r="4">
          <cell r="E4" t="str">
            <v>UCU</v>
          </cell>
          <cell r="F4">
            <v>180</v>
          </cell>
          <cell r="G4">
            <v>401700</v>
          </cell>
          <cell r="H4">
            <v>1800</v>
          </cell>
          <cell r="I4">
            <v>4188</v>
          </cell>
          <cell r="J4">
            <v>999</v>
          </cell>
          <cell r="K4" t="str">
            <v/>
          </cell>
          <cell r="L4" t="str">
            <v/>
          </cell>
          <cell r="M4" t="str">
            <v/>
          </cell>
          <cell r="N4" t="str">
            <v>Matter # 100</v>
          </cell>
          <cell r="O4">
            <v>36525</v>
          </cell>
          <cell r="P4">
            <v>3003</v>
          </cell>
          <cell r="Q4">
            <v>0</v>
          </cell>
          <cell r="R4">
            <v>8723</v>
          </cell>
          <cell r="S4">
            <v>152.04</v>
          </cell>
        </row>
        <row r="5">
          <cell r="E5" t="str">
            <v>UED</v>
          </cell>
          <cell r="F5">
            <v>180</v>
          </cell>
          <cell r="G5">
            <v>401700</v>
          </cell>
          <cell r="H5">
            <v>1800</v>
          </cell>
          <cell r="I5">
            <v>6130</v>
          </cell>
          <cell r="J5">
            <v>999</v>
          </cell>
          <cell r="K5" t="str">
            <v/>
          </cell>
          <cell r="L5" t="str">
            <v/>
          </cell>
          <cell r="M5" t="str">
            <v/>
          </cell>
          <cell r="N5" t="str">
            <v>Matter # 1000</v>
          </cell>
          <cell r="O5">
            <v>36525</v>
          </cell>
          <cell r="P5">
            <v>0</v>
          </cell>
          <cell r="Q5">
            <v>0</v>
          </cell>
          <cell r="R5">
            <v>775</v>
          </cell>
          <cell r="S5">
            <v>12.9</v>
          </cell>
        </row>
        <row r="6">
          <cell r="E6" t="str">
            <v>UED</v>
          </cell>
          <cell r="F6">
            <v>180</v>
          </cell>
          <cell r="G6">
            <v>401700</v>
          </cell>
          <cell r="H6">
            <v>1800</v>
          </cell>
          <cell r="I6">
            <v>6131</v>
          </cell>
          <cell r="J6">
            <v>999</v>
          </cell>
          <cell r="K6" t="str">
            <v/>
          </cell>
          <cell r="L6" t="str">
            <v/>
          </cell>
          <cell r="M6" t="str">
            <v/>
          </cell>
          <cell r="N6" t="str">
            <v>Matter # 1005</v>
          </cell>
          <cell r="O6">
            <v>36525</v>
          </cell>
          <cell r="P6">
            <v>0</v>
          </cell>
          <cell r="Q6">
            <v>0</v>
          </cell>
          <cell r="R6">
            <v>949</v>
          </cell>
          <cell r="S6">
            <v>467.92</v>
          </cell>
        </row>
        <row r="7">
          <cell r="E7" t="str">
            <v>UCU</v>
          </cell>
          <cell r="F7">
            <v>180</v>
          </cell>
          <cell r="G7">
            <v>401700</v>
          </cell>
          <cell r="H7">
            <v>1800</v>
          </cell>
          <cell r="I7">
            <v>4186</v>
          </cell>
          <cell r="J7">
            <v>999</v>
          </cell>
          <cell r="K7" t="str">
            <v/>
          </cell>
          <cell r="L7" t="str">
            <v/>
          </cell>
          <cell r="M7" t="str">
            <v/>
          </cell>
          <cell r="N7" t="str">
            <v>Matter # 102</v>
          </cell>
          <cell r="O7">
            <v>36525</v>
          </cell>
          <cell r="P7">
            <v>65</v>
          </cell>
          <cell r="Q7">
            <v>0</v>
          </cell>
          <cell r="R7">
            <v>2704</v>
          </cell>
          <cell r="S7">
            <v>16.2</v>
          </cell>
        </row>
        <row r="8">
          <cell r="E8" t="str">
            <v>UCU</v>
          </cell>
          <cell r="F8">
            <v>202</v>
          </cell>
          <cell r="G8">
            <v>401700</v>
          </cell>
          <cell r="H8">
            <v>1800</v>
          </cell>
          <cell r="I8">
            <v>4090</v>
          </cell>
          <cell r="J8">
            <v>999</v>
          </cell>
          <cell r="K8" t="str">
            <v/>
          </cell>
          <cell r="L8" t="str">
            <v/>
          </cell>
          <cell r="M8" t="str">
            <v/>
          </cell>
          <cell r="N8" t="str">
            <v>Matter # 110</v>
          </cell>
          <cell r="O8">
            <v>36525</v>
          </cell>
          <cell r="P8">
            <v>585</v>
          </cell>
          <cell r="Q8">
            <v>33.979999999999997</v>
          </cell>
          <cell r="R8">
            <v>6136</v>
          </cell>
          <cell r="S8">
            <v>414.32</v>
          </cell>
        </row>
        <row r="9">
          <cell r="E9" t="str">
            <v>UED</v>
          </cell>
          <cell r="F9">
            <v>180</v>
          </cell>
          <cell r="G9">
            <v>401700</v>
          </cell>
          <cell r="H9">
            <v>1800</v>
          </cell>
          <cell r="I9">
            <v>5080</v>
          </cell>
          <cell r="J9">
            <v>970</v>
          </cell>
          <cell r="K9" t="str">
            <v/>
          </cell>
          <cell r="L9" t="str">
            <v/>
          </cell>
          <cell r="M9" t="str">
            <v/>
          </cell>
          <cell r="N9" t="str">
            <v>Matter # 1100</v>
          </cell>
          <cell r="O9">
            <v>36525</v>
          </cell>
          <cell r="P9">
            <v>0</v>
          </cell>
          <cell r="Q9">
            <v>0</v>
          </cell>
          <cell r="R9">
            <v>2028</v>
          </cell>
          <cell r="S9">
            <v>5.9</v>
          </cell>
        </row>
        <row r="10">
          <cell r="E10" t="str">
            <v>MPD</v>
          </cell>
          <cell r="F10">
            <v>202</v>
          </cell>
          <cell r="G10">
            <v>401700</v>
          </cell>
          <cell r="H10">
            <v>1800</v>
          </cell>
          <cell r="I10">
            <v>5131</v>
          </cell>
          <cell r="J10">
            <v>120</v>
          </cell>
          <cell r="K10" t="str">
            <v/>
          </cell>
          <cell r="L10" t="str">
            <v/>
          </cell>
          <cell r="M10" t="str">
            <v/>
          </cell>
          <cell r="N10" t="str">
            <v>Matter # 1102</v>
          </cell>
          <cell r="O10">
            <v>36525</v>
          </cell>
          <cell r="P10">
            <v>117</v>
          </cell>
          <cell r="Q10">
            <v>0</v>
          </cell>
          <cell r="R10">
            <v>754</v>
          </cell>
          <cell r="S10">
            <v>16</v>
          </cell>
        </row>
        <row r="11">
          <cell r="E11" t="str">
            <v>MPD</v>
          </cell>
          <cell r="F11">
            <v>207</v>
          </cell>
          <cell r="G11">
            <v>401400</v>
          </cell>
          <cell r="H11">
            <v>1800</v>
          </cell>
          <cell r="I11">
            <v>5131</v>
          </cell>
          <cell r="J11">
            <v>122</v>
          </cell>
          <cell r="K11" t="str">
            <v/>
          </cell>
          <cell r="L11" t="str">
            <v/>
          </cell>
          <cell r="M11" t="str">
            <v/>
          </cell>
          <cell r="N11" t="str">
            <v>Matter # 1110</v>
          </cell>
          <cell r="O11">
            <v>36525</v>
          </cell>
          <cell r="P11">
            <v>390</v>
          </cell>
          <cell r="Q11">
            <v>26.25</v>
          </cell>
          <cell r="R11">
            <v>17602</v>
          </cell>
          <cell r="S11">
            <v>1035.23</v>
          </cell>
        </row>
        <row r="12">
          <cell r="E12" t="str">
            <v>UED</v>
          </cell>
          <cell r="F12">
            <v>180</v>
          </cell>
          <cell r="G12">
            <v>401700</v>
          </cell>
          <cell r="H12">
            <v>1800</v>
          </cell>
          <cell r="I12">
            <v>5000</v>
          </cell>
          <cell r="J12">
            <v>121</v>
          </cell>
          <cell r="K12" t="str">
            <v/>
          </cell>
          <cell r="L12" t="str">
            <v/>
          </cell>
          <cell r="M12" t="str">
            <v/>
          </cell>
          <cell r="N12" t="str">
            <v>Matter # 1115</v>
          </cell>
          <cell r="O12">
            <v>36525</v>
          </cell>
          <cell r="P12">
            <v>195</v>
          </cell>
          <cell r="Q12">
            <v>0</v>
          </cell>
          <cell r="R12">
            <v>17352.23</v>
          </cell>
          <cell r="S12">
            <v>2489.4699999999998</v>
          </cell>
        </row>
        <row r="13">
          <cell r="E13" t="str">
            <v>UED</v>
          </cell>
          <cell r="F13">
            <v>180</v>
          </cell>
          <cell r="G13">
            <v>401700</v>
          </cell>
          <cell r="H13">
            <v>1800</v>
          </cell>
          <cell r="I13">
            <v>5000</v>
          </cell>
          <cell r="J13">
            <v>121</v>
          </cell>
          <cell r="K13" t="str">
            <v/>
          </cell>
          <cell r="L13" t="str">
            <v/>
          </cell>
          <cell r="M13" t="str">
            <v/>
          </cell>
          <cell r="N13" t="str">
            <v>Matter #1116</v>
          </cell>
          <cell r="O13">
            <v>36525</v>
          </cell>
          <cell r="P13">
            <v>10906.25</v>
          </cell>
          <cell r="Q13">
            <v>1244.2</v>
          </cell>
          <cell r="R13">
            <v>32048.75</v>
          </cell>
          <cell r="S13">
            <v>1301.21</v>
          </cell>
        </row>
        <row r="14">
          <cell r="E14" t="str">
            <v>WKD</v>
          </cell>
          <cell r="F14">
            <v>180</v>
          </cell>
          <cell r="G14">
            <v>401700</v>
          </cell>
          <cell r="H14">
            <v>1800</v>
          </cell>
          <cell r="I14">
            <v>5013</v>
          </cell>
          <cell r="J14">
            <v>121</v>
          </cell>
          <cell r="K14" t="str">
            <v/>
          </cell>
          <cell r="L14" t="str">
            <v/>
          </cell>
          <cell r="M14" t="str">
            <v/>
          </cell>
          <cell r="N14" t="str">
            <v>Matter # 1125</v>
          </cell>
          <cell r="O14">
            <v>36525</v>
          </cell>
          <cell r="P14">
            <v>0</v>
          </cell>
          <cell r="Q14">
            <v>0</v>
          </cell>
          <cell r="R14">
            <v>1074</v>
          </cell>
          <cell r="S14">
            <v>75.489999999999995</v>
          </cell>
        </row>
        <row r="15">
          <cell r="E15" t="str">
            <v>MPD</v>
          </cell>
          <cell r="F15">
            <v>180</v>
          </cell>
          <cell r="G15">
            <v>401700</v>
          </cell>
          <cell r="H15">
            <v>1800</v>
          </cell>
          <cell r="I15">
            <v>5003</v>
          </cell>
          <cell r="J15">
            <v>121</v>
          </cell>
          <cell r="K15" t="str">
            <v/>
          </cell>
          <cell r="L15" t="str">
            <v/>
          </cell>
          <cell r="M15" t="str">
            <v/>
          </cell>
          <cell r="N15" t="str">
            <v>Matter # 1130</v>
          </cell>
          <cell r="O15">
            <v>36525</v>
          </cell>
          <cell r="P15">
            <v>130</v>
          </cell>
          <cell r="Q15">
            <v>0</v>
          </cell>
          <cell r="R15">
            <v>6488</v>
          </cell>
          <cell r="S15">
            <v>73.8</v>
          </cell>
        </row>
        <row r="16">
          <cell r="E16" t="str">
            <v>UED</v>
          </cell>
          <cell r="F16">
            <v>180</v>
          </cell>
          <cell r="G16">
            <v>401700</v>
          </cell>
          <cell r="H16">
            <v>1800</v>
          </cell>
          <cell r="I16">
            <v>5060</v>
          </cell>
          <cell r="J16">
            <v>102</v>
          </cell>
          <cell r="K16" t="str">
            <v/>
          </cell>
          <cell r="L16" t="str">
            <v/>
          </cell>
          <cell r="M16" t="str">
            <v/>
          </cell>
          <cell r="N16" t="str">
            <v>Matter # 1135</v>
          </cell>
          <cell r="O16">
            <v>36525</v>
          </cell>
          <cell r="P16">
            <v>0</v>
          </cell>
          <cell r="Q16">
            <v>0</v>
          </cell>
          <cell r="R16">
            <v>0</v>
          </cell>
          <cell r="S16">
            <v>16</v>
          </cell>
        </row>
        <row r="17">
          <cell r="E17" t="str">
            <v>PND</v>
          </cell>
          <cell r="F17">
            <v>180</v>
          </cell>
          <cell r="G17">
            <v>401700</v>
          </cell>
          <cell r="H17">
            <v>1800</v>
          </cell>
          <cell r="I17">
            <v>5066</v>
          </cell>
          <cell r="J17">
            <v>102</v>
          </cell>
          <cell r="K17" t="str">
            <v/>
          </cell>
          <cell r="L17" t="str">
            <v/>
          </cell>
          <cell r="M17" t="str">
            <v/>
          </cell>
          <cell r="N17" t="str">
            <v>Matter # 1140</v>
          </cell>
          <cell r="O17">
            <v>36525</v>
          </cell>
          <cell r="P17">
            <v>0</v>
          </cell>
          <cell r="Q17">
            <v>0</v>
          </cell>
          <cell r="R17">
            <v>1677</v>
          </cell>
          <cell r="S17">
            <v>7.92</v>
          </cell>
        </row>
        <row r="18">
          <cell r="E18" t="str">
            <v>MPD</v>
          </cell>
          <cell r="F18">
            <v>180</v>
          </cell>
          <cell r="G18">
            <v>401700</v>
          </cell>
          <cell r="H18">
            <v>1800</v>
          </cell>
          <cell r="I18">
            <v>5062</v>
          </cell>
          <cell r="J18">
            <v>102</v>
          </cell>
          <cell r="K18" t="str">
            <v/>
          </cell>
          <cell r="L18" t="str">
            <v/>
          </cell>
          <cell r="M18" t="str">
            <v/>
          </cell>
          <cell r="N18" t="str">
            <v>Matter # 1145</v>
          </cell>
          <cell r="O18">
            <v>36525</v>
          </cell>
          <cell r="P18">
            <v>0</v>
          </cell>
          <cell r="Q18">
            <v>0</v>
          </cell>
          <cell r="R18">
            <v>624</v>
          </cell>
          <cell r="S18">
            <v>8.9600000000000009</v>
          </cell>
        </row>
        <row r="19">
          <cell r="E19" t="str">
            <v>UCU</v>
          </cell>
          <cell r="F19">
            <v>180</v>
          </cell>
          <cell r="G19">
            <v>401700</v>
          </cell>
          <cell r="H19">
            <v>1800</v>
          </cell>
          <cell r="I19">
            <v>4223</v>
          </cell>
          <cell r="J19">
            <v>999</v>
          </cell>
          <cell r="K19" t="str">
            <v/>
          </cell>
          <cell r="L19" t="str">
            <v/>
          </cell>
          <cell r="M19" t="str">
            <v/>
          </cell>
          <cell r="N19" t="str">
            <v>Matter # 12</v>
          </cell>
          <cell r="O19">
            <v>36525</v>
          </cell>
          <cell r="P19">
            <v>0</v>
          </cell>
          <cell r="Q19">
            <v>0</v>
          </cell>
          <cell r="R19">
            <v>65</v>
          </cell>
          <cell r="S19">
            <v>0</v>
          </cell>
        </row>
        <row r="20">
          <cell r="E20" t="str">
            <v>UED</v>
          </cell>
          <cell r="F20">
            <v>180</v>
          </cell>
          <cell r="G20">
            <v>401700</v>
          </cell>
          <cell r="H20">
            <v>1800</v>
          </cell>
          <cell r="I20">
            <v>6090</v>
          </cell>
          <cell r="J20">
            <v>999</v>
          </cell>
          <cell r="K20" t="str">
            <v/>
          </cell>
          <cell r="L20" t="str">
            <v/>
          </cell>
          <cell r="M20" t="str">
            <v/>
          </cell>
          <cell r="N20" t="str">
            <v>Matter # 1200</v>
          </cell>
          <cell r="O20">
            <v>36525</v>
          </cell>
          <cell r="P20">
            <v>0</v>
          </cell>
          <cell r="Q20">
            <v>0</v>
          </cell>
          <cell r="R20">
            <v>1066</v>
          </cell>
          <cell r="S20">
            <v>0</v>
          </cell>
        </row>
        <row r="21">
          <cell r="E21" t="str">
            <v>PND</v>
          </cell>
          <cell r="F21">
            <v>202</v>
          </cell>
          <cell r="G21">
            <v>401700</v>
          </cell>
          <cell r="H21">
            <v>1800</v>
          </cell>
          <cell r="I21">
            <v>5191</v>
          </cell>
          <cell r="J21">
            <v>103</v>
          </cell>
          <cell r="K21" t="str">
            <v/>
          </cell>
          <cell r="L21" t="str">
            <v/>
          </cell>
          <cell r="M21" t="str">
            <v/>
          </cell>
          <cell r="N21" t="str">
            <v>Matter # 1203</v>
          </cell>
          <cell r="O21">
            <v>36525</v>
          </cell>
          <cell r="P21">
            <v>78</v>
          </cell>
          <cell r="Q21">
            <v>0</v>
          </cell>
          <cell r="R21">
            <v>11063</v>
          </cell>
          <cell r="S21">
            <v>469.12</v>
          </cell>
        </row>
        <row r="22">
          <cell r="E22" t="str">
            <v>WKD</v>
          </cell>
          <cell r="F22">
            <v>202</v>
          </cell>
          <cell r="G22">
            <v>401700</v>
          </cell>
          <cell r="H22">
            <v>1800</v>
          </cell>
          <cell r="I22">
            <v>5101</v>
          </cell>
          <cell r="J22">
            <v>120</v>
          </cell>
          <cell r="K22" t="str">
            <v/>
          </cell>
          <cell r="L22" t="str">
            <v/>
          </cell>
          <cell r="M22" t="str">
            <v/>
          </cell>
          <cell r="N22" t="str">
            <v>Matter # 1206</v>
          </cell>
          <cell r="O22">
            <v>36525</v>
          </cell>
          <cell r="P22">
            <v>247</v>
          </cell>
          <cell r="Q22">
            <v>6.43</v>
          </cell>
          <cell r="R22">
            <v>416</v>
          </cell>
          <cell r="S22">
            <v>6.43</v>
          </cell>
        </row>
        <row r="23">
          <cell r="E23" t="str">
            <v>PND</v>
          </cell>
          <cell r="F23" t="str">
            <v/>
          </cell>
          <cell r="G23">
            <v>186007</v>
          </cell>
          <cell r="H23" t="str">
            <v/>
          </cell>
          <cell r="I23">
            <v>5192</v>
          </cell>
          <cell r="J23" t="str">
            <v/>
          </cell>
          <cell r="K23" t="str">
            <v/>
          </cell>
          <cell r="L23" t="str">
            <v/>
          </cell>
          <cell r="M23" t="str">
            <v/>
          </cell>
          <cell r="N23" t="str">
            <v>Matter # 1210</v>
          </cell>
          <cell r="O23">
            <v>36525</v>
          </cell>
          <cell r="P23">
            <v>156</v>
          </cell>
          <cell r="Q23">
            <v>0</v>
          </cell>
          <cell r="R23">
            <v>2275</v>
          </cell>
          <cell r="S23">
            <v>199.42</v>
          </cell>
        </row>
        <row r="24">
          <cell r="E24" t="str">
            <v>UED</v>
          </cell>
          <cell r="F24">
            <v>180</v>
          </cell>
          <cell r="G24">
            <v>401700</v>
          </cell>
          <cell r="H24">
            <v>1800</v>
          </cell>
          <cell r="I24">
            <v>5550</v>
          </cell>
          <cell r="J24">
            <v>140</v>
          </cell>
          <cell r="K24" t="str">
            <v/>
          </cell>
          <cell r="L24" t="str">
            <v/>
          </cell>
          <cell r="M24" t="str">
            <v/>
          </cell>
          <cell r="N24" t="str">
            <v>Matter #1250</v>
          </cell>
          <cell r="O24">
            <v>36525</v>
          </cell>
          <cell r="P24">
            <v>286</v>
          </cell>
          <cell r="Q24">
            <v>0</v>
          </cell>
          <cell r="R24">
            <v>6916</v>
          </cell>
          <cell r="S24">
            <v>146.75</v>
          </cell>
        </row>
        <row r="25">
          <cell r="E25" t="str">
            <v>UED</v>
          </cell>
          <cell r="F25">
            <v>180</v>
          </cell>
          <cell r="G25">
            <v>401700</v>
          </cell>
          <cell r="H25">
            <v>1800</v>
          </cell>
          <cell r="I25">
            <v>5550</v>
          </cell>
          <cell r="J25">
            <v>140</v>
          </cell>
          <cell r="K25" t="str">
            <v/>
          </cell>
          <cell r="L25" t="str">
            <v/>
          </cell>
          <cell r="M25" t="str">
            <v/>
          </cell>
          <cell r="N25" t="str">
            <v>Matter # 13</v>
          </cell>
          <cell r="O25">
            <v>36525</v>
          </cell>
          <cell r="P25">
            <v>169</v>
          </cell>
          <cell r="Q25">
            <v>0</v>
          </cell>
          <cell r="R25">
            <v>4667</v>
          </cell>
          <cell r="S25">
            <v>71.239999999999995</v>
          </cell>
        </row>
        <row r="26">
          <cell r="E26" t="str">
            <v>UCU</v>
          </cell>
          <cell r="F26">
            <v>180</v>
          </cell>
          <cell r="G26">
            <v>401700</v>
          </cell>
          <cell r="H26">
            <v>1800</v>
          </cell>
          <cell r="I26">
            <v>4070</v>
          </cell>
          <cell r="J26">
            <v>999</v>
          </cell>
          <cell r="K26" t="str">
            <v/>
          </cell>
          <cell r="L26" t="str">
            <v/>
          </cell>
          <cell r="M26" t="str">
            <v/>
          </cell>
          <cell r="N26" t="str">
            <v>Matter # 130</v>
          </cell>
          <cell r="O26">
            <v>36525</v>
          </cell>
          <cell r="P26">
            <v>0</v>
          </cell>
          <cell r="Q26">
            <v>0</v>
          </cell>
          <cell r="R26">
            <v>5865.5</v>
          </cell>
          <cell r="S26">
            <v>284.2</v>
          </cell>
        </row>
        <row r="27">
          <cell r="E27" t="str">
            <v>PND</v>
          </cell>
          <cell r="F27">
            <v>180</v>
          </cell>
          <cell r="G27">
            <v>401700</v>
          </cell>
          <cell r="H27">
            <v>1800</v>
          </cell>
          <cell r="I27">
            <v>5174</v>
          </cell>
          <cell r="J27">
            <v>103</v>
          </cell>
          <cell r="K27" t="str">
            <v/>
          </cell>
          <cell r="L27" t="str">
            <v/>
          </cell>
          <cell r="M27" t="str">
            <v/>
          </cell>
          <cell r="N27" t="str">
            <v>Matter # 1300</v>
          </cell>
          <cell r="O27">
            <v>36525</v>
          </cell>
          <cell r="P27">
            <v>1061</v>
          </cell>
          <cell r="Q27">
            <v>2.08</v>
          </cell>
          <cell r="R27">
            <v>30440.5</v>
          </cell>
          <cell r="S27">
            <v>1755.29</v>
          </cell>
        </row>
        <row r="28">
          <cell r="E28" t="str">
            <v>PND</v>
          </cell>
          <cell r="F28">
            <v>180</v>
          </cell>
          <cell r="G28">
            <v>401700</v>
          </cell>
          <cell r="H28">
            <v>1800</v>
          </cell>
          <cell r="I28">
            <v>5221</v>
          </cell>
          <cell r="J28">
            <v>103</v>
          </cell>
          <cell r="K28" t="str">
            <v/>
          </cell>
          <cell r="L28" t="str">
            <v/>
          </cell>
          <cell r="M28" t="str">
            <v/>
          </cell>
          <cell r="N28" t="str">
            <v>Matter # 1302</v>
          </cell>
          <cell r="O28">
            <v>36525</v>
          </cell>
          <cell r="P28">
            <v>871</v>
          </cell>
          <cell r="Q28">
            <v>0</v>
          </cell>
          <cell r="R28">
            <v>2522</v>
          </cell>
          <cell r="S28">
            <v>16.399999999999999</v>
          </cell>
        </row>
        <row r="29">
          <cell r="E29" t="str">
            <v>PND</v>
          </cell>
          <cell r="F29">
            <v>207</v>
          </cell>
          <cell r="G29">
            <v>401700</v>
          </cell>
          <cell r="H29">
            <v>1800</v>
          </cell>
          <cell r="I29">
            <v>5221</v>
          </cell>
          <cell r="J29">
            <v>103</v>
          </cell>
          <cell r="K29" t="str">
            <v/>
          </cell>
          <cell r="L29" t="str">
            <v/>
          </cell>
          <cell r="M29" t="str">
            <v/>
          </cell>
          <cell r="N29" t="str">
            <v>Matter # 1310</v>
          </cell>
          <cell r="O29">
            <v>36525</v>
          </cell>
          <cell r="P29">
            <v>0</v>
          </cell>
          <cell r="Q29">
            <v>0</v>
          </cell>
          <cell r="R29">
            <v>949</v>
          </cell>
          <cell r="S29">
            <v>302.8</v>
          </cell>
        </row>
        <row r="30">
          <cell r="E30" t="str">
            <v>MGV</v>
          </cell>
          <cell r="F30" t="str">
            <v/>
          </cell>
          <cell r="G30">
            <v>142999</v>
          </cell>
          <cell r="H30">
            <v>1800</v>
          </cell>
          <cell r="I30">
            <v>7006</v>
          </cell>
          <cell r="J30">
            <v>169</v>
          </cell>
          <cell r="K30" t="str">
            <v/>
          </cell>
          <cell r="L30" t="str">
            <v/>
          </cell>
          <cell r="M30" t="str">
            <v/>
          </cell>
          <cell r="N30" t="str">
            <v>Matter # 1352</v>
          </cell>
          <cell r="O30">
            <v>36525</v>
          </cell>
          <cell r="P30">
            <v>286</v>
          </cell>
          <cell r="Q30">
            <v>7429.31</v>
          </cell>
          <cell r="R30">
            <v>5161</v>
          </cell>
          <cell r="S30">
            <v>7560.78</v>
          </cell>
        </row>
        <row r="31">
          <cell r="E31" t="str">
            <v>WCD</v>
          </cell>
          <cell r="F31">
            <v>180</v>
          </cell>
          <cell r="G31">
            <v>401700</v>
          </cell>
          <cell r="H31">
            <v>1800</v>
          </cell>
          <cell r="I31">
            <v>5302</v>
          </cell>
          <cell r="J31">
            <v>120</v>
          </cell>
          <cell r="K31" t="str">
            <v/>
          </cell>
          <cell r="L31" t="str">
            <v/>
          </cell>
          <cell r="M31" t="str">
            <v/>
          </cell>
          <cell r="N31" t="str">
            <v>Matter # 1356</v>
          </cell>
          <cell r="O31">
            <v>36525</v>
          </cell>
          <cell r="P31">
            <v>1308</v>
          </cell>
          <cell r="Q31">
            <v>31.1</v>
          </cell>
          <cell r="R31">
            <v>9954.5</v>
          </cell>
          <cell r="S31">
            <v>548.58000000000004</v>
          </cell>
        </row>
        <row r="32">
          <cell r="E32" t="str">
            <v>WKD</v>
          </cell>
          <cell r="F32">
            <v>180</v>
          </cell>
          <cell r="G32">
            <v>401700</v>
          </cell>
          <cell r="H32">
            <v>1800</v>
          </cell>
          <cell r="I32">
            <v>5309</v>
          </cell>
          <cell r="J32">
            <v>120</v>
          </cell>
          <cell r="K32" t="str">
            <v/>
          </cell>
          <cell r="L32" t="str">
            <v/>
          </cell>
          <cell r="M32" t="str">
            <v/>
          </cell>
          <cell r="N32" t="str">
            <v>Matter # 1357</v>
          </cell>
          <cell r="O32">
            <v>36525</v>
          </cell>
          <cell r="P32">
            <v>208</v>
          </cell>
          <cell r="Q32">
            <v>15.4</v>
          </cell>
          <cell r="R32">
            <v>2041</v>
          </cell>
          <cell r="S32">
            <v>165.61</v>
          </cell>
        </row>
        <row r="33">
          <cell r="E33" t="str">
            <v>MPD</v>
          </cell>
          <cell r="F33">
            <v>180</v>
          </cell>
          <cell r="G33">
            <v>401700</v>
          </cell>
          <cell r="H33">
            <v>1800</v>
          </cell>
          <cell r="I33">
            <v>5331</v>
          </cell>
          <cell r="J33">
            <v>122</v>
          </cell>
          <cell r="K33" t="str">
            <v/>
          </cell>
          <cell r="L33" t="str">
            <v/>
          </cell>
          <cell r="M33" t="str">
            <v/>
          </cell>
          <cell r="N33" t="str">
            <v>Matter # 1358</v>
          </cell>
          <cell r="O33">
            <v>36525</v>
          </cell>
          <cell r="P33">
            <v>1040</v>
          </cell>
          <cell r="Q33">
            <v>4.5</v>
          </cell>
          <cell r="R33">
            <v>26572</v>
          </cell>
          <cell r="S33">
            <v>447.85</v>
          </cell>
        </row>
        <row r="34">
          <cell r="E34" t="str">
            <v>WVD</v>
          </cell>
          <cell r="F34">
            <v>180</v>
          </cell>
          <cell r="G34">
            <v>401700</v>
          </cell>
          <cell r="H34">
            <v>1800</v>
          </cell>
          <cell r="I34">
            <v>5351</v>
          </cell>
          <cell r="J34">
            <v>122</v>
          </cell>
          <cell r="K34" t="str">
            <v/>
          </cell>
          <cell r="L34" t="str">
            <v/>
          </cell>
          <cell r="M34" t="str">
            <v/>
          </cell>
          <cell r="N34" t="str">
            <v>Matter # 1359</v>
          </cell>
          <cell r="O34">
            <v>36525</v>
          </cell>
          <cell r="P34">
            <v>180</v>
          </cell>
          <cell r="Q34">
            <v>8.56</v>
          </cell>
          <cell r="R34">
            <v>3606</v>
          </cell>
          <cell r="S34">
            <v>135.66</v>
          </cell>
        </row>
        <row r="35">
          <cell r="E35" t="str">
            <v>UED</v>
          </cell>
          <cell r="F35">
            <v>180</v>
          </cell>
          <cell r="G35">
            <v>401700</v>
          </cell>
          <cell r="H35">
            <v>1800</v>
          </cell>
          <cell r="I35">
            <v>5380</v>
          </cell>
          <cell r="J35">
            <v>103</v>
          </cell>
          <cell r="K35" t="str">
            <v/>
          </cell>
          <cell r="L35" t="str">
            <v/>
          </cell>
          <cell r="M35" t="str">
            <v/>
          </cell>
          <cell r="N35" t="str">
            <v>Matter # 1365</v>
          </cell>
          <cell r="O35">
            <v>36525</v>
          </cell>
          <cell r="P35">
            <v>0</v>
          </cell>
          <cell r="Q35">
            <v>0</v>
          </cell>
          <cell r="R35">
            <v>26</v>
          </cell>
          <cell r="S35">
            <v>0</v>
          </cell>
        </row>
        <row r="36">
          <cell r="E36" t="str">
            <v>PND</v>
          </cell>
          <cell r="F36">
            <v>180</v>
          </cell>
          <cell r="G36">
            <v>401700</v>
          </cell>
          <cell r="H36">
            <v>1800</v>
          </cell>
          <cell r="I36">
            <v>5398</v>
          </cell>
          <cell r="J36">
            <v>103</v>
          </cell>
          <cell r="K36" t="str">
            <v/>
          </cell>
          <cell r="L36" t="str">
            <v/>
          </cell>
          <cell r="M36" t="str">
            <v/>
          </cell>
          <cell r="N36" t="str">
            <v>Matter # 1366</v>
          </cell>
          <cell r="O36">
            <v>36525</v>
          </cell>
          <cell r="P36">
            <v>0</v>
          </cell>
          <cell r="Q36">
            <v>0</v>
          </cell>
          <cell r="R36">
            <v>1248</v>
          </cell>
          <cell r="S36">
            <v>51.55</v>
          </cell>
        </row>
        <row r="37">
          <cell r="E37" t="str">
            <v>PND</v>
          </cell>
          <cell r="F37">
            <v>180</v>
          </cell>
          <cell r="G37">
            <v>401700</v>
          </cell>
          <cell r="H37">
            <v>1800</v>
          </cell>
          <cell r="I37">
            <v>5451</v>
          </cell>
          <cell r="J37">
            <v>103</v>
          </cell>
          <cell r="K37" t="str">
            <v/>
          </cell>
          <cell r="L37" t="str">
            <v/>
          </cell>
          <cell r="M37" t="str">
            <v/>
          </cell>
          <cell r="N37" t="str">
            <v>Matter # 1367</v>
          </cell>
          <cell r="O37">
            <v>36525</v>
          </cell>
          <cell r="P37">
            <v>104</v>
          </cell>
          <cell r="Q37">
            <v>30.2</v>
          </cell>
          <cell r="R37">
            <v>9665</v>
          </cell>
          <cell r="S37">
            <v>366.5</v>
          </cell>
        </row>
        <row r="38">
          <cell r="E38" t="str">
            <v>PND</v>
          </cell>
          <cell r="F38">
            <v>180</v>
          </cell>
          <cell r="G38">
            <v>401700</v>
          </cell>
          <cell r="H38">
            <v>1800</v>
          </cell>
          <cell r="I38">
            <v>5192</v>
          </cell>
          <cell r="J38">
            <v>103</v>
          </cell>
          <cell r="K38" t="str">
            <v/>
          </cell>
          <cell r="L38" t="str">
            <v/>
          </cell>
          <cell r="M38" t="str">
            <v/>
          </cell>
          <cell r="N38" t="str">
            <v>Matter # 1368</v>
          </cell>
          <cell r="O38">
            <v>36525</v>
          </cell>
          <cell r="P38">
            <v>0</v>
          </cell>
          <cell r="Q38">
            <v>0</v>
          </cell>
          <cell r="R38">
            <v>2938</v>
          </cell>
          <cell r="S38">
            <v>158.69</v>
          </cell>
        </row>
        <row r="39">
          <cell r="E39" t="str">
            <v>PND</v>
          </cell>
          <cell r="F39">
            <v>180</v>
          </cell>
          <cell r="G39">
            <v>401700</v>
          </cell>
          <cell r="H39">
            <v>1800</v>
          </cell>
          <cell r="I39">
            <v>5382</v>
          </cell>
          <cell r="J39">
            <v>103</v>
          </cell>
          <cell r="K39" t="str">
            <v/>
          </cell>
          <cell r="L39" t="str">
            <v/>
          </cell>
          <cell r="M39" t="str">
            <v/>
          </cell>
          <cell r="N39" t="str">
            <v>Matter # 1369</v>
          </cell>
          <cell r="O39">
            <v>36525</v>
          </cell>
          <cell r="P39">
            <v>0</v>
          </cell>
          <cell r="Q39">
            <v>0</v>
          </cell>
          <cell r="R39">
            <v>3835</v>
          </cell>
          <cell r="S39">
            <v>165.22</v>
          </cell>
        </row>
        <row r="40">
          <cell r="E40" t="str">
            <v>MGD</v>
          </cell>
          <cell r="F40">
            <v>180</v>
          </cell>
          <cell r="G40">
            <v>401700</v>
          </cell>
          <cell r="H40">
            <v>1800</v>
          </cell>
          <cell r="I40">
            <v>5434</v>
          </cell>
          <cell r="J40">
            <v>103</v>
          </cell>
          <cell r="K40" t="str">
            <v/>
          </cell>
          <cell r="L40" t="str">
            <v/>
          </cell>
          <cell r="M40" t="str">
            <v/>
          </cell>
          <cell r="N40" t="str">
            <v>Matter # 1370</v>
          </cell>
          <cell r="O40">
            <v>36525</v>
          </cell>
          <cell r="P40">
            <v>2743</v>
          </cell>
          <cell r="Q40">
            <v>10.48</v>
          </cell>
          <cell r="R40">
            <v>16173.5</v>
          </cell>
          <cell r="S40">
            <v>1217.83</v>
          </cell>
        </row>
        <row r="41">
          <cell r="E41" t="str">
            <v>PND</v>
          </cell>
          <cell r="F41">
            <v>180</v>
          </cell>
          <cell r="G41">
            <v>401700</v>
          </cell>
          <cell r="H41">
            <v>1800</v>
          </cell>
          <cell r="I41">
            <v>5425</v>
          </cell>
          <cell r="J41">
            <v>103</v>
          </cell>
          <cell r="K41" t="str">
            <v/>
          </cell>
          <cell r="L41" t="str">
            <v/>
          </cell>
          <cell r="M41" t="str">
            <v/>
          </cell>
          <cell r="N41" t="str">
            <v>Matter # 1372</v>
          </cell>
          <cell r="O41">
            <v>36525</v>
          </cell>
          <cell r="P41">
            <v>260</v>
          </cell>
          <cell r="Q41">
            <v>10.4</v>
          </cell>
          <cell r="R41">
            <v>6513</v>
          </cell>
          <cell r="S41">
            <v>485.62</v>
          </cell>
        </row>
        <row r="42">
          <cell r="E42" t="str">
            <v>MPD</v>
          </cell>
          <cell r="F42">
            <v>180</v>
          </cell>
          <cell r="G42">
            <v>401700</v>
          </cell>
          <cell r="H42">
            <v>1800</v>
          </cell>
          <cell r="I42">
            <v>5389</v>
          </cell>
          <cell r="J42">
            <v>103</v>
          </cell>
          <cell r="K42" t="str">
            <v/>
          </cell>
          <cell r="L42" t="str">
            <v/>
          </cell>
          <cell r="M42" t="str">
            <v/>
          </cell>
          <cell r="N42" t="str">
            <v>Matter # 1373</v>
          </cell>
          <cell r="O42">
            <v>36525</v>
          </cell>
          <cell r="P42">
            <v>0</v>
          </cell>
          <cell r="Q42">
            <v>0</v>
          </cell>
          <cell r="R42">
            <v>273</v>
          </cell>
          <cell r="S42">
            <v>0</v>
          </cell>
        </row>
        <row r="43">
          <cell r="E43" t="str">
            <v>PND</v>
          </cell>
          <cell r="F43">
            <v>180</v>
          </cell>
          <cell r="G43">
            <v>401700</v>
          </cell>
          <cell r="H43">
            <v>1800</v>
          </cell>
          <cell r="I43">
            <v>5227</v>
          </cell>
          <cell r="J43">
            <v>103</v>
          </cell>
          <cell r="K43" t="str">
            <v/>
          </cell>
          <cell r="L43" t="str">
            <v/>
          </cell>
          <cell r="M43" t="str">
            <v/>
          </cell>
          <cell r="N43" t="str">
            <v>Matter # 1374</v>
          </cell>
          <cell r="O43">
            <v>36525</v>
          </cell>
          <cell r="P43">
            <v>104</v>
          </cell>
          <cell r="Q43">
            <v>0</v>
          </cell>
          <cell r="R43">
            <v>3302</v>
          </cell>
          <cell r="S43">
            <v>13.98</v>
          </cell>
        </row>
        <row r="44">
          <cell r="E44" t="str">
            <v>WVD</v>
          </cell>
          <cell r="F44">
            <v>180</v>
          </cell>
          <cell r="G44">
            <v>401700</v>
          </cell>
          <cell r="H44">
            <v>1800</v>
          </cell>
          <cell r="I44">
            <v>5469</v>
          </cell>
          <cell r="J44">
            <v>103</v>
          </cell>
          <cell r="K44" t="str">
            <v/>
          </cell>
          <cell r="L44" t="str">
            <v/>
          </cell>
          <cell r="M44" t="str">
            <v/>
          </cell>
          <cell r="N44" t="str">
            <v>Matter # 1375</v>
          </cell>
          <cell r="O44">
            <v>36525</v>
          </cell>
          <cell r="P44">
            <v>42</v>
          </cell>
          <cell r="Q44">
            <v>0</v>
          </cell>
          <cell r="R44">
            <v>1347</v>
          </cell>
          <cell r="S44">
            <v>35.07</v>
          </cell>
        </row>
        <row r="45">
          <cell r="E45" t="str">
            <v>PND</v>
          </cell>
          <cell r="F45">
            <v>180</v>
          </cell>
          <cell r="G45">
            <v>401700</v>
          </cell>
          <cell r="H45">
            <v>1800</v>
          </cell>
          <cell r="I45">
            <v>5227</v>
          </cell>
          <cell r="J45">
            <v>103</v>
          </cell>
          <cell r="K45" t="str">
            <v/>
          </cell>
          <cell r="L45" t="str">
            <v/>
          </cell>
          <cell r="M45" t="str">
            <v/>
          </cell>
          <cell r="N45" t="str">
            <v>Matter # 1402</v>
          </cell>
          <cell r="O45">
            <v>36525</v>
          </cell>
          <cell r="P45">
            <v>130</v>
          </cell>
          <cell r="Q45">
            <v>9</v>
          </cell>
          <cell r="R45">
            <v>2015</v>
          </cell>
          <cell r="S45">
            <v>21.6</v>
          </cell>
        </row>
        <row r="46">
          <cell r="E46" t="str">
            <v>UED</v>
          </cell>
          <cell r="F46">
            <v>180</v>
          </cell>
          <cell r="G46">
            <v>401700</v>
          </cell>
          <cell r="H46">
            <v>1800</v>
          </cell>
          <cell r="I46">
            <v>5700</v>
          </cell>
          <cell r="J46">
            <v>960</v>
          </cell>
          <cell r="K46" t="str">
            <v/>
          </cell>
          <cell r="L46" t="str">
            <v/>
          </cell>
          <cell r="M46" t="str">
            <v/>
          </cell>
          <cell r="N46" t="str">
            <v>Matter # 1415</v>
          </cell>
          <cell r="O46">
            <v>36525</v>
          </cell>
          <cell r="P46">
            <v>546</v>
          </cell>
          <cell r="Q46">
            <v>10.24</v>
          </cell>
          <cell r="R46">
            <v>2119</v>
          </cell>
          <cell r="S46">
            <v>25.88</v>
          </cell>
        </row>
        <row r="47">
          <cell r="E47" t="str">
            <v>UED</v>
          </cell>
          <cell r="F47">
            <v>180</v>
          </cell>
          <cell r="G47">
            <v>401700</v>
          </cell>
          <cell r="H47">
            <v>1800</v>
          </cell>
          <cell r="I47">
            <v>5700</v>
          </cell>
          <cell r="J47">
            <v>960</v>
          </cell>
          <cell r="K47" t="str">
            <v/>
          </cell>
          <cell r="L47" t="str">
            <v/>
          </cell>
          <cell r="M47" t="str">
            <v/>
          </cell>
          <cell r="N47" t="str">
            <v>Matter # 1425</v>
          </cell>
          <cell r="O47">
            <v>36525</v>
          </cell>
          <cell r="P47">
            <v>0</v>
          </cell>
          <cell r="Q47">
            <v>0</v>
          </cell>
          <cell r="R47">
            <v>2795</v>
          </cell>
          <cell r="S47">
            <v>124.77</v>
          </cell>
        </row>
        <row r="48">
          <cell r="E48" t="str">
            <v>UED</v>
          </cell>
          <cell r="F48">
            <v>180</v>
          </cell>
          <cell r="G48">
            <v>401700</v>
          </cell>
          <cell r="H48">
            <v>1800</v>
          </cell>
          <cell r="I48">
            <v>5714</v>
          </cell>
          <cell r="J48">
            <v>960</v>
          </cell>
          <cell r="K48" t="str">
            <v/>
          </cell>
          <cell r="L48" t="str">
            <v/>
          </cell>
          <cell r="M48" t="str">
            <v/>
          </cell>
          <cell r="N48" t="str">
            <v>Matter # 1450</v>
          </cell>
          <cell r="O48">
            <v>36525</v>
          </cell>
          <cell r="P48">
            <v>0</v>
          </cell>
          <cell r="Q48">
            <v>0</v>
          </cell>
          <cell r="R48">
            <v>208</v>
          </cell>
          <cell r="S48">
            <v>8.1</v>
          </cell>
        </row>
        <row r="49">
          <cell r="E49" t="str">
            <v>UED</v>
          </cell>
          <cell r="F49">
            <v>180</v>
          </cell>
          <cell r="G49">
            <v>401700</v>
          </cell>
          <cell r="H49">
            <v>1800</v>
          </cell>
          <cell r="I49">
            <v>5860</v>
          </cell>
          <cell r="J49">
            <v>960</v>
          </cell>
          <cell r="K49" t="str">
            <v/>
          </cell>
          <cell r="L49" t="str">
            <v/>
          </cell>
          <cell r="M49" t="str">
            <v/>
          </cell>
          <cell r="N49" t="str">
            <v>Matter # 1456</v>
          </cell>
          <cell r="O49">
            <v>36525</v>
          </cell>
          <cell r="P49">
            <v>91</v>
          </cell>
          <cell r="Q49">
            <v>0</v>
          </cell>
          <cell r="R49">
            <v>2915</v>
          </cell>
          <cell r="S49">
            <v>19.62</v>
          </cell>
        </row>
        <row r="50">
          <cell r="E50" t="str">
            <v>WKD</v>
          </cell>
          <cell r="F50">
            <v>180</v>
          </cell>
          <cell r="G50">
            <v>401700</v>
          </cell>
          <cell r="H50">
            <v>1800</v>
          </cell>
          <cell r="I50">
            <v>5309</v>
          </cell>
          <cell r="J50">
            <v>122</v>
          </cell>
          <cell r="K50" t="str">
            <v/>
          </cell>
          <cell r="L50" t="str">
            <v/>
          </cell>
          <cell r="M50" t="str">
            <v/>
          </cell>
          <cell r="N50" t="str">
            <v>Matter # 1457</v>
          </cell>
          <cell r="O50">
            <v>36525</v>
          </cell>
          <cell r="P50">
            <v>0</v>
          </cell>
          <cell r="Q50">
            <v>0</v>
          </cell>
          <cell r="R50">
            <v>247</v>
          </cell>
          <cell r="S50">
            <v>0.87</v>
          </cell>
        </row>
        <row r="51">
          <cell r="E51" t="str">
            <v>MPD</v>
          </cell>
          <cell r="F51">
            <v>180</v>
          </cell>
          <cell r="G51">
            <v>401700</v>
          </cell>
          <cell r="H51">
            <v>1800</v>
          </cell>
          <cell r="I51">
            <v>5890</v>
          </cell>
          <cell r="J51">
            <v>122</v>
          </cell>
          <cell r="K51" t="str">
            <v/>
          </cell>
          <cell r="L51" t="str">
            <v/>
          </cell>
          <cell r="M51" t="str">
            <v/>
          </cell>
          <cell r="N51" t="str">
            <v>Matter # 1458</v>
          </cell>
          <cell r="O51">
            <v>36525</v>
          </cell>
          <cell r="P51">
            <v>0</v>
          </cell>
          <cell r="Q51">
            <v>0</v>
          </cell>
          <cell r="R51">
            <v>6309.69</v>
          </cell>
          <cell r="S51">
            <v>65.680000000000007</v>
          </cell>
        </row>
        <row r="52">
          <cell r="E52" t="str">
            <v>WVD</v>
          </cell>
          <cell r="F52">
            <v>180</v>
          </cell>
          <cell r="G52">
            <v>401700</v>
          </cell>
          <cell r="H52">
            <v>1800</v>
          </cell>
          <cell r="I52">
            <v>5920</v>
          </cell>
          <cell r="J52">
            <v>122</v>
          </cell>
          <cell r="K52" t="str">
            <v/>
          </cell>
          <cell r="L52" t="str">
            <v/>
          </cell>
          <cell r="M52" t="str">
            <v/>
          </cell>
          <cell r="N52" t="str">
            <v>Matter # 1459</v>
          </cell>
          <cell r="O52">
            <v>36525</v>
          </cell>
          <cell r="P52">
            <v>176.5</v>
          </cell>
          <cell r="Q52">
            <v>0</v>
          </cell>
          <cell r="R52">
            <v>611.5</v>
          </cell>
          <cell r="S52">
            <v>24.6</v>
          </cell>
        </row>
        <row r="53">
          <cell r="E53" t="str">
            <v>UED</v>
          </cell>
          <cell r="F53">
            <v>180</v>
          </cell>
          <cell r="G53">
            <v>401700</v>
          </cell>
          <cell r="H53">
            <v>1800</v>
          </cell>
          <cell r="I53">
            <v>5860</v>
          </cell>
          <cell r="J53">
            <v>960</v>
          </cell>
          <cell r="K53" t="str">
            <v/>
          </cell>
          <cell r="L53" t="str">
            <v/>
          </cell>
          <cell r="M53" t="str">
            <v/>
          </cell>
          <cell r="N53" t="str">
            <v>Matter # 1466</v>
          </cell>
          <cell r="O53">
            <v>36525</v>
          </cell>
          <cell r="P53">
            <v>1378</v>
          </cell>
          <cell r="Q53">
            <v>7.85</v>
          </cell>
          <cell r="R53">
            <v>3127</v>
          </cell>
          <cell r="S53">
            <v>111.83</v>
          </cell>
        </row>
        <row r="54">
          <cell r="E54" t="str">
            <v>PND</v>
          </cell>
          <cell r="F54">
            <v>180</v>
          </cell>
          <cell r="G54">
            <v>401700</v>
          </cell>
          <cell r="H54">
            <v>1800</v>
          </cell>
          <cell r="I54">
            <v>5730</v>
          </cell>
          <cell r="J54">
            <v>103</v>
          </cell>
          <cell r="K54" t="str">
            <v/>
          </cell>
          <cell r="L54" t="str">
            <v/>
          </cell>
          <cell r="M54" t="str">
            <v/>
          </cell>
          <cell r="N54" t="str">
            <v>Matter # 1467</v>
          </cell>
          <cell r="O54">
            <v>36525</v>
          </cell>
          <cell r="P54">
            <v>0</v>
          </cell>
          <cell r="Q54">
            <v>0</v>
          </cell>
          <cell r="R54">
            <v>195</v>
          </cell>
          <cell r="S54">
            <v>72.34</v>
          </cell>
        </row>
        <row r="55">
          <cell r="E55" t="str">
            <v>PND</v>
          </cell>
          <cell r="F55">
            <v>180</v>
          </cell>
          <cell r="G55">
            <v>401700</v>
          </cell>
          <cell r="H55">
            <v>1800</v>
          </cell>
          <cell r="I55">
            <v>5192</v>
          </cell>
          <cell r="J55">
            <v>103</v>
          </cell>
          <cell r="K55" t="str">
            <v/>
          </cell>
          <cell r="L55" t="str">
            <v/>
          </cell>
          <cell r="M55" t="str">
            <v/>
          </cell>
          <cell r="N55" t="str">
            <v>Matter # 1468</v>
          </cell>
          <cell r="O55">
            <v>36525</v>
          </cell>
          <cell r="P55">
            <v>0</v>
          </cell>
          <cell r="Q55">
            <v>0</v>
          </cell>
          <cell r="R55">
            <v>1014</v>
          </cell>
          <cell r="S55">
            <v>31.05</v>
          </cell>
        </row>
        <row r="56">
          <cell r="E56" t="str">
            <v>PND</v>
          </cell>
          <cell r="F56">
            <v>180</v>
          </cell>
          <cell r="G56">
            <v>401700</v>
          </cell>
          <cell r="H56">
            <v>1800</v>
          </cell>
          <cell r="I56">
            <v>5790</v>
          </cell>
          <cell r="J56">
            <v>960</v>
          </cell>
          <cell r="K56" t="str">
            <v/>
          </cell>
          <cell r="L56" t="str">
            <v/>
          </cell>
          <cell r="M56" t="str">
            <v/>
          </cell>
          <cell r="N56" t="str">
            <v>Matter # 1469</v>
          </cell>
          <cell r="O56">
            <v>36525</v>
          </cell>
          <cell r="P56">
            <v>0</v>
          </cell>
          <cell r="Q56">
            <v>0</v>
          </cell>
          <cell r="R56">
            <v>1040</v>
          </cell>
          <cell r="S56">
            <v>2.1</v>
          </cell>
        </row>
        <row r="57">
          <cell r="E57" t="str">
            <v>MGD</v>
          </cell>
          <cell r="F57">
            <v>180</v>
          </cell>
          <cell r="G57">
            <v>401700</v>
          </cell>
          <cell r="H57">
            <v>1800</v>
          </cell>
          <cell r="I57">
            <v>5880</v>
          </cell>
          <cell r="J57">
            <v>103</v>
          </cell>
          <cell r="K57" t="str">
            <v/>
          </cell>
          <cell r="L57" t="str">
            <v/>
          </cell>
          <cell r="M57" t="str">
            <v/>
          </cell>
          <cell r="N57" t="str">
            <v>Matter # 1470</v>
          </cell>
          <cell r="O57">
            <v>36525</v>
          </cell>
          <cell r="P57">
            <v>210</v>
          </cell>
          <cell r="Q57">
            <v>27.6</v>
          </cell>
          <cell r="R57">
            <v>4614.5</v>
          </cell>
          <cell r="S57">
            <v>571.16</v>
          </cell>
        </row>
        <row r="58">
          <cell r="E58" t="str">
            <v>PND</v>
          </cell>
          <cell r="F58">
            <v>180</v>
          </cell>
          <cell r="G58">
            <v>401700</v>
          </cell>
          <cell r="H58">
            <v>1800</v>
          </cell>
          <cell r="I58">
            <v>5841</v>
          </cell>
          <cell r="J58">
            <v>103</v>
          </cell>
          <cell r="K58" t="str">
            <v/>
          </cell>
          <cell r="L58" t="str">
            <v/>
          </cell>
          <cell r="M58" t="str">
            <v/>
          </cell>
          <cell r="N58" t="str">
            <v>Matter # 1471</v>
          </cell>
          <cell r="O58">
            <v>36525</v>
          </cell>
          <cell r="P58">
            <v>0</v>
          </cell>
          <cell r="Q58">
            <v>0</v>
          </cell>
          <cell r="R58">
            <v>143</v>
          </cell>
          <cell r="S58">
            <v>0</v>
          </cell>
        </row>
        <row r="59">
          <cell r="E59" t="str">
            <v>PND</v>
          </cell>
          <cell r="F59">
            <v>180</v>
          </cell>
          <cell r="G59">
            <v>401700</v>
          </cell>
          <cell r="H59">
            <v>1800</v>
          </cell>
          <cell r="I59">
            <v>5821</v>
          </cell>
          <cell r="J59">
            <v>180</v>
          </cell>
          <cell r="K59" t="str">
            <v/>
          </cell>
          <cell r="L59" t="str">
            <v/>
          </cell>
          <cell r="M59" t="str">
            <v/>
          </cell>
          <cell r="N59" t="str">
            <v>Matter # 1472</v>
          </cell>
          <cell r="O59">
            <v>36525</v>
          </cell>
          <cell r="P59">
            <v>26</v>
          </cell>
          <cell r="Q59">
            <v>0</v>
          </cell>
          <cell r="R59">
            <v>5588</v>
          </cell>
          <cell r="S59">
            <v>131.65</v>
          </cell>
        </row>
        <row r="60">
          <cell r="E60" t="str">
            <v>MPD</v>
          </cell>
          <cell r="F60">
            <v>180</v>
          </cell>
          <cell r="G60">
            <v>401700</v>
          </cell>
          <cell r="H60">
            <v>1800</v>
          </cell>
          <cell r="I60">
            <v>5890</v>
          </cell>
          <cell r="J60">
            <v>103</v>
          </cell>
          <cell r="K60" t="str">
            <v/>
          </cell>
          <cell r="L60" t="str">
            <v/>
          </cell>
          <cell r="M60" t="str">
            <v/>
          </cell>
          <cell r="N60" t="str">
            <v>Matter # 1473</v>
          </cell>
          <cell r="O60">
            <v>36525</v>
          </cell>
          <cell r="P60">
            <v>754</v>
          </cell>
          <cell r="Q60">
            <v>0</v>
          </cell>
          <cell r="R60">
            <v>806</v>
          </cell>
          <cell r="S60">
            <v>0</v>
          </cell>
        </row>
        <row r="61">
          <cell r="E61" t="str">
            <v>PND</v>
          </cell>
          <cell r="F61">
            <v>180</v>
          </cell>
          <cell r="G61">
            <v>401700</v>
          </cell>
          <cell r="H61">
            <v>1800</v>
          </cell>
          <cell r="I61">
            <v>5770</v>
          </cell>
          <cell r="J61">
            <v>103</v>
          </cell>
          <cell r="K61" t="str">
            <v/>
          </cell>
          <cell r="L61" t="str">
            <v/>
          </cell>
          <cell r="M61" t="str">
            <v/>
          </cell>
          <cell r="N61" t="str">
            <v>Matter # 1474</v>
          </cell>
          <cell r="O61">
            <v>36525</v>
          </cell>
          <cell r="P61">
            <v>845</v>
          </cell>
          <cell r="Q61">
            <v>2.21</v>
          </cell>
          <cell r="R61">
            <v>2067</v>
          </cell>
          <cell r="S61">
            <v>4.5199999999999996</v>
          </cell>
        </row>
        <row r="62">
          <cell r="E62" t="str">
            <v>WVD</v>
          </cell>
          <cell r="F62">
            <v>180</v>
          </cell>
          <cell r="G62">
            <v>401700</v>
          </cell>
          <cell r="H62">
            <v>1800</v>
          </cell>
          <cell r="I62">
            <v>5920</v>
          </cell>
          <cell r="J62">
            <v>103</v>
          </cell>
          <cell r="K62" t="str">
            <v/>
          </cell>
          <cell r="L62" t="str">
            <v/>
          </cell>
          <cell r="M62" t="str">
            <v/>
          </cell>
          <cell r="N62" t="str">
            <v>Matter # 1475</v>
          </cell>
          <cell r="O62">
            <v>36525</v>
          </cell>
          <cell r="P62">
            <v>0</v>
          </cell>
          <cell r="Q62">
            <v>0</v>
          </cell>
          <cell r="R62">
            <v>91</v>
          </cell>
          <cell r="S62">
            <v>3.9</v>
          </cell>
        </row>
        <row r="63">
          <cell r="E63" t="str">
            <v>UCU</v>
          </cell>
          <cell r="F63">
            <v>180</v>
          </cell>
          <cell r="G63">
            <v>401700</v>
          </cell>
          <cell r="H63">
            <v>1800</v>
          </cell>
          <cell r="I63">
            <v>4120</v>
          </cell>
          <cell r="J63">
            <v>999</v>
          </cell>
          <cell r="K63" t="str">
            <v/>
          </cell>
          <cell r="L63" t="str">
            <v/>
          </cell>
          <cell r="M63" t="str">
            <v/>
          </cell>
          <cell r="N63" t="str">
            <v>Matter # 150</v>
          </cell>
          <cell r="O63">
            <v>36525</v>
          </cell>
          <cell r="P63">
            <v>0</v>
          </cell>
          <cell r="Q63">
            <v>0</v>
          </cell>
          <cell r="R63">
            <v>2223</v>
          </cell>
          <cell r="S63">
            <v>310.45</v>
          </cell>
        </row>
        <row r="64">
          <cell r="E64" t="str">
            <v>UED</v>
          </cell>
          <cell r="F64">
            <v>180</v>
          </cell>
          <cell r="G64">
            <v>401700</v>
          </cell>
          <cell r="H64">
            <v>1800</v>
          </cell>
          <cell r="I64">
            <v>6000</v>
          </cell>
          <cell r="J64">
            <v>960</v>
          </cell>
          <cell r="K64" t="str">
            <v/>
          </cell>
          <cell r="L64" t="str">
            <v/>
          </cell>
          <cell r="M64" t="str">
            <v/>
          </cell>
          <cell r="N64" t="str">
            <v>Matter # 1500</v>
          </cell>
          <cell r="O64">
            <v>36525</v>
          </cell>
          <cell r="P64">
            <v>0</v>
          </cell>
          <cell r="Q64">
            <v>0</v>
          </cell>
          <cell r="R64">
            <v>10036</v>
          </cell>
          <cell r="S64">
            <v>178.86</v>
          </cell>
        </row>
        <row r="65">
          <cell r="E65" t="str">
            <v>WCD</v>
          </cell>
          <cell r="F65">
            <v>202</v>
          </cell>
          <cell r="G65">
            <v>401700</v>
          </cell>
          <cell r="H65">
            <v>1800</v>
          </cell>
          <cell r="I65">
            <v>5113</v>
          </cell>
          <cell r="J65">
            <v>122</v>
          </cell>
          <cell r="K65" t="str">
            <v/>
          </cell>
          <cell r="L65" t="str">
            <v/>
          </cell>
          <cell r="M65" t="str">
            <v/>
          </cell>
          <cell r="N65" t="str">
            <v>Matter # 1503</v>
          </cell>
          <cell r="O65">
            <v>36525</v>
          </cell>
          <cell r="P65">
            <v>0</v>
          </cell>
          <cell r="Q65">
            <v>0</v>
          </cell>
          <cell r="R65">
            <v>1365</v>
          </cell>
          <cell r="S65">
            <v>7.8</v>
          </cell>
        </row>
        <row r="66">
          <cell r="E66" t="str">
            <v>UED</v>
          </cell>
          <cell r="F66">
            <v>180</v>
          </cell>
          <cell r="G66">
            <v>401700</v>
          </cell>
          <cell r="H66">
            <v>1800</v>
          </cell>
          <cell r="I66">
            <v>6000</v>
          </cell>
          <cell r="J66">
            <v>960</v>
          </cell>
          <cell r="K66" t="str">
            <v/>
          </cell>
          <cell r="L66" t="str">
            <v/>
          </cell>
          <cell r="M66" t="str">
            <v/>
          </cell>
          <cell r="N66" t="str">
            <v>Matter # 1520</v>
          </cell>
          <cell r="O66">
            <v>36525</v>
          </cell>
          <cell r="P66">
            <v>8818</v>
          </cell>
          <cell r="Q66">
            <v>12.64</v>
          </cell>
          <cell r="R66">
            <v>82327.5</v>
          </cell>
          <cell r="S66">
            <v>1134.49</v>
          </cell>
        </row>
        <row r="67">
          <cell r="E67" t="str">
            <v>UED</v>
          </cell>
          <cell r="F67">
            <v>180</v>
          </cell>
          <cell r="G67">
            <v>401700</v>
          </cell>
          <cell r="H67">
            <v>1800</v>
          </cell>
          <cell r="I67">
            <v>6000</v>
          </cell>
          <cell r="J67">
            <v>960</v>
          </cell>
          <cell r="K67" t="str">
            <v/>
          </cell>
          <cell r="L67" t="str">
            <v/>
          </cell>
          <cell r="M67" t="str">
            <v/>
          </cell>
          <cell r="N67" t="str">
            <v>Matter # 1530</v>
          </cell>
          <cell r="O67">
            <v>36525</v>
          </cell>
          <cell r="P67">
            <v>1820</v>
          </cell>
          <cell r="Q67">
            <v>18.32</v>
          </cell>
          <cell r="R67">
            <v>12051</v>
          </cell>
          <cell r="S67">
            <v>391.9</v>
          </cell>
        </row>
        <row r="68">
          <cell r="E68" t="str">
            <v>UED</v>
          </cell>
          <cell r="F68">
            <v>180</v>
          </cell>
          <cell r="G68">
            <v>401700</v>
          </cell>
          <cell r="H68">
            <v>1800</v>
          </cell>
          <cell r="I68">
            <v>6000</v>
          </cell>
          <cell r="J68">
            <v>960</v>
          </cell>
          <cell r="K68" t="str">
            <v/>
          </cell>
          <cell r="L68" t="str">
            <v/>
          </cell>
          <cell r="M68" t="str">
            <v/>
          </cell>
          <cell r="N68" t="str">
            <v>Matter # 1540</v>
          </cell>
          <cell r="O68">
            <v>36525</v>
          </cell>
          <cell r="P68">
            <v>143</v>
          </cell>
          <cell r="Q68">
            <v>10.65</v>
          </cell>
          <cell r="R68">
            <v>13357.75</v>
          </cell>
          <cell r="S68">
            <v>870.05</v>
          </cell>
        </row>
        <row r="69">
          <cell r="E69" t="str">
            <v>UED</v>
          </cell>
          <cell r="F69">
            <v>180</v>
          </cell>
          <cell r="G69">
            <v>401700</v>
          </cell>
          <cell r="H69">
            <v>1800</v>
          </cell>
          <cell r="I69">
            <v>6000</v>
          </cell>
          <cell r="J69">
            <v>960</v>
          </cell>
          <cell r="K69" t="str">
            <v/>
          </cell>
          <cell r="L69" t="str">
            <v/>
          </cell>
          <cell r="M69" t="str">
            <v/>
          </cell>
          <cell r="N69" t="str">
            <v>Matter # 1560</v>
          </cell>
          <cell r="O69">
            <v>36525</v>
          </cell>
          <cell r="P69">
            <v>0</v>
          </cell>
          <cell r="Q69">
            <v>0</v>
          </cell>
          <cell r="R69">
            <v>1430</v>
          </cell>
          <cell r="S69">
            <v>68.17</v>
          </cell>
        </row>
        <row r="70">
          <cell r="E70" t="str">
            <v>EVD</v>
          </cell>
          <cell r="F70">
            <v>180</v>
          </cell>
          <cell r="G70">
            <v>401700</v>
          </cell>
          <cell r="H70">
            <v>1800</v>
          </cell>
          <cell r="I70">
            <v>6075</v>
          </cell>
          <cell r="J70">
            <v>181</v>
          </cell>
          <cell r="K70" t="str">
            <v/>
          </cell>
          <cell r="L70" t="str">
            <v/>
          </cell>
          <cell r="M70" t="str">
            <v/>
          </cell>
          <cell r="N70" t="str">
            <v>Matter #1580</v>
          </cell>
          <cell r="O70">
            <v>36525</v>
          </cell>
          <cell r="P70">
            <v>9310.75</v>
          </cell>
          <cell r="Q70">
            <v>148.99</v>
          </cell>
          <cell r="R70">
            <v>15745.75</v>
          </cell>
          <cell r="S70">
            <v>233.99</v>
          </cell>
        </row>
        <row r="71">
          <cell r="E71" t="str">
            <v>PND</v>
          </cell>
          <cell r="F71">
            <v>180</v>
          </cell>
          <cell r="G71">
            <v>401700</v>
          </cell>
          <cell r="H71">
            <v>1800</v>
          </cell>
          <cell r="I71">
            <v>5174</v>
          </cell>
          <cell r="J71">
            <v>103</v>
          </cell>
          <cell r="K71" t="str">
            <v/>
          </cell>
          <cell r="L71" t="str">
            <v/>
          </cell>
          <cell r="M71" t="str">
            <v/>
          </cell>
          <cell r="N71" t="str">
            <v>Matter # 1600</v>
          </cell>
          <cell r="O71">
            <v>36525</v>
          </cell>
          <cell r="P71">
            <v>0</v>
          </cell>
          <cell r="Q71">
            <v>0</v>
          </cell>
          <cell r="R71">
            <v>4278</v>
          </cell>
          <cell r="S71">
            <v>210.37</v>
          </cell>
        </row>
        <row r="72">
          <cell r="E72" t="str">
            <v>PND</v>
          </cell>
          <cell r="F72">
            <v>180</v>
          </cell>
          <cell r="G72">
            <v>401700</v>
          </cell>
          <cell r="H72">
            <v>1800</v>
          </cell>
          <cell r="I72">
            <v>6145</v>
          </cell>
          <cell r="J72">
            <v>999</v>
          </cell>
          <cell r="K72" t="str">
            <v/>
          </cell>
          <cell r="L72" t="str">
            <v/>
          </cell>
          <cell r="M72" t="str">
            <v/>
          </cell>
          <cell r="N72" t="str">
            <v>Matter #1602</v>
          </cell>
          <cell r="O72">
            <v>36525</v>
          </cell>
          <cell r="P72">
            <v>0</v>
          </cell>
          <cell r="Q72">
            <v>0</v>
          </cell>
          <cell r="R72">
            <v>39</v>
          </cell>
          <cell r="S72">
            <v>0</v>
          </cell>
        </row>
        <row r="73">
          <cell r="E73" t="str">
            <v>PND</v>
          </cell>
          <cell r="F73">
            <v>202</v>
          </cell>
          <cell r="G73">
            <v>401700</v>
          </cell>
          <cell r="H73">
            <v>1800</v>
          </cell>
          <cell r="I73">
            <v>5173</v>
          </cell>
          <cell r="J73">
            <v>103</v>
          </cell>
          <cell r="K73" t="str">
            <v/>
          </cell>
          <cell r="L73" t="str">
            <v/>
          </cell>
          <cell r="M73" t="str">
            <v/>
          </cell>
          <cell r="N73" t="str">
            <v>Matter # 1603</v>
          </cell>
          <cell r="O73">
            <v>36525</v>
          </cell>
          <cell r="P73">
            <v>0</v>
          </cell>
          <cell r="Q73">
            <v>0</v>
          </cell>
          <cell r="R73">
            <v>585</v>
          </cell>
          <cell r="S73">
            <v>49.35</v>
          </cell>
        </row>
        <row r="74">
          <cell r="E74" t="str">
            <v>PND</v>
          </cell>
          <cell r="F74">
            <v>180</v>
          </cell>
          <cell r="G74">
            <v>401700</v>
          </cell>
          <cell r="H74">
            <v>1800</v>
          </cell>
          <cell r="I74">
            <v>6151</v>
          </cell>
          <cell r="J74">
            <v>100</v>
          </cell>
          <cell r="K74" t="str">
            <v/>
          </cell>
          <cell r="L74" t="str">
            <v/>
          </cell>
          <cell r="M74" t="str">
            <v/>
          </cell>
          <cell r="N74" t="str">
            <v>Matter #1605</v>
          </cell>
          <cell r="O74">
            <v>36525</v>
          </cell>
          <cell r="P74">
            <v>0</v>
          </cell>
          <cell r="Q74">
            <v>0</v>
          </cell>
          <cell r="R74">
            <v>26</v>
          </cell>
          <cell r="S74">
            <v>0</v>
          </cell>
        </row>
        <row r="75">
          <cell r="E75" t="str">
            <v>PND</v>
          </cell>
          <cell r="F75" t="str">
            <v/>
          </cell>
          <cell r="G75">
            <v>186007</v>
          </cell>
          <cell r="H75" t="str">
            <v/>
          </cell>
          <cell r="I75">
            <v>5179</v>
          </cell>
          <cell r="J75" t="str">
            <v/>
          </cell>
          <cell r="K75" t="str">
            <v/>
          </cell>
          <cell r="L75" t="str">
            <v/>
          </cell>
          <cell r="M75" t="str">
            <v/>
          </cell>
          <cell r="N75" t="str">
            <v>Matter # 1610</v>
          </cell>
          <cell r="O75">
            <v>36525</v>
          </cell>
          <cell r="P75">
            <v>0</v>
          </cell>
          <cell r="Q75">
            <v>0</v>
          </cell>
          <cell r="R75">
            <v>3133</v>
          </cell>
          <cell r="S75">
            <v>95.55</v>
          </cell>
        </row>
        <row r="76">
          <cell r="E76" t="str">
            <v>STI</v>
          </cell>
          <cell r="F76">
            <v>180</v>
          </cell>
          <cell r="G76">
            <v>401700</v>
          </cell>
          <cell r="H76">
            <v>1800</v>
          </cell>
          <cell r="I76">
            <v>3301</v>
          </cell>
          <cell r="J76">
            <v>352</v>
          </cell>
          <cell r="K76" t="str">
            <v/>
          </cell>
          <cell r="L76" t="str">
            <v/>
          </cell>
          <cell r="M76" t="str">
            <v/>
          </cell>
          <cell r="N76" t="str">
            <v>Matter # 1650</v>
          </cell>
          <cell r="O76">
            <v>36525</v>
          </cell>
          <cell r="P76">
            <v>117</v>
          </cell>
          <cell r="Q76">
            <v>0</v>
          </cell>
          <cell r="R76">
            <v>13522</v>
          </cell>
          <cell r="S76">
            <v>533.03</v>
          </cell>
        </row>
        <row r="77">
          <cell r="E77" t="str">
            <v>UCU</v>
          </cell>
          <cell r="F77">
            <v>180</v>
          </cell>
          <cell r="G77">
            <v>401700</v>
          </cell>
          <cell r="H77">
            <v>1800</v>
          </cell>
          <cell r="I77">
            <v>4223</v>
          </cell>
          <cell r="J77">
            <v>999</v>
          </cell>
          <cell r="K77" t="str">
            <v/>
          </cell>
          <cell r="L77" t="str">
            <v/>
          </cell>
          <cell r="M77" t="str">
            <v/>
          </cell>
          <cell r="N77" t="str">
            <v>Matter # 170</v>
          </cell>
          <cell r="O77">
            <v>36525</v>
          </cell>
          <cell r="P77">
            <v>481</v>
          </cell>
          <cell r="Q77">
            <v>225.4</v>
          </cell>
          <cell r="R77">
            <v>12454</v>
          </cell>
          <cell r="S77">
            <v>1766.3</v>
          </cell>
        </row>
        <row r="78">
          <cell r="E78" t="str">
            <v>UED</v>
          </cell>
          <cell r="F78">
            <v>180</v>
          </cell>
          <cell r="G78">
            <v>401700</v>
          </cell>
          <cell r="H78">
            <v>1800</v>
          </cell>
          <cell r="I78">
            <v>6132</v>
          </cell>
          <cell r="J78">
            <v>999</v>
          </cell>
          <cell r="K78" t="str">
            <v/>
          </cell>
          <cell r="L78" t="str">
            <v/>
          </cell>
          <cell r="M78" t="str">
            <v/>
          </cell>
          <cell r="N78" t="str">
            <v>Matter # 1700</v>
          </cell>
          <cell r="O78">
            <v>36525</v>
          </cell>
          <cell r="P78">
            <v>0</v>
          </cell>
          <cell r="Q78">
            <v>0</v>
          </cell>
          <cell r="R78">
            <v>0</v>
          </cell>
          <cell r="S78">
            <v>5.9</v>
          </cell>
        </row>
        <row r="79">
          <cell r="E79" t="str">
            <v>WVD</v>
          </cell>
          <cell r="F79">
            <v>202</v>
          </cell>
          <cell r="G79">
            <v>401700</v>
          </cell>
          <cell r="H79">
            <v>1800</v>
          </cell>
          <cell r="I79">
            <v>5169</v>
          </cell>
          <cell r="J79">
            <v>103</v>
          </cell>
          <cell r="K79" t="str">
            <v/>
          </cell>
          <cell r="L79" t="str">
            <v/>
          </cell>
          <cell r="M79" t="str">
            <v/>
          </cell>
          <cell r="N79" t="str">
            <v>Matter # 1702</v>
          </cell>
          <cell r="O79">
            <v>36525</v>
          </cell>
          <cell r="P79">
            <v>0</v>
          </cell>
          <cell r="Q79">
            <v>0</v>
          </cell>
          <cell r="R79">
            <v>156</v>
          </cell>
          <cell r="S79">
            <v>3.6</v>
          </cell>
        </row>
        <row r="80">
          <cell r="E80" t="str">
            <v>UCU</v>
          </cell>
          <cell r="F80">
            <v>180</v>
          </cell>
          <cell r="G80">
            <v>401700</v>
          </cell>
          <cell r="H80">
            <v>1800</v>
          </cell>
          <cell r="I80">
            <v>4223</v>
          </cell>
          <cell r="J80">
            <v>999</v>
          </cell>
          <cell r="K80" t="str">
            <v/>
          </cell>
          <cell r="L80" t="str">
            <v/>
          </cell>
          <cell r="M80" t="str">
            <v/>
          </cell>
          <cell r="N80" t="str">
            <v>Matter # 171</v>
          </cell>
          <cell r="O80">
            <v>36525</v>
          </cell>
          <cell r="P80">
            <v>104</v>
          </cell>
          <cell r="Q80">
            <v>0</v>
          </cell>
          <cell r="R80">
            <v>17721</v>
          </cell>
          <cell r="S80">
            <v>236.14</v>
          </cell>
        </row>
        <row r="81">
          <cell r="E81" t="str">
            <v>UED</v>
          </cell>
          <cell r="F81">
            <v>180</v>
          </cell>
          <cell r="G81">
            <v>401700</v>
          </cell>
          <cell r="H81">
            <v>1800</v>
          </cell>
          <cell r="I81">
            <v>6132</v>
          </cell>
          <cell r="J81">
            <v>999</v>
          </cell>
          <cell r="K81" t="str">
            <v/>
          </cell>
          <cell r="L81" t="str">
            <v/>
          </cell>
          <cell r="M81" t="str">
            <v/>
          </cell>
          <cell r="N81" t="str">
            <v>Matter #1710</v>
          </cell>
          <cell r="O81">
            <v>36525</v>
          </cell>
          <cell r="P81">
            <v>585</v>
          </cell>
          <cell r="Q81">
            <v>0</v>
          </cell>
          <cell r="R81">
            <v>650</v>
          </cell>
          <cell r="S81">
            <v>0</v>
          </cell>
        </row>
        <row r="82">
          <cell r="E82" t="str">
            <v>UCU</v>
          </cell>
          <cell r="F82">
            <v>180</v>
          </cell>
          <cell r="G82">
            <v>401700</v>
          </cell>
          <cell r="H82">
            <v>1800</v>
          </cell>
          <cell r="I82">
            <v>4223</v>
          </cell>
          <cell r="J82">
            <v>999</v>
          </cell>
          <cell r="K82" t="str">
            <v/>
          </cell>
          <cell r="L82" t="str">
            <v/>
          </cell>
          <cell r="M82" t="str">
            <v/>
          </cell>
          <cell r="N82" t="str">
            <v>Matter # 172</v>
          </cell>
          <cell r="O82">
            <v>36525</v>
          </cell>
          <cell r="P82">
            <v>11817</v>
          </cell>
          <cell r="Q82">
            <v>514.91</v>
          </cell>
          <cell r="R82">
            <v>98033.34</v>
          </cell>
          <cell r="S82">
            <v>2366.38</v>
          </cell>
        </row>
        <row r="83">
          <cell r="E83" t="str">
            <v>UCU</v>
          </cell>
          <cell r="F83">
            <v>180</v>
          </cell>
          <cell r="G83">
            <v>401700</v>
          </cell>
          <cell r="H83">
            <v>1800</v>
          </cell>
          <cell r="I83">
            <v>4223</v>
          </cell>
          <cell r="J83">
            <v>999</v>
          </cell>
          <cell r="K83" t="str">
            <v/>
          </cell>
          <cell r="L83" t="str">
            <v/>
          </cell>
          <cell r="M83" t="str">
            <v/>
          </cell>
          <cell r="N83" t="str">
            <v>Matter # 173</v>
          </cell>
          <cell r="O83">
            <v>36525</v>
          </cell>
          <cell r="P83">
            <v>0</v>
          </cell>
          <cell r="Q83">
            <v>0</v>
          </cell>
          <cell r="R83">
            <v>7332</v>
          </cell>
          <cell r="S83">
            <v>88.18</v>
          </cell>
        </row>
        <row r="84">
          <cell r="E84" t="str">
            <v>UCU</v>
          </cell>
          <cell r="F84">
            <v>180</v>
          </cell>
          <cell r="G84">
            <v>401700</v>
          </cell>
          <cell r="H84">
            <v>1800</v>
          </cell>
          <cell r="I84">
            <v>4223</v>
          </cell>
          <cell r="J84">
            <v>999</v>
          </cell>
          <cell r="K84" t="str">
            <v/>
          </cell>
          <cell r="L84" t="str">
            <v/>
          </cell>
          <cell r="M84" t="str">
            <v/>
          </cell>
          <cell r="N84" t="str">
            <v>Matter # 174</v>
          </cell>
          <cell r="O84">
            <v>36525</v>
          </cell>
          <cell r="P84">
            <v>1313</v>
          </cell>
          <cell r="Q84">
            <v>252.57</v>
          </cell>
          <cell r="R84">
            <v>23673</v>
          </cell>
          <cell r="S84">
            <v>760.93</v>
          </cell>
        </row>
        <row r="85">
          <cell r="E85" t="str">
            <v>UCU</v>
          </cell>
          <cell r="F85">
            <v>180</v>
          </cell>
          <cell r="G85">
            <v>401700</v>
          </cell>
          <cell r="H85">
            <v>1800</v>
          </cell>
          <cell r="I85">
            <v>4226</v>
          </cell>
          <cell r="J85">
            <v>999</v>
          </cell>
          <cell r="K85" t="str">
            <v/>
          </cell>
          <cell r="L85" t="str">
            <v/>
          </cell>
          <cell r="M85" t="str">
            <v/>
          </cell>
          <cell r="N85" t="str">
            <v>Matter # 175</v>
          </cell>
          <cell r="O85">
            <v>36525</v>
          </cell>
          <cell r="P85">
            <v>0</v>
          </cell>
          <cell r="Q85">
            <v>0</v>
          </cell>
          <cell r="R85">
            <v>676</v>
          </cell>
          <cell r="S85">
            <v>0</v>
          </cell>
        </row>
        <row r="86">
          <cell r="E86" t="str">
            <v>UCU</v>
          </cell>
          <cell r="F86">
            <v>180</v>
          </cell>
          <cell r="G86">
            <v>401700</v>
          </cell>
          <cell r="H86">
            <v>1800</v>
          </cell>
          <cell r="I86">
            <v>4223</v>
          </cell>
          <cell r="J86">
            <v>999</v>
          </cell>
          <cell r="K86" t="str">
            <v/>
          </cell>
          <cell r="L86" t="str">
            <v/>
          </cell>
          <cell r="M86" t="str">
            <v/>
          </cell>
          <cell r="N86" t="str">
            <v>Matter # 176</v>
          </cell>
          <cell r="O86">
            <v>36525</v>
          </cell>
          <cell r="P86">
            <v>0</v>
          </cell>
          <cell r="Q86">
            <v>0</v>
          </cell>
          <cell r="R86">
            <v>1742</v>
          </cell>
          <cell r="S86">
            <v>0</v>
          </cell>
        </row>
        <row r="87">
          <cell r="E87" t="str">
            <v>UCU</v>
          </cell>
          <cell r="F87">
            <v>180</v>
          </cell>
          <cell r="G87">
            <v>401700</v>
          </cell>
          <cell r="H87">
            <v>1800</v>
          </cell>
          <cell r="I87">
            <v>4223</v>
          </cell>
          <cell r="J87">
            <v>999</v>
          </cell>
          <cell r="K87" t="str">
            <v/>
          </cell>
          <cell r="L87" t="str">
            <v/>
          </cell>
          <cell r="M87" t="str">
            <v/>
          </cell>
          <cell r="N87" t="str">
            <v>Matter # 178</v>
          </cell>
          <cell r="O87">
            <v>36525</v>
          </cell>
          <cell r="P87">
            <v>0</v>
          </cell>
          <cell r="Q87">
            <v>0</v>
          </cell>
          <cell r="R87">
            <v>234</v>
          </cell>
          <cell r="S87">
            <v>91.14</v>
          </cell>
        </row>
        <row r="88">
          <cell r="E88" t="str">
            <v>UED</v>
          </cell>
          <cell r="F88">
            <v>180</v>
          </cell>
          <cell r="G88">
            <v>401700</v>
          </cell>
          <cell r="H88">
            <v>1800</v>
          </cell>
          <cell r="I88">
            <v>6100</v>
          </cell>
          <cell r="J88">
            <v>140</v>
          </cell>
          <cell r="K88" t="str">
            <v/>
          </cell>
          <cell r="L88" t="str">
            <v/>
          </cell>
          <cell r="M88" t="str">
            <v/>
          </cell>
          <cell r="N88" t="str">
            <v>Matter # 1800</v>
          </cell>
          <cell r="O88">
            <v>36525</v>
          </cell>
          <cell r="P88">
            <v>0</v>
          </cell>
          <cell r="Q88">
            <v>0</v>
          </cell>
          <cell r="R88">
            <v>4768</v>
          </cell>
          <cell r="S88">
            <v>571.39</v>
          </cell>
        </row>
        <row r="89">
          <cell r="E89" t="str">
            <v>MGD</v>
          </cell>
          <cell r="F89">
            <v>202</v>
          </cell>
          <cell r="G89">
            <v>401700</v>
          </cell>
          <cell r="H89">
            <v>1800</v>
          </cell>
          <cell r="I89">
            <v>5161</v>
          </cell>
          <cell r="J89">
            <v>103</v>
          </cell>
          <cell r="K89" t="str">
            <v/>
          </cell>
          <cell r="L89" t="str">
            <v/>
          </cell>
          <cell r="M89" t="str">
            <v/>
          </cell>
          <cell r="N89" t="str">
            <v>Matter # 1802</v>
          </cell>
          <cell r="O89">
            <v>36525</v>
          </cell>
          <cell r="P89">
            <v>0</v>
          </cell>
          <cell r="Q89">
            <v>0</v>
          </cell>
          <cell r="R89">
            <v>2041</v>
          </cell>
          <cell r="S89">
            <v>2.1</v>
          </cell>
        </row>
        <row r="90">
          <cell r="E90" t="str">
            <v>MGD</v>
          </cell>
          <cell r="F90" t="str">
            <v/>
          </cell>
          <cell r="G90">
            <v>186007</v>
          </cell>
          <cell r="H90" t="str">
            <v/>
          </cell>
          <cell r="I90">
            <v>5161</v>
          </cell>
          <cell r="J90" t="str">
            <v/>
          </cell>
          <cell r="K90" t="str">
            <v/>
          </cell>
          <cell r="L90" t="str">
            <v/>
          </cell>
          <cell r="M90" t="str">
            <v/>
          </cell>
          <cell r="N90" t="str">
            <v>Matter # 1810</v>
          </cell>
          <cell r="O90">
            <v>36525</v>
          </cell>
          <cell r="P90">
            <v>364</v>
          </cell>
          <cell r="Q90">
            <v>70.2</v>
          </cell>
          <cell r="R90">
            <v>11414</v>
          </cell>
          <cell r="S90">
            <v>1568.8</v>
          </cell>
        </row>
        <row r="91">
          <cell r="E91" t="str">
            <v>UED</v>
          </cell>
          <cell r="F91">
            <v>180</v>
          </cell>
          <cell r="G91">
            <v>401700</v>
          </cell>
          <cell r="H91">
            <v>1800</v>
          </cell>
          <cell r="I91">
            <v>6100</v>
          </cell>
          <cell r="J91">
            <v>140</v>
          </cell>
          <cell r="K91" t="str">
            <v/>
          </cell>
          <cell r="L91" t="str">
            <v/>
          </cell>
          <cell r="M91" t="str">
            <v/>
          </cell>
          <cell r="N91" t="str">
            <v>Matter # 1830</v>
          </cell>
          <cell r="O91">
            <v>36525</v>
          </cell>
          <cell r="P91">
            <v>2379</v>
          </cell>
          <cell r="Q91">
            <v>24</v>
          </cell>
          <cell r="R91">
            <v>15144</v>
          </cell>
          <cell r="S91">
            <v>378.07</v>
          </cell>
        </row>
        <row r="92">
          <cell r="E92" t="str">
            <v>UPL</v>
          </cell>
          <cell r="F92">
            <v>180</v>
          </cell>
          <cell r="G92">
            <v>401700</v>
          </cell>
          <cell r="H92">
            <v>1800</v>
          </cell>
          <cell r="I92">
            <v>5050</v>
          </cell>
          <cell r="J92">
            <v>999</v>
          </cell>
          <cell r="K92" t="str">
            <v/>
          </cell>
          <cell r="L92" t="str">
            <v/>
          </cell>
          <cell r="M92" t="str">
            <v/>
          </cell>
          <cell r="N92" t="str">
            <v>Matter # 1900</v>
          </cell>
          <cell r="O92">
            <v>36525</v>
          </cell>
          <cell r="P92">
            <v>13</v>
          </cell>
          <cell r="Q92">
            <v>0</v>
          </cell>
          <cell r="R92">
            <v>423</v>
          </cell>
          <cell r="S92">
            <v>14.5</v>
          </cell>
        </row>
        <row r="93">
          <cell r="E93" t="str">
            <v>UPL</v>
          </cell>
          <cell r="F93">
            <v>180</v>
          </cell>
          <cell r="G93">
            <v>401700</v>
          </cell>
          <cell r="H93">
            <v>1800</v>
          </cell>
          <cell r="I93">
            <v>5050</v>
          </cell>
          <cell r="J93">
            <v>999</v>
          </cell>
          <cell r="K93" t="str">
            <v/>
          </cell>
          <cell r="L93" t="str">
            <v/>
          </cell>
          <cell r="M93" t="str">
            <v/>
          </cell>
          <cell r="N93" t="str">
            <v>Matter # 1901</v>
          </cell>
          <cell r="O93">
            <v>36525</v>
          </cell>
          <cell r="P93">
            <v>0</v>
          </cell>
          <cell r="Q93">
            <v>0</v>
          </cell>
          <cell r="R93">
            <v>39</v>
          </cell>
          <cell r="S93">
            <v>0</v>
          </cell>
        </row>
        <row r="94">
          <cell r="E94" t="str">
            <v>UPL</v>
          </cell>
          <cell r="F94">
            <v>180</v>
          </cell>
          <cell r="G94">
            <v>401700</v>
          </cell>
          <cell r="H94">
            <v>1800</v>
          </cell>
          <cell r="I94">
            <v>5050</v>
          </cell>
          <cell r="J94">
            <v>999</v>
          </cell>
          <cell r="K94" t="str">
            <v/>
          </cell>
          <cell r="L94" t="str">
            <v/>
          </cell>
          <cell r="M94" t="str">
            <v/>
          </cell>
          <cell r="N94" t="str">
            <v>Matter # 1903</v>
          </cell>
          <cell r="O94">
            <v>36525</v>
          </cell>
          <cell r="P94">
            <v>0</v>
          </cell>
          <cell r="Q94">
            <v>0</v>
          </cell>
          <cell r="R94">
            <v>78</v>
          </cell>
          <cell r="S94">
            <v>0</v>
          </cell>
        </row>
        <row r="95">
          <cell r="E95" t="str">
            <v>UCU</v>
          </cell>
          <cell r="F95">
            <v>180</v>
          </cell>
          <cell r="G95">
            <v>401700</v>
          </cell>
          <cell r="H95">
            <v>1800</v>
          </cell>
          <cell r="I95">
            <v>4100</v>
          </cell>
          <cell r="J95">
            <v>999</v>
          </cell>
          <cell r="K95" t="str">
            <v/>
          </cell>
          <cell r="L95" t="str">
            <v/>
          </cell>
          <cell r="M95" t="str">
            <v/>
          </cell>
          <cell r="N95" t="str">
            <v>Matter # 20</v>
          </cell>
          <cell r="O95">
            <v>36525</v>
          </cell>
          <cell r="P95">
            <v>0</v>
          </cell>
          <cell r="Q95">
            <v>1055.8399999999999</v>
          </cell>
          <cell r="R95">
            <v>11951.5</v>
          </cell>
          <cell r="S95">
            <v>1757.31</v>
          </cell>
        </row>
        <row r="96">
          <cell r="E96" t="str">
            <v>UED</v>
          </cell>
          <cell r="F96">
            <v>180</v>
          </cell>
          <cell r="G96">
            <v>401700</v>
          </cell>
          <cell r="H96">
            <v>1800</v>
          </cell>
          <cell r="I96">
            <v>5550</v>
          </cell>
          <cell r="J96">
            <v>140</v>
          </cell>
          <cell r="K96" t="str">
            <v/>
          </cell>
          <cell r="L96" t="str">
            <v/>
          </cell>
          <cell r="M96" t="str">
            <v/>
          </cell>
          <cell r="N96" t="str">
            <v>Matter # 200</v>
          </cell>
          <cell r="O96">
            <v>36525</v>
          </cell>
          <cell r="P96">
            <v>1079</v>
          </cell>
          <cell r="Q96">
            <v>0</v>
          </cell>
          <cell r="R96">
            <v>24193</v>
          </cell>
          <cell r="S96">
            <v>159.63</v>
          </cell>
        </row>
        <row r="97">
          <cell r="E97" t="str">
            <v>UPS</v>
          </cell>
          <cell r="F97">
            <v>180</v>
          </cell>
          <cell r="G97">
            <v>401700</v>
          </cell>
          <cell r="H97">
            <v>1800</v>
          </cell>
          <cell r="I97">
            <v>1026</v>
          </cell>
          <cell r="J97">
            <v>120</v>
          </cell>
          <cell r="K97" t="str">
            <v/>
          </cell>
          <cell r="L97" t="str">
            <v/>
          </cell>
          <cell r="M97" t="str">
            <v/>
          </cell>
          <cell r="N97" t="str">
            <v>Matter # 2000</v>
          </cell>
          <cell r="O97">
            <v>36525</v>
          </cell>
          <cell r="P97">
            <v>0</v>
          </cell>
          <cell r="Q97">
            <v>0</v>
          </cell>
          <cell r="R97">
            <v>2691</v>
          </cell>
          <cell r="S97">
            <v>104.4</v>
          </cell>
        </row>
        <row r="98">
          <cell r="E98" t="str">
            <v>AEC</v>
          </cell>
          <cell r="F98">
            <v>180</v>
          </cell>
          <cell r="G98">
            <v>401700</v>
          </cell>
          <cell r="H98">
            <v>1800</v>
          </cell>
          <cell r="I98">
            <v>7002</v>
          </cell>
          <cell r="J98">
            <v>999</v>
          </cell>
          <cell r="K98" t="str">
            <v/>
          </cell>
          <cell r="L98" t="str">
            <v/>
          </cell>
          <cell r="M98" t="str">
            <v/>
          </cell>
          <cell r="N98" t="str">
            <v>Matter # 20001</v>
          </cell>
          <cell r="O98">
            <v>36525</v>
          </cell>
          <cell r="P98">
            <v>9344</v>
          </cell>
          <cell r="Q98">
            <v>84.62</v>
          </cell>
          <cell r="R98">
            <v>11072</v>
          </cell>
          <cell r="S98">
            <v>101.02</v>
          </cell>
        </row>
        <row r="99">
          <cell r="E99" t="str">
            <v>UBC</v>
          </cell>
          <cell r="F99">
            <v>180</v>
          </cell>
          <cell r="G99">
            <v>401700</v>
          </cell>
          <cell r="H99">
            <v>1800</v>
          </cell>
          <cell r="I99">
            <v>9000</v>
          </cell>
          <cell r="J99">
            <v>999</v>
          </cell>
          <cell r="K99" t="str">
            <v/>
          </cell>
          <cell r="L99" t="str">
            <v/>
          </cell>
          <cell r="M99" t="str">
            <v/>
          </cell>
          <cell r="N99" t="str">
            <v>Matter # 20004</v>
          </cell>
          <cell r="O99">
            <v>36525</v>
          </cell>
          <cell r="P99">
            <v>0</v>
          </cell>
          <cell r="Q99">
            <v>0</v>
          </cell>
          <cell r="R99">
            <v>4058.24</v>
          </cell>
          <cell r="S99">
            <v>110.07</v>
          </cell>
        </row>
        <row r="100">
          <cell r="E100" t="str">
            <v>UPS</v>
          </cell>
          <cell r="F100">
            <v>180</v>
          </cell>
          <cell r="G100">
            <v>401700</v>
          </cell>
          <cell r="H100">
            <v>1800</v>
          </cell>
          <cell r="I100">
            <v>1026</v>
          </cell>
          <cell r="J100">
            <v>120</v>
          </cell>
          <cell r="K100" t="str">
            <v/>
          </cell>
          <cell r="L100" t="str">
            <v/>
          </cell>
          <cell r="M100" t="str">
            <v/>
          </cell>
          <cell r="N100" t="str">
            <v>Matter # 2001</v>
          </cell>
          <cell r="O100">
            <v>36525</v>
          </cell>
          <cell r="P100">
            <v>0</v>
          </cell>
          <cell r="Q100">
            <v>0</v>
          </cell>
          <cell r="R100">
            <v>27278.75</v>
          </cell>
          <cell r="S100">
            <v>3238.19</v>
          </cell>
        </row>
        <row r="101">
          <cell r="E101" t="str">
            <v>MPD</v>
          </cell>
          <cell r="F101">
            <v>202</v>
          </cell>
          <cell r="G101">
            <v>401700</v>
          </cell>
          <cell r="H101">
            <v>1800</v>
          </cell>
          <cell r="I101">
            <v>5131</v>
          </cell>
          <cell r="J101">
            <v>120</v>
          </cell>
          <cell r="K101" t="str">
            <v/>
          </cell>
          <cell r="L101" t="str">
            <v/>
          </cell>
          <cell r="M101" t="str">
            <v/>
          </cell>
          <cell r="N101" t="str">
            <v>Matter # 20011</v>
          </cell>
          <cell r="O101">
            <v>36525</v>
          </cell>
          <cell r="P101">
            <v>0</v>
          </cell>
          <cell r="Q101">
            <v>0</v>
          </cell>
          <cell r="R101">
            <v>280</v>
          </cell>
          <cell r="S101">
            <v>0.9</v>
          </cell>
        </row>
        <row r="102">
          <cell r="E102" t="str">
            <v>WCD</v>
          </cell>
          <cell r="F102">
            <v>202</v>
          </cell>
          <cell r="G102">
            <v>401700</v>
          </cell>
          <cell r="H102">
            <v>1800</v>
          </cell>
          <cell r="I102">
            <v>5113</v>
          </cell>
          <cell r="J102">
            <v>120</v>
          </cell>
          <cell r="K102" t="str">
            <v/>
          </cell>
          <cell r="L102" t="str">
            <v/>
          </cell>
          <cell r="M102" t="str">
            <v/>
          </cell>
          <cell r="N102" t="str">
            <v>Matter # 20012</v>
          </cell>
          <cell r="O102">
            <v>36525</v>
          </cell>
          <cell r="P102">
            <v>576</v>
          </cell>
          <cell r="Q102">
            <v>0</v>
          </cell>
          <cell r="R102">
            <v>729</v>
          </cell>
          <cell r="S102">
            <v>0.45</v>
          </cell>
        </row>
        <row r="103">
          <cell r="E103" t="str">
            <v>WKD</v>
          </cell>
          <cell r="F103">
            <v>202</v>
          </cell>
          <cell r="G103">
            <v>401700</v>
          </cell>
          <cell r="H103">
            <v>1800</v>
          </cell>
          <cell r="I103">
            <v>5101</v>
          </cell>
          <cell r="J103">
            <v>120</v>
          </cell>
          <cell r="K103" t="str">
            <v/>
          </cell>
          <cell r="L103" t="str">
            <v/>
          </cell>
          <cell r="M103" t="str">
            <v/>
          </cell>
          <cell r="N103" t="str">
            <v>Matter # 20013</v>
          </cell>
          <cell r="O103">
            <v>36525</v>
          </cell>
          <cell r="P103">
            <v>0</v>
          </cell>
          <cell r="Q103">
            <v>0</v>
          </cell>
          <cell r="R103">
            <v>164.8</v>
          </cell>
          <cell r="S103">
            <v>27.25</v>
          </cell>
        </row>
        <row r="104">
          <cell r="E104" t="str">
            <v>PND</v>
          </cell>
          <cell r="F104" t="str">
            <v/>
          </cell>
          <cell r="G104">
            <v>186007</v>
          </cell>
          <cell r="H104" t="str">
            <v/>
          </cell>
          <cell r="I104">
            <v>6201</v>
          </cell>
          <cell r="J104" t="str">
            <v/>
          </cell>
          <cell r="K104" t="str">
            <v/>
          </cell>
          <cell r="L104" t="str">
            <v/>
          </cell>
          <cell r="M104" t="str">
            <v/>
          </cell>
          <cell r="N104" t="str">
            <v>Matter # 20018</v>
          </cell>
          <cell r="O104">
            <v>36525</v>
          </cell>
          <cell r="P104">
            <v>29920</v>
          </cell>
          <cell r="Q104">
            <v>783.74</v>
          </cell>
          <cell r="R104">
            <v>697856</v>
          </cell>
          <cell r="S104">
            <v>274930.52</v>
          </cell>
        </row>
        <row r="105">
          <cell r="E105" t="str">
            <v>UBC</v>
          </cell>
          <cell r="F105">
            <v>180</v>
          </cell>
          <cell r="G105">
            <v>401700</v>
          </cell>
          <cell r="H105">
            <v>1800</v>
          </cell>
          <cell r="I105">
            <v>9000</v>
          </cell>
          <cell r="J105">
            <v>999</v>
          </cell>
          <cell r="K105" t="str">
            <v/>
          </cell>
          <cell r="L105" t="str">
            <v/>
          </cell>
          <cell r="M105" t="str">
            <v/>
          </cell>
          <cell r="N105" t="str">
            <v>Matter # 20019</v>
          </cell>
          <cell r="O105">
            <v>36525</v>
          </cell>
          <cell r="P105">
            <v>0</v>
          </cell>
          <cell r="Q105">
            <v>0</v>
          </cell>
          <cell r="R105">
            <v>608</v>
          </cell>
          <cell r="S105">
            <v>0</v>
          </cell>
        </row>
        <row r="106">
          <cell r="E106" t="str">
            <v>MGD</v>
          </cell>
          <cell r="F106" t="str">
            <v/>
          </cell>
          <cell r="G106">
            <v>186000</v>
          </cell>
          <cell r="H106" t="str">
            <v/>
          </cell>
          <cell r="I106">
            <v>5161</v>
          </cell>
          <cell r="J106">
            <v>100</v>
          </cell>
          <cell r="K106" t="str">
            <v/>
          </cell>
          <cell r="L106" t="str">
            <v/>
          </cell>
          <cell r="M106" t="str">
            <v>PI00003600</v>
          </cell>
          <cell r="N106" t="str">
            <v>Matter # 20023</v>
          </cell>
          <cell r="O106">
            <v>36525</v>
          </cell>
          <cell r="P106">
            <v>3937.5</v>
          </cell>
          <cell r="Q106">
            <v>43.77</v>
          </cell>
          <cell r="R106">
            <v>101763.75</v>
          </cell>
          <cell r="S106">
            <v>6620.97</v>
          </cell>
        </row>
        <row r="107">
          <cell r="E107" t="str">
            <v>UED</v>
          </cell>
          <cell r="F107">
            <v>180</v>
          </cell>
          <cell r="G107">
            <v>401700</v>
          </cell>
          <cell r="H107">
            <v>1800</v>
          </cell>
          <cell r="I107">
            <v>6000</v>
          </cell>
          <cell r="J107">
            <v>960</v>
          </cell>
          <cell r="K107" t="str">
            <v/>
          </cell>
          <cell r="L107" t="str">
            <v/>
          </cell>
          <cell r="M107" t="str">
            <v/>
          </cell>
          <cell r="N107" t="str">
            <v>Matter # 20028</v>
          </cell>
          <cell r="O107">
            <v>36525</v>
          </cell>
          <cell r="P107">
            <v>0</v>
          </cell>
          <cell r="Q107">
            <v>8.4</v>
          </cell>
          <cell r="R107">
            <v>7456</v>
          </cell>
          <cell r="S107">
            <v>134.25</v>
          </cell>
        </row>
        <row r="108">
          <cell r="E108" t="str">
            <v>PND</v>
          </cell>
          <cell r="F108">
            <v>180</v>
          </cell>
          <cell r="G108">
            <v>401700</v>
          </cell>
          <cell r="H108">
            <v>1800</v>
          </cell>
          <cell r="I108">
            <v>5221</v>
          </cell>
          <cell r="J108">
            <v>103</v>
          </cell>
          <cell r="K108" t="str">
            <v/>
          </cell>
          <cell r="L108" t="str">
            <v/>
          </cell>
          <cell r="M108" t="str">
            <v/>
          </cell>
          <cell r="N108" t="str">
            <v>Matter #20034</v>
          </cell>
          <cell r="O108">
            <v>36525</v>
          </cell>
          <cell r="P108">
            <v>0</v>
          </cell>
          <cell r="Q108">
            <v>0</v>
          </cell>
          <cell r="R108">
            <v>0</v>
          </cell>
          <cell r="S108">
            <v>5.4</v>
          </cell>
        </row>
        <row r="109">
          <cell r="E109" t="str">
            <v>UCU</v>
          </cell>
          <cell r="F109">
            <v>180</v>
          </cell>
          <cell r="G109">
            <v>401700</v>
          </cell>
          <cell r="H109">
            <v>1800</v>
          </cell>
          <cell r="I109">
            <v>4030</v>
          </cell>
          <cell r="J109">
            <v>999</v>
          </cell>
          <cell r="K109" t="str">
            <v/>
          </cell>
          <cell r="L109" t="str">
            <v/>
          </cell>
          <cell r="M109" t="str">
            <v/>
          </cell>
          <cell r="N109" t="str">
            <v>Matter # 20035</v>
          </cell>
          <cell r="O109">
            <v>36525</v>
          </cell>
          <cell r="P109">
            <v>80</v>
          </cell>
          <cell r="Q109">
            <v>0</v>
          </cell>
          <cell r="R109">
            <v>18027.5</v>
          </cell>
          <cell r="S109">
            <v>2186.86</v>
          </cell>
        </row>
        <row r="110">
          <cell r="E110" t="str">
            <v>UCU</v>
          </cell>
          <cell r="F110">
            <v>997</v>
          </cell>
          <cell r="G110">
            <v>186001</v>
          </cell>
          <cell r="H110">
            <v>1800</v>
          </cell>
          <cell r="I110">
            <v>4100</v>
          </cell>
          <cell r="J110">
            <v>999</v>
          </cell>
          <cell r="K110" t="str">
            <v>10004849</v>
          </cell>
          <cell r="L110" t="str">
            <v>ACT</v>
          </cell>
          <cell r="M110" t="str">
            <v/>
          </cell>
          <cell r="N110" t="str">
            <v>Matter # 20073</v>
          </cell>
          <cell r="O110">
            <v>36525</v>
          </cell>
          <cell r="P110">
            <v>0</v>
          </cell>
          <cell r="Q110">
            <v>0</v>
          </cell>
          <cell r="R110">
            <v>1232</v>
          </cell>
          <cell r="S110">
            <v>0</v>
          </cell>
        </row>
        <row r="111">
          <cell r="E111" t="str">
            <v>UES</v>
          </cell>
          <cell r="F111">
            <v>180</v>
          </cell>
          <cell r="G111">
            <v>401700</v>
          </cell>
          <cell r="H111">
            <v>1800</v>
          </cell>
          <cell r="I111">
            <v>3058</v>
          </cell>
          <cell r="J111">
            <v>999</v>
          </cell>
          <cell r="K111" t="str">
            <v/>
          </cell>
          <cell r="L111" t="str">
            <v/>
          </cell>
          <cell r="M111" t="str">
            <v/>
          </cell>
          <cell r="N111" t="str">
            <v>Matter # 20041</v>
          </cell>
          <cell r="O111">
            <v>36525</v>
          </cell>
          <cell r="P111">
            <v>1520</v>
          </cell>
          <cell r="Q111">
            <v>4.5</v>
          </cell>
          <cell r="R111">
            <v>4224</v>
          </cell>
          <cell r="S111">
            <v>68.58</v>
          </cell>
        </row>
        <row r="112">
          <cell r="E112" t="str">
            <v>UCU</v>
          </cell>
          <cell r="F112">
            <v>180</v>
          </cell>
          <cell r="G112">
            <v>401700</v>
          </cell>
          <cell r="H112">
            <v>1800</v>
          </cell>
          <cell r="I112">
            <v>4010</v>
          </cell>
          <cell r="J112">
            <v>999</v>
          </cell>
          <cell r="K112" t="str">
            <v/>
          </cell>
          <cell r="L112" t="str">
            <v/>
          </cell>
          <cell r="M112" t="str">
            <v/>
          </cell>
          <cell r="N112" t="str">
            <v>Matter # 20042</v>
          </cell>
          <cell r="O112">
            <v>36525</v>
          </cell>
          <cell r="P112">
            <v>0</v>
          </cell>
          <cell r="Q112">
            <v>0</v>
          </cell>
          <cell r="R112">
            <v>960</v>
          </cell>
          <cell r="S112">
            <v>51.8</v>
          </cell>
        </row>
        <row r="113">
          <cell r="E113" t="str">
            <v>MPD</v>
          </cell>
          <cell r="F113" t="str">
            <v/>
          </cell>
          <cell r="G113">
            <v>186000</v>
          </cell>
          <cell r="H113" t="str">
            <v/>
          </cell>
          <cell r="I113">
            <v>5131</v>
          </cell>
          <cell r="J113">
            <v>120</v>
          </cell>
          <cell r="K113" t="str">
            <v/>
          </cell>
          <cell r="L113" t="str">
            <v/>
          </cell>
          <cell r="M113" t="str">
            <v>PI20901971</v>
          </cell>
          <cell r="N113" t="str">
            <v>Matter # 20045</v>
          </cell>
          <cell r="O113">
            <v>36525</v>
          </cell>
          <cell r="P113">
            <v>0</v>
          </cell>
          <cell r="Q113">
            <v>0</v>
          </cell>
          <cell r="R113">
            <v>80</v>
          </cell>
          <cell r="S113">
            <v>0</v>
          </cell>
        </row>
        <row r="114">
          <cell r="E114" t="str">
            <v>AEC</v>
          </cell>
          <cell r="F114">
            <v>180</v>
          </cell>
          <cell r="G114">
            <v>401700</v>
          </cell>
          <cell r="H114">
            <v>1800</v>
          </cell>
          <cell r="I114">
            <v>7002</v>
          </cell>
          <cell r="J114">
            <v>999</v>
          </cell>
          <cell r="K114" t="str">
            <v/>
          </cell>
          <cell r="L114" t="str">
            <v/>
          </cell>
          <cell r="M114" t="str">
            <v/>
          </cell>
          <cell r="N114" t="str">
            <v>Matter # 20046</v>
          </cell>
          <cell r="O114">
            <v>36525</v>
          </cell>
          <cell r="P114">
            <v>0</v>
          </cell>
          <cell r="Q114">
            <v>0</v>
          </cell>
          <cell r="R114">
            <v>768</v>
          </cell>
          <cell r="S114">
            <v>37</v>
          </cell>
        </row>
        <row r="115">
          <cell r="E115" t="str">
            <v>AEC</v>
          </cell>
          <cell r="F115">
            <v>180</v>
          </cell>
          <cell r="G115">
            <v>401700</v>
          </cell>
          <cell r="H115">
            <v>1800</v>
          </cell>
          <cell r="I115">
            <v>7002</v>
          </cell>
          <cell r="J115">
            <v>999</v>
          </cell>
          <cell r="K115" t="str">
            <v/>
          </cell>
          <cell r="L115" t="str">
            <v/>
          </cell>
          <cell r="M115" t="str">
            <v/>
          </cell>
          <cell r="N115" t="str">
            <v>Matter # 20047</v>
          </cell>
          <cell r="O115">
            <v>36525</v>
          </cell>
          <cell r="P115">
            <v>0</v>
          </cell>
          <cell r="Q115">
            <v>0</v>
          </cell>
          <cell r="R115">
            <v>1091</v>
          </cell>
          <cell r="S115">
            <v>11.3</v>
          </cell>
        </row>
        <row r="116">
          <cell r="E116" t="str">
            <v>MGD</v>
          </cell>
          <cell r="F116">
            <v>208</v>
          </cell>
          <cell r="G116">
            <v>186003</v>
          </cell>
          <cell r="H116">
            <v>1800</v>
          </cell>
          <cell r="I116">
            <v>5161</v>
          </cell>
          <cell r="J116">
            <v>103</v>
          </cell>
          <cell r="K116" t="str">
            <v>10000751</v>
          </cell>
          <cell r="L116" t="str">
            <v>ACT</v>
          </cell>
          <cell r="M116" t="str">
            <v/>
          </cell>
          <cell r="N116" t="str">
            <v>Matter # 20049</v>
          </cell>
          <cell r="O116">
            <v>36525</v>
          </cell>
          <cell r="P116">
            <v>672</v>
          </cell>
          <cell r="Q116">
            <v>0</v>
          </cell>
          <cell r="R116">
            <v>5456</v>
          </cell>
          <cell r="S116">
            <v>91.31</v>
          </cell>
        </row>
        <row r="117">
          <cell r="E117" t="str">
            <v>AEC</v>
          </cell>
          <cell r="F117">
            <v>180</v>
          </cell>
          <cell r="G117">
            <v>401700</v>
          </cell>
          <cell r="H117">
            <v>1800</v>
          </cell>
          <cell r="I117">
            <v>7002</v>
          </cell>
          <cell r="J117">
            <v>999</v>
          </cell>
          <cell r="K117" t="str">
            <v/>
          </cell>
          <cell r="L117" t="str">
            <v/>
          </cell>
          <cell r="M117" t="str">
            <v/>
          </cell>
          <cell r="N117" t="str">
            <v>Matter # 2005</v>
          </cell>
          <cell r="O117">
            <v>36525</v>
          </cell>
          <cell r="P117">
            <v>2236</v>
          </cell>
          <cell r="Q117">
            <v>835.55</v>
          </cell>
          <cell r="R117">
            <v>13891.36</v>
          </cell>
          <cell r="S117">
            <v>12236.65</v>
          </cell>
        </row>
        <row r="118">
          <cell r="E118" t="str">
            <v>AEC</v>
          </cell>
          <cell r="F118">
            <v>180</v>
          </cell>
          <cell r="G118">
            <v>401700</v>
          </cell>
          <cell r="H118">
            <v>1800</v>
          </cell>
          <cell r="I118">
            <v>7002</v>
          </cell>
          <cell r="J118">
            <v>999</v>
          </cell>
          <cell r="K118" t="str">
            <v/>
          </cell>
          <cell r="L118" t="str">
            <v/>
          </cell>
          <cell r="M118" t="str">
            <v/>
          </cell>
          <cell r="N118" t="str">
            <v>Matter #20053</v>
          </cell>
          <cell r="O118">
            <v>36525</v>
          </cell>
          <cell r="P118">
            <v>0</v>
          </cell>
          <cell r="Q118">
            <v>0</v>
          </cell>
          <cell r="R118">
            <v>2288</v>
          </cell>
          <cell r="S118">
            <v>84.71</v>
          </cell>
        </row>
        <row r="119">
          <cell r="E119" t="str">
            <v>PND</v>
          </cell>
          <cell r="F119">
            <v>180</v>
          </cell>
          <cell r="G119">
            <v>401700</v>
          </cell>
          <cell r="H119">
            <v>1800</v>
          </cell>
          <cell r="I119">
            <v>5227</v>
          </cell>
          <cell r="J119">
            <v>103</v>
          </cell>
          <cell r="K119" t="str">
            <v/>
          </cell>
          <cell r="L119" t="str">
            <v/>
          </cell>
          <cell r="M119" t="str">
            <v/>
          </cell>
          <cell r="N119" t="str">
            <v>Matter # 20055</v>
          </cell>
          <cell r="O119">
            <v>36525</v>
          </cell>
          <cell r="P119">
            <v>0</v>
          </cell>
          <cell r="Q119">
            <v>0</v>
          </cell>
          <cell r="R119">
            <v>64</v>
          </cell>
          <cell r="S119">
            <v>0</v>
          </cell>
        </row>
        <row r="120">
          <cell r="E120" t="str">
            <v>UED</v>
          </cell>
          <cell r="F120">
            <v>180</v>
          </cell>
          <cell r="G120">
            <v>401700</v>
          </cell>
          <cell r="H120">
            <v>1800</v>
          </cell>
          <cell r="I120">
            <v>6131</v>
          </cell>
          <cell r="J120">
            <v>999</v>
          </cell>
          <cell r="K120" t="str">
            <v/>
          </cell>
          <cell r="L120" t="str">
            <v/>
          </cell>
          <cell r="M120" t="str">
            <v/>
          </cell>
          <cell r="N120" t="str">
            <v>Matter # 20060</v>
          </cell>
          <cell r="O120">
            <v>36525</v>
          </cell>
          <cell r="P120">
            <v>0</v>
          </cell>
          <cell r="Q120">
            <v>0</v>
          </cell>
          <cell r="R120">
            <v>96</v>
          </cell>
          <cell r="S120">
            <v>0</v>
          </cell>
        </row>
        <row r="121">
          <cell r="E121" t="str">
            <v>AEC</v>
          </cell>
          <cell r="F121">
            <v>180</v>
          </cell>
          <cell r="G121">
            <v>401700</v>
          </cell>
          <cell r="H121">
            <v>1800</v>
          </cell>
          <cell r="I121">
            <v>7002</v>
          </cell>
          <cell r="J121">
            <v>999</v>
          </cell>
          <cell r="K121" t="str">
            <v/>
          </cell>
          <cell r="L121" t="str">
            <v/>
          </cell>
          <cell r="M121" t="str">
            <v/>
          </cell>
          <cell r="N121" t="str">
            <v>Matter # 20063</v>
          </cell>
          <cell r="O121">
            <v>36525</v>
          </cell>
          <cell r="P121">
            <v>0</v>
          </cell>
          <cell r="Q121">
            <v>0</v>
          </cell>
          <cell r="R121">
            <v>0</v>
          </cell>
          <cell r="S121">
            <v>174.1</v>
          </cell>
        </row>
        <row r="122">
          <cell r="E122" t="str">
            <v>UCU</v>
          </cell>
          <cell r="F122">
            <v>180</v>
          </cell>
          <cell r="G122">
            <v>401700</v>
          </cell>
          <cell r="H122">
            <v>1800</v>
          </cell>
          <cell r="I122">
            <v>4100</v>
          </cell>
          <cell r="J122">
            <v>999</v>
          </cell>
          <cell r="K122" t="str">
            <v/>
          </cell>
          <cell r="L122" t="str">
            <v/>
          </cell>
          <cell r="M122" t="str">
            <v/>
          </cell>
          <cell r="N122" t="str">
            <v>Matter # 20064</v>
          </cell>
          <cell r="O122">
            <v>36525</v>
          </cell>
          <cell r="P122">
            <v>0</v>
          </cell>
          <cell r="Q122">
            <v>0</v>
          </cell>
          <cell r="R122">
            <v>1344</v>
          </cell>
          <cell r="S122">
            <v>4891.75</v>
          </cell>
        </row>
        <row r="123">
          <cell r="E123" t="str">
            <v>PND</v>
          </cell>
          <cell r="F123">
            <v>191</v>
          </cell>
          <cell r="G123">
            <v>186001</v>
          </cell>
          <cell r="H123">
            <v>1800</v>
          </cell>
          <cell r="I123">
            <v>5207</v>
          </cell>
          <cell r="J123">
            <v>103</v>
          </cell>
          <cell r="K123" t="str">
            <v>10002154</v>
          </cell>
          <cell r="L123" t="str">
            <v>ACT</v>
          </cell>
          <cell r="M123" t="str">
            <v/>
          </cell>
          <cell r="N123" t="str">
            <v>Matter # 20065</v>
          </cell>
          <cell r="O123">
            <v>36525</v>
          </cell>
          <cell r="P123">
            <v>0</v>
          </cell>
          <cell r="Q123">
            <v>0</v>
          </cell>
          <cell r="R123">
            <v>0</v>
          </cell>
          <cell r="S123">
            <v>3.43</v>
          </cell>
        </row>
        <row r="124">
          <cell r="E124" t="str">
            <v>AEC</v>
          </cell>
          <cell r="F124">
            <v>180</v>
          </cell>
          <cell r="G124">
            <v>401700</v>
          </cell>
          <cell r="H124">
            <v>1800</v>
          </cell>
          <cell r="I124">
            <v>7002</v>
          </cell>
          <cell r="J124">
            <v>999</v>
          </cell>
          <cell r="K124" t="str">
            <v/>
          </cell>
          <cell r="L124" t="str">
            <v/>
          </cell>
          <cell r="M124" t="str">
            <v/>
          </cell>
          <cell r="N124" t="str">
            <v>Matter # 20066</v>
          </cell>
          <cell r="O124">
            <v>36525</v>
          </cell>
          <cell r="P124">
            <v>0</v>
          </cell>
          <cell r="Q124">
            <v>0</v>
          </cell>
          <cell r="R124">
            <v>31343.25</v>
          </cell>
          <cell r="S124">
            <v>103.08</v>
          </cell>
        </row>
        <row r="125">
          <cell r="E125" t="str">
            <v>MPD</v>
          </cell>
          <cell r="F125">
            <v>206</v>
          </cell>
          <cell r="G125">
            <v>401400</v>
          </cell>
          <cell r="H125">
            <v>1800</v>
          </cell>
          <cell r="I125">
            <v>5131</v>
          </cell>
          <cell r="J125">
            <v>120</v>
          </cell>
          <cell r="K125" t="str">
            <v/>
          </cell>
          <cell r="L125" t="str">
            <v/>
          </cell>
          <cell r="M125" t="str">
            <v/>
          </cell>
          <cell r="N125" t="str">
            <v>Matter # 20067</v>
          </cell>
          <cell r="O125">
            <v>36525</v>
          </cell>
          <cell r="P125">
            <v>0</v>
          </cell>
          <cell r="Q125">
            <v>0</v>
          </cell>
          <cell r="R125">
            <v>40</v>
          </cell>
          <cell r="S125">
            <v>5.16</v>
          </cell>
        </row>
        <row r="126">
          <cell r="E126" t="str">
            <v>WKD</v>
          </cell>
          <cell r="F126">
            <v>206</v>
          </cell>
          <cell r="G126">
            <v>401400</v>
          </cell>
          <cell r="H126">
            <v>1800</v>
          </cell>
          <cell r="I126">
            <v>5101</v>
          </cell>
          <cell r="J126">
            <v>120</v>
          </cell>
          <cell r="K126" t="str">
            <v/>
          </cell>
          <cell r="L126" t="str">
            <v/>
          </cell>
          <cell r="M126" t="str">
            <v/>
          </cell>
          <cell r="N126" t="str">
            <v>Matter # 20068</v>
          </cell>
          <cell r="O126">
            <v>36525</v>
          </cell>
          <cell r="P126">
            <v>0</v>
          </cell>
          <cell r="Q126">
            <v>0</v>
          </cell>
          <cell r="R126">
            <v>28.8</v>
          </cell>
          <cell r="S126">
            <v>0</v>
          </cell>
        </row>
        <row r="127">
          <cell r="E127" t="str">
            <v>WCD</v>
          </cell>
          <cell r="F127">
            <v>206</v>
          </cell>
          <cell r="G127">
            <v>401400</v>
          </cell>
          <cell r="H127">
            <v>1800</v>
          </cell>
          <cell r="I127">
            <v>5113</v>
          </cell>
          <cell r="J127">
            <v>120</v>
          </cell>
          <cell r="K127" t="str">
            <v/>
          </cell>
          <cell r="L127" t="str">
            <v/>
          </cell>
          <cell r="M127" t="str">
            <v/>
          </cell>
          <cell r="N127" t="str">
            <v>Matter # 20069</v>
          </cell>
          <cell r="O127">
            <v>36525</v>
          </cell>
          <cell r="P127">
            <v>0</v>
          </cell>
          <cell r="Q127">
            <v>0</v>
          </cell>
          <cell r="R127">
            <v>11.2</v>
          </cell>
          <cell r="S127">
            <v>0</v>
          </cell>
        </row>
        <row r="128">
          <cell r="E128" t="str">
            <v>UCU</v>
          </cell>
          <cell r="F128">
            <v>180</v>
          </cell>
          <cell r="G128">
            <v>401700</v>
          </cell>
          <cell r="H128">
            <v>1800</v>
          </cell>
          <cell r="I128">
            <v>4030</v>
          </cell>
          <cell r="J128">
            <v>999</v>
          </cell>
          <cell r="K128" t="str">
            <v/>
          </cell>
          <cell r="L128" t="str">
            <v/>
          </cell>
          <cell r="M128" t="str">
            <v/>
          </cell>
          <cell r="N128" t="str">
            <v>Matter # 20070</v>
          </cell>
          <cell r="O128">
            <v>36525</v>
          </cell>
          <cell r="P128">
            <v>0</v>
          </cell>
          <cell r="Q128">
            <v>0</v>
          </cell>
          <cell r="R128">
            <v>9136</v>
          </cell>
          <cell r="S128">
            <v>3.3</v>
          </cell>
        </row>
        <row r="129">
          <cell r="E129" t="str">
            <v>GSS</v>
          </cell>
          <cell r="F129">
            <v>180</v>
          </cell>
          <cell r="G129">
            <v>401700</v>
          </cell>
          <cell r="H129">
            <v>1800</v>
          </cell>
          <cell r="I129">
            <v>2304</v>
          </cell>
          <cell r="J129">
            <v>998</v>
          </cell>
          <cell r="K129" t="str">
            <v/>
          </cell>
          <cell r="L129" t="str">
            <v/>
          </cell>
          <cell r="M129" t="str">
            <v/>
          </cell>
          <cell r="N129" t="str">
            <v>Matter # 20071</v>
          </cell>
          <cell r="O129">
            <v>36525</v>
          </cell>
          <cell r="P129">
            <v>1440</v>
          </cell>
          <cell r="Q129">
            <v>175.56</v>
          </cell>
          <cell r="R129">
            <v>29792</v>
          </cell>
          <cell r="S129">
            <v>665.08</v>
          </cell>
        </row>
        <row r="130">
          <cell r="E130" t="str">
            <v>UCU</v>
          </cell>
          <cell r="F130">
            <v>180</v>
          </cell>
          <cell r="G130">
            <v>401700</v>
          </cell>
          <cell r="H130">
            <v>1800</v>
          </cell>
          <cell r="I130">
            <v>4100</v>
          </cell>
          <cell r="J130">
            <v>999</v>
          </cell>
          <cell r="K130" t="str">
            <v>10001218</v>
          </cell>
          <cell r="L130" t="str">
            <v>ACT</v>
          </cell>
          <cell r="M130" t="str">
            <v/>
          </cell>
          <cell r="N130" t="str">
            <v>Matter # 20072</v>
          </cell>
          <cell r="O130">
            <v>36525</v>
          </cell>
          <cell r="P130">
            <v>0</v>
          </cell>
          <cell r="Q130">
            <v>0</v>
          </cell>
          <cell r="R130">
            <v>128</v>
          </cell>
          <cell r="S130">
            <v>0</v>
          </cell>
        </row>
        <row r="131">
          <cell r="E131" t="str">
            <v>UCU</v>
          </cell>
          <cell r="F131">
            <v>997</v>
          </cell>
          <cell r="G131">
            <v>186001</v>
          </cell>
          <cell r="H131">
            <v>1800</v>
          </cell>
          <cell r="I131">
            <v>4100</v>
          </cell>
          <cell r="J131">
            <v>999</v>
          </cell>
          <cell r="K131" t="str">
            <v>10004849</v>
          </cell>
          <cell r="L131" t="str">
            <v>ACT</v>
          </cell>
          <cell r="M131" t="str">
            <v/>
          </cell>
          <cell r="N131" t="str">
            <v>Matter # 20073</v>
          </cell>
          <cell r="O131">
            <v>36525</v>
          </cell>
          <cell r="P131">
            <v>0</v>
          </cell>
          <cell r="Q131">
            <v>0</v>
          </cell>
          <cell r="R131">
            <v>241663</v>
          </cell>
          <cell r="S131">
            <v>12549.45</v>
          </cell>
        </row>
        <row r="132">
          <cell r="E132" t="str">
            <v>UED</v>
          </cell>
          <cell r="F132">
            <v>180</v>
          </cell>
          <cell r="G132">
            <v>401700</v>
          </cell>
          <cell r="H132">
            <v>1800</v>
          </cell>
          <cell r="I132">
            <v>6131</v>
          </cell>
          <cell r="J132">
            <v>999</v>
          </cell>
          <cell r="K132" t="str">
            <v/>
          </cell>
          <cell r="L132" t="str">
            <v/>
          </cell>
          <cell r="M132" t="str">
            <v/>
          </cell>
          <cell r="N132" t="str">
            <v>Matter # 20074</v>
          </cell>
          <cell r="O132">
            <v>36525</v>
          </cell>
          <cell r="P132">
            <v>0</v>
          </cell>
          <cell r="Q132">
            <v>0</v>
          </cell>
          <cell r="R132">
            <v>368</v>
          </cell>
          <cell r="S132">
            <v>162.08000000000001</v>
          </cell>
        </row>
        <row r="133">
          <cell r="E133" t="str">
            <v>UCU</v>
          </cell>
          <cell r="F133" t="str">
            <v/>
          </cell>
          <cell r="G133">
            <v>214000</v>
          </cell>
          <cell r="H133">
            <v>1800</v>
          </cell>
          <cell r="I133">
            <v>4130</v>
          </cell>
          <cell r="J133">
            <v>999</v>
          </cell>
          <cell r="K133" t="str">
            <v/>
          </cell>
          <cell r="L133" t="str">
            <v/>
          </cell>
          <cell r="M133" t="str">
            <v>SI1998ISSU</v>
          </cell>
          <cell r="N133" t="str">
            <v>Matter # 20076</v>
          </cell>
          <cell r="O133">
            <v>36525</v>
          </cell>
          <cell r="P133">
            <v>0</v>
          </cell>
          <cell r="Q133">
            <v>0</v>
          </cell>
          <cell r="R133">
            <v>19227.75</v>
          </cell>
          <cell r="S133">
            <v>1309.7</v>
          </cell>
        </row>
        <row r="134">
          <cell r="E134" t="str">
            <v>WKD</v>
          </cell>
          <cell r="F134">
            <v>191</v>
          </cell>
          <cell r="G134">
            <v>186001</v>
          </cell>
          <cell r="H134">
            <v>1800</v>
          </cell>
          <cell r="I134">
            <v>6142</v>
          </cell>
          <cell r="J134">
            <v>120</v>
          </cell>
          <cell r="K134" t="str">
            <v>10003932</v>
          </cell>
          <cell r="L134" t="str">
            <v>ACT</v>
          </cell>
          <cell r="M134" t="str">
            <v/>
          </cell>
          <cell r="N134" t="str">
            <v>Matter #20078</v>
          </cell>
          <cell r="O134">
            <v>36525</v>
          </cell>
          <cell r="P134">
            <v>928</v>
          </cell>
          <cell r="Q134">
            <v>5.44</v>
          </cell>
          <cell r="R134">
            <v>5722.5</v>
          </cell>
          <cell r="S134">
            <v>108.39</v>
          </cell>
        </row>
        <row r="135">
          <cell r="E135" t="str">
            <v>PND</v>
          </cell>
          <cell r="F135">
            <v>191</v>
          </cell>
          <cell r="G135">
            <v>186001</v>
          </cell>
          <cell r="H135">
            <v>1800</v>
          </cell>
          <cell r="I135">
            <v>6149</v>
          </cell>
          <cell r="J135">
            <v>100</v>
          </cell>
          <cell r="K135" t="str">
            <v>10003899</v>
          </cell>
          <cell r="L135" t="str">
            <v>ACT</v>
          </cell>
          <cell r="M135" t="str">
            <v/>
          </cell>
          <cell r="N135" t="str">
            <v>Matter #20079</v>
          </cell>
          <cell r="O135">
            <v>36525</v>
          </cell>
          <cell r="P135">
            <v>1000.5</v>
          </cell>
          <cell r="Q135">
            <v>181.56</v>
          </cell>
          <cell r="R135">
            <v>3315.5</v>
          </cell>
          <cell r="S135">
            <v>195.94</v>
          </cell>
        </row>
        <row r="136">
          <cell r="E136" t="str">
            <v>WVD</v>
          </cell>
          <cell r="F136" t="str">
            <v/>
          </cell>
          <cell r="G136">
            <v>186000</v>
          </cell>
          <cell r="H136">
            <v>1800</v>
          </cell>
          <cell r="I136">
            <v>5148</v>
          </cell>
          <cell r="J136">
            <v>120</v>
          </cell>
          <cell r="K136" t="str">
            <v/>
          </cell>
          <cell r="L136" t="str">
            <v/>
          </cell>
          <cell r="M136" t="str">
            <v>PI10002452</v>
          </cell>
          <cell r="N136" t="str">
            <v>Matter #20080</v>
          </cell>
          <cell r="O136">
            <v>36525</v>
          </cell>
          <cell r="P136">
            <v>57</v>
          </cell>
          <cell r="Q136">
            <v>0</v>
          </cell>
          <cell r="R136">
            <v>49564.85</v>
          </cell>
          <cell r="S136">
            <v>3360.47</v>
          </cell>
        </row>
        <row r="137">
          <cell r="E137" t="str">
            <v>WVD</v>
          </cell>
          <cell r="F137" t="str">
            <v/>
          </cell>
          <cell r="G137">
            <v>186000</v>
          </cell>
          <cell r="H137">
            <v>1800</v>
          </cell>
          <cell r="I137">
            <v>6143</v>
          </cell>
          <cell r="J137">
            <v>103</v>
          </cell>
          <cell r="K137" t="str">
            <v/>
          </cell>
          <cell r="L137" t="str">
            <v/>
          </cell>
          <cell r="M137" t="str">
            <v>PI10005437</v>
          </cell>
          <cell r="N137" t="str">
            <v>Matter #20081</v>
          </cell>
          <cell r="O137">
            <v>36525</v>
          </cell>
          <cell r="P137">
            <v>1539</v>
          </cell>
          <cell r="Q137">
            <v>254.73</v>
          </cell>
          <cell r="R137">
            <v>27867.1</v>
          </cell>
          <cell r="S137">
            <v>4415.01</v>
          </cell>
        </row>
        <row r="138">
          <cell r="E138" t="str">
            <v>AEC</v>
          </cell>
          <cell r="F138">
            <v>180</v>
          </cell>
          <cell r="G138">
            <v>401700</v>
          </cell>
          <cell r="H138">
            <v>1800</v>
          </cell>
          <cell r="I138">
            <v>7002</v>
          </cell>
          <cell r="J138">
            <v>999</v>
          </cell>
          <cell r="K138" t="str">
            <v/>
          </cell>
          <cell r="L138" t="str">
            <v/>
          </cell>
          <cell r="M138" t="str">
            <v/>
          </cell>
          <cell r="N138" t="str">
            <v>Matter #20082</v>
          </cell>
          <cell r="O138">
            <v>36525</v>
          </cell>
          <cell r="P138">
            <v>42708.25</v>
          </cell>
          <cell r="Q138">
            <v>4191.6400000000003</v>
          </cell>
          <cell r="R138">
            <v>285511.19</v>
          </cell>
          <cell r="S138">
            <v>18303.3</v>
          </cell>
        </row>
        <row r="139">
          <cell r="E139" t="str">
            <v>UPS</v>
          </cell>
          <cell r="F139">
            <v>180</v>
          </cell>
          <cell r="G139">
            <v>401700</v>
          </cell>
          <cell r="H139">
            <v>1800</v>
          </cell>
          <cell r="I139">
            <v>1044</v>
          </cell>
          <cell r="J139">
            <v>120</v>
          </cell>
          <cell r="K139" t="str">
            <v/>
          </cell>
          <cell r="L139" t="str">
            <v/>
          </cell>
          <cell r="M139" t="str">
            <v/>
          </cell>
          <cell r="N139" t="str">
            <v>Matter #20083</v>
          </cell>
          <cell r="O139">
            <v>36525</v>
          </cell>
          <cell r="P139">
            <v>0</v>
          </cell>
          <cell r="Q139">
            <v>0</v>
          </cell>
          <cell r="R139">
            <v>5824</v>
          </cell>
          <cell r="S139">
            <v>47.75</v>
          </cell>
        </row>
        <row r="140">
          <cell r="E140" t="str">
            <v>AEC</v>
          </cell>
          <cell r="F140">
            <v>180</v>
          </cell>
          <cell r="G140">
            <v>401700</v>
          </cell>
          <cell r="H140">
            <v>1800</v>
          </cell>
          <cell r="I140">
            <v>7002</v>
          </cell>
          <cell r="J140">
            <v>999</v>
          </cell>
          <cell r="K140" t="str">
            <v/>
          </cell>
          <cell r="L140" t="str">
            <v/>
          </cell>
          <cell r="M140" t="str">
            <v/>
          </cell>
          <cell r="N140" t="str">
            <v>Matter #20084</v>
          </cell>
          <cell r="O140">
            <v>36525</v>
          </cell>
          <cell r="P140">
            <v>336</v>
          </cell>
          <cell r="Q140">
            <v>18.149999999999999</v>
          </cell>
          <cell r="R140">
            <v>56676</v>
          </cell>
          <cell r="S140">
            <v>2359.42</v>
          </cell>
        </row>
        <row r="141">
          <cell r="E141" t="str">
            <v>UED</v>
          </cell>
          <cell r="F141">
            <v>180</v>
          </cell>
          <cell r="G141">
            <v>401700</v>
          </cell>
          <cell r="H141">
            <v>1800</v>
          </cell>
          <cell r="I141">
            <v>6131</v>
          </cell>
          <cell r="J141">
            <v>999</v>
          </cell>
          <cell r="K141" t="str">
            <v/>
          </cell>
          <cell r="L141" t="str">
            <v/>
          </cell>
          <cell r="M141" t="str">
            <v/>
          </cell>
          <cell r="N141" t="str">
            <v>Matter #20085</v>
          </cell>
          <cell r="O141">
            <v>36525</v>
          </cell>
          <cell r="P141">
            <v>0</v>
          </cell>
          <cell r="Q141">
            <v>0</v>
          </cell>
          <cell r="R141">
            <v>1008</v>
          </cell>
          <cell r="S141">
            <v>0</v>
          </cell>
        </row>
        <row r="142">
          <cell r="E142" t="str">
            <v>UER</v>
          </cell>
          <cell r="F142">
            <v>180</v>
          </cell>
          <cell r="G142">
            <v>401700</v>
          </cell>
          <cell r="H142">
            <v>1800</v>
          </cell>
          <cell r="I142">
            <v>2041</v>
          </cell>
          <cell r="J142">
            <v>999</v>
          </cell>
          <cell r="K142" t="str">
            <v>10005344</v>
          </cell>
          <cell r="L142" t="str">
            <v>ACT</v>
          </cell>
          <cell r="M142" t="str">
            <v/>
          </cell>
          <cell r="N142" t="str">
            <v>Matter #20086</v>
          </cell>
          <cell r="O142">
            <v>36525</v>
          </cell>
          <cell r="P142">
            <v>928</v>
          </cell>
          <cell r="Q142">
            <v>23</v>
          </cell>
          <cell r="R142">
            <v>175227.5</v>
          </cell>
          <cell r="S142">
            <v>3940.49</v>
          </cell>
        </row>
        <row r="143">
          <cell r="E143" t="str">
            <v>UCU</v>
          </cell>
          <cell r="F143" t="str">
            <v/>
          </cell>
          <cell r="G143">
            <v>214000</v>
          </cell>
          <cell r="H143" t="str">
            <v/>
          </cell>
          <cell r="I143">
            <v>4210</v>
          </cell>
          <cell r="J143" t="str">
            <v/>
          </cell>
          <cell r="K143" t="str">
            <v/>
          </cell>
          <cell r="L143" t="str">
            <v/>
          </cell>
          <cell r="M143" t="str">
            <v>SI1999STKS</v>
          </cell>
          <cell r="N143" t="str">
            <v>Matter #20087</v>
          </cell>
          <cell r="O143">
            <v>36525</v>
          </cell>
          <cell r="P143">
            <v>0</v>
          </cell>
          <cell r="Q143">
            <v>0</v>
          </cell>
          <cell r="R143">
            <v>6411.01</v>
          </cell>
          <cell r="S143">
            <v>92.76</v>
          </cell>
        </row>
        <row r="144">
          <cell r="E144" t="str">
            <v>AEC</v>
          </cell>
          <cell r="F144">
            <v>180</v>
          </cell>
          <cell r="G144">
            <v>401700</v>
          </cell>
          <cell r="H144">
            <v>1800</v>
          </cell>
          <cell r="I144">
            <v>7002</v>
          </cell>
          <cell r="J144">
            <v>999</v>
          </cell>
          <cell r="K144" t="str">
            <v/>
          </cell>
          <cell r="L144" t="str">
            <v/>
          </cell>
          <cell r="M144" t="str">
            <v/>
          </cell>
          <cell r="N144" t="str">
            <v>Matter #20088</v>
          </cell>
          <cell r="O144">
            <v>36525</v>
          </cell>
          <cell r="P144">
            <v>0</v>
          </cell>
          <cell r="Q144">
            <v>0</v>
          </cell>
          <cell r="R144">
            <v>22144</v>
          </cell>
          <cell r="S144">
            <v>898.17</v>
          </cell>
        </row>
        <row r="145">
          <cell r="E145" t="str">
            <v>UCU</v>
          </cell>
          <cell r="F145" t="str">
            <v/>
          </cell>
          <cell r="G145">
            <v>189000</v>
          </cell>
          <cell r="H145" t="str">
            <v/>
          </cell>
          <cell r="I145">
            <v>4210</v>
          </cell>
          <cell r="J145" t="str">
            <v/>
          </cell>
          <cell r="K145" t="str">
            <v/>
          </cell>
          <cell r="L145" t="str">
            <v/>
          </cell>
          <cell r="M145" t="str">
            <v>DISR111521</v>
          </cell>
          <cell r="N145" t="str">
            <v>Matter #20089</v>
          </cell>
          <cell r="O145">
            <v>36525</v>
          </cell>
          <cell r="P145">
            <v>0</v>
          </cell>
          <cell r="Q145">
            <v>0</v>
          </cell>
          <cell r="R145">
            <v>38690.639999999999</v>
          </cell>
          <cell r="S145">
            <v>2749.28</v>
          </cell>
        </row>
        <row r="146">
          <cell r="E146" t="str">
            <v>AEC</v>
          </cell>
          <cell r="F146">
            <v>180</v>
          </cell>
          <cell r="G146">
            <v>401700</v>
          </cell>
          <cell r="H146">
            <v>1800</v>
          </cell>
          <cell r="I146">
            <v>7002</v>
          </cell>
          <cell r="J146">
            <v>999</v>
          </cell>
          <cell r="K146" t="str">
            <v/>
          </cell>
          <cell r="L146" t="str">
            <v/>
          </cell>
          <cell r="M146" t="str">
            <v/>
          </cell>
          <cell r="N146" t="str">
            <v>Matter #20090</v>
          </cell>
          <cell r="O146">
            <v>36525</v>
          </cell>
          <cell r="P146">
            <v>0</v>
          </cell>
          <cell r="Q146">
            <v>0</v>
          </cell>
          <cell r="R146">
            <v>8080</v>
          </cell>
          <cell r="S146">
            <v>259.01</v>
          </cell>
        </row>
        <row r="147">
          <cell r="E147" t="str">
            <v>PND</v>
          </cell>
          <cell r="F147">
            <v>191</v>
          </cell>
          <cell r="G147">
            <v>186001</v>
          </cell>
          <cell r="H147">
            <v>1800</v>
          </cell>
          <cell r="I147">
            <v>6146</v>
          </cell>
          <cell r="J147">
            <v>103</v>
          </cell>
          <cell r="K147" t="str">
            <v>10006601</v>
          </cell>
          <cell r="L147" t="str">
            <v>ACT</v>
          </cell>
          <cell r="M147" t="str">
            <v/>
          </cell>
          <cell r="N147" t="str">
            <v>Matter #20091</v>
          </cell>
          <cell r="O147">
            <v>36525</v>
          </cell>
          <cell r="P147">
            <v>3648</v>
          </cell>
          <cell r="Q147">
            <v>19.329999999999998</v>
          </cell>
          <cell r="R147">
            <v>5488</v>
          </cell>
          <cell r="S147">
            <v>162.25</v>
          </cell>
        </row>
        <row r="148">
          <cell r="E148" t="str">
            <v>UCU</v>
          </cell>
          <cell r="F148">
            <v>180</v>
          </cell>
          <cell r="G148">
            <v>401700</v>
          </cell>
          <cell r="H148">
            <v>1800</v>
          </cell>
          <cell r="I148">
            <v>4130</v>
          </cell>
          <cell r="J148">
            <v>999</v>
          </cell>
          <cell r="K148" t="str">
            <v/>
          </cell>
          <cell r="L148" t="str">
            <v/>
          </cell>
          <cell r="M148" t="str">
            <v/>
          </cell>
          <cell r="N148" t="str">
            <v>Matter #20092</v>
          </cell>
          <cell r="O148">
            <v>36525</v>
          </cell>
          <cell r="P148">
            <v>1030</v>
          </cell>
          <cell r="Q148">
            <v>117.62</v>
          </cell>
          <cell r="R148">
            <v>36495.75</v>
          </cell>
          <cell r="S148">
            <v>10259.030000000001</v>
          </cell>
        </row>
        <row r="149">
          <cell r="E149" t="str">
            <v>UCU</v>
          </cell>
          <cell r="F149">
            <v>997</v>
          </cell>
          <cell r="G149">
            <v>186001</v>
          </cell>
          <cell r="H149">
            <v>1800</v>
          </cell>
          <cell r="I149">
            <v>4185</v>
          </cell>
          <cell r="J149">
            <v>999</v>
          </cell>
          <cell r="K149" t="str">
            <v>10005271</v>
          </cell>
          <cell r="L149" t="str">
            <v>ACT</v>
          </cell>
          <cell r="M149" t="str">
            <v/>
          </cell>
          <cell r="N149" t="str">
            <v>Matter #20093</v>
          </cell>
          <cell r="O149">
            <v>36525</v>
          </cell>
          <cell r="P149">
            <v>0</v>
          </cell>
          <cell r="Q149">
            <v>0</v>
          </cell>
          <cell r="R149">
            <v>4368</v>
          </cell>
          <cell r="S149">
            <v>0</v>
          </cell>
        </row>
        <row r="150">
          <cell r="E150" t="str">
            <v>AEC</v>
          </cell>
          <cell r="F150">
            <v>180</v>
          </cell>
          <cell r="G150">
            <v>401700</v>
          </cell>
          <cell r="H150">
            <v>1800</v>
          </cell>
          <cell r="I150">
            <v>7002</v>
          </cell>
          <cell r="J150">
            <v>999</v>
          </cell>
          <cell r="K150" t="str">
            <v/>
          </cell>
          <cell r="L150" t="str">
            <v/>
          </cell>
          <cell r="M150" t="str">
            <v/>
          </cell>
          <cell r="N150" t="str">
            <v>Matter #20094</v>
          </cell>
          <cell r="O150">
            <v>36525</v>
          </cell>
          <cell r="P150">
            <v>2336</v>
          </cell>
          <cell r="Q150">
            <v>14.2</v>
          </cell>
          <cell r="R150">
            <v>23712</v>
          </cell>
          <cell r="S150">
            <v>85.5</v>
          </cell>
        </row>
        <row r="151">
          <cell r="E151" t="str">
            <v>MEP</v>
          </cell>
          <cell r="F151">
            <v>180</v>
          </cell>
          <cell r="G151">
            <v>401700</v>
          </cell>
          <cell r="H151">
            <v>1800</v>
          </cell>
          <cell r="I151">
            <v>1150</v>
          </cell>
          <cell r="J151">
            <v>999</v>
          </cell>
          <cell r="K151" t="str">
            <v/>
          </cell>
          <cell r="L151" t="str">
            <v/>
          </cell>
          <cell r="M151" t="str">
            <v/>
          </cell>
          <cell r="N151" t="str">
            <v>Matter #20095</v>
          </cell>
          <cell r="O151">
            <v>36525</v>
          </cell>
          <cell r="P151">
            <v>2256</v>
          </cell>
          <cell r="Q151">
            <v>0</v>
          </cell>
          <cell r="R151">
            <v>8272</v>
          </cell>
          <cell r="S151">
            <v>1623.14</v>
          </cell>
        </row>
        <row r="152">
          <cell r="E152" t="str">
            <v>PND</v>
          </cell>
          <cell r="F152">
            <v>191</v>
          </cell>
          <cell r="G152">
            <v>186001</v>
          </cell>
          <cell r="H152">
            <v>1800</v>
          </cell>
          <cell r="I152">
            <v>6145</v>
          </cell>
          <cell r="J152">
            <v>103</v>
          </cell>
          <cell r="K152" t="str">
            <v>10007379</v>
          </cell>
          <cell r="L152" t="str">
            <v>ACT</v>
          </cell>
          <cell r="M152" t="str">
            <v/>
          </cell>
          <cell r="N152" t="str">
            <v>Matter #20096</v>
          </cell>
          <cell r="O152">
            <v>36525</v>
          </cell>
          <cell r="P152">
            <v>4296</v>
          </cell>
          <cell r="Q152">
            <v>60.6</v>
          </cell>
          <cell r="R152">
            <v>6267</v>
          </cell>
          <cell r="S152">
            <v>99.61</v>
          </cell>
        </row>
        <row r="153">
          <cell r="E153" t="str">
            <v>UCU</v>
          </cell>
          <cell r="F153">
            <v>997</v>
          </cell>
          <cell r="G153">
            <v>186001</v>
          </cell>
          <cell r="H153">
            <v>1800</v>
          </cell>
          <cell r="I153">
            <v>4130</v>
          </cell>
          <cell r="J153">
            <v>999</v>
          </cell>
          <cell r="K153" t="str">
            <v>10008163</v>
          </cell>
          <cell r="L153" t="str">
            <v>ACT</v>
          </cell>
          <cell r="M153" t="str">
            <v/>
          </cell>
          <cell r="N153" t="str">
            <v>Matter #20097</v>
          </cell>
          <cell r="O153">
            <v>36525</v>
          </cell>
          <cell r="P153">
            <v>11633.57</v>
          </cell>
          <cell r="Q153">
            <v>7555.02</v>
          </cell>
          <cell r="R153">
            <v>218697.02</v>
          </cell>
          <cell r="S153">
            <v>28575.02</v>
          </cell>
        </row>
        <row r="154">
          <cell r="E154" t="str">
            <v>MGD</v>
          </cell>
          <cell r="F154">
            <v>180</v>
          </cell>
          <cell r="G154">
            <v>401700</v>
          </cell>
          <cell r="H154">
            <v>1800</v>
          </cell>
          <cell r="I154">
            <v>5161</v>
          </cell>
          <cell r="J154">
            <v>998</v>
          </cell>
          <cell r="K154" t="str">
            <v/>
          </cell>
          <cell r="L154" t="str">
            <v/>
          </cell>
          <cell r="M154" t="str">
            <v/>
          </cell>
          <cell r="N154" t="str">
            <v>Matter #20098</v>
          </cell>
          <cell r="O154">
            <v>36525</v>
          </cell>
          <cell r="P154">
            <v>0</v>
          </cell>
          <cell r="Q154">
            <v>0</v>
          </cell>
          <cell r="R154">
            <v>352</v>
          </cell>
          <cell r="S154">
            <v>3.3</v>
          </cell>
        </row>
        <row r="155">
          <cell r="E155" t="str">
            <v>UCG</v>
          </cell>
          <cell r="F155">
            <v>180</v>
          </cell>
          <cell r="G155">
            <v>401700</v>
          </cell>
          <cell r="H155">
            <v>1800</v>
          </cell>
          <cell r="I155">
            <v>1500</v>
          </cell>
          <cell r="J155">
            <v>999</v>
          </cell>
          <cell r="K155" t="str">
            <v/>
          </cell>
          <cell r="L155" t="str">
            <v/>
          </cell>
          <cell r="M155" t="str">
            <v/>
          </cell>
          <cell r="N155" t="str">
            <v>Matter #20099</v>
          </cell>
          <cell r="O155">
            <v>36525</v>
          </cell>
          <cell r="P155">
            <v>7104</v>
          </cell>
          <cell r="Q155">
            <v>1003.03</v>
          </cell>
          <cell r="R155">
            <v>22800</v>
          </cell>
          <cell r="S155">
            <v>1400.35</v>
          </cell>
        </row>
        <row r="156">
          <cell r="E156" t="str">
            <v>MPG</v>
          </cell>
          <cell r="F156">
            <v>180</v>
          </cell>
          <cell r="G156">
            <v>401700</v>
          </cell>
          <cell r="H156">
            <v>1800</v>
          </cell>
          <cell r="I156">
            <v>1023</v>
          </cell>
          <cell r="J156">
            <v>123</v>
          </cell>
          <cell r="K156" t="str">
            <v/>
          </cell>
          <cell r="L156" t="str">
            <v/>
          </cell>
          <cell r="M156" t="str">
            <v/>
          </cell>
          <cell r="N156" t="str">
            <v>Matter # 2010</v>
          </cell>
          <cell r="O156">
            <v>36525</v>
          </cell>
          <cell r="P156">
            <v>78</v>
          </cell>
          <cell r="Q156">
            <v>0</v>
          </cell>
          <cell r="R156">
            <v>15224.72</v>
          </cell>
          <cell r="S156">
            <v>1601.69</v>
          </cell>
        </row>
        <row r="157">
          <cell r="E157" t="str">
            <v>UCU</v>
          </cell>
          <cell r="F157" t="str">
            <v/>
          </cell>
          <cell r="G157">
            <v>428000</v>
          </cell>
          <cell r="H157">
            <v>1800</v>
          </cell>
          <cell r="I157">
            <v>4210</v>
          </cell>
          <cell r="J157">
            <v>999</v>
          </cell>
          <cell r="K157" t="str">
            <v/>
          </cell>
          <cell r="L157" t="str">
            <v/>
          </cell>
          <cell r="M157" t="str">
            <v>DISR101199</v>
          </cell>
          <cell r="N157" t="str">
            <v>Matter #20100</v>
          </cell>
          <cell r="O157">
            <v>36525</v>
          </cell>
          <cell r="P157">
            <v>76</v>
          </cell>
          <cell r="Q157">
            <v>0</v>
          </cell>
          <cell r="R157">
            <v>1148</v>
          </cell>
          <cell r="S157">
            <v>0</v>
          </cell>
        </row>
        <row r="158">
          <cell r="E158" t="str">
            <v>UCU</v>
          </cell>
          <cell r="F158">
            <v>997</v>
          </cell>
          <cell r="G158">
            <v>186001</v>
          </cell>
          <cell r="H158">
            <v>1800</v>
          </cell>
          <cell r="I158">
            <v>4130</v>
          </cell>
          <cell r="J158">
            <v>999</v>
          </cell>
          <cell r="K158" t="str">
            <v>10008553</v>
          </cell>
          <cell r="L158" t="str">
            <v>ACT</v>
          </cell>
          <cell r="M158" t="str">
            <v/>
          </cell>
          <cell r="N158" t="str">
            <v>Matter #20101</v>
          </cell>
          <cell r="O158">
            <v>36525</v>
          </cell>
          <cell r="P158">
            <v>18228</v>
          </cell>
          <cell r="Q158">
            <v>1887.43</v>
          </cell>
          <cell r="R158">
            <v>22964</v>
          </cell>
          <cell r="S158">
            <v>1946.4</v>
          </cell>
        </row>
        <row r="159">
          <cell r="E159" t="str">
            <v>UCU</v>
          </cell>
          <cell r="F159">
            <v>180</v>
          </cell>
          <cell r="G159">
            <v>401700</v>
          </cell>
          <cell r="H159">
            <v>1800</v>
          </cell>
          <cell r="I159">
            <v>4010</v>
          </cell>
          <cell r="J159">
            <v>999</v>
          </cell>
          <cell r="K159" t="str">
            <v/>
          </cell>
          <cell r="L159" t="str">
            <v/>
          </cell>
          <cell r="M159" t="str">
            <v/>
          </cell>
          <cell r="N159" t="str">
            <v>Matter #20102</v>
          </cell>
          <cell r="O159">
            <v>36525</v>
          </cell>
          <cell r="P159">
            <v>7440</v>
          </cell>
          <cell r="Q159">
            <v>0</v>
          </cell>
          <cell r="R159">
            <v>11680</v>
          </cell>
          <cell r="S159">
            <v>0</v>
          </cell>
        </row>
        <row r="160">
          <cell r="E160" t="str">
            <v>MEP</v>
          </cell>
          <cell r="F160">
            <v>180</v>
          </cell>
          <cell r="G160">
            <v>401700</v>
          </cell>
          <cell r="H160">
            <v>1800</v>
          </cell>
          <cell r="I160">
            <v>1151</v>
          </cell>
          <cell r="J160">
            <v>999</v>
          </cell>
          <cell r="K160" t="str">
            <v/>
          </cell>
          <cell r="L160" t="str">
            <v/>
          </cell>
          <cell r="M160" t="str">
            <v/>
          </cell>
          <cell r="N160" t="str">
            <v>Matter #20103</v>
          </cell>
          <cell r="O160">
            <v>36525</v>
          </cell>
          <cell r="P160">
            <v>1552</v>
          </cell>
          <cell r="Q160">
            <v>338.05</v>
          </cell>
          <cell r="R160">
            <v>2167</v>
          </cell>
          <cell r="S160">
            <v>338.05</v>
          </cell>
        </row>
        <row r="161">
          <cell r="E161" t="str">
            <v>UER</v>
          </cell>
          <cell r="F161">
            <v>180</v>
          </cell>
          <cell r="G161">
            <v>401700</v>
          </cell>
          <cell r="H161">
            <v>1800</v>
          </cell>
          <cell r="I161">
            <v>2041</v>
          </cell>
          <cell r="J161">
            <v>999</v>
          </cell>
          <cell r="K161" t="str">
            <v/>
          </cell>
          <cell r="L161" t="str">
            <v/>
          </cell>
          <cell r="M161" t="str">
            <v/>
          </cell>
          <cell r="N161" t="str">
            <v>Matter #20105</v>
          </cell>
          <cell r="O161">
            <v>36525</v>
          </cell>
          <cell r="P161">
            <v>1680</v>
          </cell>
          <cell r="Q161">
            <v>0</v>
          </cell>
          <cell r="R161">
            <v>1680</v>
          </cell>
          <cell r="S161">
            <v>0</v>
          </cell>
        </row>
        <row r="162">
          <cell r="E162" t="str">
            <v>MPD</v>
          </cell>
          <cell r="F162">
            <v>206</v>
          </cell>
          <cell r="G162">
            <v>401700</v>
          </cell>
          <cell r="H162">
            <v>1800</v>
          </cell>
          <cell r="I162">
            <v>5131</v>
          </cell>
          <cell r="J162">
            <v>122</v>
          </cell>
          <cell r="K162" t="str">
            <v/>
          </cell>
          <cell r="L162" t="str">
            <v/>
          </cell>
          <cell r="M162" t="str">
            <v/>
          </cell>
          <cell r="N162" t="str">
            <v>Matter #20106</v>
          </cell>
          <cell r="O162">
            <v>36525</v>
          </cell>
          <cell r="P162">
            <v>1152</v>
          </cell>
          <cell r="Q162">
            <v>163.57</v>
          </cell>
          <cell r="R162">
            <v>1152</v>
          </cell>
          <cell r="S162">
            <v>163.57</v>
          </cell>
        </row>
        <row r="163">
          <cell r="E163" t="str">
            <v>MPG</v>
          </cell>
          <cell r="F163">
            <v>180</v>
          </cell>
          <cell r="G163">
            <v>401700</v>
          </cell>
          <cell r="H163">
            <v>1800</v>
          </cell>
          <cell r="I163">
            <v>1023</v>
          </cell>
          <cell r="J163">
            <v>123</v>
          </cell>
          <cell r="K163" t="str">
            <v/>
          </cell>
          <cell r="L163" t="str">
            <v/>
          </cell>
          <cell r="M163" t="str">
            <v/>
          </cell>
          <cell r="N163" t="str">
            <v>Matter # 2011</v>
          </cell>
          <cell r="O163">
            <v>36525</v>
          </cell>
          <cell r="P163">
            <v>0</v>
          </cell>
          <cell r="Q163">
            <v>0</v>
          </cell>
          <cell r="R163">
            <v>1165.6300000000001</v>
          </cell>
          <cell r="S163">
            <v>0</v>
          </cell>
        </row>
        <row r="164">
          <cell r="E164" t="str">
            <v>MPG</v>
          </cell>
          <cell r="F164">
            <v>202</v>
          </cell>
          <cell r="G164">
            <v>401700</v>
          </cell>
          <cell r="H164">
            <v>1800</v>
          </cell>
          <cell r="I164">
            <v>1023</v>
          </cell>
          <cell r="J164">
            <v>123</v>
          </cell>
          <cell r="K164" t="str">
            <v/>
          </cell>
          <cell r="L164" t="str">
            <v/>
          </cell>
          <cell r="M164" t="str">
            <v/>
          </cell>
          <cell r="N164" t="str">
            <v>Matter # 2012</v>
          </cell>
          <cell r="O164">
            <v>36525</v>
          </cell>
          <cell r="P164">
            <v>10231</v>
          </cell>
          <cell r="Q164">
            <v>673.3</v>
          </cell>
          <cell r="R164">
            <v>18096</v>
          </cell>
          <cell r="S164">
            <v>758.14</v>
          </cell>
        </row>
        <row r="165">
          <cell r="E165" t="str">
            <v>MPG</v>
          </cell>
          <cell r="F165">
            <v>180</v>
          </cell>
          <cell r="G165">
            <v>401700</v>
          </cell>
          <cell r="H165">
            <v>1800</v>
          </cell>
          <cell r="I165">
            <v>1023</v>
          </cell>
          <cell r="J165">
            <v>123</v>
          </cell>
          <cell r="K165" t="str">
            <v/>
          </cell>
          <cell r="L165" t="str">
            <v/>
          </cell>
          <cell r="M165" t="str">
            <v/>
          </cell>
          <cell r="N165" t="str">
            <v>Matter # 2013</v>
          </cell>
          <cell r="O165">
            <v>36525</v>
          </cell>
          <cell r="P165">
            <v>2015</v>
          </cell>
          <cell r="Q165">
            <v>43</v>
          </cell>
          <cell r="R165">
            <v>5421</v>
          </cell>
          <cell r="S165">
            <v>121.35</v>
          </cell>
        </row>
        <row r="166">
          <cell r="E166" t="str">
            <v>UCU</v>
          </cell>
          <cell r="F166">
            <v>180</v>
          </cell>
          <cell r="G166">
            <v>401700</v>
          </cell>
          <cell r="H166">
            <v>1800</v>
          </cell>
          <cell r="I166">
            <v>4071</v>
          </cell>
          <cell r="J166">
            <v>999</v>
          </cell>
          <cell r="K166" t="str">
            <v/>
          </cell>
          <cell r="L166" t="str">
            <v/>
          </cell>
          <cell r="M166" t="str">
            <v/>
          </cell>
          <cell r="N166" t="str">
            <v>Matter #2014</v>
          </cell>
          <cell r="O166">
            <v>36525</v>
          </cell>
          <cell r="P166">
            <v>0</v>
          </cell>
          <cell r="Q166">
            <v>0</v>
          </cell>
          <cell r="R166">
            <v>0</v>
          </cell>
          <cell r="S166">
            <v>8.1</v>
          </cell>
        </row>
        <row r="167">
          <cell r="E167" t="str">
            <v>UCU</v>
          </cell>
          <cell r="F167">
            <v>180</v>
          </cell>
          <cell r="G167">
            <v>401700</v>
          </cell>
          <cell r="H167">
            <v>1800</v>
          </cell>
          <cell r="I167">
            <v>4269</v>
          </cell>
          <cell r="J167">
            <v>999</v>
          </cell>
          <cell r="K167" t="str">
            <v/>
          </cell>
          <cell r="L167" t="str">
            <v/>
          </cell>
          <cell r="M167" t="str">
            <v/>
          </cell>
          <cell r="N167" t="str">
            <v>Matter # 202</v>
          </cell>
          <cell r="O167">
            <v>36525</v>
          </cell>
          <cell r="P167">
            <v>6472.5</v>
          </cell>
          <cell r="Q167">
            <v>400.47</v>
          </cell>
          <cell r="R167">
            <v>33916.25</v>
          </cell>
          <cell r="S167">
            <v>5026.38</v>
          </cell>
        </row>
        <row r="168">
          <cell r="E168" t="str">
            <v>WKG</v>
          </cell>
          <cell r="F168">
            <v>180</v>
          </cell>
          <cell r="G168">
            <v>401700</v>
          </cell>
          <cell r="H168">
            <v>1800</v>
          </cell>
          <cell r="I168">
            <v>1024</v>
          </cell>
          <cell r="J168">
            <v>123</v>
          </cell>
          <cell r="K168" t="str">
            <v/>
          </cell>
          <cell r="L168" t="str">
            <v/>
          </cell>
          <cell r="M168" t="str">
            <v/>
          </cell>
          <cell r="N168" t="str">
            <v>Matter # 2020</v>
          </cell>
          <cell r="O168">
            <v>36525</v>
          </cell>
          <cell r="P168">
            <v>0</v>
          </cell>
          <cell r="Q168">
            <v>9.9</v>
          </cell>
          <cell r="R168">
            <v>699.33</v>
          </cell>
          <cell r="S168">
            <v>9.9</v>
          </cell>
        </row>
        <row r="169">
          <cell r="E169" t="str">
            <v>WKG</v>
          </cell>
          <cell r="F169">
            <v>180</v>
          </cell>
          <cell r="G169">
            <v>401700</v>
          </cell>
          <cell r="H169">
            <v>1800</v>
          </cell>
          <cell r="I169">
            <v>1024</v>
          </cell>
          <cell r="J169">
            <v>123</v>
          </cell>
          <cell r="K169" t="str">
            <v/>
          </cell>
          <cell r="L169" t="str">
            <v/>
          </cell>
          <cell r="M169" t="str">
            <v/>
          </cell>
          <cell r="N169" t="str">
            <v>Matter # 2021</v>
          </cell>
          <cell r="O169">
            <v>36525</v>
          </cell>
          <cell r="P169">
            <v>0</v>
          </cell>
          <cell r="Q169">
            <v>0</v>
          </cell>
          <cell r="R169">
            <v>39</v>
          </cell>
          <cell r="S169">
            <v>12</v>
          </cell>
        </row>
        <row r="170">
          <cell r="E170" t="str">
            <v>WKG</v>
          </cell>
          <cell r="F170">
            <v>202</v>
          </cell>
          <cell r="G170">
            <v>401700</v>
          </cell>
          <cell r="H170">
            <v>1800</v>
          </cell>
          <cell r="I170">
            <v>1024</v>
          </cell>
          <cell r="J170">
            <v>123</v>
          </cell>
          <cell r="K170" t="str">
            <v/>
          </cell>
          <cell r="L170" t="str">
            <v/>
          </cell>
          <cell r="M170" t="str">
            <v/>
          </cell>
          <cell r="N170" t="str">
            <v>Matter # 2022</v>
          </cell>
          <cell r="O170">
            <v>36525</v>
          </cell>
          <cell r="P170">
            <v>0</v>
          </cell>
          <cell r="Q170">
            <v>0</v>
          </cell>
          <cell r="R170">
            <v>1092</v>
          </cell>
          <cell r="S170">
            <v>62.81</v>
          </cell>
        </row>
        <row r="171">
          <cell r="E171" t="str">
            <v>WCG</v>
          </cell>
          <cell r="F171">
            <v>180</v>
          </cell>
          <cell r="G171">
            <v>401700</v>
          </cell>
          <cell r="H171">
            <v>1800</v>
          </cell>
          <cell r="I171">
            <v>1025</v>
          </cell>
          <cell r="J171">
            <v>123</v>
          </cell>
          <cell r="K171" t="str">
            <v/>
          </cell>
          <cell r="L171" t="str">
            <v/>
          </cell>
          <cell r="M171" t="str">
            <v/>
          </cell>
          <cell r="N171" t="str">
            <v>Matter # 2030</v>
          </cell>
          <cell r="O171">
            <v>36525</v>
          </cell>
          <cell r="P171">
            <v>0</v>
          </cell>
          <cell r="Q171">
            <v>0</v>
          </cell>
          <cell r="R171">
            <v>534.33000000000004</v>
          </cell>
          <cell r="S171">
            <v>3.73</v>
          </cell>
        </row>
        <row r="172">
          <cell r="E172" t="str">
            <v>WCG</v>
          </cell>
          <cell r="F172">
            <v>202</v>
          </cell>
          <cell r="G172">
            <v>401700</v>
          </cell>
          <cell r="H172">
            <v>1800</v>
          </cell>
          <cell r="I172">
            <v>1025</v>
          </cell>
          <cell r="J172">
            <v>123</v>
          </cell>
          <cell r="K172" t="str">
            <v/>
          </cell>
          <cell r="L172" t="str">
            <v/>
          </cell>
          <cell r="M172" t="str">
            <v/>
          </cell>
          <cell r="N172" t="str">
            <v>Matter # 2032</v>
          </cell>
          <cell r="O172">
            <v>36525</v>
          </cell>
          <cell r="P172">
            <v>0</v>
          </cell>
          <cell r="Q172">
            <v>0</v>
          </cell>
          <cell r="R172">
            <v>858</v>
          </cell>
          <cell r="S172">
            <v>16.2</v>
          </cell>
        </row>
        <row r="173">
          <cell r="E173" t="str">
            <v>WCG</v>
          </cell>
          <cell r="F173">
            <v>180</v>
          </cell>
          <cell r="G173">
            <v>401700</v>
          </cell>
          <cell r="H173">
            <v>1800</v>
          </cell>
          <cell r="I173">
            <v>1025</v>
          </cell>
          <cell r="J173">
            <v>123</v>
          </cell>
          <cell r="K173" t="str">
            <v/>
          </cell>
          <cell r="L173" t="str">
            <v/>
          </cell>
          <cell r="M173" t="str">
            <v/>
          </cell>
          <cell r="N173" t="str">
            <v>Matter # 2033</v>
          </cell>
          <cell r="O173">
            <v>36525</v>
          </cell>
          <cell r="P173">
            <v>0</v>
          </cell>
          <cell r="Q173">
            <v>0</v>
          </cell>
          <cell r="R173">
            <v>2847</v>
          </cell>
          <cell r="S173">
            <v>483.34</v>
          </cell>
        </row>
        <row r="174">
          <cell r="E174" t="str">
            <v>UCU</v>
          </cell>
          <cell r="F174">
            <v>180</v>
          </cell>
          <cell r="G174">
            <v>401700</v>
          </cell>
          <cell r="H174">
            <v>1800</v>
          </cell>
          <cell r="I174">
            <v>4223</v>
          </cell>
          <cell r="J174">
            <v>999</v>
          </cell>
          <cell r="K174" t="str">
            <v/>
          </cell>
          <cell r="L174" t="str">
            <v/>
          </cell>
          <cell r="M174" t="str">
            <v/>
          </cell>
          <cell r="N174" t="str">
            <v>Matter #2040</v>
          </cell>
          <cell r="O174">
            <v>36525</v>
          </cell>
          <cell r="P174">
            <v>0</v>
          </cell>
          <cell r="Q174">
            <v>0</v>
          </cell>
          <cell r="R174">
            <v>598</v>
          </cell>
          <cell r="S174">
            <v>0</v>
          </cell>
        </row>
        <row r="175">
          <cell r="E175" t="str">
            <v>UCG</v>
          </cell>
          <cell r="F175">
            <v>180</v>
          </cell>
          <cell r="G175">
            <v>401700</v>
          </cell>
          <cell r="H175">
            <v>1800</v>
          </cell>
          <cell r="I175">
            <v>1500</v>
          </cell>
          <cell r="J175">
            <v>999</v>
          </cell>
          <cell r="K175" t="str">
            <v/>
          </cell>
          <cell r="L175" t="str">
            <v/>
          </cell>
          <cell r="M175" t="str">
            <v/>
          </cell>
          <cell r="N175" t="str">
            <v>Matter # 2400</v>
          </cell>
          <cell r="O175">
            <v>36525</v>
          </cell>
          <cell r="P175">
            <v>1560</v>
          </cell>
          <cell r="Q175">
            <v>17.350000000000001</v>
          </cell>
          <cell r="R175">
            <v>8096</v>
          </cell>
          <cell r="S175">
            <v>324.27999999999997</v>
          </cell>
        </row>
        <row r="176">
          <cell r="E176" t="str">
            <v>TRN</v>
          </cell>
          <cell r="F176">
            <v>180</v>
          </cell>
          <cell r="G176">
            <v>401700</v>
          </cell>
          <cell r="H176">
            <v>1800</v>
          </cell>
          <cell r="I176">
            <v>4500</v>
          </cell>
          <cell r="J176">
            <v>475</v>
          </cell>
          <cell r="K176" t="str">
            <v/>
          </cell>
          <cell r="L176" t="str">
            <v/>
          </cell>
          <cell r="M176" t="str">
            <v/>
          </cell>
          <cell r="N176" t="str">
            <v>Matter # 250</v>
          </cell>
          <cell r="O176">
            <v>36525</v>
          </cell>
          <cell r="P176">
            <v>0</v>
          </cell>
          <cell r="Q176">
            <v>0</v>
          </cell>
          <cell r="R176">
            <v>714.5</v>
          </cell>
          <cell r="S176">
            <v>13.07</v>
          </cell>
        </row>
        <row r="177">
          <cell r="E177" t="str">
            <v>UCU</v>
          </cell>
          <cell r="F177">
            <v>180</v>
          </cell>
          <cell r="G177">
            <v>401700</v>
          </cell>
          <cell r="H177">
            <v>1800</v>
          </cell>
          <cell r="I177">
            <v>4100</v>
          </cell>
          <cell r="J177">
            <v>999</v>
          </cell>
          <cell r="K177" t="str">
            <v/>
          </cell>
          <cell r="L177" t="str">
            <v/>
          </cell>
          <cell r="M177" t="str">
            <v/>
          </cell>
          <cell r="N177" t="str">
            <v>Matter # 28</v>
          </cell>
          <cell r="O177">
            <v>36525</v>
          </cell>
          <cell r="P177">
            <v>0</v>
          </cell>
          <cell r="Q177">
            <v>0</v>
          </cell>
          <cell r="R177">
            <v>247</v>
          </cell>
          <cell r="S177">
            <v>0</v>
          </cell>
        </row>
        <row r="178">
          <cell r="E178" t="str">
            <v>UCU</v>
          </cell>
          <cell r="F178">
            <v>180</v>
          </cell>
          <cell r="G178">
            <v>401700</v>
          </cell>
          <cell r="H178">
            <v>1800</v>
          </cell>
          <cell r="I178">
            <v>4100</v>
          </cell>
          <cell r="J178">
            <v>999</v>
          </cell>
          <cell r="K178" t="str">
            <v/>
          </cell>
          <cell r="L178" t="str">
            <v/>
          </cell>
          <cell r="M178" t="str">
            <v/>
          </cell>
          <cell r="N178" t="str">
            <v>Matter # 29</v>
          </cell>
          <cell r="O178">
            <v>36525</v>
          </cell>
          <cell r="P178">
            <v>3198</v>
          </cell>
          <cell r="Q178">
            <v>20.100000000000001</v>
          </cell>
          <cell r="R178">
            <v>20020</v>
          </cell>
          <cell r="S178">
            <v>679.77</v>
          </cell>
        </row>
        <row r="179">
          <cell r="E179" t="str">
            <v>AEC</v>
          </cell>
          <cell r="F179">
            <v>180</v>
          </cell>
          <cell r="G179">
            <v>401700</v>
          </cell>
          <cell r="H179">
            <v>1800</v>
          </cell>
          <cell r="I179">
            <v>7002</v>
          </cell>
          <cell r="J179">
            <v>999</v>
          </cell>
          <cell r="K179" t="str">
            <v/>
          </cell>
          <cell r="L179" t="str">
            <v/>
          </cell>
          <cell r="M179" t="str">
            <v/>
          </cell>
          <cell r="N179" t="str">
            <v>Matter # 3000</v>
          </cell>
          <cell r="O179">
            <v>36525</v>
          </cell>
          <cell r="P179">
            <v>273</v>
          </cell>
          <cell r="Q179">
            <v>6</v>
          </cell>
          <cell r="R179">
            <v>2509</v>
          </cell>
          <cell r="S179">
            <v>172.2</v>
          </cell>
        </row>
        <row r="180">
          <cell r="E180" t="str">
            <v>UCG</v>
          </cell>
          <cell r="F180">
            <v>180</v>
          </cell>
          <cell r="G180">
            <v>401700</v>
          </cell>
          <cell r="H180">
            <v>1800</v>
          </cell>
          <cell r="I180">
            <v>1500</v>
          </cell>
          <cell r="J180">
            <v>999</v>
          </cell>
          <cell r="K180" t="str">
            <v/>
          </cell>
          <cell r="L180" t="str">
            <v/>
          </cell>
          <cell r="M180" t="str">
            <v/>
          </cell>
          <cell r="N180" t="str">
            <v>Matter # 30006</v>
          </cell>
          <cell r="O180">
            <v>36525</v>
          </cell>
          <cell r="P180">
            <v>19712</v>
          </cell>
          <cell r="Q180">
            <v>190.51</v>
          </cell>
          <cell r="R180">
            <v>19803</v>
          </cell>
          <cell r="S180">
            <v>190.51</v>
          </cell>
        </row>
        <row r="181">
          <cell r="E181" t="str">
            <v>AEC</v>
          </cell>
          <cell r="F181">
            <v>180</v>
          </cell>
          <cell r="G181">
            <v>401700</v>
          </cell>
          <cell r="H181">
            <v>1800</v>
          </cell>
          <cell r="I181">
            <v>7002</v>
          </cell>
          <cell r="J181">
            <v>999</v>
          </cell>
          <cell r="K181" t="str">
            <v/>
          </cell>
          <cell r="L181" t="str">
            <v/>
          </cell>
          <cell r="M181" t="str">
            <v/>
          </cell>
          <cell r="N181" t="str">
            <v>Matter # 30008</v>
          </cell>
          <cell r="O181">
            <v>36525</v>
          </cell>
          <cell r="P181">
            <v>0</v>
          </cell>
          <cell r="Q181">
            <v>0</v>
          </cell>
          <cell r="R181">
            <v>193.12</v>
          </cell>
          <cell r="S181">
            <v>16.46</v>
          </cell>
        </row>
        <row r="182">
          <cell r="E182" t="str">
            <v>AEC</v>
          </cell>
          <cell r="F182">
            <v>180</v>
          </cell>
          <cell r="G182">
            <v>401700</v>
          </cell>
          <cell r="H182">
            <v>1800</v>
          </cell>
          <cell r="I182">
            <v>7002</v>
          </cell>
          <cell r="J182">
            <v>999</v>
          </cell>
          <cell r="K182" t="str">
            <v/>
          </cell>
          <cell r="L182" t="str">
            <v/>
          </cell>
          <cell r="M182" t="str">
            <v/>
          </cell>
          <cell r="N182" t="str">
            <v>Matter #30015</v>
          </cell>
          <cell r="O182">
            <v>36525</v>
          </cell>
          <cell r="P182">
            <v>0</v>
          </cell>
          <cell r="Q182">
            <v>0</v>
          </cell>
          <cell r="R182">
            <v>0</v>
          </cell>
          <cell r="S182">
            <v>4.05</v>
          </cell>
        </row>
        <row r="183">
          <cell r="E183" t="str">
            <v>UCU</v>
          </cell>
          <cell r="F183">
            <v>180</v>
          </cell>
          <cell r="G183">
            <v>401700</v>
          </cell>
          <cell r="H183">
            <v>1800</v>
          </cell>
          <cell r="I183">
            <v>4100</v>
          </cell>
          <cell r="J183">
            <v>999</v>
          </cell>
          <cell r="K183" t="str">
            <v/>
          </cell>
          <cell r="L183" t="str">
            <v/>
          </cell>
          <cell r="M183" t="str">
            <v/>
          </cell>
          <cell r="N183" t="str">
            <v>Matter # 30026</v>
          </cell>
          <cell r="O183">
            <v>36525</v>
          </cell>
          <cell r="P183">
            <v>640</v>
          </cell>
          <cell r="Q183">
            <v>0</v>
          </cell>
          <cell r="R183">
            <v>3892</v>
          </cell>
          <cell r="S183">
            <v>217.43</v>
          </cell>
        </row>
        <row r="184">
          <cell r="E184" t="str">
            <v>AEC</v>
          </cell>
          <cell r="F184">
            <v>180</v>
          </cell>
          <cell r="G184">
            <v>401700</v>
          </cell>
          <cell r="H184">
            <v>1800</v>
          </cell>
          <cell r="I184">
            <v>7002</v>
          </cell>
          <cell r="J184">
            <v>999</v>
          </cell>
          <cell r="K184" t="str">
            <v/>
          </cell>
          <cell r="L184" t="str">
            <v/>
          </cell>
          <cell r="M184" t="str">
            <v/>
          </cell>
          <cell r="N184" t="str">
            <v>Matter #30034</v>
          </cell>
          <cell r="O184">
            <v>36525</v>
          </cell>
          <cell r="P184">
            <v>0</v>
          </cell>
          <cell r="Q184">
            <v>0</v>
          </cell>
          <cell r="R184">
            <v>64</v>
          </cell>
          <cell r="S184">
            <v>0</v>
          </cell>
        </row>
        <row r="185">
          <cell r="E185" t="str">
            <v>MPG</v>
          </cell>
          <cell r="F185">
            <v>180</v>
          </cell>
          <cell r="G185">
            <v>401700</v>
          </cell>
          <cell r="H185">
            <v>1800</v>
          </cell>
          <cell r="I185">
            <v>1023</v>
          </cell>
          <cell r="J185">
            <v>123</v>
          </cell>
          <cell r="K185" t="str">
            <v/>
          </cell>
          <cell r="L185" t="str">
            <v/>
          </cell>
          <cell r="M185" t="str">
            <v/>
          </cell>
          <cell r="N185" t="str">
            <v>Matter # 30036</v>
          </cell>
          <cell r="O185">
            <v>36525</v>
          </cell>
          <cell r="P185">
            <v>0</v>
          </cell>
          <cell r="Q185">
            <v>0</v>
          </cell>
          <cell r="R185">
            <v>1221</v>
          </cell>
          <cell r="S185">
            <v>188.12</v>
          </cell>
        </row>
        <row r="186">
          <cell r="E186" t="str">
            <v>UCU</v>
          </cell>
          <cell r="F186">
            <v>180</v>
          </cell>
          <cell r="G186">
            <v>401700</v>
          </cell>
          <cell r="H186">
            <v>1800</v>
          </cell>
          <cell r="I186">
            <v>4100</v>
          </cell>
          <cell r="J186">
            <v>999</v>
          </cell>
          <cell r="K186" t="str">
            <v/>
          </cell>
          <cell r="L186" t="str">
            <v/>
          </cell>
          <cell r="M186" t="str">
            <v/>
          </cell>
          <cell r="N186" t="str">
            <v>Matter # 30043</v>
          </cell>
          <cell r="O186">
            <v>36525</v>
          </cell>
          <cell r="P186">
            <v>0</v>
          </cell>
          <cell r="Q186">
            <v>0</v>
          </cell>
          <cell r="R186">
            <v>96</v>
          </cell>
          <cell r="S186">
            <v>0</v>
          </cell>
        </row>
        <row r="187">
          <cell r="E187" t="str">
            <v>UCU</v>
          </cell>
          <cell r="F187">
            <v>180</v>
          </cell>
          <cell r="G187">
            <v>401700</v>
          </cell>
          <cell r="H187">
            <v>1800</v>
          </cell>
          <cell r="I187">
            <v>4100</v>
          </cell>
          <cell r="J187">
            <v>999</v>
          </cell>
          <cell r="K187" t="str">
            <v>10004044</v>
          </cell>
          <cell r="L187" t="str">
            <v>ACT</v>
          </cell>
          <cell r="M187" t="str">
            <v/>
          </cell>
          <cell r="N187" t="str">
            <v>Matter # 30050</v>
          </cell>
          <cell r="O187">
            <v>36525</v>
          </cell>
          <cell r="P187">
            <v>0</v>
          </cell>
          <cell r="Q187">
            <v>0</v>
          </cell>
          <cell r="R187">
            <v>4582.5</v>
          </cell>
          <cell r="S187">
            <v>140.81</v>
          </cell>
        </row>
        <row r="188">
          <cell r="E188" t="str">
            <v>AEC</v>
          </cell>
          <cell r="F188">
            <v>180</v>
          </cell>
          <cell r="G188">
            <v>401700</v>
          </cell>
          <cell r="H188">
            <v>1800</v>
          </cell>
          <cell r="I188">
            <v>7002</v>
          </cell>
          <cell r="J188">
            <v>999</v>
          </cell>
          <cell r="K188" t="str">
            <v/>
          </cell>
          <cell r="L188" t="str">
            <v/>
          </cell>
          <cell r="M188" t="str">
            <v/>
          </cell>
          <cell r="N188" t="str">
            <v>Matter # 30051</v>
          </cell>
          <cell r="O188">
            <v>36525</v>
          </cell>
          <cell r="P188">
            <v>0</v>
          </cell>
          <cell r="Q188">
            <v>6.95</v>
          </cell>
          <cell r="R188">
            <v>80625.75</v>
          </cell>
          <cell r="S188">
            <v>22870.73</v>
          </cell>
        </row>
        <row r="189">
          <cell r="E189" t="str">
            <v>UED</v>
          </cell>
          <cell r="F189">
            <v>180</v>
          </cell>
          <cell r="G189">
            <v>401700</v>
          </cell>
          <cell r="H189">
            <v>1800</v>
          </cell>
          <cell r="I189">
            <v>6130</v>
          </cell>
          <cell r="J189">
            <v>999</v>
          </cell>
          <cell r="K189" t="str">
            <v/>
          </cell>
          <cell r="L189" t="str">
            <v/>
          </cell>
          <cell r="M189" t="str">
            <v/>
          </cell>
          <cell r="N189" t="str">
            <v>Matter # 30053</v>
          </cell>
          <cell r="O189">
            <v>36525</v>
          </cell>
          <cell r="P189">
            <v>25702</v>
          </cell>
          <cell r="Q189">
            <v>1144.94</v>
          </cell>
          <cell r="R189">
            <v>408664.47</v>
          </cell>
          <cell r="S189">
            <v>14456.25</v>
          </cell>
        </row>
        <row r="190">
          <cell r="E190" t="str">
            <v>UCU</v>
          </cell>
          <cell r="F190">
            <v>180</v>
          </cell>
          <cell r="G190">
            <v>401700</v>
          </cell>
          <cell r="H190">
            <v>1800</v>
          </cell>
          <cell r="I190">
            <v>4100</v>
          </cell>
          <cell r="J190">
            <v>999</v>
          </cell>
          <cell r="K190" t="str">
            <v>10004740</v>
          </cell>
          <cell r="L190" t="str">
            <v>ACT</v>
          </cell>
          <cell r="M190" t="str">
            <v/>
          </cell>
          <cell r="N190" t="str">
            <v>Matter #30054</v>
          </cell>
          <cell r="O190">
            <v>36525</v>
          </cell>
          <cell r="P190">
            <v>33554</v>
          </cell>
          <cell r="Q190">
            <v>2500.1799999999998</v>
          </cell>
          <cell r="R190">
            <v>465073.06</v>
          </cell>
          <cell r="S190">
            <v>19413.73</v>
          </cell>
        </row>
        <row r="191">
          <cell r="E191" t="str">
            <v>AEC</v>
          </cell>
          <cell r="F191">
            <v>180</v>
          </cell>
          <cell r="G191">
            <v>401700</v>
          </cell>
          <cell r="H191">
            <v>1800</v>
          </cell>
          <cell r="I191">
            <v>7002</v>
          </cell>
          <cell r="J191">
            <v>999</v>
          </cell>
          <cell r="K191" t="str">
            <v/>
          </cell>
          <cell r="L191" t="str">
            <v/>
          </cell>
          <cell r="M191" t="str">
            <v/>
          </cell>
          <cell r="N191" t="str">
            <v>Matter #30055</v>
          </cell>
          <cell r="O191">
            <v>36525</v>
          </cell>
          <cell r="P191">
            <v>0</v>
          </cell>
          <cell r="Q191">
            <v>0</v>
          </cell>
          <cell r="R191">
            <v>14624</v>
          </cell>
          <cell r="S191">
            <v>47.48</v>
          </cell>
        </row>
        <row r="192">
          <cell r="E192" t="str">
            <v>AEC</v>
          </cell>
          <cell r="F192">
            <v>180</v>
          </cell>
          <cell r="G192">
            <v>401700</v>
          </cell>
          <cell r="H192">
            <v>1800</v>
          </cell>
          <cell r="I192">
            <v>7002</v>
          </cell>
          <cell r="J192">
            <v>999</v>
          </cell>
          <cell r="K192" t="str">
            <v/>
          </cell>
          <cell r="L192" t="str">
            <v/>
          </cell>
          <cell r="M192" t="str">
            <v/>
          </cell>
          <cell r="N192" t="str">
            <v>Matter #30056</v>
          </cell>
          <cell r="O192">
            <v>36525</v>
          </cell>
          <cell r="P192">
            <v>0</v>
          </cell>
          <cell r="Q192">
            <v>0</v>
          </cell>
          <cell r="R192">
            <v>3488</v>
          </cell>
          <cell r="S192">
            <v>0</v>
          </cell>
        </row>
        <row r="193">
          <cell r="E193" t="str">
            <v>MPD</v>
          </cell>
          <cell r="F193">
            <v>112</v>
          </cell>
          <cell r="G193">
            <v>401700</v>
          </cell>
          <cell r="H193">
            <v>1800</v>
          </cell>
          <cell r="I193">
            <v>5131</v>
          </cell>
          <cell r="J193">
            <v>120</v>
          </cell>
          <cell r="K193" t="str">
            <v/>
          </cell>
          <cell r="L193" t="str">
            <v/>
          </cell>
          <cell r="M193" t="str">
            <v/>
          </cell>
          <cell r="N193" t="str">
            <v>Matter #30057</v>
          </cell>
          <cell r="O193">
            <v>36525</v>
          </cell>
          <cell r="P193">
            <v>0</v>
          </cell>
          <cell r="Q193">
            <v>0</v>
          </cell>
          <cell r="R193">
            <v>608</v>
          </cell>
          <cell r="S193">
            <v>0</v>
          </cell>
        </row>
        <row r="194">
          <cell r="E194" t="str">
            <v>AEC</v>
          </cell>
          <cell r="F194">
            <v>180</v>
          </cell>
          <cell r="G194">
            <v>401700</v>
          </cell>
          <cell r="H194">
            <v>1800</v>
          </cell>
          <cell r="I194">
            <v>7002</v>
          </cell>
          <cell r="J194">
            <v>999</v>
          </cell>
          <cell r="K194" t="str">
            <v/>
          </cell>
          <cell r="L194" t="str">
            <v/>
          </cell>
          <cell r="M194" t="str">
            <v/>
          </cell>
          <cell r="N194" t="str">
            <v>Matter #30058</v>
          </cell>
          <cell r="O194">
            <v>36525</v>
          </cell>
          <cell r="P194">
            <v>0</v>
          </cell>
          <cell r="Q194">
            <v>0</v>
          </cell>
          <cell r="R194">
            <v>6128</v>
          </cell>
          <cell r="S194">
            <v>32.83</v>
          </cell>
        </row>
        <row r="195">
          <cell r="E195" t="str">
            <v>UCU</v>
          </cell>
          <cell r="F195">
            <v>180</v>
          </cell>
          <cell r="G195">
            <v>401700</v>
          </cell>
          <cell r="H195">
            <v>1800</v>
          </cell>
          <cell r="I195">
            <v>4100</v>
          </cell>
          <cell r="J195">
            <v>999</v>
          </cell>
          <cell r="K195" t="str">
            <v/>
          </cell>
          <cell r="L195" t="str">
            <v/>
          </cell>
          <cell r="M195" t="str">
            <v/>
          </cell>
          <cell r="N195" t="str">
            <v>Matter #30059</v>
          </cell>
          <cell r="O195">
            <v>36525</v>
          </cell>
          <cell r="P195">
            <v>0</v>
          </cell>
          <cell r="Q195">
            <v>0</v>
          </cell>
          <cell r="R195">
            <v>3298</v>
          </cell>
          <cell r="S195">
            <v>21.77</v>
          </cell>
        </row>
        <row r="196">
          <cell r="E196" t="str">
            <v>AEC</v>
          </cell>
          <cell r="F196">
            <v>180</v>
          </cell>
          <cell r="G196">
            <v>401700</v>
          </cell>
          <cell r="H196">
            <v>1800</v>
          </cell>
          <cell r="I196">
            <v>7002</v>
          </cell>
          <cell r="J196">
            <v>999</v>
          </cell>
          <cell r="K196" t="str">
            <v/>
          </cell>
          <cell r="L196" t="str">
            <v/>
          </cell>
          <cell r="M196" t="str">
            <v/>
          </cell>
          <cell r="N196" t="str">
            <v>Matter #30060</v>
          </cell>
          <cell r="O196">
            <v>36525</v>
          </cell>
          <cell r="P196">
            <v>27821.75</v>
          </cell>
          <cell r="Q196">
            <v>712.26</v>
          </cell>
          <cell r="R196">
            <v>205740.25</v>
          </cell>
          <cell r="S196">
            <v>24742.85</v>
          </cell>
        </row>
        <row r="197">
          <cell r="E197" t="str">
            <v>AEC</v>
          </cell>
          <cell r="F197">
            <v>180</v>
          </cell>
          <cell r="G197">
            <v>401700</v>
          </cell>
          <cell r="H197">
            <v>1800</v>
          </cell>
          <cell r="I197">
            <v>7002</v>
          </cell>
          <cell r="J197">
            <v>999</v>
          </cell>
          <cell r="K197" t="str">
            <v/>
          </cell>
          <cell r="L197" t="str">
            <v/>
          </cell>
          <cell r="M197" t="str">
            <v/>
          </cell>
          <cell r="N197" t="str">
            <v>Matter #30061</v>
          </cell>
          <cell r="O197">
            <v>36525</v>
          </cell>
          <cell r="P197">
            <v>0</v>
          </cell>
          <cell r="Q197">
            <v>0</v>
          </cell>
          <cell r="R197">
            <v>624</v>
          </cell>
          <cell r="S197">
            <v>7.96</v>
          </cell>
        </row>
        <row r="198">
          <cell r="E198" t="str">
            <v>UER</v>
          </cell>
          <cell r="F198">
            <v>180</v>
          </cell>
          <cell r="G198">
            <v>401700</v>
          </cell>
          <cell r="H198">
            <v>1800</v>
          </cell>
          <cell r="I198">
            <v>2041</v>
          </cell>
          <cell r="J198">
            <v>999</v>
          </cell>
          <cell r="K198" t="str">
            <v/>
          </cell>
          <cell r="L198" t="str">
            <v/>
          </cell>
          <cell r="M198" t="str">
            <v/>
          </cell>
          <cell r="N198" t="str">
            <v>Matter #30062</v>
          </cell>
          <cell r="O198">
            <v>36525</v>
          </cell>
          <cell r="P198">
            <v>0</v>
          </cell>
          <cell r="Q198">
            <v>0</v>
          </cell>
          <cell r="R198">
            <v>15136</v>
          </cell>
          <cell r="S198">
            <v>134.30000000000001</v>
          </cell>
        </row>
        <row r="199">
          <cell r="E199" t="str">
            <v>AEC</v>
          </cell>
          <cell r="F199">
            <v>180</v>
          </cell>
          <cell r="G199">
            <v>401700</v>
          </cell>
          <cell r="H199">
            <v>1800</v>
          </cell>
          <cell r="I199">
            <v>7002</v>
          </cell>
          <cell r="J199">
            <v>999</v>
          </cell>
          <cell r="K199" t="str">
            <v/>
          </cell>
          <cell r="L199" t="str">
            <v/>
          </cell>
          <cell r="M199" t="str">
            <v/>
          </cell>
          <cell r="N199" t="str">
            <v>Matter #30063</v>
          </cell>
          <cell r="O199">
            <v>36525</v>
          </cell>
          <cell r="P199">
            <v>0</v>
          </cell>
          <cell r="Q199">
            <v>0</v>
          </cell>
          <cell r="R199">
            <v>12672</v>
          </cell>
          <cell r="S199">
            <v>1488.62</v>
          </cell>
        </row>
        <row r="200">
          <cell r="E200" t="str">
            <v>UED</v>
          </cell>
          <cell r="F200">
            <v>180</v>
          </cell>
          <cell r="G200">
            <v>401700</v>
          </cell>
          <cell r="H200">
            <v>1800</v>
          </cell>
          <cell r="I200">
            <v>6132</v>
          </cell>
          <cell r="J200">
            <v>999</v>
          </cell>
          <cell r="K200" t="str">
            <v>10006639</v>
          </cell>
          <cell r="L200" t="str">
            <v>ACT</v>
          </cell>
          <cell r="M200" t="str">
            <v/>
          </cell>
          <cell r="N200" t="str">
            <v>Matter #30064</v>
          </cell>
          <cell r="O200">
            <v>36525</v>
          </cell>
          <cell r="P200">
            <v>14403</v>
          </cell>
          <cell r="Q200">
            <v>-9.51</v>
          </cell>
          <cell r="R200">
            <v>246499</v>
          </cell>
          <cell r="S200">
            <v>9885.8799999999992</v>
          </cell>
        </row>
        <row r="201">
          <cell r="E201" t="str">
            <v>UED</v>
          </cell>
          <cell r="F201">
            <v>997</v>
          </cell>
          <cell r="G201">
            <v>186001</v>
          </cell>
          <cell r="H201">
            <v>1800</v>
          </cell>
          <cell r="I201">
            <v>6132</v>
          </cell>
          <cell r="J201">
            <v>999</v>
          </cell>
          <cell r="K201" t="str">
            <v>10006749</v>
          </cell>
          <cell r="L201" t="str">
            <v>ACT</v>
          </cell>
          <cell r="M201" t="str">
            <v/>
          </cell>
          <cell r="N201" t="str">
            <v>Matter #30065</v>
          </cell>
          <cell r="O201">
            <v>36525</v>
          </cell>
          <cell r="P201">
            <v>39277.75</v>
          </cell>
          <cell r="Q201">
            <v>2601.5700000000002</v>
          </cell>
          <cell r="R201">
            <v>135085.75</v>
          </cell>
          <cell r="S201">
            <v>5497.73</v>
          </cell>
        </row>
        <row r="202">
          <cell r="E202" t="str">
            <v>UER</v>
          </cell>
          <cell r="F202">
            <v>180</v>
          </cell>
          <cell r="G202">
            <v>401700</v>
          </cell>
          <cell r="H202">
            <v>1800</v>
          </cell>
          <cell r="I202">
            <v>2041</v>
          </cell>
          <cell r="J202">
            <v>999</v>
          </cell>
          <cell r="K202" t="str">
            <v/>
          </cell>
          <cell r="L202" t="str">
            <v/>
          </cell>
          <cell r="M202" t="str">
            <v/>
          </cell>
          <cell r="N202" t="str">
            <v>Matter #30066</v>
          </cell>
          <cell r="O202">
            <v>36525</v>
          </cell>
          <cell r="P202">
            <v>2984</v>
          </cell>
          <cell r="Q202">
            <v>26.38</v>
          </cell>
          <cell r="R202">
            <v>81673.5</v>
          </cell>
          <cell r="S202">
            <v>1716.27</v>
          </cell>
        </row>
        <row r="203">
          <cell r="E203" t="str">
            <v>AEC</v>
          </cell>
          <cell r="F203">
            <v>180</v>
          </cell>
          <cell r="G203">
            <v>401700</v>
          </cell>
          <cell r="H203">
            <v>1800</v>
          </cell>
          <cell r="I203">
            <v>7002</v>
          </cell>
          <cell r="J203">
            <v>999</v>
          </cell>
          <cell r="K203" t="str">
            <v/>
          </cell>
          <cell r="L203" t="str">
            <v/>
          </cell>
          <cell r="M203" t="str">
            <v/>
          </cell>
          <cell r="N203" t="str">
            <v>Matter #30067</v>
          </cell>
          <cell r="O203">
            <v>36525</v>
          </cell>
          <cell r="P203">
            <v>0</v>
          </cell>
          <cell r="Q203">
            <v>2262.9499999999998</v>
          </cell>
          <cell r="R203">
            <v>46613.5</v>
          </cell>
          <cell r="S203">
            <v>4037</v>
          </cell>
        </row>
        <row r="204">
          <cell r="E204" t="str">
            <v>UER</v>
          </cell>
          <cell r="F204">
            <v>180</v>
          </cell>
          <cell r="G204">
            <v>401700</v>
          </cell>
          <cell r="H204">
            <v>1800</v>
          </cell>
          <cell r="I204">
            <v>2041</v>
          </cell>
          <cell r="J204">
            <v>999</v>
          </cell>
          <cell r="K204" t="str">
            <v/>
          </cell>
          <cell r="L204" t="str">
            <v/>
          </cell>
          <cell r="M204" t="str">
            <v/>
          </cell>
          <cell r="N204" t="str">
            <v>Matter #30068</v>
          </cell>
          <cell r="O204">
            <v>36525</v>
          </cell>
          <cell r="P204">
            <v>35.25</v>
          </cell>
          <cell r="Q204">
            <v>1068.47</v>
          </cell>
          <cell r="R204">
            <v>84035.25</v>
          </cell>
          <cell r="S204">
            <v>6071.31</v>
          </cell>
        </row>
        <row r="205">
          <cell r="E205" t="str">
            <v>AEC</v>
          </cell>
          <cell r="F205">
            <v>180</v>
          </cell>
          <cell r="G205">
            <v>401700</v>
          </cell>
          <cell r="H205">
            <v>1800</v>
          </cell>
          <cell r="I205">
            <v>7002</v>
          </cell>
          <cell r="J205">
            <v>999</v>
          </cell>
          <cell r="K205" t="str">
            <v/>
          </cell>
          <cell r="L205" t="str">
            <v/>
          </cell>
          <cell r="M205" t="str">
            <v/>
          </cell>
          <cell r="N205" t="str">
            <v>Matter #30069</v>
          </cell>
          <cell r="O205">
            <v>36525</v>
          </cell>
          <cell r="P205">
            <v>36180</v>
          </cell>
          <cell r="Q205">
            <v>6892.84</v>
          </cell>
          <cell r="R205">
            <v>208260</v>
          </cell>
          <cell r="S205">
            <v>14338.73</v>
          </cell>
        </row>
        <row r="206">
          <cell r="E206" t="str">
            <v>UER</v>
          </cell>
          <cell r="F206">
            <v>180</v>
          </cell>
          <cell r="G206">
            <v>401700</v>
          </cell>
          <cell r="H206">
            <v>1800</v>
          </cell>
          <cell r="I206">
            <v>2041</v>
          </cell>
          <cell r="J206">
            <v>999</v>
          </cell>
          <cell r="K206" t="str">
            <v/>
          </cell>
          <cell r="L206" t="str">
            <v/>
          </cell>
          <cell r="M206" t="str">
            <v/>
          </cell>
          <cell r="N206" t="str">
            <v>Matter #30070</v>
          </cell>
          <cell r="O206">
            <v>36525</v>
          </cell>
          <cell r="P206">
            <v>35183.870000000003</v>
          </cell>
          <cell r="Q206">
            <v>1923.98</v>
          </cell>
          <cell r="R206">
            <v>272831.87</v>
          </cell>
          <cell r="S206">
            <v>11867.45</v>
          </cell>
        </row>
        <row r="207">
          <cell r="E207" t="str">
            <v>UED</v>
          </cell>
          <cell r="F207">
            <v>180</v>
          </cell>
          <cell r="G207">
            <v>401700</v>
          </cell>
          <cell r="H207">
            <v>1800</v>
          </cell>
          <cell r="I207">
            <v>6132</v>
          </cell>
          <cell r="J207">
            <v>999</v>
          </cell>
          <cell r="K207" t="str">
            <v>10008519</v>
          </cell>
          <cell r="L207" t="str">
            <v>ACT</v>
          </cell>
          <cell r="M207" t="str">
            <v/>
          </cell>
          <cell r="N207" t="str">
            <v>Matter #30072</v>
          </cell>
          <cell r="O207">
            <v>36525</v>
          </cell>
          <cell r="P207">
            <v>3600</v>
          </cell>
          <cell r="Q207">
            <v>7.2</v>
          </cell>
          <cell r="R207">
            <v>3600</v>
          </cell>
          <cell r="S207">
            <v>7.2</v>
          </cell>
        </row>
        <row r="208">
          <cell r="E208" t="str">
            <v>UER</v>
          </cell>
          <cell r="F208">
            <v>180</v>
          </cell>
          <cell r="G208">
            <v>401700</v>
          </cell>
          <cell r="H208">
            <v>1800</v>
          </cell>
          <cell r="I208">
            <v>2041</v>
          </cell>
          <cell r="J208">
            <v>999</v>
          </cell>
          <cell r="K208" t="str">
            <v/>
          </cell>
          <cell r="L208" t="str">
            <v/>
          </cell>
          <cell r="M208" t="str">
            <v/>
          </cell>
          <cell r="N208" t="str">
            <v>Matter #30073</v>
          </cell>
          <cell r="O208">
            <v>36525</v>
          </cell>
          <cell r="P208">
            <v>12032</v>
          </cell>
          <cell r="Q208">
            <v>18.3</v>
          </cell>
          <cell r="R208">
            <v>12032</v>
          </cell>
          <cell r="S208">
            <v>18.3</v>
          </cell>
        </row>
        <row r="209">
          <cell r="E209" t="str">
            <v>AEC</v>
          </cell>
          <cell r="F209">
            <v>180</v>
          </cell>
          <cell r="G209">
            <v>401700</v>
          </cell>
          <cell r="H209">
            <v>1800</v>
          </cell>
          <cell r="I209">
            <v>7002</v>
          </cell>
          <cell r="J209">
            <v>999</v>
          </cell>
          <cell r="K209" t="str">
            <v/>
          </cell>
          <cell r="L209" t="str">
            <v/>
          </cell>
          <cell r="M209" t="str">
            <v/>
          </cell>
          <cell r="N209" t="str">
            <v>Matter # 3010</v>
          </cell>
          <cell r="O209">
            <v>36525</v>
          </cell>
          <cell r="P209">
            <v>715</v>
          </cell>
          <cell r="Q209">
            <v>7.5</v>
          </cell>
          <cell r="R209">
            <v>4875</v>
          </cell>
          <cell r="S209">
            <v>160.35</v>
          </cell>
        </row>
        <row r="210">
          <cell r="E210" t="str">
            <v>AEC</v>
          </cell>
          <cell r="F210">
            <v>180</v>
          </cell>
          <cell r="G210">
            <v>401700</v>
          </cell>
          <cell r="H210">
            <v>1800</v>
          </cell>
          <cell r="I210">
            <v>7002</v>
          </cell>
          <cell r="J210">
            <v>999</v>
          </cell>
          <cell r="K210" t="str">
            <v/>
          </cell>
          <cell r="L210" t="str">
            <v/>
          </cell>
          <cell r="M210" t="str">
            <v/>
          </cell>
          <cell r="N210" t="str">
            <v>Matter # 3020</v>
          </cell>
          <cell r="O210">
            <v>36525</v>
          </cell>
          <cell r="P210">
            <v>3079</v>
          </cell>
          <cell r="Q210">
            <v>8.31</v>
          </cell>
          <cell r="R210">
            <v>65271.25</v>
          </cell>
          <cell r="S210">
            <v>6521.66</v>
          </cell>
        </row>
        <row r="211">
          <cell r="E211" t="str">
            <v>AEC</v>
          </cell>
          <cell r="F211">
            <v>180</v>
          </cell>
          <cell r="G211">
            <v>401700</v>
          </cell>
          <cell r="H211">
            <v>1800</v>
          </cell>
          <cell r="I211">
            <v>7002</v>
          </cell>
          <cell r="J211">
            <v>999</v>
          </cell>
          <cell r="K211" t="str">
            <v/>
          </cell>
          <cell r="L211" t="str">
            <v/>
          </cell>
          <cell r="M211" t="str">
            <v/>
          </cell>
          <cell r="N211" t="str">
            <v>Matter # 3100</v>
          </cell>
          <cell r="O211">
            <v>36525</v>
          </cell>
          <cell r="P211">
            <v>0</v>
          </cell>
          <cell r="Q211">
            <v>0</v>
          </cell>
          <cell r="R211">
            <v>3887</v>
          </cell>
          <cell r="S211">
            <v>0.84</v>
          </cell>
        </row>
        <row r="212">
          <cell r="E212" t="str">
            <v>AEC</v>
          </cell>
          <cell r="F212">
            <v>180</v>
          </cell>
          <cell r="G212">
            <v>401700</v>
          </cell>
          <cell r="H212">
            <v>1800</v>
          </cell>
          <cell r="I212">
            <v>7002</v>
          </cell>
          <cell r="J212">
            <v>999</v>
          </cell>
          <cell r="K212" t="str">
            <v/>
          </cell>
          <cell r="L212" t="str">
            <v/>
          </cell>
          <cell r="M212" t="str">
            <v/>
          </cell>
          <cell r="N212" t="str">
            <v>Matter # 3110</v>
          </cell>
          <cell r="O212">
            <v>36525</v>
          </cell>
          <cell r="P212">
            <v>117</v>
          </cell>
          <cell r="Q212">
            <v>0</v>
          </cell>
          <cell r="R212">
            <v>3484</v>
          </cell>
          <cell r="S212">
            <v>14.15</v>
          </cell>
        </row>
        <row r="213">
          <cell r="E213" t="str">
            <v>AEC</v>
          </cell>
          <cell r="F213">
            <v>180</v>
          </cell>
          <cell r="G213">
            <v>401700</v>
          </cell>
          <cell r="H213">
            <v>1800</v>
          </cell>
          <cell r="I213">
            <v>7002</v>
          </cell>
          <cell r="J213">
            <v>999</v>
          </cell>
          <cell r="K213" t="str">
            <v/>
          </cell>
          <cell r="L213" t="str">
            <v/>
          </cell>
          <cell r="M213" t="str">
            <v/>
          </cell>
          <cell r="N213" t="str">
            <v>Matter # 3130</v>
          </cell>
          <cell r="O213">
            <v>36525</v>
          </cell>
          <cell r="P213">
            <v>7878</v>
          </cell>
          <cell r="Q213">
            <v>545.41</v>
          </cell>
          <cell r="R213">
            <v>193574.25</v>
          </cell>
          <cell r="S213">
            <v>8390.6200000000008</v>
          </cell>
        </row>
        <row r="214">
          <cell r="E214" t="str">
            <v>AEC</v>
          </cell>
          <cell r="F214">
            <v>180</v>
          </cell>
          <cell r="G214">
            <v>401700</v>
          </cell>
          <cell r="H214">
            <v>1800</v>
          </cell>
          <cell r="I214">
            <v>7002</v>
          </cell>
          <cell r="J214">
            <v>999</v>
          </cell>
          <cell r="K214" t="str">
            <v/>
          </cell>
          <cell r="L214" t="str">
            <v/>
          </cell>
          <cell r="M214" t="str">
            <v/>
          </cell>
          <cell r="N214" t="str">
            <v>Matter # 3140</v>
          </cell>
          <cell r="O214">
            <v>36525</v>
          </cell>
          <cell r="P214">
            <v>0</v>
          </cell>
          <cell r="Q214">
            <v>31.4</v>
          </cell>
          <cell r="R214">
            <v>56029.5</v>
          </cell>
          <cell r="S214">
            <v>1858.32</v>
          </cell>
        </row>
        <row r="215">
          <cell r="E215" t="str">
            <v>AEC</v>
          </cell>
          <cell r="F215">
            <v>180</v>
          </cell>
          <cell r="G215">
            <v>401700</v>
          </cell>
          <cell r="H215">
            <v>1800</v>
          </cell>
          <cell r="I215">
            <v>7002</v>
          </cell>
          <cell r="J215">
            <v>999</v>
          </cell>
          <cell r="K215" t="str">
            <v/>
          </cell>
          <cell r="L215" t="str">
            <v/>
          </cell>
          <cell r="M215" t="str">
            <v/>
          </cell>
          <cell r="N215" t="str">
            <v>Matter # 3200</v>
          </cell>
          <cell r="O215">
            <v>36525</v>
          </cell>
          <cell r="P215">
            <v>0</v>
          </cell>
          <cell r="Q215">
            <v>0</v>
          </cell>
          <cell r="R215">
            <v>312</v>
          </cell>
          <cell r="S215">
            <v>17.170000000000002</v>
          </cell>
        </row>
        <row r="216">
          <cell r="E216" t="str">
            <v>AEC</v>
          </cell>
          <cell r="F216">
            <v>180</v>
          </cell>
          <cell r="G216">
            <v>401700</v>
          </cell>
          <cell r="H216">
            <v>1800</v>
          </cell>
          <cell r="I216">
            <v>7002</v>
          </cell>
          <cell r="J216">
            <v>999</v>
          </cell>
          <cell r="K216" t="str">
            <v/>
          </cell>
          <cell r="L216" t="str">
            <v/>
          </cell>
          <cell r="M216" t="str">
            <v/>
          </cell>
          <cell r="N216" t="str">
            <v>Matter # 3210</v>
          </cell>
          <cell r="O216">
            <v>36525</v>
          </cell>
          <cell r="P216">
            <v>52</v>
          </cell>
          <cell r="Q216">
            <v>0</v>
          </cell>
          <cell r="R216">
            <v>3991</v>
          </cell>
          <cell r="S216">
            <v>48.39</v>
          </cell>
        </row>
        <row r="217">
          <cell r="E217" t="str">
            <v>AEC</v>
          </cell>
          <cell r="F217">
            <v>180</v>
          </cell>
          <cell r="G217">
            <v>401700</v>
          </cell>
          <cell r="H217">
            <v>1800</v>
          </cell>
          <cell r="I217">
            <v>7002</v>
          </cell>
          <cell r="J217">
            <v>999</v>
          </cell>
          <cell r="K217" t="str">
            <v/>
          </cell>
          <cell r="L217" t="str">
            <v/>
          </cell>
          <cell r="M217" t="str">
            <v/>
          </cell>
          <cell r="N217" t="str">
            <v>Matter # 3230</v>
          </cell>
          <cell r="O217">
            <v>36525</v>
          </cell>
          <cell r="P217">
            <v>0</v>
          </cell>
          <cell r="Q217">
            <v>130.25</v>
          </cell>
          <cell r="R217">
            <v>50358.5</v>
          </cell>
          <cell r="S217">
            <v>3619.76</v>
          </cell>
        </row>
        <row r="218">
          <cell r="E218" t="str">
            <v>AEC</v>
          </cell>
          <cell r="F218">
            <v>180</v>
          </cell>
          <cell r="G218">
            <v>401700</v>
          </cell>
          <cell r="H218">
            <v>1800</v>
          </cell>
          <cell r="I218">
            <v>7002</v>
          </cell>
          <cell r="J218">
            <v>999</v>
          </cell>
          <cell r="K218" t="str">
            <v/>
          </cell>
          <cell r="L218" t="str">
            <v/>
          </cell>
          <cell r="M218" t="str">
            <v/>
          </cell>
          <cell r="N218" t="str">
            <v>Matter # 3235</v>
          </cell>
          <cell r="O218">
            <v>36525</v>
          </cell>
          <cell r="P218">
            <v>0</v>
          </cell>
          <cell r="Q218">
            <v>0</v>
          </cell>
          <cell r="R218">
            <v>22789</v>
          </cell>
          <cell r="S218">
            <v>395.33</v>
          </cell>
        </row>
        <row r="219">
          <cell r="E219" t="str">
            <v>AEC</v>
          </cell>
          <cell r="F219">
            <v>180</v>
          </cell>
          <cell r="G219">
            <v>401700</v>
          </cell>
          <cell r="H219">
            <v>1800</v>
          </cell>
          <cell r="I219">
            <v>7002</v>
          </cell>
          <cell r="J219">
            <v>999</v>
          </cell>
          <cell r="K219" t="str">
            <v/>
          </cell>
          <cell r="L219" t="str">
            <v/>
          </cell>
          <cell r="M219" t="str">
            <v/>
          </cell>
          <cell r="N219" t="str">
            <v>Matter # 3250</v>
          </cell>
          <cell r="O219">
            <v>36525</v>
          </cell>
          <cell r="P219">
            <v>11236.47</v>
          </cell>
          <cell r="Q219">
            <v>1350.47</v>
          </cell>
          <cell r="R219">
            <v>119307.36</v>
          </cell>
          <cell r="S219">
            <v>8706.67</v>
          </cell>
        </row>
        <row r="220">
          <cell r="E220" t="str">
            <v>AEC</v>
          </cell>
          <cell r="F220">
            <v>180</v>
          </cell>
          <cell r="G220">
            <v>401700</v>
          </cell>
          <cell r="H220">
            <v>1800</v>
          </cell>
          <cell r="I220">
            <v>7002</v>
          </cell>
          <cell r="J220">
            <v>999</v>
          </cell>
          <cell r="K220" t="str">
            <v/>
          </cell>
          <cell r="L220" t="str">
            <v/>
          </cell>
          <cell r="M220" t="str">
            <v/>
          </cell>
          <cell r="N220" t="str">
            <v>Matter #3260</v>
          </cell>
          <cell r="O220">
            <v>36525</v>
          </cell>
          <cell r="P220">
            <v>5122</v>
          </cell>
          <cell r="Q220">
            <v>1872.62</v>
          </cell>
          <cell r="R220">
            <v>26247</v>
          </cell>
          <cell r="S220">
            <v>5315.08</v>
          </cell>
        </row>
        <row r="221">
          <cell r="E221" t="str">
            <v>AEC</v>
          </cell>
          <cell r="F221">
            <v>180</v>
          </cell>
          <cell r="G221">
            <v>401700</v>
          </cell>
          <cell r="H221">
            <v>1800</v>
          </cell>
          <cell r="I221">
            <v>7002</v>
          </cell>
          <cell r="J221">
            <v>999</v>
          </cell>
          <cell r="K221" t="str">
            <v/>
          </cell>
          <cell r="L221" t="str">
            <v/>
          </cell>
          <cell r="M221" t="str">
            <v/>
          </cell>
          <cell r="N221" t="str">
            <v>Matter # 3300</v>
          </cell>
          <cell r="O221">
            <v>36525</v>
          </cell>
          <cell r="P221">
            <v>0</v>
          </cell>
          <cell r="Q221">
            <v>0</v>
          </cell>
          <cell r="R221">
            <v>299</v>
          </cell>
          <cell r="S221">
            <v>0</v>
          </cell>
        </row>
        <row r="222">
          <cell r="E222" t="str">
            <v>AEC</v>
          </cell>
          <cell r="F222">
            <v>180</v>
          </cell>
          <cell r="G222">
            <v>401700</v>
          </cell>
          <cell r="H222">
            <v>1800</v>
          </cell>
          <cell r="I222">
            <v>7002</v>
          </cell>
          <cell r="J222">
            <v>999</v>
          </cell>
          <cell r="K222" t="str">
            <v/>
          </cell>
          <cell r="L222" t="str">
            <v/>
          </cell>
          <cell r="M222" t="str">
            <v/>
          </cell>
          <cell r="N222" t="str">
            <v>Matter # 3310</v>
          </cell>
          <cell r="O222">
            <v>36525</v>
          </cell>
          <cell r="P222">
            <v>78</v>
          </cell>
          <cell r="Q222">
            <v>0</v>
          </cell>
          <cell r="R222">
            <v>3323.49</v>
          </cell>
          <cell r="S222">
            <v>23.77</v>
          </cell>
        </row>
        <row r="223">
          <cell r="E223" t="str">
            <v>AEC</v>
          </cell>
          <cell r="F223">
            <v>180</v>
          </cell>
          <cell r="G223">
            <v>401700</v>
          </cell>
          <cell r="H223">
            <v>1800</v>
          </cell>
          <cell r="I223">
            <v>7002</v>
          </cell>
          <cell r="J223">
            <v>999</v>
          </cell>
          <cell r="K223" t="str">
            <v/>
          </cell>
          <cell r="L223" t="str">
            <v/>
          </cell>
          <cell r="M223" t="str">
            <v/>
          </cell>
          <cell r="N223" t="str">
            <v>Matter # 3330</v>
          </cell>
          <cell r="O223">
            <v>36525</v>
          </cell>
          <cell r="P223">
            <v>0</v>
          </cell>
          <cell r="Q223">
            <v>0</v>
          </cell>
          <cell r="R223">
            <v>4732</v>
          </cell>
          <cell r="S223">
            <v>327.44</v>
          </cell>
        </row>
        <row r="224">
          <cell r="E224" t="str">
            <v>AEC</v>
          </cell>
          <cell r="F224">
            <v>180</v>
          </cell>
          <cell r="G224">
            <v>401700</v>
          </cell>
          <cell r="H224">
            <v>1800</v>
          </cell>
          <cell r="I224">
            <v>7002</v>
          </cell>
          <cell r="J224">
            <v>999</v>
          </cell>
          <cell r="K224" t="str">
            <v/>
          </cell>
          <cell r="L224" t="str">
            <v/>
          </cell>
          <cell r="M224" t="str">
            <v/>
          </cell>
          <cell r="N224" t="str">
            <v>Matter #3350</v>
          </cell>
          <cell r="O224">
            <v>36525</v>
          </cell>
          <cell r="P224">
            <v>0</v>
          </cell>
          <cell r="Q224">
            <v>0</v>
          </cell>
          <cell r="R224">
            <v>0</v>
          </cell>
          <cell r="S224">
            <v>6.72</v>
          </cell>
        </row>
        <row r="225">
          <cell r="E225" t="str">
            <v>AEC</v>
          </cell>
          <cell r="F225">
            <v>180</v>
          </cell>
          <cell r="G225">
            <v>401700</v>
          </cell>
          <cell r="H225">
            <v>1800</v>
          </cell>
          <cell r="I225">
            <v>7002</v>
          </cell>
          <cell r="J225">
            <v>999</v>
          </cell>
          <cell r="K225" t="str">
            <v/>
          </cell>
          <cell r="L225" t="str">
            <v/>
          </cell>
          <cell r="M225" t="str">
            <v/>
          </cell>
          <cell r="N225" t="str">
            <v>Matter #3360</v>
          </cell>
          <cell r="O225">
            <v>36525</v>
          </cell>
          <cell r="P225">
            <v>1822.7</v>
          </cell>
          <cell r="Q225">
            <v>211.71</v>
          </cell>
          <cell r="R225">
            <v>9865.9</v>
          </cell>
          <cell r="S225">
            <v>241.81</v>
          </cell>
        </row>
        <row r="226">
          <cell r="E226" t="str">
            <v>AEC</v>
          </cell>
          <cell r="F226">
            <v>180</v>
          </cell>
          <cell r="G226">
            <v>401700</v>
          </cell>
          <cell r="H226">
            <v>1800</v>
          </cell>
          <cell r="I226">
            <v>7002</v>
          </cell>
          <cell r="J226">
            <v>999</v>
          </cell>
          <cell r="K226" t="str">
            <v/>
          </cell>
          <cell r="L226" t="str">
            <v/>
          </cell>
          <cell r="M226" t="str">
            <v/>
          </cell>
          <cell r="N226" t="str">
            <v>Matter # 3400</v>
          </cell>
          <cell r="O226">
            <v>36525</v>
          </cell>
          <cell r="P226">
            <v>7111</v>
          </cell>
          <cell r="Q226">
            <v>396.43</v>
          </cell>
          <cell r="R226">
            <v>68858</v>
          </cell>
          <cell r="S226">
            <v>6666.38</v>
          </cell>
        </row>
        <row r="227">
          <cell r="E227" t="str">
            <v>AEC</v>
          </cell>
          <cell r="F227">
            <v>180</v>
          </cell>
          <cell r="G227">
            <v>401700</v>
          </cell>
          <cell r="H227">
            <v>1800</v>
          </cell>
          <cell r="I227">
            <v>7002</v>
          </cell>
          <cell r="J227">
            <v>999</v>
          </cell>
          <cell r="K227" t="str">
            <v/>
          </cell>
          <cell r="L227" t="str">
            <v/>
          </cell>
          <cell r="M227" t="str">
            <v/>
          </cell>
          <cell r="N227" t="str">
            <v>Matter # 3410</v>
          </cell>
          <cell r="O227">
            <v>36525</v>
          </cell>
          <cell r="P227">
            <v>0</v>
          </cell>
          <cell r="Q227">
            <v>0</v>
          </cell>
          <cell r="R227">
            <v>4290</v>
          </cell>
          <cell r="S227">
            <v>290</v>
          </cell>
        </row>
        <row r="228">
          <cell r="E228" t="str">
            <v>AEC</v>
          </cell>
          <cell r="F228">
            <v>180</v>
          </cell>
          <cell r="G228">
            <v>401700</v>
          </cell>
          <cell r="H228">
            <v>1800</v>
          </cell>
          <cell r="I228">
            <v>7002</v>
          </cell>
          <cell r="J228">
            <v>999</v>
          </cell>
          <cell r="K228" t="str">
            <v/>
          </cell>
          <cell r="L228" t="str">
            <v/>
          </cell>
          <cell r="M228" t="str">
            <v/>
          </cell>
          <cell r="N228" t="str">
            <v>Matter # 3411</v>
          </cell>
          <cell r="O228">
            <v>36525</v>
          </cell>
          <cell r="P228">
            <v>0</v>
          </cell>
          <cell r="Q228">
            <v>0</v>
          </cell>
          <cell r="R228">
            <v>351</v>
          </cell>
          <cell r="S228">
            <v>61</v>
          </cell>
        </row>
        <row r="229">
          <cell r="E229" t="str">
            <v>AEC</v>
          </cell>
          <cell r="F229">
            <v>180</v>
          </cell>
          <cell r="G229">
            <v>401700</v>
          </cell>
          <cell r="H229">
            <v>1800</v>
          </cell>
          <cell r="I229">
            <v>7002</v>
          </cell>
          <cell r="J229">
            <v>999</v>
          </cell>
          <cell r="K229" t="str">
            <v/>
          </cell>
          <cell r="L229" t="str">
            <v/>
          </cell>
          <cell r="M229" t="str">
            <v/>
          </cell>
          <cell r="N229" t="str">
            <v>Matter # 3413</v>
          </cell>
          <cell r="O229">
            <v>36525</v>
          </cell>
          <cell r="P229">
            <v>0</v>
          </cell>
          <cell r="Q229">
            <v>0</v>
          </cell>
          <cell r="R229">
            <v>845</v>
          </cell>
          <cell r="S229">
            <v>14</v>
          </cell>
        </row>
        <row r="230">
          <cell r="E230" t="str">
            <v>AEC</v>
          </cell>
          <cell r="F230">
            <v>180</v>
          </cell>
          <cell r="G230">
            <v>401700</v>
          </cell>
          <cell r="H230">
            <v>1800</v>
          </cell>
          <cell r="I230">
            <v>7002</v>
          </cell>
          <cell r="J230">
            <v>999</v>
          </cell>
          <cell r="K230" t="str">
            <v/>
          </cell>
          <cell r="L230" t="str">
            <v/>
          </cell>
          <cell r="M230" t="str">
            <v/>
          </cell>
          <cell r="N230" t="str">
            <v>Matter # 3414</v>
          </cell>
          <cell r="O230">
            <v>36525</v>
          </cell>
          <cell r="P230">
            <v>0</v>
          </cell>
          <cell r="Q230">
            <v>0</v>
          </cell>
          <cell r="R230">
            <v>364</v>
          </cell>
          <cell r="S230">
            <v>53.57</v>
          </cell>
        </row>
        <row r="231">
          <cell r="E231" t="str">
            <v>AEC</v>
          </cell>
          <cell r="F231">
            <v>180</v>
          </cell>
          <cell r="G231">
            <v>401700</v>
          </cell>
          <cell r="H231">
            <v>1800</v>
          </cell>
          <cell r="I231">
            <v>7002</v>
          </cell>
          <cell r="J231">
            <v>999</v>
          </cell>
          <cell r="K231" t="str">
            <v/>
          </cell>
          <cell r="L231" t="str">
            <v/>
          </cell>
          <cell r="M231" t="str">
            <v/>
          </cell>
          <cell r="N231" t="str">
            <v>Matter # 3416</v>
          </cell>
          <cell r="O231">
            <v>36525</v>
          </cell>
          <cell r="P231">
            <v>0</v>
          </cell>
          <cell r="Q231">
            <v>0</v>
          </cell>
          <cell r="R231">
            <v>7735</v>
          </cell>
          <cell r="S231">
            <v>46.61</v>
          </cell>
        </row>
        <row r="232">
          <cell r="E232" t="str">
            <v>AEC</v>
          </cell>
          <cell r="F232">
            <v>180</v>
          </cell>
          <cell r="G232">
            <v>401700</v>
          </cell>
          <cell r="H232">
            <v>1800</v>
          </cell>
          <cell r="I232">
            <v>7002</v>
          </cell>
          <cell r="J232">
            <v>999</v>
          </cell>
          <cell r="K232" t="str">
            <v/>
          </cell>
          <cell r="L232" t="str">
            <v/>
          </cell>
          <cell r="M232" t="str">
            <v/>
          </cell>
          <cell r="N232" t="str">
            <v>Matter # 3420</v>
          </cell>
          <cell r="O232">
            <v>36525</v>
          </cell>
          <cell r="P232">
            <v>619</v>
          </cell>
          <cell r="Q232">
            <v>31.75</v>
          </cell>
          <cell r="R232">
            <v>7166.75</v>
          </cell>
          <cell r="S232">
            <v>9458.2000000000007</v>
          </cell>
        </row>
        <row r="233">
          <cell r="E233" t="str">
            <v>AEC</v>
          </cell>
          <cell r="F233">
            <v>180</v>
          </cell>
          <cell r="G233">
            <v>401700</v>
          </cell>
          <cell r="H233">
            <v>1800</v>
          </cell>
          <cell r="I233">
            <v>7002</v>
          </cell>
          <cell r="J233">
            <v>999</v>
          </cell>
          <cell r="K233" t="str">
            <v/>
          </cell>
          <cell r="L233" t="str">
            <v/>
          </cell>
          <cell r="M233" t="str">
            <v/>
          </cell>
          <cell r="N233" t="str">
            <v>Matter # 3430</v>
          </cell>
          <cell r="O233">
            <v>36525</v>
          </cell>
          <cell r="P233">
            <v>3705</v>
          </cell>
          <cell r="Q233">
            <v>12.15</v>
          </cell>
          <cell r="R233">
            <v>91682.6</v>
          </cell>
          <cell r="S233">
            <v>7190.57</v>
          </cell>
        </row>
        <row r="234">
          <cell r="E234" t="str">
            <v>AEC</v>
          </cell>
          <cell r="F234">
            <v>180</v>
          </cell>
          <cell r="G234">
            <v>401700</v>
          </cell>
          <cell r="H234">
            <v>1800</v>
          </cell>
          <cell r="I234">
            <v>7002</v>
          </cell>
          <cell r="J234">
            <v>999</v>
          </cell>
          <cell r="K234" t="str">
            <v/>
          </cell>
          <cell r="L234" t="str">
            <v/>
          </cell>
          <cell r="M234" t="str">
            <v/>
          </cell>
          <cell r="N234" t="str">
            <v>Matter # 3440</v>
          </cell>
          <cell r="O234">
            <v>36525</v>
          </cell>
          <cell r="P234">
            <v>0</v>
          </cell>
          <cell r="Q234">
            <v>0</v>
          </cell>
          <cell r="R234">
            <v>6565</v>
          </cell>
          <cell r="S234">
            <v>139.16999999999999</v>
          </cell>
        </row>
        <row r="235">
          <cell r="E235" t="str">
            <v>AQP</v>
          </cell>
          <cell r="F235">
            <v>180</v>
          </cell>
          <cell r="G235">
            <v>401700</v>
          </cell>
          <cell r="H235">
            <v>1800</v>
          </cell>
          <cell r="I235">
            <v>2400</v>
          </cell>
          <cell r="J235">
            <v>999</v>
          </cell>
          <cell r="K235" t="str">
            <v/>
          </cell>
          <cell r="L235" t="str">
            <v/>
          </cell>
          <cell r="M235" t="str">
            <v/>
          </cell>
          <cell r="N235" t="str">
            <v>Matter #3450</v>
          </cell>
          <cell r="O235">
            <v>36525</v>
          </cell>
          <cell r="P235">
            <v>0</v>
          </cell>
          <cell r="Q235">
            <v>0</v>
          </cell>
          <cell r="R235">
            <v>0</v>
          </cell>
          <cell r="S235">
            <v>1.27</v>
          </cell>
        </row>
        <row r="236">
          <cell r="E236" t="str">
            <v>AEC</v>
          </cell>
          <cell r="F236">
            <v>180</v>
          </cell>
          <cell r="G236">
            <v>401700</v>
          </cell>
          <cell r="H236">
            <v>1800</v>
          </cell>
          <cell r="I236">
            <v>7002</v>
          </cell>
          <cell r="J236">
            <v>999</v>
          </cell>
          <cell r="K236" t="str">
            <v/>
          </cell>
          <cell r="L236" t="str">
            <v/>
          </cell>
          <cell r="M236" t="str">
            <v/>
          </cell>
          <cell r="N236" t="str">
            <v>Matter # 3460</v>
          </cell>
          <cell r="O236">
            <v>36525</v>
          </cell>
          <cell r="P236">
            <v>78</v>
          </cell>
          <cell r="Q236">
            <v>0</v>
          </cell>
          <cell r="R236">
            <v>117</v>
          </cell>
          <cell r="S236">
            <v>0</v>
          </cell>
        </row>
        <row r="237">
          <cell r="E237" t="str">
            <v>AEC</v>
          </cell>
          <cell r="F237">
            <v>180</v>
          </cell>
          <cell r="G237">
            <v>401700</v>
          </cell>
          <cell r="H237">
            <v>1800</v>
          </cell>
          <cell r="I237">
            <v>7002</v>
          </cell>
          <cell r="J237">
            <v>999</v>
          </cell>
          <cell r="K237" t="str">
            <v/>
          </cell>
          <cell r="L237" t="str">
            <v/>
          </cell>
          <cell r="M237" t="str">
            <v/>
          </cell>
          <cell r="N237" t="str">
            <v>Matter # 3500</v>
          </cell>
          <cell r="O237">
            <v>36525</v>
          </cell>
          <cell r="P237">
            <v>6838</v>
          </cell>
          <cell r="Q237">
            <v>397.68</v>
          </cell>
          <cell r="R237">
            <v>84838</v>
          </cell>
          <cell r="S237">
            <v>2989.72</v>
          </cell>
        </row>
        <row r="238">
          <cell r="E238" t="str">
            <v>AEC</v>
          </cell>
          <cell r="F238">
            <v>180</v>
          </cell>
          <cell r="G238">
            <v>401700</v>
          </cell>
          <cell r="H238">
            <v>1800</v>
          </cell>
          <cell r="I238">
            <v>7002</v>
          </cell>
          <cell r="J238">
            <v>999</v>
          </cell>
          <cell r="K238" t="str">
            <v/>
          </cell>
          <cell r="L238" t="str">
            <v/>
          </cell>
          <cell r="M238" t="str">
            <v/>
          </cell>
          <cell r="N238" t="str">
            <v>Matter # 3600</v>
          </cell>
          <cell r="O238">
            <v>36525</v>
          </cell>
          <cell r="P238">
            <v>2145</v>
          </cell>
          <cell r="Q238">
            <v>99.52</v>
          </cell>
          <cell r="R238">
            <v>21647</v>
          </cell>
          <cell r="S238">
            <v>245.09</v>
          </cell>
        </row>
        <row r="239">
          <cell r="E239" t="str">
            <v>AEC</v>
          </cell>
          <cell r="F239">
            <v>180</v>
          </cell>
          <cell r="G239">
            <v>401700</v>
          </cell>
          <cell r="H239">
            <v>1800</v>
          </cell>
          <cell r="I239">
            <v>7002</v>
          </cell>
          <cell r="J239">
            <v>999</v>
          </cell>
          <cell r="K239" t="str">
            <v/>
          </cell>
          <cell r="L239" t="str">
            <v/>
          </cell>
          <cell r="M239" t="str">
            <v/>
          </cell>
          <cell r="N239" t="str">
            <v>Matter # 3700</v>
          </cell>
          <cell r="O239">
            <v>36525</v>
          </cell>
          <cell r="P239">
            <v>2964.75</v>
          </cell>
          <cell r="Q239">
            <v>4347.09</v>
          </cell>
          <cell r="R239">
            <v>145057.34</v>
          </cell>
          <cell r="S239">
            <v>29158.48</v>
          </cell>
        </row>
        <row r="240">
          <cell r="E240" t="str">
            <v>AEC</v>
          </cell>
          <cell r="F240">
            <v>180</v>
          </cell>
          <cell r="G240">
            <v>401700</v>
          </cell>
          <cell r="H240">
            <v>1800</v>
          </cell>
          <cell r="I240">
            <v>7002</v>
          </cell>
          <cell r="J240">
            <v>999</v>
          </cell>
          <cell r="K240" t="str">
            <v/>
          </cell>
          <cell r="L240" t="str">
            <v/>
          </cell>
          <cell r="M240" t="str">
            <v/>
          </cell>
          <cell r="N240" t="str">
            <v>Matter # 3800</v>
          </cell>
          <cell r="O240">
            <v>36525</v>
          </cell>
          <cell r="P240">
            <v>0</v>
          </cell>
          <cell r="Q240">
            <v>0</v>
          </cell>
          <cell r="R240">
            <v>13637</v>
          </cell>
          <cell r="S240">
            <v>403.41</v>
          </cell>
        </row>
        <row r="241">
          <cell r="E241" t="str">
            <v>AEC</v>
          </cell>
          <cell r="F241">
            <v>180</v>
          </cell>
          <cell r="G241">
            <v>401700</v>
          </cell>
          <cell r="H241">
            <v>1800</v>
          </cell>
          <cell r="I241">
            <v>7002</v>
          </cell>
          <cell r="J241">
            <v>999</v>
          </cell>
          <cell r="K241" t="str">
            <v/>
          </cell>
          <cell r="L241" t="str">
            <v/>
          </cell>
          <cell r="M241" t="str">
            <v/>
          </cell>
          <cell r="N241" t="str">
            <v>Matter # 3900</v>
          </cell>
          <cell r="O241">
            <v>36525</v>
          </cell>
          <cell r="P241">
            <v>299</v>
          </cell>
          <cell r="Q241">
            <v>0</v>
          </cell>
          <cell r="R241">
            <v>4407</v>
          </cell>
          <cell r="S241">
            <v>47.52</v>
          </cell>
        </row>
        <row r="242">
          <cell r="E242" t="str">
            <v>UCU</v>
          </cell>
          <cell r="F242">
            <v>180</v>
          </cell>
          <cell r="G242">
            <v>401700</v>
          </cell>
          <cell r="H242">
            <v>1800</v>
          </cell>
          <cell r="I242">
            <v>4100</v>
          </cell>
          <cell r="J242">
            <v>999</v>
          </cell>
          <cell r="K242" t="str">
            <v/>
          </cell>
          <cell r="L242" t="str">
            <v/>
          </cell>
          <cell r="M242" t="str">
            <v/>
          </cell>
          <cell r="N242" t="str">
            <v>Matter # 40</v>
          </cell>
          <cell r="O242">
            <v>36525</v>
          </cell>
          <cell r="P242">
            <v>221</v>
          </cell>
          <cell r="Q242">
            <v>33.590000000000003</v>
          </cell>
          <cell r="R242">
            <v>4459</v>
          </cell>
          <cell r="S242">
            <v>157.07</v>
          </cell>
        </row>
        <row r="243">
          <cell r="E243" t="str">
            <v>UAP</v>
          </cell>
          <cell r="F243">
            <v>180</v>
          </cell>
          <cell r="G243">
            <v>401700</v>
          </cell>
          <cell r="H243">
            <v>1800</v>
          </cell>
          <cell r="I243">
            <v>9001</v>
          </cell>
          <cell r="J243">
            <v>999</v>
          </cell>
          <cell r="K243" t="str">
            <v/>
          </cell>
          <cell r="L243" t="str">
            <v/>
          </cell>
          <cell r="M243" t="str">
            <v/>
          </cell>
          <cell r="N243" t="str">
            <v>Matter # 40000</v>
          </cell>
          <cell r="O243">
            <v>36525</v>
          </cell>
          <cell r="P243">
            <v>0</v>
          </cell>
          <cell r="Q243">
            <v>0</v>
          </cell>
          <cell r="R243">
            <v>816</v>
          </cell>
          <cell r="S243">
            <v>3517.58</v>
          </cell>
        </row>
        <row r="244">
          <cell r="E244" t="str">
            <v>USP</v>
          </cell>
          <cell r="F244">
            <v>180</v>
          </cell>
          <cell r="G244">
            <v>401700</v>
          </cell>
          <cell r="H244">
            <v>1800</v>
          </cell>
          <cell r="I244">
            <v>9002</v>
          </cell>
          <cell r="J244">
            <v>999</v>
          </cell>
          <cell r="K244" t="str">
            <v/>
          </cell>
          <cell r="L244" t="str">
            <v/>
          </cell>
          <cell r="M244" t="str">
            <v/>
          </cell>
          <cell r="N244" t="str">
            <v>Matter # 40002</v>
          </cell>
          <cell r="O244">
            <v>36525</v>
          </cell>
          <cell r="P244">
            <v>4249</v>
          </cell>
          <cell r="Q244">
            <v>72.150000000000006</v>
          </cell>
          <cell r="R244">
            <v>7776.25</v>
          </cell>
          <cell r="S244">
            <v>147.58000000000001</v>
          </cell>
        </row>
        <row r="245">
          <cell r="E245" t="str">
            <v>USP</v>
          </cell>
          <cell r="F245">
            <v>180</v>
          </cell>
          <cell r="G245">
            <v>401700</v>
          </cell>
          <cell r="H245">
            <v>1800</v>
          </cell>
          <cell r="I245">
            <v>9002</v>
          </cell>
          <cell r="J245">
            <v>999</v>
          </cell>
          <cell r="K245" t="str">
            <v/>
          </cell>
          <cell r="L245" t="str">
            <v/>
          </cell>
          <cell r="M245" t="str">
            <v/>
          </cell>
          <cell r="N245" t="str">
            <v>Matter # 40005</v>
          </cell>
          <cell r="O245">
            <v>36525</v>
          </cell>
          <cell r="P245">
            <v>0</v>
          </cell>
          <cell r="Q245">
            <v>0</v>
          </cell>
          <cell r="R245">
            <v>31680.07</v>
          </cell>
          <cell r="S245">
            <v>3934.16</v>
          </cell>
        </row>
        <row r="246">
          <cell r="E246" t="str">
            <v>AEC</v>
          </cell>
          <cell r="F246">
            <v>180</v>
          </cell>
          <cell r="G246">
            <v>401700</v>
          </cell>
          <cell r="H246">
            <v>1800</v>
          </cell>
          <cell r="I246">
            <v>7002</v>
          </cell>
          <cell r="J246">
            <v>999</v>
          </cell>
          <cell r="K246" t="str">
            <v/>
          </cell>
          <cell r="L246" t="str">
            <v/>
          </cell>
          <cell r="M246" t="str">
            <v/>
          </cell>
          <cell r="N246" t="str">
            <v>Matter # 40023</v>
          </cell>
          <cell r="O246">
            <v>36525</v>
          </cell>
          <cell r="P246">
            <v>0</v>
          </cell>
          <cell r="Q246">
            <v>0</v>
          </cell>
          <cell r="R246">
            <v>416</v>
          </cell>
          <cell r="S246">
            <v>0</v>
          </cell>
        </row>
        <row r="247">
          <cell r="E247" t="str">
            <v>UAP</v>
          </cell>
          <cell r="F247">
            <v>180</v>
          </cell>
          <cell r="G247">
            <v>401700</v>
          </cell>
          <cell r="H247">
            <v>1800</v>
          </cell>
          <cell r="I247">
            <v>9001</v>
          </cell>
          <cell r="J247">
            <v>999</v>
          </cell>
          <cell r="K247" t="str">
            <v/>
          </cell>
          <cell r="L247" t="str">
            <v/>
          </cell>
          <cell r="M247" t="str">
            <v/>
          </cell>
          <cell r="N247" t="str">
            <v>Matter # 40024</v>
          </cell>
          <cell r="O247">
            <v>36525</v>
          </cell>
          <cell r="P247">
            <v>0</v>
          </cell>
          <cell r="Q247">
            <v>0</v>
          </cell>
          <cell r="R247">
            <v>352</v>
          </cell>
          <cell r="S247">
            <v>0</v>
          </cell>
        </row>
        <row r="248">
          <cell r="E248" t="str">
            <v>UKI</v>
          </cell>
          <cell r="F248">
            <v>180</v>
          </cell>
          <cell r="G248">
            <v>401700</v>
          </cell>
          <cell r="H248">
            <v>1800</v>
          </cell>
          <cell r="I248">
            <v>9003</v>
          </cell>
          <cell r="J248">
            <v>999</v>
          </cell>
          <cell r="K248" t="str">
            <v/>
          </cell>
          <cell r="L248" t="str">
            <v/>
          </cell>
          <cell r="M248" t="str">
            <v/>
          </cell>
          <cell r="N248" t="str">
            <v>Matter # 40025</v>
          </cell>
          <cell r="O248">
            <v>36525</v>
          </cell>
          <cell r="P248">
            <v>0</v>
          </cell>
          <cell r="Q248">
            <v>30.67</v>
          </cell>
          <cell r="R248">
            <v>30817.5</v>
          </cell>
          <cell r="S248">
            <v>7593.21</v>
          </cell>
        </row>
        <row r="249">
          <cell r="E249" t="str">
            <v>AEC</v>
          </cell>
          <cell r="F249">
            <v>180</v>
          </cell>
          <cell r="G249">
            <v>401700</v>
          </cell>
          <cell r="H249">
            <v>1800</v>
          </cell>
          <cell r="I249">
            <v>7002</v>
          </cell>
          <cell r="J249">
            <v>999</v>
          </cell>
          <cell r="K249" t="str">
            <v/>
          </cell>
          <cell r="L249" t="str">
            <v/>
          </cell>
          <cell r="M249" t="str">
            <v/>
          </cell>
          <cell r="N249" t="str">
            <v>Matter # 40026</v>
          </cell>
          <cell r="O249">
            <v>36525</v>
          </cell>
          <cell r="P249">
            <v>320</v>
          </cell>
          <cell r="Q249">
            <v>0</v>
          </cell>
          <cell r="R249">
            <v>7072</v>
          </cell>
          <cell r="S249">
            <v>1031.1600000000001</v>
          </cell>
        </row>
        <row r="250">
          <cell r="E250" t="str">
            <v>UCU</v>
          </cell>
          <cell r="F250">
            <v>997</v>
          </cell>
          <cell r="G250">
            <v>186001</v>
          </cell>
          <cell r="H250">
            <v>1800</v>
          </cell>
          <cell r="I250">
            <v>4101</v>
          </cell>
          <cell r="J250">
            <v>999</v>
          </cell>
          <cell r="K250" t="str">
            <v>10004850</v>
          </cell>
          <cell r="L250" t="str">
            <v>ACT</v>
          </cell>
          <cell r="M250" t="str">
            <v/>
          </cell>
          <cell r="N250" t="str">
            <v>Matter # 40027</v>
          </cell>
          <cell r="O250">
            <v>36525</v>
          </cell>
          <cell r="P250">
            <v>2580</v>
          </cell>
          <cell r="Q250">
            <v>20.46</v>
          </cell>
          <cell r="R250">
            <v>135850.75</v>
          </cell>
          <cell r="S250">
            <v>62446.33</v>
          </cell>
        </row>
        <row r="251">
          <cell r="E251" t="str">
            <v>UAP</v>
          </cell>
          <cell r="F251">
            <v>180</v>
          </cell>
          <cell r="G251">
            <v>401700</v>
          </cell>
          <cell r="H251">
            <v>1800</v>
          </cell>
          <cell r="I251">
            <v>9001</v>
          </cell>
          <cell r="J251">
            <v>999</v>
          </cell>
          <cell r="K251" t="str">
            <v/>
          </cell>
          <cell r="L251" t="str">
            <v/>
          </cell>
          <cell r="M251" t="str">
            <v/>
          </cell>
          <cell r="N251" t="str">
            <v>Matter # 40029</v>
          </cell>
          <cell r="O251">
            <v>36525</v>
          </cell>
          <cell r="P251">
            <v>0</v>
          </cell>
          <cell r="Q251">
            <v>0</v>
          </cell>
          <cell r="R251">
            <v>1107.5</v>
          </cell>
          <cell r="S251">
            <v>0</v>
          </cell>
        </row>
        <row r="252">
          <cell r="E252" t="str">
            <v>UBC</v>
          </cell>
          <cell r="F252">
            <v>180</v>
          </cell>
          <cell r="G252">
            <v>401700</v>
          </cell>
          <cell r="H252">
            <v>1800</v>
          </cell>
          <cell r="I252">
            <v>9000</v>
          </cell>
          <cell r="J252">
            <v>999</v>
          </cell>
          <cell r="K252" t="str">
            <v/>
          </cell>
          <cell r="L252" t="str">
            <v/>
          </cell>
          <cell r="M252" t="str">
            <v/>
          </cell>
          <cell r="N252" t="str">
            <v>Matter # 40032</v>
          </cell>
          <cell r="O252">
            <v>36525</v>
          </cell>
          <cell r="P252">
            <v>0</v>
          </cell>
          <cell r="Q252">
            <v>0</v>
          </cell>
          <cell r="R252">
            <v>48611.77</v>
          </cell>
          <cell r="S252">
            <v>5026.67</v>
          </cell>
        </row>
        <row r="253">
          <cell r="E253" t="str">
            <v>USP</v>
          </cell>
          <cell r="F253">
            <v>180</v>
          </cell>
          <cell r="G253">
            <v>401700</v>
          </cell>
          <cell r="H253">
            <v>1800</v>
          </cell>
          <cell r="I253">
            <v>9002</v>
          </cell>
          <cell r="J253">
            <v>999</v>
          </cell>
          <cell r="K253" t="str">
            <v/>
          </cell>
          <cell r="L253" t="str">
            <v/>
          </cell>
          <cell r="M253" t="str">
            <v/>
          </cell>
          <cell r="N253" t="str">
            <v>Matter # 40033</v>
          </cell>
          <cell r="O253">
            <v>36525</v>
          </cell>
          <cell r="P253">
            <v>0</v>
          </cell>
          <cell r="Q253">
            <v>0</v>
          </cell>
          <cell r="R253">
            <v>0</v>
          </cell>
          <cell r="S253">
            <v>-7905</v>
          </cell>
        </row>
        <row r="254">
          <cell r="E254" t="str">
            <v>UBC</v>
          </cell>
          <cell r="F254">
            <v>180</v>
          </cell>
          <cell r="G254">
            <v>401700</v>
          </cell>
          <cell r="H254">
            <v>1800</v>
          </cell>
          <cell r="I254">
            <v>9000</v>
          </cell>
          <cell r="J254">
            <v>999</v>
          </cell>
          <cell r="K254" t="str">
            <v/>
          </cell>
          <cell r="L254" t="str">
            <v/>
          </cell>
          <cell r="M254" t="str">
            <v/>
          </cell>
          <cell r="N254" t="str">
            <v>Matter # 40034</v>
          </cell>
          <cell r="O254">
            <v>36525</v>
          </cell>
          <cell r="P254">
            <v>0</v>
          </cell>
          <cell r="Q254">
            <v>0</v>
          </cell>
          <cell r="R254">
            <v>928</v>
          </cell>
          <cell r="S254">
            <v>36</v>
          </cell>
        </row>
        <row r="255">
          <cell r="E255" t="str">
            <v>USP</v>
          </cell>
          <cell r="F255">
            <v>180</v>
          </cell>
          <cell r="G255">
            <v>401700</v>
          </cell>
          <cell r="H255">
            <v>1800</v>
          </cell>
          <cell r="I255">
            <v>9002</v>
          </cell>
          <cell r="J255">
            <v>999</v>
          </cell>
          <cell r="K255" t="str">
            <v/>
          </cell>
          <cell r="L255" t="str">
            <v/>
          </cell>
          <cell r="M255" t="str">
            <v/>
          </cell>
          <cell r="N255" t="str">
            <v>Matter # 40035</v>
          </cell>
          <cell r="O255">
            <v>36525</v>
          </cell>
          <cell r="P255">
            <v>0</v>
          </cell>
          <cell r="Q255">
            <v>0</v>
          </cell>
          <cell r="R255">
            <v>0</v>
          </cell>
          <cell r="S255">
            <v>32</v>
          </cell>
        </row>
        <row r="256">
          <cell r="E256" t="str">
            <v>UAP</v>
          </cell>
          <cell r="F256">
            <v>180</v>
          </cell>
          <cell r="G256">
            <v>401700</v>
          </cell>
          <cell r="H256">
            <v>1800</v>
          </cell>
          <cell r="I256">
            <v>9001</v>
          </cell>
          <cell r="J256">
            <v>999</v>
          </cell>
          <cell r="K256" t="str">
            <v/>
          </cell>
          <cell r="L256" t="str">
            <v/>
          </cell>
          <cell r="M256" t="str">
            <v/>
          </cell>
          <cell r="N256" t="str">
            <v>Matter #40036</v>
          </cell>
          <cell r="O256">
            <v>36525</v>
          </cell>
          <cell r="P256">
            <v>0</v>
          </cell>
          <cell r="Q256">
            <v>-4817.1499999999996</v>
          </cell>
          <cell r="R256">
            <v>420912.61</v>
          </cell>
          <cell r="S256">
            <v>85382.97</v>
          </cell>
        </row>
        <row r="257">
          <cell r="E257" t="str">
            <v>UAP</v>
          </cell>
          <cell r="F257">
            <v>180</v>
          </cell>
          <cell r="G257">
            <v>401700</v>
          </cell>
          <cell r="H257">
            <v>1800</v>
          </cell>
          <cell r="I257">
            <v>9001</v>
          </cell>
          <cell r="J257">
            <v>999</v>
          </cell>
          <cell r="K257" t="str">
            <v/>
          </cell>
          <cell r="L257" t="str">
            <v/>
          </cell>
          <cell r="M257" t="str">
            <v/>
          </cell>
          <cell r="N257" t="str">
            <v>Matter #40037</v>
          </cell>
          <cell r="O257">
            <v>36525</v>
          </cell>
          <cell r="P257">
            <v>0</v>
          </cell>
          <cell r="Q257">
            <v>0</v>
          </cell>
          <cell r="R257">
            <v>0</v>
          </cell>
          <cell r="S257">
            <v>40.25</v>
          </cell>
        </row>
        <row r="258">
          <cell r="E258" t="str">
            <v>UCU</v>
          </cell>
          <cell r="F258">
            <v>180</v>
          </cell>
          <cell r="G258">
            <v>401700</v>
          </cell>
          <cell r="H258">
            <v>1800</v>
          </cell>
          <cell r="I258">
            <v>4102</v>
          </cell>
          <cell r="J258">
            <v>999</v>
          </cell>
          <cell r="K258" t="str">
            <v>10008767</v>
          </cell>
          <cell r="L258" t="str">
            <v>ACT</v>
          </cell>
          <cell r="M258" t="str">
            <v/>
          </cell>
          <cell r="N258" t="str">
            <v>Matter #40038</v>
          </cell>
          <cell r="O258">
            <v>36525</v>
          </cell>
          <cell r="P258">
            <v>16288</v>
          </cell>
          <cell r="Q258">
            <v>0</v>
          </cell>
          <cell r="R258">
            <v>33328</v>
          </cell>
          <cell r="S258">
            <v>560.99</v>
          </cell>
        </row>
        <row r="259">
          <cell r="E259" t="str">
            <v>UAP</v>
          </cell>
          <cell r="F259">
            <v>180</v>
          </cell>
          <cell r="G259">
            <v>401700</v>
          </cell>
          <cell r="H259">
            <v>1800</v>
          </cell>
          <cell r="I259">
            <v>9001</v>
          </cell>
          <cell r="J259">
            <v>999</v>
          </cell>
          <cell r="K259" t="str">
            <v/>
          </cell>
          <cell r="L259" t="str">
            <v/>
          </cell>
          <cell r="M259" t="str">
            <v/>
          </cell>
          <cell r="N259" t="str">
            <v>Matter #40040</v>
          </cell>
          <cell r="O259">
            <v>36525</v>
          </cell>
          <cell r="P259">
            <v>638915.69999999995</v>
          </cell>
          <cell r="Q259">
            <v>54919.44</v>
          </cell>
          <cell r="R259">
            <v>804914.19</v>
          </cell>
          <cell r="S259">
            <v>67721.14</v>
          </cell>
        </row>
        <row r="260">
          <cell r="E260" t="str">
            <v>UAP</v>
          </cell>
          <cell r="F260">
            <v>180</v>
          </cell>
          <cell r="G260">
            <v>401700</v>
          </cell>
          <cell r="H260">
            <v>1800</v>
          </cell>
          <cell r="I260">
            <v>9001</v>
          </cell>
          <cell r="J260">
            <v>999</v>
          </cell>
          <cell r="K260" t="str">
            <v/>
          </cell>
          <cell r="L260" t="str">
            <v/>
          </cell>
          <cell r="M260" t="str">
            <v/>
          </cell>
          <cell r="N260" t="str">
            <v>Matter #40041</v>
          </cell>
          <cell r="O260">
            <v>36525</v>
          </cell>
          <cell r="P260">
            <v>0</v>
          </cell>
          <cell r="Q260">
            <v>0</v>
          </cell>
          <cell r="R260">
            <v>8158.1</v>
          </cell>
          <cell r="S260">
            <v>153.37</v>
          </cell>
        </row>
        <row r="261">
          <cell r="E261" t="str">
            <v>UCU</v>
          </cell>
          <cell r="F261">
            <v>180</v>
          </cell>
          <cell r="G261">
            <v>401700</v>
          </cell>
          <cell r="H261">
            <v>1800</v>
          </cell>
          <cell r="I261">
            <v>4102</v>
          </cell>
          <cell r="J261">
            <v>999</v>
          </cell>
          <cell r="K261" t="str">
            <v>10008772</v>
          </cell>
          <cell r="L261" t="str">
            <v>ACT</v>
          </cell>
          <cell r="M261" t="str">
            <v/>
          </cell>
          <cell r="N261" t="str">
            <v>Matter #40042</v>
          </cell>
          <cell r="O261">
            <v>36525</v>
          </cell>
          <cell r="P261">
            <v>444</v>
          </cell>
          <cell r="Q261">
            <v>679.82</v>
          </cell>
          <cell r="R261">
            <v>28268</v>
          </cell>
          <cell r="S261">
            <v>1241.44</v>
          </cell>
        </row>
        <row r="262">
          <cell r="E262" t="str">
            <v>UCU</v>
          </cell>
          <cell r="F262">
            <v>180</v>
          </cell>
          <cell r="G262">
            <v>401700</v>
          </cell>
          <cell r="H262">
            <v>1800</v>
          </cell>
          <cell r="I262">
            <v>4102</v>
          </cell>
          <cell r="J262">
            <v>999</v>
          </cell>
          <cell r="K262" t="str">
            <v>10008765</v>
          </cell>
          <cell r="L262" t="str">
            <v>ACT</v>
          </cell>
          <cell r="M262" t="str">
            <v/>
          </cell>
          <cell r="N262" t="str">
            <v>Matter #40043</v>
          </cell>
          <cell r="O262">
            <v>36525</v>
          </cell>
          <cell r="P262">
            <v>3728</v>
          </cell>
          <cell r="Q262">
            <v>13.53</v>
          </cell>
          <cell r="R262">
            <v>8096</v>
          </cell>
          <cell r="S262">
            <v>133.97999999999999</v>
          </cell>
        </row>
        <row r="263">
          <cell r="E263" t="str">
            <v>UCU</v>
          </cell>
          <cell r="F263">
            <v>180</v>
          </cell>
          <cell r="G263">
            <v>401700</v>
          </cell>
          <cell r="H263">
            <v>1800</v>
          </cell>
          <cell r="I263">
            <v>4102</v>
          </cell>
          <cell r="J263">
            <v>999</v>
          </cell>
          <cell r="K263" t="str">
            <v>10008771</v>
          </cell>
          <cell r="L263" t="str">
            <v>ACT</v>
          </cell>
          <cell r="M263" t="str">
            <v/>
          </cell>
          <cell r="N263" t="str">
            <v>Matter #40044</v>
          </cell>
          <cell r="O263">
            <v>36525</v>
          </cell>
          <cell r="P263">
            <v>0</v>
          </cell>
          <cell r="Q263">
            <v>0</v>
          </cell>
          <cell r="R263">
            <v>336</v>
          </cell>
          <cell r="S263">
            <v>0</v>
          </cell>
        </row>
        <row r="264">
          <cell r="E264" t="str">
            <v>UCU</v>
          </cell>
          <cell r="F264">
            <v>180</v>
          </cell>
          <cell r="G264">
            <v>401700</v>
          </cell>
          <cell r="H264">
            <v>1800</v>
          </cell>
          <cell r="I264">
            <v>4102</v>
          </cell>
          <cell r="J264">
            <v>999</v>
          </cell>
          <cell r="K264" t="str">
            <v>10008518</v>
          </cell>
          <cell r="L264" t="str">
            <v>ACT</v>
          </cell>
          <cell r="M264" t="str">
            <v/>
          </cell>
          <cell r="N264" t="str">
            <v>Matter #40045</v>
          </cell>
          <cell r="O264">
            <v>36525</v>
          </cell>
          <cell r="P264">
            <v>4576.25</v>
          </cell>
          <cell r="Q264">
            <v>17.600000000000001</v>
          </cell>
          <cell r="R264">
            <v>5078.75</v>
          </cell>
          <cell r="S264">
            <v>23.37</v>
          </cell>
        </row>
        <row r="265">
          <cell r="E265" t="str">
            <v>UCU</v>
          </cell>
          <cell r="F265">
            <v>180</v>
          </cell>
          <cell r="G265">
            <v>401700</v>
          </cell>
          <cell r="H265">
            <v>1800</v>
          </cell>
          <cell r="I265">
            <v>4102</v>
          </cell>
          <cell r="J265">
            <v>999</v>
          </cell>
          <cell r="K265" t="str">
            <v>10008774</v>
          </cell>
          <cell r="L265" t="str">
            <v>ACT</v>
          </cell>
          <cell r="M265" t="str">
            <v/>
          </cell>
          <cell r="N265" t="str">
            <v>Matter #40046</v>
          </cell>
          <cell r="O265">
            <v>36525</v>
          </cell>
          <cell r="P265">
            <v>0</v>
          </cell>
          <cell r="Q265">
            <v>0</v>
          </cell>
          <cell r="R265">
            <v>1440</v>
          </cell>
          <cell r="S265">
            <v>31.37</v>
          </cell>
        </row>
        <row r="266">
          <cell r="E266" t="str">
            <v>UCU</v>
          </cell>
          <cell r="F266">
            <v>180</v>
          </cell>
          <cell r="G266">
            <v>401700</v>
          </cell>
          <cell r="H266">
            <v>1800</v>
          </cell>
          <cell r="I266">
            <v>4102</v>
          </cell>
          <cell r="J266">
            <v>999</v>
          </cell>
          <cell r="K266" t="str">
            <v>10008769</v>
          </cell>
          <cell r="L266" t="str">
            <v>ACT</v>
          </cell>
          <cell r="M266" t="str">
            <v/>
          </cell>
          <cell r="N266" t="str">
            <v>Matter #40048</v>
          </cell>
          <cell r="O266">
            <v>36525</v>
          </cell>
          <cell r="P266">
            <v>0</v>
          </cell>
          <cell r="Q266">
            <v>0</v>
          </cell>
          <cell r="R266">
            <v>144</v>
          </cell>
          <cell r="S266">
            <v>0</v>
          </cell>
        </row>
        <row r="267">
          <cell r="E267" t="str">
            <v>UCU</v>
          </cell>
          <cell r="F267">
            <v>180</v>
          </cell>
          <cell r="G267">
            <v>401700</v>
          </cell>
          <cell r="H267">
            <v>1800</v>
          </cell>
          <cell r="I267">
            <v>4102</v>
          </cell>
          <cell r="J267">
            <v>999</v>
          </cell>
          <cell r="K267" t="str">
            <v>10008770</v>
          </cell>
          <cell r="L267" t="str">
            <v>ACT</v>
          </cell>
          <cell r="M267" t="str">
            <v/>
          </cell>
          <cell r="N267" t="str">
            <v>Matter #40049</v>
          </cell>
          <cell r="O267">
            <v>36525</v>
          </cell>
          <cell r="P267">
            <v>4528</v>
          </cell>
          <cell r="Q267">
            <v>6.57</v>
          </cell>
          <cell r="R267">
            <v>4528</v>
          </cell>
          <cell r="S267">
            <v>6.57</v>
          </cell>
        </row>
        <row r="268">
          <cell r="E268" t="str">
            <v>UCU</v>
          </cell>
          <cell r="F268" t="str">
            <v/>
          </cell>
          <cell r="G268">
            <v>253999</v>
          </cell>
          <cell r="H268" t="str">
            <v/>
          </cell>
          <cell r="I268">
            <v>4210</v>
          </cell>
          <cell r="J268">
            <v>490</v>
          </cell>
          <cell r="K268" t="str">
            <v/>
          </cell>
          <cell r="L268" t="str">
            <v/>
          </cell>
          <cell r="M268" t="str">
            <v/>
          </cell>
          <cell r="N268" t="str">
            <v>Matter # 4040</v>
          </cell>
          <cell r="O268">
            <v>36525</v>
          </cell>
          <cell r="P268">
            <v>896.56</v>
          </cell>
          <cell r="Q268">
            <v>1944.6</v>
          </cell>
          <cell r="R268">
            <v>19987.86</v>
          </cell>
          <cell r="S268">
            <v>4233.9799999999996</v>
          </cell>
        </row>
        <row r="269">
          <cell r="E269" t="str">
            <v>UCU</v>
          </cell>
          <cell r="F269">
            <v>180</v>
          </cell>
          <cell r="G269">
            <v>401700</v>
          </cell>
          <cell r="H269">
            <v>1800</v>
          </cell>
          <cell r="I269">
            <v>4244</v>
          </cell>
          <cell r="J269">
            <v>999</v>
          </cell>
          <cell r="K269" t="str">
            <v/>
          </cell>
          <cell r="L269" t="str">
            <v/>
          </cell>
          <cell r="M269" t="str">
            <v/>
          </cell>
          <cell r="N269" t="str">
            <v>Matter # 4050</v>
          </cell>
          <cell r="O269">
            <v>36525</v>
          </cell>
          <cell r="P269">
            <v>351</v>
          </cell>
          <cell r="Q269">
            <v>125.4</v>
          </cell>
          <cell r="R269">
            <v>5798</v>
          </cell>
          <cell r="S269">
            <v>3594.47</v>
          </cell>
        </row>
        <row r="270">
          <cell r="E270" t="str">
            <v>UES</v>
          </cell>
          <cell r="F270">
            <v>180</v>
          </cell>
          <cell r="G270">
            <v>401700</v>
          </cell>
          <cell r="H270">
            <v>1800</v>
          </cell>
          <cell r="I270">
            <v>3058</v>
          </cell>
          <cell r="J270">
            <v>999</v>
          </cell>
          <cell r="K270" t="str">
            <v/>
          </cell>
          <cell r="L270" t="str">
            <v/>
          </cell>
          <cell r="M270" t="str">
            <v/>
          </cell>
          <cell r="N270" t="str">
            <v>Matter # 4100</v>
          </cell>
          <cell r="O270">
            <v>36525</v>
          </cell>
          <cell r="P270">
            <v>4602</v>
          </cell>
          <cell r="Q270">
            <v>97.77</v>
          </cell>
          <cell r="R270">
            <v>7631</v>
          </cell>
          <cell r="S270">
            <v>160.80000000000001</v>
          </cell>
        </row>
        <row r="271">
          <cell r="E271" t="str">
            <v>UES</v>
          </cell>
          <cell r="F271">
            <v>180</v>
          </cell>
          <cell r="G271">
            <v>401700</v>
          </cell>
          <cell r="H271">
            <v>1800</v>
          </cell>
          <cell r="I271">
            <v>3058</v>
          </cell>
          <cell r="J271">
            <v>999</v>
          </cell>
          <cell r="K271" t="str">
            <v/>
          </cell>
          <cell r="L271" t="str">
            <v/>
          </cell>
          <cell r="M271" t="str">
            <v/>
          </cell>
          <cell r="N271" t="str">
            <v>Matter # 4110</v>
          </cell>
          <cell r="O271">
            <v>36525</v>
          </cell>
          <cell r="P271">
            <v>298</v>
          </cell>
          <cell r="Q271">
            <v>6.73</v>
          </cell>
          <cell r="R271">
            <v>3396.5</v>
          </cell>
          <cell r="S271">
            <v>54.43</v>
          </cell>
        </row>
        <row r="272">
          <cell r="E272" t="str">
            <v>UES</v>
          </cell>
          <cell r="F272">
            <v>180</v>
          </cell>
          <cell r="G272">
            <v>401700</v>
          </cell>
          <cell r="H272">
            <v>1800</v>
          </cell>
          <cell r="I272">
            <v>3058</v>
          </cell>
          <cell r="J272">
            <v>999</v>
          </cell>
          <cell r="K272" t="str">
            <v/>
          </cell>
          <cell r="L272" t="str">
            <v/>
          </cell>
          <cell r="M272" t="str">
            <v/>
          </cell>
          <cell r="N272" t="str">
            <v>Matter # 4130</v>
          </cell>
          <cell r="O272">
            <v>36525</v>
          </cell>
          <cell r="P272">
            <v>0</v>
          </cell>
          <cell r="Q272">
            <v>0</v>
          </cell>
          <cell r="R272">
            <v>2639</v>
          </cell>
          <cell r="S272">
            <v>3.3</v>
          </cell>
        </row>
        <row r="273">
          <cell r="E273" t="str">
            <v>UES</v>
          </cell>
          <cell r="F273">
            <v>180</v>
          </cell>
          <cell r="G273">
            <v>401700</v>
          </cell>
          <cell r="H273">
            <v>1800</v>
          </cell>
          <cell r="I273">
            <v>3058</v>
          </cell>
          <cell r="J273">
            <v>999</v>
          </cell>
          <cell r="K273" t="str">
            <v/>
          </cell>
          <cell r="L273" t="str">
            <v/>
          </cell>
          <cell r="M273" t="str">
            <v/>
          </cell>
          <cell r="N273" t="str">
            <v>Matter # 4201</v>
          </cell>
          <cell r="O273">
            <v>36525</v>
          </cell>
          <cell r="P273">
            <v>9094.5</v>
          </cell>
          <cell r="Q273">
            <v>829.8</v>
          </cell>
          <cell r="R273">
            <v>98067.39</v>
          </cell>
          <cell r="S273">
            <v>14590.37</v>
          </cell>
        </row>
        <row r="274">
          <cell r="E274" t="str">
            <v>UES</v>
          </cell>
          <cell r="F274">
            <v>180</v>
          </cell>
          <cell r="G274">
            <v>401700</v>
          </cell>
          <cell r="H274">
            <v>1800</v>
          </cell>
          <cell r="I274">
            <v>3058</v>
          </cell>
          <cell r="J274">
            <v>999</v>
          </cell>
          <cell r="K274" t="str">
            <v/>
          </cell>
          <cell r="L274" t="str">
            <v/>
          </cell>
          <cell r="M274" t="str">
            <v/>
          </cell>
          <cell r="N274" t="str">
            <v>Matter #4210</v>
          </cell>
          <cell r="O274">
            <v>36525</v>
          </cell>
          <cell r="P274">
            <v>0</v>
          </cell>
          <cell r="Q274">
            <v>0</v>
          </cell>
          <cell r="R274">
            <v>156</v>
          </cell>
          <cell r="S274">
            <v>0</v>
          </cell>
        </row>
        <row r="275">
          <cell r="E275" t="str">
            <v>UES</v>
          </cell>
          <cell r="F275">
            <v>180</v>
          </cell>
          <cell r="G275">
            <v>401700</v>
          </cell>
          <cell r="H275">
            <v>1800</v>
          </cell>
          <cell r="I275">
            <v>3058</v>
          </cell>
          <cell r="J275">
            <v>999</v>
          </cell>
          <cell r="K275" t="str">
            <v/>
          </cell>
          <cell r="L275" t="str">
            <v/>
          </cell>
          <cell r="M275" t="str">
            <v/>
          </cell>
          <cell r="N275" t="str">
            <v>Matter # 4300</v>
          </cell>
          <cell r="O275">
            <v>36525</v>
          </cell>
          <cell r="P275">
            <v>0</v>
          </cell>
          <cell r="Q275">
            <v>0</v>
          </cell>
          <cell r="R275">
            <v>1248</v>
          </cell>
          <cell r="S275">
            <v>72.3</v>
          </cell>
        </row>
        <row r="276">
          <cell r="E276" t="str">
            <v>UCU</v>
          </cell>
          <cell r="F276">
            <v>180</v>
          </cell>
          <cell r="G276">
            <v>401700</v>
          </cell>
          <cell r="H276">
            <v>1800</v>
          </cell>
          <cell r="I276">
            <v>4100</v>
          </cell>
          <cell r="J276">
            <v>999</v>
          </cell>
          <cell r="K276" t="str">
            <v/>
          </cell>
          <cell r="L276" t="str">
            <v/>
          </cell>
          <cell r="M276" t="str">
            <v/>
          </cell>
          <cell r="N276" t="str">
            <v>Matter # 45</v>
          </cell>
          <cell r="O276">
            <v>36525</v>
          </cell>
          <cell r="P276">
            <v>2886</v>
          </cell>
          <cell r="Q276">
            <v>13.35</v>
          </cell>
          <cell r="R276">
            <v>54730</v>
          </cell>
          <cell r="S276">
            <v>3254.62</v>
          </cell>
        </row>
        <row r="277">
          <cell r="E277" t="str">
            <v>ENT</v>
          </cell>
          <cell r="F277">
            <v>180</v>
          </cell>
          <cell r="G277">
            <v>401700</v>
          </cell>
          <cell r="H277">
            <v>1800</v>
          </cell>
          <cell r="I277">
            <v>3500</v>
          </cell>
          <cell r="J277">
            <v>230</v>
          </cell>
          <cell r="K277" t="str">
            <v/>
          </cell>
          <cell r="L277" t="str">
            <v/>
          </cell>
          <cell r="M277" t="str">
            <v/>
          </cell>
          <cell r="N277" t="str">
            <v>Matter # 4900</v>
          </cell>
          <cell r="O277">
            <v>36525</v>
          </cell>
          <cell r="P277">
            <v>663</v>
          </cell>
          <cell r="Q277">
            <v>0</v>
          </cell>
          <cell r="R277">
            <v>1820</v>
          </cell>
          <cell r="S277">
            <v>50.11</v>
          </cell>
        </row>
        <row r="278">
          <cell r="E278" t="str">
            <v>UCU</v>
          </cell>
          <cell r="F278">
            <v>180</v>
          </cell>
          <cell r="G278">
            <v>401700</v>
          </cell>
          <cell r="H278">
            <v>1800</v>
          </cell>
          <cell r="I278">
            <v>4131</v>
          </cell>
          <cell r="J278">
            <v>999</v>
          </cell>
          <cell r="K278" t="str">
            <v/>
          </cell>
          <cell r="L278" t="str">
            <v/>
          </cell>
          <cell r="M278" t="str">
            <v/>
          </cell>
          <cell r="N278" t="str">
            <v>Matter # 50</v>
          </cell>
          <cell r="O278">
            <v>36525</v>
          </cell>
          <cell r="P278">
            <v>156</v>
          </cell>
          <cell r="Q278">
            <v>0</v>
          </cell>
          <cell r="R278">
            <v>2706</v>
          </cell>
          <cell r="S278">
            <v>0</v>
          </cell>
        </row>
        <row r="279">
          <cell r="E279" t="str">
            <v>GSS</v>
          </cell>
          <cell r="F279">
            <v>180</v>
          </cell>
          <cell r="G279">
            <v>401700</v>
          </cell>
          <cell r="H279">
            <v>1800</v>
          </cell>
          <cell r="I279">
            <v>2304</v>
          </cell>
          <cell r="J279">
            <v>998</v>
          </cell>
          <cell r="K279" t="str">
            <v/>
          </cell>
          <cell r="L279" t="str">
            <v/>
          </cell>
          <cell r="M279" t="str">
            <v/>
          </cell>
          <cell r="N279" t="str">
            <v>Matter # 5000</v>
          </cell>
          <cell r="O279">
            <v>36525</v>
          </cell>
          <cell r="P279">
            <v>0</v>
          </cell>
          <cell r="Q279">
            <v>0</v>
          </cell>
          <cell r="R279">
            <v>819</v>
          </cell>
          <cell r="S279">
            <v>17.399999999999999</v>
          </cell>
        </row>
        <row r="280">
          <cell r="E280" t="str">
            <v>PND</v>
          </cell>
          <cell r="F280">
            <v>180</v>
          </cell>
          <cell r="G280">
            <v>401700</v>
          </cell>
          <cell r="H280">
            <v>1800</v>
          </cell>
          <cell r="I280">
            <v>5227</v>
          </cell>
          <cell r="J280">
            <v>103</v>
          </cell>
          <cell r="K280" t="str">
            <v/>
          </cell>
          <cell r="L280" t="str">
            <v/>
          </cell>
          <cell r="M280" t="str">
            <v/>
          </cell>
          <cell r="N280" t="str">
            <v>Matter # 50003</v>
          </cell>
          <cell r="O280">
            <v>36525</v>
          </cell>
          <cell r="P280">
            <v>5888</v>
          </cell>
          <cell r="Q280">
            <v>891.36</v>
          </cell>
          <cell r="R280">
            <v>31648</v>
          </cell>
          <cell r="S280">
            <v>1479.83</v>
          </cell>
        </row>
        <row r="281">
          <cell r="E281" t="str">
            <v>WVD</v>
          </cell>
          <cell r="F281">
            <v>180</v>
          </cell>
          <cell r="G281">
            <v>401700</v>
          </cell>
          <cell r="H281">
            <v>1800</v>
          </cell>
          <cell r="I281">
            <v>5169</v>
          </cell>
          <cell r="J281">
            <v>103</v>
          </cell>
          <cell r="K281" t="str">
            <v/>
          </cell>
          <cell r="L281" t="str">
            <v/>
          </cell>
          <cell r="M281" t="str">
            <v/>
          </cell>
          <cell r="N281" t="str">
            <v>Matter # 50005</v>
          </cell>
          <cell r="O281">
            <v>36525</v>
          </cell>
          <cell r="P281">
            <v>0</v>
          </cell>
          <cell r="Q281">
            <v>0</v>
          </cell>
          <cell r="R281">
            <v>64</v>
          </cell>
          <cell r="S281">
            <v>0</v>
          </cell>
        </row>
        <row r="282">
          <cell r="E282" t="str">
            <v>UPL</v>
          </cell>
          <cell r="F282">
            <v>180</v>
          </cell>
          <cell r="G282">
            <v>401700</v>
          </cell>
          <cell r="H282">
            <v>1800</v>
          </cell>
          <cell r="I282">
            <v>5050</v>
          </cell>
          <cell r="J282">
            <v>999</v>
          </cell>
          <cell r="K282" t="str">
            <v/>
          </cell>
          <cell r="L282" t="str">
            <v/>
          </cell>
          <cell r="M282" t="str">
            <v/>
          </cell>
          <cell r="N282" t="str">
            <v>Matter # 50011</v>
          </cell>
          <cell r="O282">
            <v>36525</v>
          </cell>
          <cell r="P282">
            <v>48</v>
          </cell>
          <cell r="Q282">
            <v>0</v>
          </cell>
          <cell r="R282">
            <v>15876.5</v>
          </cell>
          <cell r="S282">
            <v>2442.58</v>
          </cell>
        </row>
        <row r="283">
          <cell r="E283" t="str">
            <v>AEC</v>
          </cell>
          <cell r="F283">
            <v>180</v>
          </cell>
          <cell r="G283">
            <v>401700</v>
          </cell>
          <cell r="H283">
            <v>1800</v>
          </cell>
          <cell r="I283">
            <v>7002</v>
          </cell>
          <cell r="J283">
            <v>999</v>
          </cell>
          <cell r="K283" t="str">
            <v/>
          </cell>
          <cell r="L283" t="str">
            <v/>
          </cell>
          <cell r="M283" t="str">
            <v/>
          </cell>
          <cell r="N283" t="str">
            <v>Matter # 50012</v>
          </cell>
          <cell r="O283">
            <v>36525</v>
          </cell>
          <cell r="P283">
            <v>0</v>
          </cell>
          <cell r="Q283">
            <v>0</v>
          </cell>
          <cell r="R283">
            <v>1106.45</v>
          </cell>
          <cell r="S283">
            <v>40.76</v>
          </cell>
        </row>
        <row r="284">
          <cell r="E284" t="str">
            <v>AEC</v>
          </cell>
          <cell r="F284">
            <v>180</v>
          </cell>
          <cell r="G284">
            <v>401700</v>
          </cell>
          <cell r="H284">
            <v>1800</v>
          </cell>
          <cell r="I284">
            <v>7002</v>
          </cell>
          <cell r="J284">
            <v>999</v>
          </cell>
          <cell r="K284" t="str">
            <v/>
          </cell>
          <cell r="L284" t="str">
            <v/>
          </cell>
          <cell r="M284" t="str">
            <v/>
          </cell>
          <cell r="N284" t="str">
            <v>Matter # 50013</v>
          </cell>
          <cell r="O284">
            <v>36525</v>
          </cell>
          <cell r="P284">
            <v>0</v>
          </cell>
          <cell r="Q284">
            <v>0</v>
          </cell>
          <cell r="R284">
            <v>336</v>
          </cell>
          <cell r="S284">
            <v>0</v>
          </cell>
        </row>
        <row r="285">
          <cell r="E285" t="str">
            <v>WKD</v>
          </cell>
          <cell r="F285" t="str">
            <v/>
          </cell>
          <cell r="G285">
            <v>228200</v>
          </cell>
          <cell r="H285" t="str">
            <v/>
          </cell>
          <cell r="I285">
            <v>6142</v>
          </cell>
          <cell r="J285" t="str">
            <v/>
          </cell>
          <cell r="K285" t="str">
            <v/>
          </cell>
          <cell r="L285" t="str">
            <v/>
          </cell>
          <cell r="M285" t="str">
            <v/>
          </cell>
          <cell r="N285" t="str">
            <v>Matter # 50025</v>
          </cell>
          <cell r="O285">
            <v>36525</v>
          </cell>
          <cell r="P285">
            <v>0</v>
          </cell>
          <cell r="Q285">
            <v>0</v>
          </cell>
          <cell r="R285">
            <v>688</v>
          </cell>
          <cell r="S285">
            <v>1.05</v>
          </cell>
        </row>
        <row r="286">
          <cell r="E286" t="str">
            <v>MPD</v>
          </cell>
          <cell r="F286">
            <v>180</v>
          </cell>
          <cell r="G286">
            <v>401700</v>
          </cell>
          <cell r="H286">
            <v>1800</v>
          </cell>
          <cell r="I286">
            <v>5131</v>
          </cell>
          <cell r="J286">
            <v>120</v>
          </cell>
          <cell r="K286" t="str">
            <v/>
          </cell>
          <cell r="L286" t="str">
            <v/>
          </cell>
          <cell r="M286" t="str">
            <v/>
          </cell>
          <cell r="N286" t="str">
            <v>Matter # 50026</v>
          </cell>
          <cell r="O286">
            <v>36525</v>
          </cell>
          <cell r="P286">
            <v>96</v>
          </cell>
          <cell r="Q286">
            <v>0</v>
          </cell>
          <cell r="R286">
            <v>1888</v>
          </cell>
          <cell r="S286">
            <v>25.45</v>
          </cell>
        </row>
        <row r="287">
          <cell r="E287" t="str">
            <v>UCG</v>
          </cell>
          <cell r="F287">
            <v>180</v>
          </cell>
          <cell r="G287">
            <v>401700</v>
          </cell>
          <cell r="H287">
            <v>1800</v>
          </cell>
          <cell r="I287">
            <v>1500</v>
          </cell>
          <cell r="J287">
            <v>999</v>
          </cell>
          <cell r="K287" t="str">
            <v/>
          </cell>
          <cell r="L287" t="str">
            <v/>
          </cell>
          <cell r="M287" t="str">
            <v/>
          </cell>
          <cell r="N287" t="str">
            <v>Matter # 50034</v>
          </cell>
          <cell r="O287">
            <v>36525</v>
          </cell>
          <cell r="P287">
            <v>0</v>
          </cell>
          <cell r="Q287">
            <v>0</v>
          </cell>
          <cell r="R287">
            <v>800</v>
          </cell>
          <cell r="S287">
            <v>2.66</v>
          </cell>
        </row>
        <row r="288">
          <cell r="E288" t="str">
            <v>AEC</v>
          </cell>
          <cell r="F288">
            <v>180</v>
          </cell>
          <cell r="G288">
            <v>401700</v>
          </cell>
          <cell r="H288">
            <v>1800</v>
          </cell>
          <cell r="I288">
            <v>7002</v>
          </cell>
          <cell r="J288">
            <v>999</v>
          </cell>
          <cell r="K288" t="str">
            <v/>
          </cell>
          <cell r="L288" t="str">
            <v/>
          </cell>
          <cell r="M288" t="str">
            <v/>
          </cell>
          <cell r="N288" t="str">
            <v>Matter # 50044</v>
          </cell>
          <cell r="O288">
            <v>36525</v>
          </cell>
          <cell r="P288">
            <v>11737.25</v>
          </cell>
          <cell r="Q288">
            <v>2552.77</v>
          </cell>
          <cell r="R288">
            <v>39428.75</v>
          </cell>
          <cell r="S288">
            <v>4752.83</v>
          </cell>
        </row>
        <row r="289">
          <cell r="E289" t="str">
            <v>AEC</v>
          </cell>
          <cell r="F289">
            <v>180</v>
          </cell>
          <cell r="G289">
            <v>401700</v>
          </cell>
          <cell r="H289">
            <v>1800</v>
          </cell>
          <cell r="I289">
            <v>7002</v>
          </cell>
          <cell r="J289">
            <v>999</v>
          </cell>
          <cell r="K289" t="str">
            <v/>
          </cell>
          <cell r="L289" t="str">
            <v/>
          </cell>
          <cell r="M289" t="str">
            <v/>
          </cell>
          <cell r="N289" t="str">
            <v>Matter # 50048</v>
          </cell>
          <cell r="O289">
            <v>36525</v>
          </cell>
          <cell r="P289">
            <v>0</v>
          </cell>
          <cell r="Q289">
            <v>0</v>
          </cell>
          <cell r="R289">
            <v>656</v>
          </cell>
          <cell r="S289">
            <v>0</v>
          </cell>
        </row>
        <row r="290">
          <cell r="E290" t="str">
            <v>MPD</v>
          </cell>
          <cell r="F290" t="str">
            <v/>
          </cell>
          <cell r="G290">
            <v>228202</v>
          </cell>
          <cell r="H290">
            <v>1800</v>
          </cell>
          <cell r="I290">
            <v>5901</v>
          </cell>
          <cell r="J290" t="str">
            <v/>
          </cell>
          <cell r="K290" t="str">
            <v/>
          </cell>
          <cell r="L290" t="str">
            <v/>
          </cell>
          <cell r="M290" t="str">
            <v/>
          </cell>
          <cell r="N290" t="str">
            <v>Matter # 50052</v>
          </cell>
          <cell r="O290">
            <v>36525</v>
          </cell>
          <cell r="P290">
            <v>0</v>
          </cell>
          <cell r="Q290">
            <v>0</v>
          </cell>
          <cell r="R290">
            <v>2127</v>
          </cell>
          <cell r="S290">
            <v>68</v>
          </cell>
        </row>
        <row r="291">
          <cell r="E291" t="str">
            <v>MPD</v>
          </cell>
          <cell r="F291" t="str">
            <v/>
          </cell>
          <cell r="G291">
            <v>228202</v>
          </cell>
          <cell r="H291">
            <v>1800</v>
          </cell>
          <cell r="I291">
            <v>5347</v>
          </cell>
          <cell r="J291" t="str">
            <v/>
          </cell>
          <cell r="K291" t="str">
            <v/>
          </cell>
          <cell r="L291" t="str">
            <v/>
          </cell>
          <cell r="M291" t="str">
            <v/>
          </cell>
          <cell r="N291" t="str">
            <v>Matter # 50056</v>
          </cell>
          <cell r="O291">
            <v>36525</v>
          </cell>
          <cell r="P291">
            <v>5.5</v>
          </cell>
          <cell r="Q291">
            <v>0</v>
          </cell>
          <cell r="R291">
            <v>3731.5</v>
          </cell>
          <cell r="S291">
            <v>178.9</v>
          </cell>
        </row>
        <row r="292">
          <cell r="E292" t="str">
            <v>UKI</v>
          </cell>
          <cell r="F292">
            <v>180</v>
          </cell>
          <cell r="G292">
            <v>401700</v>
          </cell>
          <cell r="H292">
            <v>1800</v>
          </cell>
          <cell r="I292">
            <v>9003</v>
          </cell>
          <cell r="J292">
            <v>999</v>
          </cell>
          <cell r="K292" t="str">
            <v/>
          </cell>
          <cell r="L292" t="str">
            <v/>
          </cell>
          <cell r="M292" t="str">
            <v/>
          </cell>
          <cell r="N292" t="str">
            <v>Matter # 50064</v>
          </cell>
          <cell r="O292">
            <v>36525</v>
          </cell>
          <cell r="P292">
            <v>0</v>
          </cell>
          <cell r="Q292">
            <v>0</v>
          </cell>
          <cell r="R292">
            <v>116533.57</v>
          </cell>
          <cell r="S292">
            <v>23534.93</v>
          </cell>
        </row>
        <row r="293">
          <cell r="E293" t="str">
            <v>AEC</v>
          </cell>
          <cell r="F293">
            <v>180</v>
          </cell>
          <cell r="G293">
            <v>401700</v>
          </cell>
          <cell r="H293">
            <v>1800</v>
          </cell>
          <cell r="I293">
            <v>7002</v>
          </cell>
          <cell r="J293">
            <v>999</v>
          </cell>
          <cell r="K293" t="str">
            <v/>
          </cell>
          <cell r="L293" t="str">
            <v/>
          </cell>
          <cell r="M293" t="str">
            <v/>
          </cell>
          <cell r="N293" t="str">
            <v>Matter # 50065</v>
          </cell>
          <cell r="O293">
            <v>36525</v>
          </cell>
          <cell r="P293">
            <v>1551.15</v>
          </cell>
          <cell r="Q293">
            <v>35.14</v>
          </cell>
          <cell r="R293">
            <v>24854.14</v>
          </cell>
          <cell r="S293">
            <v>1610.3</v>
          </cell>
        </row>
        <row r="294">
          <cell r="E294" t="str">
            <v>MPD</v>
          </cell>
          <cell r="F294" t="str">
            <v/>
          </cell>
          <cell r="G294">
            <v>228202</v>
          </cell>
          <cell r="H294">
            <v>1800</v>
          </cell>
          <cell r="I294">
            <v>5131</v>
          </cell>
          <cell r="J294" t="str">
            <v/>
          </cell>
          <cell r="K294" t="str">
            <v/>
          </cell>
          <cell r="L294" t="str">
            <v/>
          </cell>
          <cell r="M294" t="str">
            <v/>
          </cell>
          <cell r="N294" t="str">
            <v>Matter # 50075</v>
          </cell>
          <cell r="O294">
            <v>36525</v>
          </cell>
          <cell r="P294">
            <v>0</v>
          </cell>
          <cell r="Q294">
            <v>0</v>
          </cell>
          <cell r="R294">
            <v>2219.5</v>
          </cell>
          <cell r="S294">
            <v>40.65</v>
          </cell>
        </row>
        <row r="295">
          <cell r="E295" t="str">
            <v>MPD</v>
          </cell>
          <cell r="F295" t="str">
            <v/>
          </cell>
          <cell r="G295">
            <v>228202</v>
          </cell>
          <cell r="H295">
            <v>1800</v>
          </cell>
          <cell r="I295">
            <v>5131</v>
          </cell>
          <cell r="J295" t="str">
            <v/>
          </cell>
          <cell r="K295" t="str">
            <v/>
          </cell>
          <cell r="L295" t="str">
            <v/>
          </cell>
          <cell r="M295" t="str">
            <v/>
          </cell>
          <cell r="N295" t="str">
            <v>Matter # 50083</v>
          </cell>
          <cell r="O295">
            <v>36525</v>
          </cell>
          <cell r="P295">
            <v>0</v>
          </cell>
          <cell r="Q295">
            <v>0</v>
          </cell>
          <cell r="R295">
            <v>126.5</v>
          </cell>
          <cell r="S295">
            <v>0</v>
          </cell>
        </row>
        <row r="296">
          <cell r="E296" t="str">
            <v>PND</v>
          </cell>
          <cell r="F296" t="str">
            <v/>
          </cell>
          <cell r="G296">
            <v>186000</v>
          </cell>
          <cell r="H296" t="str">
            <v/>
          </cell>
          <cell r="I296">
            <v>5227</v>
          </cell>
          <cell r="J296">
            <v>103</v>
          </cell>
          <cell r="K296" t="str">
            <v/>
          </cell>
          <cell r="L296" t="str">
            <v/>
          </cell>
          <cell r="M296" t="str">
            <v>PI00003399</v>
          </cell>
          <cell r="N296" t="str">
            <v>Matter # 50095</v>
          </cell>
          <cell r="O296">
            <v>36525</v>
          </cell>
          <cell r="P296">
            <v>0</v>
          </cell>
          <cell r="Q296">
            <v>0</v>
          </cell>
          <cell r="R296">
            <v>176</v>
          </cell>
          <cell r="S296">
            <v>0</v>
          </cell>
        </row>
        <row r="297">
          <cell r="E297" t="str">
            <v>AEC</v>
          </cell>
          <cell r="F297">
            <v>180</v>
          </cell>
          <cell r="G297">
            <v>401700</v>
          </cell>
          <cell r="H297">
            <v>1800</v>
          </cell>
          <cell r="I297">
            <v>7002</v>
          </cell>
          <cell r="J297">
            <v>999</v>
          </cell>
          <cell r="K297" t="str">
            <v/>
          </cell>
          <cell r="L297" t="str">
            <v/>
          </cell>
          <cell r="M297" t="str">
            <v/>
          </cell>
          <cell r="N297" t="str">
            <v>Matter # 50098</v>
          </cell>
          <cell r="O297">
            <v>36525</v>
          </cell>
          <cell r="P297">
            <v>0</v>
          </cell>
          <cell r="Q297">
            <v>0</v>
          </cell>
          <cell r="R297">
            <v>1073</v>
          </cell>
          <cell r="S297">
            <v>65.459999999999994</v>
          </cell>
        </row>
        <row r="298">
          <cell r="E298" t="str">
            <v>MPG</v>
          </cell>
          <cell r="F298" t="str">
            <v/>
          </cell>
          <cell r="G298">
            <v>228202</v>
          </cell>
          <cell r="H298">
            <v>1800</v>
          </cell>
          <cell r="I298">
            <v>1003</v>
          </cell>
          <cell r="J298" t="str">
            <v/>
          </cell>
          <cell r="K298" t="str">
            <v/>
          </cell>
          <cell r="L298" t="str">
            <v/>
          </cell>
          <cell r="M298" t="str">
            <v/>
          </cell>
          <cell r="N298" t="str">
            <v>Matter # 50100</v>
          </cell>
          <cell r="O298">
            <v>36525</v>
          </cell>
          <cell r="P298">
            <v>1648</v>
          </cell>
          <cell r="Q298">
            <v>48.68</v>
          </cell>
          <cell r="R298">
            <v>25167.5</v>
          </cell>
          <cell r="S298">
            <v>360.57</v>
          </cell>
        </row>
        <row r="299">
          <cell r="E299" t="str">
            <v>AEC</v>
          </cell>
          <cell r="F299">
            <v>180</v>
          </cell>
          <cell r="G299">
            <v>401700</v>
          </cell>
          <cell r="H299">
            <v>1800</v>
          </cell>
          <cell r="I299">
            <v>7002</v>
          </cell>
          <cell r="J299">
            <v>999</v>
          </cell>
          <cell r="K299" t="str">
            <v/>
          </cell>
          <cell r="L299" t="str">
            <v/>
          </cell>
          <cell r="M299" t="str">
            <v/>
          </cell>
          <cell r="N299" t="str">
            <v>Matter # 50111</v>
          </cell>
          <cell r="O299">
            <v>36525</v>
          </cell>
          <cell r="P299">
            <v>1400</v>
          </cell>
          <cell r="Q299">
            <v>3370.52</v>
          </cell>
          <cell r="R299">
            <v>62087.5</v>
          </cell>
          <cell r="S299">
            <v>14133.67</v>
          </cell>
        </row>
        <row r="300">
          <cell r="E300" t="str">
            <v>WCD</v>
          </cell>
          <cell r="F300">
            <v>180</v>
          </cell>
          <cell r="G300">
            <v>401700</v>
          </cell>
          <cell r="H300">
            <v>1800</v>
          </cell>
          <cell r="I300">
            <v>5113</v>
          </cell>
          <cell r="J300">
            <v>120</v>
          </cell>
          <cell r="K300" t="str">
            <v/>
          </cell>
          <cell r="L300" t="str">
            <v/>
          </cell>
          <cell r="M300" t="str">
            <v/>
          </cell>
          <cell r="N300" t="str">
            <v>Matter # 50116</v>
          </cell>
          <cell r="O300">
            <v>36525</v>
          </cell>
          <cell r="P300">
            <v>0</v>
          </cell>
          <cell r="Q300">
            <v>0</v>
          </cell>
          <cell r="R300">
            <v>48</v>
          </cell>
          <cell r="S300">
            <v>0</v>
          </cell>
        </row>
        <row r="301">
          <cell r="E301" t="str">
            <v>PND</v>
          </cell>
          <cell r="F301" t="str">
            <v/>
          </cell>
          <cell r="G301">
            <v>228200</v>
          </cell>
          <cell r="H301" t="str">
            <v/>
          </cell>
          <cell r="I301">
            <v>5221</v>
          </cell>
          <cell r="J301" t="str">
            <v/>
          </cell>
          <cell r="K301" t="str">
            <v/>
          </cell>
          <cell r="L301" t="str">
            <v/>
          </cell>
          <cell r="M301" t="str">
            <v/>
          </cell>
          <cell r="N301" t="str">
            <v>Matter # 50125</v>
          </cell>
          <cell r="O301">
            <v>36525</v>
          </cell>
          <cell r="P301">
            <v>0</v>
          </cell>
          <cell r="Q301">
            <v>0</v>
          </cell>
          <cell r="R301">
            <v>288</v>
          </cell>
          <cell r="S301">
            <v>1139.45</v>
          </cell>
        </row>
        <row r="302">
          <cell r="E302" t="str">
            <v>MPD</v>
          </cell>
          <cell r="F302" t="str">
            <v/>
          </cell>
          <cell r="G302">
            <v>228202</v>
          </cell>
          <cell r="H302">
            <v>1800</v>
          </cell>
          <cell r="I302">
            <v>5131</v>
          </cell>
          <cell r="J302" t="str">
            <v/>
          </cell>
          <cell r="K302" t="str">
            <v/>
          </cell>
          <cell r="L302" t="str">
            <v/>
          </cell>
          <cell r="M302" t="str">
            <v/>
          </cell>
          <cell r="N302" t="str">
            <v>Matter # 50129</v>
          </cell>
          <cell r="O302">
            <v>36525</v>
          </cell>
          <cell r="P302">
            <v>0</v>
          </cell>
          <cell r="Q302">
            <v>0</v>
          </cell>
          <cell r="R302">
            <v>1519.5</v>
          </cell>
          <cell r="S302">
            <v>0</v>
          </cell>
        </row>
        <row r="303">
          <cell r="E303" t="str">
            <v>UED</v>
          </cell>
          <cell r="F303">
            <v>180</v>
          </cell>
          <cell r="G303">
            <v>401700</v>
          </cell>
          <cell r="H303">
            <v>1800</v>
          </cell>
          <cell r="I303">
            <v>6131</v>
          </cell>
          <cell r="J303">
            <v>999</v>
          </cell>
          <cell r="K303" t="str">
            <v/>
          </cell>
          <cell r="L303" t="str">
            <v/>
          </cell>
          <cell r="M303" t="str">
            <v/>
          </cell>
          <cell r="N303" t="str">
            <v>Matter # 50135</v>
          </cell>
          <cell r="O303">
            <v>36525</v>
          </cell>
          <cell r="P303">
            <v>0</v>
          </cell>
          <cell r="Q303">
            <v>0</v>
          </cell>
          <cell r="R303">
            <v>0</v>
          </cell>
          <cell r="S303">
            <v>3.75</v>
          </cell>
        </row>
        <row r="304">
          <cell r="E304" t="str">
            <v>PND</v>
          </cell>
          <cell r="F304">
            <v>180</v>
          </cell>
          <cell r="G304">
            <v>401700</v>
          </cell>
          <cell r="H304">
            <v>1800</v>
          </cell>
          <cell r="I304">
            <v>5227</v>
          </cell>
          <cell r="J304">
            <v>103</v>
          </cell>
          <cell r="K304" t="str">
            <v/>
          </cell>
          <cell r="L304" t="str">
            <v/>
          </cell>
          <cell r="M304" t="str">
            <v/>
          </cell>
          <cell r="N304" t="str">
            <v>Matter # 50137</v>
          </cell>
          <cell r="O304">
            <v>36525</v>
          </cell>
          <cell r="P304">
            <v>640</v>
          </cell>
          <cell r="Q304">
            <v>19.649999999999999</v>
          </cell>
          <cell r="R304">
            <v>48560</v>
          </cell>
          <cell r="S304">
            <v>670.27</v>
          </cell>
        </row>
        <row r="305">
          <cell r="E305" t="str">
            <v>GSS</v>
          </cell>
          <cell r="F305">
            <v>180</v>
          </cell>
          <cell r="G305">
            <v>401700</v>
          </cell>
          <cell r="H305">
            <v>1800</v>
          </cell>
          <cell r="I305">
            <v>2304</v>
          </cell>
          <cell r="J305">
            <v>998</v>
          </cell>
          <cell r="K305" t="str">
            <v/>
          </cell>
          <cell r="L305" t="str">
            <v/>
          </cell>
          <cell r="M305" t="str">
            <v/>
          </cell>
          <cell r="N305" t="str">
            <v>Matter # 50149</v>
          </cell>
          <cell r="O305">
            <v>36525</v>
          </cell>
          <cell r="P305">
            <v>3392</v>
          </cell>
          <cell r="Q305">
            <v>116.43</v>
          </cell>
          <cell r="R305">
            <v>23105</v>
          </cell>
          <cell r="S305">
            <v>12303.23</v>
          </cell>
        </row>
        <row r="306">
          <cell r="E306" t="str">
            <v>WCD</v>
          </cell>
          <cell r="F306">
            <v>180</v>
          </cell>
          <cell r="G306">
            <v>401700</v>
          </cell>
          <cell r="H306">
            <v>1800</v>
          </cell>
          <cell r="I306">
            <v>5113</v>
          </cell>
          <cell r="J306">
            <v>120</v>
          </cell>
          <cell r="K306" t="str">
            <v/>
          </cell>
          <cell r="L306" t="str">
            <v/>
          </cell>
          <cell r="M306" t="str">
            <v/>
          </cell>
          <cell r="N306" t="str">
            <v>Matter # 50152</v>
          </cell>
          <cell r="O306">
            <v>36525</v>
          </cell>
          <cell r="P306">
            <v>0</v>
          </cell>
          <cell r="Q306">
            <v>0</v>
          </cell>
          <cell r="R306">
            <v>10975.5</v>
          </cell>
          <cell r="S306">
            <v>2141.8000000000002</v>
          </cell>
        </row>
        <row r="307">
          <cell r="E307" t="str">
            <v>AEC</v>
          </cell>
          <cell r="F307">
            <v>180</v>
          </cell>
          <cell r="G307">
            <v>401700</v>
          </cell>
          <cell r="H307">
            <v>1800</v>
          </cell>
          <cell r="I307">
            <v>7002</v>
          </cell>
          <cell r="J307">
            <v>999</v>
          </cell>
          <cell r="K307" t="str">
            <v/>
          </cell>
          <cell r="L307" t="str">
            <v/>
          </cell>
          <cell r="M307" t="str">
            <v/>
          </cell>
          <cell r="N307" t="str">
            <v>Matter # 50154</v>
          </cell>
          <cell r="O307">
            <v>36525</v>
          </cell>
          <cell r="P307">
            <v>3580</v>
          </cell>
          <cell r="Q307">
            <v>158</v>
          </cell>
          <cell r="R307">
            <v>68438.5</v>
          </cell>
          <cell r="S307">
            <v>27593</v>
          </cell>
        </row>
        <row r="308">
          <cell r="E308" t="str">
            <v>PND</v>
          </cell>
          <cell r="F308" t="str">
            <v/>
          </cell>
          <cell r="G308">
            <v>228200</v>
          </cell>
          <cell r="H308" t="str">
            <v/>
          </cell>
          <cell r="I308">
            <v>5227</v>
          </cell>
          <cell r="J308" t="str">
            <v/>
          </cell>
          <cell r="K308" t="str">
            <v/>
          </cell>
          <cell r="L308" t="str">
            <v/>
          </cell>
          <cell r="M308" t="str">
            <v/>
          </cell>
          <cell r="N308" t="str">
            <v>Matter # 50155</v>
          </cell>
          <cell r="O308">
            <v>36525</v>
          </cell>
          <cell r="P308">
            <v>0</v>
          </cell>
          <cell r="Q308">
            <v>0</v>
          </cell>
          <cell r="R308">
            <v>176</v>
          </cell>
          <cell r="S308">
            <v>6.95</v>
          </cell>
        </row>
        <row r="309">
          <cell r="E309" t="str">
            <v>UES</v>
          </cell>
          <cell r="F309">
            <v>180</v>
          </cell>
          <cell r="G309">
            <v>401700</v>
          </cell>
          <cell r="H309">
            <v>1800</v>
          </cell>
          <cell r="I309">
            <v>3058</v>
          </cell>
          <cell r="J309">
            <v>999</v>
          </cell>
          <cell r="K309" t="str">
            <v/>
          </cell>
          <cell r="L309" t="str">
            <v/>
          </cell>
          <cell r="M309" t="str">
            <v/>
          </cell>
          <cell r="N309" t="str">
            <v>Matter # 50158</v>
          </cell>
          <cell r="O309">
            <v>36525</v>
          </cell>
          <cell r="P309">
            <v>1961</v>
          </cell>
          <cell r="Q309">
            <v>1837.95</v>
          </cell>
          <cell r="R309">
            <v>161683</v>
          </cell>
          <cell r="S309">
            <v>15665.84</v>
          </cell>
        </row>
        <row r="310">
          <cell r="E310" t="str">
            <v>STI</v>
          </cell>
          <cell r="F310">
            <v>180</v>
          </cell>
          <cell r="G310">
            <v>401700</v>
          </cell>
          <cell r="H310">
            <v>1800</v>
          </cell>
          <cell r="I310">
            <v>3301</v>
          </cell>
          <cell r="J310">
            <v>352</v>
          </cell>
          <cell r="K310" t="str">
            <v/>
          </cell>
          <cell r="L310" t="str">
            <v/>
          </cell>
          <cell r="M310" t="str">
            <v/>
          </cell>
          <cell r="N310" t="str">
            <v>Matter # 50159</v>
          </cell>
          <cell r="O310">
            <v>36525</v>
          </cell>
          <cell r="P310">
            <v>0</v>
          </cell>
          <cell r="Q310">
            <v>0</v>
          </cell>
          <cell r="R310">
            <v>26432</v>
          </cell>
          <cell r="S310">
            <v>2104.8200000000002</v>
          </cell>
        </row>
        <row r="311">
          <cell r="E311" t="str">
            <v>WCD</v>
          </cell>
          <cell r="F311">
            <v>180</v>
          </cell>
          <cell r="G311">
            <v>401700</v>
          </cell>
          <cell r="H311">
            <v>1800</v>
          </cell>
          <cell r="I311">
            <v>5113</v>
          </cell>
          <cell r="J311">
            <v>120</v>
          </cell>
          <cell r="K311" t="str">
            <v/>
          </cell>
          <cell r="L311" t="str">
            <v/>
          </cell>
          <cell r="M311" t="str">
            <v/>
          </cell>
          <cell r="N311" t="str">
            <v>Matter # 50168</v>
          </cell>
          <cell r="O311">
            <v>36525</v>
          </cell>
          <cell r="P311">
            <v>112</v>
          </cell>
          <cell r="Q311">
            <v>381.1</v>
          </cell>
          <cell r="R311">
            <v>3040</v>
          </cell>
          <cell r="S311">
            <v>392.2</v>
          </cell>
        </row>
        <row r="312">
          <cell r="E312" t="str">
            <v>PND</v>
          </cell>
          <cell r="F312">
            <v>180</v>
          </cell>
          <cell r="G312">
            <v>401700</v>
          </cell>
          <cell r="H312">
            <v>1800</v>
          </cell>
          <cell r="I312">
            <v>5221</v>
          </cell>
          <cell r="J312">
            <v>103</v>
          </cell>
          <cell r="K312" t="str">
            <v/>
          </cell>
          <cell r="L312" t="str">
            <v/>
          </cell>
          <cell r="M312" t="str">
            <v/>
          </cell>
          <cell r="N312" t="str">
            <v>Matter # 50172</v>
          </cell>
          <cell r="O312">
            <v>36525</v>
          </cell>
          <cell r="P312">
            <v>288</v>
          </cell>
          <cell r="Q312">
            <v>0.84</v>
          </cell>
          <cell r="R312">
            <v>4840.5</v>
          </cell>
          <cell r="S312">
            <v>129.69999999999999</v>
          </cell>
        </row>
        <row r="313">
          <cell r="E313" t="str">
            <v>MPD</v>
          </cell>
          <cell r="F313" t="str">
            <v/>
          </cell>
          <cell r="G313">
            <v>228202</v>
          </cell>
          <cell r="H313">
            <v>1800</v>
          </cell>
          <cell r="I313">
            <v>5131</v>
          </cell>
          <cell r="J313" t="str">
            <v/>
          </cell>
          <cell r="K313" t="str">
            <v/>
          </cell>
          <cell r="L313" t="str">
            <v/>
          </cell>
          <cell r="M313" t="str">
            <v/>
          </cell>
          <cell r="N313" t="str">
            <v>Matter # 50173</v>
          </cell>
          <cell r="O313">
            <v>36525</v>
          </cell>
          <cell r="P313">
            <v>0</v>
          </cell>
          <cell r="Q313">
            <v>0</v>
          </cell>
          <cell r="R313">
            <v>96</v>
          </cell>
          <cell r="S313">
            <v>0</v>
          </cell>
        </row>
        <row r="314">
          <cell r="E314" t="str">
            <v>PND</v>
          </cell>
          <cell r="F314">
            <v>180</v>
          </cell>
          <cell r="G314">
            <v>401700</v>
          </cell>
          <cell r="H314">
            <v>1800</v>
          </cell>
          <cell r="I314">
            <v>5227</v>
          </cell>
          <cell r="J314">
            <v>103</v>
          </cell>
          <cell r="K314" t="str">
            <v/>
          </cell>
          <cell r="L314" t="str">
            <v/>
          </cell>
          <cell r="M314" t="str">
            <v/>
          </cell>
          <cell r="N314" t="str">
            <v>Matter # 50178</v>
          </cell>
          <cell r="O314">
            <v>36525</v>
          </cell>
          <cell r="P314">
            <v>2320</v>
          </cell>
          <cell r="Q314">
            <v>102.49</v>
          </cell>
          <cell r="R314">
            <v>17952</v>
          </cell>
          <cell r="S314">
            <v>331.68</v>
          </cell>
        </row>
        <row r="315">
          <cell r="E315" t="str">
            <v>PND</v>
          </cell>
          <cell r="F315">
            <v>180</v>
          </cell>
          <cell r="G315">
            <v>401700</v>
          </cell>
          <cell r="H315">
            <v>1800</v>
          </cell>
          <cell r="I315">
            <v>5227</v>
          </cell>
          <cell r="J315">
            <v>103</v>
          </cell>
          <cell r="K315" t="str">
            <v/>
          </cell>
          <cell r="L315" t="str">
            <v/>
          </cell>
          <cell r="M315" t="str">
            <v/>
          </cell>
          <cell r="N315" t="str">
            <v>Matter # 50179</v>
          </cell>
          <cell r="O315">
            <v>36525</v>
          </cell>
          <cell r="P315">
            <v>656</v>
          </cell>
          <cell r="Q315">
            <v>0</v>
          </cell>
          <cell r="R315">
            <v>124384</v>
          </cell>
          <cell r="S315">
            <v>50520.76</v>
          </cell>
        </row>
        <row r="316">
          <cell r="E316" t="str">
            <v>PND</v>
          </cell>
          <cell r="F316" t="str">
            <v/>
          </cell>
          <cell r="G316">
            <v>228202</v>
          </cell>
          <cell r="H316">
            <v>1800</v>
          </cell>
          <cell r="I316">
            <v>5227</v>
          </cell>
          <cell r="J316" t="str">
            <v/>
          </cell>
          <cell r="K316" t="str">
            <v/>
          </cell>
          <cell r="L316" t="str">
            <v/>
          </cell>
          <cell r="M316" t="str">
            <v/>
          </cell>
          <cell r="N316" t="str">
            <v>Matter # 50180</v>
          </cell>
          <cell r="O316">
            <v>36525</v>
          </cell>
          <cell r="P316">
            <v>0</v>
          </cell>
          <cell r="Q316">
            <v>0</v>
          </cell>
          <cell r="R316">
            <v>253</v>
          </cell>
          <cell r="S316">
            <v>0</v>
          </cell>
        </row>
        <row r="317">
          <cell r="E317" t="str">
            <v>UES</v>
          </cell>
          <cell r="F317">
            <v>180</v>
          </cell>
          <cell r="G317">
            <v>401700</v>
          </cell>
          <cell r="H317">
            <v>1800</v>
          </cell>
          <cell r="I317">
            <v>3058</v>
          </cell>
          <cell r="J317">
            <v>999</v>
          </cell>
          <cell r="K317" t="str">
            <v/>
          </cell>
          <cell r="L317" t="str">
            <v/>
          </cell>
          <cell r="M317" t="str">
            <v/>
          </cell>
          <cell r="N317" t="str">
            <v>Matter # 50183</v>
          </cell>
          <cell r="O317">
            <v>36525</v>
          </cell>
          <cell r="P317">
            <v>13903</v>
          </cell>
          <cell r="Q317">
            <v>1263.5999999999999</v>
          </cell>
          <cell r="R317">
            <v>67327</v>
          </cell>
          <cell r="S317">
            <v>3880.46</v>
          </cell>
        </row>
        <row r="318">
          <cell r="E318" t="str">
            <v>UCU</v>
          </cell>
          <cell r="F318">
            <v>180</v>
          </cell>
          <cell r="G318">
            <v>401700</v>
          </cell>
          <cell r="H318">
            <v>1800</v>
          </cell>
          <cell r="I318">
            <v>4225</v>
          </cell>
          <cell r="J318">
            <v>999</v>
          </cell>
          <cell r="K318" t="str">
            <v/>
          </cell>
          <cell r="L318" t="str">
            <v/>
          </cell>
          <cell r="M318" t="str">
            <v/>
          </cell>
          <cell r="N318" t="str">
            <v>Matter # 50186</v>
          </cell>
          <cell r="O318">
            <v>36525</v>
          </cell>
          <cell r="P318">
            <v>0</v>
          </cell>
          <cell r="Q318">
            <v>0</v>
          </cell>
          <cell r="R318">
            <v>8419.5</v>
          </cell>
          <cell r="S318">
            <v>1722.92</v>
          </cell>
        </row>
        <row r="319">
          <cell r="E319" t="str">
            <v>UED</v>
          </cell>
          <cell r="F319">
            <v>180</v>
          </cell>
          <cell r="G319">
            <v>401700</v>
          </cell>
          <cell r="H319">
            <v>1800</v>
          </cell>
          <cell r="I319">
            <v>6131</v>
          </cell>
          <cell r="J319">
            <v>999</v>
          </cell>
          <cell r="K319" t="str">
            <v/>
          </cell>
          <cell r="L319" t="str">
            <v/>
          </cell>
          <cell r="M319" t="str">
            <v/>
          </cell>
          <cell r="N319" t="str">
            <v>Matter # 50187</v>
          </cell>
          <cell r="O319">
            <v>36525</v>
          </cell>
          <cell r="P319">
            <v>0</v>
          </cell>
          <cell r="Q319">
            <v>0</v>
          </cell>
          <cell r="R319">
            <v>0</v>
          </cell>
          <cell r="S319">
            <v>223</v>
          </cell>
        </row>
        <row r="320">
          <cell r="E320" t="str">
            <v>UCU</v>
          </cell>
          <cell r="F320">
            <v>180</v>
          </cell>
          <cell r="G320">
            <v>401700</v>
          </cell>
          <cell r="H320">
            <v>1800</v>
          </cell>
          <cell r="I320">
            <v>4223</v>
          </cell>
          <cell r="J320">
            <v>999</v>
          </cell>
          <cell r="K320" t="str">
            <v/>
          </cell>
          <cell r="L320" t="str">
            <v/>
          </cell>
          <cell r="M320" t="str">
            <v/>
          </cell>
          <cell r="N320" t="str">
            <v>Matter # 50192</v>
          </cell>
          <cell r="O320">
            <v>36525</v>
          </cell>
          <cell r="P320">
            <v>0</v>
          </cell>
          <cell r="Q320">
            <v>0</v>
          </cell>
          <cell r="R320">
            <v>1616</v>
          </cell>
          <cell r="S320">
            <v>12.8</v>
          </cell>
        </row>
        <row r="321">
          <cell r="E321" t="str">
            <v>MPD</v>
          </cell>
          <cell r="F321">
            <v>180</v>
          </cell>
          <cell r="G321">
            <v>401700</v>
          </cell>
          <cell r="H321">
            <v>1800</v>
          </cell>
          <cell r="I321">
            <v>5131</v>
          </cell>
          <cell r="J321">
            <v>120</v>
          </cell>
          <cell r="K321" t="str">
            <v/>
          </cell>
          <cell r="L321" t="str">
            <v/>
          </cell>
          <cell r="M321" t="str">
            <v/>
          </cell>
          <cell r="N321" t="str">
            <v>Matter # 50194</v>
          </cell>
          <cell r="O321">
            <v>36525</v>
          </cell>
          <cell r="P321">
            <v>0</v>
          </cell>
          <cell r="Q321">
            <v>0</v>
          </cell>
          <cell r="R321">
            <v>16</v>
          </cell>
          <cell r="S321">
            <v>0</v>
          </cell>
        </row>
        <row r="322">
          <cell r="E322" t="str">
            <v>MPD</v>
          </cell>
          <cell r="F322" t="str">
            <v/>
          </cell>
          <cell r="G322">
            <v>228202</v>
          </cell>
          <cell r="H322">
            <v>1800</v>
          </cell>
          <cell r="I322">
            <v>5131</v>
          </cell>
          <cell r="J322" t="str">
            <v/>
          </cell>
          <cell r="K322" t="str">
            <v/>
          </cell>
          <cell r="L322" t="str">
            <v/>
          </cell>
          <cell r="M322" t="str">
            <v/>
          </cell>
          <cell r="N322" t="str">
            <v>Matter # 50198</v>
          </cell>
          <cell r="O322">
            <v>36525</v>
          </cell>
          <cell r="P322">
            <v>0</v>
          </cell>
          <cell r="Q322">
            <v>0</v>
          </cell>
          <cell r="R322">
            <v>48</v>
          </cell>
          <cell r="S322">
            <v>0</v>
          </cell>
        </row>
        <row r="323">
          <cell r="E323" t="str">
            <v>MPD</v>
          </cell>
          <cell r="F323" t="str">
            <v/>
          </cell>
          <cell r="G323">
            <v>228202</v>
          </cell>
          <cell r="H323">
            <v>1800</v>
          </cell>
          <cell r="I323">
            <v>5131</v>
          </cell>
          <cell r="J323" t="str">
            <v/>
          </cell>
          <cell r="K323" t="str">
            <v/>
          </cell>
          <cell r="L323" t="str">
            <v/>
          </cell>
          <cell r="M323" t="str">
            <v/>
          </cell>
          <cell r="N323" t="str">
            <v>Matter # 50199</v>
          </cell>
          <cell r="O323">
            <v>36525</v>
          </cell>
          <cell r="P323">
            <v>237</v>
          </cell>
          <cell r="Q323">
            <v>0</v>
          </cell>
          <cell r="R323">
            <v>1935</v>
          </cell>
          <cell r="S323">
            <v>15.15</v>
          </cell>
        </row>
        <row r="324">
          <cell r="E324" t="str">
            <v>UES</v>
          </cell>
          <cell r="F324">
            <v>180</v>
          </cell>
          <cell r="G324">
            <v>401700</v>
          </cell>
          <cell r="H324">
            <v>1800</v>
          </cell>
          <cell r="I324">
            <v>3058</v>
          </cell>
          <cell r="J324">
            <v>999</v>
          </cell>
          <cell r="K324" t="str">
            <v/>
          </cell>
          <cell r="L324" t="str">
            <v/>
          </cell>
          <cell r="M324" t="str">
            <v/>
          </cell>
          <cell r="N324" t="str">
            <v>Matter # 50202</v>
          </cell>
          <cell r="O324">
            <v>36525</v>
          </cell>
          <cell r="P324">
            <v>0</v>
          </cell>
          <cell r="Q324">
            <v>0</v>
          </cell>
          <cell r="R324">
            <v>6094</v>
          </cell>
          <cell r="S324">
            <v>458.64</v>
          </cell>
        </row>
        <row r="325">
          <cell r="E325" t="str">
            <v>UCU</v>
          </cell>
          <cell r="F325" t="str">
            <v/>
          </cell>
          <cell r="G325">
            <v>228202</v>
          </cell>
          <cell r="H325">
            <v>1800</v>
          </cell>
          <cell r="I325">
            <v>4140</v>
          </cell>
          <cell r="J325" t="str">
            <v/>
          </cell>
          <cell r="K325" t="str">
            <v/>
          </cell>
          <cell r="L325" t="str">
            <v/>
          </cell>
          <cell r="M325" t="str">
            <v/>
          </cell>
          <cell r="N325" t="str">
            <v>Matter # 50203</v>
          </cell>
          <cell r="O325">
            <v>36525</v>
          </cell>
          <cell r="P325">
            <v>0</v>
          </cell>
          <cell r="Q325">
            <v>0</v>
          </cell>
          <cell r="R325">
            <v>104</v>
          </cell>
          <cell r="S325">
            <v>0</v>
          </cell>
        </row>
        <row r="326">
          <cell r="E326" t="str">
            <v>UED</v>
          </cell>
          <cell r="F326">
            <v>180</v>
          </cell>
          <cell r="G326">
            <v>401700</v>
          </cell>
          <cell r="H326">
            <v>1800</v>
          </cell>
          <cell r="I326">
            <v>6130</v>
          </cell>
          <cell r="J326">
            <v>999</v>
          </cell>
          <cell r="K326" t="str">
            <v/>
          </cell>
          <cell r="L326" t="str">
            <v/>
          </cell>
          <cell r="M326" t="str">
            <v/>
          </cell>
          <cell r="N326" t="str">
            <v>Matter # 50204</v>
          </cell>
          <cell r="O326">
            <v>36525</v>
          </cell>
          <cell r="P326">
            <v>16</v>
          </cell>
          <cell r="Q326">
            <v>0</v>
          </cell>
          <cell r="R326">
            <v>6032</v>
          </cell>
          <cell r="S326">
            <v>108.15</v>
          </cell>
        </row>
        <row r="327">
          <cell r="E327" t="str">
            <v>AEC</v>
          </cell>
          <cell r="F327">
            <v>180</v>
          </cell>
          <cell r="G327">
            <v>401700</v>
          </cell>
          <cell r="H327">
            <v>1800</v>
          </cell>
          <cell r="I327">
            <v>7002</v>
          </cell>
          <cell r="J327">
            <v>999</v>
          </cell>
          <cell r="K327" t="str">
            <v/>
          </cell>
          <cell r="L327" t="str">
            <v/>
          </cell>
          <cell r="M327" t="str">
            <v/>
          </cell>
          <cell r="N327" t="str">
            <v>Matter # 50205</v>
          </cell>
          <cell r="O327">
            <v>36525</v>
          </cell>
          <cell r="P327">
            <v>0</v>
          </cell>
          <cell r="Q327">
            <v>0</v>
          </cell>
          <cell r="R327">
            <v>64000</v>
          </cell>
          <cell r="S327">
            <v>4782.72</v>
          </cell>
        </row>
        <row r="328">
          <cell r="E328" t="str">
            <v>PND</v>
          </cell>
          <cell r="F328" t="str">
            <v/>
          </cell>
          <cell r="G328">
            <v>228202</v>
          </cell>
          <cell r="H328">
            <v>1800</v>
          </cell>
          <cell r="I328">
            <v>5192</v>
          </cell>
          <cell r="J328" t="str">
            <v/>
          </cell>
          <cell r="K328" t="str">
            <v/>
          </cell>
          <cell r="L328" t="str">
            <v/>
          </cell>
          <cell r="M328" t="str">
            <v/>
          </cell>
          <cell r="N328" t="str">
            <v>Matter # 50208</v>
          </cell>
          <cell r="O328">
            <v>36525</v>
          </cell>
          <cell r="P328">
            <v>0</v>
          </cell>
          <cell r="Q328">
            <v>0</v>
          </cell>
          <cell r="R328">
            <v>64</v>
          </cell>
          <cell r="S328">
            <v>0</v>
          </cell>
        </row>
        <row r="329">
          <cell r="E329" t="str">
            <v>MPD</v>
          </cell>
          <cell r="F329" t="str">
            <v/>
          </cell>
          <cell r="G329">
            <v>228202</v>
          </cell>
          <cell r="H329">
            <v>1800</v>
          </cell>
          <cell r="I329">
            <v>5131</v>
          </cell>
          <cell r="J329" t="str">
            <v/>
          </cell>
          <cell r="K329" t="str">
            <v/>
          </cell>
          <cell r="L329" t="str">
            <v/>
          </cell>
          <cell r="M329" t="str">
            <v/>
          </cell>
          <cell r="N329" t="str">
            <v>Matter # 50209</v>
          </cell>
          <cell r="O329">
            <v>36525</v>
          </cell>
          <cell r="P329">
            <v>0</v>
          </cell>
          <cell r="Q329">
            <v>0</v>
          </cell>
          <cell r="R329">
            <v>2288</v>
          </cell>
          <cell r="S329">
            <v>16</v>
          </cell>
        </row>
        <row r="330">
          <cell r="E330" t="str">
            <v>MPD</v>
          </cell>
          <cell r="F330">
            <v>180</v>
          </cell>
          <cell r="G330">
            <v>401700</v>
          </cell>
          <cell r="H330">
            <v>1800</v>
          </cell>
          <cell r="I330">
            <v>5131</v>
          </cell>
          <cell r="J330">
            <v>120</v>
          </cell>
          <cell r="K330" t="str">
            <v/>
          </cell>
          <cell r="L330" t="str">
            <v/>
          </cell>
          <cell r="M330" t="str">
            <v/>
          </cell>
          <cell r="N330" t="str">
            <v>Matter # 50210</v>
          </cell>
          <cell r="O330">
            <v>36525</v>
          </cell>
          <cell r="P330">
            <v>0</v>
          </cell>
          <cell r="Q330">
            <v>0</v>
          </cell>
          <cell r="R330">
            <v>4000</v>
          </cell>
          <cell r="S330">
            <v>331.69</v>
          </cell>
        </row>
        <row r="331">
          <cell r="E331" t="str">
            <v>UES</v>
          </cell>
          <cell r="F331">
            <v>180</v>
          </cell>
          <cell r="G331">
            <v>401700</v>
          </cell>
          <cell r="H331">
            <v>1800</v>
          </cell>
          <cell r="I331">
            <v>3058</v>
          </cell>
          <cell r="J331">
            <v>999</v>
          </cell>
          <cell r="K331" t="str">
            <v/>
          </cell>
          <cell r="L331" t="str">
            <v/>
          </cell>
          <cell r="M331" t="str">
            <v/>
          </cell>
          <cell r="N331" t="str">
            <v>Matter # 50213</v>
          </cell>
          <cell r="O331">
            <v>36525</v>
          </cell>
          <cell r="P331">
            <v>0</v>
          </cell>
          <cell r="Q331">
            <v>0</v>
          </cell>
          <cell r="R331">
            <v>3248</v>
          </cell>
          <cell r="S331">
            <v>117</v>
          </cell>
        </row>
        <row r="332">
          <cell r="E332" t="str">
            <v>WKD</v>
          </cell>
          <cell r="F332" t="str">
            <v/>
          </cell>
          <cell r="G332">
            <v>228202</v>
          </cell>
          <cell r="H332">
            <v>1800</v>
          </cell>
          <cell r="I332">
            <v>5811</v>
          </cell>
          <cell r="J332" t="str">
            <v/>
          </cell>
          <cell r="K332" t="str">
            <v/>
          </cell>
          <cell r="L332" t="str">
            <v/>
          </cell>
          <cell r="M332" t="str">
            <v/>
          </cell>
          <cell r="N332" t="str">
            <v>Matter # 50214</v>
          </cell>
          <cell r="O332">
            <v>36525</v>
          </cell>
          <cell r="P332">
            <v>0</v>
          </cell>
          <cell r="Q332">
            <v>0</v>
          </cell>
          <cell r="R332">
            <v>70</v>
          </cell>
          <cell r="S332">
            <v>0</v>
          </cell>
        </row>
        <row r="333">
          <cell r="E333" t="str">
            <v>MPD</v>
          </cell>
          <cell r="F333">
            <v>180</v>
          </cell>
          <cell r="G333">
            <v>401700</v>
          </cell>
          <cell r="H333">
            <v>1800</v>
          </cell>
          <cell r="I333">
            <v>5131</v>
          </cell>
          <cell r="J333">
            <v>120</v>
          </cell>
          <cell r="K333" t="str">
            <v/>
          </cell>
          <cell r="L333" t="str">
            <v/>
          </cell>
          <cell r="M333" t="str">
            <v/>
          </cell>
          <cell r="N333" t="str">
            <v>Matter # 50217</v>
          </cell>
          <cell r="O333">
            <v>36525</v>
          </cell>
          <cell r="P333">
            <v>14560</v>
          </cell>
          <cell r="Q333">
            <v>945.12</v>
          </cell>
          <cell r="R333">
            <v>46416</v>
          </cell>
          <cell r="S333">
            <v>2784.27</v>
          </cell>
        </row>
        <row r="334">
          <cell r="E334" t="str">
            <v>UES</v>
          </cell>
          <cell r="F334">
            <v>180</v>
          </cell>
          <cell r="G334">
            <v>401700</v>
          </cell>
          <cell r="H334">
            <v>1800</v>
          </cell>
          <cell r="I334">
            <v>3058</v>
          </cell>
          <cell r="J334">
            <v>999</v>
          </cell>
          <cell r="K334" t="str">
            <v/>
          </cell>
          <cell r="L334" t="str">
            <v/>
          </cell>
          <cell r="M334" t="str">
            <v/>
          </cell>
          <cell r="N334" t="str">
            <v>Matter # 50219</v>
          </cell>
          <cell r="O334">
            <v>36525</v>
          </cell>
          <cell r="P334">
            <v>0</v>
          </cell>
          <cell r="Q334">
            <v>0</v>
          </cell>
          <cell r="R334">
            <v>160</v>
          </cell>
          <cell r="S334">
            <v>836.15</v>
          </cell>
        </row>
        <row r="335">
          <cell r="E335" t="str">
            <v>PND</v>
          </cell>
          <cell r="F335" t="str">
            <v/>
          </cell>
          <cell r="G335">
            <v>228202</v>
          </cell>
          <cell r="H335">
            <v>1800</v>
          </cell>
          <cell r="I335">
            <v>5191</v>
          </cell>
          <cell r="J335" t="str">
            <v/>
          </cell>
          <cell r="K335" t="str">
            <v/>
          </cell>
          <cell r="L335" t="str">
            <v/>
          </cell>
          <cell r="M335" t="str">
            <v/>
          </cell>
          <cell r="N335" t="str">
            <v>Matter # 50223</v>
          </cell>
          <cell r="O335">
            <v>36525</v>
          </cell>
          <cell r="P335">
            <v>27.5</v>
          </cell>
          <cell r="Q335">
            <v>0</v>
          </cell>
          <cell r="R335">
            <v>2428</v>
          </cell>
          <cell r="S335">
            <v>69.89</v>
          </cell>
        </row>
        <row r="336">
          <cell r="E336" t="str">
            <v>PND</v>
          </cell>
          <cell r="F336">
            <v>180</v>
          </cell>
          <cell r="G336">
            <v>401700</v>
          </cell>
          <cell r="H336">
            <v>1800</v>
          </cell>
          <cell r="I336">
            <v>5221</v>
          </cell>
          <cell r="J336">
            <v>103</v>
          </cell>
          <cell r="K336" t="str">
            <v/>
          </cell>
          <cell r="L336" t="str">
            <v/>
          </cell>
          <cell r="M336" t="str">
            <v/>
          </cell>
          <cell r="N336" t="str">
            <v>Matter # 50226</v>
          </cell>
          <cell r="O336">
            <v>36525</v>
          </cell>
          <cell r="P336">
            <v>0</v>
          </cell>
          <cell r="Q336">
            <v>0</v>
          </cell>
          <cell r="R336">
            <v>48</v>
          </cell>
          <cell r="S336">
            <v>23.75</v>
          </cell>
        </row>
        <row r="337">
          <cell r="E337" t="str">
            <v>WCD</v>
          </cell>
          <cell r="F337" t="str">
            <v/>
          </cell>
          <cell r="G337">
            <v>228202</v>
          </cell>
          <cell r="H337">
            <v>1800</v>
          </cell>
          <cell r="I337">
            <v>5113</v>
          </cell>
          <cell r="J337" t="str">
            <v/>
          </cell>
          <cell r="K337" t="str">
            <v/>
          </cell>
          <cell r="L337" t="str">
            <v/>
          </cell>
          <cell r="M337" t="str">
            <v/>
          </cell>
          <cell r="N337" t="str">
            <v>Matter # 50227</v>
          </cell>
          <cell r="O337">
            <v>36525</v>
          </cell>
          <cell r="P337">
            <v>0</v>
          </cell>
          <cell r="Q337">
            <v>0</v>
          </cell>
          <cell r="R337">
            <v>1275</v>
          </cell>
          <cell r="S337">
            <v>7.57</v>
          </cell>
        </row>
        <row r="338">
          <cell r="E338" t="str">
            <v>UCU</v>
          </cell>
          <cell r="F338">
            <v>180</v>
          </cell>
          <cell r="G338">
            <v>401700</v>
          </cell>
          <cell r="H338">
            <v>1800</v>
          </cell>
          <cell r="I338">
            <v>4223</v>
          </cell>
          <cell r="J338">
            <v>999</v>
          </cell>
          <cell r="K338" t="str">
            <v/>
          </cell>
          <cell r="L338" t="str">
            <v/>
          </cell>
          <cell r="M338" t="str">
            <v/>
          </cell>
          <cell r="N338" t="str">
            <v>Matter # 50228</v>
          </cell>
          <cell r="O338">
            <v>36525</v>
          </cell>
          <cell r="P338">
            <v>0</v>
          </cell>
          <cell r="Q338">
            <v>0</v>
          </cell>
          <cell r="R338">
            <v>80</v>
          </cell>
          <cell r="S338">
            <v>0</v>
          </cell>
        </row>
        <row r="339">
          <cell r="E339" t="str">
            <v>PND</v>
          </cell>
          <cell r="F339" t="str">
            <v/>
          </cell>
          <cell r="G339">
            <v>228202</v>
          </cell>
          <cell r="H339">
            <v>1800</v>
          </cell>
          <cell r="I339">
            <v>5192</v>
          </cell>
          <cell r="J339" t="str">
            <v/>
          </cell>
          <cell r="K339" t="str">
            <v/>
          </cell>
          <cell r="L339" t="str">
            <v/>
          </cell>
          <cell r="M339" t="str">
            <v/>
          </cell>
          <cell r="N339" t="str">
            <v>Matter # 50229</v>
          </cell>
          <cell r="O339">
            <v>36525</v>
          </cell>
          <cell r="P339">
            <v>1366</v>
          </cell>
          <cell r="Q339">
            <v>32.5</v>
          </cell>
          <cell r="R339">
            <v>12038.5</v>
          </cell>
          <cell r="S339">
            <v>613.11</v>
          </cell>
        </row>
        <row r="340">
          <cell r="E340" t="str">
            <v>UCU</v>
          </cell>
          <cell r="F340">
            <v>180</v>
          </cell>
          <cell r="G340">
            <v>401700</v>
          </cell>
          <cell r="H340">
            <v>1800</v>
          </cell>
          <cell r="I340">
            <v>4100</v>
          </cell>
          <cell r="J340">
            <v>999</v>
          </cell>
          <cell r="K340" t="str">
            <v/>
          </cell>
          <cell r="L340" t="str">
            <v/>
          </cell>
          <cell r="M340" t="str">
            <v/>
          </cell>
          <cell r="N340" t="str">
            <v>Matter # 50235</v>
          </cell>
          <cell r="O340">
            <v>36525</v>
          </cell>
          <cell r="P340">
            <v>0</v>
          </cell>
          <cell r="Q340">
            <v>0</v>
          </cell>
          <cell r="R340">
            <v>80400</v>
          </cell>
          <cell r="S340">
            <v>66815.58</v>
          </cell>
        </row>
        <row r="341">
          <cell r="E341" t="str">
            <v>UCU</v>
          </cell>
          <cell r="F341">
            <v>180</v>
          </cell>
          <cell r="G341">
            <v>401700</v>
          </cell>
          <cell r="H341">
            <v>1800</v>
          </cell>
          <cell r="I341">
            <v>4030</v>
          </cell>
          <cell r="J341">
            <v>999</v>
          </cell>
          <cell r="K341" t="str">
            <v/>
          </cell>
          <cell r="L341" t="str">
            <v/>
          </cell>
          <cell r="M341" t="str">
            <v/>
          </cell>
          <cell r="N341" t="str">
            <v>Matter # 50236</v>
          </cell>
          <cell r="O341">
            <v>36525</v>
          </cell>
          <cell r="P341">
            <v>0</v>
          </cell>
          <cell r="Q341">
            <v>0</v>
          </cell>
          <cell r="R341">
            <v>544</v>
          </cell>
          <cell r="S341">
            <v>11106.64</v>
          </cell>
        </row>
        <row r="342">
          <cell r="E342" t="str">
            <v>MPD</v>
          </cell>
          <cell r="F342">
            <v>180</v>
          </cell>
          <cell r="G342">
            <v>401700</v>
          </cell>
          <cell r="H342">
            <v>1800</v>
          </cell>
          <cell r="I342">
            <v>5131</v>
          </cell>
          <cell r="J342">
            <v>120</v>
          </cell>
          <cell r="K342" t="str">
            <v/>
          </cell>
          <cell r="L342" t="str">
            <v/>
          </cell>
          <cell r="M342" t="str">
            <v/>
          </cell>
          <cell r="N342" t="str">
            <v>Matter # 50237</v>
          </cell>
          <cell r="O342">
            <v>36525</v>
          </cell>
          <cell r="P342">
            <v>0</v>
          </cell>
          <cell r="Q342">
            <v>0</v>
          </cell>
          <cell r="R342">
            <v>32</v>
          </cell>
          <cell r="S342">
            <v>0</v>
          </cell>
        </row>
        <row r="343">
          <cell r="E343" t="str">
            <v>MPD</v>
          </cell>
          <cell r="F343">
            <v>180</v>
          </cell>
          <cell r="G343">
            <v>401700</v>
          </cell>
          <cell r="H343">
            <v>1800</v>
          </cell>
          <cell r="I343">
            <v>5131</v>
          </cell>
          <cell r="J343">
            <v>120</v>
          </cell>
          <cell r="K343" t="str">
            <v/>
          </cell>
          <cell r="L343" t="str">
            <v/>
          </cell>
          <cell r="M343" t="str">
            <v/>
          </cell>
          <cell r="N343" t="str">
            <v>Matter # 50238</v>
          </cell>
          <cell r="O343">
            <v>36525</v>
          </cell>
          <cell r="P343">
            <v>0</v>
          </cell>
          <cell r="Q343">
            <v>0</v>
          </cell>
          <cell r="R343">
            <v>0</v>
          </cell>
          <cell r="S343">
            <v>0</v>
          </cell>
        </row>
        <row r="344">
          <cell r="E344" t="str">
            <v>STI</v>
          </cell>
          <cell r="F344" t="str">
            <v/>
          </cell>
          <cell r="G344">
            <v>228202</v>
          </cell>
          <cell r="H344">
            <v>1800</v>
          </cell>
          <cell r="I344">
            <v>3306</v>
          </cell>
          <cell r="J344" t="str">
            <v/>
          </cell>
          <cell r="K344" t="str">
            <v/>
          </cell>
          <cell r="L344" t="str">
            <v/>
          </cell>
          <cell r="M344" t="str">
            <v/>
          </cell>
          <cell r="N344" t="str">
            <v>Matter # 50239</v>
          </cell>
          <cell r="O344">
            <v>36525</v>
          </cell>
          <cell r="P344">
            <v>754</v>
          </cell>
          <cell r="Q344">
            <v>0</v>
          </cell>
          <cell r="R344">
            <v>4561.5</v>
          </cell>
          <cell r="S344">
            <v>28.1</v>
          </cell>
        </row>
        <row r="345">
          <cell r="E345" t="str">
            <v>STI</v>
          </cell>
          <cell r="F345" t="str">
            <v/>
          </cell>
          <cell r="G345">
            <v>228202</v>
          </cell>
          <cell r="H345">
            <v>1800</v>
          </cell>
          <cell r="I345">
            <v>3306</v>
          </cell>
          <cell r="J345" t="str">
            <v/>
          </cell>
          <cell r="K345" t="str">
            <v/>
          </cell>
          <cell r="L345" t="str">
            <v/>
          </cell>
          <cell r="M345" t="str">
            <v/>
          </cell>
          <cell r="N345" t="str">
            <v>Matter # 50240</v>
          </cell>
          <cell r="O345">
            <v>36525</v>
          </cell>
          <cell r="P345">
            <v>0</v>
          </cell>
          <cell r="Q345">
            <v>0</v>
          </cell>
          <cell r="R345">
            <v>3093.5</v>
          </cell>
          <cell r="S345">
            <v>30.31</v>
          </cell>
        </row>
        <row r="346">
          <cell r="E346" t="str">
            <v>WVD</v>
          </cell>
          <cell r="F346">
            <v>180</v>
          </cell>
          <cell r="G346">
            <v>401700</v>
          </cell>
          <cell r="H346">
            <v>1800</v>
          </cell>
          <cell r="I346">
            <v>5469</v>
          </cell>
          <cell r="J346">
            <v>103</v>
          </cell>
          <cell r="K346" t="str">
            <v/>
          </cell>
          <cell r="L346" t="str">
            <v/>
          </cell>
          <cell r="M346" t="str">
            <v/>
          </cell>
          <cell r="N346" t="str">
            <v>Matter # 50241</v>
          </cell>
          <cell r="O346">
            <v>36525</v>
          </cell>
          <cell r="P346">
            <v>1727</v>
          </cell>
          <cell r="Q346">
            <v>95.85</v>
          </cell>
          <cell r="R346">
            <v>15584.5</v>
          </cell>
          <cell r="S346">
            <v>1566.96</v>
          </cell>
        </row>
        <row r="347">
          <cell r="E347" t="str">
            <v>WVD</v>
          </cell>
          <cell r="F347">
            <v>180</v>
          </cell>
          <cell r="G347">
            <v>401700</v>
          </cell>
          <cell r="H347">
            <v>1800</v>
          </cell>
          <cell r="I347">
            <v>5920</v>
          </cell>
          <cell r="J347">
            <v>103</v>
          </cell>
          <cell r="K347" t="str">
            <v/>
          </cell>
          <cell r="L347" t="str">
            <v/>
          </cell>
          <cell r="M347" t="str">
            <v/>
          </cell>
          <cell r="N347" t="str">
            <v>Matter # 50243</v>
          </cell>
          <cell r="O347">
            <v>36525</v>
          </cell>
          <cell r="P347">
            <v>0</v>
          </cell>
          <cell r="Q347">
            <v>0</v>
          </cell>
          <cell r="R347">
            <v>1047</v>
          </cell>
          <cell r="S347">
            <v>3.52</v>
          </cell>
        </row>
        <row r="348">
          <cell r="E348" t="str">
            <v>WCD</v>
          </cell>
          <cell r="F348" t="str">
            <v/>
          </cell>
          <cell r="G348">
            <v>228202</v>
          </cell>
          <cell r="H348">
            <v>1800</v>
          </cell>
          <cell r="I348">
            <v>5113</v>
          </cell>
          <cell r="J348" t="str">
            <v/>
          </cell>
          <cell r="K348" t="str">
            <v/>
          </cell>
          <cell r="L348" t="str">
            <v/>
          </cell>
          <cell r="M348" t="str">
            <v/>
          </cell>
          <cell r="N348" t="str">
            <v>Matter # 50244</v>
          </cell>
          <cell r="O348">
            <v>36525</v>
          </cell>
          <cell r="P348">
            <v>0</v>
          </cell>
          <cell r="Q348">
            <v>0</v>
          </cell>
          <cell r="R348">
            <v>208</v>
          </cell>
          <cell r="S348">
            <v>0</v>
          </cell>
        </row>
        <row r="349">
          <cell r="E349" t="str">
            <v>PND</v>
          </cell>
          <cell r="F349" t="str">
            <v/>
          </cell>
          <cell r="G349">
            <v>228202</v>
          </cell>
          <cell r="H349">
            <v>1800</v>
          </cell>
          <cell r="I349">
            <v>5192</v>
          </cell>
          <cell r="J349" t="str">
            <v/>
          </cell>
          <cell r="K349" t="str">
            <v/>
          </cell>
          <cell r="L349" t="str">
            <v/>
          </cell>
          <cell r="M349" t="str">
            <v/>
          </cell>
          <cell r="N349" t="str">
            <v>Matter # 50245</v>
          </cell>
          <cell r="O349">
            <v>36525</v>
          </cell>
          <cell r="P349">
            <v>772</v>
          </cell>
          <cell r="Q349">
            <v>21.23</v>
          </cell>
          <cell r="R349">
            <v>4275</v>
          </cell>
          <cell r="S349">
            <v>83.81</v>
          </cell>
        </row>
        <row r="350">
          <cell r="E350" t="str">
            <v>STI</v>
          </cell>
          <cell r="F350">
            <v>180</v>
          </cell>
          <cell r="G350">
            <v>401700</v>
          </cell>
          <cell r="H350">
            <v>1800</v>
          </cell>
          <cell r="I350">
            <v>3301</v>
          </cell>
          <cell r="J350">
            <v>352</v>
          </cell>
          <cell r="K350" t="str">
            <v/>
          </cell>
          <cell r="L350" t="str">
            <v/>
          </cell>
          <cell r="M350" t="str">
            <v/>
          </cell>
          <cell r="N350" t="str">
            <v>Matter # 50246</v>
          </cell>
          <cell r="O350">
            <v>36525</v>
          </cell>
          <cell r="P350">
            <v>0</v>
          </cell>
          <cell r="Q350">
            <v>0</v>
          </cell>
          <cell r="R350">
            <v>3438.5</v>
          </cell>
          <cell r="S350">
            <v>483.68</v>
          </cell>
        </row>
        <row r="351">
          <cell r="E351" t="str">
            <v>MPD</v>
          </cell>
          <cell r="F351" t="str">
            <v/>
          </cell>
          <cell r="G351">
            <v>228202</v>
          </cell>
          <cell r="H351">
            <v>1800</v>
          </cell>
          <cell r="I351">
            <v>5890</v>
          </cell>
          <cell r="J351" t="str">
            <v/>
          </cell>
          <cell r="K351" t="str">
            <v/>
          </cell>
          <cell r="L351" t="str">
            <v/>
          </cell>
          <cell r="M351" t="str">
            <v/>
          </cell>
          <cell r="N351" t="str">
            <v>Matter # 50250</v>
          </cell>
          <cell r="O351">
            <v>36525</v>
          </cell>
          <cell r="P351">
            <v>0</v>
          </cell>
          <cell r="Q351">
            <v>0</v>
          </cell>
          <cell r="R351">
            <v>288</v>
          </cell>
          <cell r="S351">
            <v>0</v>
          </cell>
        </row>
        <row r="352">
          <cell r="E352" t="str">
            <v>MPD</v>
          </cell>
          <cell r="F352" t="str">
            <v/>
          </cell>
          <cell r="G352">
            <v>228202</v>
          </cell>
          <cell r="H352">
            <v>1800</v>
          </cell>
          <cell r="I352">
            <v>5346</v>
          </cell>
          <cell r="J352" t="str">
            <v/>
          </cell>
          <cell r="K352" t="str">
            <v/>
          </cell>
          <cell r="L352" t="str">
            <v/>
          </cell>
          <cell r="M352" t="str">
            <v/>
          </cell>
          <cell r="N352" t="str">
            <v>Matter # 50252</v>
          </cell>
          <cell r="O352">
            <v>36525</v>
          </cell>
          <cell r="P352">
            <v>28.5</v>
          </cell>
          <cell r="Q352">
            <v>0</v>
          </cell>
          <cell r="R352">
            <v>1373.5</v>
          </cell>
          <cell r="S352">
            <v>19.399999999999999</v>
          </cell>
        </row>
        <row r="353">
          <cell r="E353" t="str">
            <v>WKG</v>
          </cell>
          <cell r="F353">
            <v>180</v>
          </cell>
          <cell r="G353">
            <v>401700</v>
          </cell>
          <cell r="H353">
            <v>1800</v>
          </cell>
          <cell r="I353">
            <v>1024</v>
          </cell>
          <cell r="J353">
            <v>123</v>
          </cell>
          <cell r="K353" t="str">
            <v/>
          </cell>
          <cell r="L353" t="str">
            <v/>
          </cell>
          <cell r="M353" t="str">
            <v/>
          </cell>
          <cell r="N353" t="str">
            <v>Matter # 50256</v>
          </cell>
          <cell r="O353">
            <v>36525</v>
          </cell>
          <cell r="P353">
            <v>2176</v>
          </cell>
          <cell r="Q353">
            <v>0</v>
          </cell>
          <cell r="R353">
            <v>39311.5</v>
          </cell>
          <cell r="S353">
            <v>3451.34</v>
          </cell>
        </row>
        <row r="354">
          <cell r="E354" t="str">
            <v>MPG</v>
          </cell>
          <cell r="F354">
            <v>180</v>
          </cell>
          <cell r="G354">
            <v>401700</v>
          </cell>
          <cell r="H354">
            <v>1800</v>
          </cell>
          <cell r="I354">
            <v>1003</v>
          </cell>
          <cell r="J354">
            <v>123</v>
          </cell>
          <cell r="K354" t="str">
            <v/>
          </cell>
          <cell r="L354" t="str">
            <v/>
          </cell>
          <cell r="M354" t="str">
            <v/>
          </cell>
          <cell r="N354" t="str">
            <v>Matter # 50257</v>
          </cell>
          <cell r="O354">
            <v>36525</v>
          </cell>
          <cell r="P354">
            <v>352</v>
          </cell>
          <cell r="Q354">
            <v>0</v>
          </cell>
          <cell r="R354">
            <v>6864</v>
          </cell>
          <cell r="S354">
            <v>22.25</v>
          </cell>
        </row>
        <row r="355">
          <cell r="E355" t="str">
            <v>UES</v>
          </cell>
          <cell r="F355">
            <v>180</v>
          </cell>
          <cell r="G355">
            <v>401700</v>
          </cell>
          <cell r="H355">
            <v>1800</v>
          </cell>
          <cell r="I355">
            <v>3058</v>
          </cell>
          <cell r="J355">
            <v>123</v>
          </cell>
          <cell r="K355" t="str">
            <v/>
          </cell>
          <cell r="L355" t="str">
            <v/>
          </cell>
          <cell r="M355" t="str">
            <v/>
          </cell>
          <cell r="N355" t="str">
            <v>Matter # 50258</v>
          </cell>
          <cell r="O355">
            <v>36525</v>
          </cell>
          <cell r="P355">
            <v>0</v>
          </cell>
          <cell r="Q355">
            <v>0</v>
          </cell>
          <cell r="R355">
            <v>2224</v>
          </cell>
          <cell r="S355">
            <v>35.29</v>
          </cell>
        </row>
        <row r="356">
          <cell r="E356" t="str">
            <v>PND</v>
          </cell>
          <cell r="F356">
            <v>180</v>
          </cell>
          <cell r="G356">
            <v>401700</v>
          </cell>
          <cell r="H356">
            <v>1800</v>
          </cell>
          <cell r="I356">
            <v>5398</v>
          </cell>
          <cell r="J356">
            <v>103</v>
          </cell>
          <cell r="K356" t="str">
            <v/>
          </cell>
          <cell r="L356" t="str">
            <v/>
          </cell>
          <cell r="M356" t="str">
            <v/>
          </cell>
          <cell r="N356" t="str">
            <v>Matter # 50260</v>
          </cell>
          <cell r="O356">
            <v>36525</v>
          </cell>
          <cell r="P356">
            <v>160</v>
          </cell>
          <cell r="Q356">
            <v>0</v>
          </cell>
          <cell r="R356">
            <v>2144</v>
          </cell>
          <cell r="S356">
            <v>2.1</v>
          </cell>
        </row>
        <row r="357">
          <cell r="E357" t="str">
            <v>MPG</v>
          </cell>
          <cell r="F357" t="str">
            <v/>
          </cell>
          <cell r="G357">
            <v>228202</v>
          </cell>
          <cell r="H357">
            <v>1800</v>
          </cell>
          <cell r="I357">
            <v>1023</v>
          </cell>
          <cell r="J357" t="str">
            <v/>
          </cell>
          <cell r="K357" t="str">
            <v/>
          </cell>
          <cell r="L357" t="str">
            <v/>
          </cell>
          <cell r="M357" t="str">
            <v/>
          </cell>
          <cell r="N357" t="str">
            <v>Matter # 50261</v>
          </cell>
          <cell r="O357">
            <v>36525</v>
          </cell>
          <cell r="P357">
            <v>0</v>
          </cell>
          <cell r="Q357">
            <v>0</v>
          </cell>
          <cell r="R357">
            <v>792.5</v>
          </cell>
          <cell r="S357">
            <v>69.400000000000006</v>
          </cell>
        </row>
        <row r="358">
          <cell r="E358" t="str">
            <v>MPD</v>
          </cell>
          <cell r="F358" t="str">
            <v/>
          </cell>
          <cell r="G358">
            <v>228202</v>
          </cell>
          <cell r="H358">
            <v>1800</v>
          </cell>
          <cell r="I358">
            <v>5334</v>
          </cell>
          <cell r="J358" t="str">
            <v/>
          </cell>
          <cell r="K358" t="str">
            <v/>
          </cell>
          <cell r="L358" t="str">
            <v/>
          </cell>
          <cell r="M358" t="str">
            <v/>
          </cell>
          <cell r="N358" t="str">
            <v>Matter # 50262</v>
          </cell>
          <cell r="O358">
            <v>36525</v>
          </cell>
          <cell r="P358">
            <v>0</v>
          </cell>
          <cell r="Q358">
            <v>0</v>
          </cell>
          <cell r="R358">
            <v>409.5</v>
          </cell>
          <cell r="S358">
            <v>0</v>
          </cell>
        </row>
        <row r="359">
          <cell r="E359" t="str">
            <v>PND</v>
          </cell>
          <cell r="F359" t="str">
            <v/>
          </cell>
          <cell r="G359">
            <v>228202</v>
          </cell>
          <cell r="H359">
            <v>1800</v>
          </cell>
          <cell r="I359">
            <v>5795</v>
          </cell>
          <cell r="J359" t="str">
            <v/>
          </cell>
          <cell r="K359" t="str">
            <v/>
          </cell>
          <cell r="L359" t="str">
            <v/>
          </cell>
          <cell r="M359" t="str">
            <v/>
          </cell>
          <cell r="N359" t="str">
            <v>Matter # 50265</v>
          </cell>
          <cell r="O359">
            <v>36525</v>
          </cell>
          <cell r="P359">
            <v>0</v>
          </cell>
          <cell r="Q359">
            <v>0</v>
          </cell>
          <cell r="R359">
            <v>619</v>
          </cell>
          <cell r="S359">
            <v>1.56</v>
          </cell>
        </row>
        <row r="360">
          <cell r="E360" t="str">
            <v>AEC</v>
          </cell>
          <cell r="F360">
            <v>180</v>
          </cell>
          <cell r="G360">
            <v>401700</v>
          </cell>
          <cell r="H360">
            <v>1800</v>
          </cell>
          <cell r="I360">
            <v>7002</v>
          </cell>
          <cell r="J360">
            <v>999</v>
          </cell>
          <cell r="K360" t="str">
            <v/>
          </cell>
          <cell r="L360" t="str">
            <v/>
          </cell>
          <cell r="M360" t="str">
            <v/>
          </cell>
          <cell r="N360" t="str">
            <v>Matter # 50266</v>
          </cell>
          <cell r="O360">
            <v>36525</v>
          </cell>
          <cell r="P360">
            <v>50</v>
          </cell>
          <cell r="Q360">
            <v>0</v>
          </cell>
          <cell r="R360">
            <v>3772</v>
          </cell>
          <cell r="S360">
            <v>139.62</v>
          </cell>
        </row>
        <row r="361">
          <cell r="E361" t="str">
            <v>AEC</v>
          </cell>
          <cell r="F361">
            <v>180</v>
          </cell>
          <cell r="G361">
            <v>401700</v>
          </cell>
          <cell r="H361">
            <v>1800</v>
          </cell>
          <cell r="I361">
            <v>7002</v>
          </cell>
          <cell r="J361">
            <v>999</v>
          </cell>
          <cell r="K361" t="str">
            <v/>
          </cell>
          <cell r="L361" t="str">
            <v/>
          </cell>
          <cell r="M361" t="str">
            <v/>
          </cell>
          <cell r="N361" t="str">
            <v>Matter # 50268</v>
          </cell>
          <cell r="O361">
            <v>36525</v>
          </cell>
          <cell r="P361">
            <v>0</v>
          </cell>
          <cell r="Q361">
            <v>0</v>
          </cell>
          <cell r="R361">
            <v>272</v>
          </cell>
          <cell r="S361">
            <v>0</v>
          </cell>
        </row>
        <row r="362">
          <cell r="E362" t="str">
            <v>UED</v>
          </cell>
          <cell r="F362" t="str">
            <v/>
          </cell>
          <cell r="G362">
            <v>228202</v>
          </cell>
          <cell r="H362">
            <v>1800</v>
          </cell>
          <cell r="I362">
            <v>5701</v>
          </cell>
          <cell r="J362" t="str">
            <v/>
          </cell>
          <cell r="K362" t="str">
            <v/>
          </cell>
          <cell r="L362" t="str">
            <v/>
          </cell>
          <cell r="M362" t="str">
            <v/>
          </cell>
          <cell r="N362" t="str">
            <v>Matter # 50269</v>
          </cell>
          <cell r="O362">
            <v>36525</v>
          </cell>
          <cell r="P362">
            <v>0</v>
          </cell>
          <cell r="Q362">
            <v>0</v>
          </cell>
          <cell r="R362">
            <v>3376</v>
          </cell>
          <cell r="S362">
            <v>157.09</v>
          </cell>
        </row>
        <row r="363">
          <cell r="E363" t="str">
            <v>WKD</v>
          </cell>
          <cell r="F363">
            <v>180</v>
          </cell>
          <cell r="G363">
            <v>401700</v>
          </cell>
          <cell r="H363">
            <v>1800</v>
          </cell>
          <cell r="I363">
            <v>6142</v>
          </cell>
          <cell r="J363">
            <v>999</v>
          </cell>
          <cell r="K363" t="str">
            <v/>
          </cell>
          <cell r="L363" t="str">
            <v/>
          </cell>
          <cell r="M363" t="str">
            <v/>
          </cell>
          <cell r="N363" t="str">
            <v>Matter # 50270</v>
          </cell>
          <cell r="O363">
            <v>36525</v>
          </cell>
          <cell r="P363">
            <v>0</v>
          </cell>
          <cell r="Q363">
            <v>0</v>
          </cell>
          <cell r="R363">
            <v>10789.75</v>
          </cell>
          <cell r="S363">
            <v>784.15</v>
          </cell>
        </row>
        <row r="364">
          <cell r="E364" t="str">
            <v>UCU</v>
          </cell>
          <cell r="F364">
            <v>180</v>
          </cell>
          <cell r="G364">
            <v>401700</v>
          </cell>
          <cell r="H364">
            <v>1800</v>
          </cell>
          <cell r="I364">
            <v>4223</v>
          </cell>
          <cell r="J364">
            <v>999</v>
          </cell>
          <cell r="K364" t="str">
            <v/>
          </cell>
          <cell r="L364" t="str">
            <v/>
          </cell>
          <cell r="M364" t="str">
            <v/>
          </cell>
          <cell r="N364" t="str">
            <v>Matter # 50271</v>
          </cell>
          <cell r="O364">
            <v>36525</v>
          </cell>
          <cell r="P364">
            <v>368</v>
          </cell>
          <cell r="Q364">
            <v>149.46</v>
          </cell>
          <cell r="R364">
            <v>18688</v>
          </cell>
          <cell r="S364">
            <v>576.19000000000005</v>
          </cell>
        </row>
        <row r="365">
          <cell r="E365" t="str">
            <v>MPD</v>
          </cell>
          <cell r="F365">
            <v>476</v>
          </cell>
          <cell r="G365">
            <v>107000</v>
          </cell>
          <cell r="H365">
            <v>1800</v>
          </cell>
          <cell r="I365">
            <v>5140</v>
          </cell>
          <cell r="J365">
            <v>122</v>
          </cell>
          <cell r="K365" t="str">
            <v>10000476</v>
          </cell>
          <cell r="L365" t="str">
            <v>ACT</v>
          </cell>
          <cell r="M365" t="str">
            <v/>
          </cell>
          <cell r="N365" t="str">
            <v>Matter # 50272</v>
          </cell>
          <cell r="O365">
            <v>36525</v>
          </cell>
          <cell r="P365">
            <v>0</v>
          </cell>
          <cell r="Q365">
            <v>0</v>
          </cell>
          <cell r="R365">
            <v>37664</v>
          </cell>
          <cell r="S365">
            <v>2367.04</v>
          </cell>
        </row>
        <row r="366">
          <cell r="E366" t="str">
            <v>AEC</v>
          </cell>
          <cell r="F366">
            <v>180</v>
          </cell>
          <cell r="G366">
            <v>401700</v>
          </cell>
          <cell r="H366">
            <v>1800</v>
          </cell>
          <cell r="I366">
            <v>7002</v>
          </cell>
          <cell r="J366">
            <v>999</v>
          </cell>
          <cell r="K366" t="str">
            <v/>
          </cell>
          <cell r="L366" t="str">
            <v/>
          </cell>
          <cell r="M366" t="str">
            <v/>
          </cell>
          <cell r="N366" t="str">
            <v>Matter # 50273</v>
          </cell>
          <cell r="O366">
            <v>36525</v>
          </cell>
          <cell r="P366">
            <v>0</v>
          </cell>
          <cell r="Q366">
            <v>0</v>
          </cell>
          <cell r="R366">
            <v>48</v>
          </cell>
          <cell r="S366">
            <v>-22.7</v>
          </cell>
        </row>
        <row r="367">
          <cell r="E367" t="str">
            <v>STI</v>
          </cell>
          <cell r="F367" t="str">
            <v/>
          </cell>
          <cell r="G367">
            <v>228202</v>
          </cell>
          <cell r="H367">
            <v>1800</v>
          </cell>
          <cell r="I367">
            <v>3310</v>
          </cell>
          <cell r="J367" t="str">
            <v/>
          </cell>
          <cell r="K367" t="str">
            <v/>
          </cell>
          <cell r="L367" t="str">
            <v/>
          </cell>
          <cell r="M367" t="str">
            <v/>
          </cell>
          <cell r="N367" t="str">
            <v>Matter # 50275</v>
          </cell>
          <cell r="O367">
            <v>36525</v>
          </cell>
          <cell r="P367">
            <v>324</v>
          </cell>
          <cell r="Q367">
            <v>0</v>
          </cell>
          <cell r="R367">
            <v>1127.5</v>
          </cell>
          <cell r="S367">
            <v>16.420000000000002</v>
          </cell>
        </row>
        <row r="368">
          <cell r="E368" t="str">
            <v>WKD</v>
          </cell>
          <cell r="F368" t="str">
            <v/>
          </cell>
          <cell r="G368">
            <v>228202</v>
          </cell>
          <cell r="H368">
            <v>1800</v>
          </cell>
          <cell r="I368">
            <v>5371</v>
          </cell>
          <cell r="J368" t="str">
            <v/>
          </cell>
          <cell r="K368" t="str">
            <v/>
          </cell>
          <cell r="L368" t="str">
            <v/>
          </cell>
          <cell r="M368" t="str">
            <v/>
          </cell>
          <cell r="N368" t="str">
            <v>Matter # 50276</v>
          </cell>
          <cell r="O368">
            <v>36525</v>
          </cell>
          <cell r="P368">
            <v>0</v>
          </cell>
          <cell r="Q368">
            <v>0</v>
          </cell>
          <cell r="R368">
            <v>0</v>
          </cell>
          <cell r="S368">
            <v>21.42</v>
          </cell>
        </row>
        <row r="369">
          <cell r="E369" t="str">
            <v>UCU</v>
          </cell>
          <cell r="F369">
            <v>180</v>
          </cell>
          <cell r="G369">
            <v>401700</v>
          </cell>
          <cell r="H369">
            <v>1800</v>
          </cell>
          <cell r="I369">
            <v>4223</v>
          </cell>
          <cell r="J369">
            <v>999</v>
          </cell>
          <cell r="K369" t="str">
            <v/>
          </cell>
          <cell r="L369" t="str">
            <v/>
          </cell>
          <cell r="M369" t="str">
            <v/>
          </cell>
          <cell r="N369" t="str">
            <v>Matter # 50277</v>
          </cell>
          <cell r="O369">
            <v>36525</v>
          </cell>
          <cell r="P369">
            <v>160</v>
          </cell>
          <cell r="Q369">
            <v>0</v>
          </cell>
          <cell r="R369">
            <v>16510.5</v>
          </cell>
          <cell r="S369">
            <v>1299.22</v>
          </cell>
        </row>
        <row r="370">
          <cell r="E370" t="str">
            <v>UCU</v>
          </cell>
          <cell r="F370">
            <v>180</v>
          </cell>
          <cell r="G370">
            <v>401700</v>
          </cell>
          <cell r="H370">
            <v>1800</v>
          </cell>
          <cell r="I370">
            <v>4100</v>
          </cell>
          <cell r="J370">
            <v>999</v>
          </cell>
          <cell r="K370" t="str">
            <v/>
          </cell>
          <cell r="L370" t="str">
            <v/>
          </cell>
          <cell r="M370" t="str">
            <v/>
          </cell>
          <cell r="N370" t="str">
            <v>Matter # 50278</v>
          </cell>
          <cell r="O370">
            <v>36525</v>
          </cell>
          <cell r="P370">
            <v>266</v>
          </cell>
          <cell r="Q370">
            <v>14.6</v>
          </cell>
          <cell r="R370">
            <v>41373.089999999997</v>
          </cell>
          <cell r="S370">
            <v>1131.81</v>
          </cell>
        </row>
        <row r="371">
          <cell r="E371" t="str">
            <v>MPG</v>
          </cell>
          <cell r="F371">
            <v>202</v>
          </cell>
          <cell r="G371">
            <v>401700</v>
          </cell>
          <cell r="H371">
            <v>1800</v>
          </cell>
          <cell r="I371">
            <v>1003</v>
          </cell>
          <cell r="J371">
            <v>123</v>
          </cell>
          <cell r="K371" t="str">
            <v/>
          </cell>
          <cell r="L371" t="str">
            <v/>
          </cell>
          <cell r="M371" t="str">
            <v/>
          </cell>
          <cell r="N371" t="str">
            <v>Matter # 50279</v>
          </cell>
          <cell r="O371">
            <v>36525</v>
          </cell>
          <cell r="P371">
            <v>0</v>
          </cell>
          <cell r="Q371">
            <v>0</v>
          </cell>
          <cell r="R371">
            <v>3696</v>
          </cell>
          <cell r="S371">
            <v>205.98</v>
          </cell>
        </row>
        <row r="372">
          <cell r="E372" t="str">
            <v>MPD</v>
          </cell>
          <cell r="F372" t="str">
            <v/>
          </cell>
          <cell r="G372">
            <v>228200</v>
          </cell>
          <cell r="H372" t="str">
            <v/>
          </cell>
          <cell r="I372">
            <v>6140</v>
          </cell>
          <cell r="J372" t="str">
            <v/>
          </cell>
          <cell r="K372" t="str">
            <v/>
          </cell>
          <cell r="L372" t="str">
            <v/>
          </cell>
          <cell r="M372" t="str">
            <v/>
          </cell>
          <cell r="N372" t="str">
            <v>Matter #50280</v>
          </cell>
          <cell r="O372">
            <v>36525</v>
          </cell>
          <cell r="P372">
            <v>0</v>
          </cell>
          <cell r="Q372">
            <v>0</v>
          </cell>
          <cell r="R372">
            <v>8816</v>
          </cell>
          <cell r="S372">
            <v>160.63</v>
          </cell>
        </row>
        <row r="373">
          <cell r="E373" t="str">
            <v>PND</v>
          </cell>
          <cell r="F373" t="str">
            <v/>
          </cell>
          <cell r="G373">
            <v>228202</v>
          </cell>
          <cell r="H373">
            <v>1800</v>
          </cell>
          <cell r="I373">
            <v>5387</v>
          </cell>
          <cell r="J373" t="str">
            <v/>
          </cell>
          <cell r="K373" t="str">
            <v/>
          </cell>
          <cell r="L373" t="str">
            <v/>
          </cell>
          <cell r="M373" t="str">
            <v/>
          </cell>
          <cell r="N373" t="str">
            <v>Matter #50281</v>
          </cell>
          <cell r="O373">
            <v>36525</v>
          </cell>
          <cell r="P373">
            <v>0</v>
          </cell>
          <cell r="Q373">
            <v>0</v>
          </cell>
          <cell r="R373">
            <v>96</v>
          </cell>
          <cell r="S373">
            <v>0</v>
          </cell>
        </row>
        <row r="374">
          <cell r="E374" t="str">
            <v>UCU</v>
          </cell>
          <cell r="F374">
            <v>180</v>
          </cell>
          <cell r="G374">
            <v>401700</v>
          </cell>
          <cell r="H374">
            <v>1800</v>
          </cell>
          <cell r="I374">
            <v>4223</v>
          </cell>
          <cell r="J374">
            <v>999</v>
          </cell>
          <cell r="K374" t="str">
            <v/>
          </cell>
          <cell r="L374" t="str">
            <v/>
          </cell>
          <cell r="M374" t="str">
            <v/>
          </cell>
          <cell r="N374" t="str">
            <v>Matter #50282</v>
          </cell>
          <cell r="O374">
            <v>36525</v>
          </cell>
          <cell r="P374">
            <v>-1144</v>
          </cell>
          <cell r="Q374">
            <v>23.25</v>
          </cell>
          <cell r="R374">
            <v>11736</v>
          </cell>
          <cell r="S374">
            <v>416.53</v>
          </cell>
        </row>
        <row r="375">
          <cell r="E375" t="str">
            <v>MPD</v>
          </cell>
          <cell r="F375">
            <v>180</v>
          </cell>
          <cell r="G375">
            <v>401700</v>
          </cell>
          <cell r="H375">
            <v>1800</v>
          </cell>
          <cell r="I375">
            <v>5131</v>
          </cell>
          <cell r="J375">
            <v>120</v>
          </cell>
          <cell r="K375" t="str">
            <v/>
          </cell>
          <cell r="L375" t="str">
            <v/>
          </cell>
          <cell r="M375" t="str">
            <v/>
          </cell>
          <cell r="N375" t="str">
            <v>Matter #50283</v>
          </cell>
          <cell r="O375">
            <v>36525</v>
          </cell>
          <cell r="P375">
            <v>0</v>
          </cell>
          <cell r="Q375">
            <v>0</v>
          </cell>
          <cell r="R375">
            <v>9696</v>
          </cell>
          <cell r="S375">
            <v>131.12</v>
          </cell>
        </row>
        <row r="376">
          <cell r="E376" t="str">
            <v>STI</v>
          </cell>
          <cell r="F376" t="str">
            <v/>
          </cell>
          <cell r="G376">
            <v>228202</v>
          </cell>
          <cell r="H376">
            <v>1800</v>
          </cell>
          <cell r="I376">
            <v>3321</v>
          </cell>
          <cell r="J376" t="str">
            <v/>
          </cell>
          <cell r="K376" t="str">
            <v/>
          </cell>
          <cell r="L376" t="str">
            <v/>
          </cell>
          <cell r="M376" t="str">
            <v/>
          </cell>
          <cell r="N376" t="str">
            <v>Matter #50284</v>
          </cell>
          <cell r="O376">
            <v>36525</v>
          </cell>
          <cell r="P376">
            <v>48</v>
          </cell>
          <cell r="Q376">
            <v>0</v>
          </cell>
          <cell r="R376">
            <v>18720</v>
          </cell>
          <cell r="S376">
            <v>618.16999999999996</v>
          </cell>
        </row>
        <row r="377">
          <cell r="E377" t="str">
            <v>MGD</v>
          </cell>
          <cell r="F377">
            <v>544</v>
          </cell>
          <cell r="G377">
            <v>402000</v>
          </cell>
          <cell r="H377">
            <v>1800</v>
          </cell>
          <cell r="I377">
            <v>5430</v>
          </cell>
          <cell r="J377">
            <v>103</v>
          </cell>
          <cell r="K377" t="str">
            <v/>
          </cell>
          <cell r="L377" t="str">
            <v/>
          </cell>
          <cell r="M377" t="str">
            <v/>
          </cell>
          <cell r="N377" t="str">
            <v>Matter #50285</v>
          </cell>
          <cell r="O377">
            <v>36525</v>
          </cell>
          <cell r="P377">
            <v>1955</v>
          </cell>
          <cell r="Q377">
            <v>82.87</v>
          </cell>
          <cell r="R377">
            <v>6986</v>
          </cell>
          <cell r="S377">
            <v>447.8</v>
          </cell>
        </row>
        <row r="378">
          <cell r="E378" t="str">
            <v>AEM</v>
          </cell>
          <cell r="F378">
            <v>180</v>
          </cell>
          <cell r="G378">
            <v>401700</v>
          </cell>
          <cell r="H378">
            <v>1800</v>
          </cell>
          <cell r="I378">
            <v>7000</v>
          </cell>
          <cell r="J378">
            <v>999</v>
          </cell>
          <cell r="K378" t="str">
            <v/>
          </cell>
          <cell r="L378" t="str">
            <v/>
          </cell>
          <cell r="M378" t="str">
            <v/>
          </cell>
          <cell r="N378" t="str">
            <v>Matter #50286</v>
          </cell>
          <cell r="O378">
            <v>36525</v>
          </cell>
          <cell r="P378">
            <v>48</v>
          </cell>
          <cell r="Q378">
            <v>0</v>
          </cell>
          <cell r="R378">
            <v>5792</v>
          </cell>
          <cell r="S378">
            <v>543.82000000000005</v>
          </cell>
        </row>
        <row r="379">
          <cell r="E379" t="str">
            <v>AEC</v>
          </cell>
          <cell r="F379">
            <v>180</v>
          </cell>
          <cell r="G379">
            <v>401700</v>
          </cell>
          <cell r="H379">
            <v>1800</v>
          </cell>
          <cell r="I379">
            <v>7002</v>
          </cell>
          <cell r="J379">
            <v>999</v>
          </cell>
          <cell r="K379" t="str">
            <v/>
          </cell>
          <cell r="L379" t="str">
            <v/>
          </cell>
          <cell r="M379" t="str">
            <v/>
          </cell>
          <cell r="N379" t="str">
            <v>Matter #50287</v>
          </cell>
          <cell r="O379">
            <v>36525</v>
          </cell>
          <cell r="P379">
            <v>1834.75</v>
          </cell>
          <cell r="Q379">
            <v>236.78</v>
          </cell>
          <cell r="R379">
            <v>9386.75</v>
          </cell>
          <cell r="S379">
            <v>651.52</v>
          </cell>
        </row>
        <row r="380">
          <cell r="E380" t="str">
            <v>UCU</v>
          </cell>
          <cell r="F380">
            <v>180</v>
          </cell>
          <cell r="G380">
            <v>401700</v>
          </cell>
          <cell r="H380">
            <v>1800</v>
          </cell>
          <cell r="I380">
            <v>4223</v>
          </cell>
          <cell r="J380">
            <v>999</v>
          </cell>
          <cell r="K380" t="str">
            <v/>
          </cell>
          <cell r="L380" t="str">
            <v/>
          </cell>
          <cell r="M380" t="str">
            <v/>
          </cell>
          <cell r="N380" t="str">
            <v>Matter #50288</v>
          </cell>
          <cell r="O380">
            <v>36525</v>
          </cell>
          <cell r="P380">
            <v>0</v>
          </cell>
          <cell r="Q380">
            <v>0</v>
          </cell>
          <cell r="R380">
            <v>10176</v>
          </cell>
          <cell r="S380">
            <v>332.93</v>
          </cell>
        </row>
        <row r="381">
          <cell r="E381" t="str">
            <v>MPG</v>
          </cell>
          <cell r="F381" t="str">
            <v/>
          </cell>
          <cell r="G381">
            <v>228202</v>
          </cell>
          <cell r="H381">
            <v>1800</v>
          </cell>
          <cell r="I381">
            <v>1003</v>
          </cell>
          <cell r="J381" t="str">
            <v/>
          </cell>
          <cell r="K381" t="str">
            <v/>
          </cell>
          <cell r="L381" t="str">
            <v/>
          </cell>
          <cell r="M381" t="str">
            <v/>
          </cell>
          <cell r="N381" t="str">
            <v>Matter #50289</v>
          </cell>
          <cell r="O381">
            <v>36525</v>
          </cell>
          <cell r="P381">
            <v>0</v>
          </cell>
          <cell r="Q381">
            <v>0</v>
          </cell>
          <cell r="R381">
            <v>1120</v>
          </cell>
          <cell r="S381">
            <v>0</v>
          </cell>
        </row>
        <row r="382">
          <cell r="E382" t="str">
            <v>WCD</v>
          </cell>
          <cell r="F382" t="str">
            <v/>
          </cell>
          <cell r="G382">
            <v>228203</v>
          </cell>
          <cell r="H382" t="str">
            <v/>
          </cell>
          <cell r="I382">
            <v>6141</v>
          </cell>
          <cell r="J382" t="str">
            <v/>
          </cell>
          <cell r="K382" t="str">
            <v/>
          </cell>
          <cell r="L382" t="str">
            <v/>
          </cell>
          <cell r="M382" t="str">
            <v/>
          </cell>
          <cell r="N382" t="str">
            <v>Matter #50290</v>
          </cell>
          <cell r="O382">
            <v>36525</v>
          </cell>
          <cell r="P382">
            <v>912</v>
          </cell>
          <cell r="Q382">
            <v>413.05</v>
          </cell>
          <cell r="R382">
            <v>10192</v>
          </cell>
          <cell r="S382">
            <v>591.42999999999995</v>
          </cell>
        </row>
        <row r="383">
          <cell r="E383" t="str">
            <v>UED</v>
          </cell>
          <cell r="F383" t="str">
            <v/>
          </cell>
          <cell r="G383">
            <v>228202</v>
          </cell>
          <cell r="H383">
            <v>1800</v>
          </cell>
          <cell r="I383">
            <v>5716</v>
          </cell>
          <cell r="J383" t="str">
            <v/>
          </cell>
          <cell r="K383" t="str">
            <v/>
          </cell>
          <cell r="L383" t="str">
            <v/>
          </cell>
          <cell r="M383" t="str">
            <v/>
          </cell>
          <cell r="N383" t="str">
            <v>Matter #50291</v>
          </cell>
          <cell r="O383">
            <v>36525</v>
          </cell>
          <cell r="P383">
            <v>0</v>
          </cell>
          <cell r="Q383">
            <v>0</v>
          </cell>
          <cell r="R383">
            <v>1584</v>
          </cell>
          <cell r="S383">
            <v>2.7</v>
          </cell>
        </row>
        <row r="384">
          <cell r="E384" t="str">
            <v>UPS</v>
          </cell>
          <cell r="F384">
            <v>180</v>
          </cell>
          <cell r="G384">
            <v>401700</v>
          </cell>
          <cell r="H384">
            <v>1800</v>
          </cell>
          <cell r="I384">
            <v>1044</v>
          </cell>
          <cell r="J384">
            <v>120</v>
          </cell>
          <cell r="K384" t="str">
            <v/>
          </cell>
          <cell r="L384" t="str">
            <v/>
          </cell>
          <cell r="M384" t="str">
            <v/>
          </cell>
          <cell r="N384" t="str">
            <v>Matter #50292</v>
          </cell>
          <cell r="O384">
            <v>36525</v>
          </cell>
          <cell r="P384">
            <v>0</v>
          </cell>
          <cell r="Q384">
            <v>0</v>
          </cell>
          <cell r="R384">
            <v>5440</v>
          </cell>
          <cell r="S384">
            <v>61.88</v>
          </cell>
        </row>
        <row r="385">
          <cell r="E385" t="str">
            <v>MPG</v>
          </cell>
          <cell r="F385" t="str">
            <v/>
          </cell>
          <cell r="G385">
            <v>228202</v>
          </cell>
          <cell r="H385">
            <v>1800</v>
          </cell>
          <cell r="I385">
            <v>1003</v>
          </cell>
          <cell r="J385" t="str">
            <v/>
          </cell>
          <cell r="K385" t="str">
            <v/>
          </cell>
          <cell r="L385" t="str">
            <v/>
          </cell>
          <cell r="M385" t="str">
            <v/>
          </cell>
          <cell r="N385" t="str">
            <v>Matter #50293</v>
          </cell>
          <cell r="O385">
            <v>36525</v>
          </cell>
          <cell r="P385">
            <v>28.5</v>
          </cell>
          <cell r="Q385">
            <v>0</v>
          </cell>
          <cell r="R385">
            <v>1050</v>
          </cell>
          <cell r="S385">
            <v>0.3</v>
          </cell>
        </row>
        <row r="386">
          <cell r="E386" t="str">
            <v>MPG</v>
          </cell>
          <cell r="F386" t="str">
            <v/>
          </cell>
          <cell r="G386">
            <v>228202</v>
          </cell>
          <cell r="H386">
            <v>1800</v>
          </cell>
          <cell r="I386">
            <v>1003</v>
          </cell>
          <cell r="J386" t="str">
            <v/>
          </cell>
          <cell r="K386" t="str">
            <v/>
          </cell>
          <cell r="L386" t="str">
            <v/>
          </cell>
          <cell r="M386" t="str">
            <v/>
          </cell>
          <cell r="N386" t="str">
            <v>Matter #50294</v>
          </cell>
          <cell r="O386">
            <v>36525</v>
          </cell>
          <cell r="P386">
            <v>0</v>
          </cell>
          <cell r="Q386">
            <v>0</v>
          </cell>
          <cell r="R386">
            <v>1024</v>
          </cell>
          <cell r="S386">
            <v>0</v>
          </cell>
        </row>
        <row r="387">
          <cell r="E387" t="str">
            <v>AEC</v>
          </cell>
          <cell r="F387">
            <v>180</v>
          </cell>
          <cell r="G387">
            <v>401700</v>
          </cell>
          <cell r="H387">
            <v>1800</v>
          </cell>
          <cell r="I387">
            <v>7002</v>
          </cell>
          <cell r="J387">
            <v>999</v>
          </cell>
          <cell r="K387" t="str">
            <v/>
          </cell>
          <cell r="L387" t="str">
            <v/>
          </cell>
          <cell r="M387" t="str">
            <v/>
          </cell>
          <cell r="N387" t="str">
            <v>Matter #50295</v>
          </cell>
          <cell r="O387">
            <v>36525</v>
          </cell>
          <cell r="P387">
            <v>0</v>
          </cell>
          <cell r="Q387">
            <v>0</v>
          </cell>
          <cell r="R387">
            <v>144</v>
          </cell>
          <cell r="S387">
            <v>0</v>
          </cell>
        </row>
        <row r="388">
          <cell r="E388" t="str">
            <v>AEC</v>
          </cell>
          <cell r="F388">
            <v>180</v>
          </cell>
          <cell r="G388">
            <v>401700</v>
          </cell>
          <cell r="H388">
            <v>1800</v>
          </cell>
          <cell r="I388">
            <v>7002</v>
          </cell>
          <cell r="J388">
            <v>999</v>
          </cell>
          <cell r="K388" t="str">
            <v/>
          </cell>
          <cell r="L388" t="str">
            <v/>
          </cell>
          <cell r="M388" t="str">
            <v/>
          </cell>
          <cell r="N388" t="str">
            <v>Matter #50296</v>
          </cell>
          <cell r="O388">
            <v>36525</v>
          </cell>
          <cell r="P388">
            <v>0</v>
          </cell>
          <cell r="Q388">
            <v>0</v>
          </cell>
          <cell r="R388">
            <v>560</v>
          </cell>
          <cell r="S388">
            <v>1.5</v>
          </cell>
        </row>
        <row r="389">
          <cell r="E389" t="str">
            <v>PND</v>
          </cell>
          <cell r="F389">
            <v>180</v>
          </cell>
          <cell r="G389">
            <v>401700</v>
          </cell>
          <cell r="H389">
            <v>1800</v>
          </cell>
          <cell r="I389">
            <v>5220</v>
          </cell>
          <cell r="J389">
            <v>103</v>
          </cell>
          <cell r="K389" t="str">
            <v/>
          </cell>
          <cell r="L389" t="str">
            <v/>
          </cell>
          <cell r="M389" t="str">
            <v/>
          </cell>
          <cell r="N389" t="str">
            <v>Matter #50297</v>
          </cell>
          <cell r="O389">
            <v>36525</v>
          </cell>
          <cell r="P389">
            <v>80</v>
          </cell>
          <cell r="Q389">
            <v>0</v>
          </cell>
          <cell r="R389">
            <v>3024</v>
          </cell>
          <cell r="S389">
            <v>10.58</v>
          </cell>
        </row>
        <row r="390">
          <cell r="E390" t="str">
            <v>PND</v>
          </cell>
          <cell r="F390">
            <v>180</v>
          </cell>
          <cell r="G390">
            <v>401700</v>
          </cell>
          <cell r="H390">
            <v>1800</v>
          </cell>
          <cell r="I390">
            <v>6054</v>
          </cell>
          <cell r="J390">
            <v>103</v>
          </cell>
          <cell r="K390" t="str">
            <v/>
          </cell>
          <cell r="L390" t="str">
            <v/>
          </cell>
          <cell r="M390" t="str">
            <v/>
          </cell>
          <cell r="N390" t="str">
            <v>Matter #50298</v>
          </cell>
          <cell r="O390">
            <v>36525</v>
          </cell>
          <cell r="P390">
            <v>336</v>
          </cell>
          <cell r="Q390">
            <v>0</v>
          </cell>
          <cell r="R390">
            <v>14816</v>
          </cell>
          <cell r="S390">
            <v>690.02</v>
          </cell>
        </row>
        <row r="391">
          <cell r="E391" t="str">
            <v>AEC</v>
          </cell>
          <cell r="F391">
            <v>180</v>
          </cell>
          <cell r="G391">
            <v>401700</v>
          </cell>
          <cell r="H391">
            <v>1800</v>
          </cell>
          <cell r="I391">
            <v>7002</v>
          </cell>
          <cell r="J391">
            <v>999</v>
          </cell>
          <cell r="K391" t="str">
            <v/>
          </cell>
          <cell r="L391" t="str">
            <v/>
          </cell>
          <cell r="M391" t="str">
            <v/>
          </cell>
          <cell r="N391" t="str">
            <v>Matter #50299</v>
          </cell>
          <cell r="O391">
            <v>36525</v>
          </cell>
          <cell r="P391">
            <v>3657.5</v>
          </cell>
          <cell r="Q391">
            <v>573.98</v>
          </cell>
          <cell r="R391">
            <v>104272.25</v>
          </cell>
          <cell r="S391">
            <v>9255.5400000000009</v>
          </cell>
        </row>
        <row r="392">
          <cell r="E392" t="str">
            <v>GSS</v>
          </cell>
          <cell r="F392">
            <v>180</v>
          </cell>
          <cell r="G392">
            <v>401700</v>
          </cell>
          <cell r="H392">
            <v>1800</v>
          </cell>
          <cell r="I392">
            <v>2304</v>
          </cell>
          <cell r="J392">
            <v>998</v>
          </cell>
          <cell r="K392" t="str">
            <v/>
          </cell>
          <cell r="L392" t="str">
            <v/>
          </cell>
          <cell r="M392" t="str">
            <v/>
          </cell>
          <cell r="N392" t="str">
            <v>Matter # 5030</v>
          </cell>
          <cell r="O392">
            <v>36525</v>
          </cell>
          <cell r="P392">
            <v>2782</v>
          </cell>
          <cell r="Q392">
            <v>69.94</v>
          </cell>
          <cell r="R392">
            <v>35906</v>
          </cell>
          <cell r="S392">
            <v>1300.9000000000001</v>
          </cell>
        </row>
        <row r="393">
          <cell r="E393" t="str">
            <v>MPD</v>
          </cell>
          <cell r="F393" t="str">
            <v/>
          </cell>
          <cell r="G393">
            <v>228200</v>
          </cell>
          <cell r="H393">
            <v>1800</v>
          </cell>
          <cell r="I393">
            <v>6140</v>
          </cell>
          <cell r="J393" t="str">
            <v/>
          </cell>
          <cell r="K393" t="str">
            <v/>
          </cell>
          <cell r="L393" t="str">
            <v/>
          </cell>
          <cell r="M393" t="str">
            <v/>
          </cell>
          <cell r="N393" t="str">
            <v>Matter #50300</v>
          </cell>
          <cell r="O393">
            <v>36525</v>
          </cell>
          <cell r="P393">
            <v>0</v>
          </cell>
          <cell r="Q393">
            <v>0</v>
          </cell>
          <cell r="R393">
            <v>4336</v>
          </cell>
          <cell r="S393">
            <v>589</v>
          </cell>
        </row>
        <row r="394">
          <cell r="E394" t="str">
            <v>AEC</v>
          </cell>
          <cell r="F394">
            <v>180</v>
          </cell>
          <cell r="G394">
            <v>401700</v>
          </cell>
          <cell r="H394">
            <v>1800</v>
          </cell>
          <cell r="I394">
            <v>7002</v>
          </cell>
          <cell r="J394">
            <v>999</v>
          </cell>
          <cell r="K394" t="str">
            <v/>
          </cell>
          <cell r="L394" t="str">
            <v/>
          </cell>
          <cell r="M394" t="str">
            <v/>
          </cell>
          <cell r="N394" t="str">
            <v>Matter #50301</v>
          </cell>
          <cell r="O394">
            <v>36525</v>
          </cell>
          <cell r="P394">
            <v>1780</v>
          </cell>
          <cell r="Q394">
            <v>56.6</v>
          </cell>
          <cell r="R394">
            <v>18130</v>
          </cell>
          <cell r="S394">
            <v>567.9</v>
          </cell>
        </row>
        <row r="395">
          <cell r="E395" t="str">
            <v>WKD</v>
          </cell>
          <cell r="F395" t="str">
            <v/>
          </cell>
          <cell r="G395">
            <v>228202</v>
          </cell>
          <cell r="H395">
            <v>1800</v>
          </cell>
          <cell r="I395">
            <v>5310</v>
          </cell>
          <cell r="J395" t="str">
            <v/>
          </cell>
          <cell r="K395" t="str">
            <v/>
          </cell>
          <cell r="L395" t="str">
            <v/>
          </cell>
          <cell r="M395" t="str">
            <v/>
          </cell>
          <cell r="N395" t="str">
            <v>Matter #50302</v>
          </cell>
          <cell r="O395">
            <v>36525</v>
          </cell>
          <cell r="P395">
            <v>0</v>
          </cell>
          <cell r="Q395">
            <v>0</v>
          </cell>
          <cell r="R395">
            <v>399.5</v>
          </cell>
          <cell r="S395">
            <v>15.28</v>
          </cell>
        </row>
        <row r="396">
          <cell r="E396" t="str">
            <v>MPG</v>
          </cell>
          <cell r="F396" t="str">
            <v/>
          </cell>
          <cell r="G396">
            <v>228202</v>
          </cell>
          <cell r="H396">
            <v>1800</v>
          </cell>
          <cell r="I396">
            <v>1003</v>
          </cell>
          <cell r="J396" t="str">
            <v/>
          </cell>
          <cell r="K396" t="str">
            <v/>
          </cell>
          <cell r="L396" t="str">
            <v/>
          </cell>
          <cell r="M396" t="str">
            <v/>
          </cell>
          <cell r="N396" t="str">
            <v>Matter #50303</v>
          </cell>
          <cell r="O396">
            <v>36525</v>
          </cell>
          <cell r="P396">
            <v>0</v>
          </cell>
          <cell r="Q396">
            <v>0</v>
          </cell>
          <cell r="R396">
            <v>662</v>
          </cell>
          <cell r="S396">
            <v>0</v>
          </cell>
        </row>
        <row r="397">
          <cell r="E397" t="str">
            <v>STI</v>
          </cell>
          <cell r="F397" t="str">
            <v/>
          </cell>
          <cell r="G397">
            <v>228202</v>
          </cell>
          <cell r="H397">
            <v>1800</v>
          </cell>
          <cell r="I397">
            <v>3310</v>
          </cell>
          <cell r="J397" t="str">
            <v/>
          </cell>
          <cell r="K397" t="str">
            <v/>
          </cell>
          <cell r="L397" t="str">
            <v/>
          </cell>
          <cell r="M397" t="str">
            <v/>
          </cell>
          <cell r="N397" t="str">
            <v>Matter #50304</v>
          </cell>
          <cell r="O397">
            <v>36525</v>
          </cell>
          <cell r="P397">
            <v>0</v>
          </cell>
          <cell r="Q397">
            <v>0</v>
          </cell>
          <cell r="R397">
            <v>800</v>
          </cell>
          <cell r="S397">
            <v>12.55</v>
          </cell>
        </row>
        <row r="398">
          <cell r="E398" t="str">
            <v>MPD</v>
          </cell>
          <cell r="F398" t="str">
            <v/>
          </cell>
          <cell r="G398">
            <v>228202</v>
          </cell>
          <cell r="H398">
            <v>1800</v>
          </cell>
          <cell r="I398">
            <v>5333</v>
          </cell>
          <cell r="J398" t="str">
            <v/>
          </cell>
          <cell r="K398" t="str">
            <v/>
          </cell>
          <cell r="L398" t="str">
            <v/>
          </cell>
          <cell r="M398" t="str">
            <v/>
          </cell>
          <cell r="N398" t="str">
            <v>Matter #50305</v>
          </cell>
          <cell r="O398">
            <v>36525</v>
          </cell>
          <cell r="P398">
            <v>239</v>
          </cell>
          <cell r="Q398">
            <v>10.5</v>
          </cell>
          <cell r="R398">
            <v>1109.5</v>
          </cell>
          <cell r="S398">
            <v>19</v>
          </cell>
        </row>
        <row r="399">
          <cell r="E399" t="str">
            <v>UCU</v>
          </cell>
          <cell r="F399" t="str">
            <v/>
          </cell>
          <cell r="G399">
            <v>228202</v>
          </cell>
          <cell r="H399">
            <v>1800</v>
          </cell>
          <cell r="I399">
            <v>4140</v>
          </cell>
          <cell r="J399" t="str">
            <v/>
          </cell>
          <cell r="K399" t="str">
            <v/>
          </cell>
          <cell r="L399" t="str">
            <v/>
          </cell>
          <cell r="M399" t="str">
            <v/>
          </cell>
          <cell r="N399" t="str">
            <v>Matter #50306</v>
          </cell>
          <cell r="O399">
            <v>36525</v>
          </cell>
          <cell r="P399">
            <v>0</v>
          </cell>
          <cell r="Q399">
            <v>0</v>
          </cell>
          <cell r="R399">
            <v>175.5</v>
          </cell>
          <cell r="S399">
            <v>0</v>
          </cell>
        </row>
        <row r="400">
          <cell r="E400" t="str">
            <v>AEC</v>
          </cell>
          <cell r="F400">
            <v>180</v>
          </cell>
          <cell r="G400">
            <v>401700</v>
          </cell>
          <cell r="H400">
            <v>1800</v>
          </cell>
          <cell r="I400">
            <v>7002</v>
          </cell>
          <cell r="J400">
            <v>999</v>
          </cell>
          <cell r="K400" t="str">
            <v/>
          </cell>
          <cell r="L400" t="str">
            <v/>
          </cell>
          <cell r="M400" t="str">
            <v/>
          </cell>
          <cell r="N400" t="str">
            <v>Matter #50307</v>
          </cell>
          <cell r="O400">
            <v>36525</v>
          </cell>
          <cell r="P400">
            <v>3744</v>
          </cell>
          <cell r="Q400">
            <v>212.36</v>
          </cell>
          <cell r="R400">
            <v>29960</v>
          </cell>
          <cell r="S400">
            <v>520.27</v>
          </cell>
        </row>
        <row r="401">
          <cell r="E401" t="str">
            <v>AEC</v>
          </cell>
          <cell r="F401">
            <v>180</v>
          </cell>
          <cell r="G401">
            <v>401700</v>
          </cell>
          <cell r="H401">
            <v>1800</v>
          </cell>
          <cell r="I401">
            <v>7002</v>
          </cell>
          <cell r="J401">
            <v>999</v>
          </cell>
          <cell r="K401" t="str">
            <v/>
          </cell>
          <cell r="L401" t="str">
            <v/>
          </cell>
          <cell r="M401" t="str">
            <v/>
          </cell>
          <cell r="N401" t="str">
            <v>Matter #50308</v>
          </cell>
          <cell r="O401">
            <v>36525</v>
          </cell>
          <cell r="P401">
            <v>176</v>
          </cell>
          <cell r="Q401">
            <v>177.2</v>
          </cell>
          <cell r="R401">
            <v>27787.5</v>
          </cell>
          <cell r="S401">
            <v>1079.9100000000001</v>
          </cell>
        </row>
        <row r="402">
          <cell r="E402" t="str">
            <v>GSS</v>
          </cell>
          <cell r="F402">
            <v>180</v>
          </cell>
          <cell r="G402">
            <v>401700</v>
          </cell>
          <cell r="H402">
            <v>1800</v>
          </cell>
          <cell r="I402">
            <v>2304</v>
          </cell>
          <cell r="J402">
            <v>998</v>
          </cell>
          <cell r="K402" t="str">
            <v/>
          </cell>
          <cell r="L402" t="str">
            <v/>
          </cell>
          <cell r="M402" t="str">
            <v/>
          </cell>
          <cell r="N402" t="str">
            <v>Matter #50309</v>
          </cell>
          <cell r="O402">
            <v>36525</v>
          </cell>
          <cell r="P402">
            <v>1232</v>
          </cell>
          <cell r="Q402">
            <v>1.66</v>
          </cell>
          <cell r="R402">
            <v>2256</v>
          </cell>
          <cell r="S402">
            <v>19.61</v>
          </cell>
        </row>
        <row r="403">
          <cell r="E403" t="str">
            <v>UCU</v>
          </cell>
          <cell r="F403">
            <v>180</v>
          </cell>
          <cell r="G403">
            <v>401700</v>
          </cell>
          <cell r="H403">
            <v>1800</v>
          </cell>
          <cell r="I403">
            <v>4030</v>
          </cell>
          <cell r="J403">
            <v>999</v>
          </cell>
          <cell r="K403" t="str">
            <v/>
          </cell>
          <cell r="L403" t="str">
            <v/>
          </cell>
          <cell r="M403" t="str">
            <v/>
          </cell>
          <cell r="N403" t="str">
            <v>Matter #50310</v>
          </cell>
          <cell r="O403">
            <v>36525</v>
          </cell>
          <cell r="P403">
            <v>0</v>
          </cell>
          <cell r="Q403">
            <v>40.4</v>
          </cell>
          <cell r="R403">
            <v>21649.75</v>
          </cell>
          <cell r="S403">
            <v>2480.94</v>
          </cell>
        </row>
        <row r="404">
          <cell r="E404" t="str">
            <v>MPD</v>
          </cell>
          <cell r="F404">
            <v>180</v>
          </cell>
          <cell r="G404">
            <v>401700</v>
          </cell>
          <cell r="H404">
            <v>1800</v>
          </cell>
          <cell r="I404">
            <v>5334</v>
          </cell>
          <cell r="J404">
            <v>122</v>
          </cell>
          <cell r="K404" t="str">
            <v/>
          </cell>
          <cell r="L404" t="str">
            <v/>
          </cell>
          <cell r="M404" t="str">
            <v/>
          </cell>
          <cell r="N404" t="str">
            <v>Matter #50311</v>
          </cell>
          <cell r="O404">
            <v>36525</v>
          </cell>
          <cell r="P404">
            <v>224</v>
          </cell>
          <cell r="Q404">
            <v>0</v>
          </cell>
          <cell r="R404">
            <v>4608</v>
          </cell>
          <cell r="S404">
            <v>50.8</v>
          </cell>
        </row>
        <row r="405">
          <cell r="E405" t="str">
            <v>MPD</v>
          </cell>
          <cell r="F405" t="str">
            <v/>
          </cell>
          <cell r="G405">
            <v>228202</v>
          </cell>
          <cell r="H405">
            <v>1800</v>
          </cell>
          <cell r="I405">
            <v>5340</v>
          </cell>
          <cell r="J405" t="str">
            <v/>
          </cell>
          <cell r="K405" t="str">
            <v/>
          </cell>
          <cell r="L405" t="str">
            <v/>
          </cell>
          <cell r="M405" t="str">
            <v/>
          </cell>
          <cell r="N405" t="str">
            <v>Matter #50312</v>
          </cell>
          <cell r="O405">
            <v>36525</v>
          </cell>
          <cell r="P405">
            <v>66.5</v>
          </cell>
          <cell r="Q405">
            <v>0</v>
          </cell>
          <cell r="R405">
            <v>226.5</v>
          </cell>
          <cell r="S405">
            <v>0</v>
          </cell>
        </row>
        <row r="406">
          <cell r="E406" t="str">
            <v>PND</v>
          </cell>
          <cell r="F406" t="str">
            <v/>
          </cell>
          <cell r="G406">
            <v>228202</v>
          </cell>
          <cell r="H406">
            <v>1800</v>
          </cell>
          <cell r="I406">
            <v>5383</v>
          </cell>
          <cell r="J406" t="str">
            <v/>
          </cell>
          <cell r="K406" t="str">
            <v/>
          </cell>
          <cell r="L406" t="str">
            <v/>
          </cell>
          <cell r="M406" t="str">
            <v/>
          </cell>
          <cell r="N406" t="str">
            <v>Matter #50313</v>
          </cell>
          <cell r="O406">
            <v>36525</v>
          </cell>
          <cell r="P406">
            <v>0</v>
          </cell>
          <cell r="Q406">
            <v>0</v>
          </cell>
          <cell r="R406">
            <v>769.5</v>
          </cell>
          <cell r="S406">
            <v>106.45</v>
          </cell>
        </row>
        <row r="407">
          <cell r="E407" t="str">
            <v>MPG</v>
          </cell>
          <cell r="F407">
            <v>180</v>
          </cell>
          <cell r="G407">
            <v>401700</v>
          </cell>
          <cell r="H407">
            <v>1800</v>
          </cell>
          <cell r="I407">
            <v>1004</v>
          </cell>
          <cell r="J407">
            <v>123</v>
          </cell>
          <cell r="K407" t="str">
            <v/>
          </cell>
          <cell r="L407" t="str">
            <v/>
          </cell>
          <cell r="M407" t="str">
            <v/>
          </cell>
          <cell r="N407" t="str">
            <v>Matter #50314</v>
          </cell>
          <cell r="O407">
            <v>36525</v>
          </cell>
          <cell r="P407">
            <v>0</v>
          </cell>
          <cell r="Q407">
            <v>0</v>
          </cell>
          <cell r="R407">
            <v>11360</v>
          </cell>
          <cell r="S407">
            <v>756.18</v>
          </cell>
        </row>
        <row r="408">
          <cell r="E408" t="str">
            <v>STI</v>
          </cell>
          <cell r="F408" t="str">
            <v/>
          </cell>
          <cell r="G408">
            <v>228202</v>
          </cell>
          <cell r="H408">
            <v>1800</v>
          </cell>
          <cell r="I408">
            <v>3310</v>
          </cell>
          <cell r="J408" t="str">
            <v/>
          </cell>
          <cell r="K408" t="str">
            <v/>
          </cell>
          <cell r="L408" t="str">
            <v/>
          </cell>
          <cell r="M408" t="str">
            <v/>
          </cell>
          <cell r="N408" t="str">
            <v>Matter #50315</v>
          </cell>
          <cell r="O408">
            <v>36525</v>
          </cell>
          <cell r="P408">
            <v>0</v>
          </cell>
          <cell r="Q408">
            <v>0</v>
          </cell>
          <cell r="R408">
            <v>298.5</v>
          </cell>
          <cell r="S408">
            <v>0</v>
          </cell>
        </row>
        <row r="409">
          <cell r="E409" t="str">
            <v>MPD</v>
          </cell>
          <cell r="F409" t="str">
            <v/>
          </cell>
          <cell r="G409">
            <v>228202</v>
          </cell>
          <cell r="H409">
            <v>1800</v>
          </cell>
          <cell r="I409">
            <v>5907</v>
          </cell>
          <cell r="J409" t="str">
            <v/>
          </cell>
          <cell r="K409" t="str">
            <v/>
          </cell>
          <cell r="L409" t="str">
            <v/>
          </cell>
          <cell r="M409" t="str">
            <v/>
          </cell>
          <cell r="N409" t="str">
            <v>Matter #50316</v>
          </cell>
          <cell r="O409">
            <v>36525</v>
          </cell>
          <cell r="P409">
            <v>94</v>
          </cell>
          <cell r="Q409">
            <v>0</v>
          </cell>
          <cell r="R409">
            <v>341</v>
          </cell>
          <cell r="S409">
            <v>0.34</v>
          </cell>
        </row>
        <row r="410">
          <cell r="E410" t="str">
            <v>AEC</v>
          </cell>
          <cell r="F410">
            <v>180</v>
          </cell>
          <cell r="G410">
            <v>401700</v>
          </cell>
          <cell r="H410">
            <v>1800</v>
          </cell>
          <cell r="I410">
            <v>7002</v>
          </cell>
          <cell r="J410">
            <v>999</v>
          </cell>
          <cell r="K410" t="str">
            <v/>
          </cell>
          <cell r="L410" t="str">
            <v/>
          </cell>
          <cell r="M410" t="str">
            <v/>
          </cell>
          <cell r="N410" t="str">
            <v>Matter #50317</v>
          </cell>
          <cell r="O410">
            <v>36525</v>
          </cell>
          <cell r="P410">
            <v>0</v>
          </cell>
          <cell r="Q410">
            <v>0</v>
          </cell>
          <cell r="R410">
            <v>1039</v>
          </cell>
          <cell r="S410">
            <v>10.5</v>
          </cell>
        </row>
        <row r="411">
          <cell r="E411" t="str">
            <v>STI</v>
          </cell>
          <cell r="F411" t="str">
            <v/>
          </cell>
          <cell r="G411">
            <v>228202</v>
          </cell>
          <cell r="H411">
            <v>1800</v>
          </cell>
          <cell r="I411">
            <v>3310</v>
          </cell>
          <cell r="J411" t="str">
            <v/>
          </cell>
          <cell r="K411" t="str">
            <v/>
          </cell>
          <cell r="L411" t="str">
            <v/>
          </cell>
          <cell r="M411" t="str">
            <v/>
          </cell>
          <cell r="N411" t="str">
            <v>Matter #50318</v>
          </cell>
          <cell r="O411">
            <v>36525</v>
          </cell>
          <cell r="P411">
            <v>298.5</v>
          </cell>
          <cell r="Q411">
            <v>0</v>
          </cell>
          <cell r="R411">
            <v>590.5</v>
          </cell>
          <cell r="S411">
            <v>0</v>
          </cell>
        </row>
        <row r="412">
          <cell r="E412" t="str">
            <v>MPD</v>
          </cell>
          <cell r="F412" t="str">
            <v/>
          </cell>
          <cell r="G412">
            <v>228202</v>
          </cell>
          <cell r="H412">
            <v>1800</v>
          </cell>
          <cell r="I412">
            <v>5393</v>
          </cell>
          <cell r="J412" t="str">
            <v/>
          </cell>
          <cell r="K412" t="str">
            <v/>
          </cell>
          <cell r="L412" t="str">
            <v/>
          </cell>
          <cell r="M412" t="str">
            <v/>
          </cell>
          <cell r="N412" t="str">
            <v>Matter #50319</v>
          </cell>
          <cell r="O412">
            <v>36525</v>
          </cell>
          <cell r="P412">
            <v>0</v>
          </cell>
          <cell r="Q412">
            <v>0</v>
          </cell>
          <cell r="R412">
            <v>1042</v>
          </cell>
          <cell r="S412">
            <v>63.55</v>
          </cell>
        </row>
        <row r="413">
          <cell r="E413" t="str">
            <v>UED</v>
          </cell>
          <cell r="F413">
            <v>180</v>
          </cell>
          <cell r="G413">
            <v>401700</v>
          </cell>
          <cell r="H413">
            <v>1800</v>
          </cell>
          <cell r="I413">
            <v>5304</v>
          </cell>
          <cell r="J413">
            <v>140</v>
          </cell>
          <cell r="K413" t="str">
            <v/>
          </cell>
          <cell r="L413" t="str">
            <v/>
          </cell>
          <cell r="M413" t="str">
            <v/>
          </cell>
          <cell r="N413" t="str">
            <v>Matter #50320</v>
          </cell>
          <cell r="O413">
            <v>36525</v>
          </cell>
          <cell r="P413">
            <v>64</v>
          </cell>
          <cell r="Q413">
            <v>0</v>
          </cell>
          <cell r="R413">
            <v>7552</v>
          </cell>
          <cell r="S413">
            <v>65.150000000000006</v>
          </cell>
        </row>
        <row r="414">
          <cell r="E414" t="str">
            <v>UAP</v>
          </cell>
          <cell r="F414">
            <v>180</v>
          </cell>
          <cell r="G414">
            <v>401700</v>
          </cell>
          <cell r="H414">
            <v>1800</v>
          </cell>
          <cell r="I414">
            <v>9001</v>
          </cell>
          <cell r="J414">
            <v>999</v>
          </cell>
          <cell r="K414" t="str">
            <v/>
          </cell>
          <cell r="L414" t="str">
            <v/>
          </cell>
          <cell r="M414" t="str">
            <v/>
          </cell>
          <cell r="N414" t="str">
            <v>Matter #50321</v>
          </cell>
          <cell r="O414">
            <v>36525</v>
          </cell>
          <cell r="P414">
            <v>0</v>
          </cell>
          <cell r="Q414">
            <v>0</v>
          </cell>
          <cell r="R414">
            <v>976</v>
          </cell>
          <cell r="S414">
            <v>68.3</v>
          </cell>
        </row>
        <row r="415">
          <cell r="E415" t="str">
            <v>MGD</v>
          </cell>
          <cell r="F415">
            <v>180</v>
          </cell>
          <cell r="G415">
            <v>401700</v>
          </cell>
          <cell r="H415">
            <v>1800</v>
          </cell>
          <cell r="I415">
            <v>5161</v>
          </cell>
          <cell r="J415">
            <v>998</v>
          </cell>
          <cell r="K415" t="str">
            <v/>
          </cell>
          <cell r="L415" t="str">
            <v/>
          </cell>
          <cell r="M415" t="str">
            <v/>
          </cell>
          <cell r="N415" t="str">
            <v>Matter #50322</v>
          </cell>
          <cell r="O415">
            <v>36525</v>
          </cell>
          <cell r="P415">
            <v>144</v>
          </cell>
          <cell r="Q415">
            <v>0</v>
          </cell>
          <cell r="R415">
            <v>1033.5999999999999</v>
          </cell>
          <cell r="S415">
            <v>0.3</v>
          </cell>
        </row>
        <row r="416">
          <cell r="E416" t="str">
            <v>AEC</v>
          </cell>
          <cell r="F416">
            <v>180</v>
          </cell>
          <cell r="G416">
            <v>401700</v>
          </cell>
          <cell r="H416">
            <v>1800</v>
          </cell>
          <cell r="I416">
            <v>7002</v>
          </cell>
          <cell r="J416">
            <v>999</v>
          </cell>
          <cell r="K416" t="str">
            <v/>
          </cell>
          <cell r="L416" t="str">
            <v/>
          </cell>
          <cell r="M416" t="str">
            <v/>
          </cell>
          <cell r="N416" t="str">
            <v>Matter #50323</v>
          </cell>
          <cell r="O416">
            <v>36525</v>
          </cell>
          <cell r="P416">
            <v>0</v>
          </cell>
          <cell r="Q416">
            <v>0</v>
          </cell>
          <cell r="R416">
            <v>272</v>
          </cell>
          <cell r="S416">
            <v>0</v>
          </cell>
        </row>
        <row r="417">
          <cell r="E417" t="str">
            <v>STI</v>
          </cell>
          <cell r="F417" t="str">
            <v/>
          </cell>
          <cell r="G417">
            <v>228203</v>
          </cell>
          <cell r="H417">
            <v>1800</v>
          </cell>
          <cell r="I417">
            <v>3321</v>
          </cell>
          <cell r="J417" t="str">
            <v/>
          </cell>
          <cell r="K417" t="str">
            <v/>
          </cell>
          <cell r="L417" t="str">
            <v/>
          </cell>
          <cell r="M417" t="str">
            <v/>
          </cell>
          <cell r="N417" t="str">
            <v>Matter #50324</v>
          </cell>
          <cell r="O417">
            <v>36525</v>
          </cell>
          <cell r="P417">
            <v>48</v>
          </cell>
          <cell r="Q417">
            <v>0</v>
          </cell>
          <cell r="R417">
            <v>1872</v>
          </cell>
          <cell r="S417">
            <v>0.9</v>
          </cell>
        </row>
        <row r="418">
          <cell r="E418" t="str">
            <v>UED</v>
          </cell>
          <cell r="F418">
            <v>180</v>
          </cell>
          <cell r="G418">
            <v>401700</v>
          </cell>
          <cell r="H418">
            <v>1800</v>
          </cell>
          <cell r="I418">
            <v>5700</v>
          </cell>
          <cell r="J418">
            <v>960</v>
          </cell>
          <cell r="K418" t="str">
            <v/>
          </cell>
          <cell r="L418" t="str">
            <v/>
          </cell>
          <cell r="M418" t="str">
            <v/>
          </cell>
          <cell r="N418" t="str">
            <v>Matter#50325</v>
          </cell>
          <cell r="O418">
            <v>36525</v>
          </cell>
          <cell r="P418">
            <v>112</v>
          </cell>
          <cell r="Q418">
            <v>2.4</v>
          </cell>
          <cell r="R418">
            <v>864</v>
          </cell>
          <cell r="S418">
            <v>2.4</v>
          </cell>
        </row>
        <row r="419">
          <cell r="E419" t="str">
            <v>UCU</v>
          </cell>
          <cell r="F419">
            <v>180</v>
          </cell>
          <cell r="G419">
            <v>401700</v>
          </cell>
          <cell r="H419">
            <v>1800</v>
          </cell>
          <cell r="I419">
            <v>4030</v>
          </cell>
          <cell r="J419">
            <v>999</v>
          </cell>
          <cell r="K419" t="str">
            <v/>
          </cell>
          <cell r="L419" t="str">
            <v/>
          </cell>
          <cell r="M419" t="str">
            <v/>
          </cell>
          <cell r="N419" t="str">
            <v>Matter #50326</v>
          </cell>
          <cell r="O419">
            <v>36525</v>
          </cell>
          <cell r="P419">
            <v>25664</v>
          </cell>
          <cell r="Q419">
            <v>749.04</v>
          </cell>
          <cell r="R419">
            <v>49248</v>
          </cell>
          <cell r="S419">
            <v>1181.76</v>
          </cell>
        </row>
        <row r="420">
          <cell r="E420" t="str">
            <v>AEC</v>
          </cell>
          <cell r="F420">
            <v>180</v>
          </cell>
          <cell r="G420">
            <v>401700</v>
          </cell>
          <cell r="H420">
            <v>1800</v>
          </cell>
          <cell r="I420">
            <v>7002</v>
          </cell>
          <cell r="J420">
            <v>999</v>
          </cell>
          <cell r="K420" t="str">
            <v/>
          </cell>
          <cell r="L420" t="str">
            <v/>
          </cell>
          <cell r="M420" t="str">
            <v/>
          </cell>
          <cell r="N420" t="str">
            <v>Matter #50328</v>
          </cell>
          <cell r="O420">
            <v>36525</v>
          </cell>
          <cell r="P420">
            <v>176</v>
          </cell>
          <cell r="Q420">
            <v>1.22</v>
          </cell>
          <cell r="R420">
            <v>304</v>
          </cell>
          <cell r="S420">
            <v>1.22</v>
          </cell>
        </row>
        <row r="421">
          <cell r="E421" t="str">
            <v>UES</v>
          </cell>
          <cell r="F421">
            <v>180</v>
          </cell>
          <cell r="G421">
            <v>401700</v>
          </cell>
          <cell r="H421">
            <v>1800</v>
          </cell>
          <cell r="I421">
            <v>3058</v>
          </cell>
          <cell r="J421">
            <v>999</v>
          </cell>
          <cell r="K421" t="str">
            <v/>
          </cell>
          <cell r="L421" t="str">
            <v/>
          </cell>
          <cell r="M421" t="str">
            <v/>
          </cell>
          <cell r="N421" t="str">
            <v>Matter #50329</v>
          </cell>
          <cell r="O421">
            <v>36525</v>
          </cell>
          <cell r="P421">
            <v>0</v>
          </cell>
          <cell r="Q421">
            <v>0</v>
          </cell>
          <cell r="R421">
            <v>336</v>
          </cell>
          <cell r="S421">
            <v>0</v>
          </cell>
        </row>
        <row r="422">
          <cell r="E422" t="str">
            <v>STI</v>
          </cell>
          <cell r="F422" t="str">
            <v/>
          </cell>
          <cell r="G422">
            <v>228202</v>
          </cell>
          <cell r="H422">
            <v>1800</v>
          </cell>
          <cell r="I422">
            <v>3306</v>
          </cell>
          <cell r="J422" t="str">
            <v/>
          </cell>
          <cell r="K422" t="str">
            <v/>
          </cell>
          <cell r="L422" t="str">
            <v/>
          </cell>
          <cell r="M422" t="str">
            <v/>
          </cell>
          <cell r="N422" t="str">
            <v>Matter #50330</v>
          </cell>
          <cell r="O422">
            <v>36525</v>
          </cell>
          <cell r="P422">
            <v>781</v>
          </cell>
          <cell r="Q422">
            <v>55.8</v>
          </cell>
          <cell r="R422">
            <v>781</v>
          </cell>
          <cell r="S422">
            <v>55.8</v>
          </cell>
        </row>
        <row r="423">
          <cell r="E423" t="str">
            <v>STI</v>
          </cell>
          <cell r="F423" t="str">
            <v/>
          </cell>
          <cell r="G423">
            <v>228200</v>
          </cell>
          <cell r="H423" t="str">
            <v/>
          </cell>
          <cell r="I423">
            <v>3300</v>
          </cell>
          <cell r="J423" t="str">
            <v/>
          </cell>
          <cell r="K423" t="str">
            <v/>
          </cell>
          <cell r="L423" t="str">
            <v/>
          </cell>
          <cell r="M423" t="str">
            <v/>
          </cell>
          <cell r="N423" t="str">
            <v>Matter #50331</v>
          </cell>
          <cell r="O423">
            <v>36525</v>
          </cell>
          <cell r="P423">
            <v>256</v>
          </cell>
          <cell r="Q423">
            <v>1.2</v>
          </cell>
          <cell r="R423">
            <v>432</v>
          </cell>
          <cell r="S423">
            <v>1.2</v>
          </cell>
        </row>
        <row r="424">
          <cell r="E424" t="str">
            <v>WCD</v>
          </cell>
          <cell r="F424">
            <v>180</v>
          </cell>
          <cell r="G424">
            <v>401700</v>
          </cell>
          <cell r="H424">
            <v>1800</v>
          </cell>
          <cell r="I424">
            <v>5869</v>
          </cell>
          <cell r="J424">
            <v>122</v>
          </cell>
          <cell r="K424" t="str">
            <v/>
          </cell>
          <cell r="L424" t="str">
            <v/>
          </cell>
          <cell r="M424" t="str">
            <v/>
          </cell>
          <cell r="N424" t="str">
            <v>Matter #50332</v>
          </cell>
          <cell r="O424">
            <v>36525</v>
          </cell>
          <cell r="P424">
            <v>256</v>
          </cell>
          <cell r="Q424">
            <v>1.8</v>
          </cell>
          <cell r="R424">
            <v>336</v>
          </cell>
          <cell r="S424">
            <v>1.8</v>
          </cell>
        </row>
        <row r="425">
          <cell r="E425" t="str">
            <v>AEM</v>
          </cell>
          <cell r="F425">
            <v>180</v>
          </cell>
          <cell r="G425">
            <v>401700</v>
          </cell>
          <cell r="H425">
            <v>1800</v>
          </cell>
          <cell r="I425">
            <v>7000</v>
          </cell>
          <cell r="J425">
            <v>999</v>
          </cell>
          <cell r="K425" t="str">
            <v/>
          </cell>
          <cell r="L425" t="str">
            <v/>
          </cell>
          <cell r="M425" t="str">
            <v/>
          </cell>
          <cell r="N425" t="str">
            <v>Matter #50333</v>
          </cell>
          <cell r="O425">
            <v>36525</v>
          </cell>
          <cell r="P425">
            <v>2576</v>
          </cell>
          <cell r="Q425">
            <v>2.11</v>
          </cell>
          <cell r="R425">
            <v>3008</v>
          </cell>
          <cell r="S425">
            <v>2.11</v>
          </cell>
        </row>
        <row r="426">
          <cell r="E426" t="str">
            <v>STI</v>
          </cell>
          <cell r="F426" t="str">
            <v/>
          </cell>
          <cell r="G426">
            <v>228202</v>
          </cell>
          <cell r="H426">
            <v>1800</v>
          </cell>
          <cell r="I426">
            <v>3310</v>
          </cell>
          <cell r="J426" t="str">
            <v/>
          </cell>
          <cell r="K426" t="str">
            <v/>
          </cell>
          <cell r="L426" t="str">
            <v/>
          </cell>
          <cell r="M426" t="str">
            <v/>
          </cell>
          <cell r="N426" t="str">
            <v>Matter #50335</v>
          </cell>
          <cell r="O426">
            <v>36525</v>
          </cell>
          <cell r="P426">
            <v>94</v>
          </cell>
          <cell r="Q426">
            <v>0</v>
          </cell>
          <cell r="R426">
            <v>94</v>
          </cell>
          <cell r="S426">
            <v>0</v>
          </cell>
        </row>
        <row r="427">
          <cell r="E427" t="str">
            <v>AEM</v>
          </cell>
          <cell r="F427">
            <v>180</v>
          </cell>
          <cell r="G427">
            <v>401700</v>
          </cell>
          <cell r="H427">
            <v>1800</v>
          </cell>
          <cell r="I427">
            <v>7000</v>
          </cell>
          <cell r="J427">
            <v>999</v>
          </cell>
          <cell r="K427" t="str">
            <v/>
          </cell>
          <cell r="L427" t="str">
            <v/>
          </cell>
          <cell r="M427" t="str">
            <v/>
          </cell>
          <cell r="N427" t="str">
            <v>Matter #50337</v>
          </cell>
          <cell r="O427">
            <v>36525</v>
          </cell>
          <cell r="P427">
            <v>784</v>
          </cell>
          <cell r="Q427">
            <v>0</v>
          </cell>
          <cell r="R427">
            <v>784</v>
          </cell>
          <cell r="S427">
            <v>0</v>
          </cell>
        </row>
        <row r="428">
          <cell r="E428" t="str">
            <v>MGD</v>
          </cell>
          <cell r="F428">
            <v>180</v>
          </cell>
          <cell r="G428">
            <v>401700</v>
          </cell>
          <cell r="H428">
            <v>1800</v>
          </cell>
          <cell r="I428">
            <v>6057</v>
          </cell>
          <cell r="J428">
            <v>103</v>
          </cell>
          <cell r="K428" t="str">
            <v/>
          </cell>
          <cell r="L428" t="str">
            <v/>
          </cell>
          <cell r="M428" t="str">
            <v/>
          </cell>
          <cell r="N428" t="str">
            <v>Matter #50340</v>
          </cell>
          <cell r="O428">
            <v>36525</v>
          </cell>
          <cell r="P428">
            <v>448</v>
          </cell>
          <cell r="Q428">
            <v>0</v>
          </cell>
          <cell r="R428">
            <v>448</v>
          </cell>
          <cell r="S428">
            <v>0</v>
          </cell>
        </row>
        <row r="429">
          <cell r="E429" t="str">
            <v>MPD</v>
          </cell>
          <cell r="F429">
            <v>460</v>
          </cell>
          <cell r="G429">
            <v>107000</v>
          </cell>
          <cell r="H429">
            <v>1800</v>
          </cell>
          <cell r="I429">
            <v>5019</v>
          </cell>
          <cell r="J429">
            <v>121</v>
          </cell>
          <cell r="K429" t="str">
            <v>10003108</v>
          </cell>
          <cell r="L429" t="str">
            <v>ACT</v>
          </cell>
          <cell r="M429" t="str">
            <v/>
          </cell>
          <cell r="N429" t="str">
            <v>Matter #50341</v>
          </cell>
          <cell r="O429">
            <v>36525</v>
          </cell>
          <cell r="P429">
            <v>96</v>
          </cell>
          <cell r="Q429">
            <v>0</v>
          </cell>
          <cell r="R429">
            <v>96</v>
          </cell>
          <cell r="S429">
            <v>0</v>
          </cell>
        </row>
        <row r="430">
          <cell r="E430" t="str">
            <v>UCU</v>
          </cell>
          <cell r="F430">
            <v>180</v>
          </cell>
          <cell r="G430">
            <v>401700</v>
          </cell>
          <cell r="H430">
            <v>1800</v>
          </cell>
          <cell r="I430">
            <v>4131</v>
          </cell>
          <cell r="J430">
            <v>999</v>
          </cell>
          <cell r="K430" t="str">
            <v/>
          </cell>
          <cell r="L430" t="str">
            <v/>
          </cell>
          <cell r="M430" t="str">
            <v/>
          </cell>
          <cell r="N430" t="str">
            <v>Matter # 51</v>
          </cell>
          <cell r="O430">
            <v>36525</v>
          </cell>
          <cell r="P430">
            <v>1027</v>
          </cell>
          <cell r="Q430">
            <v>6.95</v>
          </cell>
          <cell r="R430">
            <v>12065.25</v>
          </cell>
          <cell r="S430">
            <v>195.25</v>
          </cell>
        </row>
        <row r="431">
          <cell r="E431" t="str">
            <v>UCU</v>
          </cell>
          <cell r="F431">
            <v>180</v>
          </cell>
          <cell r="G431">
            <v>401700</v>
          </cell>
          <cell r="H431">
            <v>1800</v>
          </cell>
          <cell r="I431">
            <v>4132</v>
          </cell>
          <cell r="J431">
            <v>999</v>
          </cell>
          <cell r="K431" t="str">
            <v/>
          </cell>
          <cell r="L431" t="str">
            <v/>
          </cell>
          <cell r="M431" t="str">
            <v/>
          </cell>
          <cell r="N431" t="str">
            <v>Matter # 52</v>
          </cell>
          <cell r="O431">
            <v>36525</v>
          </cell>
          <cell r="P431">
            <v>0</v>
          </cell>
          <cell r="Q431">
            <v>0</v>
          </cell>
          <cell r="R431">
            <v>5954</v>
          </cell>
          <cell r="S431">
            <v>204.3</v>
          </cell>
        </row>
        <row r="432">
          <cell r="E432" t="str">
            <v>UCU</v>
          </cell>
          <cell r="F432">
            <v>180</v>
          </cell>
          <cell r="G432">
            <v>401700</v>
          </cell>
          <cell r="H432">
            <v>1800</v>
          </cell>
          <cell r="I432">
            <v>4188</v>
          </cell>
          <cell r="J432">
            <v>999</v>
          </cell>
          <cell r="K432" t="str">
            <v/>
          </cell>
          <cell r="L432" t="str">
            <v/>
          </cell>
          <cell r="M432" t="str">
            <v/>
          </cell>
          <cell r="N432" t="str">
            <v>Matter # 54</v>
          </cell>
          <cell r="O432">
            <v>36525</v>
          </cell>
          <cell r="P432">
            <v>0</v>
          </cell>
          <cell r="Q432">
            <v>0</v>
          </cell>
          <cell r="R432">
            <v>325</v>
          </cell>
          <cell r="S432">
            <v>0</v>
          </cell>
        </row>
        <row r="433">
          <cell r="E433" t="str">
            <v>UCU</v>
          </cell>
          <cell r="F433">
            <v>180</v>
          </cell>
          <cell r="G433">
            <v>401700</v>
          </cell>
          <cell r="H433">
            <v>1800</v>
          </cell>
          <cell r="I433">
            <v>4130</v>
          </cell>
          <cell r="J433">
            <v>999</v>
          </cell>
          <cell r="K433" t="str">
            <v/>
          </cell>
          <cell r="L433" t="str">
            <v/>
          </cell>
          <cell r="M433" t="str">
            <v/>
          </cell>
          <cell r="N433" t="str">
            <v>Matter # 55</v>
          </cell>
          <cell r="O433">
            <v>36525</v>
          </cell>
          <cell r="P433">
            <v>611</v>
          </cell>
          <cell r="Q433">
            <v>7</v>
          </cell>
          <cell r="R433">
            <v>1313</v>
          </cell>
          <cell r="S433">
            <v>7</v>
          </cell>
        </row>
        <row r="434">
          <cell r="E434" t="str">
            <v>GSS</v>
          </cell>
          <cell r="F434">
            <v>180</v>
          </cell>
          <cell r="G434">
            <v>401700</v>
          </cell>
          <cell r="H434">
            <v>1800</v>
          </cell>
          <cell r="I434">
            <v>2304</v>
          </cell>
          <cell r="J434">
            <v>998</v>
          </cell>
          <cell r="K434" t="str">
            <v/>
          </cell>
          <cell r="L434" t="str">
            <v/>
          </cell>
          <cell r="M434" t="str">
            <v/>
          </cell>
          <cell r="N434" t="str">
            <v>Matter # 5500</v>
          </cell>
          <cell r="O434">
            <v>36525</v>
          </cell>
          <cell r="P434">
            <v>0</v>
          </cell>
          <cell r="Q434">
            <v>0</v>
          </cell>
          <cell r="R434">
            <v>10136</v>
          </cell>
          <cell r="S434">
            <v>786.16</v>
          </cell>
        </row>
        <row r="435">
          <cell r="E435" t="str">
            <v>GSS</v>
          </cell>
          <cell r="F435">
            <v>180</v>
          </cell>
          <cell r="G435">
            <v>401700</v>
          </cell>
          <cell r="H435">
            <v>1800</v>
          </cell>
          <cell r="I435">
            <v>2304</v>
          </cell>
          <cell r="J435">
            <v>998</v>
          </cell>
          <cell r="K435" t="str">
            <v/>
          </cell>
          <cell r="L435" t="str">
            <v/>
          </cell>
          <cell r="M435" t="str">
            <v/>
          </cell>
          <cell r="N435" t="str">
            <v>Matter # 5700</v>
          </cell>
          <cell r="O435">
            <v>36525</v>
          </cell>
          <cell r="P435">
            <v>0</v>
          </cell>
          <cell r="Q435">
            <v>0</v>
          </cell>
          <cell r="R435">
            <v>813.75</v>
          </cell>
          <cell r="S435">
            <v>70.06</v>
          </cell>
        </row>
        <row r="436">
          <cell r="E436" t="str">
            <v>GSS</v>
          </cell>
          <cell r="F436">
            <v>180</v>
          </cell>
          <cell r="G436">
            <v>401700</v>
          </cell>
          <cell r="H436">
            <v>1800</v>
          </cell>
          <cell r="I436">
            <v>2304</v>
          </cell>
          <cell r="J436">
            <v>998</v>
          </cell>
          <cell r="K436" t="str">
            <v/>
          </cell>
          <cell r="L436" t="str">
            <v/>
          </cell>
          <cell r="M436" t="str">
            <v/>
          </cell>
          <cell r="N436" t="str">
            <v>Matter # 5800</v>
          </cell>
          <cell r="O436">
            <v>36525</v>
          </cell>
          <cell r="P436">
            <v>0</v>
          </cell>
          <cell r="Q436">
            <v>0</v>
          </cell>
          <cell r="R436">
            <v>286</v>
          </cell>
          <cell r="S436">
            <v>10.95</v>
          </cell>
        </row>
        <row r="437">
          <cell r="E437" t="str">
            <v>GSS</v>
          </cell>
          <cell r="F437">
            <v>180</v>
          </cell>
          <cell r="G437">
            <v>401700</v>
          </cell>
          <cell r="H437">
            <v>1800</v>
          </cell>
          <cell r="I437">
            <v>2304</v>
          </cell>
          <cell r="J437">
            <v>998</v>
          </cell>
          <cell r="K437" t="str">
            <v/>
          </cell>
          <cell r="L437" t="str">
            <v/>
          </cell>
          <cell r="M437" t="str">
            <v/>
          </cell>
          <cell r="N437" t="str">
            <v>Mater # 5820</v>
          </cell>
          <cell r="O437">
            <v>36525</v>
          </cell>
          <cell r="P437">
            <v>0</v>
          </cell>
          <cell r="Q437">
            <v>0</v>
          </cell>
          <cell r="R437">
            <v>65</v>
          </cell>
          <cell r="S437">
            <v>0</v>
          </cell>
        </row>
        <row r="438">
          <cell r="E438" t="str">
            <v>GSS</v>
          </cell>
          <cell r="F438">
            <v>180</v>
          </cell>
          <cell r="G438">
            <v>401700</v>
          </cell>
          <cell r="H438">
            <v>1800</v>
          </cell>
          <cell r="I438">
            <v>2304</v>
          </cell>
          <cell r="J438">
            <v>998</v>
          </cell>
          <cell r="K438" t="str">
            <v/>
          </cell>
          <cell r="L438" t="str">
            <v/>
          </cell>
          <cell r="M438" t="str">
            <v/>
          </cell>
          <cell r="N438" t="str">
            <v>Matter # 5900</v>
          </cell>
          <cell r="O438">
            <v>36525</v>
          </cell>
          <cell r="P438">
            <v>3354</v>
          </cell>
          <cell r="Q438">
            <v>180.54</v>
          </cell>
          <cell r="R438">
            <v>72980.5</v>
          </cell>
          <cell r="S438">
            <v>6972.02</v>
          </cell>
        </row>
        <row r="439">
          <cell r="E439" t="str">
            <v>UCU</v>
          </cell>
          <cell r="F439">
            <v>180</v>
          </cell>
          <cell r="G439">
            <v>401700</v>
          </cell>
          <cell r="H439">
            <v>1800</v>
          </cell>
          <cell r="I439">
            <v>4070</v>
          </cell>
          <cell r="J439">
            <v>999</v>
          </cell>
          <cell r="K439" t="str">
            <v/>
          </cell>
          <cell r="L439" t="str">
            <v/>
          </cell>
          <cell r="M439" t="str">
            <v/>
          </cell>
          <cell r="N439" t="str">
            <v>Matter # 6000</v>
          </cell>
          <cell r="O439">
            <v>36525</v>
          </cell>
          <cell r="P439">
            <v>13271.5</v>
          </cell>
          <cell r="Q439">
            <v>910.68</v>
          </cell>
          <cell r="R439">
            <v>58117</v>
          </cell>
          <cell r="S439">
            <v>2361.56</v>
          </cell>
        </row>
        <row r="440">
          <cell r="E440" t="str">
            <v>UER</v>
          </cell>
          <cell r="F440">
            <v>180</v>
          </cell>
          <cell r="G440">
            <v>401700</v>
          </cell>
          <cell r="H440">
            <v>1800</v>
          </cell>
          <cell r="I440">
            <v>2041</v>
          </cell>
          <cell r="J440">
            <v>999</v>
          </cell>
          <cell r="K440" t="str">
            <v/>
          </cell>
          <cell r="L440" t="str">
            <v/>
          </cell>
          <cell r="M440" t="str">
            <v/>
          </cell>
          <cell r="N440" t="str">
            <v>Matter # 6010</v>
          </cell>
          <cell r="O440">
            <v>36525</v>
          </cell>
          <cell r="P440">
            <v>5500</v>
          </cell>
          <cell r="Q440">
            <v>354.01</v>
          </cell>
          <cell r="R440">
            <v>71182.5</v>
          </cell>
          <cell r="S440">
            <v>6387.36</v>
          </cell>
        </row>
        <row r="441">
          <cell r="E441" t="str">
            <v>MPD</v>
          </cell>
          <cell r="F441">
            <v>180</v>
          </cell>
          <cell r="G441">
            <v>401700</v>
          </cell>
          <cell r="H441">
            <v>1800</v>
          </cell>
          <cell r="I441">
            <v>6140</v>
          </cell>
          <cell r="J441">
            <v>999</v>
          </cell>
          <cell r="K441" t="str">
            <v/>
          </cell>
          <cell r="L441" t="str">
            <v/>
          </cell>
          <cell r="M441" t="str">
            <v/>
          </cell>
          <cell r="N441" t="str">
            <v>Matter # 6100</v>
          </cell>
          <cell r="O441">
            <v>36525</v>
          </cell>
          <cell r="P441">
            <v>5713.5</v>
          </cell>
          <cell r="Q441">
            <v>543.92999999999995</v>
          </cell>
          <cell r="R441">
            <v>44298.3</v>
          </cell>
          <cell r="S441">
            <v>3254.28</v>
          </cell>
        </row>
        <row r="442">
          <cell r="E442" t="str">
            <v>MPD</v>
          </cell>
          <cell r="F442">
            <v>180</v>
          </cell>
          <cell r="G442">
            <v>401700</v>
          </cell>
          <cell r="H442">
            <v>1800</v>
          </cell>
          <cell r="I442">
            <v>6140</v>
          </cell>
          <cell r="J442">
            <v>120</v>
          </cell>
          <cell r="K442" t="str">
            <v/>
          </cell>
          <cell r="L442" t="str">
            <v/>
          </cell>
          <cell r="M442" t="str">
            <v/>
          </cell>
          <cell r="N442" t="str">
            <v>Matter #6110</v>
          </cell>
          <cell r="O442">
            <v>36525</v>
          </cell>
          <cell r="P442">
            <v>0</v>
          </cell>
          <cell r="Q442">
            <v>0</v>
          </cell>
          <cell r="R442">
            <v>21952.2</v>
          </cell>
          <cell r="S442">
            <v>639.09</v>
          </cell>
        </row>
        <row r="443">
          <cell r="E443" t="str">
            <v>MPG</v>
          </cell>
          <cell r="F443">
            <v>180</v>
          </cell>
          <cell r="G443">
            <v>401700</v>
          </cell>
          <cell r="H443">
            <v>1800</v>
          </cell>
          <cell r="I443">
            <v>1023</v>
          </cell>
          <cell r="J443">
            <v>120</v>
          </cell>
          <cell r="K443" t="str">
            <v/>
          </cell>
          <cell r="L443" t="str">
            <v/>
          </cell>
          <cell r="M443" t="str">
            <v/>
          </cell>
          <cell r="N443" t="str">
            <v>Matter #6115</v>
          </cell>
          <cell r="O443">
            <v>36525</v>
          </cell>
          <cell r="P443">
            <v>0</v>
          </cell>
          <cell r="Q443">
            <v>0</v>
          </cell>
          <cell r="R443">
            <v>1736.75</v>
          </cell>
          <cell r="S443">
            <v>3.6</v>
          </cell>
        </row>
        <row r="444">
          <cell r="E444" t="str">
            <v>MPD</v>
          </cell>
          <cell r="F444">
            <v>180</v>
          </cell>
          <cell r="G444">
            <v>401700</v>
          </cell>
          <cell r="H444">
            <v>1800</v>
          </cell>
          <cell r="I444">
            <v>6140</v>
          </cell>
          <cell r="J444">
            <v>100</v>
          </cell>
          <cell r="K444" t="str">
            <v/>
          </cell>
          <cell r="L444" t="str">
            <v/>
          </cell>
          <cell r="M444" t="str">
            <v/>
          </cell>
          <cell r="N444" t="str">
            <v>Matter #6120</v>
          </cell>
          <cell r="O444">
            <v>36525</v>
          </cell>
          <cell r="P444">
            <v>1782.5</v>
          </cell>
          <cell r="Q444">
            <v>27.75</v>
          </cell>
          <cell r="R444">
            <v>10476.75</v>
          </cell>
          <cell r="S444">
            <v>246.16</v>
          </cell>
        </row>
        <row r="445">
          <cell r="E445" t="str">
            <v>PND</v>
          </cell>
          <cell r="F445">
            <v>180</v>
          </cell>
          <cell r="G445">
            <v>401700</v>
          </cell>
          <cell r="H445">
            <v>1800</v>
          </cell>
          <cell r="I445">
            <v>6146</v>
          </cell>
          <cell r="J445">
            <v>100</v>
          </cell>
          <cell r="K445" t="str">
            <v/>
          </cell>
          <cell r="L445" t="str">
            <v/>
          </cell>
          <cell r="M445" t="str">
            <v/>
          </cell>
          <cell r="N445" t="str">
            <v>Matter # 6200</v>
          </cell>
          <cell r="O445">
            <v>36525</v>
          </cell>
          <cell r="P445">
            <v>0</v>
          </cell>
          <cell r="Q445">
            <v>11.9</v>
          </cell>
          <cell r="R445">
            <v>6955</v>
          </cell>
          <cell r="S445">
            <v>51.5</v>
          </cell>
        </row>
        <row r="446">
          <cell r="E446" t="str">
            <v>PND</v>
          </cell>
          <cell r="F446">
            <v>180</v>
          </cell>
          <cell r="G446">
            <v>401700</v>
          </cell>
          <cell r="H446">
            <v>1800</v>
          </cell>
          <cell r="I446">
            <v>6147</v>
          </cell>
          <cell r="J446">
            <v>100</v>
          </cell>
          <cell r="K446" t="str">
            <v/>
          </cell>
          <cell r="L446" t="str">
            <v/>
          </cell>
          <cell r="M446" t="str">
            <v/>
          </cell>
          <cell r="N446" t="str">
            <v>Matter # 6300</v>
          </cell>
          <cell r="O446">
            <v>36525</v>
          </cell>
          <cell r="P446">
            <v>2601</v>
          </cell>
          <cell r="Q446">
            <v>0</v>
          </cell>
          <cell r="R446">
            <v>15135</v>
          </cell>
          <cell r="S446">
            <v>235.16</v>
          </cell>
        </row>
        <row r="447">
          <cell r="E447" t="str">
            <v>WVD</v>
          </cell>
          <cell r="F447">
            <v>180</v>
          </cell>
          <cell r="G447">
            <v>401700</v>
          </cell>
          <cell r="H447">
            <v>1800</v>
          </cell>
          <cell r="I447">
            <v>6143</v>
          </cell>
          <cell r="J447">
            <v>120</v>
          </cell>
          <cell r="K447" t="str">
            <v/>
          </cell>
          <cell r="L447" t="str">
            <v/>
          </cell>
          <cell r="M447" t="str">
            <v/>
          </cell>
          <cell r="N447" t="str">
            <v>Matter # 6400</v>
          </cell>
          <cell r="O447">
            <v>36525</v>
          </cell>
          <cell r="P447">
            <v>8531</v>
          </cell>
          <cell r="Q447">
            <v>770.93</v>
          </cell>
          <cell r="R447">
            <v>33532.57</v>
          </cell>
          <cell r="S447">
            <v>2789.86</v>
          </cell>
        </row>
        <row r="448">
          <cell r="E448" t="str">
            <v>WVD</v>
          </cell>
          <cell r="F448">
            <v>180</v>
          </cell>
          <cell r="G448">
            <v>401700</v>
          </cell>
          <cell r="H448">
            <v>1800</v>
          </cell>
          <cell r="I448">
            <v>6143</v>
          </cell>
          <cell r="J448">
            <v>100</v>
          </cell>
          <cell r="K448" t="str">
            <v/>
          </cell>
          <cell r="L448" t="str">
            <v/>
          </cell>
          <cell r="M448" t="str">
            <v/>
          </cell>
          <cell r="N448" t="str">
            <v>Matter #6410</v>
          </cell>
          <cell r="O448">
            <v>36525</v>
          </cell>
          <cell r="P448">
            <v>0</v>
          </cell>
          <cell r="Q448">
            <v>0</v>
          </cell>
          <cell r="R448">
            <v>779</v>
          </cell>
          <cell r="S448">
            <v>193.74</v>
          </cell>
        </row>
        <row r="449">
          <cell r="E449" t="str">
            <v>UCU</v>
          </cell>
          <cell r="F449">
            <v>180</v>
          </cell>
          <cell r="G449">
            <v>401700</v>
          </cell>
          <cell r="H449">
            <v>1800</v>
          </cell>
          <cell r="I449">
            <v>4150</v>
          </cell>
          <cell r="J449">
            <v>999</v>
          </cell>
          <cell r="K449" t="str">
            <v/>
          </cell>
          <cell r="L449" t="str">
            <v/>
          </cell>
          <cell r="M449" t="str">
            <v/>
          </cell>
          <cell r="N449" t="str">
            <v>Matter #65</v>
          </cell>
          <cell r="O449">
            <v>36525</v>
          </cell>
          <cell r="P449">
            <v>0</v>
          </cell>
          <cell r="Q449">
            <v>0</v>
          </cell>
          <cell r="R449">
            <v>12077</v>
          </cell>
          <cell r="S449">
            <v>18.75</v>
          </cell>
        </row>
        <row r="450">
          <cell r="E450" t="str">
            <v>PND</v>
          </cell>
          <cell r="F450">
            <v>180</v>
          </cell>
          <cell r="G450">
            <v>401700</v>
          </cell>
          <cell r="H450">
            <v>1800</v>
          </cell>
          <cell r="I450">
            <v>6145</v>
          </cell>
          <cell r="J450">
            <v>100</v>
          </cell>
          <cell r="K450" t="str">
            <v/>
          </cell>
          <cell r="L450" t="str">
            <v/>
          </cell>
          <cell r="M450" t="str">
            <v/>
          </cell>
          <cell r="N450" t="str">
            <v>Matter # 6500</v>
          </cell>
          <cell r="O450">
            <v>36525</v>
          </cell>
          <cell r="P450">
            <v>24889</v>
          </cell>
          <cell r="Q450">
            <v>394.18</v>
          </cell>
          <cell r="R450">
            <v>95137</v>
          </cell>
          <cell r="S450">
            <v>4763.28</v>
          </cell>
        </row>
        <row r="451">
          <cell r="E451" t="str">
            <v>PND</v>
          </cell>
          <cell r="F451">
            <v>180</v>
          </cell>
          <cell r="G451">
            <v>401700</v>
          </cell>
          <cell r="H451">
            <v>1800</v>
          </cell>
          <cell r="I451">
            <v>6145</v>
          </cell>
          <cell r="J451">
            <v>100</v>
          </cell>
          <cell r="K451" t="str">
            <v/>
          </cell>
          <cell r="L451" t="str">
            <v/>
          </cell>
          <cell r="M451" t="str">
            <v/>
          </cell>
          <cell r="N451" t="str">
            <v>Matter # 6510</v>
          </cell>
          <cell r="O451">
            <v>36525</v>
          </cell>
          <cell r="P451">
            <v>100</v>
          </cell>
          <cell r="Q451">
            <v>0</v>
          </cell>
          <cell r="R451">
            <v>14359</v>
          </cell>
          <cell r="S451">
            <v>263.14999999999998</v>
          </cell>
        </row>
        <row r="452">
          <cell r="E452" t="str">
            <v>PND</v>
          </cell>
          <cell r="F452">
            <v>180</v>
          </cell>
          <cell r="G452">
            <v>401700</v>
          </cell>
          <cell r="H452">
            <v>1800</v>
          </cell>
          <cell r="I452">
            <v>6151</v>
          </cell>
          <cell r="J452">
            <v>100</v>
          </cell>
          <cell r="K452" t="str">
            <v/>
          </cell>
          <cell r="L452" t="str">
            <v/>
          </cell>
          <cell r="M452" t="str">
            <v/>
          </cell>
          <cell r="N452" t="str">
            <v>Matter # 6520</v>
          </cell>
          <cell r="O452">
            <v>36525</v>
          </cell>
          <cell r="P452">
            <v>75</v>
          </cell>
          <cell r="Q452">
            <v>0</v>
          </cell>
          <cell r="R452">
            <v>3239</v>
          </cell>
          <cell r="S452">
            <v>73.489999999999995</v>
          </cell>
        </row>
        <row r="453">
          <cell r="E453" t="str">
            <v>WCD</v>
          </cell>
          <cell r="F453">
            <v>180</v>
          </cell>
          <cell r="G453">
            <v>401700</v>
          </cell>
          <cell r="H453">
            <v>1800</v>
          </cell>
          <cell r="I453">
            <v>6141</v>
          </cell>
          <cell r="J453">
            <v>999</v>
          </cell>
          <cell r="K453" t="str">
            <v/>
          </cell>
          <cell r="L453" t="str">
            <v/>
          </cell>
          <cell r="M453" t="str">
            <v/>
          </cell>
          <cell r="N453" t="str">
            <v>Matter # 6600</v>
          </cell>
          <cell r="O453">
            <v>36525</v>
          </cell>
          <cell r="P453">
            <v>7572.5</v>
          </cell>
          <cell r="Q453">
            <v>27.14</v>
          </cell>
          <cell r="R453">
            <v>51632.5</v>
          </cell>
          <cell r="S453">
            <v>1480.44</v>
          </cell>
        </row>
        <row r="454">
          <cell r="E454" t="str">
            <v>PND</v>
          </cell>
          <cell r="F454">
            <v>180</v>
          </cell>
          <cell r="G454">
            <v>401700</v>
          </cell>
          <cell r="H454">
            <v>1800</v>
          </cell>
          <cell r="I454">
            <v>6148</v>
          </cell>
          <cell r="J454">
            <v>100</v>
          </cell>
          <cell r="K454" t="str">
            <v/>
          </cell>
          <cell r="L454" t="str">
            <v/>
          </cell>
          <cell r="M454" t="str">
            <v/>
          </cell>
          <cell r="N454" t="str">
            <v>Matter # 6610</v>
          </cell>
          <cell r="O454">
            <v>36525</v>
          </cell>
          <cell r="P454">
            <v>2230</v>
          </cell>
          <cell r="Q454">
            <v>178.55</v>
          </cell>
          <cell r="R454">
            <v>28567.5</v>
          </cell>
          <cell r="S454">
            <v>1533.5</v>
          </cell>
        </row>
        <row r="455">
          <cell r="E455" t="str">
            <v>WCD</v>
          </cell>
          <cell r="F455">
            <v>180</v>
          </cell>
          <cell r="G455">
            <v>401700</v>
          </cell>
          <cell r="H455">
            <v>1800</v>
          </cell>
          <cell r="I455">
            <v>6141</v>
          </cell>
          <cell r="J455">
            <v>120</v>
          </cell>
          <cell r="K455" t="str">
            <v/>
          </cell>
          <cell r="L455" t="str">
            <v/>
          </cell>
          <cell r="M455" t="str">
            <v/>
          </cell>
          <cell r="N455" t="str">
            <v>Matter # 6620</v>
          </cell>
          <cell r="O455">
            <v>36525</v>
          </cell>
          <cell r="P455">
            <v>4805</v>
          </cell>
          <cell r="Q455">
            <v>204.7</v>
          </cell>
          <cell r="R455">
            <v>22486.5</v>
          </cell>
          <cell r="S455">
            <v>1630.22</v>
          </cell>
        </row>
        <row r="456">
          <cell r="E456" t="str">
            <v>MGD</v>
          </cell>
          <cell r="F456">
            <v>180</v>
          </cell>
          <cell r="G456">
            <v>401700</v>
          </cell>
          <cell r="H456">
            <v>1800</v>
          </cell>
          <cell r="I456">
            <v>6144</v>
          </cell>
          <cell r="J456">
            <v>100</v>
          </cell>
          <cell r="K456" t="str">
            <v/>
          </cell>
          <cell r="L456" t="str">
            <v/>
          </cell>
          <cell r="M456" t="str">
            <v/>
          </cell>
          <cell r="N456" t="str">
            <v>Matter # 6700</v>
          </cell>
          <cell r="O456">
            <v>36525</v>
          </cell>
          <cell r="P456">
            <v>3640</v>
          </cell>
          <cell r="Q456">
            <v>117.79</v>
          </cell>
          <cell r="R456">
            <v>90924.75</v>
          </cell>
          <cell r="S456">
            <v>6585.96</v>
          </cell>
        </row>
        <row r="457">
          <cell r="E457" t="str">
            <v>PND</v>
          </cell>
          <cell r="F457">
            <v>180</v>
          </cell>
          <cell r="G457">
            <v>401700</v>
          </cell>
          <cell r="H457">
            <v>1800</v>
          </cell>
          <cell r="I457">
            <v>6149</v>
          </cell>
          <cell r="J457">
            <v>999</v>
          </cell>
          <cell r="K457" t="str">
            <v/>
          </cell>
          <cell r="L457" t="str">
            <v/>
          </cell>
          <cell r="M457" t="str">
            <v/>
          </cell>
          <cell r="N457" t="str">
            <v>Matter # 6800</v>
          </cell>
          <cell r="O457">
            <v>36525</v>
          </cell>
          <cell r="P457">
            <v>0</v>
          </cell>
          <cell r="Q457">
            <v>74.36</v>
          </cell>
          <cell r="R457">
            <v>11171.67</v>
          </cell>
          <cell r="S457">
            <v>341.3</v>
          </cell>
        </row>
        <row r="458">
          <cell r="E458" t="str">
            <v>PND</v>
          </cell>
          <cell r="F458">
            <v>180</v>
          </cell>
          <cell r="G458">
            <v>401700</v>
          </cell>
          <cell r="H458">
            <v>1800</v>
          </cell>
          <cell r="I458">
            <v>6149</v>
          </cell>
          <cell r="J458">
            <v>100</v>
          </cell>
          <cell r="K458" t="str">
            <v/>
          </cell>
          <cell r="L458" t="str">
            <v/>
          </cell>
          <cell r="M458" t="str">
            <v/>
          </cell>
          <cell r="N458" t="str">
            <v>Matter # 6810</v>
          </cell>
          <cell r="O458">
            <v>36525</v>
          </cell>
          <cell r="P458">
            <v>887</v>
          </cell>
          <cell r="Q458">
            <v>141.97</v>
          </cell>
          <cell r="R458">
            <v>54782</v>
          </cell>
          <cell r="S458">
            <v>2483.5500000000002</v>
          </cell>
        </row>
        <row r="459">
          <cell r="E459" t="str">
            <v>WKD</v>
          </cell>
          <cell r="F459">
            <v>180</v>
          </cell>
          <cell r="G459">
            <v>401700</v>
          </cell>
          <cell r="H459">
            <v>1800</v>
          </cell>
          <cell r="I459">
            <v>6142</v>
          </cell>
          <cell r="J459">
            <v>120</v>
          </cell>
          <cell r="K459" t="str">
            <v/>
          </cell>
          <cell r="L459" t="str">
            <v/>
          </cell>
          <cell r="M459" t="str">
            <v/>
          </cell>
          <cell r="N459" t="str">
            <v>Matter # 6820</v>
          </cell>
          <cell r="O459">
            <v>36525</v>
          </cell>
          <cell r="P459">
            <v>1264</v>
          </cell>
          <cell r="Q459">
            <v>211.29</v>
          </cell>
          <cell r="R459">
            <v>13282.5</v>
          </cell>
          <cell r="S459">
            <v>540.63</v>
          </cell>
        </row>
        <row r="460">
          <cell r="E460" t="str">
            <v>UCU</v>
          </cell>
          <cell r="F460">
            <v>180</v>
          </cell>
          <cell r="G460">
            <v>401700</v>
          </cell>
          <cell r="H460">
            <v>1800</v>
          </cell>
          <cell r="I460">
            <v>4071</v>
          </cell>
          <cell r="J460">
            <v>999</v>
          </cell>
          <cell r="K460" t="str">
            <v/>
          </cell>
          <cell r="L460" t="str">
            <v/>
          </cell>
          <cell r="M460" t="str">
            <v/>
          </cell>
          <cell r="N460" t="str">
            <v>Matter # 6900</v>
          </cell>
          <cell r="O460">
            <v>36525</v>
          </cell>
          <cell r="P460">
            <v>0</v>
          </cell>
          <cell r="Q460">
            <v>31.4</v>
          </cell>
          <cell r="R460">
            <v>48938.31</v>
          </cell>
          <cell r="S460">
            <v>3120.8</v>
          </cell>
        </row>
        <row r="461">
          <cell r="E461" t="str">
            <v>UPS</v>
          </cell>
          <cell r="F461">
            <v>180</v>
          </cell>
          <cell r="G461">
            <v>401700</v>
          </cell>
          <cell r="H461">
            <v>1800</v>
          </cell>
          <cell r="I461">
            <v>1026</v>
          </cell>
          <cell r="J461">
            <v>120</v>
          </cell>
          <cell r="K461" t="str">
            <v/>
          </cell>
          <cell r="L461" t="str">
            <v/>
          </cell>
          <cell r="M461" t="str">
            <v/>
          </cell>
          <cell r="N461" t="str">
            <v>Matter #6910</v>
          </cell>
          <cell r="O461">
            <v>36525</v>
          </cell>
          <cell r="P461">
            <v>1473.75</v>
          </cell>
          <cell r="Q461">
            <v>943.47</v>
          </cell>
          <cell r="R461">
            <v>16234</v>
          </cell>
          <cell r="S461">
            <v>1233.1099999999999</v>
          </cell>
        </row>
        <row r="462">
          <cell r="E462" t="str">
            <v>MPD</v>
          </cell>
          <cell r="F462">
            <v>180</v>
          </cell>
          <cell r="G462">
            <v>401700</v>
          </cell>
          <cell r="H462">
            <v>1800</v>
          </cell>
          <cell r="I462">
            <v>5003</v>
          </cell>
          <cell r="J462">
            <v>120</v>
          </cell>
          <cell r="K462" t="str">
            <v/>
          </cell>
          <cell r="L462" t="str">
            <v/>
          </cell>
          <cell r="M462" t="str">
            <v/>
          </cell>
          <cell r="N462" t="str">
            <v>Matter #6920</v>
          </cell>
          <cell r="O462">
            <v>36525</v>
          </cell>
          <cell r="P462">
            <v>7650</v>
          </cell>
          <cell r="Q462">
            <v>861.14</v>
          </cell>
          <cell r="R462">
            <v>7785</v>
          </cell>
          <cell r="S462">
            <v>2655.63</v>
          </cell>
        </row>
        <row r="463">
          <cell r="E463" t="str">
            <v>UER</v>
          </cell>
          <cell r="F463">
            <v>180</v>
          </cell>
          <cell r="G463">
            <v>401700</v>
          </cell>
          <cell r="H463">
            <v>1800</v>
          </cell>
          <cell r="I463">
            <v>2041</v>
          </cell>
          <cell r="J463">
            <v>120</v>
          </cell>
          <cell r="K463" t="str">
            <v/>
          </cell>
          <cell r="L463" t="str">
            <v/>
          </cell>
          <cell r="M463" t="str">
            <v/>
          </cell>
          <cell r="N463" t="str">
            <v>Matter #6930</v>
          </cell>
          <cell r="O463">
            <v>36525</v>
          </cell>
          <cell r="P463">
            <v>0</v>
          </cell>
          <cell r="Q463">
            <v>0</v>
          </cell>
          <cell r="R463">
            <v>13938.75</v>
          </cell>
          <cell r="S463">
            <v>650.57000000000005</v>
          </cell>
        </row>
        <row r="464">
          <cell r="E464" t="str">
            <v>UCU</v>
          </cell>
          <cell r="F464">
            <v>180</v>
          </cell>
          <cell r="G464">
            <v>401700</v>
          </cell>
          <cell r="H464">
            <v>1800</v>
          </cell>
          <cell r="I464">
            <v>4011</v>
          </cell>
          <cell r="J464">
            <v>999</v>
          </cell>
          <cell r="K464" t="str">
            <v/>
          </cell>
          <cell r="L464" t="str">
            <v/>
          </cell>
          <cell r="M464" t="str">
            <v/>
          </cell>
          <cell r="N464" t="str">
            <v>Matter # 70</v>
          </cell>
          <cell r="O464">
            <v>36525</v>
          </cell>
          <cell r="P464">
            <v>2444</v>
          </cell>
          <cell r="Q464">
            <v>20.36</v>
          </cell>
          <cell r="R464">
            <v>21086</v>
          </cell>
          <cell r="S464">
            <v>831.56</v>
          </cell>
        </row>
        <row r="465">
          <cell r="E465" t="str">
            <v>UBC</v>
          </cell>
          <cell r="F465">
            <v>180</v>
          </cell>
          <cell r="G465">
            <v>401700</v>
          </cell>
          <cell r="H465">
            <v>1800</v>
          </cell>
          <cell r="I465">
            <v>9000</v>
          </cell>
          <cell r="J465">
            <v>999</v>
          </cell>
          <cell r="K465" t="str">
            <v/>
          </cell>
          <cell r="L465" t="str">
            <v/>
          </cell>
          <cell r="M465" t="str">
            <v/>
          </cell>
          <cell r="N465" t="str">
            <v>Matter # 7000</v>
          </cell>
          <cell r="O465">
            <v>36525</v>
          </cell>
          <cell r="P465">
            <v>0</v>
          </cell>
          <cell r="Q465">
            <v>0</v>
          </cell>
          <cell r="R465">
            <v>12925.25</v>
          </cell>
          <cell r="S465">
            <v>214.83</v>
          </cell>
        </row>
        <row r="466">
          <cell r="E466" t="str">
            <v>UCU</v>
          </cell>
          <cell r="F466">
            <v>180</v>
          </cell>
          <cell r="G466">
            <v>401700</v>
          </cell>
          <cell r="H466">
            <v>1800</v>
          </cell>
          <cell r="I466">
            <v>4010</v>
          </cell>
          <cell r="J466">
            <v>999</v>
          </cell>
          <cell r="K466" t="str">
            <v/>
          </cell>
          <cell r="L466" t="str">
            <v/>
          </cell>
          <cell r="M466" t="str">
            <v/>
          </cell>
          <cell r="N466" t="str">
            <v>Matter # 71</v>
          </cell>
          <cell r="O466">
            <v>36525</v>
          </cell>
          <cell r="P466">
            <v>0</v>
          </cell>
          <cell r="Q466">
            <v>0</v>
          </cell>
          <cell r="R466">
            <v>3861</v>
          </cell>
          <cell r="S466">
            <v>0</v>
          </cell>
        </row>
        <row r="467">
          <cell r="E467" t="str">
            <v>UKI</v>
          </cell>
          <cell r="F467">
            <v>180</v>
          </cell>
          <cell r="G467">
            <v>401700</v>
          </cell>
          <cell r="H467">
            <v>1800</v>
          </cell>
          <cell r="I467">
            <v>9003</v>
          </cell>
          <cell r="J467">
            <v>999</v>
          </cell>
          <cell r="K467" t="str">
            <v/>
          </cell>
          <cell r="L467" t="str">
            <v/>
          </cell>
          <cell r="M467" t="str">
            <v/>
          </cell>
          <cell r="N467" t="str">
            <v>Matter # 7100</v>
          </cell>
          <cell r="O467">
            <v>36525</v>
          </cell>
          <cell r="P467">
            <v>5521</v>
          </cell>
          <cell r="Q467">
            <v>152.15</v>
          </cell>
          <cell r="R467">
            <v>193492.95</v>
          </cell>
          <cell r="S467">
            <v>5950.75</v>
          </cell>
        </row>
        <row r="468">
          <cell r="E468" t="str">
            <v>UAP</v>
          </cell>
          <cell r="F468">
            <v>180</v>
          </cell>
          <cell r="G468">
            <v>401700</v>
          </cell>
          <cell r="H468">
            <v>1800</v>
          </cell>
          <cell r="I468">
            <v>9001</v>
          </cell>
          <cell r="J468">
            <v>999</v>
          </cell>
          <cell r="K468" t="str">
            <v/>
          </cell>
          <cell r="L468" t="str">
            <v/>
          </cell>
          <cell r="M468" t="str">
            <v/>
          </cell>
          <cell r="N468" t="str">
            <v>Matter # 7200</v>
          </cell>
          <cell r="O468">
            <v>36525</v>
          </cell>
          <cell r="P468">
            <v>1518</v>
          </cell>
          <cell r="Q468">
            <v>326.51</v>
          </cell>
          <cell r="R468">
            <v>18580.919999999998</v>
          </cell>
          <cell r="S468">
            <v>945.09</v>
          </cell>
        </row>
        <row r="469">
          <cell r="E469" t="str">
            <v>USP</v>
          </cell>
          <cell r="F469">
            <v>180</v>
          </cell>
          <cell r="G469">
            <v>401700</v>
          </cell>
          <cell r="H469">
            <v>1800</v>
          </cell>
          <cell r="I469">
            <v>9002</v>
          </cell>
          <cell r="J469">
            <v>999</v>
          </cell>
          <cell r="K469" t="str">
            <v/>
          </cell>
          <cell r="L469" t="str">
            <v/>
          </cell>
          <cell r="M469" t="str">
            <v/>
          </cell>
          <cell r="N469" t="str">
            <v>Matter # 7300</v>
          </cell>
          <cell r="O469">
            <v>36525</v>
          </cell>
          <cell r="P469">
            <v>702</v>
          </cell>
          <cell r="Q469">
            <v>0</v>
          </cell>
          <cell r="R469">
            <v>10166</v>
          </cell>
          <cell r="S469">
            <v>773.64</v>
          </cell>
        </row>
        <row r="470">
          <cell r="E470" t="str">
            <v>UKI</v>
          </cell>
          <cell r="F470">
            <v>180</v>
          </cell>
          <cell r="G470">
            <v>401700</v>
          </cell>
          <cell r="H470">
            <v>1800</v>
          </cell>
          <cell r="I470">
            <v>9003</v>
          </cell>
          <cell r="J470">
            <v>999</v>
          </cell>
          <cell r="K470" t="str">
            <v/>
          </cell>
          <cell r="L470" t="str">
            <v/>
          </cell>
          <cell r="M470" t="str">
            <v/>
          </cell>
          <cell r="N470" t="str">
            <v>Matter #7400</v>
          </cell>
          <cell r="O470">
            <v>36525</v>
          </cell>
          <cell r="P470">
            <v>3998.5</v>
          </cell>
          <cell r="Q470">
            <v>199.95</v>
          </cell>
          <cell r="R470">
            <v>16600.009999999998</v>
          </cell>
          <cell r="S470">
            <v>2994.84</v>
          </cell>
        </row>
        <row r="471">
          <cell r="E471" t="str">
            <v>UKI</v>
          </cell>
          <cell r="F471">
            <v>180</v>
          </cell>
          <cell r="G471">
            <v>401700</v>
          </cell>
          <cell r="H471">
            <v>1800</v>
          </cell>
          <cell r="I471">
            <v>9003</v>
          </cell>
          <cell r="J471">
            <v>999</v>
          </cell>
          <cell r="K471" t="str">
            <v/>
          </cell>
          <cell r="L471" t="str">
            <v/>
          </cell>
          <cell r="M471" t="str">
            <v/>
          </cell>
          <cell r="N471" t="str">
            <v>Matter #7500</v>
          </cell>
          <cell r="O471">
            <v>36525</v>
          </cell>
          <cell r="P471">
            <v>5439.73</v>
          </cell>
          <cell r="Q471">
            <v>7.12</v>
          </cell>
          <cell r="R471">
            <v>49881.3</v>
          </cell>
          <cell r="S471">
            <v>63.48</v>
          </cell>
        </row>
        <row r="472">
          <cell r="E472" t="str">
            <v>UKI</v>
          </cell>
          <cell r="F472">
            <v>180</v>
          </cell>
          <cell r="G472">
            <v>401700</v>
          </cell>
          <cell r="H472">
            <v>1800</v>
          </cell>
          <cell r="I472">
            <v>9003</v>
          </cell>
          <cell r="J472">
            <v>999</v>
          </cell>
          <cell r="K472" t="str">
            <v/>
          </cell>
          <cell r="L472" t="str">
            <v/>
          </cell>
          <cell r="M472" t="str">
            <v/>
          </cell>
          <cell r="N472" t="str">
            <v>Matter #7600</v>
          </cell>
          <cell r="O472">
            <v>36525</v>
          </cell>
          <cell r="P472">
            <v>2201.71</v>
          </cell>
          <cell r="Q472">
            <v>142.94</v>
          </cell>
          <cell r="R472">
            <v>15837.51</v>
          </cell>
          <cell r="S472">
            <v>409.22</v>
          </cell>
        </row>
        <row r="473">
          <cell r="E473" t="str">
            <v>AEC</v>
          </cell>
          <cell r="F473">
            <v>180</v>
          </cell>
          <cell r="G473">
            <v>401700</v>
          </cell>
          <cell r="H473">
            <v>1800</v>
          </cell>
          <cell r="I473">
            <v>7002</v>
          </cell>
          <cell r="J473">
            <v>999</v>
          </cell>
          <cell r="K473" t="str">
            <v/>
          </cell>
          <cell r="L473" t="str">
            <v/>
          </cell>
          <cell r="M473" t="str">
            <v/>
          </cell>
          <cell r="N473" t="str">
            <v>Matter # 7700</v>
          </cell>
          <cell r="O473">
            <v>36525</v>
          </cell>
          <cell r="P473">
            <v>0</v>
          </cell>
          <cell r="Q473">
            <v>0</v>
          </cell>
          <cell r="R473">
            <v>923</v>
          </cell>
          <cell r="S473">
            <v>53.71</v>
          </cell>
        </row>
        <row r="474">
          <cell r="E474" t="str">
            <v>UCU</v>
          </cell>
          <cell r="F474">
            <v>180</v>
          </cell>
          <cell r="G474">
            <v>401700</v>
          </cell>
          <cell r="H474">
            <v>1800</v>
          </cell>
          <cell r="I474">
            <v>4102</v>
          </cell>
          <cell r="J474">
            <v>999</v>
          </cell>
          <cell r="K474" t="str">
            <v/>
          </cell>
          <cell r="L474" t="str">
            <v/>
          </cell>
          <cell r="M474" t="str">
            <v/>
          </cell>
          <cell r="N474" t="str">
            <v>Matter #7800</v>
          </cell>
          <cell r="O474">
            <v>36525</v>
          </cell>
          <cell r="P474">
            <v>273</v>
          </cell>
          <cell r="Q474">
            <v>0</v>
          </cell>
          <cell r="R474">
            <v>3006</v>
          </cell>
          <cell r="S474">
            <v>48.85</v>
          </cell>
        </row>
        <row r="475">
          <cell r="E475" t="str">
            <v>UCU</v>
          </cell>
          <cell r="F475">
            <v>180</v>
          </cell>
          <cell r="G475">
            <v>401700</v>
          </cell>
          <cell r="H475">
            <v>1800</v>
          </cell>
          <cell r="I475">
            <v>4130</v>
          </cell>
          <cell r="J475">
            <v>999</v>
          </cell>
          <cell r="K475" t="str">
            <v/>
          </cell>
          <cell r="L475" t="str">
            <v/>
          </cell>
          <cell r="M475" t="str">
            <v/>
          </cell>
          <cell r="N475" t="str">
            <v>Matter # 80</v>
          </cell>
          <cell r="O475">
            <v>36525</v>
          </cell>
          <cell r="P475">
            <v>3952</v>
          </cell>
          <cell r="Q475">
            <v>143.31</v>
          </cell>
          <cell r="R475">
            <v>20657</v>
          </cell>
          <cell r="S475">
            <v>1246.1400000000001</v>
          </cell>
        </row>
        <row r="476">
          <cell r="E476" t="str">
            <v>UCU</v>
          </cell>
          <cell r="F476" t="str">
            <v/>
          </cell>
          <cell r="G476">
            <v>181000</v>
          </cell>
          <cell r="H476" t="str">
            <v/>
          </cell>
          <cell r="I476">
            <v>4210</v>
          </cell>
          <cell r="J476">
            <v>999</v>
          </cell>
          <cell r="K476" t="str">
            <v/>
          </cell>
          <cell r="L476" t="str">
            <v/>
          </cell>
          <cell r="M476" t="str">
            <v>DIPOLCNTRL</v>
          </cell>
          <cell r="N476" t="str">
            <v>Matter # 81</v>
          </cell>
          <cell r="O476">
            <v>36525</v>
          </cell>
          <cell r="P476">
            <v>0</v>
          </cell>
          <cell r="Q476">
            <v>0</v>
          </cell>
          <cell r="R476">
            <v>3805</v>
          </cell>
          <cell r="S476">
            <v>64.61</v>
          </cell>
        </row>
        <row r="477">
          <cell r="E477" t="str">
            <v>UCU</v>
          </cell>
          <cell r="F477">
            <v>180</v>
          </cell>
          <cell r="G477">
            <v>401700</v>
          </cell>
          <cell r="H477">
            <v>1800</v>
          </cell>
          <cell r="I477">
            <v>4132</v>
          </cell>
          <cell r="J477">
            <v>999</v>
          </cell>
          <cell r="K477" t="str">
            <v/>
          </cell>
          <cell r="L477" t="str">
            <v/>
          </cell>
          <cell r="M477" t="str">
            <v/>
          </cell>
          <cell r="N477" t="str">
            <v>Matter # 82</v>
          </cell>
          <cell r="O477">
            <v>36525</v>
          </cell>
          <cell r="P477">
            <v>767</v>
          </cell>
          <cell r="Q477">
            <v>0</v>
          </cell>
          <cell r="R477">
            <v>2405</v>
          </cell>
          <cell r="S477">
            <v>11.52</v>
          </cell>
        </row>
        <row r="478">
          <cell r="E478" t="str">
            <v>UCU</v>
          </cell>
          <cell r="F478">
            <v>180</v>
          </cell>
          <cell r="G478">
            <v>401700</v>
          </cell>
          <cell r="H478">
            <v>1800</v>
          </cell>
          <cell r="I478">
            <v>4130</v>
          </cell>
          <cell r="J478">
            <v>999</v>
          </cell>
          <cell r="K478" t="str">
            <v/>
          </cell>
          <cell r="L478" t="str">
            <v/>
          </cell>
          <cell r="M478" t="str">
            <v/>
          </cell>
          <cell r="N478" t="str">
            <v>Matter # 83</v>
          </cell>
          <cell r="O478">
            <v>36525</v>
          </cell>
          <cell r="P478">
            <v>2034.85</v>
          </cell>
          <cell r="Q478">
            <v>227.91</v>
          </cell>
          <cell r="R478">
            <v>6489.85</v>
          </cell>
          <cell r="S478">
            <v>640.84</v>
          </cell>
        </row>
        <row r="479">
          <cell r="E479" t="str">
            <v>UCU</v>
          </cell>
          <cell r="F479">
            <v>180</v>
          </cell>
          <cell r="G479">
            <v>401700</v>
          </cell>
          <cell r="H479">
            <v>1800</v>
          </cell>
          <cell r="I479">
            <v>4140</v>
          </cell>
          <cell r="J479">
            <v>999</v>
          </cell>
          <cell r="K479" t="str">
            <v/>
          </cell>
          <cell r="L479" t="str">
            <v/>
          </cell>
          <cell r="M479" t="str">
            <v/>
          </cell>
          <cell r="N479" t="str">
            <v>Matter # 84</v>
          </cell>
          <cell r="O479">
            <v>36525</v>
          </cell>
          <cell r="P479">
            <v>403</v>
          </cell>
          <cell r="Q479">
            <v>0</v>
          </cell>
          <cell r="R479">
            <v>7501</v>
          </cell>
          <cell r="S479">
            <v>51.99</v>
          </cell>
        </row>
        <row r="480">
          <cell r="E480" t="str">
            <v>UCU</v>
          </cell>
          <cell r="F480">
            <v>180</v>
          </cell>
          <cell r="G480">
            <v>401700</v>
          </cell>
          <cell r="H480">
            <v>1800</v>
          </cell>
          <cell r="I480">
            <v>4130</v>
          </cell>
          <cell r="J480">
            <v>999</v>
          </cell>
          <cell r="K480" t="str">
            <v/>
          </cell>
          <cell r="L480" t="str">
            <v/>
          </cell>
          <cell r="M480" t="str">
            <v/>
          </cell>
          <cell r="N480" t="str">
            <v>Matter # 85</v>
          </cell>
          <cell r="O480">
            <v>36525</v>
          </cell>
          <cell r="P480">
            <v>845</v>
          </cell>
          <cell r="Q480">
            <v>0</v>
          </cell>
          <cell r="R480">
            <v>6474</v>
          </cell>
          <cell r="S480">
            <v>91.43</v>
          </cell>
        </row>
        <row r="481">
          <cell r="E481" t="str">
            <v>UCU</v>
          </cell>
          <cell r="F481">
            <v>210</v>
          </cell>
          <cell r="G481">
            <v>401700</v>
          </cell>
          <cell r="H481">
            <v>1800</v>
          </cell>
          <cell r="I481">
            <v>4192</v>
          </cell>
          <cell r="J481">
            <v>999</v>
          </cell>
          <cell r="K481" t="str">
            <v/>
          </cell>
          <cell r="L481" t="str">
            <v/>
          </cell>
          <cell r="M481" t="str">
            <v/>
          </cell>
          <cell r="N481" t="str">
            <v>Matter # 86</v>
          </cell>
          <cell r="O481">
            <v>36525</v>
          </cell>
          <cell r="P481">
            <v>44</v>
          </cell>
          <cell r="Q481">
            <v>1.9</v>
          </cell>
          <cell r="R481">
            <v>18397</v>
          </cell>
          <cell r="S481">
            <v>5933.2</v>
          </cell>
        </row>
        <row r="482">
          <cell r="E482" t="str">
            <v>UCU</v>
          </cell>
          <cell r="F482">
            <v>180</v>
          </cell>
          <cell r="G482">
            <v>401700</v>
          </cell>
          <cell r="H482">
            <v>1800</v>
          </cell>
          <cell r="I482">
            <v>4030</v>
          </cell>
          <cell r="J482">
            <v>999</v>
          </cell>
          <cell r="K482" t="str">
            <v/>
          </cell>
          <cell r="L482" t="str">
            <v/>
          </cell>
          <cell r="M482" t="str">
            <v/>
          </cell>
          <cell r="N482" t="str">
            <v>Matter # 900</v>
          </cell>
          <cell r="O482">
            <v>36525</v>
          </cell>
          <cell r="P482">
            <v>51454</v>
          </cell>
          <cell r="Q482">
            <v>2183.13</v>
          </cell>
          <cell r="R482">
            <v>99931</v>
          </cell>
          <cell r="S482">
            <v>3358.51</v>
          </cell>
        </row>
      </sheetData>
      <sheetData sheetId="1"/>
      <sheetData sheetId="2"/>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GN Variance"/>
      <sheetName val="Corporate (AME, IS) Variance"/>
      <sheetName val="AIH Pipelines Variance"/>
      <sheetName val="AAM Variance"/>
      <sheetName val="Variance UED"/>
      <sheetName val="Variance MNG"/>
      <sheetName val="AO Finance Summary"/>
      <sheetName val="UEDH Major Projects View"/>
      <sheetName val="MGH Major Projects View"/>
      <sheetName val="AAE Major Projects View"/>
      <sheetName val="NSW GAS Major Projects View"/>
      <sheetName val="AAM Major Projects View"/>
      <sheetName val="Combined AAE &amp; NSWGas"/>
      <sheetName val="AIH Gas Pipelines"/>
      <sheetName val="Total Corp Major Projects View"/>
      <sheetName val="Budget Change Snapshots"/>
      <sheetName val="SPI-GRP"/>
      <sheetName val="BBP"/>
      <sheetName val="BBI"/>
      <sheetName val="SPI-A"/>
      <sheetName val="AGL"/>
      <sheetName val="AAM"/>
      <sheetName val="AIH P"/>
      <sheetName val="AGN-NSW"/>
      <sheetName val="AAE"/>
      <sheetName val="MN"/>
      <sheetName val="UE"/>
      <sheetName val="AO WISE"/>
      <sheetName val="RS"/>
      <sheetName val="Portfolio Master"/>
      <sheetName val="06-07 Plan Comparison by Stream"/>
      <sheetName val="Simplified Portfolio view"/>
      <sheetName val="Quarterly Forecast split by AO"/>
      <sheetName val="Funding Entity capex"/>
      <sheetName val="By Business category"/>
      <sheetName val="By Entity by Stream"/>
      <sheetName val="Prioritisation Framework"/>
      <sheetName val="Control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Assumptions"/>
      <sheetName val="Summary by Year"/>
      <sheetName val="OPEX --&gt;"/>
      <sheetName val="Summary - Labour"/>
      <sheetName val="Finance Opex Forecast"/>
      <sheetName val="Other Ntwk Svcs Costs"/>
      <sheetName val="TCE-Reg code lookup"/>
      <sheetName val="Opex (N)"/>
      <sheetName val="Opex (S)"/>
      <sheetName val="3. Opex Cost Summary (S)"/>
      <sheetName val="3. Opex Cost Summary (N)"/>
      <sheetName val="Network-NSP Transition"/>
      <sheetName val="Field Services Transition"/>
      <sheetName val="CMS - Meter Reading prices"/>
      <sheetName val="CMS - BillingRevMgtCustConn"/>
      <sheetName val="CAPEX--&gt;"/>
      <sheetName val="Network Capex"/>
      <sheetName val="AMP Capex Summary"/>
      <sheetName val="Capex (S)"/>
      <sheetName val="Capex (N)"/>
      <sheetName val="Capex Cost Summary (S)"/>
      <sheetName val="Capex Cost Summary (N)"/>
      <sheetName val="IT Capex"/>
      <sheetName val="IT Capex_2010"/>
      <sheetName val="NSP"/>
      <sheetName val="A1. Budget by Month"/>
      <sheetName val="A2. Labour Budget"/>
      <sheetName val="A3. Labour Budget Assumptions"/>
      <sheetName val="A4. BudgetForecastAssump"/>
      <sheetName val="A5. IT Budget"/>
      <sheetName val="C1. Capex by Qtr"/>
      <sheetName val="D1. AMP by Qtr FY11-13"/>
      <sheetName val="D2. Updated AMP by Qtr FY 14-18"/>
      <sheetName val="D3. Capex Internal OH by Qtr"/>
      <sheetName val="F1. Ref Line (AS)"/>
      <sheetName val="RAS 7- Meters"/>
      <sheetName val="F2. Forecast (AS)"/>
      <sheetName val="F3. Summary (AS)"/>
      <sheetName val="F4. Maint (AS)"/>
      <sheetName val="Other Operating"/>
      <sheetName val="F5. Other (AS)"/>
      <sheetName val="G1. RBA Inflation"/>
      <sheetName val="Calcs"/>
      <sheetName val="Description"/>
    </sheetNames>
    <sheetDataSet>
      <sheetData sheetId="0" refreshError="1"/>
      <sheetData sheetId="1" refreshError="1">
        <row r="3">
          <cell r="B3">
            <v>0.56000000000000005</v>
          </cell>
        </row>
        <row r="4">
          <cell r="B4">
            <v>0.44</v>
          </cell>
        </row>
        <row r="5">
          <cell r="B5">
            <v>0.51</v>
          </cell>
        </row>
        <row r="6">
          <cell r="B6">
            <v>0.49</v>
          </cell>
        </row>
        <row r="7">
          <cell r="B7">
            <v>6.5000000000000002E-2</v>
          </cell>
        </row>
        <row r="8">
          <cell r="B8">
            <v>0.08</v>
          </cell>
        </row>
        <row r="9">
          <cell r="B9">
            <v>0.06</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roupDemand"/>
      <sheetName val="DataChart"/>
      <sheetName val="Demand"/>
      <sheetName val="Switches"/>
      <sheetName val="RegulatoryModel"/>
      <sheetName val="ESCSubReport"/>
      <sheetName val="Calculations"/>
      <sheetName val="Description"/>
      <sheetName val="Control"/>
      <sheetName val="CapitalCosts"/>
      <sheetName val="CashFlow"/>
      <sheetName val="DwellDom"/>
      <sheetName val="GroupSummary"/>
      <sheetName val="GroupReport"/>
      <sheetName val="TarVCI"/>
      <sheetName val="TarVDom"/>
      <sheetName val="DataRegulator"/>
      <sheetName val="CustCI"/>
      <sheetName val="Groups"/>
      <sheetName val="DemandCookHW"/>
      <sheetName val="DemandHeating"/>
      <sheetName val="CustDom"/>
      <sheetName val="Townships"/>
      <sheetName val="Edits"/>
      <sheetName val="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2">
          <cell r="E2" t="str">
            <v>User Group1</v>
          </cell>
        </row>
      </sheetData>
      <sheetData sheetId="14" refreshError="1"/>
      <sheetData sheetId="15" refreshError="1"/>
      <sheetData sheetId="16" refreshError="1"/>
      <sheetData sheetId="17" refreshError="1">
        <row r="1">
          <cell r="A1" t="str">
            <v>Code</v>
          </cell>
          <cell r="B1" t="str">
            <v>township</v>
          </cell>
          <cell r="C1" t="str">
            <v>User Group1</v>
          </cell>
          <cell r="D1" t="str">
            <v>Sub Group1</v>
          </cell>
          <cell r="E1" t="str">
            <v>User Group2</v>
          </cell>
          <cell r="F1" t="str">
            <v xml:space="preserve"> User Group2 Sub Group1</v>
          </cell>
          <cell r="G1" t="str">
            <v>Company, Organisation or Facility Name</v>
          </cell>
          <cell r="H1" t="str">
            <v>onsumption GJ/pa</v>
          </cell>
          <cell r="I1" t="str">
            <v>Type of Operation</v>
          </cell>
          <cell r="J1" t="str">
            <v>Year1</v>
          </cell>
          <cell r="K1" t="str">
            <v>Year2</v>
          </cell>
          <cell r="L1" t="str">
            <v>Year3</v>
          </cell>
          <cell r="M1" t="str">
            <v>Year4</v>
          </cell>
          <cell r="N1" t="str">
            <v>Year5</v>
          </cell>
          <cell r="O1" t="str">
            <v>Year6</v>
          </cell>
          <cell r="P1" t="str">
            <v>Year7</v>
          </cell>
          <cell r="Q1" t="str">
            <v>Year8</v>
          </cell>
          <cell r="R1" t="str">
            <v>Year9</v>
          </cell>
          <cell r="S1" t="str">
            <v>Year10</v>
          </cell>
          <cell r="T1" t="str">
            <v>Year11</v>
          </cell>
          <cell r="U1" t="str">
            <v>Year12</v>
          </cell>
          <cell r="V1" t="str">
            <v>Year13</v>
          </cell>
          <cell r="W1" t="str">
            <v>Year14</v>
          </cell>
          <cell r="X1" t="str">
            <v>Year15</v>
          </cell>
          <cell r="Y1" t="str">
            <v>Year16</v>
          </cell>
          <cell r="Z1" t="str">
            <v>Year17</v>
          </cell>
          <cell r="AA1" t="str">
            <v>Year18</v>
          </cell>
          <cell r="AB1" t="str">
            <v>Year19</v>
          </cell>
          <cell r="AC1" t="str">
            <v>Year20</v>
          </cell>
        </row>
        <row r="2">
          <cell r="A2">
            <v>7</v>
          </cell>
          <cell r="B2" t="str">
            <v>Casterton</v>
          </cell>
          <cell r="C2">
            <v>0</v>
          </cell>
          <cell r="D2">
            <v>0</v>
          </cell>
          <cell r="E2">
            <v>0</v>
          </cell>
          <cell r="F2">
            <v>0</v>
          </cell>
          <cell r="G2" t="str">
            <v>Casterton Memorial Hospital</v>
          </cell>
          <cell r="H2">
            <v>200</v>
          </cell>
          <cell r="I2" t="str">
            <v>Hospital</v>
          </cell>
          <cell r="J2">
            <v>1</v>
          </cell>
          <cell r="K2">
            <v>1</v>
          </cell>
          <cell r="L2">
            <v>1</v>
          </cell>
          <cell r="M2">
            <v>1</v>
          </cell>
          <cell r="N2">
            <v>1</v>
          </cell>
          <cell r="O2">
            <v>1</v>
          </cell>
          <cell r="P2">
            <v>1</v>
          </cell>
          <cell r="Q2">
            <v>1</v>
          </cell>
          <cell r="R2">
            <v>1</v>
          </cell>
          <cell r="S2">
            <v>1</v>
          </cell>
          <cell r="T2">
            <v>1</v>
          </cell>
          <cell r="U2">
            <v>1</v>
          </cell>
          <cell r="V2">
            <v>1</v>
          </cell>
          <cell r="W2">
            <v>1</v>
          </cell>
          <cell r="X2">
            <v>1</v>
          </cell>
          <cell r="Y2">
            <v>1</v>
          </cell>
          <cell r="Z2">
            <v>1</v>
          </cell>
          <cell r="AA2">
            <v>1</v>
          </cell>
          <cell r="AB2">
            <v>1</v>
          </cell>
          <cell r="AC2">
            <v>1</v>
          </cell>
        </row>
        <row r="3">
          <cell r="A3">
            <v>7</v>
          </cell>
          <cell r="B3" t="str">
            <v>Casterton</v>
          </cell>
          <cell r="C3">
            <v>0</v>
          </cell>
          <cell r="D3">
            <v>0</v>
          </cell>
          <cell r="E3">
            <v>0</v>
          </cell>
          <cell r="F3">
            <v>0</v>
          </cell>
          <cell r="G3" t="str">
            <v>Casterton Secondary College</v>
          </cell>
          <cell r="H3">
            <v>200</v>
          </cell>
          <cell r="I3" t="str">
            <v>School</v>
          </cell>
          <cell r="J3">
            <v>1</v>
          </cell>
          <cell r="K3">
            <v>1</v>
          </cell>
          <cell r="L3">
            <v>1</v>
          </cell>
          <cell r="M3">
            <v>1</v>
          </cell>
          <cell r="N3">
            <v>1</v>
          </cell>
          <cell r="O3">
            <v>1</v>
          </cell>
          <cell r="P3">
            <v>1</v>
          </cell>
          <cell r="Q3">
            <v>1</v>
          </cell>
          <cell r="R3">
            <v>1</v>
          </cell>
          <cell r="S3">
            <v>1</v>
          </cell>
          <cell r="T3">
            <v>1</v>
          </cell>
          <cell r="U3">
            <v>1</v>
          </cell>
          <cell r="V3">
            <v>1</v>
          </cell>
          <cell r="W3">
            <v>1</v>
          </cell>
          <cell r="X3">
            <v>1</v>
          </cell>
          <cell r="Y3">
            <v>1</v>
          </cell>
          <cell r="Z3">
            <v>1</v>
          </cell>
          <cell r="AA3">
            <v>1</v>
          </cell>
          <cell r="AB3">
            <v>1</v>
          </cell>
          <cell r="AC3">
            <v>1</v>
          </cell>
        </row>
        <row r="4">
          <cell r="A4">
            <v>7</v>
          </cell>
          <cell r="B4" t="str">
            <v>Casterton</v>
          </cell>
          <cell r="C4">
            <v>0</v>
          </cell>
          <cell r="D4">
            <v>0</v>
          </cell>
          <cell r="E4">
            <v>0</v>
          </cell>
          <cell r="F4">
            <v>0</v>
          </cell>
          <cell r="G4" t="str">
            <v>Edgarley Home</v>
          </cell>
          <cell r="H4">
            <v>200</v>
          </cell>
          <cell r="I4" t="str">
            <v>Aged Care Facility</v>
          </cell>
          <cell r="J4">
            <v>1</v>
          </cell>
          <cell r="K4">
            <v>1</v>
          </cell>
          <cell r="L4">
            <v>1</v>
          </cell>
          <cell r="M4">
            <v>1</v>
          </cell>
          <cell r="N4">
            <v>1</v>
          </cell>
          <cell r="O4">
            <v>1</v>
          </cell>
          <cell r="P4">
            <v>1</v>
          </cell>
          <cell r="Q4">
            <v>1</v>
          </cell>
          <cell r="R4">
            <v>1</v>
          </cell>
          <cell r="S4">
            <v>1</v>
          </cell>
          <cell r="T4">
            <v>1</v>
          </cell>
          <cell r="U4">
            <v>1</v>
          </cell>
          <cell r="V4">
            <v>1</v>
          </cell>
          <cell r="W4">
            <v>1</v>
          </cell>
          <cell r="X4">
            <v>1</v>
          </cell>
          <cell r="Y4">
            <v>1</v>
          </cell>
          <cell r="Z4">
            <v>1</v>
          </cell>
          <cell r="AA4">
            <v>1</v>
          </cell>
          <cell r="AB4">
            <v>1</v>
          </cell>
          <cell r="AC4">
            <v>1</v>
          </cell>
        </row>
        <row r="5">
          <cell r="A5">
            <v>7</v>
          </cell>
          <cell r="B5" t="str">
            <v>Casterton</v>
          </cell>
          <cell r="C5">
            <v>0</v>
          </cell>
          <cell r="D5">
            <v>0</v>
          </cell>
          <cell r="E5">
            <v>0</v>
          </cell>
          <cell r="F5">
            <v>0</v>
          </cell>
          <cell r="G5" t="str">
            <v>Albion Hotel</v>
          </cell>
          <cell r="H5">
            <v>200</v>
          </cell>
          <cell r="I5" t="str">
            <v>Hotel</v>
          </cell>
          <cell r="J5">
            <v>1</v>
          </cell>
          <cell r="K5">
            <v>1</v>
          </cell>
          <cell r="L5">
            <v>1</v>
          </cell>
          <cell r="M5">
            <v>1</v>
          </cell>
          <cell r="N5">
            <v>1</v>
          </cell>
          <cell r="O5">
            <v>1</v>
          </cell>
          <cell r="P5">
            <v>1</v>
          </cell>
          <cell r="Q5">
            <v>1</v>
          </cell>
          <cell r="R5">
            <v>1</v>
          </cell>
          <cell r="S5">
            <v>1</v>
          </cell>
          <cell r="T5">
            <v>1</v>
          </cell>
          <cell r="U5">
            <v>1</v>
          </cell>
          <cell r="V5">
            <v>1</v>
          </cell>
          <cell r="W5">
            <v>1</v>
          </cell>
          <cell r="X5">
            <v>1</v>
          </cell>
          <cell r="Y5">
            <v>1</v>
          </cell>
          <cell r="Z5">
            <v>1</v>
          </cell>
          <cell r="AA5">
            <v>1</v>
          </cell>
          <cell r="AB5">
            <v>1</v>
          </cell>
          <cell r="AC5">
            <v>1</v>
          </cell>
        </row>
        <row r="6">
          <cell r="A6">
            <v>7</v>
          </cell>
          <cell r="B6" t="str">
            <v>Casterton</v>
          </cell>
          <cell r="C6">
            <v>0</v>
          </cell>
          <cell r="D6">
            <v>0</v>
          </cell>
          <cell r="E6">
            <v>0</v>
          </cell>
          <cell r="F6">
            <v>0</v>
          </cell>
          <cell r="G6" t="str">
            <v>Casterton Primary School</v>
          </cell>
          <cell r="H6">
            <v>200</v>
          </cell>
          <cell r="I6" t="str">
            <v>School</v>
          </cell>
          <cell r="J6">
            <v>1</v>
          </cell>
          <cell r="K6">
            <v>1</v>
          </cell>
          <cell r="L6">
            <v>1</v>
          </cell>
          <cell r="M6">
            <v>1</v>
          </cell>
          <cell r="N6">
            <v>1</v>
          </cell>
          <cell r="O6">
            <v>1</v>
          </cell>
          <cell r="P6">
            <v>1</v>
          </cell>
          <cell r="Q6">
            <v>1</v>
          </cell>
          <cell r="R6">
            <v>1</v>
          </cell>
          <cell r="S6">
            <v>1</v>
          </cell>
          <cell r="T6">
            <v>1</v>
          </cell>
          <cell r="U6">
            <v>1</v>
          </cell>
          <cell r="V6">
            <v>1</v>
          </cell>
          <cell r="W6">
            <v>1</v>
          </cell>
          <cell r="X6">
            <v>1</v>
          </cell>
          <cell r="Y6">
            <v>1</v>
          </cell>
          <cell r="Z6">
            <v>1</v>
          </cell>
          <cell r="AA6">
            <v>1</v>
          </cell>
          <cell r="AB6">
            <v>1</v>
          </cell>
          <cell r="AC6">
            <v>1</v>
          </cell>
        </row>
        <row r="7">
          <cell r="A7">
            <v>7</v>
          </cell>
          <cell r="B7" t="str">
            <v>Casterton</v>
          </cell>
          <cell r="C7">
            <v>0</v>
          </cell>
          <cell r="D7">
            <v>0</v>
          </cell>
          <cell r="E7">
            <v>0</v>
          </cell>
          <cell r="F7">
            <v>0</v>
          </cell>
          <cell r="G7" t="str">
            <v>Sacred Heart School</v>
          </cell>
          <cell r="H7">
            <v>200</v>
          </cell>
          <cell r="I7" t="str">
            <v>School</v>
          </cell>
          <cell r="J7">
            <v>1</v>
          </cell>
          <cell r="K7">
            <v>1</v>
          </cell>
          <cell r="L7">
            <v>1</v>
          </cell>
          <cell r="M7">
            <v>1</v>
          </cell>
          <cell r="N7">
            <v>1</v>
          </cell>
          <cell r="O7">
            <v>1</v>
          </cell>
          <cell r="P7">
            <v>1</v>
          </cell>
          <cell r="Q7">
            <v>1</v>
          </cell>
          <cell r="R7">
            <v>1</v>
          </cell>
          <cell r="S7">
            <v>1</v>
          </cell>
          <cell r="T7">
            <v>1</v>
          </cell>
          <cell r="U7">
            <v>1</v>
          </cell>
          <cell r="V7">
            <v>1</v>
          </cell>
          <cell r="W7">
            <v>1</v>
          </cell>
          <cell r="X7">
            <v>1</v>
          </cell>
          <cell r="Y7">
            <v>1</v>
          </cell>
          <cell r="Z7">
            <v>1</v>
          </cell>
          <cell r="AA7">
            <v>1</v>
          </cell>
          <cell r="AB7">
            <v>1</v>
          </cell>
          <cell r="AC7">
            <v>1</v>
          </cell>
        </row>
        <row r="8">
          <cell r="A8">
            <v>40</v>
          </cell>
          <cell r="B8" t="str">
            <v>Camperdown</v>
          </cell>
          <cell r="C8">
            <v>0</v>
          </cell>
          <cell r="D8">
            <v>0</v>
          </cell>
          <cell r="E8">
            <v>0</v>
          </cell>
          <cell r="F8">
            <v>0</v>
          </cell>
          <cell r="G8" t="str">
            <v>Sunnyside House Aged Hostel</v>
          </cell>
          <cell r="H8">
            <v>200</v>
          </cell>
          <cell r="I8" t="str">
            <v>Aged Care Hostel</v>
          </cell>
          <cell r="J8">
            <v>1</v>
          </cell>
          <cell r="K8">
            <v>1</v>
          </cell>
          <cell r="L8">
            <v>1</v>
          </cell>
          <cell r="M8">
            <v>1</v>
          </cell>
          <cell r="N8">
            <v>1</v>
          </cell>
          <cell r="O8">
            <v>1</v>
          </cell>
          <cell r="P8">
            <v>1</v>
          </cell>
          <cell r="Q8">
            <v>1</v>
          </cell>
          <cell r="R8">
            <v>1</v>
          </cell>
          <cell r="S8">
            <v>1</v>
          </cell>
          <cell r="T8">
            <v>1</v>
          </cell>
          <cell r="U8">
            <v>1</v>
          </cell>
          <cell r="V8">
            <v>1</v>
          </cell>
          <cell r="W8">
            <v>1</v>
          </cell>
          <cell r="X8">
            <v>1</v>
          </cell>
          <cell r="Y8">
            <v>1</v>
          </cell>
          <cell r="Z8">
            <v>1</v>
          </cell>
          <cell r="AA8">
            <v>1</v>
          </cell>
          <cell r="AB8">
            <v>1</v>
          </cell>
          <cell r="AC8">
            <v>1</v>
          </cell>
        </row>
        <row r="9">
          <cell r="A9">
            <v>40</v>
          </cell>
          <cell r="B9" t="str">
            <v>Camperdown</v>
          </cell>
          <cell r="C9">
            <v>0</v>
          </cell>
          <cell r="D9">
            <v>0</v>
          </cell>
          <cell r="E9">
            <v>0</v>
          </cell>
          <cell r="F9">
            <v>0</v>
          </cell>
          <cell r="G9" t="str">
            <v>South West Health Care</v>
          </cell>
          <cell r="H9">
            <v>200</v>
          </cell>
          <cell r="I9" t="str">
            <v>Hospital</v>
          </cell>
          <cell r="J9">
            <v>1</v>
          </cell>
          <cell r="K9">
            <v>1</v>
          </cell>
          <cell r="L9">
            <v>1</v>
          </cell>
          <cell r="M9">
            <v>1</v>
          </cell>
          <cell r="N9">
            <v>1</v>
          </cell>
          <cell r="O9">
            <v>1</v>
          </cell>
          <cell r="P9">
            <v>1</v>
          </cell>
          <cell r="Q9">
            <v>1</v>
          </cell>
          <cell r="R9">
            <v>1</v>
          </cell>
          <cell r="S9">
            <v>1</v>
          </cell>
          <cell r="T9">
            <v>1</v>
          </cell>
          <cell r="U9">
            <v>1</v>
          </cell>
          <cell r="V9">
            <v>1</v>
          </cell>
          <cell r="W9">
            <v>1</v>
          </cell>
          <cell r="X9">
            <v>1</v>
          </cell>
          <cell r="Y9">
            <v>1</v>
          </cell>
          <cell r="Z9">
            <v>1</v>
          </cell>
          <cell r="AA9">
            <v>1</v>
          </cell>
          <cell r="AB9">
            <v>1</v>
          </cell>
          <cell r="AC9">
            <v>1</v>
          </cell>
        </row>
        <row r="10">
          <cell r="A10">
            <v>40</v>
          </cell>
          <cell r="B10" t="str">
            <v>Camperdown</v>
          </cell>
          <cell r="C10">
            <v>0</v>
          </cell>
          <cell r="D10">
            <v>0</v>
          </cell>
          <cell r="E10">
            <v>0</v>
          </cell>
          <cell r="F10">
            <v>0</v>
          </cell>
          <cell r="G10" t="str">
            <v>Camperdown College</v>
          </cell>
          <cell r="H10">
            <v>200</v>
          </cell>
          <cell r="I10" t="str">
            <v>School</v>
          </cell>
          <cell r="J10">
            <v>1</v>
          </cell>
          <cell r="K10">
            <v>1</v>
          </cell>
          <cell r="L10">
            <v>1</v>
          </cell>
          <cell r="M10">
            <v>1</v>
          </cell>
          <cell r="N10">
            <v>1</v>
          </cell>
          <cell r="O10">
            <v>1</v>
          </cell>
          <cell r="P10">
            <v>1</v>
          </cell>
          <cell r="Q10">
            <v>1</v>
          </cell>
          <cell r="R10">
            <v>1</v>
          </cell>
          <cell r="S10">
            <v>1</v>
          </cell>
          <cell r="T10">
            <v>1</v>
          </cell>
          <cell r="U10">
            <v>1</v>
          </cell>
          <cell r="V10">
            <v>1</v>
          </cell>
          <cell r="W10">
            <v>1</v>
          </cell>
          <cell r="X10">
            <v>1</v>
          </cell>
          <cell r="Y10">
            <v>1</v>
          </cell>
          <cell r="Z10">
            <v>1</v>
          </cell>
          <cell r="AA10">
            <v>1</v>
          </cell>
          <cell r="AB10">
            <v>1</v>
          </cell>
          <cell r="AC10">
            <v>1</v>
          </cell>
        </row>
        <row r="11">
          <cell r="A11">
            <v>40</v>
          </cell>
          <cell r="B11" t="str">
            <v>Camperdown</v>
          </cell>
          <cell r="C11">
            <v>0</v>
          </cell>
          <cell r="D11">
            <v>0</v>
          </cell>
          <cell r="E11">
            <v>0</v>
          </cell>
          <cell r="F11">
            <v>0</v>
          </cell>
          <cell r="G11" t="str">
            <v>Former Bonlac Site, Camperdown Cheese Factory</v>
          </cell>
          <cell r="H11">
            <v>200</v>
          </cell>
          <cell r="I11" t="str">
            <v>Food Production</v>
          </cell>
          <cell r="J11">
            <v>1</v>
          </cell>
          <cell r="K11">
            <v>1</v>
          </cell>
          <cell r="L11">
            <v>1</v>
          </cell>
          <cell r="M11">
            <v>1</v>
          </cell>
          <cell r="N11">
            <v>1</v>
          </cell>
          <cell r="O11">
            <v>1</v>
          </cell>
          <cell r="P11">
            <v>1</v>
          </cell>
          <cell r="Q11">
            <v>1</v>
          </cell>
          <cell r="R11">
            <v>1</v>
          </cell>
          <cell r="S11">
            <v>1</v>
          </cell>
          <cell r="T11">
            <v>1</v>
          </cell>
          <cell r="U11">
            <v>1</v>
          </cell>
          <cell r="V11">
            <v>1</v>
          </cell>
          <cell r="W11">
            <v>1</v>
          </cell>
          <cell r="X11">
            <v>1</v>
          </cell>
          <cell r="Y11">
            <v>1</v>
          </cell>
          <cell r="Z11">
            <v>1</v>
          </cell>
          <cell r="AA11">
            <v>1</v>
          </cell>
          <cell r="AB11">
            <v>1</v>
          </cell>
          <cell r="AC11">
            <v>1</v>
          </cell>
        </row>
        <row r="12">
          <cell r="A12">
            <v>40</v>
          </cell>
          <cell r="B12" t="str">
            <v>Camperdown</v>
          </cell>
          <cell r="C12">
            <v>0</v>
          </cell>
          <cell r="D12">
            <v>0</v>
          </cell>
          <cell r="E12">
            <v>0</v>
          </cell>
          <cell r="F12">
            <v>0</v>
          </cell>
          <cell r="G12" t="str">
            <v>Commercial Hotel</v>
          </cell>
          <cell r="H12">
            <v>200</v>
          </cell>
          <cell r="I12" t="str">
            <v>Hotel</v>
          </cell>
          <cell r="J12">
            <v>1</v>
          </cell>
          <cell r="K12">
            <v>1</v>
          </cell>
          <cell r="L12">
            <v>1</v>
          </cell>
          <cell r="M12">
            <v>1</v>
          </cell>
          <cell r="N12">
            <v>1</v>
          </cell>
          <cell r="O12">
            <v>1</v>
          </cell>
          <cell r="P12">
            <v>1</v>
          </cell>
          <cell r="Q12">
            <v>1</v>
          </cell>
          <cell r="R12">
            <v>1</v>
          </cell>
          <cell r="S12">
            <v>1</v>
          </cell>
          <cell r="T12">
            <v>1</v>
          </cell>
          <cell r="U12">
            <v>1</v>
          </cell>
          <cell r="V12">
            <v>1</v>
          </cell>
          <cell r="W12">
            <v>1</v>
          </cell>
          <cell r="X12">
            <v>1</v>
          </cell>
          <cell r="Y12">
            <v>1</v>
          </cell>
          <cell r="Z12">
            <v>1</v>
          </cell>
          <cell r="AA12">
            <v>1</v>
          </cell>
          <cell r="AB12">
            <v>1</v>
          </cell>
          <cell r="AC12">
            <v>1</v>
          </cell>
        </row>
        <row r="13">
          <cell r="A13">
            <v>40</v>
          </cell>
          <cell r="B13" t="str">
            <v>Camperdown</v>
          </cell>
          <cell r="C13">
            <v>0</v>
          </cell>
          <cell r="D13">
            <v>0</v>
          </cell>
          <cell r="E13">
            <v>0</v>
          </cell>
          <cell r="F13">
            <v>0</v>
          </cell>
          <cell r="G13" t="str">
            <v>Cascade Motel</v>
          </cell>
          <cell r="H13">
            <v>200</v>
          </cell>
          <cell r="I13" t="str">
            <v>Motel</v>
          </cell>
          <cell r="J13">
            <v>1</v>
          </cell>
          <cell r="K13">
            <v>1</v>
          </cell>
          <cell r="L13">
            <v>1</v>
          </cell>
          <cell r="M13">
            <v>1</v>
          </cell>
          <cell r="N13">
            <v>1</v>
          </cell>
          <cell r="O13">
            <v>1</v>
          </cell>
          <cell r="P13">
            <v>1</v>
          </cell>
          <cell r="Q13">
            <v>1</v>
          </cell>
          <cell r="R13">
            <v>1</v>
          </cell>
          <cell r="S13">
            <v>1</v>
          </cell>
          <cell r="T13">
            <v>1</v>
          </cell>
          <cell r="U13">
            <v>1</v>
          </cell>
          <cell r="V13">
            <v>1</v>
          </cell>
          <cell r="W13">
            <v>1</v>
          </cell>
          <cell r="X13">
            <v>1</v>
          </cell>
          <cell r="Y13">
            <v>1</v>
          </cell>
          <cell r="Z13">
            <v>1</v>
          </cell>
          <cell r="AA13">
            <v>1</v>
          </cell>
          <cell r="AB13">
            <v>1</v>
          </cell>
          <cell r="AC13">
            <v>1</v>
          </cell>
        </row>
        <row r="14">
          <cell r="A14">
            <v>98</v>
          </cell>
          <cell r="B14" t="str">
            <v>Warracknabeal</v>
          </cell>
          <cell r="C14">
            <v>0</v>
          </cell>
          <cell r="D14">
            <v>0</v>
          </cell>
          <cell r="E14">
            <v>0</v>
          </cell>
          <cell r="F14">
            <v>0</v>
          </cell>
          <cell r="G14" t="str">
            <v>Smale Farm Equipment</v>
          </cell>
          <cell r="H14">
            <v>200</v>
          </cell>
          <cell r="I14" t="str">
            <v>Repairer</v>
          </cell>
          <cell r="J14">
            <v>1</v>
          </cell>
          <cell r="K14">
            <v>1</v>
          </cell>
          <cell r="L14">
            <v>1</v>
          </cell>
          <cell r="M14">
            <v>1</v>
          </cell>
          <cell r="N14">
            <v>1</v>
          </cell>
          <cell r="O14">
            <v>1</v>
          </cell>
          <cell r="P14">
            <v>1</v>
          </cell>
          <cell r="Q14">
            <v>1</v>
          </cell>
          <cell r="R14">
            <v>1</v>
          </cell>
          <cell r="S14">
            <v>1</v>
          </cell>
          <cell r="T14">
            <v>1</v>
          </cell>
          <cell r="U14">
            <v>1</v>
          </cell>
          <cell r="V14">
            <v>1</v>
          </cell>
          <cell r="W14">
            <v>1</v>
          </cell>
          <cell r="X14">
            <v>1</v>
          </cell>
          <cell r="Y14">
            <v>1</v>
          </cell>
          <cell r="Z14">
            <v>1</v>
          </cell>
          <cell r="AA14">
            <v>1</v>
          </cell>
          <cell r="AB14">
            <v>1</v>
          </cell>
          <cell r="AC14">
            <v>1</v>
          </cell>
        </row>
        <row r="15">
          <cell r="A15">
            <v>98</v>
          </cell>
          <cell r="B15" t="str">
            <v>Warracknabeal</v>
          </cell>
          <cell r="C15">
            <v>0</v>
          </cell>
          <cell r="D15">
            <v>0</v>
          </cell>
          <cell r="E15">
            <v>0</v>
          </cell>
          <cell r="F15">
            <v>0</v>
          </cell>
          <cell r="G15" t="str">
            <v>N &amp; C.L. Clyne</v>
          </cell>
          <cell r="H15">
            <v>200</v>
          </cell>
          <cell r="I15" t="str">
            <v>Asphalting &amp; road marking</v>
          </cell>
          <cell r="J15">
            <v>1</v>
          </cell>
          <cell r="K15">
            <v>1</v>
          </cell>
          <cell r="L15">
            <v>1</v>
          </cell>
          <cell r="M15">
            <v>1</v>
          </cell>
          <cell r="N15">
            <v>1</v>
          </cell>
          <cell r="O15">
            <v>1</v>
          </cell>
          <cell r="P15">
            <v>1</v>
          </cell>
          <cell r="Q15">
            <v>1</v>
          </cell>
          <cell r="R15">
            <v>1</v>
          </cell>
          <cell r="S15">
            <v>1</v>
          </cell>
          <cell r="T15">
            <v>1</v>
          </cell>
          <cell r="U15">
            <v>1</v>
          </cell>
          <cell r="V15">
            <v>1</v>
          </cell>
          <cell r="W15">
            <v>1</v>
          </cell>
          <cell r="X15">
            <v>1</v>
          </cell>
          <cell r="Y15">
            <v>1</v>
          </cell>
          <cell r="Z15">
            <v>1</v>
          </cell>
          <cell r="AA15">
            <v>1</v>
          </cell>
          <cell r="AB15">
            <v>1</v>
          </cell>
          <cell r="AC15">
            <v>1</v>
          </cell>
        </row>
        <row r="16">
          <cell r="A16">
            <v>98</v>
          </cell>
          <cell r="B16" t="str">
            <v>Warracknabeal</v>
          </cell>
          <cell r="C16">
            <v>0</v>
          </cell>
          <cell r="D16">
            <v>0</v>
          </cell>
          <cell r="E16">
            <v>0</v>
          </cell>
          <cell r="F16">
            <v>0</v>
          </cell>
          <cell r="G16" t="str">
            <v>Fudge Factory</v>
          </cell>
          <cell r="H16">
            <v>200</v>
          </cell>
          <cell r="I16" t="str">
            <v>Confectionary manufacturing</v>
          </cell>
          <cell r="J16">
            <v>1</v>
          </cell>
          <cell r="K16">
            <v>1</v>
          </cell>
          <cell r="L16">
            <v>1</v>
          </cell>
          <cell r="M16">
            <v>1</v>
          </cell>
          <cell r="N16">
            <v>1</v>
          </cell>
          <cell r="O16">
            <v>1</v>
          </cell>
          <cell r="P16">
            <v>1</v>
          </cell>
          <cell r="Q16">
            <v>1</v>
          </cell>
          <cell r="R16">
            <v>1</v>
          </cell>
          <cell r="S16">
            <v>1</v>
          </cell>
          <cell r="T16">
            <v>1</v>
          </cell>
          <cell r="U16">
            <v>1</v>
          </cell>
          <cell r="V16">
            <v>1</v>
          </cell>
          <cell r="W16">
            <v>1</v>
          </cell>
          <cell r="X16">
            <v>1</v>
          </cell>
          <cell r="Y16">
            <v>1</v>
          </cell>
          <cell r="Z16">
            <v>1</v>
          </cell>
          <cell r="AA16">
            <v>1</v>
          </cell>
          <cell r="AB16">
            <v>1</v>
          </cell>
          <cell r="AC16">
            <v>1</v>
          </cell>
        </row>
        <row r="17">
          <cell r="A17">
            <v>98</v>
          </cell>
          <cell r="B17" t="str">
            <v>Warracknabeal</v>
          </cell>
          <cell r="C17">
            <v>0</v>
          </cell>
          <cell r="D17">
            <v>0</v>
          </cell>
          <cell r="E17">
            <v>0</v>
          </cell>
          <cell r="F17">
            <v>0</v>
          </cell>
          <cell r="G17" t="str">
            <v>Warrack Hot Bread</v>
          </cell>
          <cell r="H17">
            <v>200</v>
          </cell>
          <cell r="I17" t="str">
            <v>Bakery</v>
          </cell>
          <cell r="J17">
            <v>1</v>
          </cell>
          <cell r="K17">
            <v>1</v>
          </cell>
          <cell r="L17">
            <v>1</v>
          </cell>
          <cell r="M17">
            <v>1</v>
          </cell>
          <cell r="N17">
            <v>1</v>
          </cell>
          <cell r="O17">
            <v>1</v>
          </cell>
          <cell r="P17">
            <v>1</v>
          </cell>
          <cell r="Q17">
            <v>1</v>
          </cell>
          <cell r="R17">
            <v>1</v>
          </cell>
          <cell r="S17">
            <v>1</v>
          </cell>
          <cell r="T17">
            <v>1</v>
          </cell>
          <cell r="U17">
            <v>1</v>
          </cell>
          <cell r="V17">
            <v>1</v>
          </cell>
          <cell r="W17">
            <v>1</v>
          </cell>
          <cell r="X17">
            <v>1</v>
          </cell>
          <cell r="Y17">
            <v>1</v>
          </cell>
          <cell r="Z17">
            <v>1</v>
          </cell>
          <cell r="AA17">
            <v>1</v>
          </cell>
          <cell r="AB17">
            <v>1</v>
          </cell>
          <cell r="AC17">
            <v>1</v>
          </cell>
        </row>
        <row r="18">
          <cell r="A18">
            <v>98</v>
          </cell>
          <cell r="B18" t="str">
            <v>Warracknabeal</v>
          </cell>
          <cell r="C18">
            <v>0</v>
          </cell>
          <cell r="D18">
            <v>0</v>
          </cell>
          <cell r="E18">
            <v>0</v>
          </cell>
          <cell r="F18">
            <v>0</v>
          </cell>
          <cell r="G18" t="str">
            <v>Rural North West Hospital - Warracknabeal</v>
          </cell>
          <cell r="H18">
            <v>200</v>
          </cell>
          <cell r="I18" t="str">
            <v>Hospital</v>
          </cell>
          <cell r="J18">
            <v>1</v>
          </cell>
          <cell r="K18">
            <v>1</v>
          </cell>
          <cell r="L18">
            <v>1</v>
          </cell>
          <cell r="M18">
            <v>1</v>
          </cell>
          <cell r="N18">
            <v>1</v>
          </cell>
          <cell r="O18">
            <v>1</v>
          </cell>
          <cell r="P18">
            <v>1</v>
          </cell>
          <cell r="Q18">
            <v>1</v>
          </cell>
          <cell r="R18">
            <v>1</v>
          </cell>
          <cell r="S18">
            <v>1</v>
          </cell>
          <cell r="T18">
            <v>1</v>
          </cell>
          <cell r="U18">
            <v>1</v>
          </cell>
          <cell r="V18">
            <v>1</v>
          </cell>
          <cell r="W18">
            <v>1</v>
          </cell>
          <cell r="X18">
            <v>1</v>
          </cell>
          <cell r="Y18">
            <v>1</v>
          </cell>
          <cell r="Z18">
            <v>1</v>
          </cell>
          <cell r="AA18">
            <v>1</v>
          </cell>
          <cell r="AB18">
            <v>1</v>
          </cell>
          <cell r="AC18">
            <v>1</v>
          </cell>
        </row>
        <row r="19">
          <cell r="A19">
            <v>98</v>
          </cell>
          <cell r="B19" t="str">
            <v>Warracknabeal</v>
          </cell>
          <cell r="C19">
            <v>0</v>
          </cell>
          <cell r="D19">
            <v>0</v>
          </cell>
          <cell r="E19">
            <v>0</v>
          </cell>
          <cell r="F19">
            <v>0</v>
          </cell>
          <cell r="G19" t="str">
            <v>Woodbine Inc</v>
          </cell>
          <cell r="H19">
            <v>200</v>
          </cell>
          <cell r="I19" t="str">
            <v>Adult Disability Services</v>
          </cell>
          <cell r="J19">
            <v>1</v>
          </cell>
          <cell r="K19">
            <v>1</v>
          </cell>
          <cell r="L19">
            <v>1</v>
          </cell>
          <cell r="M19">
            <v>1</v>
          </cell>
          <cell r="N19">
            <v>1</v>
          </cell>
          <cell r="O19">
            <v>1</v>
          </cell>
          <cell r="P19">
            <v>1</v>
          </cell>
          <cell r="Q19">
            <v>1</v>
          </cell>
          <cell r="R19">
            <v>1</v>
          </cell>
          <cell r="S19">
            <v>1</v>
          </cell>
          <cell r="T19">
            <v>1</v>
          </cell>
          <cell r="U19">
            <v>1</v>
          </cell>
          <cell r="V19">
            <v>1</v>
          </cell>
          <cell r="W19">
            <v>1</v>
          </cell>
          <cell r="X19">
            <v>1</v>
          </cell>
          <cell r="Y19">
            <v>1</v>
          </cell>
          <cell r="Z19">
            <v>1</v>
          </cell>
          <cell r="AA19">
            <v>1</v>
          </cell>
          <cell r="AB19">
            <v>1</v>
          </cell>
          <cell r="AC19">
            <v>1</v>
          </cell>
        </row>
        <row r="20">
          <cell r="A20">
            <v>159</v>
          </cell>
          <cell r="B20" t="str">
            <v>Hopetown</v>
          </cell>
          <cell r="C20">
            <v>0</v>
          </cell>
          <cell r="D20">
            <v>0</v>
          </cell>
          <cell r="E20">
            <v>0</v>
          </cell>
          <cell r="F20">
            <v>0</v>
          </cell>
          <cell r="G20" t="str">
            <v>Hopetwon Engineering</v>
          </cell>
          <cell r="H20">
            <v>200</v>
          </cell>
          <cell r="I20" t="str">
            <v>Engineering</v>
          </cell>
          <cell r="J20">
            <v>1</v>
          </cell>
          <cell r="K20">
            <v>1</v>
          </cell>
          <cell r="L20">
            <v>1</v>
          </cell>
          <cell r="M20">
            <v>1</v>
          </cell>
          <cell r="N20">
            <v>1</v>
          </cell>
          <cell r="O20">
            <v>1</v>
          </cell>
          <cell r="P20">
            <v>1</v>
          </cell>
          <cell r="Q20">
            <v>1</v>
          </cell>
          <cell r="R20">
            <v>1</v>
          </cell>
          <cell r="S20">
            <v>1</v>
          </cell>
          <cell r="T20">
            <v>1</v>
          </cell>
          <cell r="U20">
            <v>1</v>
          </cell>
          <cell r="V20">
            <v>1</v>
          </cell>
          <cell r="W20">
            <v>1</v>
          </cell>
          <cell r="X20">
            <v>1</v>
          </cell>
          <cell r="Y20">
            <v>1</v>
          </cell>
          <cell r="Z20">
            <v>1</v>
          </cell>
          <cell r="AA20">
            <v>1</v>
          </cell>
          <cell r="AB20">
            <v>1</v>
          </cell>
          <cell r="AC20">
            <v>1</v>
          </cell>
        </row>
        <row r="21">
          <cell r="A21">
            <v>159</v>
          </cell>
          <cell r="B21" t="str">
            <v>Hopetown</v>
          </cell>
          <cell r="C21">
            <v>0</v>
          </cell>
          <cell r="D21">
            <v>0</v>
          </cell>
          <cell r="E21">
            <v>0</v>
          </cell>
          <cell r="F21">
            <v>0</v>
          </cell>
          <cell r="G21" t="str">
            <v>Hopetown Bakery</v>
          </cell>
          <cell r="H21">
            <v>200</v>
          </cell>
          <cell r="I21" t="str">
            <v>Bakery</v>
          </cell>
          <cell r="J21">
            <v>1</v>
          </cell>
          <cell r="K21">
            <v>1</v>
          </cell>
          <cell r="L21">
            <v>1</v>
          </cell>
          <cell r="M21">
            <v>1</v>
          </cell>
          <cell r="N21">
            <v>1</v>
          </cell>
          <cell r="O21">
            <v>1</v>
          </cell>
          <cell r="P21">
            <v>1</v>
          </cell>
          <cell r="Q21">
            <v>1</v>
          </cell>
          <cell r="R21">
            <v>1</v>
          </cell>
          <cell r="S21">
            <v>1</v>
          </cell>
          <cell r="T21">
            <v>1</v>
          </cell>
          <cell r="U21">
            <v>1</v>
          </cell>
          <cell r="V21">
            <v>1</v>
          </cell>
          <cell r="W21">
            <v>1</v>
          </cell>
          <cell r="X21">
            <v>1</v>
          </cell>
          <cell r="Y21">
            <v>1</v>
          </cell>
          <cell r="Z21">
            <v>1</v>
          </cell>
          <cell r="AA21">
            <v>1</v>
          </cell>
          <cell r="AB21">
            <v>1</v>
          </cell>
          <cell r="AC21">
            <v>1</v>
          </cell>
        </row>
        <row r="22">
          <cell r="A22">
            <v>159</v>
          </cell>
          <cell r="B22" t="str">
            <v>Hopetown</v>
          </cell>
          <cell r="C22">
            <v>0</v>
          </cell>
          <cell r="D22">
            <v>0</v>
          </cell>
          <cell r="E22">
            <v>0</v>
          </cell>
          <cell r="F22">
            <v>0</v>
          </cell>
          <cell r="G22" t="str">
            <v>Rural North West Health</v>
          </cell>
          <cell r="H22">
            <v>200</v>
          </cell>
          <cell r="I22" t="str">
            <v>Hospital</v>
          </cell>
          <cell r="J22">
            <v>1</v>
          </cell>
          <cell r="K22">
            <v>1</v>
          </cell>
          <cell r="L22">
            <v>1</v>
          </cell>
          <cell r="M22">
            <v>1</v>
          </cell>
          <cell r="N22">
            <v>1</v>
          </cell>
          <cell r="O22">
            <v>1</v>
          </cell>
          <cell r="P22">
            <v>1</v>
          </cell>
          <cell r="Q22">
            <v>1</v>
          </cell>
          <cell r="R22">
            <v>1</v>
          </cell>
          <cell r="S22">
            <v>1</v>
          </cell>
          <cell r="T22">
            <v>1</v>
          </cell>
          <cell r="U22">
            <v>1</v>
          </cell>
          <cell r="V22">
            <v>1</v>
          </cell>
          <cell r="W22">
            <v>1</v>
          </cell>
          <cell r="X22">
            <v>1</v>
          </cell>
          <cell r="Y22">
            <v>1</v>
          </cell>
          <cell r="Z22">
            <v>1</v>
          </cell>
          <cell r="AA22">
            <v>1</v>
          </cell>
          <cell r="AB22">
            <v>1</v>
          </cell>
          <cell r="AC22">
            <v>1</v>
          </cell>
        </row>
        <row r="23">
          <cell r="A23">
            <v>84</v>
          </cell>
          <cell r="B23" t="str">
            <v>Neerim South</v>
          </cell>
          <cell r="C23">
            <v>0</v>
          </cell>
          <cell r="D23">
            <v>0</v>
          </cell>
          <cell r="E23">
            <v>0</v>
          </cell>
          <cell r="F23">
            <v>0</v>
          </cell>
          <cell r="G23" t="str">
            <v>Tarago River Cheese</v>
          </cell>
          <cell r="H23">
            <v>200</v>
          </cell>
          <cell r="I23" t="str">
            <v>Food Production</v>
          </cell>
          <cell r="J23">
            <v>1</v>
          </cell>
          <cell r="K23">
            <v>1</v>
          </cell>
          <cell r="L23">
            <v>1</v>
          </cell>
          <cell r="M23">
            <v>1</v>
          </cell>
          <cell r="N23">
            <v>1</v>
          </cell>
          <cell r="O23">
            <v>1</v>
          </cell>
          <cell r="P23">
            <v>1</v>
          </cell>
          <cell r="Q23">
            <v>1</v>
          </cell>
          <cell r="R23">
            <v>1</v>
          </cell>
          <cell r="S23">
            <v>1</v>
          </cell>
          <cell r="T23">
            <v>1</v>
          </cell>
          <cell r="U23">
            <v>1</v>
          </cell>
          <cell r="V23">
            <v>1</v>
          </cell>
          <cell r="W23">
            <v>1</v>
          </cell>
          <cell r="X23">
            <v>1</v>
          </cell>
          <cell r="Y23">
            <v>1</v>
          </cell>
          <cell r="Z23">
            <v>1</v>
          </cell>
          <cell r="AA23">
            <v>1</v>
          </cell>
          <cell r="AB23">
            <v>1</v>
          </cell>
          <cell r="AC23">
            <v>1</v>
          </cell>
        </row>
        <row r="24">
          <cell r="A24">
            <v>84</v>
          </cell>
          <cell r="B24" t="str">
            <v>Neerim South</v>
          </cell>
          <cell r="C24">
            <v>0</v>
          </cell>
          <cell r="D24">
            <v>0</v>
          </cell>
          <cell r="E24">
            <v>0</v>
          </cell>
          <cell r="F24">
            <v>0</v>
          </cell>
          <cell r="G24" t="str">
            <v>Neerim South Secondary College</v>
          </cell>
          <cell r="H24">
            <v>200</v>
          </cell>
          <cell r="I24" t="str">
            <v>School</v>
          </cell>
          <cell r="J24">
            <v>1</v>
          </cell>
          <cell r="K24">
            <v>1</v>
          </cell>
          <cell r="L24">
            <v>1</v>
          </cell>
          <cell r="M24">
            <v>1</v>
          </cell>
          <cell r="N24">
            <v>1</v>
          </cell>
          <cell r="O24">
            <v>1</v>
          </cell>
          <cell r="P24">
            <v>1</v>
          </cell>
          <cell r="Q24">
            <v>1</v>
          </cell>
          <cell r="R24">
            <v>1</v>
          </cell>
          <cell r="S24">
            <v>1</v>
          </cell>
          <cell r="T24">
            <v>1</v>
          </cell>
          <cell r="U24">
            <v>1</v>
          </cell>
          <cell r="V24">
            <v>1</v>
          </cell>
          <cell r="W24">
            <v>1</v>
          </cell>
          <cell r="X24">
            <v>1</v>
          </cell>
          <cell r="Y24">
            <v>1</v>
          </cell>
          <cell r="Z24">
            <v>1</v>
          </cell>
          <cell r="AA24">
            <v>1</v>
          </cell>
          <cell r="AB24">
            <v>1</v>
          </cell>
          <cell r="AC24">
            <v>1</v>
          </cell>
        </row>
        <row r="25">
          <cell r="A25">
            <v>84</v>
          </cell>
          <cell r="B25" t="str">
            <v>Neerim South</v>
          </cell>
          <cell r="C25">
            <v>0</v>
          </cell>
          <cell r="D25">
            <v>0</v>
          </cell>
          <cell r="E25">
            <v>0</v>
          </cell>
          <cell r="F25">
            <v>0</v>
          </cell>
          <cell r="G25" t="str">
            <v>Neerim Memorial Hospital</v>
          </cell>
          <cell r="H25">
            <v>200</v>
          </cell>
          <cell r="I25" t="str">
            <v>Hospital</v>
          </cell>
          <cell r="J25">
            <v>1</v>
          </cell>
          <cell r="K25">
            <v>1</v>
          </cell>
          <cell r="L25">
            <v>1</v>
          </cell>
          <cell r="M25">
            <v>1</v>
          </cell>
          <cell r="N25">
            <v>1</v>
          </cell>
          <cell r="O25">
            <v>1</v>
          </cell>
          <cell r="P25">
            <v>1</v>
          </cell>
          <cell r="Q25">
            <v>1</v>
          </cell>
          <cell r="R25">
            <v>1</v>
          </cell>
          <cell r="S25">
            <v>1</v>
          </cell>
          <cell r="T25">
            <v>1</v>
          </cell>
          <cell r="U25">
            <v>1</v>
          </cell>
          <cell r="V25">
            <v>1</v>
          </cell>
          <cell r="W25">
            <v>1</v>
          </cell>
          <cell r="X25">
            <v>1</v>
          </cell>
          <cell r="Y25">
            <v>1</v>
          </cell>
          <cell r="Z25">
            <v>1</v>
          </cell>
          <cell r="AA25">
            <v>1</v>
          </cell>
          <cell r="AB25">
            <v>1</v>
          </cell>
          <cell r="AC25">
            <v>1</v>
          </cell>
        </row>
        <row r="26">
          <cell r="A26">
            <v>84</v>
          </cell>
          <cell r="B26" t="str">
            <v>Neerim South</v>
          </cell>
          <cell r="C26">
            <v>0</v>
          </cell>
          <cell r="D26">
            <v>0</v>
          </cell>
          <cell r="E26">
            <v>0</v>
          </cell>
          <cell r="F26">
            <v>0</v>
          </cell>
          <cell r="G26" t="str">
            <v>Neerim South Primary School</v>
          </cell>
          <cell r="H26">
            <v>200</v>
          </cell>
          <cell r="I26" t="str">
            <v>School</v>
          </cell>
          <cell r="J26">
            <v>1</v>
          </cell>
          <cell r="K26">
            <v>1</v>
          </cell>
          <cell r="L26">
            <v>1</v>
          </cell>
          <cell r="M26">
            <v>1</v>
          </cell>
          <cell r="N26">
            <v>1</v>
          </cell>
          <cell r="O26">
            <v>1</v>
          </cell>
          <cell r="P26">
            <v>1</v>
          </cell>
          <cell r="Q26">
            <v>1</v>
          </cell>
          <cell r="R26">
            <v>1</v>
          </cell>
          <cell r="S26">
            <v>1</v>
          </cell>
          <cell r="T26">
            <v>1</v>
          </cell>
          <cell r="U26">
            <v>1</v>
          </cell>
          <cell r="V26">
            <v>1</v>
          </cell>
          <cell r="W26">
            <v>1</v>
          </cell>
          <cell r="X26">
            <v>1</v>
          </cell>
          <cell r="Y26">
            <v>1</v>
          </cell>
          <cell r="Z26">
            <v>1</v>
          </cell>
          <cell r="AA26">
            <v>1</v>
          </cell>
          <cell r="AB26">
            <v>1</v>
          </cell>
          <cell r="AC26">
            <v>1</v>
          </cell>
        </row>
        <row r="27">
          <cell r="A27">
            <v>12</v>
          </cell>
          <cell r="B27" t="str">
            <v>Stratford</v>
          </cell>
          <cell r="C27">
            <v>0</v>
          </cell>
          <cell r="D27">
            <v>0</v>
          </cell>
          <cell r="E27">
            <v>0</v>
          </cell>
          <cell r="F27">
            <v>0</v>
          </cell>
          <cell r="G27" t="str">
            <v>Sekirk Brick Pty Ltd</v>
          </cell>
          <cell r="H27">
            <v>200</v>
          </cell>
          <cell r="I27" t="str">
            <v>Brick &amp; Paver manufacturer</v>
          </cell>
          <cell r="J27">
            <v>1</v>
          </cell>
          <cell r="K27">
            <v>1</v>
          </cell>
          <cell r="L27">
            <v>1</v>
          </cell>
          <cell r="M27">
            <v>1</v>
          </cell>
          <cell r="N27">
            <v>1</v>
          </cell>
          <cell r="O27">
            <v>1</v>
          </cell>
          <cell r="P27">
            <v>1</v>
          </cell>
          <cell r="Q27">
            <v>1</v>
          </cell>
          <cell r="R27">
            <v>1</v>
          </cell>
          <cell r="S27">
            <v>1</v>
          </cell>
          <cell r="T27">
            <v>1</v>
          </cell>
          <cell r="U27">
            <v>1</v>
          </cell>
          <cell r="V27">
            <v>1</v>
          </cell>
          <cell r="W27">
            <v>1</v>
          </cell>
          <cell r="X27">
            <v>1</v>
          </cell>
          <cell r="Y27">
            <v>1</v>
          </cell>
          <cell r="Z27">
            <v>1</v>
          </cell>
          <cell r="AA27">
            <v>1</v>
          </cell>
          <cell r="AB27">
            <v>1</v>
          </cell>
          <cell r="AC27">
            <v>1</v>
          </cell>
        </row>
        <row r="28">
          <cell r="A28">
            <v>12</v>
          </cell>
          <cell r="B28" t="str">
            <v>Stratford</v>
          </cell>
          <cell r="C28">
            <v>0</v>
          </cell>
          <cell r="D28">
            <v>0</v>
          </cell>
          <cell r="E28">
            <v>0</v>
          </cell>
          <cell r="F28">
            <v>0</v>
          </cell>
          <cell r="G28" t="str">
            <v>East Coast Eels</v>
          </cell>
          <cell r="H28">
            <v>200</v>
          </cell>
          <cell r="I28" t="str">
            <v>Eel processor &amp; exporter</v>
          </cell>
          <cell r="J28">
            <v>1</v>
          </cell>
          <cell r="K28">
            <v>1</v>
          </cell>
          <cell r="L28">
            <v>1</v>
          </cell>
          <cell r="M28">
            <v>1</v>
          </cell>
          <cell r="N28">
            <v>1</v>
          </cell>
          <cell r="O28">
            <v>1</v>
          </cell>
          <cell r="P28">
            <v>1</v>
          </cell>
          <cell r="Q28">
            <v>1</v>
          </cell>
          <cell r="R28">
            <v>1</v>
          </cell>
          <cell r="S28">
            <v>1</v>
          </cell>
          <cell r="T28">
            <v>1</v>
          </cell>
          <cell r="U28">
            <v>1</v>
          </cell>
          <cell r="V28">
            <v>1</v>
          </cell>
          <cell r="W28">
            <v>1</v>
          </cell>
          <cell r="X28">
            <v>1</v>
          </cell>
          <cell r="Y28">
            <v>1</v>
          </cell>
          <cell r="Z28">
            <v>1</v>
          </cell>
          <cell r="AA28">
            <v>1</v>
          </cell>
          <cell r="AB28">
            <v>1</v>
          </cell>
          <cell r="AC28">
            <v>1</v>
          </cell>
        </row>
        <row r="29">
          <cell r="A29">
            <v>12</v>
          </cell>
          <cell r="B29" t="str">
            <v>Stratford</v>
          </cell>
          <cell r="C29">
            <v>0</v>
          </cell>
          <cell r="D29">
            <v>0</v>
          </cell>
          <cell r="E29">
            <v>0</v>
          </cell>
          <cell r="F29">
            <v>0</v>
          </cell>
          <cell r="G29" t="str">
            <v>Fernbank Engineering</v>
          </cell>
          <cell r="H29">
            <v>200</v>
          </cell>
          <cell r="I29" t="str">
            <v>Valve Repair</v>
          </cell>
          <cell r="J29">
            <v>1</v>
          </cell>
          <cell r="K29">
            <v>1</v>
          </cell>
          <cell r="L29">
            <v>1</v>
          </cell>
          <cell r="M29">
            <v>1</v>
          </cell>
          <cell r="N29">
            <v>1</v>
          </cell>
          <cell r="O29">
            <v>1</v>
          </cell>
          <cell r="P29">
            <v>1</v>
          </cell>
          <cell r="Q29">
            <v>1</v>
          </cell>
          <cell r="R29">
            <v>1</v>
          </cell>
          <cell r="S29">
            <v>1</v>
          </cell>
          <cell r="T29">
            <v>1</v>
          </cell>
          <cell r="U29">
            <v>1</v>
          </cell>
          <cell r="V29">
            <v>1</v>
          </cell>
          <cell r="W29">
            <v>1</v>
          </cell>
          <cell r="X29">
            <v>1</v>
          </cell>
          <cell r="Y29">
            <v>1</v>
          </cell>
          <cell r="Z29">
            <v>1</v>
          </cell>
          <cell r="AA29">
            <v>1</v>
          </cell>
          <cell r="AB29">
            <v>1</v>
          </cell>
          <cell r="AC29">
            <v>1</v>
          </cell>
        </row>
        <row r="30">
          <cell r="A30">
            <v>12</v>
          </cell>
          <cell r="B30" t="str">
            <v>Stratford</v>
          </cell>
          <cell r="C30">
            <v>0</v>
          </cell>
          <cell r="D30">
            <v>0</v>
          </cell>
          <cell r="E30">
            <v>0</v>
          </cell>
          <cell r="F30">
            <v>0</v>
          </cell>
          <cell r="G30" t="str">
            <v>Stratford Goodfellows</v>
          </cell>
          <cell r="H30">
            <v>200</v>
          </cell>
          <cell r="I30" t="str">
            <v>Supermarket</v>
          </cell>
          <cell r="J30">
            <v>1</v>
          </cell>
          <cell r="K30">
            <v>1</v>
          </cell>
          <cell r="L30">
            <v>1</v>
          </cell>
          <cell r="M30">
            <v>1</v>
          </cell>
          <cell r="N30">
            <v>1</v>
          </cell>
          <cell r="O30">
            <v>1</v>
          </cell>
          <cell r="P30">
            <v>1</v>
          </cell>
          <cell r="Q30">
            <v>1</v>
          </cell>
          <cell r="R30">
            <v>1</v>
          </cell>
          <cell r="S30">
            <v>1</v>
          </cell>
          <cell r="T30">
            <v>1</v>
          </cell>
          <cell r="U30">
            <v>1</v>
          </cell>
          <cell r="V30">
            <v>1</v>
          </cell>
          <cell r="W30">
            <v>1</v>
          </cell>
          <cell r="X30">
            <v>1</v>
          </cell>
          <cell r="Y30">
            <v>1</v>
          </cell>
          <cell r="Z30">
            <v>1</v>
          </cell>
          <cell r="AA30">
            <v>1</v>
          </cell>
          <cell r="AB30">
            <v>1</v>
          </cell>
          <cell r="AC30">
            <v>1</v>
          </cell>
        </row>
        <row r="31">
          <cell r="A31">
            <v>12</v>
          </cell>
          <cell r="B31" t="str">
            <v>Stratford</v>
          </cell>
          <cell r="C31">
            <v>0</v>
          </cell>
          <cell r="D31">
            <v>0</v>
          </cell>
          <cell r="E31">
            <v>0</v>
          </cell>
          <cell r="F31">
            <v>0</v>
          </cell>
          <cell r="G31" t="str">
            <v>Stratford Bakery</v>
          </cell>
          <cell r="H31">
            <v>200</v>
          </cell>
          <cell r="I31" t="str">
            <v>Bakery</v>
          </cell>
          <cell r="J31">
            <v>1</v>
          </cell>
          <cell r="K31">
            <v>1</v>
          </cell>
          <cell r="L31">
            <v>1</v>
          </cell>
          <cell r="M31">
            <v>1</v>
          </cell>
          <cell r="N31">
            <v>1</v>
          </cell>
          <cell r="O31">
            <v>1</v>
          </cell>
          <cell r="P31">
            <v>1</v>
          </cell>
          <cell r="Q31">
            <v>1</v>
          </cell>
          <cell r="R31">
            <v>1</v>
          </cell>
          <cell r="S31">
            <v>1</v>
          </cell>
          <cell r="T31">
            <v>1</v>
          </cell>
          <cell r="U31">
            <v>1</v>
          </cell>
          <cell r="V31">
            <v>1</v>
          </cell>
          <cell r="W31">
            <v>1</v>
          </cell>
          <cell r="X31">
            <v>1</v>
          </cell>
          <cell r="Y31">
            <v>1</v>
          </cell>
          <cell r="Z31">
            <v>1</v>
          </cell>
          <cell r="AA31">
            <v>1</v>
          </cell>
          <cell r="AB31">
            <v>1</v>
          </cell>
          <cell r="AC31">
            <v>1</v>
          </cell>
        </row>
        <row r="32">
          <cell r="A32">
            <v>12</v>
          </cell>
          <cell r="B32" t="str">
            <v>Stratford</v>
          </cell>
          <cell r="C32">
            <v>0</v>
          </cell>
          <cell r="D32">
            <v>0</v>
          </cell>
          <cell r="E32">
            <v>0</v>
          </cell>
          <cell r="F32">
            <v>0</v>
          </cell>
          <cell r="G32" t="str">
            <v>Avon Hotel</v>
          </cell>
          <cell r="H32">
            <v>200</v>
          </cell>
          <cell r="I32" t="str">
            <v>Hotel</v>
          </cell>
          <cell r="J32">
            <v>1</v>
          </cell>
          <cell r="K32">
            <v>1</v>
          </cell>
          <cell r="L32">
            <v>1</v>
          </cell>
          <cell r="M32">
            <v>1</v>
          </cell>
          <cell r="N32">
            <v>1</v>
          </cell>
          <cell r="O32">
            <v>1</v>
          </cell>
          <cell r="P32">
            <v>1</v>
          </cell>
          <cell r="Q32">
            <v>1</v>
          </cell>
          <cell r="R32">
            <v>1</v>
          </cell>
          <cell r="S32">
            <v>1</v>
          </cell>
          <cell r="T32">
            <v>1</v>
          </cell>
          <cell r="U32">
            <v>1</v>
          </cell>
          <cell r="V32">
            <v>1</v>
          </cell>
          <cell r="W32">
            <v>1</v>
          </cell>
          <cell r="X32">
            <v>1</v>
          </cell>
          <cell r="Y32">
            <v>1</v>
          </cell>
          <cell r="Z32">
            <v>1</v>
          </cell>
          <cell r="AA32">
            <v>1</v>
          </cell>
          <cell r="AB32">
            <v>1</v>
          </cell>
          <cell r="AC32">
            <v>1</v>
          </cell>
        </row>
        <row r="33">
          <cell r="A33">
            <v>12</v>
          </cell>
          <cell r="B33" t="str">
            <v>Stratford</v>
          </cell>
          <cell r="C33">
            <v>0</v>
          </cell>
          <cell r="D33">
            <v>0</v>
          </cell>
          <cell r="E33">
            <v>0</v>
          </cell>
          <cell r="F33">
            <v>0</v>
          </cell>
          <cell r="G33" t="str">
            <v>Stratford Motel</v>
          </cell>
          <cell r="H33">
            <v>200</v>
          </cell>
          <cell r="I33" t="str">
            <v>Motel</v>
          </cell>
          <cell r="J33">
            <v>1</v>
          </cell>
          <cell r="K33">
            <v>1</v>
          </cell>
          <cell r="L33">
            <v>1</v>
          </cell>
          <cell r="M33">
            <v>1</v>
          </cell>
          <cell r="N33">
            <v>1</v>
          </cell>
          <cell r="O33">
            <v>1</v>
          </cell>
          <cell r="P33">
            <v>1</v>
          </cell>
          <cell r="Q33">
            <v>1</v>
          </cell>
          <cell r="R33">
            <v>1</v>
          </cell>
          <cell r="S33">
            <v>1</v>
          </cell>
          <cell r="T33">
            <v>1</v>
          </cell>
          <cell r="U33">
            <v>1</v>
          </cell>
          <cell r="V33">
            <v>1</v>
          </cell>
          <cell r="W33">
            <v>1</v>
          </cell>
          <cell r="X33">
            <v>1</v>
          </cell>
          <cell r="Y33">
            <v>1</v>
          </cell>
          <cell r="Z33">
            <v>1</v>
          </cell>
          <cell r="AA33">
            <v>1</v>
          </cell>
          <cell r="AB33">
            <v>1</v>
          </cell>
          <cell r="AC33">
            <v>1</v>
          </cell>
        </row>
        <row r="34">
          <cell r="A34">
            <v>12</v>
          </cell>
          <cell r="B34" t="str">
            <v>Stratford</v>
          </cell>
          <cell r="C34">
            <v>0</v>
          </cell>
          <cell r="D34">
            <v>0</v>
          </cell>
          <cell r="E34">
            <v>0</v>
          </cell>
          <cell r="F34">
            <v>0</v>
          </cell>
          <cell r="G34" t="str">
            <v>Stratford Top Tourist Park</v>
          </cell>
          <cell r="H34">
            <v>200</v>
          </cell>
          <cell r="I34" t="str">
            <v>Caravan Park</v>
          </cell>
          <cell r="J34">
            <v>1</v>
          </cell>
          <cell r="K34">
            <v>1</v>
          </cell>
          <cell r="L34">
            <v>1</v>
          </cell>
          <cell r="M34">
            <v>1</v>
          </cell>
          <cell r="N34">
            <v>1</v>
          </cell>
          <cell r="O34">
            <v>1</v>
          </cell>
          <cell r="P34">
            <v>1</v>
          </cell>
          <cell r="Q34">
            <v>1</v>
          </cell>
          <cell r="R34">
            <v>1</v>
          </cell>
          <cell r="S34">
            <v>1</v>
          </cell>
          <cell r="T34">
            <v>1</v>
          </cell>
          <cell r="U34">
            <v>1</v>
          </cell>
          <cell r="V34">
            <v>1</v>
          </cell>
          <cell r="W34">
            <v>1</v>
          </cell>
          <cell r="X34">
            <v>1</v>
          </cell>
          <cell r="Y34">
            <v>1</v>
          </cell>
          <cell r="Z34">
            <v>1</v>
          </cell>
          <cell r="AA34">
            <v>1</v>
          </cell>
          <cell r="AB34">
            <v>1</v>
          </cell>
          <cell r="AC34">
            <v>1</v>
          </cell>
        </row>
        <row r="35">
          <cell r="A35">
            <v>12</v>
          </cell>
          <cell r="B35" t="str">
            <v>Stratford</v>
          </cell>
          <cell r="C35">
            <v>0</v>
          </cell>
          <cell r="D35">
            <v>0</v>
          </cell>
          <cell r="E35">
            <v>0</v>
          </cell>
          <cell r="F35">
            <v>0</v>
          </cell>
          <cell r="G35" t="str">
            <v>Briagolong Engineering</v>
          </cell>
          <cell r="H35">
            <v>200</v>
          </cell>
          <cell r="I35" t="str">
            <v>General Metal fabrication</v>
          </cell>
          <cell r="J35">
            <v>1</v>
          </cell>
          <cell r="K35">
            <v>1</v>
          </cell>
          <cell r="L35">
            <v>1</v>
          </cell>
          <cell r="M35">
            <v>1</v>
          </cell>
          <cell r="N35">
            <v>1</v>
          </cell>
          <cell r="O35">
            <v>1</v>
          </cell>
          <cell r="P35">
            <v>1</v>
          </cell>
          <cell r="Q35">
            <v>1</v>
          </cell>
          <cell r="R35">
            <v>1</v>
          </cell>
          <cell r="S35">
            <v>1</v>
          </cell>
          <cell r="T35">
            <v>1</v>
          </cell>
          <cell r="U35">
            <v>1</v>
          </cell>
          <cell r="V35">
            <v>1</v>
          </cell>
          <cell r="W35">
            <v>1</v>
          </cell>
          <cell r="X35">
            <v>1</v>
          </cell>
          <cell r="Y35">
            <v>1</v>
          </cell>
          <cell r="Z35">
            <v>1</v>
          </cell>
          <cell r="AA35">
            <v>1</v>
          </cell>
          <cell r="AB35">
            <v>1</v>
          </cell>
          <cell r="AC35">
            <v>1</v>
          </cell>
        </row>
        <row r="36">
          <cell r="A36">
            <v>66</v>
          </cell>
          <cell r="B36" t="str">
            <v>Heyfield</v>
          </cell>
          <cell r="C36">
            <v>0</v>
          </cell>
          <cell r="D36">
            <v>0</v>
          </cell>
          <cell r="E36">
            <v>0</v>
          </cell>
          <cell r="F36">
            <v>0</v>
          </cell>
          <cell r="G36" t="str">
            <v>Heyfield Hospital</v>
          </cell>
          <cell r="H36">
            <v>200</v>
          </cell>
          <cell r="I36" t="str">
            <v>Hospital</v>
          </cell>
          <cell r="J36">
            <v>1</v>
          </cell>
          <cell r="K36">
            <v>1</v>
          </cell>
          <cell r="L36">
            <v>1</v>
          </cell>
          <cell r="M36">
            <v>1</v>
          </cell>
          <cell r="N36">
            <v>1</v>
          </cell>
          <cell r="O36">
            <v>1</v>
          </cell>
          <cell r="P36">
            <v>1</v>
          </cell>
          <cell r="Q36">
            <v>1</v>
          </cell>
          <cell r="R36">
            <v>1</v>
          </cell>
          <cell r="S36">
            <v>1</v>
          </cell>
          <cell r="T36">
            <v>1</v>
          </cell>
          <cell r="U36">
            <v>1</v>
          </cell>
          <cell r="V36">
            <v>1</v>
          </cell>
          <cell r="W36">
            <v>1</v>
          </cell>
          <cell r="X36">
            <v>1</v>
          </cell>
          <cell r="Y36">
            <v>1</v>
          </cell>
          <cell r="Z36">
            <v>1</v>
          </cell>
          <cell r="AA36">
            <v>1</v>
          </cell>
          <cell r="AB36">
            <v>1</v>
          </cell>
          <cell r="AC36">
            <v>1</v>
          </cell>
        </row>
        <row r="37">
          <cell r="A37">
            <v>66</v>
          </cell>
          <cell r="B37" t="str">
            <v>Heyfield</v>
          </cell>
          <cell r="C37">
            <v>0</v>
          </cell>
          <cell r="D37">
            <v>0</v>
          </cell>
          <cell r="E37">
            <v>0</v>
          </cell>
          <cell r="F37">
            <v>0</v>
          </cell>
          <cell r="G37" t="str">
            <v>Lamitech</v>
          </cell>
          <cell r="H37">
            <v>200</v>
          </cell>
          <cell r="I37" t="str">
            <v>timber processing</v>
          </cell>
          <cell r="J37">
            <v>1</v>
          </cell>
          <cell r="K37">
            <v>1</v>
          </cell>
          <cell r="L37">
            <v>1</v>
          </cell>
          <cell r="M37">
            <v>1</v>
          </cell>
          <cell r="N37">
            <v>1</v>
          </cell>
          <cell r="O37">
            <v>1</v>
          </cell>
          <cell r="P37">
            <v>1</v>
          </cell>
          <cell r="Q37">
            <v>1</v>
          </cell>
          <cell r="R37">
            <v>1</v>
          </cell>
          <cell r="S37">
            <v>1</v>
          </cell>
          <cell r="T37">
            <v>1</v>
          </cell>
          <cell r="U37">
            <v>1</v>
          </cell>
          <cell r="V37">
            <v>1</v>
          </cell>
          <cell r="W37">
            <v>1</v>
          </cell>
          <cell r="X37">
            <v>1</v>
          </cell>
          <cell r="Y37">
            <v>1</v>
          </cell>
          <cell r="Z37">
            <v>1</v>
          </cell>
          <cell r="AA37">
            <v>1</v>
          </cell>
          <cell r="AB37">
            <v>1</v>
          </cell>
          <cell r="AC37">
            <v>1</v>
          </cell>
        </row>
        <row r="38">
          <cell r="A38">
            <v>66</v>
          </cell>
          <cell r="B38" t="str">
            <v>Heyfield</v>
          </cell>
          <cell r="C38">
            <v>0</v>
          </cell>
          <cell r="D38">
            <v>0</v>
          </cell>
          <cell r="E38">
            <v>0</v>
          </cell>
          <cell r="F38">
            <v>0</v>
          </cell>
          <cell r="G38" t="str">
            <v>Laurina Lodge</v>
          </cell>
          <cell r="H38">
            <v>200</v>
          </cell>
          <cell r="I38" t="str">
            <v>nursing home</v>
          </cell>
          <cell r="J38">
            <v>1</v>
          </cell>
          <cell r="K38">
            <v>1</v>
          </cell>
          <cell r="L38">
            <v>1</v>
          </cell>
          <cell r="M38">
            <v>1</v>
          </cell>
          <cell r="N38">
            <v>1</v>
          </cell>
          <cell r="O38">
            <v>1</v>
          </cell>
          <cell r="P38">
            <v>1</v>
          </cell>
          <cell r="Q38">
            <v>1</v>
          </cell>
          <cell r="R38">
            <v>1</v>
          </cell>
          <cell r="S38">
            <v>1</v>
          </cell>
          <cell r="T38">
            <v>1</v>
          </cell>
          <cell r="U38">
            <v>1</v>
          </cell>
          <cell r="V38">
            <v>1</v>
          </cell>
          <cell r="W38">
            <v>1</v>
          </cell>
          <cell r="X38">
            <v>1</v>
          </cell>
          <cell r="Y38">
            <v>1</v>
          </cell>
          <cell r="Z38">
            <v>1</v>
          </cell>
          <cell r="AA38">
            <v>1</v>
          </cell>
          <cell r="AB38">
            <v>1</v>
          </cell>
          <cell r="AC38">
            <v>1</v>
          </cell>
        </row>
        <row r="39">
          <cell r="A39">
            <v>66</v>
          </cell>
          <cell r="B39" t="str">
            <v>Heyfield</v>
          </cell>
          <cell r="C39">
            <v>0</v>
          </cell>
          <cell r="D39">
            <v>0</v>
          </cell>
          <cell r="E39">
            <v>0</v>
          </cell>
          <cell r="F39">
            <v>0</v>
          </cell>
          <cell r="G39" t="str">
            <v>Marvos Timber</v>
          </cell>
          <cell r="H39">
            <v>200</v>
          </cell>
          <cell r="I39" t="str">
            <v>pallet maker</v>
          </cell>
          <cell r="J39">
            <v>1</v>
          </cell>
          <cell r="K39">
            <v>1</v>
          </cell>
          <cell r="L39">
            <v>1</v>
          </cell>
          <cell r="M39">
            <v>1</v>
          </cell>
          <cell r="N39">
            <v>1</v>
          </cell>
          <cell r="O39">
            <v>1</v>
          </cell>
          <cell r="P39">
            <v>1</v>
          </cell>
          <cell r="Q39">
            <v>1</v>
          </cell>
          <cell r="R39">
            <v>1</v>
          </cell>
          <cell r="S39">
            <v>1</v>
          </cell>
          <cell r="T39">
            <v>1</v>
          </cell>
          <cell r="U39">
            <v>1</v>
          </cell>
          <cell r="V39">
            <v>1</v>
          </cell>
          <cell r="W39">
            <v>1</v>
          </cell>
          <cell r="X39">
            <v>1</v>
          </cell>
          <cell r="Y39">
            <v>1</v>
          </cell>
          <cell r="Z39">
            <v>1</v>
          </cell>
          <cell r="AA39">
            <v>1</v>
          </cell>
          <cell r="AB39">
            <v>1</v>
          </cell>
          <cell r="AC39">
            <v>1</v>
          </cell>
        </row>
        <row r="40">
          <cell r="A40">
            <v>66</v>
          </cell>
          <cell r="B40" t="str">
            <v>Heyfield</v>
          </cell>
          <cell r="C40">
            <v>0</v>
          </cell>
          <cell r="D40">
            <v>0</v>
          </cell>
          <cell r="E40">
            <v>0</v>
          </cell>
          <cell r="F40">
            <v>0</v>
          </cell>
          <cell r="G40" t="str">
            <v>Neville Smith Timber</v>
          </cell>
          <cell r="H40">
            <v>200</v>
          </cell>
          <cell r="I40" t="str">
            <v>timber processing</v>
          </cell>
          <cell r="J40">
            <v>1</v>
          </cell>
          <cell r="K40">
            <v>1</v>
          </cell>
          <cell r="L40">
            <v>1</v>
          </cell>
          <cell r="M40">
            <v>1</v>
          </cell>
          <cell r="N40">
            <v>1</v>
          </cell>
          <cell r="O40">
            <v>1</v>
          </cell>
          <cell r="P40">
            <v>1</v>
          </cell>
          <cell r="Q40">
            <v>1</v>
          </cell>
          <cell r="R40">
            <v>1</v>
          </cell>
          <cell r="S40">
            <v>1</v>
          </cell>
          <cell r="T40">
            <v>1</v>
          </cell>
          <cell r="U40">
            <v>1</v>
          </cell>
          <cell r="V40">
            <v>1</v>
          </cell>
          <cell r="W40">
            <v>1</v>
          </cell>
          <cell r="X40">
            <v>1</v>
          </cell>
          <cell r="Y40">
            <v>1</v>
          </cell>
          <cell r="Z40">
            <v>1</v>
          </cell>
          <cell r="AA40">
            <v>1</v>
          </cell>
          <cell r="AB40">
            <v>1</v>
          </cell>
          <cell r="AC40">
            <v>1</v>
          </cell>
        </row>
        <row r="41">
          <cell r="A41">
            <v>66</v>
          </cell>
          <cell r="B41" t="str">
            <v>Heyfield</v>
          </cell>
          <cell r="C41">
            <v>0</v>
          </cell>
          <cell r="D41">
            <v>0</v>
          </cell>
          <cell r="E41">
            <v>0</v>
          </cell>
          <cell r="F41">
            <v>0</v>
          </cell>
          <cell r="G41" t="str">
            <v>Department of Sustainability &amp; Environment</v>
          </cell>
          <cell r="H41">
            <v>200</v>
          </cell>
          <cell r="I41" t="str">
            <v>State Govern</v>
          </cell>
          <cell r="J41">
            <v>1</v>
          </cell>
          <cell r="K41">
            <v>1</v>
          </cell>
          <cell r="L41">
            <v>1</v>
          </cell>
          <cell r="M41">
            <v>1</v>
          </cell>
          <cell r="N41">
            <v>1</v>
          </cell>
          <cell r="O41">
            <v>1</v>
          </cell>
          <cell r="P41">
            <v>1</v>
          </cell>
          <cell r="Q41">
            <v>1</v>
          </cell>
          <cell r="R41">
            <v>1</v>
          </cell>
          <cell r="S41">
            <v>1</v>
          </cell>
          <cell r="T41">
            <v>1</v>
          </cell>
          <cell r="U41">
            <v>1</v>
          </cell>
          <cell r="V41">
            <v>1</v>
          </cell>
          <cell r="W41">
            <v>1</v>
          </cell>
          <cell r="X41">
            <v>1</v>
          </cell>
          <cell r="Y41">
            <v>1</v>
          </cell>
          <cell r="Z41">
            <v>1</v>
          </cell>
          <cell r="AA41">
            <v>1</v>
          </cell>
          <cell r="AB41">
            <v>1</v>
          </cell>
          <cell r="AC41">
            <v>1</v>
          </cell>
        </row>
        <row r="42">
          <cell r="A42">
            <v>66</v>
          </cell>
          <cell r="B42" t="str">
            <v>Heyfield</v>
          </cell>
          <cell r="C42">
            <v>0</v>
          </cell>
          <cell r="D42">
            <v>0</v>
          </cell>
          <cell r="E42">
            <v>0</v>
          </cell>
          <cell r="F42">
            <v>0</v>
          </cell>
          <cell r="G42" t="str">
            <v>Trewin Transport</v>
          </cell>
          <cell r="H42">
            <v>200</v>
          </cell>
          <cell r="I42" t="str">
            <v>transport depot</v>
          </cell>
          <cell r="J42">
            <v>1</v>
          </cell>
          <cell r="K42">
            <v>1</v>
          </cell>
          <cell r="L42">
            <v>1</v>
          </cell>
          <cell r="M42">
            <v>1</v>
          </cell>
          <cell r="N42">
            <v>1</v>
          </cell>
          <cell r="O42">
            <v>1</v>
          </cell>
          <cell r="P42">
            <v>1</v>
          </cell>
          <cell r="Q42">
            <v>1</v>
          </cell>
          <cell r="R42">
            <v>1</v>
          </cell>
          <cell r="S42">
            <v>1</v>
          </cell>
          <cell r="T42">
            <v>1</v>
          </cell>
          <cell r="U42">
            <v>1</v>
          </cell>
          <cell r="V42">
            <v>1</v>
          </cell>
          <cell r="W42">
            <v>1</v>
          </cell>
          <cell r="X42">
            <v>1</v>
          </cell>
          <cell r="Y42">
            <v>1</v>
          </cell>
          <cell r="Z42">
            <v>1</v>
          </cell>
          <cell r="AA42">
            <v>1</v>
          </cell>
          <cell r="AB42">
            <v>1</v>
          </cell>
          <cell r="AC42">
            <v>1</v>
          </cell>
        </row>
        <row r="43">
          <cell r="A43">
            <v>66</v>
          </cell>
          <cell r="B43" t="str">
            <v>Heyfield</v>
          </cell>
          <cell r="C43">
            <v>0</v>
          </cell>
          <cell r="D43">
            <v>0</v>
          </cell>
          <cell r="E43">
            <v>0</v>
          </cell>
          <cell r="F43">
            <v>0</v>
          </cell>
          <cell r="G43" t="str">
            <v>ACM Australia</v>
          </cell>
          <cell r="H43">
            <v>200</v>
          </cell>
          <cell r="I43" t="str">
            <v>plaster works</v>
          </cell>
          <cell r="J43">
            <v>1</v>
          </cell>
          <cell r="K43">
            <v>1</v>
          </cell>
          <cell r="L43">
            <v>1</v>
          </cell>
          <cell r="M43">
            <v>1</v>
          </cell>
          <cell r="N43">
            <v>1</v>
          </cell>
          <cell r="O43">
            <v>1</v>
          </cell>
          <cell r="P43">
            <v>1</v>
          </cell>
          <cell r="Q43">
            <v>1</v>
          </cell>
          <cell r="R43">
            <v>1</v>
          </cell>
          <cell r="S43">
            <v>1</v>
          </cell>
          <cell r="T43">
            <v>1</v>
          </cell>
          <cell r="U43">
            <v>1</v>
          </cell>
          <cell r="V43">
            <v>1</v>
          </cell>
          <cell r="W43">
            <v>1</v>
          </cell>
          <cell r="X43">
            <v>1</v>
          </cell>
          <cell r="Y43">
            <v>1</v>
          </cell>
          <cell r="Z43">
            <v>1</v>
          </cell>
          <cell r="AA43">
            <v>1</v>
          </cell>
          <cell r="AB43">
            <v>1</v>
          </cell>
          <cell r="AC43">
            <v>1</v>
          </cell>
        </row>
        <row r="44">
          <cell r="A44">
            <v>66</v>
          </cell>
          <cell r="B44" t="str">
            <v>Heyfield</v>
          </cell>
          <cell r="C44">
            <v>0</v>
          </cell>
          <cell r="D44">
            <v>0</v>
          </cell>
          <cell r="E44">
            <v>0</v>
          </cell>
          <cell r="F44">
            <v>0</v>
          </cell>
          <cell r="G44" t="str">
            <v>Heyfield Community Resource Centre</v>
          </cell>
          <cell r="H44">
            <v>200</v>
          </cell>
          <cell r="I44" t="str">
            <v>community house</v>
          </cell>
          <cell r="J44">
            <v>1</v>
          </cell>
          <cell r="K44">
            <v>1</v>
          </cell>
          <cell r="L44">
            <v>1</v>
          </cell>
          <cell r="M44">
            <v>1</v>
          </cell>
          <cell r="N44">
            <v>1</v>
          </cell>
          <cell r="O44">
            <v>1</v>
          </cell>
          <cell r="P44">
            <v>1</v>
          </cell>
          <cell r="Q44">
            <v>1</v>
          </cell>
          <cell r="R44">
            <v>1</v>
          </cell>
          <cell r="S44">
            <v>1</v>
          </cell>
          <cell r="T44">
            <v>1</v>
          </cell>
          <cell r="U44">
            <v>1</v>
          </cell>
          <cell r="V44">
            <v>1</v>
          </cell>
          <cell r="W44">
            <v>1</v>
          </cell>
          <cell r="X44">
            <v>1</v>
          </cell>
          <cell r="Y44">
            <v>1</v>
          </cell>
          <cell r="Z44">
            <v>1</v>
          </cell>
          <cell r="AA44">
            <v>1</v>
          </cell>
          <cell r="AB44">
            <v>1</v>
          </cell>
          <cell r="AC44">
            <v>1</v>
          </cell>
        </row>
        <row r="45">
          <cell r="A45">
            <v>66</v>
          </cell>
          <cell r="B45" t="str">
            <v>Heyfield</v>
          </cell>
          <cell r="C45">
            <v>0</v>
          </cell>
          <cell r="D45">
            <v>0</v>
          </cell>
          <cell r="E45">
            <v>0</v>
          </cell>
          <cell r="F45">
            <v>0</v>
          </cell>
          <cell r="G45" t="str">
            <v>Commercial Hotel</v>
          </cell>
          <cell r="H45">
            <v>200</v>
          </cell>
          <cell r="I45" t="str">
            <v>Hotel</v>
          </cell>
          <cell r="J45">
            <v>1</v>
          </cell>
          <cell r="K45">
            <v>1</v>
          </cell>
          <cell r="L45">
            <v>1</v>
          </cell>
          <cell r="M45">
            <v>1</v>
          </cell>
          <cell r="N45">
            <v>1</v>
          </cell>
          <cell r="O45">
            <v>1</v>
          </cell>
          <cell r="P45">
            <v>1</v>
          </cell>
          <cell r="Q45">
            <v>1</v>
          </cell>
          <cell r="R45">
            <v>1</v>
          </cell>
          <cell r="S45">
            <v>1</v>
          </cell>
          <cell r="T45">
            <v>1</v>
          </cell>
          <cell r="U45">
            <v>1</v>
          </cell>
          <cell r="V45">
            <v>1</v>
          </cell>
          <cell r="W45">
            <v>1</v>
          </cell>
          <cell r="X45">
            <v>1</v>
          </cell>
          <cell r="Y45">
            <v>1</v>
          </cell>
          <cell r="Z45">
            <v>1</v>
          </cell>
          <cell r="AA45">
            <v>1</v>
          </cell>
          <cell r="AB45">
            <v>1</v>
          </cell>
          <cell r="AC45">
            <v>1</v>
          </cell>
        </row>
        <row r="46">
          <cell r="A46">
            <v>14</v>
          </cell>
          <cell r="B46" t="str">
            <v>Wandong/Heathcote Junction</v>
          </cell>
          <cell r="C46">
            <v>0</v>
          </cell>
          <cell r="D46">
            <v>0</v>
          </cell>
          <cell r="E46">
            <v>0</v>
          </cell>
          <cell r="F46">
            <v>0</v>
          </cell>
          <cell r="G46" t="str">
            <v>Wandong Primary School</v>
          </cell>
          <cell r="H46">
            <v>200</v>
          </cell>
          <cell r="I46" t="str">
            <v>Primary School</v>
          </cell>
          <cell r="J46">
            <v>1</v>
          </cell>
          <cell r="K46">
            <v>1</v>
          </cell>
          <cell r="L46">
            <v>1</v>
          </cell>
          <cell r="M46">
            <v>1</v>
          </cell>
          <cell r="N46">
            <v>1</v>
          </cell>
          <cell r="O46">
            <v>1</v>
          </cell>
          <cell r="P46">
            <v>1</v>
          </cell>
          <cell r="Q46">
            <v>1</v>
          </cell>
          <cell r="R46">
            <v>1</v>
          </cell>
          <cell r="S46">
            <v>1</v>
          </cell>
          <cell r="T46">
            <v>1</v>
          </cell>
          <cell r="U46">
            <v>1</v>
          </cell>
          <cell r="V46">
            <v>1</v>
          </cell>
          <cell r="W46">
            <v>1</v>
          </cell>
          <cell r="X46">
            <v>1</v>
          </cell>
          <cell r="Y46">
            <v>1</v>
          </cell>
          <cell r="Z46">
            <v>1</v>
          </cell>
          <cell r="AA46">
            <v>1</v>
          </cell>
          <cell r="AB46">
            <v>1</v>
          </cell>
          <cell r="AC46">
            <v>1</v>
          </cell>
        </row>
        <row r="47">
          <cell r="A47">
            <v>14</v>
          </cell>
          <cell r="B47" t="str">
            <v>Wandong/Heathcote Junction</v>
          </cell>
          <cell r="C47">
            <v>0</v>
          </cell>
          <cell r="D47">
            <v>0</v>
          </cell>
          <cell r="E47">
            <v>0</v>
          </cell>
          <cell r="F47">
            <v>0</v>
          </cell>
          <cell r="G47" t="str">
            <v>Wandong General Store &amp; Shell Service Station</v>
          </cell>
          <cell r="H47">
            <v>200</v>
          </cell>
          <cell r="I47" t="str">
            <v>Petrol/Food/Retail</v>
          </cell>
          <cell r="J47">
            <v>1</v>
          </cell>
          <cell r="K47">
            <v>1</v>
          </cell>
          <cell r="L47">
            <v>1</v>
          </cell>
          <cell r="M47">
            <v>1</v>
          </cell>
          <cell r="N47">
            <v>1</v>
          </cell>
          <cell r="O47">
            <v>1</v>
          </cell>
          <cell r="P47">
            <v>1</v>
          </cell>
          <cell r="Q47">
            <v>1</v>
          </cell>
          <cell r="R47">
            <v>1</v>
          </cell>
          <cell r="S47">
            <v>1</v>
          </cell>
          <cell r="T47">
            <v>1</v>
          </cell>
          <cell r="U47">
            <v>1</v>
          </cell>
          <cell r="V47">
            <v>1</v>
          </cell>
          <cell r="W47">
            <v>1</v>
          </cell>
          <cell r="X47">
            <v>1</v>
          </cell>
          <cell r="Y47">
            <v>1</v>
          </cell>
          <cell r="Z47">
            <v>1</v>
          </cell>
          <cell r="AA47">
            <v>1</v>
          </cell>
          <cell r="AB47">
            <v>1</v>
          </cell>
          <cell r="AC47">
            <v>1</v>
          </cell>
        </row>
        <row r="48">
          <cell r="A48">
            <v>14</v>
          </cell>
          <cell r="B48" t="str">
            <v>Wandong/Heathcote Junction</v>
          </cell>
          <cell r="C48">
            <v>0</v>
          </cell>
          <cell r="D48">
            <v>0</v>
          </cell>
          <cell r="E48">
            <v>0</v>
          </cell>
          <cell r="F48">
            <v>0</v>
          </cell>
          <cell r="G48" t="str">
            <v>Magpie &amp; Stump Hotel</v>
          </cell>
          <cell r="H48">
            <v>200</v>
          </cell>
          <cell r="I48" t="str">
            <v>Hotel/Restaurant</v>
          </cell>
          <cell r="J48">
            <v>1</v>
          </cell>
          <cell r="K48">
            <v>1</v>
          </cell>
          <cell r="L48">
            <v>1</v>
          </cell>
          <cell r="M48">
            <v>1</v>
          </cell>
          <cell r="N48">
            <v>1</v>
          </cell>
          <cell r="O48">
            <v>1</v>
          </cell>
          <cell r="P48">
            <v>1</v>
          </cell>
          <cell r="Q48">
            <v>1</v>
          </cell>
          <cell r="R48">
            <v>1</v>
          </cell>
          <cell r="S48">
            <v>1</v>
          </cell>
          <cell r="T48">
            <v>1</v>
          </cell>
          <cell r="U48">
            <v>1</v>
          </cell>
          <cell r="V48">
            <v>1</v>
          </cell>
          <cell r="W48">
            <v>1</v>
          </cell>
          <cell r="X48">
            <v>1</v>
          </cell>
          <cell r="Y48">
            <v>1</v>
          </cell>
          <cell r="Z48">
            <v>1</v>
          </cell>
          <cell r="AA48">
            <v>1</v>
          </cell>
          <cell r="AB48">
            <v>1</v>
          </cell>
          <cell r="AC48">
            <v>1</v>
          </cell>
        </row>
        <row r="49">
          <cell r="A49">
            <v>14</v>
          </cell>
          <cell r="B49" t="str">
            <v>Wandong/Heathcote Junction</v>
          </cell>
          <cell r="C49">
            <v>0</v>
          </cell>
          <cell r="D49">
            <v>0</v>
          </cell>
          <cell r="E49">
            <v>0</v>
          </cell>
          <cell r="F49">
            <v>0</v>
          </cell>
          <cell r="G49" t="str">
            <v>Caltex Wandong</v>
          </cell>
          <cell r="H49">
            <v>200</v>
          </cell>
          <cell r="I49" t="str">
            <v>Petrol/Food/Retail</v>
          </cell>
          <cell r="J49">
            <v>1</v>
          </cell>
          <cell r="K49">
            <v>1</v>
          </cell>
          <cell r="L49">
            <v>1</v>
          </cell>
          <cell r="M49">
            <v>1</v>
          </cell>
          <cell r="N49">
            <v>1</v>
          </cell>
          <cell r="O49">
            <v>1</v>
          </cell>
          <cell r="P49">
            <v>1</v>
          </cell>
          <cell r="Q49">
            <v>1</v>
          </cell>
          <cell r="R49">
            <v>1</v>
          </cell>
          <cell r="S49">
            <v>1</v>
          </cell>
          <cell r="T49">
            <v>1</v>
          </cell>
          <cell r="U49">
            <v>1</v>
          </cell>
          <cell r="V49">
            <v>1</v>
          </cell>
          <cell r="W49">
            <v>1</v>
          </cell>
          <cell r="X49">
            <v>1</v>
          </cell>
          <cell r="Y49">
            <v>1</v>
          </cell>
          <cell r="Z49">
            <v>1</v>
          </cell>
          <cell r="AA49">
            <v>1</v>
          </cell>
          <cell r="AB49">
            <v>1</v>
          </cell>
          <cell r="AC49">
            <v>1</v>
          </cell>
        </row>
        <row r="50">
          <cell r="A50">
            <v>14</v>
          </cell>
          <cell r="B50" t="str">
            <v>Wandong/Heathcote Junction</v>
          </cell>
          <cell r="C50">
            <v>0</v>
          </cell>
          <cell r="D50">
            <v>0</v>
          </cell>
          <cell r="E50">
            <v>0</v>
          </cell>
          <cell r="F50">
            <v>0</v>
          </cell>
          <cell r="G50" t="str">
            <v>Wandong Australian Restaurant</v>
          </cell>
          <cell r="H50">
            <v>200</v>
          </cell>
          <cell r="I50" t="str">
            <v>Restaurant/Function</v>
          </cell>
          <cell r="J50">
            <v>1</v>
          </cell>
          <cell r="K50">
            <v>1</v>
          </cell>
          <cell r="L50">
            <v>1</v>
          </cell>
          <cell r="M50">
            <v>1</v>
          </cell>
          <cell r="N50">
            <v>1</v>
          </cell>
          <cell r="O50">
            <v>1</v>
          </cell>
          <cell r="P50">
            <v>1</v>
          </cell>
          <cell r="Q50">
            <v>1</v>
          </cell>
          <cell r="R50">
            <v>1</v>
          </cell>
          <cell r="S50">
            <v>1</v>
          </cell>
          <cell r="T50">
            <v>1</v>
          </cell>
          <cell r="U50">
            <v>1</v>
          </cell>
          <cell r="V50">
            <v>1</v>
          </cell>
          <cell r="W50">
            <v>1</v>
          </cell>
          <cell r="X50">
            <v>1</v>
          </cell>
          <cell r="Y50">
            <v>1</v>
          </cell>
          <cell r="Z50">
            <v>1</v>
          </cell>
          <cell r="AA50">
            <v>1</v>
          </cell>
          <cell r="AB50">
            <v>1</v>
          </cell>
          <cell r="AC50">
            <v>1</v>
          </cell>
        </row>
        <row r="51">
          <cell r="A51">
            <v>14</v>
          </cell>
          <cell r="B51" t="str">
            <v>Wandong/Heathcote Junction</v>
          </cell>
          <cell r="C51">
            <v>0</v>
          </cell>
          <cell r="D51">
            <v>0</v>
          </cell>
          <cell r="E51">
            <v>0</v>
          </cell>
          <cell r="F51">
            <v>0</v>
          </cell>
          <cell r="G51" t="str">
            <v>Wandong Australian Motel</v>
          </cell>
          <cell r="H51">
            <v>200</v>
          </cell>
          <cell r="I51" t="str">
            <v>Motel</v>
          </cell>
          <cell r="J51">
            <v>1</v>
          </cell>
          <cell r="K51">
            <v>1</v>
          </cell>
          <cell r="L51">
            <v>1</v>
          </cell>
          <cell r="M51">
            <v>1</v>
          </cell>
          <cell r="N51">
            <v>1</v>
          </cell>
          <cell r="O51">
            <v>1</v>
          </cell>
          <cell r="P51">
            <v>1</v>
          </cell>
          <cell r="Q51">
            <v>1</v>
          </cell>
          <cell r="R51">
            <v>1</v>
          </cell>
          <cell r="S51">
            <v>1</v>
          </cell>
          <cell r="T51">
            <v>1</v>
          </cell>
          <cell r="U51">
            <v>1</v>
          </cell>
          <cell r="V51">
            <v>1</v>
          </cell>
          <cell r="W51">
            <v>1</v>
          </cell>
          <cell r="X51">
            <v>1</v>
          </cell>
          <cell r="Y51">
            <v>1</v>
          </cell>
          <cell r="Z51">
            <v>1</v>
          </cell>
          <cell r="AA51">
            <v>1</v>
          </cell>
          <cell r="AB51">
            <v>1</v>
          </cell>
          <cell r="AC51">
            <v>1</v>
          </cell>
        </row>
        <row r="52">
          <cell r="A52">
            <v>14</v>
          </cell>
          <cell r="B52" t="str">
            <v>Wandong/Heathcote Junction</v>
          </cell>
          <cell r="C52">
            <v>0</v>
          </cell>
          <cell r="D52">
            <v>0</v>
          </cell>
          <cell r="E52">
            <v>0</v>
          </cell>
          <cell r="F52">
            <v>0</v>
          </cell>
          <cell r="G52" t="str">
            <v>Wandong Australian Caravan Park</v>
          </cell>
          <cell r="H52">
            <v>200</v>
          </cell>
          <cell r="I52" t="str">
            <v>Caravan Park</v>
          </cell>
          <cell r="J52">
            <v>1</v>
          </cell>
          <cell r="K52">
            <v>1</v>
          </cell>
          <cell r="L52">
            <v>1</v>
          </cell>
          <cell r="M52">
            <v>1</v>
          </cell>
          <cell r="N52">
            <v>1</v>
          </cell>
          <cell r="O52">
            <v>1</v>
          </cell>
          <cell r="P52">
            <v>1</v>
          </cell>
          <cell r="Q52">
            <v>1</v>
          </cell>
          <cell r="R52">
            <v>1</v>
          </cell>
          <cell r="S52">
            <v>1</v>
          </cell>
          <cell r="T52">
            <v>1</v>
          </cell>
          <cell r="U52">
            <v>1</v>
          </cell>
          <cell r="V52">
            <v>1</v>
          </cell>
          <cell r="W52">
            <v>1</v>
          </cell>
          <cell r="X52">
            <v>1</v>
          </cell>
          <cell r="Y52">
            <v>1</v>
          </cell>
          <cell r="Z52">
            <v>1</v>
          </cell>
          <cell r="AA52">
            <v>1</v>
          </cell>
          <cell r="AB52">
            <v>1</v>
          </cell>
          <cell r="AC52">
            <v>1</v>
          </cell>
        </row>
        <row r="53">
          <cell r="A53">
            <v>14</v>
          </cell>
          <cell r="B53" t="str">
            <v>Wandong/Heathcote Junction</v>
          </cell>
          <cell r="C53">
            <v>0</v>
          </cell>
          <cell r="D53">
            <v>0</v>
          </cell>
          <cell r="E53">
            <v>0</v>
          </cell>
          <cell r="F53">
            <v>0</v>
          </cell>
          <cell r="G53" t="str">
            <v>Lomandra Park Educational Facility</v>
          </cell>
          <cell r="H53">
            <v>200</v>
          </cell>
          <cell r="I53" t="str">
            <v>Education/Tourism</v>
          </cell>
          <cell r="J53">
            <v>1</v>
          </cell>
          <cell r="K53">
            <v>1</v>
          </cell>
          <cell r="L53">
            <v>1</v>
          </cell>
          <cell r="M53">
            <v>1</v>
          </cell>
          <cell r="N53">
            <v>1</v>
          </cell>
          <cell r="O53">
            <v>1</v>
          </cell>
          <cell r="P53">
            <v>1</v>
          </cell>
          <cell r="Q53">
            <v>1</v>
          </cell>
          <cell r="R53">
            <v>1</v>
          </cell>
          <cell r="S53">
            <v>1</v>
          </cell>
          <cell r="T53">
            <v>1</v>
          </cell>
          <cell r="U53">
            <v>1</v>
          </cell>
          <cell r="V53">
            <v>1</v>
          </cell>
          <cell r="W53">
            <v>1</v>
          </cell>
          <cell r="X53">
            <v>1</v>
          </cell>
          <cell r="Y53">
            <v>1</v>
          </cell>
          <cell r="Z53">
            <v>1</v>
          </cell>
          <cell r="AA53">
            <v>1</v>
          </cell>
          <cell r="AB53">
            <v>1</v>
          </cell>
          <cell r="AC53">
            <v>1</v>
          </cell>
        </row>
        <row r="54">
          <cell r="A54">
            <v>14</v>
          </cell>
          <cell r="B54" t="str">
            <v>Wandong/Heathcote Junction</v>
          </cell>
          <cell r="C54">
            <v>0</v>
          </cell>
          <cell r="D54">
            <v>0</v>
          </cell>
          <cell r="E54">
            <v>0</v>
          </cell>
          <cell r="F54">
            <v>0</v>
          </cell>
          <cell r="G54" t="str">
            <v>Northside Country Club</v>
          </cell>
          <cell r="H54">
            <v>200</v>
          </cell>
          <cell r="I54" t="str">
            <v>Tourist Operation</v>
          </cell>
          <cell r="J54">
            <v>1</v>
          </cell>
          <cell r="K54">
            <v>1</v>
          </cell>
          <cell r="L54">
            <v>1</v>
          </cell>
          <cell r="M54">
            <v>1</v>
          </cell>
          <cell r="N54">
            <v>1</v>
          </cell>
          <cell r="O54">
            <v>1</v>
          </cell>
          <cell r="P54">
            <v>1</v>
          </cell>
          <cell r="Q54">
            <v>1</v>
          </cell>
          <cell r="R54">
            <v>1</v>
          </cell>
          <cell r="S54">
            <v>1</v>
          </cell>
          <cell r="T54">
            <v>1</v>
          </cell>
          <cell r="U54">
            <v>1</v>
          </cell>
          <cell r="V54">
            <v>1</v>
          </cell>
          <cell r="W54">
            <v>1</v>
          </cell>
          <cell r="X54">
            <v>1</v>
          </cell>
          <cell r="Y54">
            <v>1</v>
          </cell>
          <cell r="Z54">
            <v>1</v>
          </cell>
          <cell r="AA54">
            <v>1</v>
          </cell>
          <cell r="AB54">
            <v>1</v>
          </cell>
          <cell r="AC54">
            <v>1</v>
          </cell>
        </row>
        <row r="55">
          <cell r="A55">
            <v>14</v>
          </cell>
          <cell r="B55" t="str">
            <v>Wandong/Heathcote Junction</v>
          </cell>
          <cell r="C55">
            <v>0</v>
          </cell>
          <cell r="D55">
            <v>0</v>
          </cell>
          <cell r="E55">
            <v>0</v>
          </cell>
          <cell r="F55">
            <v>0</v>
          </cell>
          <cell r="G55" t="str">
            <v>Wandong Sports &amp; Community Centre</v>
          </cell>
          <cell r="H55">
            <v>200</v>
          </cell>
          <cell r="I55" t="str">
            <v>Community Centre</v>
          </cell>
          <cell r="J55">
            <v>1</v>
          </cell>
          <cell r="K55">
            <v>1</v>
          </cell>
          <cell r="L55">
            <v>1</v>
          </cell>
          <cell r="M55">
            <v>1</v>
          </cell>
          <cell r="N55">
            <v>1</v>
          </cell>
          <cell r="O55">
            <v>1</v>
          </cell>
          <cell r="P55">
            <v>1</v>
          </cell>
          <cell r="Q55">
            <v>1</v>
          </cell>
          <cell r="R55">
            <v>1</v>
          </cell>
          <cell r="S55">
            <v>1</v>
          </cell>
          <cell r="T55">
            <v>1</v>
          </cell>
          <cell r="U55">
            <v>1</v>
          </cell>
          <cell r="V55">
            <v>1</v>
          </cell>
          <cell r="W55">
            <v>1</v>
          </cell>
          <cell r="X55">
            <v>1</v>
          </cell>
          <cell r="Y55">
            <v>1</v>
          </cell>
          <cell r="Z55">
            <v>1</v>
          </cell>
          <cell r="AA55">
            <v>1</v>
          </cell>
          <cell r="AB55">
            <v>1</v>
          </cell>
          <cell r="AC55">
            <v>1</v>
          </cell>
        </row>
        <row r="56">
          <cell r="A56">
            <v>82</v>
          </cell>
          <cell r="B56" t="str">
            <v>Clunes</v>
          </cell>
          <cell r="C56">
            <v>0</v>
          </cell>
          <cell r="D56">
            <v>0</v>
          </cell>
          <cell r="E56">
            <v>0</v>
          </cell>
          <cell r="F56">
            <v>0</v>
          </cell>
          <cell r="G56" t="str">
            <v>Clunes District Health Service</v>
          </cell>
          <cell r="H56">
            <v>200</v>
          </cell>
          <cell r="I56" t="str">
            <v>Health Service</v>
          </cell>
          <cell r="J56">
            <v>1</v>
          </cell>
          <cell r="K56">
            <v>1</v>
          </cell>
          <cell r="L56">
            <v>1</v>
          </cell>
          <cell r="M56">
            <v>1</v>
          </cell>
          <cell r="N56">
            <v>1</v>
          </cell>
          <cell r="O56">
            <v>1</v>
          </cell>
          <cell r="P56">
            <v>1</v>
          </cell>
          <cell r="Q56">
            <v>1</v>
          </cell>
          <cell r="R56">
            <v>1</v>
          </cell>
          <cell r="S56">
            <v>1</v>
          </cell>
          <cell r="T56">
            <v>1</v>
          </cell>
          <cell r="U56">
            <v>1</v>
          </cell>
          <cell r="V56">
            <v>1</v>
          </cell>
          <cell r="W56">
            <v>1</v>
          </cell>
          <cell r="X56">
            <v>1</v>
          </cell>
          <cell r="Y56">
            <v>1</v>
          </cell>
          <cell r="Z56">
            <v>1</v>
          </cell>
          <cell r="AA56">
            <v>1</v>
          </cell>
          <cell r="AB56">
            <v>1</v>
          </cell>
          <cell r="AC56">
            <v>1</v>
          </cell>
        </row>
        <row r="57">
          <cell r="A57">
            <v>82</v>
          </cell>
          <cell r="B57" t="str">
            <v>Clunes</v>
          </cell>
          <cell r="C57">
            <v>0</v>
          </cell>
          <cell r="D57">
            <v>0</v>
          </cell>
          <cell r="E57">
            <v>0</v>
          </cell>
          <cell r="F57">
            <v>0</v>
          </cell>
          <cell r="G57" t="str">
            <v>Clunes Golf Club</v>
          </cell>
          <cell r="H57">
            <v>200</v>
          </cell>
          <cell r="I57" t="str">
            <v>Golf Club</v>
          </cell>
          <cell r="J57">
            <v>1</v>
          </cell>
          <cell r="K57">
            <v>1</v>
          </cell>
          <cell r="L57">
            <v>1</v>
          </cell>
          <cell r="M57">
            <v>1</v>
          </cell>
          <cell r="N57">
            <v>1</v>
          </cell>
          <cell r="O57">
            <v>1</v>
          </cell>
          <cell r="P57">
            <v>1</v>
          </cell>
          <cell r="Q57">
            <v>1</v>
          </cell>
          <cell r="R57">
            <v>1</v>
          </cell>
          <cell r="S57">
            <v>1</v>
          </cell>
          <cell r="T57">
            <v>1</v>
          </cell>
          <cell r="U57">
            <v>1</v>
          </cell>
          <cell r="V57">
            <v>1</v>
          </cell>
          <cell r="W57">
            <v>1</v>
          </cell>
          <cell r="X57">
            <v>1</v>
          </cell>
          <cell r="Y57">
            <v>1</v>
          </cell>
          <cell r="Z57">
            <v>1</v>
          </cell>
          <cell r="AA57">
            <v>1</v>
          </cell>
          <cell r="AB57">
            <v>1</v>
          </cell>
          <cell r="AC57">
            <v>1</v>
          </cell>
        </row>
        <row r="58">
          <cell r="A58">
            <v>82</v>
          </cell>
          <cell r="B58" t="str">
            <v>Clunes</v>
          </cell>
          <cell r="C58">
            <v>0</v>
          </cell>
          <cell r="D58">
            <v>0</v>
          </cell>
          <cell r="E58">
            <v>0</v>
          </cell>
          <cell r="F58">
            <v>0</v>
          </cell>
          <cell r="G58" t="str">
            <v>Wesley College Residential Campus</v>
          </cell>
          <cell r="H58">
            <v>200</v>
          </cell>
          <cell r="I58" t="str">
            <v/>
          </cell>
          <cell r="J58">
            <v>1</v>
          </cell>
          <cell r="K58">
            <v>1</v>
          </cell>
          <cell r="L58">
            <v>1</v>
          </cell>
          <cell r="M58">
            <v>1</v>
          </cell>
          <cell r="N58">
            <v>1</v>
          </cell>
          <cell r="O58">
            <v>1</v>
          </cell>
          <cell r="P58">
            <v>1</v>
          </cell>
          <cell r="Q58">
            <v>1</v>
          </cell>
          <cell r="R58">
            <v>1</v>
          </cell>
          <cell r="S58">
            <v>1</v>
          </cell>
          <cell r="T58">
            <v>1</v>
          </cell>
          <cell r="U58">
            <v>1</v>
          </cell>
          <cell r="V58">
            <v>1</v>
          </cell>
          <cell r="W58">
            <v>1</v>
          </cell>
          <cell r="X58">
            <v>1</v>
          </cell>
          <cell r="Y58">
            <v>1</v>
          </cell>
          <cell r="Z58">
            <v>1</v>
          </cell>
          <cell r="AA58">
            <v>1</v>
          </cell>
          <cell r="AB58">
            <v>1</v>
          </cell>
          <cell r="AC58">
            <v>1</v>
          </cell>
        </row>
        <row r="59">
          <cell r="A59">
            <v>82</v>
          </cell>
          <cell r="B59" t="str">
            <v>Clunes</v>
          </cell>
          <cell r="C59">
            <v>0</v>
          </cell>
          <cell r="D59">
            <v>0</v>
          </cell>
          <cell r="E59">
            <v>0</v>
          </cell>
          <cell r="F59">
            <v>0</v>
          </cell>
          <cell r="G59" t="str">
            <v>Clunes Supermarket</v>
          </cell>
          <cell r="H59">
            <v>200</v>
          </cell>
          <cell r="I59" t="str">
            <v>Supermarket</v>
          </cell>
          <cell r="J59">
            <v>1</v>
          </cell>
          <cell r="K59">
            <v>1</v>
          </cell>
          <cell r="L59">
            <v>1</v>
          </cell>
          <cell r="M59">
            <v>1</v>
          </cell>
          <cell r="N59">
            <v>1</v>
          </cell>
          <cell r="O59">
            <v>1</v>
          </cell>
          <cell r="P59">
            <v>1</v>
          </cell>
          <cell r="Q59">
            <v>1</v>
          </cell>
          <cell r="R59">
            <v>1</v>
          </cell>
          <cell r="S59">
            <v>1</v>
          </cell>
          <cell r="T59">
            <v>1</v>
          </cell>
          <cell r="U59">
            <v>1</v>
          </cell>
          <cell r="V59">
            <v>1</v>
          </cell>
          <cell r="W59">
            <v>1</v>
          </cell>
          <cell r="X59">
            <v>1</v>
          </cell>
          <cell r="Y59">
            <v>1</v>
          </cell>
          <cell r="Z59">
            <v>1</v>
          </cell>
          <cell r="AA59">
            <v>1</v>
          </cell>
          <cell r="AB59">
            <v>1</v>
          </cell>
          <cell r="AC59">
            <v>1</v>
          </cell>
        </row>
        <row r="60">
          <cell r="A60">
            <v>82</v>
          </cell>
          <cell r="B60" t="str">
            <v>Clunes</v>
          </cell>
          <cell r="C60">
            <v>0</v>
          </cell>
          <cell r="D60">
            <v>0</v>
          </cell>
          <cell r="E60">
            <v>0</v>
          </cell>
          <cell r="F60">
            <v>0</v>
          </cell>
          <cell r="G60" t="str">
            <v>Clunes Medical Centre</v>
          </cell>
          <cell r="H60">
            <v>200</v>
          </cell>
          <cell r="I60" t="str">
            <v>Medical Centre</v>
          </cell>
          <cell r="J60">
            <v>1</v>
          </cell>
          <cell r="K60">
            <v>1</v>
          </cell>
          <cell r="L60">
            <v>1</v>
          </cell>
          <cell r="M60">
            <v>1</v>
          </cell>
          <cell r="N60">
            <v>1</v>
          </cell>
          <cell r="O60">
            <v>1</v>
          </cell>
          <cell r="P60">
            <v>1</v>
          </cell>
          <cell r="Q60">
            <v>1</v>
          </cell>
          <cell r="R60">
            <v>1</v>
          </cell>
          <cell r="S60">
            <v>1</v>
          </cell>
          <cell r="T60">
            <v>1</v>
          </cell>
          <cell r="U60">
            <v>1</v>
          </cell>
          <cell r="V60">
            <v>1</v>
          </cell>
          <cell r="W60">
            <v>1</v>
          </cell>
          <cell r="X60">
            <v>1</v>
          </cell>
          <cell r="Y60">
            <v>1</v>
          </cell>
          <cell r="Z60">
            <v>1</v>
          </cell>
          <cell r="AA60">
            <v>1</v>
          </cell>
          <cell r="AB60">
            <v>1</v>
          </cell>
          <cell r="AC60">
            <v>1</v>
          </cell>
        </row>
        <row r="61">
          <cell r="A61">
            <v>82</v>
          </cell>
          <cell r="B61" t="str">
            <v>Clunes</v>
          </cell>
          <cell r="C61">
            <v>0</v>
          </cell>
          <cell r="D61">
            <v>0</v>
          </cell>
          <cell r="E61">
            <v>0</v>
          </cell>
          <cell r="F61">
            <v>0</v>
          </cell>
          <cell r="G61" t="str">
            <v>Clunes Motel</v>
          </cell>
          <cell r="H61">
            <v>200</v>
          </cell>
          <cell r="I61" t="str">
            <v>Motel</v>
          </cell>
          <cell r="J61">
            <v>1</v>
          </cell>
          <cell r="K61">
            <v>1</v>
          </cell>
          <cell r="L61">
            <v>1</v>
          </cell>
          <cell r="M61">
            <v>1</v>
          </cell>
          <cell r="N61">
            <v>1</v>
          </cell>
          <cell r="O61">
            <v>1</v>
          </cell>
          <cell r="P61">
            <v>1</v>
          </cell>
          <cell r="Q61">
            <v>1</v>
          </cell>
          <cell r="R61">
            <v>1</v>
          </cell>
          <cell r="S61">
            <v>1</v>
          </cell>
          <cell r="T61">
            <v>1</v>
          </cell>
          <cell r="U61">
            <v>1</v>
          </cell>
          <cell r="V61">
            <v>1</v>
          </cell>
          <cell r="W61">
            <v>1</v>
          </cell>
          <cell r="X61">
            <v>1</v>
          </cell>
          <cell r="Y61">
            <v>1</v>
          </cell>
          <cell r="Z61">
            <v>1</v>
          </cell>
          <cell r="AA61">
            <v>1</v>
          </cell>
          <cell r="AB61">
            <v>1</v>
          </cell>
          <cell r="AC61">
            <v>1</v>
          </cell>
        </row>
        <row r="62">
          <cell r="A62">
            <v>82</v>
          </cell>
          <cell r="B62" t="str">
            <v>Clunes</v>
          </cell>
          <cell r="C62">
            <v>0</v>
          </cell>
          <cell r="D62">
            <v>0</v>
          </cell>
          <cell r="E62">
            <v>0</v>
          </cell>
          <cell r="F62">
            <v>0</v>
          </cell>
          <cell r="G62" t="str">
            <v>Clunes Hotel</v>
          </cell>
          <cell r="H62">
            <v>200</v>
          </cell>
          <cell r="I62" t="str">
            <v>Hotel</v>
          </cell>
          <cell r="J62">
            <v>1</v>
          </cell>
          <cell r="K62">
            <v>1</v>
          </cell>
          <cell r="L62">
            <v>1</v>
          </cell>
          <cell r="M62">
            <v>1</v>
          </cell>
          <cell r="N62">
            <v>1</v>
          </cell>
          <cell r="O62">
            <v>1</v>
          </cell>
          <cell r="P62">
            <v>1</v>
          </cell>
          <cell r="Q62">
            <v>1</v>
          </cell>
          <cell r="R62">
            <v>1</v>
          </cell>
          <cell r="S62">
            <v>1</v>
          </cell>
          <cell r="T62">
            <v>1</v>
          </cell>
          <cell r="U62">
            <v>1</v>
          </cell>
          <cell r="V62">
            <v>1</v>
          </cell>
          <cell r="W62">
            <v>1</v>
          </cell>
          <cell r="X62">
            <v>1</v>
          </cell>
          <cell r="Y62">
            <v>1</v>
          </cell>
          <cell r="Z62">
            <v>1</v>
          </cell>
          <cell r="AA62">
            <v>1</v>
          </cell>
          <cell r="AB62">
            <v>1</v>
          </cell>
          <cell r="AC62">
            <v>1</v>
          </cell>
        </row>
        <row r="63">
          <cell r="A63">
            <v>82</v>
          </cell>
          <cell r="B63" t="str">
            <v>Clunes</v>
          </cell>
          <cell r="C63">
            <v>0</v>
          </cell>
          <cell r="D63">
            <v>0</v>
          </cell>
          <cell r="E63">
            <v>0</v>
          </cell>
          <cell r="F63">
            <v>0</v>
          </cell>
          <cell r="G63" t="str">
            <v>Clunes Primary School</v>
          </cell>
          <cell r="H63">
            <v>200</v>
          </cell>
          <cell r="I63" t="str">
            <v>School</v>
          </cell>
          <cell r="J63">
            <v>1</v>
          </cell>
          <cell r="K63">
            <v>1</v>
          </cell>
          <cell r="L63">
            <v>1</v>
          </cell>
          <cell r="M63">
            <v>1</v>
          </cell>
          <cell r="N63">
            <v>1</v>
          </cell>
          <cell r="O63">
            <v>1</v>
          </cell>
          <cell r="P63">
            <v>1</v>
          </cell>
          <cell r="Q63">
            <v>1</v>
          </cell>
          <cell r="R63">
            <v>1</v>
          </cell>
          <cell r="S63">
            <v>1</v>
          </cell>
          <cell r="T63">
            <v>1</v>
          </cell>
          <cell r="U63">
            <v>1</v>
          </cell>
          <cell r="V63">
            <v>1</v>
          </cell>
          <cell r="W63">
            <v>1</v>
          </cell>
          <cell r="X63">
            <v>1</v>
          </cell>
          <cell r="Y63">
            <v>1</v>
          </cell>
          <cell r="Z63">
            <v>1</v>
          </cell>
          <cell r="AA63">
            <v>1</v>
          </cell>
          <cell r="AB63">
            <v>1</v>
          </cell>
          <cell r="AC63">
            <v>1</v>
          </cell>
        </row>
        <row r="64">
          <cell r="A64">
            <v>83</v>
          </cell>
          <cell r="B64" t="str">
            <v>Trentham</v>
          </cell>
          <cell r="C64">
            <v>0</v>
          </cell>
          <cell r="D64">
            <v>0</v>
          </cell>
          <cell r="E64">
            <v>0</v>
          </cell>
          <cell r="F64">
            <v>0</v>
          </cell>
          <cell r="G64" t="str">
            <v>Koopers Arch</v>
          </cell>
          <cell r="H64">
            <v>200</v>
          </cell>
          <cell r="I64" t="str">
            <v>Wood Treatment Chemicals</v>
          </cell>
          <cell r="J64">
            <v>1</v>
          </cell>
          <cell r="K64">
            <v>1</v>
          </cell>
          <cell r="L64">
            <v>1</v>
          </cell>
          <cell r="M64">
            <v>1</v>
          </cell>
          <cell r="N64">
            <v>1</v>
          </cell>
          <cell r="O64">
            <v>1</v>
          </cell>
          <cell r="P64">
            <v>1</v>
          </cell>
          <cell r="Q64">
            <v>1</v>
          </cell>
          <cell r="R64">
            <v>1</v>
          </cell>
          <cell r="S64">
            <v>1</v>
          </cell>
          <cell r="T64">
            <v>1</v>
          </cell>
          <cell r="U64">
            <v>1</v>
          </cell>
          <cell r="V64">
            <v>1</v>
          </cell>
          <cell r="W64">
            <v>1</v>
          </cell>
          <cell r="X64">
            <v>1</v>
          </cell>
          <cell r="Y64">
            <v>1</v>
          </cell>
          <cell r="Z64">
            <v>1</v>
          </cell>
          <cell r="AA64">
            <v>1</v>
          </cell>
          <cell r="AB64">
            <v>1</v>
          </cell>
          <cell r="AC64">
            <v>1</v>
          </cell>
        </row>
        <row r="65">
          <cell r="A65">
            <v>83</v>
          </cell>
          <cell r="B65" t="str">
            <v>Trentham</v>
          </cell>
          <cell r="C65">
            <v>0</v>
          </cell>
          <cell r="D65">
            <v>0</v>
          </cell>
          <cell r="E65">
            <v>0</v>
          </cell>
          <cell r="F65">
            <v>0</v>
          </cell>
          <cell r="G65" t="str">
            <v>Trentham Golf Club</v>
          </cell>
          <cell r="H65">
            <v>200</v>
          </cell>
          <cell r="I65" t="str">
            <v>Golf Course</v>
          </cell>
          <cell r="J65">
            <v>1</v>
          </cell>
          <cell r="K65">
            <v>1</v>
          </cell>
          <cell r="L65">
            <v>1</v>
          </cell>
          <cell r="M65">
            <v>1</v>
          </cell>
          <cell r="N65">
            <v>1</v>
          </cell>
          <cell r="O65">
            <v>1</v>
          </cell>
          <cell r="P65">
            <v>1</v>
          </cell>
          <cell r="Q65">
            <v>1</v>
          </cell>
          <cell r="R65">
            <v>1</v>
          </cell>
          <cell r="S65">
            <v>1</v>
          </cell>
          <cell r="T65">
            <v>1</v>
          </cell>
          <cell r="U65">
            <v>1</v>
          </cell>
          <cell r="V65">
            <v>1</v>
          </cell>
          <cell r="W65">
            <v>1</v>
          </cell>
          <cell r="X65">
            <v>1</v>
          </cell>
          <cell r="Y65">
            <v>1</v>
          </cell>
          <cell r="Z65">
            <v>1</v>
          </cell>
          <cell r="AA65">
            <v>1</v>
          </cell>
          <cell r="AB65">
            <v>1</v>
          </cell>
          <cell r="AC65">
            <v>1</v>
          </cell>
        </row>
        <row r="66">
          <cell r="A66">
            <v>83</v>
          </cell>
          <cell r="B66" t="str">
            <v>Trentham</v>
          </cell>
          <cell r="C66">
            <v>0</v>
          </cell>
          <cell r="D66">
            <v>0</v>
          </cell>
          <cell r="E66">
            <v>0</v>
          </cell>
          <cell r="F66">
            <v>0</v>
          </cell>
          <cell r="G66" t="str">
            <v>Trentham Nursing Hospital</v>
          </cell>
          <cell r="H66">
            <v>200</v>
          </cell>
          <cell r="I66" t="str">
            <v>Bush Nursing Hospital</v>
          </cell>
          <cell r="J66">
            <v>1</v>
          </cell>
          <cell r="K66">
            <v>1</v>
          </cell>
          <cell r="L66">
            <v>1</v>
          </cell>
          <cell r="M66">
            <v>1</v>
          </cell>
          <cell r="N66">
            <v>1</v>
          </cell>
          <cell r="O66">
            <v>1</v>
          </cell>
          <cell r="P66">
            <v>1</v>
          </cell>
          <cell r="Q66">
            <v>1</v>
          </cell>
          <cell r="R66">
            <v>1</v>
          </cell>
          <cell r="S66">
            <v>1</v>
          </cell>
          <cell r="T66">
            <v>1</v>
          </cell>
          <cell r="U66">
            <v>1</v>
          </cell>
          <cell r="V66">
            <v>1</v>
          </cell>
          <cell r="W66">
            <v>1</v>
          </cell>
          <cell r="X66">
            <v>1</v>
          </cell>
          <cell r="Y66">
            <v>1</v>
          </cell>
          <cell r="Z66">
            <v>1</v>
          </cell>
          <cell r="AA66">
            <v>1</v>
          </cell>
          <cell r="AB66">
            <v>1</v>
          </cell>
          <cell r="AC66">
            <v>1</v>
          </cell>
        </row>
        <row r="67">
          <cell r="A67">
            <v>83</v>
          </cell>
          <cell r="B67" t="str">
            <v>Trentham</v>
          </cell>
          <cell r="C67">
            <v>0</v>
          </cell>
          <cell r="D67">
            <v>0</v>
          </cell>
          <cell r="E67">
            <v>0</v>
          </cell>
          <cell r="F67">
            <v>0</v>
          </cell>
          <cell r="G67" t="str">
            <v>Trentham Goodfellows</v>
          </cell>
          <cell r="H67">
            <v>200</v>
          </cell>
          <cell r="I67" t="str">
            <v>Supermarket</v>
          </cell>
          <cell r="J67">
            <v>1</v>
          </cell>
          <cell r="K67">
            <v>1</v>
          </cell>
          <cell r="L67">
            <v>1</v>
          </cell>
          <cell r="M67">
            <v>1</v>
          </cell>
          <cell r="N67">
            <v>1</v>
          </cell>
          <cell r="O67">
            <v>1</v>
          </cell>
          <cell r="P67">
            <v>1</v>
          </cell>
          <cell r="Q67">
            <v>1</v>
          </cell>
          <cell r="R67">
            <v>1</v>
          </cell>
          <cell r="S67">
            <v>1</v>
          </cell>
          <cell r="T67">
            <v>1</v>
          </cell>
          <cell r="U67">
            <v>1</v>
          </cell>
          <cell r="V67">
            <v>1</v>
          </cell>
          <cell r="W67">
            <v>1</v>
          </cell>
          <cell r="X67">
            <v>1</v>
          </cell>
          <cell r="Y67">
            <v>1</v>
          </cell>
          <cell r="Z67">
            <v>1</v>
          </cell>
          <cell r="AA67">
            <v>1</v>
          </cell>
          <cell r="AB67">
            <v>1</v>
          </cell>
          <cell r="AC67">
            <v>1</v>
          </cell>
        </row>
        <row r="68">
          <cell r="A68">
            <v>83</v>
          </cell>
          <cell r="B68" t="str">
            <v>Trentham</v>
          </cell>
          <cell r="C68">
            <v>0</v>
          </cell>
          <cell r="D68">
            <v>0</v>
          </cell>
          <cell r="E68">
            <v>0</v>
          </cell>
          <cell r="F68">
            <v>0</v>
          </cell>
          <cell r="G68" t="str">
            <v>Trentham Hotel</v>
          </cell>
          <cell r="H68">
            <v>200</v>
          </cell>
          <cell r="I68" t="str">
            <v>Hotel</v>
          </cell>
          <cell r="J68">
            <v>1</v>
          </cell>
          <cell r="K68">
            <v>1</v>
          </cell>
          <cell r="L68">
            <v>1</v>
          </cell>
          <cell r="M68">
            <v>1</v>
          </cell>
          <cell r="N68">
            <v>1</v>
          </cell>
          <cell r="O68">
            <v>1</v>
          </cell>
          <cell r="P68">
            <v>1</v>
          </cell>
          <cell r="Q68">
            <v>1</v>
          </cell>
          <cell r="R68">
            <v>1</v>
          </cell>
          <cell r="S68">
            <v>1</v>
          </cell>
          <cell r="T68">
            <v>1</v>
          </cell>
          <cell r="U68">
            <v>1</v>
          </cell>
          <cell r="V68">
            <v>1</v>
          </cell>
          <cell r="W68">
            <v>1</v>
          </cell>
          <cell r="X68">
            <v>1</v>
          </cell>
          <cell r="Y68">
            <v>1</v>
          </cell>
          <cell r="Z68">
            <v>1</v>
          </cell>
          <cell r="AA68">
            <v>1</v>
          </cell>
          <cell r="AB68">
            <v>1</v>
          </cell>
          <cell r="AC68">
            <v>1</v>
          </cell>
        </row>
        <row r="69">
          <cell r="A69">
            <v>83</v>
          </cell>
          <cell r="B69" t="str">
            <v>Trentham</v>
          </cell>
          <cell r="C69">
            <v>0</v>
          </cell>
          <cell r="D69">
            <v>0</v>
          </cell>
          <cell r="E69">
            <v>0</v>
          </cell>
          <cell r="F69">
            <v>0</v>
          </cell>
          <cell r="G69" t="str">
            <v>Trentham Supermarket</v>
          </cell>
          <cell r="H69">
            <v>200</v>
          </cell>
          <cell r="I69" t="str">
            <v>Supermarket</v>
          </cell>
          <cell r="J69">
            <v>1</v>
          </cell>
          <cell r="K69">
            <v>1</v>
          </cell>
          <cell r="L69">
            <v>1</v>
          </cell>
          <cell r="M69">
            <v>1</v>
          </cell>
          <cell r="N69">
            <v>1</v>
          </cell>
          <cell r="O69">
            <v>1</v>
          </cell>
          <cell r="P69">
            <v>1</v>
          </cell>
          <cell r="Q69">
            <v>1</v>
          </cell>
          <cell r="R69">
            <v>1</v>
          </cell>
          <cell r="S69">
            <v>1</v>
          </cell>
          <cell r="T69">
            <v>1</v>
          </cell>
          <cell r="U69">
            <v>1</v>
          </cell>
          <cell r="V69">
            <v>1</v>
          </cell>
          <cell r="W69">
            <v>1</v>
          </cell>
          <cell r="X69">
            <v>1</v>
          </cell>
          <cell r="Y69">
            <v>1</v>
          </cell>
          <cell r="Z69">
            <v>1</v>
          </cell>
          <cell r="AA69">
            <v>1</v>
          </cell>
          <cell r="AB69">
            <v>1</v>
          </cell>
          <cell r="AC69">
            <v>1</v>
          </cell>
        </row>
        <row r="70">
          <cell r="A70">
            <v>65</v>
          </cell>
          <cell r="B70" t="str">
            <v>Creswick</v>
          </cell>
          <cell r="C70">
            <v>0</v>
          </cell>
          <cell r="D70">
            <v>0</v>
          </cell>
          <cell r="E70">
            <v>0</v>
          </cell>
          <cell r="F70">
            <v>0</v>
          </cell>
          <cell r="G70" t="str">
            <v>Creswick Hospital Hepburn Health Service</v>
          </cell>
          <cell r="H70">
            <v>200</v>
          </cell>
          <cell r="I70" t="str">
            <v>Hospital &amp; Hostel</v>
          </cell>
          <cell r="J70">
            <v>1</v>
          </cell>
          <cell r="K70">
            <v>1</v>
          </cell>
          <cell r="L70">
            <v>1</v>
          </cell>
          <cell r="M70">
            <v>1</v>
          </cell>
          <cell r="N70">
            <v>1</v>
          </cell>
          <cell r="O70">
            <v>1</v>
          </cell>
          <cell r="P70">
            <v>1</v>
          </cell>
          <cell r="Q70">
            <v>1</v>
          </cell>
          <cell r="R70">
            <v>1</v>
          </cell>
          <cell r="S70">
            <v>1</v>
          </cell>
          <cell r="T70">
            <v>1</v>
          </cell>
          <cell r="U70">
            <v>1</v>
          </cell>
          <cell r="V70">
            <v>1</v>
          </cell>
          <cell r="W70">
            <v>1</v>
          </cell>
          <cell r="X70">
            <v>1</v>
          </cell>
          <cell r="Y70">
            <v>1</v>
          </cell>
          <cell r="Z70">
            <v>1</v>
          </cell>
          <cell r="AA70">
            <v>1</v>
          </cell>
          <cell r="AB70">
            <v>1</v>
          </cell>
          <cell r="AC70">
            <v>1</v>
          </cell>
        </row>
        <row r="71">
          <cell r="A71">
            <v>65</v>
          </cell>
          <cell r="B71" t="str">
            <v>Creswick</v>
          </cell>
          <cell r="C71">
            <v>0</v>
          </cell>
          <cell r="D71">
            <v>0</v>
          </cell>
          <cell r="E71">
            <v>0</v>
          </cell>
          <cell r="F71">
            <v>0</v>
          </cell>
          <cell r="G71" t="str">
            <v>The School of Forestry Creswick</v>
          </cell>
          <cell r="H71">
            <v>200</v>
          </cell>
          <cell r="I71" t="str">
            <v>University Campus &amp; Research</v>
          </cell>
          <cell r="J71">
            <v>1</v>
          </cell>
          <cell r="K71">
            <v>1</v>
          </cell>
          <cell r="L71">
            <v>1</v>
          </cell>
          <cell r="M71">
            <v>1</v>
          </cell>
          <cell r="N71">
            <v>1</v>
          </cell>
          <cell r="O71">
            <v>1</v>
          </cell>
          <cell r="P71">
            <v>1</v>
          </cell>
          <cell r="Q71">
            <v>1</v>
          </cell>
          <cell r="R71">
            <v>1</v>
          </cell>
          <cell r="S71">
            <v>1</v>
          </cell>
          <cell r="T71">
            <v>1</v>
          </cell>
          <cell r="U71">
            <v>1</v>
          </cell>
          <cell r="V71">
            <v>1</v>
          </cell>
          <cell r="W71">
            <v>1</v>
          </cell>
          <cell r="X71">
            <v>1</v>
          </cell>
          <cell r="Y71">
            <v>1</v>
          </cell>
          <cell r="Z71">
            <v>1</v>
          </cell>
          <cell r="AA71">
            <v>1</v>
          </cell>
          <cell r="AB71">
            <v>1</v>
          </cell>
          <cell r="AC71">
            <v>1</v>
          </cell>
        </row>
        <row r="72">
          <cell r="A72">
            <v>65</v>
          </cell>
          <cell r="B72" t="str">
            <v>Creswick</v>
          </cell>
          <cell r="C72">
            <v>0</v>
          </cell>
          <cell r="D72">
            <v>0</v>
          </cell>
          <cell r="E72">
            <v>0</v>
          </cell>
          <cell r="F72">
            <v>0</v>
          </cell>
          <cell r="G72" t="str">
            <v>The Forest Resort</v>
          </cell>
          <cell r="H72">
            <v>200</v>
          </cell>
          <cell r="I72" t="str">
            <v>Golf Course, Residential &amp; Hotel</v>
          </cell>
          <cell r="J72">
            <v>1</v>
          </cell>
          <cell r="K72">
            <v>1</v>
          </cell>
          <cell r="L72">
            <v>1</v>
          </cell>
          <cell r="M72">
            <v>1</v>
          </cell>
          <cell r="N72">
            <v>1</v>
          </cell>
          <cell r="O72">
            <v>1</v>
          </cell>
          <cell r="P72">
            <v>1</v>
          </cell>
          <cell r="Q72">
            <v>1</v>
          </cell>
          <cell r="R72">
            <v>1</v>
          </cell>
          <cell r="S72">
            <v>1</v>
          </cell>
          <cell r="T72">
            <v>1</v>
          </cell>
          <cell r="U72">
            <v>1</v>
          </cell>
          <cell r="V72">
            <v>1</v>
          </cell>
          <cell r="W72">
            <v>1</v>
          </cell>
          <cell r="X72">
            <v>1</v>
          </cell>
          <cell r="Y72">
            <v>1</v>
          </cell>
          <cell r="Z72">
            <v>1</v>
          </cell>
          <cell r="AA72">
            <v>1</v>
          </cell>
          <cell r="AB72">
            <v>1</v>
          </cell>
          <cell r="AC72">
            <v>1</v>
          </cell>
        </row>
        <row r="73">
          <cell r="A73">
            <v>65</v>
          </cell>
          <cell r="B73" t="str">
            <v>Creswick</v>
          </cell>
          <cell r="C73">
            <v>0</v>
          </cell>
          <cell r="D73">
            <v>0</v>
          </cell>
          <cell r="E73">
            <v>0</v>
          </cell>
          <cell r="F73">
            <v>0</v>
          </cell>
          <cell r="G73" t="str">
            <v>Creswick Woollen Mill</v>
          </cell>
          <cell r="H73">
            <v>200</v>
          </cell>
          <cell r="I73" t="str">
            <v>Woollen Mill</v>
          </cell>
          <cell r="J73">
            <v>1</v>
          </cell>
          <cell r="K73">
            <v>1</v>
          </cell>
          <cell r="L73">
            <v>1</v>
          </cell>
          <cell r="M73">
            <v>1</v>
          </cell>
          <cell r="N73">
            <v>1</v>
          </cell>
          <cell r="O73">
            <v>1</v>
          </cell>
          <cell r="P73">
            <v>1</v>
          </cell>
          <cell r="Q73">
            <v>1</v>
          </cell>
          <cell r="R73">
            <v>1</v>
          </cell>
          <cell r="S73">
            <v>1</v>
          </cell>
          <cell r="T73">
            <v>1</v>
          </cell>
          <cell r="U73">
            <v>1</v>
          </cell>
          <cell r="V73">
            <v>1</v>
          </cell>
          <cell r="W73">
            <v>1</v>
          </cell>
          <cell r="X73">
            <v>1</v>
          </cell>
          <cell r="Y73">
            <v>1</v>
          </cell>
          <cell r="Z73">
            <v>1</v>
          </cell>
          <cell r="AA73">
            <v>1</v>
          </cell>
          <cell r="AB73">
            <v>1</v>
          </cell>
          <cell r="AC73">
            <v>1</v>
          </cell>
        </row>
        <row r="74">
          <cell r="A74">
            <v>65</v>
          </cell>
          <cell r="B74" t="str">
            <v>Creswick</v>
          </cell>
          <cell r="C74">
            <v>0</v>
          </cell>
          <cell r="D74">
            <v>0</v>
          </cell>
          <cell r="E74">
            <v>0</v>
          </cell>
          <cell r="F74">
            <v>0</v>
          </cell>
          <cell r="G74" t="str">
            <v>Hepburn Shire Council</v>
          </cell>
          <cell r="H74">
            <v>200</v>
          </cell>
          <cell r="I74" t="str">
            <v>Council</v>
          </cell>
          <cell r="J74">
            <v>1</v>
          </cell>
          <cell r="K74">
            <v>1</v>
          </cell>
          <cell r="L74">
            <v>1</v>
          </cell>
          <cell r="M74">
            <v>1</v>
          </cell>
          <cell r="N74">
            <v>1</v>
          </cell>
          <cell r="O74">
            <v>1</v>
          </cell>
          <cell r="P74">
            <v>1</v>
          </cell>
          <cell r="Q74">
            <v>1</v>
          </cell>
          <cell r="R74">
            <v>1</v>
          </cell>
          <cell r="S74">
            <v>1</v>
          </cell>
          <cell r="T74">
            <v>1</v>
          </cell>
          <cell r="U74">
            <v>1</v>
          </cell>
          <cell r="V74">
            <v>1</v>
          </cell>
          <cell r="W74">
            <v>1</v>
          </cell>
          <cell r="X74">
            <v>1</v>
          </cell>
          <cell r="Y74">
            <v>1</v>
          </cell>
          <cell r="Z74">
            <v>1</v>
          </cell>
          <cell r="AA74">
            <v>1</v>
          </cell>
          <cell r="AB74">
            <v>1</v>
          </cell>
          <cell r="AC74">
            <v>1</v>
          </cell>
        </row>
        <row r="75">
          <cell r="A75">
            <v>65</v>
          </cell>
          <cell r="B75" t="str">
            <v>Creswick</v>
          </cell>
          <cell r="C75">
            <v>0</v>
          </cell>
          <cell r="D75">
            <v>0</v>
          </cell>
          <cell r="E75">
            <v>0</v>
          </cell>
          <cell r="F75">
            <v>0</v>
          </cell>
          <cell r="G75" t="str">
            <v>3 Primary Schools</v>
          </cell>
          <cell r="H75">
            <v>200</v>
          </cell>
          <cell r="I75" t="str">
            <v/>
          </cell>
          <cell r="J75">
            <v>1</v>
          </cell>
          <cell r="K75">
            <v>1</v>
          </cell>
          <cell r="L75">
            <v>1</v>
          </cell>
          <cell r="M75">
            <v>1</v>
          </cell>
          <cell r="N75">
            <v>1</v>
          </cell>
          <cell r="O75">
            <v>1</v>
          </cell>
          <cell r="P75">
            <v>1</v>
          </cell>
          <cell r="Q75">
            <v>1</v>
          </cell>
          <cell r="R75">
            <v>1</v>
          </cell>
          <cell r="S75">
            <v>1</v>
          </cell>
          <cell r="T75">
            <v>1</v>
          </cell>
          <cell r="U75">
            <v>1</v>
          </cell>
          <cell r="V75">
            <v>1</v>
          </cell>
          <cell r="W75">
            <v>1</v>
          </cell>
          <cell r="X75">
            <v>1</v>
          </cell>
          <cell r="Y75">
            <v>1</v>
          </cell>
          <cell r="Z75">
            <v>1</v>
          </cell>
          <cell r="AA75">
            <v>1</v>
          </cell>
          <cell r="AB75">
            <v>1</v>
          </cell>
          <cell r="AC75">
            <v>1</v>
          </cell>
        </row>
        <row r="76">
          <cell r="A76">
            <v>65</v>
          </cell>
          <cell r="B76" t="str">
            <v>Creswick</v>
          </cell>
          <cell r="C76">
            <v>0</v>
          </cell>
          <cell r="D76">
            <v>0</v>
          </cell>
          <cell r="E76">
            <v>0</v>
          </cell>
          <cell r="F76">
            <v>0</v>
          </cell>
          <cell r="G76" t="str">
            <v>Timber Industry Training Centre</v>
          </cell>
          <cell r="H76">
            <v>200</v>
          </cell>
          <cell r="I76" t="str">
            <v/>
          </cell>
          <cell r="J76">
            <v>1</v>
          </cell>
          <cell r="K76">
            <v>1</v>
          </cell>
          <cell r="L76">
            <v>1</v>
          </cell>
          <cell r="M76">
            <v>1</v>
          </cell>
          <cell r="N76">
            <v>1</v>
          </cell>
          <cell r="O76">
            <v>1</v>
          </cell>
          <cell r="P76">
            <v>1</v>
          </cell>
          <cell r="Q76">
            <v>1</v>
          </cell>
          <cell r="R76">
            <v>1</v>
          </cell>
          <cell r="S76">
            <v>1</v>
          </cell>
          <cell r="T76">
            <v>1</v>
          </cell>
          <cell r="U76">
            <v>1</v>
          </cell>
          <cell r="V76">
            <v>1</v>
          </cell>
          <cell r="W76">
            <v>1</v>
          </cell>
          <cell r="X76">
            <v>1</v>
          </cell>
          <cell r="Y76">
            <v>1</v>
          </cell>
          <cell r="Z76">
            <v>1</v>
          </cell>
          <cell r="AA76">
            <v>1</v>
          </cell>
          <cell r="AB76">
            <v>1</v>
          </cell>
          <cell r="AC76">
            <v>1</v>
          </cell>
        </row>
        <row r="77">
          <cell r="A77">
            <v>120</v>
          </cell>
          <cell r="B77" t="str">
            <v>Penshurst</v>
          </cell>
          <cell r="C77">
            <v>0</v>
          </cell>
          <cell r="D77">
            <v>0</v>
          </cell>
          <cell r="E77">
            <v>0</v>
          </cell>
          <cell r="F77">
            <v>0</v>
          </cell>
          <cell r="G77" t="str">
            <v>Kelly's Mitre 10</v>
          </cell>
          <cell r="H77">
            <v>200</v>
          </cell>
          <cell r="I77" t="str">
            <v>Agricultural products</v>
          </cell>
          <cell r="J77">
            <v>1</v>
          </cell>
          <cell r="K77">
            <v>1</v>
          </cell>
          <cell r="L77">
            <v>1</v>
          </cell>
          <cell r="M77">
            <v>1</v>
          </cell>
          <cell r="N77">
            <v>1</v>
          </cell>
          <cell r="O77">
            <v>1</v>
          </cell>
          <cell r="P77">
            <v>1</v>
          </cell>
          <cell r="Q77">
            <v>1</v>
          </cell>
          <cell r="R77">
            <v>1</v>
          </cell>
          <cell r="S77">
            <v>1</v>
          </cell>
          <cell r="T77">
            <v>1</v>
          </cell>
          <cell r="U77">
            <v>1</v>
          </cell>
          <cell r="V77">
            <v>1</v>
          </cell>
          <cell r="W77">
            <v>1</v>
          </cell>
          <cell r="X77">
            <v>1</v>
          </cell>
          <cell r="Y77">
            <v>1</v>
          </cell>
          <cell r="Z77">
            <v>1</v>
          </cell>
          <cell r="AA77">
            <v>1</v>
          </cell>
          <cell r="AB77">
            <v>1</v>
          </cell>
          <cell r="AC77">
            <v>1</v>
          </cell>
        </row>
        <row r="78">
          <cell r="A78">
            <v>120</v>
          </cell>
          <cell r="B78" t="str">
            <v>Penshurst</v>
          </cell>
          <cell r="C78">
            <v>0</v>
          </cell>
          <cell r="D78">
            <v>0</v>
          </cell>
          <cell r="E78">
            <v>0</v>
          </cell>
          <cell r="F78">
            <v>0</v>
          </cell>
          <cell r="G78" t="str">
            <v>Penhurst Hotel</v>
          </cell>
          <cell r="H78">
            <v>200</v>
          </cell>
          <cell r="I78" t="str">
            <v>Hotel</v>
          </cell>
          <cell r="J78">
            <v>1</v>
          </cell>
          <cell r="K78">
            <v>1</v>
          </cell>
          <cell r="L78">
            <v>1</v>
          </cell>
          <cell r="M78">
            <v>1</v>
          </cell>
          <cell r="N78">
            <v>1</v>
          </cell>
          <cell r="O78">
            <v>1</v>
          </cell>
          <cell r="P78">
            <v>1</v>
          </cell>
          <cell r="Q78">
            <v>1</v>
          </cell>
          <cell r="R78">
            <v>1</v>
          </cell>
          <cell r="S78">
            <v>1</v>
          </cell>
          <cell r="T78">
            <v>1</v>
          </cell>
          <cell r="U78">
            <v>1</v>
          </cell>
          <cell r="V78">
            <v>1</v>
          </cell>
          <cell r="W78">
            <v>1</v>
          </cell>
          <cell r="X78">
            <v>1</v>
          </cell>
          <cell r="Y78">
            <v>1</v>
          </cell>
          <cell r="Z78">
            <v>1</v>
          </cell>
          <cell r="AA78">
            <v>1</v>
          </cell>
          <cell r="AB78">
            <v>1</v>
          </cell>
          <cell r="AC78">
            <v>1</v>
          </cell>
        </row>
        <row r="79">
          <cell r="A79">
            <v>120</v>
          </cell>
          <cell r="B79" t="str">
            <v>Penshurst</v>
          </cell>
          <cell r="C79">
            <v>0</v>
          </cell>
          <cell r="D79">
            <v>0</v>
          </cell>
          <cell r="E79">
            <v>0</v>
          </cell>
          <cell r="F79">
            <v>0</v>
          </cell>
          <cell r="G79" t="str">
            <v>Penshurst Licensed Grocery</v>
          </cell>
          <cell r="H79">
            <v>200</v>
          </cell>
          <cell r="I79" t="str">
            <v>Supermarket</v>
          </cell>
          <cell r="J79">
            <v>1</v>
          </cell>
          <cell r="K79">
            <v>1</v>
          </cell>
          <cell r="L79">
            <v>1</v>
          </cell>
          <cell r="M79">
            <v>1</v>
          </cell>
          <cell r="N79">
            <v>1</v>
          </cell>
          <cell r="O79">
            <v>1</v>
          </cell>
          <cell r="P79">
            <v>1</v>
          </cell>
          <cell r="Q79">
            <v>1</v>
          </cell>
          <cell r="R79">
            <v>1</v>
          </cell>
          <cell r="S79">
            <v>1</v>
          </cell>
          <cell r="T79">
            <v>1</v>
          </cell>
          <cell r="U79">
            <v>1</v>
          </cell>
          <cell r="V79">
            <v>1</v>
          </cell>
          <cell r="W79">
            <v>1</v>
          </cell>
          <cell r="X79">
            <v>1</v>
          </cell>
          <cell r="Y79">
            <v>1</v>
          </cell>
          <cell r="Z79">
            <v>1</v>
          </cell>
          <cell r="AA79">
            <v>1</v>
          </cell>
          <cell r="AB79">
            <v>1</v>
          </cell>
          <cell r="AC79">
            <v>1</v>
          </cell>
        </row>
        <row r="80">
          <cell r="A80">
            <v>120</v>
          </cell>
          <cell r="B80" t="str">
            <v>Penshurst</v>
          </cell>
          <cell r="C80">
            <v>0</v>
          </cell>
          <cell r="D80">
            <v>0</v>
          </cell>
          <cell r="E80">
            <v>0</v>
          </cell>
          <cell r="F80">
            <v>0</v>
          </cell>
          <cell r="G80" t="str">
            <v>Penshurst State School</v>
          </cell>
          <cell r="H80">
            <v>200</v>
          </cell>
          <cell r="I80" t="str">
            <v>Primary School</v>
          </cell>
          <cell r="J80">
            <v>1</v>
          </cell>
          <cell r="K80">
            <v>1</v>
          </cell>
          <cell r="L80">
            <v>1</v>
          </cell>
          <cell r="M80">
            <v>1</v>
          </cell>
          <cell r="N80">
            <v>1</v>
          </cell>
          <cell r="O80">
            <v>1</v>
          </cell>
          <cell r="P80">
            <v>1</v>
          </cell>
          <cell r="Q80">
            <v>1</v>
          </cell>
          <cell r="R80">
            <v>1</v>
          </cell>
          <cell r="S80">
            <v>1</v>
          </cell>
          <cell r="T80">
            <v>1</v>
          </cell>
          <cell r="U80">
            <v>1</v>
          </cell>
          <cell r="V80">
            <v>1</v>
          </cell>
          <cell r="W80">
            <v>1</v>
          </cell>
          <cell r="X80">
            <v>1</v>
          </cell>
          <cell r="Y80">
            <v>1</v>
          </cell>
          <cell r="Z80">
            <v>1</v>
          </cell>
          <cell r="AA80">
            <v>1</v>
          </cell>
          <cell r="AB80">
            <v>1</v>
          </cell>
          <cell r="AC80">
            <v>1</v>
          </cell>
        </row>
        <row r="81">
          <cell r="A81">
            <v>120</v>
          </cell>
          <cell r="B81" t="str">
            <v>Penshurst</v>
          </cell>
          <cell r="C81">
            <v>0</v>
          </cell>
          <cell r="D81">
            <v>0</v>
          </cell>
          <cell r="E81">
            <v>0</v>
          </cell>
          <cell r="F81">
            <v>0</v>
          </cell>
          <cell r="G81" t="str">
            <v>St Joseph's Primary School</v>
          </cell>
          <cell r="H81">
            <v>200</v>
          </cell>
          <cell r="I81" t="str">
            <v>Primary School</v>
          </cell>
          <cell r="J81">
            <v>1</v>
          </cell>
          <cell r="K81">
            <v>1</v>
          </cell>
          <cell r="L81">
            <v>1</v>
          </cell>
          <cell r="M81">
            <v>1</v>
          </cell>
          <cell r="N81">
            <v>1</v>
          </cell>
          <cell r="O81">
            <v>1</v>
          </cell>
          <cell r="P81">
            <v>1</v>
          </cell>
          <cell r="Q81">
            <v>1</v>
          </cell>
          <cell r="R81">
            <v>1</v>
          </cell>
          <cell r="S81">
            <v>1</v>
          </cell>
          <cell r="T81">
            <v>1</v>
          </cell>
          <cell r="U81">
            <v>1</v>
          </cell>
          <cell r="V81">
            <v>1</v>
          </cell>
          <cell r="W81">
            <v>1</v>
          </cell>
          <cell r="X81">
            <v>1</v>
          </cell>
          <cell r="Y81">
            <v>1</v>
          </cell>
          <cell r="Z81">
            <v>1</v>
          </cell>
          <cell r="AA81">
            <v>1</v>
          </cell>
          <cell r="AB81">
            <v>1</v>
          </cell>
          <cell r="AC81">
            <v>1</v>
          </cell>
        </row>
        <row r="82">
          <cell r="A82">
            <v>120</v>
          </cell>
          <cell r="B82" t="str">
            <v>Penshurst</v>
          </cell>
          <cell r="C82">
            <v>0</v>
          </cell>
          <cell r="D82">
            <v>0</v>
          </cell>
          <cell r="E82">
            <v>0</v>
          </cell>
          <cell r="F82">
            <v>0</v>
          </cell>
          <cell r="G82" t="str">
            <v>Thornton Engineering</v>
          </cell>
          <cell r="H82">
            <v>200</v>
          </cell>
          <cell r="I82" t="str">
            <v>Engineering/ Supplies &amp; Materials</v>
          </cell>
          <cell r="J82">
            <v>1</v>
          </cell>
          <cell r="K82">
            <v>1</v>
          </cell>
          <cell r="L82">
            <v>1</v>
          </cell>
          <cell r="M82">
            <v>1</v>
          </cell>
          <cell r="N82">
            <v>1</v>
          </cell>
          <cell r="O82">
            <v>1</v>
          </cell>
          <cell r="P82">
            <v>1</v>
          </cell>
          <cell r="Q82">
            <v>1</v>
          </cell>
          <cell r="R82">
            <v>1</v>
          </cell>
          <cell r="S82">
            <v>1</v>
          </cell>
          <cell r="T82">
            <v>1</v>
          </cell>
          <cell r="U82">
            <v>1</v>
          </cell>
          <cell r="V82">
            <v>1</v>
          </cell>
          <cell r="W82">
            <v>1</v>
          </cell>
          <cell r="X82">
            <v>1</v>
          </cell>
          <cell r="Y82">
            <v>1</v>
          </cell>
          <cell r="Z82">
            <v>1</v>
          </cell>
          <cell r="AA82">
            <v>1</v>
          </cell>
          <cell r="AB82">
            <v>1</v>
          </cell>
          <cell r="AC82">
            <v>1</v>
          </cell>
        </row>
        <row r="83">
          <cell r="A83">
            <v>120</v>
          </cell>
          <cell r="B83" t="str">
            <v>Penshurst</v>
          </cell>
          <cell r="C83">
            <v>0</v>
          </cell>
          <cell r="D83">
            <v>0</v>
          </cell>
          <cell r="E83">
            <v>0</v>
          </cell>
          <cell r="F83">
            <v>0</v>
          </cell>
          <cell r="G83" t="str">
            <v>Penshurst &amp; District Health Service</v>
          </cell>
          <cell r="H83">
            <v>200</v>
          </cell>
          <cell r="I83" t="str">
            <v>Hospital</v>
          </cell>
          <cell r="J83">
            <v>1</v>
          </cell>
          <cell r="K83">
            <v>1</v>
          </cell>
          <cell r="L83">
            <v>1</v>
          </cell>
          <cell r="M83">
            <v>1</v>
          </cell>
          <cell r="N83">
            <v>1</v>
          </cell>
          <cell r="O83">
            <v>1</v>
          </cell>
          <cell r="P83">
            <v>1</v>
          </cell>
          <cell r="Q83">
            <v>1</v>
          </cell>
          <cell r="R83">
            <v>1</v>
          </cell>
          <cell r="S83">
            <v>1</v>
          </cell>
          <cell r="T83">
            <v>1</v>
          </cell>
          <cell r="U83">
            <v>1</v>
          </cell>
          <cell r="V83">
            <v>1</v>
          </cell>
          <cell r="W83">
            <v>1</v>
          </cell>
          <cell r="X83">
            <v>1</v>
          </cell>
          <cell r="Y83">
            <v>1</v>
          </cell>
          <cell r="Z83">
            <v>1</v>
          </cell>
          <cell r="AA83">
            <v>1</v>
          </cell>
          <cell r="AB83">
            <v>1</v>
          </cell>
          <cell r="AC83">
            <v>1</v>
          </cell>
        </row>
        <row r="84">
          <cell r="A84">
            <v>75</v>
          </cell>
          <cell r="B84" t="str">
            <v>Coleraine</v>
          </cell>
          <cell r="C84">
            <v>0</v>
          </cell>
          <cell r="D84">
            <v>0</v>
          </cell>
          <cell r="E84">
            <v>0</v>
          </cell>
          <cell r="F84">
            <v>0</v>
          </cell>
          <cell r="G84" t="str">
            <v>Coleraine Hotel</v>
          </cell>
          <cell r="H84">
            <v>200</v>
          </cell>
          <cell r="I84" t="str">
            <v>Hotel</v>
          </cell>
          <cell r="J84">
            <v>1</v>
          </cell>
          <cell r="K84">
            <v>1</v>
          </cell>
          <cell r="L84">
            <v>1</v>
          </cell>
          <cell r="M84">
            <v>1</v>
          </cell>
          <cell r="N84">
            <v>1</v>
          </cell>
          <cell r="O84">
            <v>1</v>
          </cell>
          <cell r="P84">
            <v>1</v>
          </cell>
          <cell r="Q84">
            <v>1</v>
          </cell>
          <cell r="R84">
            <v>1</v>
          </cell>
          <cell r="S84">
            <v>1</v>
          </cell>
          <cell r="T84">
            <v>1</v>
          </cell>
          <cell r="U84">
            <v>1</v>
          </cell>
          <cell r="V84">
            <v>1</v>
          </cell>
          <cell r="W84">
            <v>1</v>
          </cell>
          <cell r="X84">
            <v>1</v>
          </cell>
          <cell r="Y84">
            <v>1</v>
          </cell>
          <cell r="Z84">
            <v>1</v>
          </cell>
          <cell r="AA84">
            <v>1</v>
          </cell>
          <cell r="AB84">
            <v>1</v>
          </cell>
          <cell r="AC84">
            <v>1</v>
          </cell>
        </row>
        <row r="85">
          <cell r="A85">
            <v>75</v>
          </cell>
          <cell r="B85" t="str">
            <v>Coleraine</v>
          </cell>
          <cell r="C85">
            <v>0</v>
          </cell>
          <cell r="D85">
            <v>0</v>
          </cell>
          <cell r="E85">
            <v>0</v>
          </cell>
          <cell r="F85">
            <v>0</v>
          </cell>
          <cell r="G85" t="str">
            <v>Coleraine Joinery</v>
          </cell>
          <cell r="H85">
            <v>200</v>
          </cell>
          <cell r="I85" t="str">
            <v>Builder</v>
          </cell>
          <cell r="J85">
            <v>1</v>
          </cell>
          <cell r="K85">
            <v>1</v>
          </cell>
          <cell r="L85">
            <v>1</v>
          </cell>
          <cell r="M85">
            <v>1</v>
          </cell>
          <cell r="N85">
            <v>1</v>
          </cell>
          <cell r="O85">
            <v>1</v>
          </cell>
          <cell r="P85">
            <v>1</v>
          </cell>
          <cell r="Q85">
            <v>1</v>
          </cell>
          <cell r="R85">
            <v>1</v>
          </cell>
          <cell r="S85">
            <v>1</v>
          </cell>
          <cell r="T85">
            <v>1</v>
          </cell>
          <cell r="U85">
            <v>1</v>
          </cell>
          <cell r="V85">
            <v>1</v>
          </cell>
          <cell r="W85">
            <v>1</v>
          </cell>
          <cell r="X85">
            <v>1</v>
          </cell>
          <cell r="Y85">
            <v>1</v>
          </cell>
          <cell r="Z85">
            <v>1</v>
          </cell>
          <cell r="AA85">
            <v>1</v>
          </cell>
          <cell r="AB85">
            <v>1</v>
          </cell>
          <cell r="AC85">
            <v>1</v>
          </cell>
        </row>
        <row r="86">
          <cell r="A86">
            <v>75</v>
          </cell>
          <cell r="B86" t="str">
            <v>Coleraine</v>
          </cell>
          <cell r="C86">
            <v>0</v>
          </cell>
          <cell r="D86">
            <v>0</v>
          </cell>
          <cell r="E86">
            <v>0</v>
          </cell>
          <cell r="F86">
            <v>0</v>
          </cell>
          <cell r="G86" t="str">
            <v>Glenelg fine Confectionary</v>
          </cell>
          <cell r="H86">
            <v>200</v>
          </cell>
          <cell r="I86" t="str">
            <v>Chocolate Manufacturer</v>
          </cell>
          <cell r="J86">
            <v>1</v>
          </cell>
          <cell r="K86">
            <v>1</v>
          </cell>
          <cell r="L86">
            <v>1</v>
          </cell>
          <cell r="M86">
            <v>1</v>
          </cell>
          <cell r="N86">
            <v>1</v>
          </cell>
          <cell r="O86">
            <v>1</v>
          </cell>
          <cell r="P86">
            <v>1</v>
          </cell>
          <cell r="Q86">
            <v>1</v>
          </cell>
          <cell r="R86">
            <v>1</v>
          </cell>
          <cell r="S86">
            <v>1</v>
          </cell>
          <cell r="T86">
            <v>1</v>
          </cell>
          <cell r="U86">
            <v>1</v>
          </cell>
          <cell r="V86">
            <v>1</v>
          </cell>
          <cell r="W86">
            <v>1</v>
          </cell>
          <cell r="X86">
            <v>1</v>
          </cell>
          <cell r="Y86">
            <v>1</v>
          </cell>
          <cell r="Z86">
            <v>1</v>
          </cell>
          <cell r="AA86">
            <v>1</v>
          </cell>
          <cell r="AB86">
            <v>1</v>
          </cell>
          <cell r="AC86">
            <v>1</v>
          </cell>
        </row>
        <row r="87">
          <cell r="A87">
            <v>75</v>
          </cell>
          <cell r="B87" t="str">
            <v>Coleraine</v>
          </cell>
          <cell r="C87">
            <v>0</v>
          </cell>
          <cell r="D87">
            <v>0</v>
          </cell>
          <cell r="E87">
            <v>0</v>
          </cell>
          <cell r="F87">
            <v>0</v>
          </cell>
          <cell r="G87" t="str">
            <v>McDonald, Franklin &amp; Smith</v>
          </cell>
          <cell r="H87">
            <v>200</v>
          </cell>
          <cell r="I87" t="str">
            <v>Farm Supplies</v>
          </cell>
          <cell r="J87">
            <v>1</v>
          </cell>
          <cell r="K87">
            <v>1</v>
          </cell>
          <cell r="L87">
            <v>1</v>
          </cell>
          <cell r="M87">
            <v>1</v>
          </cell>
          <cell r="N87">
            <v>1</v>
          </cell>
          <cell r="O87">
            <v>1</v>
          </cell>
          <cell r="P87">
            <v>1</v>
          </cell>
          <cell r="Q87">
            <v>1</v>
          </cell>
          <cell r="R87">
            <v>1</v>
          </cell>
          <cell r="S87">
            <v>1</v>
          </cell>
          <cell r="T87">
            <v>1</v>
          </cell>
          <cell r="U87">
            <v>1</v>
          </cell>
          <cell r="V87">
            <v>1</v>
          </cell>
          <cell r="W87">
            <v>1</v>
          </cell>
          <cell r="X87">
            <v>1</v>
          </cell>
          <cell r="Y87">
            <v>1</v>
          </cell>
          <cell r="Z87">
            <v>1</v>
          </cell>
          <cell r="AA87">
            <v>1</v>
          </cell>
          <cell r="AB87">
            <v>1</v>
          </cell>
          <cell r="AC87">
            <v>1</v>
          </cell>
        </row>
        <row r="88">
          <cell r="A88">
            <v>75</v>
          </cell>
          <cell r="B88" t="str">
            <v>Coleraine</v>
          </cell>
          <cell r="C88">
            <v>0</v>
          </cell>
          <cell r="D88">
            <v>0</v>
          </cell>
          <cell r="E88">
            <v>0</v>
          </cell>
          <cell r="F88">
            <v>0</v>
          </cell>
          <cell r="G88" t="str">
            <v>National Hotel</v>
          </cell>
          <cell r="H88">
            <v>200</v>
          </cell>
          <cell r="I88" t="str">
            <v>Hotel</v>
          </cell>
          <cell r="J88">
            <v>1</v>
          </cell>
          <cell r="K88">
            <v>1</v>
          </cell>
          <cell r="L88">
            <v>1</v>
          </cell>
          <cell r="M88">
            <v>1</v>
          </cell>
          <cell r="N88">
            <v>1</v>
          </cell>
          <cell r="O88">
            <v>1</v>
          </cell>
          <cell r="P88">
            <v>1</v>
          </cell>
          <cell r="Q88">
            <v>1</v>
          </cell>
          <cell r="R88">
            <v>1</v>
          </cell>
          <cell r="S88">
            <v>1</v>
          </cell>
          <cell r="T88">
            <v>1</v>
          </cell>
          <cell r="U88">
            <v>1</v>
          </cell>
          <cell r="V88">
            <v>1</v>
          </cell>
          <cell r="W88">
            <v>1</v>
          </cell>
          <cell r="X88">
            <v>1</v>
          </cell>
          <cell r="Y88">
            <v>1</v>
          </cell>
          <cell r="Z88">
            <v>1</v>
          </cell>
          <cell r="AA88">
            <v>1</v>
          </cell>
          <cell r="AB88">
            <v>1</v>
          </cell>
          <cell r="AC88">
            <v>1</v>
          </cell>
        </row>
        <row r="89">
          <cell r="A89">
            <v>75</v>
          </cell>
          <cell r="B89" t="str">
            <v>Coleraine</v>
          </cell>
          <cell r="C89">
            <v>0</v>
          </cell>
          <cell r="D89">
            <v>0</v>
          </cell>
          <cell r="E89">
            <v>0</v>
          </cell>
          <cell r="F89">
            <v>0</v>
          </cell>
          <cell r="G89" t="str">
            <v>Vickery Bros</v>
          </cell>
          <cell r="H89">
            <v>200</v>
          </cell>
          <cell r="I89" t="str">
            <v>Fertiliser distributor</v>
          </cell>
          <cell r="J89">
            <v>1</v>
          </cell>
          <cell r="K89">
            <v>1</v>
          </cell>
          <cell r="L89">
            <v>1</v>
          </cell>
          <cell r="M89">
            <v>1</v>
          </cell>
          <cell r="N89">
            <v>1</v>
          </cell>
          <cell r="O89">
            <v>1</v>
          </cell>
          <cell r="P89">
            <v>1</v>
          </cell>
          <cell r="Q89">
            <v>1</v>
          </cell>
          <cell r="R89">
            <v>1</v>
          </cell>
          <cell r="S89">
            <v>1</v>
          </cell>
          <cell r="T89">
            <v>1</v>
          </cell>
          <cell r="U89">
            <v>1</v>
          </cell>
          <cell r="V89">
            <v>1</v>
          </cell>
          <cell r="W89">
            <v>1</v>
          </cell>
          <cell r="X89">
            <v>1</v>
          </cell>
          <cell r="Y89">
            <v>1</v>
          </cell>
          <cell r="Z89">
            <v>1</v>
          </cell>
          <cell r="AA89">
            <v>1</v>
          </cell>
          <cell r="AB89">
            <v>1</v>
          </cell>
          <cell r="AC89">
            <v>1</v>
          </cell>
        </row>
        <row r="90">
          <cell r="A90">
            <v>75</v>
          </cell>
          <cell r="B90" t="str">
            <v>Coleraine</v>
          </cell>
          <cell r="C90">
            <v>0</v>
          </cell>
          <cell r="D90">
            <v>0</v>
          </cell>
          <cell r="E90">
            <v>0</v>
          </cell>
          <cell r="F90">
            <v>0</v>
          </cell>
          <cell r="G90" t="str">
            <v>Coleraine District Health</v>
          </cell>
          <cell r="H90">
            <v>200</v>
          </cell>
          <cell r="I90" t="str">
            <v>Hospital</v>
          </cell>
          <cell r="J90">
            <v>1</v>
          </cell>
          <cell r="K90">
            <v>1</v>
          </cell>
          <cell r="L90">
            <v>1</v>
          </cell>
          <cell r="M90">
            <v>1</v>
          </cell>
          <cell r="N90">
            <v>1</v>
          </cell>
          <cell r="O90">
            <v>1</v>
          </cell>
          <cell r="P90">
            <v>1</v>
          </cell>
          <cell r="Q90">
            <v>1</v>
          </cell>
          <cell r="R90">
            <v>1</v>
          </cell>
          <cell r="S90">
            <v>1</v>
          </cell>
          <cell r="T90">
            <v>1</v>
          </cell>
          <cell r="U90">
            <v>1</v>
          </cell>
          <cell r="V90">
            <v>1</v>
          </cell>
          <cell r="W90">
            <v>1</v>
          </cell>
          <cell r="X90">
            <v>1</v>
          </cell>
          <cell r="Y90">
            <v>1</v>
          </cell>
          <cell r="Z90">
            <v>1</v>
          </cell>
          <cell r="AA90">
            <v>1</v>
          </cell>
          <cell r="AB90">
            <v>1</v>
          </cell>
          <cell r="AC90">
            <v>1</v>
          </cell>
        </row>
        <row r="91">
          <cell r="A91">
            <v>75</v>
          </cell>
          <cell r="B91" t="str">
            <v>Coleraine</v>
          </cell>
          <cell r="C91">
            <v>0</v>
          </cell>
          <cell r="D91">
            <v>0</v>
          </cell>
          <cell r="E91">
            <v>0</v>
          </cell>
          <cell r="F91">
            <v>0</v>
          </cell>
          <cell r="G91" t="str">
            <v>Coleraine Primary School</v>
          </cell>
          <cell r="H91">
            <v>200</v>
          </cell>
          <cell r="I91" t="str">
            <v>Primary School</v>
          </cell>
          <cell r="J91">
            <v>1</v>
          </cell>
          <cell r="K91">
            <v>1</v>
          </cell>
          <cell r="L91">
            <v>1</v>
          </cell>
          <cell r="M91">
            <v>1</v>
          </cell>
          <cell r="N91">
            <v>1</v>
          </cell>
          <cell r="O91">
            <v>1</v>
          </cell>
          <cell r="P91">
            <v>1</v>
          </cell>
          <cell r="Q91">
            <v>1</v>
          </cell>
          <cell r="R91">
            <v>1</v>
          </cell>
          <cell r="S91">
            <v>1</v>
          </cell>
          <cell r="T91">
            <v>1</v>
          </cell>
          <cell r="U91">
            <v>1</v>
          </cell>
          <cell r="V91">
            <v>1</v>
          </cell>
          <cell r="W91">
            <v>1</v>
          </cell>
          <cell r="X91">
            <v>1</v>
          </cell>
          <cell r="Y91">
            <v>1</v>
          </cell>
          <cell r="Z91">
            <v>1</v>
          </cell>
          <cell r="AA91">
            <v>1</v>
          </cell>
          <cell r="AB91">
            <v>1</v>
          </cell>
          <cell r="AC91">
            <v>1</v>
          </cell>
        </row>
        <row r="92">
          <cell r="A92">
            <v>75</v>
          </cell>
          <cell r="B92" t="str">
            <v>Coleraine</v>
          </cell>
          <cell r="C92">
            <v>0</v>
          </cell>
          <cell r="D92">
            <v>0</v>
          </cell>
          <cell r="E92">
            <v>0</v>
          </cell>
          <cell r="F92">
            <v>0</v>
          </cell>
          <cell r="G92" t="str">
            <v>St Joseph's Primary School</v>
          </cell>
          <cell r="H92">
            <v>200</v>
          </cell>
          <cell r="I92" t="str">
            <v>Primary School</v>
          </cell>
          <cell r="J92">
            <v>1</v>
          </cell>
          <cell r="K92">
            <v>1</v>
          </cell>
          <cell r="L92">
            <v>1</v>
          </cell>
          <cell r="M92">
            <v>1</v>
          </cell>
          <cell r="N92">
            <v>1</v>
          </cell>
          <cell r="O92">
            <v>1</v>
          </cell>
          <cell r="P92">
            <v>1</v>
          </cell>
          <cell r="Q92">
            <v>1</v>
          </cell>
          <cell r="R92">
            <v>1</v>
          </cell>
          <cell r="S92">
            <v>1</v>
          </cell>
          <cell r="T92">
            <v>1</v>
          </cell>
          <cell r="U92">
            <v>1</v>
          </cell>
          <cell r="V92">
            <v>1</v>
          </cell>
          <cell r="W92">
            <v>1</v>
          </cell>
          <cell r="X92">
            <v>1</v>
          </cell>
          <cell r="Y92">
            <v>1</v>
          </cell>
          <cell r="Z92">
            <v>1</v>
          </cell>
          <cell r="AA92">
            <v>1</v>
          </cell>
          <cell r="AB92">
            <v>1</v>
          </cell>
          <cell r="AC92">
            <v>1</v>
          </cell>
        </row>
        <row r="93">
          <cell r="A93">
            <v>115</v>
          </cell>
          <cell r="B93" t="str">
            <v>Kerang</v>
          </cell>
          <cell r="C93">
            <v>0</v>
          </cell>
          <cell r="D93">
            <v>0</v>
          </cell>
          <cell r="E93">
            <v>0</v>
          </cell>
          <cell r="F93">
            <v>0</v>
          </cell>
          <cell r="G93" t="str">
            <v>Kwong Ling Chinese Restaurant</v>
          </cell>
          <cell r="H93">
            <v>200</v>
          </cell>
          <cell r="I93" t="str">
            <v>Dining</v>
          </cell>
          <cell r="J93">
            <v>1</v>
          </cell>
          <cell r="K93">
            <v>1</v>
          </cell>
          <cell r="L93">
            <v>1</v>
          </cell>
          <cell r="M93">
            <v>1</v>
          </cell>
          <cell r="N93">
            <v>1</v>
          </cell>
          <cell r="O93">
            <v>1</v>
          </cell>
          <cell r="P93">
            <v>1</v>
          </cell>
          <cell r="Q93">
            <v>1</v>
          </cell>
          <cell r="R93">
            <v>1</v>
          </cell>
          <cell r="S93">
            <v>1</v>
          </cell>
          <cell r="T93">
            <v>1</v>
          </cell>
          <cell r="U93">
            <v>1</v>
          </cell>
          <cell r="V93">
            <v>1</v>
          </cell>
          <cell r="W93">
            <v>1</v>
          </cell>
          <cell r="X93">
            <v>1</v>
          </cell>
          <cell r="Y93">
            <v>1</v>
          </cell>
          <cell r="Z93">
            <v>1</v>
          </cell>
          <cell r="AA93">
            <v>1</v>
          </cell>
          <cell r="AB93">
            <v>1</v>
          </cell>
          <cell r="AC93">
            <v>1</v>
          </cell>
        </row>
        <row r="94">
          <cell r="A94">
            <v>115</v>
          </cell>
          <cell r="B94" t="str">
            <v>Kerang</v>
          </cell>
          <cell r="C94">
            <v>0</v>
          </cell>
          <cell r="D94">
            <v>0</v>
          </cell>
          <cell r="E94">
            <v>0</v>
          </cell>
          <cell r="F94">
            <v>0</v>
          </cell>
          <cell r="G94" t="str">
            <v>Downtwon Motor Inn</v>
          </cell>
          <cell r="H94">
            <v>200</v>
          </cell>
          <cell r="I94" t="str">
            <v>Accommodation</v>
          </cell>
          <cell r="J94">
            <v>1</v>
          </cell>
          <cell r="K94">
            <v>1</v>
          </cell>
          <cell r="L94">
            <v>1</v>
          </cell>
          <cell r="M94">
            <v>1</v>
          </cell>
          <cell r="N94">
            <v>1</v>
          </cell>
          <cell r="O94">
            <v>1</v>
          </cell>
          <cell r="P94">
            <v>1</v>
          </cell>
          <cell r="Q94">
            <v>1</v>
          </cell>
          <cell r="R94">
            <v>1</v>
          </cell>
          <cell r="S94">
            <v>1</v>
          </cell>
          <cell r="T94">
            <v>1</v>
          </cell>
          <cell r="U94">
            <v>1</v>
          </cell>
          <cell r="V94">
            <v>1</v>
          </cell>
          <cell r="W94">
            <v>1</v>
          </cell>
          <cell r="X94">
            <v>1</v>
          </cell>
          <cell r="Y94">
            <v>1</v>
          </cell>
          <cell r="Z94">
            <v>1</v>
          </cell>
          <cell r="AA94">
            <v>1</v>
          </cell>
          <cell r="AB94">
            <v>1</v>
          </cell>
          <cell r="AC94">
            <v>1</v>
          </cell>
        </row>
        <row r="95">
          <cell r="A95">
            <v>115</v>
          </cell>
          <cell r="B95" t="str">
            <v>Kerang</v>
          </cell>
          <cell r="C95">
            <v>0</v>
          </cell>
          <cell r="D95">
            <v>0</v>
          </cell>
          <cell r="E95">
            <v>0</v>
          </cell>
          <cell r="F95">
            <v>0</v>
          </cell>
          <cell r="G95" t="str">
            <v>Central Takeaway</v>
          </cell>
          <cell r="H95">
            <v>200</v>
          </cell>
          <cell r="I95" t="str">
            <v>Food</v>
          </cell>
          <cell r="J95">
            <v>1</v>
          </cell>
          <cell r="K95">
            <v>1</v>
          </cell>
          <cell r="L95">
            <v>1</v>
          </cell>
          <cell r="M95">
            <v>1</v>
          </cell>
          <cell r="N95">
            <v>1</v>
          </cell>
          <cell r="O95">
            <v>1</v>
          </cell>
          <cell r="P95">
            <v>1</v>
          </cell>
          <cell r="Q95">
            <v>1</v>
          </cell>
          <cell r="R95">
            <v>1</v>
          </cell>
          <cell r="S95">
            <v>1</v>
          </cell>
          <cell r="T95">
            <v>1</v>
          </cell>
          <cell r="U95">
            <v>1</v>
          </cell>
          <cell r="V95">
            <v>1</v>
          </cell>
          <cell r="W95">
            <v>1</v>
          </cell>
          <cell r="X95">
            <v>1</v>
          </cell>
          <cell r="Y95">
            <v>1</v>
          </cell>
          <cell r="Z95">
            <v>1</v>
          </cell>
          <cell r="AA95">
            <v>1</v>
          </cell>
          <cell r="AB95">
            <v>1</v>
          </cell>
          <cell r="AC95">
            <v>1</v>
          </cell>
        </row>
        <row r="96">
          <cell r="A96">
            <v>115</v>
          </cell>
          <cell r="B96" t="str">
            <v>Kerang</v>
          </cell>
          <cell r="C96">
            <v>0</v>
          </cell>
          <cell r="D96">
            <v>0</v>
          </cell>
          <cell r="E96">
            <v>0</v>
          </cell>
          <cell r="F96">
            <v>0</v>
          </cell>
          <cell r="G96" t="str">
            <v>Gray's Bakery</v>
          </cell>
          <cell r="H96">
            <v>200</v>
          </cell>
          <cell r="I96" t="str">
            <v>Bakery</v>
          </cell>
          <cell r="J96">
            <v>1</v>
          </cell>
          <cell r="K96">
            <v>1</v>
          </cell>
          <cell r="L96">
            <v>1</v>
          </cell>
          <cell r="M96">
            <v>1</v>
          </cell>
          <cell r="N96">
            <v>1</v>
          </cell>
          <cell r="O96">
            <v>1</v>
          </cell>
          <cell r="P96">
            <v>1</v>
          </cell>
          <cell r="Q96">
            <v>1</v>
          </cell>
          <cell r="R96">
            <v>1</v>
          </cell>
          <cell r="S96">
            <v>1</v>
          </cell>
          <cell r="T96">
            <v>1</v>
          </cell>
          <cell r="U96">
            <v>1</v>
          </cell>
          <cell r="V96">
            <v>1</v>
          </cell>
          <cell r="W96">
            <v>1</v>
          </cell>
          <cell r="X96">
            <v>1</v>
          </cell>
          <cell r="Y96">
            <v>1</v>
          </cell>
          <cell r="Z96">
            <v>1</v>
          </cell>
          <cell r="AA96">
            <v>1</v>
          </cell>
          <cell r="AB96">
            <v>1</v>
          </cell>
          <cell r="AC96">
            <v>1</v>
          </cell>
        </row>
        <row r="97">
          <cell r="A97">
            <v>115</v>
          </cell>
          <cell r="B97" t="str">
            <v>Kerang</v>
          </cell>
          <cell r="C97">
            <v>0</v>
          </cell>
          <cell r="D97">
            <v>0</v>
          </cell>
          <cell r="E97">
            <v>0</v>
          </cell>
          <cell r="F97">
            <v>0</v>
          </cell>
          <cell r="G97" t="str">
            <v>Ibis Caravan Park</v>
          </cell>
          <cell r="H97">
            <v>200</v>
          </cell>
          <cell r="I97" t="str">
            <v>Accommodation</v>
          </cell>
          <cell r="J97">
            <v>1</v>
          </cell>
          <cell r="K97">
            <v>1</v>
          </cell>
          <cell r="L97">
            <v>1</v>
          </cell>
          <cell r="M97">
            <v>1</v>
          </cell>
          <cell r="N97">
            <v>1</v>
          </cell>
          <cell r="O97">
            <v>1</v>
          </cell>
          <cell r="P97">
            <v>1</v>
          </cell>
          <cell r="Q97">
            <v>1</v>
          </cell>
          <cell r="R97">
            <v>1</v>
          </cell>
          <cell r="S97">
            <v>1</v>
          </cell>
          <cell r="T97">
            <v>1</v>
          </cell>
          <cell r="U97">
            <v>1</v>
          </cell>
          <cell r="V97">
            <v>1</v>
          </cell>
          <cell r="W97">
            <v>1</v>
          </cell>
          <cell r="X97">
            <v>1</v>
          </cell>
          <cell r="Y97">
            <v>1</v>
          </cell>
          <cell r="Z97">
            <v>1</v>
          </cell>
          <cell r="AA97">
            <v>1</v>
          </cell>
          <cell r="AB97">
            <v>1</v>
          </cell>
          <cell r="AC97">
            <v>1</v>
          </cell>
        </row>
        <row r="98">
          <cell r="A98">
            <v>115</v>
          </cell>
          <cell r="B98" t="str">
            <v>Kerang</v>
          </cell>
          <cell r="C98">
            <v>0</v>
          </cell>
          <cell r="D98">
            <v>0</v>
          </cell>
          <cell r="E98">
            <v>0</v>
          </cell>
          <cell r="F98">
            <v>0</v>
          </cell>
          <cell r="G98" t="str">
            <v>Kerang Caravan &amp; Tourist Park</v>
          </cell>
          <cell r="H98">
            <v>200</v>
          </cell>
          <cell r="I98" t="str">
            <v>Accommodation</v>
          </cell>
          <cell r="J98">
            <v>1</v>
          </cell>
          <cell r="K98">
            <v>1</v>
          </cell>
          <cell r="L98">
            <v>1</v>
          </cell>
          <cell r="M98">
            <v>1</v>
          </cell>
          <cell r="N98">
            <v>1</v>
          </cell>
          <cell r="O98">
            <v>1</v>
          </cell>
          <cell r="P98">
            <v>1</v>
          </cell>
          <cell r="Q98">
            <v>1</v>
          </cell>
          <cell r="R98">
            <v>1</v>
          </cell>
          <cell r="S98">
            <v>1</v>
          </cell>
          <cell r="T98">
            <v>1</v>
          </cell>
          <cell r="U98">
            <v>1</v>
          </cell>
          <cell r="V98">
            <v>1</v>
          </cell>
          <cell r="W98">
            <v>1</v>
          </cell>
          <cell r="X98">
            <v>1</v>
          </cell>
          <cell r="Y98">
            <v>1</v>
          </cell>
          <cell r="Z98">
            <v>1</v>
          </cell>
          <cell r="AA98">
            <v>1</v>
          </cell>
          <cell r="AB98">
            <v>1</v>
          </cell>
          <cell r="AC98">
            <v>1</v>
          </cell>
        </row>
        <row r="99">
          <cell r="A99">
            <v>115</v>
          </cell>
          <cell r="B99" t="str">
            <v>Kerang</v>
          </cell>
          <cell r="C99">
            <v>0</v>
          </cell>
          <cell r="D99">
            <v>0</v>
          </cell>
          <cell r="E99">
            <v>0</v>
          </cell>
          <cell r="F99">
            <v>0</v>
          </cell>
          <cell r="G99" t="str">
            <v>Kerfab Industries</v>
          </cell>
          <cell r="H99">
            <v>200</v>
          </cell>
          <cell r="I99" t="str">
            <v>Engineering</v>
          </cell>
          <cell r="J99">
            <v>1</v>
          </cell>
          <cell r="K99">
            <v>1</v>
          </cell>
          <cell r="L99">
            <v>1</v>
          </cell>
          <cell r="M99">
            <v>1</v>
          </cell>
          <cell r="N99">
            <v>1</v>
          </cell>
          <cell r="O99">
            <v>1</v>
          </cell>
          <cell r="P99">
            <v>1</v>
          </cell>
          <cell r="Q99">
            <v>1</v>
          </cell>
          <cell r="R99">
            <v>1</v>
          </cell>
          <cell r="S99">
            <v>1</v>
          </cell>
          <cell r="T99">
            <v>1</v>
          </cell>
          <cell r="U99">
            <v>1</v>
          </cell>
          <cell r="V99">
            <v>1</v>
          </cell>
          <cell r="W99">
            <v>1</v>
          </cell>
          <cell r="X99">
            <v>1</v>
          </cell>
          <cell r="Y99">
            <v>1</v>
          </cell>
          <cell r="Z99">
            <v>1</v>
          </cell>
          <cell r="AA99">
            <v>1</v>
          </cell>
          <cell r="AB99">
            <v>1</v>
          </cell>
          <cell r="AC99">
            <v>1</v>
          </cell>
        </row>
        <row r="100">
          <cell r="A100">
            <v>115</v>
          </cell>
          <cell r="B100" t="str">
            <v>Kerang</v>
          </cell>
          <cell r="C100">
            <v>0</v>
          </cell>
          <cell r="D100">
            <v>0</v>
          </cell>
          <cell r="E100">
            <v>0</v>
          </cell>
          <cell r="F100">
            <v>0</v>
          </cell>
          <cell r="G100" t="str">
            <v>Lipps Dartagook Salt</v>
          </cell>
          <cell r="H100">
            <v>200</v>
          </cell>
          <cell r="I100" t="str">
            <v>Salt Harvest</v>
          </cell>
          <cell r="J100">
            <v>1</v>
          </cell>
          <cell r="K100">
            <v>1</v>
          </cell>
          <cell r="L100">
            <v>1</v>
          </cell>
          <cell r="M100">
            <v>1</v>
          </cell>
          <cell r="N100">
            <v>1</v>
          </cell>
          <cell r="O100">
            <v>1</v>
          </cell>
          <cell r="P100">
            <v>1</v>
          </cell>
          <cell r="Q100">
            <v>1</v>
          </cell>
          <cell r="R100">
            <v>1</v>
          </cell>
          <cell r="S100">
            <v>1</v>
          </cell>
          <cell r="T100">
            <v>1</v>
          </cell>
          <cell r="U100">
            <v>1</v>
          </cell>
          <cell r="V100">
            <v>1</v>
          </cell>
          <cell r="W100">
            <v>1</v>
          </cell>
          <cell r="X100">
            <v>1</v>
          </cell>
          <cell r="Y100">
            <v>1</v>
          </cell>
          <cell r="Z100">
            <v>1</v>
          </cell>
          <cell r="AA100">
            <v>1</v>
          </cell>
          <cell r="AB100">
            <v>1</v>
          </cell>
          <cell r="AC100">
            <v>1</v>
          </cell>
        </row>
        <row r="101">
          <cell r="A101">
            <v>115</v>
          </cell>
          <cell r="B101" t="str">
            <v>Kerang</v>
          </cell>
          <cell r="C101">
            <v>0</v>
          </cell>
          <cell r="D101">
            <v>0</v>
          </cell>
          <cell r="E101">
            <v>0</v>
          </cell>
          <cell r="F101">
            <v>0</v>
          </cell>
          <cell r="G101" t="str">
            <v>Northen District Community Health</v>
          </cell>
          <cell r="H101">
            <v>200</v>
          </cell>
          <cell r="I101" t="str">
            <v>Health</v>
          </cell>
          <cell r="J101">
            <v>1</v>
          </cell>
          <cell r="K101">
            <v>1</v>
          </cell>
          <cell r="L101">
            <v>1</v>
          </cell>
          <cell r="M101">
            <v>1</v>
          </cell>
          <cell r="N101">
            <v>1</v>
          </cell>
          <cell r="O101">
            <v>1</v>
          </cell>
          <cell r="P101">
            <v>1</v>
          </cell>
          <cell r="Q101">
            <v>1</v>
          </cell>
          <cell r="R101">
            <v>1</v>
          </cell>
          <cell r="S101">
            <v>1</v>
          </cell>
          <cell r="T101">
            <v>1</v>
          </cell>
          <cell r="U101">
            <v>1</v>
          </cell>
          <cell r="V101">
            <v>1</v>
          </cell>
          <cell r="W101">
            <v>1</v>
          </cell>
          <cell r="X101">
            <v>1</v>
          </cell>
          <cell r="Y101">
            <v>1</v>
          </cell>
          <cell r="Z101">
            <v>1</v>
          </cell>
          <cell r="AA101">
            <v>1</v>
          </cell>
          <cell r="AB101">
            <v>1</v>
          </cell>
          <cell r="AC101">
            <v>1</v>
          </cell>
        </row>
        <row r="102">
          <cell r="A102">
            <v>115</v>
          </cell>
          <cell r="B102" t="str">
            <v>Kerang</v>
          </cell>
          <cell r="C102">
            <v>0</v>
          </cell>
          <cell r="D102">
            <v>0</v>
          </cell>
          <cell r="E102">
            <v>0</v>
          </cell>
          <cell r="F102">
            <v>0</v>
          </cell>
          <cell r="G102" t="str">
            <v>Northern Newspaper Group</v>
          </cell>
          <cell r="H102">
            <v>200</v>
          </cell>
          <cell r="I102" t="str">
            <v>Printing</v>
          </cell>
          <cell r="J102">
            <v>1</v>
          </cell>
          <cell r="K102">
            <v>1</v>
          </cell>
          <cell r="L102">
            <v>1</v>
          </cell>
          <cell r="M102">
            <v>1</v>
          </cell>
          <cell r="N102">
            <v>1</v>
          </cell>
          <cell r="O102">
            <v>1</v>
          </cell>
          <cell r="P102">
            <v>1</v>
          </cell>
          <cell r="Q102">
            <v>1</v>
          </cell>
          <cell r="R102">
            <v>1</v>
          </cell>
          <cell r="S102">
            <v>1</v>
          </cell>
          <cell r="T102">
            <v>1</v>
          </cell>
          <cell r="U102">
            <v>1</v>
          </cell>
          <cell r="V102">
            <v>1</v>
          </cell>
          <cell r="W102">
            <v>1</v>
          </cell>
          <cell r="X102">
            <v>1</v>
          </cell>
          <cell r="Y102">
            <v>1</v>
          </cell>
          <cell r="Z102">
            <v>1</v>
          </cell>
          <cell r="AA102">
            <v>1</v>
          </cell>
          <cell r="AB102">
            <v>1</v>
          </cell>
          <cell r="AC102">
            <v>1</v>
          </cell>
        </row>
        <row r="103">
          <cell r="A103">
            <v>115</v>
          </cell>
          <cell r="B103" t="str">
            <v>Kerang</v>
          </cell>
          <cell r="C103">
            <v>0</v>
          </cell>
          <cell r="D103">
            <v>0</v>
          </cell>
          <cell r="E103">
            <v>0</v>
          </cell>
          <cell r="F103">
            <v>0</v>
          </cell>
          <cell r="G103" t="str">
            <v>Kerang Christian Community School</v>
          </cell>
          <cell r="H103">
            <v>200</v>
          </cell>
          <cell r="I103" t="str">
            <v>School</v>
          </cell>
          <cell r="J103">
            <v>1</v>
          </cell>
          <cell r="K103">
            <v>1</v>
          </cell>
          <cell r="L103">
            <v>1</v>
          </cell>
          <cell r="M103">
            <v>1</v>
          </cell>
          <cell r="N103">
            <v>1</v>
          </cell>
          <cell r="O103">
            <v>1</v>
          </cell>
          <cell r="P103">
            <v>1</v>
          </cell>
          <cell r="Q103">
            <v>1</v>
          </cell>
          <cell r="R103">
            <v>1</v>
          </cell>
          <cell r="S103">
            <v>1</v>
          </cell>
          <cell r="T103">
            <v>1</v>
          </cell>
          <cell r="U103">
            <v>1</v>
          </cell>
          <cell r="V103">
            <v>1</v>
          </cell>
          <cell r="W103">
            <v>1</v>
          </cell>
          <cell r="X103">
            <v>1</v>
          </cell>
          <cell r="Y103">
            <v>1</v>
          </cell>
          <cell r="Z103">
            <v>1</v>
          </cell>
          <cell r="AA103">
            <v>1</v>
          </cell>
          <cell r="AB103">
            <v>1</v>
          </cell>
          <cell r="AC103">
            <v>1</v>
          </cell>
        </row>
        <row r="104">
          <cell r="A104">
            <v>115</v>
          </cell>
          <cell r="B104" t="str">
            <v>Kerang</v>
          </cell>
          <cell r="C104">
            <v>0</v>
          </cell>
          <cell r="D104">
            <v>0</v>
          </cell>
          <cell r="E104">
            <v>0</v>
          </cell>
          <cell r="F104">
            <v>0</v>
          </cell>
          <cell r="G104" t="str">
            <v>St Jospeh's Primary School</v>
          </cell>
          <cell r="H104">
            <v>200</v>
          </cell>
          <cell r="I104" t="str">
            <v>School</v>
          </cell>
          <cell r="J104">
            <v>1</v>
          </cell>
          <cell r="K104">
            <v>1</v>
          </cell>
          <cell r="L104">
            <v>1</v>
          </cell>
          <cell r="M104">
            <v>1</v>
          </cell>
          <cell r="N104">
            <v>1</v>
          </cell>
          <cell r="O104">
            <v>1</v>
          </cell>
          <cell r="P104">
            <v>1</v>
          </cell>
          <cell r="Q104">
            <v>1</v>
          </cell>
          <cell r="R104">
            <v>1</v>
          </cell>
          <cell r="S104">
            <v>1</v>
          </cell>
          <cell r="T104">
            <v>1</v>
          </cell>
          <cell r="U104">
            <v>1</v>
          </cell>
          <cell r="V104">
            <v>1</v>
          </cell>
          <cell r="W104">
            <v>1</v>
          </cell>
          <cell r="X104">
            <v>1</v>
          </cell>
          <cell r="Y104">
            <v>1</v>
          </cell>
          <cell r="Z104">
            <v>1</v>
          </cell>
          <cell r="AA104">
            <v>1</v>
          </cell>
          <cell r="AB104">
            <v>1</v>
          </cell>
          <cell r="AC104">
            <v>1</v>
          </cell>
        </row>
        <row r="105">
          <cell r="A105">
            <v>115</v>
          </cell>
          <cell r="B105" t="str">
            <v>Kerang</v>
          </cell>
          <cell r="C105">
            <v>0</v>
          </cell>
          <cell r="D105">
            <v>0</v>
          </cell>
          <cell r="E105">
            <v>0</v>
          </cell>
          <cell r="F105">
            <v>0</v>
          </cell>
          <cell r="G105" t="str">
            <v>Kerang Central Primary</v>
          </cell>
          <cell r="H105">
            <v>200</v>
          </cell>
          <cell r="I105" t="str">
            <v>School</v>
          </cell>
          <cell r="J105">
            <v>1</v>
          </cell>
          <cell r="K105">
            <v>1</v>
          </cell>
          <cell r="L105">
            <v>1</v>
          </cell>
          <cell r="M105">
            <v>1</v>
          </cell>
          <cell r="N105">
            <v>1</v>
          </cell>
          <cell r="O105">
            <v>1</v>
          </cell>
          <cell r="P105">
            <v>1</v>
          </cell>
          <cell r="Q105">
            <v>1</v>
          </cell>
          <cell r="R105">
            <v>1</v>
          </cell>
          <cell r="S105">
            <v>1</v>
          </cell>
          <cell r="T105">
            <v>1</v>
          </cell>
          <cell r="U105">
            <v>1</v>
          </cell>
          <cell r="V105">
            <v>1</v>
          </cell>
          <cell r="W105">
            <v>1</v>
          </cell>
          <cell r="X105">
            <v>1</v>
          </cell>
          <cell r="Y105">
            <v>1</v>
          </cell>
          <cell r="Z105">
            <v>1</v>
          </cell>
          <cell r="AA105">
            <v>1</v>
          </cell>
          <cell r="AB105">
            <v>1</v>
          </cell>
          <cell r="AC105">
            <v>1</v>
          </cell>
        </row>
        <row r="106">
          <cell r="A106">
            <v>115</v>
          </cell>
          <cell r="B106" t="str">
            <v>Kerang</v>
          </cell>
          <cell r="C106">
            <v>0</v>
          </cell>
          <cell r="D106">
            <v>0</v>
          </cell>
          <cell r="E106">
            <v>0</v>
          </cell>
          <cell r="F106">
            <v>0</v>
          </cell>
          <cell r="G106" t="str">
            <v>Northaven Aged Care Centre</v>
          </cell>
          <cell r="H106">
            <v>200</v>
          </cell>
          <cell r="I106" t="str">
            <v>Aged care Home</v>
          </cell>
          <cell r="J106">
            <v>1</v>
          </cell>
          <cell r="K106">
            <v>1</v>
          </cell>
          <cell r="L106">
            <v>1</v>
          </cell>
          <cell r="M106">
            <v>1</v>
          </cell>
          <cell r="N106">
            <v>1</v>
          </cell>
          <cell r="O106">
            <v>1</v>
          </cell>
          <cell r="P106">
            <v>1</v>
          </cell>
          <cell r="Q106">
            <v>1</v>
          </cell>
          <cell r="R106">
            <v>1</v>
          </cell>
          <cell r="S106">
            <v>1</v>
          </cell>
          <cell r="T106">
            <v>1</v>
          </cell>
          <cell r="U106">
            <v>1</v>
          </cell>
          <cell r="V106">
            <v>1</v>
          </cell>
          <cell r="W106">
            <v>1</v>
          </cell>
          <cell r="X106">
            <v>1</v>
          </cell>
          <cell r="Y106">
            <v>1</v>
          </cell>
          <cell r="Z106">
            <v>1</v>
          </cell>
          <cell r="AA106">
            <v>1</v>
          </cell>
          <cell r="AB106">
            <v>1</v>
          </cell>
          <cell r="AC106">
            <v>1</v>
          </cell>
        </row>
        <row r="107">
          <cell r="A107">
            <v>115</v>
          </cell>
          <cell r="B107" t="str">
            <v>Kerang</v>
          </cell>
          <cell r="C107">
            <v>0</v>
          </cell>
          <cell r="D107">
            <v>0</v>
          </cell>
          <cell r="E107">
            <v>0</v>
          </cell>
          <cell r="F107">
            <v>0</v>
          </cell>
          <cell r="G107" t="str">
            <v>Glenarm Nursing Home</v>
          </cell>
          <cell r="H107">
            <v>200</v>
          </cell>
          <cell r="I107" t="str">
            <v>Aged Care</v>
          </cell>
          <cell r="J107">
            <v>1</v>
          </cell>
          <cell r="K107">
            <v>1</v>
          </cell>
          <cell r="L107">
            <v>1</v>
          </cell>
          <cell r="M107">
            <v>1</v>
          </cell>
          <cell r="N107">
            <v>1</v>
          </cell>
          <cell r="O107">
            <v>1</v>
          </cell>
          <cell r="P107">
            <v>1</v>
          </cell>
          <cell r="Q107">
            <v>1</v>
          </cell>
          <cell r="R107">
            <v>1</v>
          </cell>
          <cell r="S107">
            <v>1</v>
          </cell>
          <cell r="T107">
            <v>1</v>
          </cell>
          <cell r="U107">
            <v>1</v>
          </cell>
          <cell r="V107">
            <v>1</v>
          </cell>
          <cell r="W107">
            <v>1</v>
          </cell>
          <cell r="X107">
            <v>1</v>
          </cell>
          <cell r="Y107">
            <v>1</v>
          </cell>
          <cell r="Z107">
            <v>1</v>
          </cell>
          <cell r="AA107">
            <v>1</v>
          </cell>
          <cell r="AB107">
            <v>1</v>
          </cell>
          <cell r="AC107">
            <v>1</v>
          </cell>
        </row>
        <row r="108">
          <cell r="A108">
            <v>115</v>
          </cell>
          <cell r="B108" t="str">
            <v>Kerang</v>
          </cell>
          <cell r="C108">
            <v>0</v>
          </cell>
          <cell r="D108">
            <v>0</v>
          </cell>
          <cell r="E108">
            <v>0</v>
          </cell>
          <cell r="F108">
            <v>0</v>
          </cell>
          <cell r="G108" t="str">
            <v>Gannawarra Shire Council</v>
          </cell>
          <cell r="H108">
            <v>200</v>
          </cell>
          <cell r="I108" t="str">
            <v>Service</v>
          </cell>
          <cell r="J108">
            <v>1</v>
          </cell>
          <cell r="K108">
            <v>1</v>
          </cell>
          <cell r="L108">
            <v>1</v>
          </cell>
          <cell r="M108">
            <v>1</v>
          </cell>
          <cell r="N108">
            <v>1</v>
          </cell>
          <cell r="O108">
            <v>1</v>
          </cell>
          <cell r="P108">
            <v>1</v>
          </cell>
          <cell r="Q108">
            <v>1</v>
          </cell>
          <cell r="R108">
            <v>1</v>
          </cell>
          <cell r="S108">
            <v>1</v>
          </cell>
          <cell r="T108">
            <v>1</v>
          </cell>
          <cell r="U108">
            <v>1</v>
          </cell>
          <cell r="V108">
            <v>1</v>
          </cell>
          <cell r="W108">
            <v>1</v>
          </cell>
          <cell r="X108">
            <v>1</v>
          </cell>
          <cell r="Y108">
            <v>1</v>
          </cell>
          <cell r="Z108">
            <v>1</v>
          </cell>
          <cell r="AA108">
            <v>1</v>
          </cell>
          <cell r="AB108">
            <v>1</v>
          </cell>
          <cell r="AC108">
            <v>1</v>
          </cell>
        </row>
        <row r="109">
          <cell r="A109">
            <v>115</v>
          </cell>
          <cell r="B109" t="str">
            <v>Kerang</v>
          </cell>
          <cell r="C109">
            <v>0</v>
          </cell>
          <cell r="D109">
            <v>0</v>
          </cell>
          <cell r="E109">
            <v>0</v>
          </cell>
          <cell r="F109">
            <v>0</v>
          </cell>
          <cell r="G109" t="str">
            <v>Goulburn-Murray Water</v>
          </cell>
          <cell r="H109">
            <v>200</v>
          </cell>
          <cell r="I109" t="str">
            <v>Service</v>
          </cell>
          <cell r="J109">
            <v>1</v>
          </cell>
          <cell r="K109">
            <v>1</v>
          </cell>
          <cell r="L109">
            <v>1</v>
          </cell>
          <cell r="M109">
            <v>1</v>
          </cell>
          <cell r="N109">
            <v>1</v>
          </cell>
          <cell r="O109">
            <v>1</v>
          </cell>
          <cell r="P109">
            <v>1</v>
          </cell>
          <cell r="Q109">
            <v>1</v>
          </cell>
          <cell r="R109">
            <v>1</v>
          </cell>
          <cell r="S109">
            <v>1</v>
          </cell>
          <cell r="T109">
            <v>1</v>
          </cell>
          <cell r="U109">
            <v>1</v>
          </cell>
          <cell r="V109">
            <v>1</v>
          </cell>
          <cell r="W109">
            <v>1</v>
          </cell>
          <cell r="X109">
            <v>1</v>
          </cell>
          <cell r="Y109">
            <v>1</v>
          </cell>
          <cell r="Z109">
            <v>1</v>
          </cell>
          <cell r="AA109">
            <v>1</v>
          </cell>
          <cell r="AB109">
            <v>1</v>
          </cell>
          <cell r="AC109">
            <v>1</v>
          </cell>
        </row>
        <row r="110">
          <cell r="A110">
            <v>115</v>
          </cell>
          <cell r="B110" t="str">
            <v>Kerang</v>
          </cell>
          <cell r="C110">
            <v>0</v>
          </cell>
          <cell r="D110">
            <v>0</v>
          </cell>
          <cell r="E110">
            <v>0</v>
          </cell>
          <cell r="F110">
            <v>0</v>
          </cell>
          <cell r="G110" t="str">
            <v>Dept. Primary Industries</v>
          </cell>
          <cell r="H110">
            <v>200</v>
          </cell>
          <cell r="I110" t="str">
            <v>Service</v>
          </cell>
          <cell r="J110">
            <v>1</v>
          </cell>
          <cell r="K110">
            <v>1</v>
          </cell>
          <cell r="L110">
            <v>1</v>
          </cell>
          <cell r="M110">
            <v>1</v>
          </cell>
          <cell r="N110">
            <v>1</v>
          </cell>
          <cell r="O110">
            <v>1</v>
          </cell>
          <cell r="P110">
            <v>1</v>
          </cell>
          <cell r="Q110">
            <v>1</v>
          </cell>
          <cell r="R110">
            <v>1</v>
          </cell>
          <cell r="S110">
            <v>1</v>
          </cell>
          <cell r="T110">
            <v>1</v>
          </cell>
          <cell r="U110">
            <v>1</v>
          </cell>
          <cell r="V110">
            <v>1</v>
          </cell>
          <cell r="W110">
            <v>1</v>
          </cell>
          <cell r="X110">
            <v>1</v>
          </cell>
          <cell r="Y110">
            <v>1</v>
          </cell>
          <cell r="Z110">
            <v>1</v>
          </cell>
          <cell r="AA110">
            <v>1</v>
          </cell>
          <cell r="AB110">
            <v>1</v>
          </cell>
          <cell r="AC110">
            <v>1</v>
          </cell>
        </row>
        <row r="111">
          <cell r="A111">
            <v>115</v>
          </cell>
          <cell r="B111" t="str">
            <v>Kerang</v>
          </cell>
          <cell r="C111">
            <v>0</v>
          </cell>
          <cell r="D111">
            <v>0</v>
          </cell>
          <cell r="E111">
            <v>0</v>
          </cell>
          <cell r="F111">
            <v>0</v>
          </cell>
          <cell r="G111" t="str">
            <v>Theiss Environmental</v>
          </cell>
          <cell r="H111">
            <v>200</v>
          </cell>
          <cell r="I111" t="str">
            <v>Service</v>
          </cell>
          <cell r="J111">
            <v>1</v>
          </cell>
          <cell r="K111">
            <v>1</v>
          </cell>
          <cell r="L111">
            <v>1</v>
          </cell>
          <cell r="M111">
            <v>1</v>
          </cell>
          <cell r="N111">
            <v>1</v>
          </cell>
          <cell r="O111">
            <v>1</v>
          </cell>
          <cell r="P111">
            <v>1</v>
          </cell>
          <cell r="Q111">
            <v>1</v>
          </cell>
          <cell r="R111">
            <v>1</v>
          </cell>
          <cell r="S111">
            <v>1</v>
          </cell>
          <cell r="T111">
            <v>1</v>
          </cell>
          <cell r="U111">
            <v>1</v>
          </cell>
          <cell r="V111">
            <v>1</v>
          </cell>
          <cell r="W111">
            <v>1</v>
          </cell>
          <cell r="X111">
            <v>1</v>
          </cell>
          <cell r="Y111">
            <v>1</v>
          </cell>
          <cell r="Z111">
            <v>1</v>
          </cell>
          <cell r="AA111">
            <v>1</v>
          </cell>
          <cell r="AB111">
            <v>1</v>
          </cell>
          <cell r="AC111">
            <v>1</v>
          </cell>
        </row>
        <row r="112">
          <cell r="A112">
            <v>115</v>
          </cell>
          <cell r="B112" t="str">
            <v>Kerang</v>
          </cell>
          <cell r="C112">
            <v>0</v>
          </cell>
          <cell r="D112">
            <v>0</v>
          </cell>
          <cell r="E112">
            <v>0</v>
          </cell>
          <cell r="F112">
            <v>0</v>
          </cell>
          <cell r="G112" t="str">
            <v>Gravel House Rest</v>
          </cell>
          <cell r="H112">
            <v>200</v>
          </cell>
          <cell r="I112" t="str">
            <v>Dining</v>
          </cell>
          <cell r="J112">
            <v>1</v>
          </cell>
          <cell r="K112">
            <v>1</v>
          </cell>
          <cell r="L112">
            <v>1</v>
          </cell>
          <cell r="M112">
            <v>1</v>
          </cell>
          <cell r="N112">
            <v>1</v>
          </cell>
          <cell r="O112">
            <v>1</v>
          </cell>
          <cell r="P112">
            <v>1</v>
          </cell>
          <cell r="Q112">
            <v>1</v>
          </cell>
          <cell r="R112">
            <v>1</v>
          </cell>
          <cell r="S112">
            <v>1</v>
          </cell>
          <cell r="T112">
            <v>1</v>
          </cell>
          <cell r="U112">
            <v>1</v>
          </cell>
          <cell r="V112">
            <v>1</v>
          </cell>
          <cell r="W112">
            <v>1</v>
          </cell>
          <cell r="X112">
            <v>1</v>
          </cell>
          <cell r="Y112">
            <v>1</v>
          </cell>
          <cell r="Z112">
            <v>1</v>
          </cell>
          <cell r="AA112">
            <v>1</v>
          </cell>
          <cell r="AB112">
            <v>1</v>
          </cell>
          <cell r="AC112">
            <v>1</v>
          </cell>
        </row>
        <row r="113">
          <cell r="A113">
            <v>115</v>
          </cell>
          <cell r="B113" t="str">
            <v>Kerang</v>
          </cell>
          <cell r="C113">
            <v>0</v>
          </cell>
          <cell r="D113">
            <v>0</v>
          </cell>
          <cell r="E113">
            <v>0</v>
          </cell>
          <cell r="F113">
            <v>0</v>
          </cell>
          <cell r="G113" t="str">
            <v>Kerang Country Bakehouse</v>
          </cell>
          <cell r="H113">
            <v>200</v>
          </cell>
          <cell r="I113" t="str">
            <v>Biscuit Manufacturing</v>
          </cell>
          <cell r="J113">
            <v>1</v>
          </cell>
          <cell r="K113">
            <v>1</v>
          </cell>
          <cell r="L113">
            <v>1</v>
          </cell>
          <cell r="M113">
            <v>1</v>
          </cell>
          <cell r="N113">
            <v>1</v>
          </cell>
          <cell r="O113">
            <v>1</v>
          </cell>
          <cell r="P113">
            <v>1</v>
          </cell>
          <cell r="Q113">
            <v>1</v>
          </cell>
          <cell r="R113">
            <v>1</v>
          </cell>
          <cell r="S113">
            <v>1</v>
          </cell>
          <cell r="T113">
            <v>1</v>
          </cell>
          <cell r="U113">
            <v>1</v>
          </cell>
          <cell r="V113">
            <v>1</v>
          </cell>
          <cell r="W113">
            <v>1</v>
          </cell>
          <cell r="X113">
            <v>1</v>
          </cell>
          <cell r="Y113">
            <v>1</v>
          </cell>
          <cell r="Z113">
            <v>1</v>
          </cell>
          <cell r="AA113">
            <v>1</v>
          </cell>
          <cell r="AB113">
            <v>1</v>
          </cell>
          <cell r="AC113">
            <v>1</v>
          </cell>
        </row>
        <row r="114">
          <cell r="A114">
            <v>115</v>
          </cell>
          <cell r="B114" t="str">
            <v>Kerang</v>
          </cell>
          <cell r="C114">
            <v>0</v>
          </cell>
          <cell r="D114">
            <v>0</v>
          </cell>
          <cell r="E114">
            <v>0</v>
          </cell>
          <cell r="F114">
            <v>0</v>
          </cell>
          <cell r="G114" t="str">
            <v>Commercial Hotel</v>
          </cell>
          <cell r="H114">
            <v>200</v>
          </cell>
          <cell r="I114" t="str">
            <v/>
          </cell>
          <cell r="J114">
            <v>1</v>
          </cell>
          <cell r="K114">
            <v>1</v>
          </cell>
          <cell r="L114">
            <v>1</v>
          </cell>
          <cell r="M114">
            <v>1</v>
          </cell>
          <cell r="N114">
            <v>1</v>
          </cell>
          <cell r="O114">
            <v>1</v>
          </cell>
          <cell r="P114">
            <v>1</v>
          </cell>
          <cell r="Q114">
            <v>1</v>
          </cell>
          <cell r="R114">
            <v>1</v>
          </cell>
          <cell r="S114">
            <v>1</v>
          </cell>
          <cell r="T114">
            <v>1</v>
          </cell>
          <cell r="U114">
            <v>1</v>
          </cell>
          <cell r="V114">
            <v>1</v>
          </cell>
          <cell r="W114">
            <v>1</v>
          </cell>
          <cell r="X114">
            <v>1</v>
          </cell>
          <cell r="Y114">
            <v>1</v>
          </cell>
          <cell r="Z114">
            <v>1</v>
          </cell>
          <cell r="AA114">
            <v>1</v>
          </cell>
          <cell r="AB114">
            <v>1</v>
          </cell>
          <cell r="AC114">
            <v>1</v>
          </cell>
        </row>
        <row r="115">
          <cell r="A115">
            <v>115</v>
          </cell>
          <cell r="B115" t="str">
            <v>Kerang</v>
          </cell>
          <cell r="C115">
            <v>0</v>
          </cell>
          <cell r="D115">
            <v>0</v>
          </cell>
          <cell r="E115">
            <v>0</v>
          </cell>
          <cell r="F115">
            <v>0</v>
          </cell>
          <cell r="G115" t="str">
            <v>Exchange Hotel</v>
          </cell>
          <cell r="H115">
            <v>200</v>
          </cell>
          <cell r="I115" t="str">
            <v/>
          </cell>
          <cell r="J115">
            <v>1</v>
          </cell>
          <cell r="K115">
            <v>1</v>
          </cell>
          <cell r="L115">
            <v>1</v>
          </cell>
          <cell r="M115">
            <v>1</v>
          </cell>
          <cell r="N115">
            <v>1</v>
          </cell>
          <cell r="O115">
            <v>1</v>
          </cell>
          <cell r="P115">
            <v>1</v>
          </cell>
          <cell r="Q115">
            <v>1</v>
          </cell>
          <cell r="R115">
            <v>1</v>
          </cell>
          <cell r="S115">
            <v>1</v>
          </cell>
          <cell r="T115">
            <v>1</v>
          </cell>
          <cell r="U115">
            <v>1</v>
          </cell>
          <cell r="V115">
            <v>1</v>
          </cell>
          <cell r="W115">
            <v>1</v>
          </cell>
          <cell r="X115">
            <v>1</v>
          </cell>
          <cell r="Y115">
            <v>1</v>
          </cell>
          <cell r="Z115">
            <v>1</v>
          </cell>
          <cell r="AA115">
            <v>1</v>
          </cell>
          <cell r="AB115">
            <v>1</v>
          </cell>
          <cell r="AC115">
            <v>1</v>
          </cell>
        </row>
        <row r="116">
          <cell r="A116">
            <v>115</v>
          </cell>
          <cell r="B116" t="str">
            <v>Kerang</v>
          </cell>
          <cell r="C116">
            <v>0</v>
          </cell>
          <cell r="D116">
            <v>0</v>
          </cell>
          <cell r="E116">
            <v>0</v>
          </cell>
          <cell r="F116">
            <v>0</v>
          </cell>
          <cell r="G116" t="str">
            <v>Kerang Technical School</v>
          </cell>
          <cell r="H116">
            <v>200</v>
          </cell>
          <cell r="I116" t="str">
            <v>School</v>
          </cell>
          <cell r="J116">
            <v>1</v>
          </cell>
          <cell r="K116">
            <v>1</v>
          </cell>
          <cell r="L116">
            <v>1</v>
          </cell>
          <cell r="M116">
            <v>1</v>
          </cell>
          <cell r="N116">
            <v>1</v>
          </cell>
          <cell r="O116">
            <v>1</v>
          </cell>
          <cell r="P116">
            <v>1</v>
          </cell>
          <cell r="Q116">
            <v>1</v>
          </cell>
          <cell r="R116">
            <v>1</v>
          </cell>
          <cell r="S116">
            <v>1</v>
          </cell>
          <cell r="T116">
            <v>1</v>
          </cell>
          <cell r="U116">
            <v>1</v>
          </cell>
          <cell r="V116">
            <v>1</v>
          </cell>
          <cell r="W116">
            <v>1</v>
          </cell>
          <cell r="X116">
            <v>1</v>
          </cell>
          <cell r="Y116">
            <v>1</v>
          </cell>
          <cell r="Z116">
            <v>1</v>
          </cell>
          <cell r="AA116">
            <v>1</v>
          </cell>
          <cell r="AB116">
            <v>1</v>
          </cell>
          <cell r="AC116">
            <v>1</v>
          </cell>
        </row>
        <row r="117">
          <cell r="A117">
            <v>115</v>
          </cell>
          <cell r="B117" t="str">
            <v>Kerang</v>
          </cell>
          <cell r="C117">
            <v>0</v>
          </cell>
          <cell r="D117">
            <v>0</v>
          </cell>
          <cell r="E117">
            <v>0</v>
          </cell>
          <cell r="F117">
            <v>0</v>
          </cell>
          <cell r="G117" t="str">
            <v>Kerang Primary School</v>
          </cell>
          <cell r="H117">
            <v>200</v>
          </cell>
          <cell r="I117" t="str">
            <v/>
          </cell>
          <cell r="J117">
            <v>1</v>
          </cell>
          <cell r="K117">
            <v>1</v>
          </cell>
          <cell r="L117">
            <v>1</v>
          </cell>
          <cell r="M117">
            <v>1</v>
          </cell>
          <cell r="N117">
            <v>1</v>
          </cell>
          <cell r="O117">
            <v>1</v>
          </cell>
          <cell r="P117">
            <v>1</v>
          </cell>
          <cell r="Q117">
            <v>1</v>
          </cell>
          <cell r="R117">
            <v>1</v>
          </cell>
          <cell r="S117">
            <v>1</v>
          </cell>
          <cell r="T117">
            <v>1</v>
          </cell>
          <cell r="U117">
            <v>1</v>
          </cell>
          <cell r="V117">
            <v>1</v>
          </cell>
          <cell r="W117">
            <v>1</v>
          </cell>
          <cell r="X117">
            <v>1</v>
          </cell>
          <cell r="Y117">
            <v>1</v>
          </cell>
          <cell r="Z117">
            <v>1</v>
          </cell>
          <cell r="AA117">
            <v>1</v>
          </cell>
          <cell r="AB117">
            <v>1</v>
          </cell>
          <cell r="AC117">
            <v>1</v>
          </cell>
        </row>
        <row r="118">
          <cell r="A118">
            <v>115</v>
          </cell>
          <cell r="B118" t="str">
            <v>Kerang</v>
          </cell>
          <cell r="C118">
            <v>0</v>
          </cell>
          <cell r="D118">
            <v>0</v>
          </cell>
          <cell r="E118">
            <v>0</v>
          </cell>
          <cell r="F118">
            <v>0</v>
          </cell>
          <cell r="G118" t="str">
            <v>Kerang Hospital</v>
          </cell>
          <cell r="H118">
            <v>200</v>
          </cell>
          <cell r="I118" t="str">
            <v>Medical</v>
          </cell>
          <cell r="J118">
            <v>1</v>
          </cell>
          <cell r="K118">
            <v>1</v>
          </cell>
          <cell r="L118">
            <v>1</v>
          </cell>
          <cell r="M118">
            <v>1</v>
          </cell>
          <cell r="N118">
            <v>1</v>
          </cell>
          <cell r="O118">
            <v>1</v>
          </cell>
          <cell r="P118">
            <v>1</v>
          </cell>
          <cell r="Q118">
            <v>1</v>
          </cell>
          <cell r="R118">
            <v>1</v>
          </cell>
          <cell r="S118">
            <v>1</v>
          </cell>
          <cell r="T118">
            <v>1</v>
          </cell>
          <cell r="U118">
            <v>1</v>
          </cell>
          <cell r="V118">
            <v>1</v>
          </cell>
          <cell r="W118">
            <v>1</v>
          </cell>
          <cell r="X118">
            <v>1</v>
          </cell>
          <cell r="Y118">
            <v>1</v>
          </cell>
          <cell r="Z118">
            <v>1</v>
          </cell>
          <cell r="AA118">
            <v>1</v>
          </cell>
          <cell r="AB118">
            <v>1</v>
          </cell>
          <cell r="AC118">
            <v>1</v>
          </cell>
        </row>
        <row r="119">
          <cell r="A119">
            <v>115</v>
          </cell>
          <cell r="B119" t="str">
            <v>Kerang</v>
          </cell>
          <cell r="C119">
            <v>0</v>
          </cell>
          <cell r="D119">
            <v>0</v>
          </cell>
          <cell r="E119">
            <v>0</v>
          </cell>
          <cell r="F119">
            <v>0</v>
          </cell>
          <cell r="G119" t="str">
            <v>Gilbert Club Hotel</v>
          </cell>
          <cell r="H119">
            <v>200</v>
          </cell>
          <cell r="I119" t="str">
            <v/>
          </cell>
          <cell r="J119">
            <v>1</v>
          </cell>
          <cell r="K119">
            <v>1</v>
          </cell>
          <cell r="L119">
            <v>1</v>
          </cell>
          <cell r="M119">
            <v>1</v>
          </cell>
          <cell r="N119">
            <v>1</v>
          </cell>
          <cell r="O119">
            <v>1</v>
          </cell>
          <cell r="P119">
            <v>1</v>
          </cell>
          <cell r="Q119">
            <v>1</v>
          </cell>
          <cell r="R119">
            <v>1</v>
          </cell>
          <cell r="S119">
            <v>1</v>
          </cell>
          <cell r="T119">
            <v>1</v>
          </cell>
          <cell r="U119">
            <v>1</v>
          </cell>
          <cell r="V119">
            <v>1</v>
          </cell>
          <cell r="W119">
            <v>1</v>
          </cell>
          <cell r="X119">
            <v>1</v>
          </cell>
          <cell r="Y119">
            <v>1</v>
          </cell>
          <cell r="Z119">
            <v>1</v>
          </cell>
          <cell r="AA119">
            <v>1</v>
          </cell>
          <cell r="AB119">
            <v>1</v>
          </cell>
          <cell r="AC119">
            <v>1</v>
          </cell>
        </row>
        <row r="120">
          <cell r="A120">
            <v>115</v>
          </cell>
          <cell r="B120" t="str">
            <v>Kerang</v>
          </cell>
          <cell r="C120">
            <v>0</v>
          </cell>
          <cell r="D120">
            <v>0</v>
          </cell>
          <cell r="E120">
            <v>0</v>
          </cell>
          <cell r="F120">
            <v>0</v>
          </cell>
          <cell r="G120" t="str">
            <v>Kerang Hotel-Motel</v>
          </cell>
          <cell r="H120">
            <v>200</v>
          </cell>
          <cell r="I120" t="str">
            <v/>
          </cell>
          <cell r="J120">
            <v>1</v>
          </cell>
          <cell r="K120">
            <v>1</v>
          </cell>
          <cell r="L120">
            <v>1</v>
          </cell>
          <cell r="M120">
            <v>1</v>
          </cell>
          <cell r="N120">
            <v>1</v>
          </cell>
          <cell r="O120">
            <v>1</v>
          </cell>
          <cell r="P120">
            <v>1</v>
          </cell>
          <cell r="Q120">
            <v>1</v>
          </cell>
          <cell r="R120">
            <v>1</v>
          </cell>
          <cell r="S120">
            <v>1</v>
          </cell>
          <cell r="T120">
            <v>1</v>
          </cell>
          <cell r="U120">
            <v>1</v>
          </cell>
          <cell r="V120">
            <v>1</v>
          </cell>
          <cell r="W120">
            <v>1</v>
          </cell>
          <cell r="X120">
            <v>1</v>
          </cell>
          <cell r="Y120">
            <v>1</v>
          </cell>
          <cell r="Z120">
            <v>1</v>
          </cell>
          <cell r="AA120">
            <v>1</v>
          </cell>
          <cell r="AB120">
            <v>1</v>
          </cell>
          <cell r="AC120">
            <v>1</v>
          </cell>
        </row>
        <row r="121">
          <cell r="A121">
            <v>115</v>
          </cell>
          <cell r="B121" t="str">
            <v>Kerang</v>
          </cell>
          <cell r="C121">
            <v>0</v>
          </cell>
          <cell r="D121">
            <v>0</v>
          </cell>
          <cell r="E121">
            <v>0</v>
          </cell>
          <cell r="F121">
            <v>0</v>
          </cell>
          <cell r="G121" t="str">
            <v>Loddon Campaspe TAFE</v>
          </cell>
          <cell r="H121">
            <v>200</v>
          </cell>
          <cell r="I121" t="str">
            <v/>
          </cell>
          <cell r="J121">
            <v>1</v>
          </cell>
          <cell r="K121">
            <v>1</v>
          </cell>
          <cell r="L121">
            <v>1</v>
          </cell>
          <cell r="M121">
            <v>1</v>
          </cell>
          <cell r="N121">
            <v>1</v>
          </cell>
          <cell r="O121">
            <v>1</v>
          </cell>
          <cell r="P121">
            <v>1</v>
          </cell>
          <cell r="Q121">
            <v>1</v>
          </cell>
          <cell r="R121">
            <v>1</v>
          </cell>
          <cell r="S121">
            <v>1</v>
          </cell>
          <cell r="T121">
            <v>1</v>
          </cell>
          <cell r="U121">
            <v>1</v>
          </cell>
          <cell r="V121">
            <v>1</v>
          </cell>
          <cell r="W121">
            <v>1</v>
          </cell>
          <cell r="X121">
            <v>1</v>
          </cell>
          <cell r="Y121">
            <v>1</v>
          </cell>
          <cell r="Z121">
            <v>1</v>
          </cell>
          <cell r="AA121">
            <v>1</v>
          </cell>
          <cell r="AB121">
            <v>1</v>
          </cell>
          <cell r="AC121">
            <v>1</v>
          </cell>
        </row>
        <row r="122">
          <cell r="A122">
            <v>115</v>
          </cell>
          <cell r="B122" t="str">
            <v>Kerang</v>
          </cell>
          <cell r="C122">
            <v>0</v>
          </cell>
          <cell r="D122">
            <v>0</v>
          </cell>
          <cell r="E122">
            <v>0</v>
          </cell>
          <cell r="F122">
            <v>0</v>
          </cell>
          <cell r="G122" t="str">
            <v>Fitzroy St Medical Clinic</v>
          </cell>
          <cell r="H122">
            <v>200</v>
          </cell>
          <cell r="I122" t="str">
            <v>Medical</v>
          </cell>
          <cell r="J122">
            <v>1</v>
          </cell>
          <cell r="K122">
            <v>1</v>
          </cell>
          <cell r="L122">
            <v>1</v>
          </cell>
          <cell r="M122">
            <v>1</v>
          </cell>
          <cell r="N122">
            <v>1</v>
          </cell>
          <cell r="O122">
            <v>1</v>
          </cell>
          <cell r="P122">
            <v>1</v>
          </cell>
          <cell r="Q122">
            <v>1</v>
          </cell>
          <cell r="R122">
            <v>1</v>
          </cell>
          <cell r="S122">
            <v>1</v>
          </cell>
          <cell r="T122">
            <v>1</v>
          </cell>
          <cell r="U122">
            <v>1</v>
          </cell>
          <cell r="V122">
            <v>1</v>
          </cell>
          <cell r="W122">
            <v>1</v>
          </cell>
          <cell r="X122">
            <v>1</v>
          </cell>
          <cell r="Y122">
            <v>1</v>
          </cell>
          <cell r="Z122">
            <v>1</v>
          </cell>
          <cell r="AA122">
            <v>1</v>
          </cell>
          <cell r="AB122">
            <v>1</v>
          </cell>
          <cell r="AC122">
            <v>1</v>
          </cell>
        </row>
        <row r="123">
          <cell r="A123">
            <v>115</v>
          </cell>
          <cell r="B123" t="str">
            <v>Kerang</v>
          </cell>
          <cell r="C123">
            <v>0</v>
          </cell>
          <cell r="D123">
            <v>0</v>
          </cell>
          <cell r="E123">
            <v>0</v>
          </cell>
          <cell r="F123">
            <v>0</v>
          </cell>
          <cell r="G123" t="str">
            <v>Safeway Supermarket</v>
          </cell>
          <cell r="H123">
            <v>200</v>
          </cell>
          <cell r="I123" t="str">
            <v>Retail</v>
          </cell>
          <cell r="J123">
            <v>1</v>
          </cell>
          <cell r="K123">
            <v>1</v>
          </cell>
          <cell r="L123">
            <v>1</v>
          </cell>
          <cell r="M123">
            <v>1</v>
          </cell>
          <cell r="N123">
            <v>1</v>
          </cell>
          <cell r="O123">
            <v>1</v>
          </cell>
          <cell r="P123">
            <v>1</v>
          </cell>
          <cell r="Q123">
            <v>1</v>
          </cell>
          <cell r="R123">
            <v>1</v>
          </cell>
          <cell r="S123">
            <v>1</v>
          </cell>
          <cell r="T123">
            <v>1</v>
          </cell>
          <cell r="U123">
            <v>1</v>
          </cell>
          <cell r="V123">
            <v>1</v>
          </cell>
          <cell r="W123">
            <v>1</v>
          </cell>
          <cell r="X123">
            <v>1</v>
          </cell>
          <cell r="Y123">
            <v>1</v>
          </cell>
          <cell r="Z123">
            <v>1</v>
          </cell>
          <cell r="AA123">
            <v>1</v>
          </cell>
          <cell r="AB123">
            <v>1</v>
          </cell>
          <cell r="AC123">
            <v>1</v>
          </cell>
        </row>
        <row r="124">
          <cell r="A124">
            <v>115</v>
          </cell>
          <cell r="B124" t="str">
            <v>Kerang</v>
          </cell>
          <cell r="C124">
            <v>0</v>
          </cell>
          <cell r="D124">
            <v>0</v>
          </cell>
          <cell r="E124">
            <v>0</v>
          </cell>
          <cell r="F124">
            <v>0</v>
          </cell>
          <cell r="G124" t="str">
            <v>Pinky's Pizza</v>
          </cell>
          <cell r="H124">
            <v>200</v>
          </cell>
          <cell r="I124" t="str">
            <v>Retail/Food</v>
          </cell>
          <cell r="J124">
            <v>1</v>
          </cell>
          <cell r="K124">
            <v>1</v>
          </cell>
          <cell r="L124">
            <v>1</v>
          </cell>
          <cell r="M124">
            <v>1</v>
          </cell>
          <cell r="N124">
            <v>1</v>
          </cell>
          <cell r="O124">
            <v>1</v>
          </cell>
          <cell r="P124">
            <v>1</v>
          </cell>
          <cell r="Q124">
            <v>1</v>
          </cell>
          <cell r="R124">
            <v>1</v>
          </cell>
          <cell r="S124">
            <v>1</v>
          </cell>
          <cell r="T124">
            <v>1</v>
          </cell>
          <cell r="U124">
            <v>1</v>
          </cell>
          <cell r="V124">
            <v>1</v>
          </cell>
          <cell r="W124">
            <v>1</v>
          </cell>
          <cell r="X124">
            <v>1</v>
          </cell>
          <cell r="Y124">
            <v>1</v>
          </cell>
          <cell r="Z124">
            <v>1</v>
          </cell>
          <cell r="AA124">
            <v>1</v>
          </cell>
          <cell r="AB124">
            <v>1</v>
          </cell>
          <cell r="AC124">
            <v>1</v>
          </cell>
        </row>
        <row r="125">
          <cell r="A125">
            <v>115</v>
          </cell>
          <cell r="B125" t="str">
            <v>Kerang</v>
          </cell>
          <cell r="C125">
            <v>0</v>
          </cell>
          <cell r="D125">
            <v>0</v>
          </cell>
          <cell r="E125">
            <v>0</v>
          </cell>
          <cell r="F125">
            <v>0</v>
          </cell>
          <cell r="G125" t="str">
            <v>Radcliffe IGA Supermarket</v>
          </cell>
          <cell r="H125">
            <v>200</v>
          </cell>
          <cell r="I125" t="str">
            <v>Retail</v>
          </cell>
          <cell r="J125">
            <v>1</v>
          </cell>
          <cell r="K125">
            <v>1</v>
          </cell>
          <cell r="L125">
            <v>1</v>
          </cell>
          <cell r="M125">
            <v>1</v>
          </cell>
          <cell r="N125">
            <v>1</v>
          </cell>
          <cell r="O125">
            <v>1</v>
          </cell>
          <cell r="P125">
            <v>1</v>
          </cell>
          <cell r="Q125">
            <v>1</v>
          </cell>
          <cell r="R125">
            <v>1</v>
          </cell>
          <cell r="S125">
            <v>1</v>
          </cell>
          <cell r="T125">
            <v>1</v>
          </cell>
          <cell r="U125">
            <v>1</v>
          </cell>
          <cell r="V125">
            <v>1</v>
          </cell>
          <cell r="W125">
            <v>1</v>
          </cell>
          <cell r="X125">
            <v>1</v>
          </cell>
          <cell r="Y125">
            <v>1</v>
          </cell>
          <cell r="Z125">
            <v>1</v>
          </cell>
          <cell r="AA125">
            <v>1</v>
          </cell>
          <cell r="AB125">
            <v>1</v>
          </cell>
          <cell r="AC125">
            <v>1</v>
          </cell>
        </row>
        <row r="126">
          <cell r="A126">
            <v>115</v>
          </cell>
          <cell r="B126" t="str">
            <v>Kerang</v>
          </cell>
          <cell r="C126">
            <v>0</v>
          </cell>
          <cell r="D126">
            <v>0</v>
          </cell>
          <cell r="E126">
            <v>0</v>
          </cell>
          <cell r="F126">
            <v>0</v>
          </cell>
          <cell r="G126" t="str">
            <v>Target Country</v>
          </cell>
          <cell r="H126">
            <v>200</v>
          </cell>
          <cell r="I126" t="str">
            <v>Retail</v>
          </cell>
          <cell r="J126">
            <v>1</v>
          </cell>
          <cell r="K126">
            <v>1</v>
          </cell>
          <cell r="L126">
            <v>1</v>
          </cell>
          <cell r="M126">
            <v>1</v>
          </cell>
          <cell r="N126">
            <v>1</v>
          </cell>
          <cell r="O126">
            <v>1</v>
          </cell>
          <cell r="P126">
            <v>1</v>
          </cell>
          <cell r="Q126">
            <v>1</v>
          </cell>
          <cell r="R126">
            <v>1</v>
          </cell>
          <cell r="S126">
            <v>1</v>
          </cell>
          <cell r="T126">
            <v>1</v>
          </cell>
          <cell r="U126">
            <v>1</v>
          </cell>
          <cell r="V126">
            <v>1</v>
          </cell>
          <cell r="W126">
            <v>1</v>
          </cell>
          <cell r="X126">
            <v>1</v>
          </cell>
          <cell r="Y126">
            <v>1</v>
          </cell>
          <cell r="Z126">
            <v>1</v>
          </cell>
          <cell r="AA126">
            <v>1</v>
          </cell>
          <cell r="AB126">
            <v>1</v>
          </cell>
          <cell r="AC126">
            <v>1</v>
          </cell>
        </row>
        <row r="127">
          <cell r="A127">
            <v>115</v>
          </cell>
          <cell r="B127" t="str">
            <v>Kerang</v>
          </cell>
          <cell r="C127">
            <v>0</v>
          </cell>
          <cell r="D127">
            <v>0</v>
          </cell>
          <cell r="E127">
            <v>0</v>
          </cell>
          <cell r="F127">
            <v>0</v>
          </cell>
          <cell r="G127" t="str">
            <v>Temptation Coffee Shop</v>
          </cell>
          <cell r="H127">
            <v>200</v>
          </cell>
          <cell r="I127" t="str">
            <v>Food</v>
          </cell>
          <cell r="J127">
            <v>1</v>
          </cell>
          <cell r="K127">
            <v>1</v>
          </cell>
          <cell r="L127">
            <v>1</v>
          </cell>
          <cell r="M127">
            <v>1</v>
          </cell>
          <cell r="N127">
            <v>1</v>
          </cell>
          <cell r="O127">
            <v>1</v>
          </cell>
          <cell r="P127">
            <v>1</v>
          </cell>
          <cell r="Q127">
            <v>1</v>
          </cell>
          <cell r="R127">
            <v>1</v>
          </cell>
          <cell r="S127">
            <v>1</v>
          </cell>
          <cell r="T127">
            <v>1</v>
          </cell>
          <cell r="U127">
            <v>1</v>
          </cell>
          <cell r="V127">
            <v>1</v>
          </cell>
          <cell r="W127">
            <v>1</v>
          </cell>
          <cell r="X127">
            <v>1</v>
          </cell>
          <cell r="Y127">
            <v>1</v>
          </cell>
          <cell r="Z127">
            <v>1</v>
          </cell>
          <cell r="AA127">
            <v>1</v>
          </cell>
          <cell r="AB127">
            <v>1</v>
          </cell>
          <cell r="AC127">
            <v>1</v>
          </cell>
        </row>
        <row r="128">
          <cell r="A128">
            <v>124</v>
          </cell>
          <cell r="B128" t="str">
            <v>Cohuna</v>
          </cell>
          <cell r="C128">
            <v>0</v>
          </cell>
          <cell r="D128">
            <v>0</v>
          </cell>
          <cell r="E128">
            <v>0</v>
          </cell>
          <cell r="F128">
            <v>0</v>
          </cell>
          <cell r="G128" t="str">
            <v>Northern Herd Development</v>
          </cell>
          <cell r="H128">
            <v>200</v>
          </cell>
          <cell r="I128" t="str">
            <v>Testing</v>
          </cell>
          <cell r="J128">
            <v>1</v>
          </cell>
          <cell r="K128">
            <v>1</v>
          </cell>
          <cell r="L128">
            <v>1</v>
          </cell>
          <cell r="M128">
            <v>1</v>
          </cell>
          <cell r="N128">
            <v>1</v>
          </cell>
          <cell r="O128">
            <v>1</v>
          </cell>
          <cell r="P128">
            <v>1</v>
          </cell>
          <cell r="Q128">
            <v>1</v>
          </cell>
          <cell r="R128">
            <v>1</v>
          </cell>
          <cell r="S128">
            <v>1</v>
          </cell>
          <cell r="T128">
            <v>1</v>
          </cell>
          <cell r="U128">
            <v>1</v>
          </cell>
          <cell r="V128">
            <v>1</v>
          </cell>
          <cell r="W128">
            <v>1</v>
          </cell>
          <cell r="X128">
            <v>1</v>
          </cell>
          <cell r="Y128">
            <v>1</v>
          </cell>
          <cell r="Z128">
            <v>1</v>
          </cell>
          <cell r="AA128">
            <v>1</v>
          </cell>
          <cell r="AB128">
            <v>1</v>
          </cell>
          <cell r="AC128">
            <v>1</v>
          </cell>
        </row>
        <row r="129">
          <cell r="A129">
            <v>124</v>
          </cell>
          <cell r="B129" t="str">
            <v>Cohuna</v>
          </cell>
          <cell r="C129">
            <v>0</v>
          </cell>
          <cell r="D129">
            <v>0</v>
          </cell>
          <cell r="E129">
            <v>0</v>
          </cell>
          <cell r="F129">
            <v>0</v>
          </cell>
          <cell r="G129" t="str">
            <v>Automated Water Management</v>
          </cell>
          <cell r="H129">
            <v>200</v>
          </cell>
          <cell r="I129" t="str">
            <v>Engineering</v>
          </cell>
          <cell r="J129">
            <v>1</v>
          </cell>
          <cell r="K129">
            <v>1</v>
          </cell>
          <cell r="L129">
            <v>1</v>
          </cell>
          <cell r="M129">
            <v>1</v>
          </cell>
          <cell r="N129">
            <v>1</v>
          </cell>
          <cell r="O129">
            <v>1</v>
          </cell>
          <cell r="P129">
            <v>1</v>
          </cell>
          <cell r="Q129">
            <v>1</v>
          </cell>
          <cell r="R129">
            <v>1</v>
          </cell>
          <cell r="S129">
            <v>1</v>
          </cell>
          <cell r="T129">
            <v>1</v>
          </cell>
          <cell r="U129">
            <v>1</v>
          </cell>
          <cell r="V129">
            <v>1</v>
          </cell>
          <cell r="W129">
            <v>1</v>
          </cell>
          <cell r="X129">
            <v>1</v>
          </cell>
          <cell r="Y129">
            <v>1</v>
          </cell>
          <cell r="Z129">
            <v>1</v>
          </cell>
          <cell r="AA129">
            <v>1</v>
          </cell>
          <cell r="AB129">
            <v>1</v>
          </cell>
          <cell r="AC129">
            <v>1</v>
          </cell>
        </row>
        <row r="130">
          <cell r="A130">
            <v>124</v>
          </cell>
          <cell r="B130" t="str">
            <v>Cohuna</v>
          </cell>
          <cell r="C130">
            <v>0</v>
          </cell>
          <cell r="D130">
            <v>0</v>
          </cell>
          <cell r="E130">
            <v>0</v>
          </cell>
          <cell r="F130">
            <v>0</v>
          </cell>
          <cell r="G130" t="str">
            <v>Archards Irrigation</v>
          </cell>
          <cell r="H130">
            <v>200</v>
          </cell>
          <cell r="I130" t="str">
            <v>Engineering</v>
          </cell>
          <cell r="J130">
            <v>1</v>
          </cell>
          <cell r="K130">
            <v>1</v>
          </cell>
          <cell r="L130">
            <v>1</v>
          </cell>
          <cell r="M130">
            <v>1</v>
          </cell>
          <cell r="N130">
            <v>1</v>
          </cell>
          <cell r="O130">
            <v>1</v>
          </cell>
          <cell r="P130">
            <v>1</v>
          </cell>
          <cell r="Q130">
            <v>1</v>
          </cell>
          <cell r="R130">
            <v>1</v>
          </cell>
          <cell r="S130">
            <v>1</v>
          </cell>
          <cell r="T130">
            <v>1</v>
          </cell>
          <cell r="U130">
            <v>1</v>
          </cell>
          <cell r="V130">
            <v>1</v>
          </cell>
          <cell r="W130">
            <v>1</v>
          </cell>
          <cell r="X130">
            <v>1</v>
          </cell>
          <cell r="Y130">
            <v>1</v>
          </cell>
          <cell r="Z130">
            <v>1</v>
          </cell>
          <cell r="AA130">
            <v>1</v>
          </cell>
          <cell r="AB130">
            <v>1</v>
          </cell>
          <cell r="AC130">
            <v>1</v>
          </cell>
        </row>
        <row r="131">
          <cell r="A131">
            <v>124</v>
          </cell>
          <cell r="B131" t="str">
            <v>Cohuna</v>
          </cell>
          <cell r="C131">
            <v>0</v>
          </cell>
          <cell r="D131">
            <v>0</v>
          </cell>
          <cell r="E131">
            <v>0</v>
          </cell>
          <cell r="F131">
            <v>0</v>
          </cell>
          <cell r="G131" t="str">
            <v>Northern Feed Systems</v>
          </cell>
          <cell r="H131">
            <v>200</v>
          </cell>
          <cell r="I131" t="str">
            <v>Engineering</v>
          </cell>
          <cell r="J131">
            <v>1</v>
          </cell>
          <cell r="K131">
            <v>1</v>
          </cell>
          <cell r="L131">
            <v>1</v>
          </cell>
          <cell r="M131">
            <v>1</v>
          </cell>
          <cell r="N131">
            <v>1</v>
          </cell>
          <cell r="O131">
            <v>1</v>
          </cell>
          <cell r="P131">
            <v>1</v>
          </cell>
          <cell r="Q131">
            <v>1</v>
          </cell>
          <cell r="R131">
            <v>1</v>
          </cell>
          <cell r="S131">
            <v>1</v>
          </cell>
          <cell r="T131">
            <v>1</v>
          </cell>
          <cell r="U131">
            <v>1</v>
          </cell>
          <cell r="V131">
            <v>1</v>
          </cell>
          <cell r="W131">
            <v>1</v>
          </cell>
          <cell r="X131">
            <v>1</v>
          </cell>
          <cell r="Y131">
            <v>1</v>
          </cell>
          <cell r="Z131">
            <v>1</v>
          </cell>
          <cell r="AA131">
            <v>1</v>
          </cell>
          <cell r="AB131">
            <v>1</v>
          </cell>
          <cell r="AC131">
            <v>1</v>
          </cell>
        </row>
        <row r="132">
          <cell r="A132">
            <v>124</v>
          </cell>
          <cell r="B132" t="str">
            <v>Cohuna</v>
          </cell>
          <cell r="C132">
            <v>0</v>
          </cell>
          <cell r="D132">
            <v>0</v>
          </cell>
          <cell r="E132">
            <v>0</v>
          </cell>
          <cell r="F132">
            <v>0</v>
          </cell>
          <cell r="G132" t="str">
            <v>Ellwaste Pty Ltd</v>
          </cell>
          <cell r="H132">
            <v>200</v>
          </cell>
          <cell r="I132" t="str">
            <v>Ind. Service</v>
          </cell>
          <cell r="J132">
            <v>1</v>
          </cell>
          <cell r="K132">
            <v>1</v>
          </cell>
          <cell r="L132">
            <v>1</v>
          </cell>
          <cell r="M132">
            <v>1</v>
          </cell>
          <cell r="N132">
            <v>1</v>
          </cell>
          <cell r="O132">
            <v>1</v>
          </cell>
          <cell r="P132">
            <v>1</v>
          </cell>
          <cell r="Q132">
            <v>1</v>
          </cell>
          <cell r="R132">
            <v>1</v>
          </cell>
          <cell r="S132">
            <v>1</v>
          </cell>
          <cell r="T132">
            <v>1</v>
          </cell>
          <cell r="U132">
            <v>1</v>
          </cell>
          <cell r="V132">
            <v>1</v>
          </cell>
          <cell r="W132">
            <v>1</v>
          </cell>
          <cell r="X132">
            <v>1</v>
          </cell>
          <cell r="Y132">
            <v>1</v>
          </cell>
          <cell r="Z132">
            <v>1</v>
          </cell>
          <cell r="AA132">
            <v>1</v>
          </cell>
          <cell r="AB132">
            <v>1</v>
          </cell>
          <cell r="AC132">
            <v>1</v>
          </cell>
        </row>
        <row r="133">
          <cell r="A133">
            <v>124</v>
          </cell>
          <cell r="B133" t="str">
            <v>Cohuna</v>
          </cell>
          <cell r="C133">
            <v>0</v>
          </cell>
          <cell r="D133">
            <v>0</v>
          </cell>
          <cell r="E133">
            <v>0</v>
          </cell>
          <cell r="F133">
            <v>0</v>
          </cell>
          <cell r="G133" t="str">
            <v>Mawsons</v>
          </cell>
          <cell r="H133">
            <v>200</v>
          </cell>
          <cell r="I133" t="str">
            <v>Construction</v>
          </cell>
          <cell r="J133">
            <v>1</v>
          </cell>
          <cell r="K133">
            <v>1</v>
          </cell>
          <cell r="L133">
            <v>1</v>
          </cell>
          <cell r="M133">
            <v>1</v>
          </cell>
          <cell r="N133">
            <v>1</v>
          </cell>
          <cell r="O133">
            <v>1</v>
          </cell>
          <cell r="P133">
            <v>1</v>
          </cell>
          <cell r="Q133">
            <v>1</v>
          </cell>
          <cell r="R133">
            <v>1</v>
          </cell>
          <cell r="S133">
            <v>1</v>
          </cell>
          <cell r="T133">
            <v>1</v>
          </cell>
          <cell r="U133">
            <v>1</v>
          </cell>
          <cell r="V133">
            <v>1</v>
          </cell>
          <cell r="W133">
            <v>1</v>
          </cell>
          <cell r="X133">
            <v>1</v>
          </cell>
          <cell r="Y133">
            <v>1</v>
          </cell>
          <cell r="Z133">
            <v>1</v>
          </cell>
          <cell r="AA133">
            <v>1</v>
          </cell>
          <cell r="AB133">
            <v>1</v>
          </cell>
          <cell r="AC133">
            <v>1</v>
          </cell>
        </row>
        <row r="134">
          <cell r="A134">
            <v>124</v>
          </cell>
          <cell r="B134" t="str">
            <v>Cohuna</v>
          </cell>
          <cell r="C134">
            <v>0</v>
          </cell>
          <cell r="D134">
            <v>0</v>
          </cell>
          <cell r="E134">
            <v>0</v>
          </cell>
          <cell r="F134">
            <v>0</v>
          </cell>
          <cell r="G134" t="str">
            <v>Birds Bakery</v>
          </cell>
          <cell r="H134">
            <v>200</v>
          </cell>
          <cell r="I134" t="str">
            <v>Food</v>
          </cell>
          <cell r="J134">
            <v>1</v>
          </cell>
          <cell r="K134">
            <v>1</v>
          </cell>
          <cell r="L134">
            <v>1</v>
          </cell>
          <cell r="M134">
            <v>1</v>
          </cell>
          <cell r="N134">
            <v>1</v>
          </cell>
          <cell r="O134">
            <v>1</v>
          </cell>
          <cell r="P134">
            <v>1</v>
          </cell>
          <cell r="Q134">
            <v>1</v>
          </cell>
          <cell r="R134">
            <v>1</v>
          </cell>
          <cell r="S134">
            <v>1</v>
          </cell>
          <cell r="T134">
            <v>1</v>
          </cell>
          <cell r="U134">
            <v>1</v>
          </cell>
          <cell r="V134">
            <v>1</v>
          </cell>
          <cell r="W134">
            <v>1</v>
          </cell>
          <cell r="X134">
            <v>1</v>
          </cell>
          <cell r="Y134">
            <v>1</v>
          </cell>
          <cell r="Z134">
            <v>1</v>
          </cell>
          <cell r="AA134">
            <v>1</v>
          </cell>
          <cell r="AB134">
            <v>1</v>
          </cell>
          <cell r="AC134">
            <v>1</v>
          </cell>
        </row>
        <row r="135">
          <cell r="A135">
            <v>124</v>
          </cell>
          <cell r="B135" t="str">
            <v>Cohuna</v>
          </cell>
          <cell r="C135">
            <v>0</v>
          </cell>
          <cell r="D135">
            <v>0</v>
          </cell>
          <cell r="E135">
            <v>0</v>
          </cell>
          <cell r="F135">
            <v>0</v>
          </cell>
          <cell r="G135" t="str">
            <v>Bower Tavern</v>
          </cell>
          <cell r="H135">
            <v>200</v>
          </cell>
          <cell r="I135" t="str">
            <v>Food</v>
          </cell>
          <cell r="J135">
            <v>1</v>
          </cell>
          <cell r="K135">
            <v>1</v>
          </cell>
          <cell r="L135">
            <v>1</v>
          </cell>
          <cell r="M135">
            <v>1</v>
          </cell>
          <cell r="N135">
            <v>1</v>
          </cell>
          <cell r="O135">
            <v>1</v>
          </cell>
          <cell r="P135">
            <v>1</v>
          </cell>
          <cell r="Q135">
            <v>1</v>
          </cell>
          <cell r="R135">
            <v>1</v>
          </cell>
          <cell r="S135">
            <v>1</v>
          </cell>
          <cell r="T135">
            <v>1</v>
          </cell>
          <cell r="U135">
            <v>1</v>
          </cell>
          <cell r="V135">
            <v>1</v>
          </cell>
          <cell r="W135">
            <v>1</v>
          </cell>
          <cell r="X135">
            <v>1</v>
          </cell>
          <cell r="Y135">
            <v>1</v>
          </cell>
          <cell r="Z135">
            <v>1</v>
          </cell>
          <cell r="AA135">
            <v>1</v>
          </cell>
          <cell r="AB135">
            <v>1</v>
          </cell>
          <cell r="AC135">
            <v>1</v>
          </cell>
        </row>
        <row r="136">
          <cell r="A136">
            <v>124</v>
          </cell>
          <cell r="B136" t="str">
            <v>Cohuna</v>
          </cell>
          <cell r="C136">
            <v>0</v>
          </cell>
          <cell r="D136">
            <v>0</v>
          </cell>
          <cell r="E136">
            <v>0</v>
          </cell>
          <cell r="F136">
            <v>0</v>
          </cell>
          <cell r="G136" t="str">
            <v>Cohuna Caravan Park</v>
          </cell>
          <cell r="H136">
            <v>200</v>
          </cell>
          <cell r="I136" t="str">
            <v/>
          </cell>
          <cell r="J136">
            <v>1</v>
          </cell>
          <cell r="K136">
            <v>1</v>
          </cell>
          <cell r="L136">
            <v>1</v>
          </cell>
          <cell r="M136">
            <v>1</v>
          </cell>
          <cell r="N136">
            <v>1</v>
          </cell>
          <cell r="O136">
            <v>1</v>
          </cell>
          <cell r="P136">
            <v>1</v>
          </cell>
          <cell r="Q136">
            <v>1</v>
          </cell>
          <cell r="R136">
            <v>1</v>
          </cell>
          <cell r="S136">
            <v>1</v>
          </cell>
          <cell r="T136">
            <v>1</v>
          </cell>
          <cell r="U136">
            <v>1</v>
          </cell>
          <cell r="V136">
            <v>1</v>
          </cell>
          <cell r="W136">
            <v>1</v>
          </cell>
          <cell r="X136">
            <v>1</v>
          </cell>
          <cell r="Y136">
            <v>1</v>
          </cell>
          <cell r="Z136">
            <v>1</v>
          </cell>
          <cell r="AA136">
            <v>1</v>
          </cell>
          <cell r="AB136">
            <v>1</v>
          </cell>
          <cell r="AC136">
            <v>1</v>
          </cell>
        </row>
        <row r="137">
          <cell r="A137">
            <v>124</v>
          </cell>
          <cell r="B137" t="str">
            <v>Cohuna</v>
          </cell>
          <cell r="C137">
            <v>0</v>
          </cell>
          <cell r="D137">
            <v>0</v>
          </cell>
          <cell r="E137">
            <v>0</v>
          </cell>
          <cell r="F137">
            <v>0</v>
          </cell>
          <cell r="G137" t="str">
            <v>Cohuna Foodworks</v>
          </cell>
          <cell r="H137">
            <v>200</v>
          </cell>
          <cell r="I137" t="str">
            <v>Supermarket</v>
          </cell>
          <cell r="J137">
            <v>1</v>
          </cell>
          <cell r="K137">
            <v>1</v>
          </cell>
          <cell r="L137">
            <v>1</v>
          </cell>
          <cell r="M137">
            <v>1</v>
          </cell>
          <cell r="N137">
            <v>1</v>
          </cell>
          <cell r="O137">
            <v>1</v>
          </cell>
          <cell r="P137">
            <v>1</v>
          </cell>
          <cell r="Q137">
            <v>1</v>
          </cell>
          <cell r="R137">
            <v>1</v>
          </cell>
          <cell r="S137">
            <v>1</v>
          </cell>
          <cell r="T137">
            <v>1</v>
          </cell>
          <cell r="U137">
            <v>1</v>
          </cell>
          <cell r="V137">
            <v>1</v>
          </cell>
          <cell r="W137">
            <v>1</v>
          </cell>
          <cell r="X137">
            <v>1</v>
          </cell>
          <cell r="Y137">
            <v>1</v>
          </cell>
          <cell r="Z137">
            <v>1</v>
          </cell>
          <cell r="AA137">
            <v>1</v>
          </cell>
          <cell r="AB137">
            <v>1</v>
          </cell>
          <cell r="AC137">
            <v>1</v>
          </cell>
        </row>
        <row r="138">
          <cell r="A138">
            <v>124</v>
          </cell>
          <cell r="B138" t="str">
            <v>Cohuna</v>
          </cell>
          <cell r="C138">
            <v>0</v>
          </cell>
          <cell r="D138">
            <v>0</v>
          </cell>
          <cell r="E138">
            <v>0</v>
          </cell>
          <cell r="F138">
            <v>0</v>
          </cell>
          <cell r="G138" t="str">
            <v>Cohuna Hardware</v>
          </cell>
          <cell r="H138">
            <v>200</v>
          </cell>
          <cell r="I138" t="str">
            <v>Service</v>
          </cell>
          <cell r="J138">
            <v>1</v>
          </cell>
          <cell r="K138">
            <v>1</v>
          </cell>
          <cell r="L138">
            <v>1</v>
          </cell>
          <cell r="M138">
            <v>1</v>
          </cell>
          <cell r="N138">
            <v>1</v>
          </cell>
          <cell r="O138">
            <v>1</v>
          </cell>
          <cell r="P138">
            <v>1</v>
          </cell>
          <cell r="Q138">
            <v>1</v>
          </cell>
          <cell r="R138">
            <v>1</v>
          </cell>
          <cell r="S138">
            <v>1</v>
          </cell>
          <cell r="T138">
            <v>1</v>
          </cell>
          <cell r="U138">
            <v>1</v>
          </cell>
          <cell r="V138">
            <v>1</v>
          </cell>
          <cell r="W138">
            <v>1</v>
          </cell>
          <cell r="X138">
            <v>1</v>
          </cell>
          <cell r="Y138">
            <v>1</v>
          </cell>
          <cell r="Z138">
            <v>1</v>
          </cell>
          <cell r="AA138">
            <v>1</v>
          </cell>
          <cell r="AB138">
            <v>1</v>
          </cell>
          <cell r="AC138">
            <v>1</v>
          </cell>
        </row>
        <row r="139">
          <cell r="A139">
            <v>124</v>
          </cell>
          <cell r="B139" t="str">
            <v>Cohuna</v>
          </cell>
          <cell r="C139">
            <v>0</v>
          </cell>
          <cell r="D139">
            <v>0</v>
          </cell>
          <cell r="E139">
            <v>0</v>
          </cell>
          <cell r="F139">
            <v>0</v>
          </cell>
          <cell r="G139" t="str">
            <v>Cohuna Hotel Motel</v>
          </cell>
          <cell r="H139">
            <v>200</v>
          </cell>
          <cell r="I139" t="str">
            <v>Food/Accommodation</v>
          </cell>
          <cell r="J139">
            <v>1</v>
          </cell>
          <cell r="K139">
            <v>1</v>
          </cell>
          <cell r="L139">
            <v>1</v>
          </cell>
          <cell r="M139">
            <v>1</v>
          </cell>
          <cell r="N139">
            <v>1</v>
          </cell>
          <cell r="O139">
            <v>1</v>
          </cell>
          <cell r="P139">
            <v>1</v>
          </cell>
          <cell r="Q139">
            <v>1</v>
          </cell>
          <cell r="R139">
            <v>1</v>
          </cell>
          <cell r="S139">
            <v>1</v>
          </cell>
          <cell r="T139">
            <v>1</v>
          </cell>
          <cell r="U139">
            <v>1</v>
          </cell>
          <cell r="V139">
            <v>1</v>
          </cell>
          <cell r="W139">
            <v>1</v>
          </cell>
          <cell r="X139">
            <v>1</v>
          </cell>
          <cell r="Y139">
            <v>1</v>
          </cell>
          <cell r="Z139">
            <v>1</v>
          </cell>
          <cell r="AA139">
            <v>1</v>
          </cell>
          <cell r="AB139">
            <v>1</v>
          </cell>
          <cell r="AC139">
            <v>1</v>
          </cell>
        </row>
        <row r="140">
          <cell r="A140">
            <v>124</v>
          </cell>
          <cell r="B140" t="str">
            <v>Cohuna</v>
          </cell>
          <cell r="C140">
            <v>0</v>
          </cell>
          <cell r="D140">
            <v>0</v>
          </cell>
          <cell r="E140">
            <v>0</v>
          </cell>
          <cell r="F140">
            <v>0</v>
          </cell>
          <cell r="G140" t="str">
            <v>Cohuna Medical Clinic</v>
          </cell>
          <cell r="H140">
            <v>200</v>
          </cell>
          <cell r="I140" t="str">
            <v>Medical</v>
          </cell>
          <cell r="J140">
            <v>1</v>
          </cell>
          <cell r="K140">
            <v>1</v>
          </cell>
          <cell r="L140">
            <v>1</v>
          </cell>
          <cell r="M140">
            <v>1</v>
          </cell>
          <cell r="N140">
            <v>1</v>
          </cell>
          <cell r="O140">
            <v>1</v>
          </cell>
          <cell r="P140">
            <v>1</v>
          </cell>
          <cell r="Q140">
            <v>1</v>
          </cell>
          <cell r="R140">
            <v>1</v>
          </cell>
          <cell r="S140">
            <v>1</v>
          </cell>
          <cell r="T140">
            <v>1</v>
          </cell>
          <cell r="U140">
            <v>1</v>
          </cell>
          <cell r="V140">
            <v>1</v>
          </cell>
          <cell r="W140">
            <v>1</v>
          </cell>
          <cell r="X140">
            <v>1</v>
          </cell>
          <cell r="Y140">
            <v>1</v>
          </cell>
          <cell r="Z140">
            <v>1</v>
          </cell>
          <cell r="AA140">
            <v>1</v>
          </cell>
          <cell r="AB140">
            <v>1</v>
          </cell>
          <cell r="AC140">
            <v>1</v>
          </cell>
        </row>
        <row r="141">
          <cell r="A141">
            <v>124</v>
          </cell>
          <cell r="B141" t="str">
            <v>Cohuna</v>
          </cell>
          <cell r="C141">
            <v>0</v>
          </cell>
          <cell r="D141">
            <v>0</v>
          </cell>
          <cell r="E141">
            <v>0</v>
          </cell>
          <cell r="F141">
            <v>0</v>
          </cell>
          <cell r="G141" t="str">
            <v>Cohuna Retirement Village</v>
          </cell>
          <cell r="H141">
            <v>200</v>
          </cell>
          <cell r="I141" t="str">
            <v>Aged Care</v>
          </cell>
          <cell r="J141">
            <v>1</v>
          </cell>
          <cell r="K141">
            <v>1</v>
          </cell>
          <cell r="L141">
            <v>1</v>
          </cell>
          <cell r="M141">
            <v>1</v>
          </cell>
          <cell r="N141">
            <v>1</v>
          </cell>
          <cell r="O141">
            <v>1</v>
          </cell>
          <cell r="P141">
            <v>1</v>
          </cell>
          <cell r="Q141">
            <v>1</v>
          </cell>
          <cell r="R141">
            <v>1</v>
          </cell>
          <cell r="S141">
            <v>1</v>
          </cell>
          <cell r="T141">
            <v>1</v>
          </cell>
          <cell r="U141">
            <v>1</v>
          </cell>
          <cell r="V141">
            <v>1</v>
          </cell>
          <cell r="W141">
            <v>1</v>
          </cell>
          <cell r="X141">
            <v>1</v>
          </cell>
          <cell r="Y141">
            <v>1</v>
          </cell>
          <cell r="Z141">
            <v>1</v>
          </cell>
          <cell r="AA141">
            <v>1</v>
          </cell>
          <cell r="AB141">
            <v>1</v>
          </cell>
          <cell r="AC141">
            <v>1</v>
          </cell>
        </row>
        <row r="142">
          <cell r="A142">
            <v>124</v>
          </cell>
          <cell r="B142" t="str">
            <v>Cohuna</v>
          </cell>
          <cell r="C142">
            <v>0</v>
          </cell>
          <cell r="D142">
            <v>0</v>
          </cell>
          <cell r="E142">
            <v>0</v>
          </cell>
          <cell r="F142">
            <v>0</v>
          </cell>
          <cell r="G142" t="str">
            <v>Hare Motors</v>
          </cell>
          <cell r="H142">
            <v>200</v>
          </cell>
          <cell r="I142" t="str">
            <v>Motor Vehicle</v>
          </cell>
          <cell r="J142">
            <v>1</v>
          </cell>
          <cell r="K142">
            <v>1</v>
          </cell>
          <cell r="L142">
            <v>1</v>
          </cell>
          <cell r="M142">
            <v>1</v>
          </cell>
          <cell r="N142">
            <v>1</v>
          </cell>
          <cell r="O142">
            <v>1</v>
          </cell>
          <cell r="P142">
            <v>1</v>
          </cell>
          <cell r="Q142">
            <v>1</v>
          </cell>
          <cell r="R142">
            <v>1</v>
          </cell>
          <cell r="S142">
            <v>1</v>
          </cell>
          <cell r="T142">
            <v>1</v>
          </cell>
          <cell r="U142">
            <v>1</v>
          </cell>
          <cell r="V142">
            <v>1</v>
          </cell>
          <cell r="W142">
            <v>1</v>
          </cell>
          <cell r="X142">
            <v>1</v>
          </cell>
          <cell r="Y142">
            <v>1</v>
          </cell>
          <cell r="Z142">
            <v>1</v>
          </cell>
          <cell r="AA142">
            <v>1</v>
          </cell>
          <cell r="AB142">
            <v>1</v>
          </cell>
          <cell r="AC142">
            <v>1</v>
          </cell>
        </row>
        <row r="143">
          <cell r="A143">
            <v>124</v>
          </cell>
          <cell r="B143" t="str">
            <v>Cohuna</v>
          </cell>
          <cell r="C143">
            <v>0</v>
          </cell>
          <cell r="D143">
            <v>0</v>
          </cell>
          <cell r="E143">
            <v>0</v>
          </cell>
          <cell r="F143">
            <v>0</v>
          </cell>
          <cell r="G143" t="str">
            <v>Farmer Stockfeeds</v>
          </cell>
          <cell r="H143">
            <v>200</v>
          </cell>
          <cell r="I143" t="str">
            <v>Milling</v>
          </cell>
          <cell r="J143">
            <v>1</v>
          </cell>
          <cell r="K143">
            <v>1</v>
          </cell>
          <cell r="L143">
            <v>1</v>
          </cell>
          <cell r="M143">
            <v>1</v>
          </cell>
          <cell r="N143">
            <v>1</v>
          </cell>
          <cell r="O143">
            <v>1</v>
          </cell>
          <cell r="P143">
            <v>1</v>
          </cell>
          <cell r="Q143">
            <v>1</v>
          </cell>
          <cell r="R143">
            <v>1</v>
          </cell>
          <cell r="S143">
            <v>1</v>
          </cell>
          <cell r="T143">
            <v>1</v>
          </cell>
          <cell r="U143">
            <v>1</v>
          </cell>
          <cell r="V143">
            <v>1</v>
          </cell>
          <cell r="W143">
            <v>1</v>
          </cell>
          <cell r="X143">
            <v>1</v>
          </cell>
          <cell r="Y143">
            <v>1</v>
          </cell>
          <cell r="Z143">
            <v>1</v>
          </cell>
          <cell r="AA143">
            <v>1</v>
          </cell>
          <cell r="AB143">
            <v>1</v>
          </cell>
          <cell r="AC143">
            <v>1</v>
          </cell>
        </row>
        <row r="144">
          <cell r="A144">
            <v>124</v>
          </cell>
          <cell r="B144" t="str">
            <v>Cohuna</v>
          </cell>
          <cell r="C144">
            <v>0</v>
          </cell>
          <cell r="D144">
            <v>0</v>
          </cell>
          <cell r="E144">
            <v>0</v>
          </cell>
          <cell r="F144">
            <v>0</v>
          </cell>
          <cell r="G144" t="str">
            <v>Cohuna Takeaway</v>
          </cell>
          <cell r="H144">
            <v>200</v>
          </cell>
          <cell r="I144" t="str">
            <v>Food</v>
          </cell>
          <cell r="J144">
            <v>1</v>
          </cell>
          <cell r="K144">
            <v>1</v>
          </cell>
          <cell r="L144">
            <v>1</v>
          </cell>
          <cell r="M144">
            <v>1</v>
          </cell>
          <cell r="N144">
            <v>1</v>
          </cell>
          <cell r="O144">
            <v>1</v>
          </cell>
          <cell r="P144">
            <v>1</v>
          </cell>
          <cell r="Q144">
            <v>1</v>
          </cell>
          <cell r="R144">
            <v>1</v>
          </cell>
          <cell r="S144">
            <v>1</v>
          </cell>
          <cell r="T144">
            <v>1</v>
          </cell>
          <cell r="U144">
            <v>1</v>
          </cell>
          <cell r="V144">
            <v>1</v>
          </cell>
          <cell r="W144">
            <v>1</v>
          </cell>
          <cell r="X144">
            <v>1</v>
          </cell>
          <cell r="Y144">
            <v>1</v>
          </cell>
          <cell r="Z144">
            <v>1</v>
          </cell>
          <cell r="AA144">
            <v>1</v>
          </cell>
          <cell r="AB144">
            <v>1</v>
          </cell>
          <cell r="AC144">
            <v>1</v>
          </cell>
        </row>
        <row r="145">
          <cell r="A145">
            <v>124</v>
          </cell>
          <cell r="B145" t="str">
            <v>Cohuna</v>
          </cell>
          <cell r="C145">
            <v>0</v>
          </cell>
          <cell r="D145">
            <v>0</v>
          </cell>
          <cell r="E145">
            <v>0</v>
          </cell>
          <cell r="F145">
            <v>0</v>
          </cell>
          <cell r="G145" t="str">
            <v>Ridley Ag Products</v>
          </cell>
          <cell r="H145">
            <v>200</v>
          </cell>
          <cell r="I145" t="str">
            <v>Ag Miling</v>
          </cell>
          <cell r="J145">
            <v>1</v>
          </cell>
          <cell r="K145">
            <v>1</v>
          </cell>
          <cell r="L145">
            <v>1</v>
          </cell>
          <cell r="M145">
            <v>1</v>
          </cell>
          <cell r="N145">
            <v>1</v>
          </cell>
          <cell r="O145">
            <v>1</v>
          </cell>
          <cell r="P145">
            <v>1</v>
          </cell>
          <cell r="Q145">
            <v>1</v>
          </cell>
          <cell r="R145">
            <v>1</v>
          </cell>
          <cell r="S145">
            <v>1</v>
          </cell>
          <cell r="T145">
            <v>1</v>
          </cell>
          <cell r="U145">
            <v>1</v>
          </cell>
          <cell r="V145">
            <v>1</v>
          </cell>
          <cell r="W145">
            <v>1</v>
          </cell>
          <cell r="X145">
            <v>1</v>
          </cell>
          <cell r="Y145">
            <v>1</v>
          </cell>
          <cell r="Z145">
            <v>1</v>
          </cell>
          <cell r="AA145">
            <v>1</v>
          </cell>
          <cell r="AB145">
            <v>1</v>
          </cell>
          <cell r="AC145">
            <v>1</v>
          </cell>
        </row>
        <row r="146">
          <cell r="A146">
            <v>124</v>
          </cell>
          <cell r="B146" t="str">
            <v>Cohuna</v>
          </cell>
          <cell r="C146">
            <v>0</v>
          </cell>
          <cell r="D146">
            <v>0</v>
          </cell>
          <cell r="E146">
            <v>0</v>
          </cell>
          <cell r="F146">
            <v>0</v>
          </cell>
          <cell r="G146" t="str">
            <v>Cohuna Learning Centre</v>
          </cell>
          <cell r="H146">
            <v>200</v>
          </cell>
          <cell r="I146" t="str">
            <v>Education</v>
          </cell>
          <cell r="J146">
            <v>1</v>
          </cell>
          <cell r="K146">
            <v>1</v>
          </cell>
          <cell r="L146">
            <v>1</v>
          </cell>
          <cell r="M146">
            <v>1</v>
          </cell>
          <cell r="N146">
            <v>1</v>
          </cell>
          <cell r="O146">
            <v>1</v>
          </cell>
          <cell r="P146">
            <v>1</v>
          </cell>
          <cell r="Q146">
            <v>1</v>
          </cell>
          <cell r="R146">
            <v>1</v>
          </cell>
          <cell r="S146">
            <v>1</v>
          </cell>
          <cell r="T146">
            <v>1</v>
          </cell>
          <cell r="U146">
            <v>1</v>
          </cell>
          <cell r="V146">
            <v>1</v>
          </cell>
          <cell r="W146">
            <v>1</v>
          </cell>
          <cell r="X146">
            <v>1</v>
          </cell>
          <cell r="Y146">
            <v>1</v>
          </cell>
          <cell r="Z146">
            <v>1</v>
          </cell>
          <cell r="AA146">
            <v>1</v>
          </cell>
          <cell r="AB146">
            <v>1</v>
          </cell>
          <cell r="AC146">
            <v>1</v>
          </cell>
        </row>
        <row r="147">
          <cell r="A147">
            <v>124</v>
          </cell>
          <cell r="B147" t="str">
            <v>Cohuna</v>
          </cell>
          <cell r="C147">
            <v>0</v>
          </cell>
          <cell r="D147">
            <v>0</v>
          </cell>
          <cell r="E147">
            <v>0</v>
          </cell>
          <cell r="F147">
            <v>0</v>
          </cell>
          <cell r="G147" t="str">
            <v>Cohuna Municipal Library</v>
          </cell>
          <cell r="H147">
            <v>200</v>
          </cell>
          <cell r="I147" t="str">
            <v>Service</v>
          </cell>
          <cell r="J147">
            <v>1</v>
          </cell>
          <cell r="K147">
            <v>1</v>
          </cell>
          <cell r="L147">
            <v>1</v>
          </cell>
          <cell r="M147">
            <v>1</v>
          </cell>
          <cell r="N147">
            <v>1</v>
          </cell>
          <cell r="O147">
            <v>1</v>
          </cell>
          <cell r="P147">
            <v>1</v>
          </cell>
          <cell r="Q147">
            <v>1</v>
          </cell>
          <cell r="R147">
            <v>1</v>
          </cell>
          <cell r="S147">
            <v>1</v>
          </cell>
          <cell r="T147">
            <v>1</v>
          </cell>
          <cell r="U147">
            <v>1</v>
          </cell>
          <cell r="V147">
            <v>1</v>
          </cell>
          <cell r="W147">
            <v>1</v>
          </cell>
          <cell r="X147">
            <v>1</v>
          </cell>
          <cell r="Y147">
            <v>1</v>
          </cell>
          <cell r="Z147">
            <v>1</v>
          </cell>
          <cell r="AA147">
            <v>1</v>
          </cell>
          <cell r="AB147">
            <v>1</v>
          </cell>
          <cell r="AC147">
            <v>1</v>
          </cell>
        </row>
        <row r="148">
          <cell r="A148">
            <v>124</v>
          </cell>
          <cell r="B148" t="str">
            <v>Cohuna</v>
          </cell>
          <cell r="C148">
            <v>0</v>
          </cell>
          <cell r="D148">
            <v>0</v>
          </cell>
          <cell r="E148">
            <v>0</v>
          </cell>
          <cell r="F148">
            <v>0</v>
          </cell>
          <cell r="G148" t="str">
            <v>Cohuna Motor Inn</v>
          </cell>
          <cell r="H148">
            <v>200</v>
          </cell>
          <cell r="I148" t="str">
            <v>Accommodation</v>
          </cell>
          <cell r="J148">
            <v>1</v>
          </cell>
          <cell r="K148">
            <v>1</v>
          </cell>
          <cell r="L148">
            <v>1</v>
          </cell>
          <cell r="M148">
            <v>1</v>
          </cell>
          <cell r="N148">
            <v>1</v>
          </cell>
          <cell r="O148">
            <v>1</v>
          </cell>
          <cell r="P148">
            <v>1</v>
          </cell>
          <cell r="Q148">
            <v>1</v>
          </cell>
          <cell r="R148">
            <v>1</v>
          </cell>
          <cell r="S148">
            <v>1</v>
          </cell>
          <cell r="T148">
            <v>1</v>
          </cell>
          <cell r="U148">
            <v>1</v>
          </cell>
          <cell r="V148">
            <v>1</v>
          </cell>
          <cell r="W148">
            <v>1</v>
          </cell>
          <cell r="X148">
            <v>1</v>
          </cell>
          <cell r="Y148">
            <v>1</v>
          </cell>
          <cell r="Z148">
            <v>1</v>
          </cell>
          <cell r="AA148">
            <v>1</v>
          </cell>
          <cell r="AB148">
            <v>1</v>
          </cell>
          <cell r="AC148">
            <v>1</v>
          </cell>
        </row>
        <row r="149">
          <cell r="A149">
            <v>124</v>
          </cell>
          <cell r="B149" t="str">
            <v>Cohuna</v>
          </cell>
          <cell r="C149">
            <v>0</v>
          </cell>
          <cell r="D149">
            <v>0</v>
          </cell>
          <cell r="E149">
            <v>0</v>
          </cell>
          <cell r="F149">
            <v>0</v>
          </cell>
          <cell r="G149" t="str">
            <v>Cohuna Post Office</v>
          </cell>
          <cell r="H149">
            <v>200</v>
          </cell>
          <cell r="I149" t="str">
            <v>Serivce</v>
          </cell>
          <cell r="J149">
            <v>1</v>
          </cell>
          <cell r="K149">
            <v>1</v>
          </cell>
          <cell r="L149">
            <v>1</v>
          </cell>
          <cell r="M149">
            <v>1</v>
          </cell>
          <cell r="N149">
            <v>1</v>
          </cell>
          <cell r="O149">
            <v>1</v>
          </cell>
          <cell r="P149">
            <v>1</v>
          </cell>
          <cell r="Q149">
            <v>1</v>
          </cell>
          <cell r="R149">
            <v>1</v>
          </cell>
          <cell r="S149">
            <v>1</v>
          </cell>
          <cell r="T149">
            <v>1</v>
          </cell>
          <cell r="U149">
            <v>1</v>
          </cell>
          <cell r="V149">
            <v>1</v>
          </cell>
          <cell r="W149">
            <v>1</v>
          </cell>
          <cell r="X149">
            <v>1</v>
          </cell>
          <cell r="Y149">
            <v>1</v>
          </cell>
          <cell r="Z149">
            <v>1</v>
          </cell>
          <cell r="AA149">
            <v>1</v>
          </cell>
          <cell r="AB149">
            <v>1</v>
          </cell>
          <cell r="AC149">
            <v>1</v>
          </cell>
        </row>
        <row r="150">
          <cell r="A150">
            <v>124</v>
          </cell>
          <cell r="B150" t="str">
            <v>Cohuna</v>
          </cell>
          <cell r="C150">
            <v>0</v>
          </cell>
          <cell r="D150">
            <v>0</v>
          </cell>
          <cell r="E150">
            <v>0</v>
          </cell>
          <cell r="F150">
            <v>0</v>
          </cell>
          <cell r="G150" t="str">
            <v>Cohuna Baptist Church</v>
          </cell>
          <cell r="H150">
            <v>200</v>
          </cell>
          <cell r="I150" t="str">
            <v>Religion</v>
          </cell>
          <cell r="J150">
            <v>1</v>
          </cell>
          <cell r="K150">
            <v>1</v>
          </cell>
          <cell r="L150">
            <v>1</v>
          </cell>
          <cell r="M150">
            <v>1</v>
          </cell>
          <cell r="N150">
            <v>1</v>
          </cell>
          <cell r="O150">
            <v>1</v>
          </cell>
          <cell r="P150">
            <v>1</v>
          </cell>
          <cell r="Q150">
            <v>1</v>
          </cell>
          <cell r="R150">
            <v>1</v>
          </cell>
          <cell r="S150">
            <v>1</v>
          </cell>
          <cell r="T150">
            <v>1</v>
          </cell>
          <cell r="U150">
            <v>1</v>
          </cell>
          <cell r="V150">
            <v>1</v>
          </cell>
          <cell r="W150">
            <v>1</v>
          </cell>
          <cell r="X150">
            <v>1</v>
          </cell>
          <cell r="Y150">
            <v>1</v>
          </cell>
          <cell r="Z150">
            <v>1</v>
          </cell>
          <cell r="AA150">
            <v>1</v>
          </cell>
          <cell r="AB150">
            <v>1</v>
          </cell>
          <cell r="AC150">
            <v>1</v>
          </cell>
        </row>
        <row r="151">
          <cell r="A151">
            <v>124</v>
          </cell>
          <cell r="B151" t="str">
            <v>Cohuna</v>
          </cell>
          <cell r="C151">
            <v>0</v>
          </cell>
          <cell r="D151">
            <v>0</v>
          </cell>
          <cell r="E151">
            <v>0</v>
          </cell>
          <cell r="F151">
            <v>0</v>
          </cell>
          <cell r="G151" t="str">
            <v>Cohuna Anglican Church</v>
          </cell>
          <cell r="H151">
            <v>200</v>
          </cell>
          <cell r="I151" t="str">
            <v>Religion</v>
          </cell>
          <cell r="J151">
            <v>1</v>
          </cell>
          <cell r="K151">
            <v>1</v>
          </cell>
          <cell r="L151">
            <v>1</v>
          </cell>
          <cell r="M151">
            <v>1</v>
          </cell>
          <cell r="N151">
            <v>1</v>
          </cell>
          <cell r="O151">
            <v>1</v>
          </cell>
          <cell r="P151">
            <v>1</v>
          </cell>
          <cell r="Q151">
            <v>1</v>
          </cell>
          <cell r="R151">
            <v>1</v>
          </cell>
          <cell r="S151">
            <v>1</v>
          </cell>
          <cell r="T151">
            <v>1</v>
          </cell>
          <cell r="U151">
            <v>1</v>
          </cell>
          <cell r="V151">
            <v>1</v>
          </cell>
          <cell r="W151">
            <v>1</v>
          </cell>
          <cell r="X151">
            <v>1</v>
          </cell>
          <cell r="Y151">
            <v>1</v>
          </cell>
          <cell r="Z151">
            <v>1</v>
          </cell>
          <cell r="AA151">
            <v>1</v>
          </cell>
          <cell r="AB151">
            <v>1</v>
          </cell>
          <cell r="AC151">
            <v>1</v>
          </cell>
        </row>
        <row r="152">
          <cell r="A152">
            <v>124</v>
          </cell>
          <cell r="B152" t="str">
            <v>Cohuna</v>
          </cell>
          <cell r="C152">
            <v>0</v>
          </cell>
          <cell r="D152">
            <v>0</v>
          </cell>
          <cell r="E152">
            <v>0</v>
          </cell>
          <cell r="F152">
            <v>0</v>
          </cell>
          <cell r="G152" t="str">
            <v>Cohuna Pre School</v>
          </cell>
          <cell r="H152">
            <v>200</v>
          </cell>
          <cell r="I152" t="str">
            <v>Education</v>
          </cell>
          <cell r="J152">
            <v>1</v>
          </cell>
          <cell r="K152">
            <v>1</v>
          </cell>
          <cell r="L152">
            <v>1</v>
          </cell>
          <cell r="M152">
            <v>1</v>
          </cell>
          <cell r="N152">
            <v>1</v>
          </cell>
          <cell r="O152">
            <v>1</v>
          </cell>
          <cell r="P152">
            <v>1</v>
          </cell>
          <cell r="Q152">
            <v>1</v>
          </cell>
          <cell r="R152">
            <v>1</v>
          </cell>
          <cell r="S152">
            <v>1</v>
          </cell>
          <cell r="T152">
            <v>1</v>
          </cell>
          <cell r="U152">
            <v>1</v>
          </cell>
          <cell r="V152">
            <v>1</v>
          </cell>
          <cell r="W152">
            <v>1</v>
          </cell>
          <cell r="X152">
            <v>1</v>
          </cell>
          <cell r="Y152">
            <v>1</v>
          </cell>
          <cell r="Z152">
            <v>1</v>
          </cell>
          <cell r="AA152">
            <v>1</v>
          </cell>
          <cell r="AB152">
            <v>1</v>
          </cell>
          <cell r="AC152">
            <v>1</v>
          </cell>
        </row>
        <row r="153">
          <cell r="A153">
            <v>124</v>
          </cell>
          <cell r="B153" t="str">
            <v>Cohuna</v>
          </cell>
          <cell r="C153">
            <v>0</v>
          </cell>
          <cell r="D153">
            <v>0</v>
          </cell>
          <cell r="E153">
            <v>0</v>
          </cell>
          <cell r="F153">
            <v>0</v>
          </cell>
          <cell r="G153" t="str">
            <v>Cohuna Consolidated School</v>
          </cell>
          <cell r="H153">
            <v>200</v>
          </cell>
          <cell r="I153" t="str">
            <v>Education</v>
          </cell>
          <cell r="J153">
            <v>1</v>
          </cell>
          <cell r="K153">
            <v>1</v>
          </cell>
          <cell r="L153">
            <v>1</v>
          </cell>
          <cell r="M153">
            <v>1</v>
          </cell>
          <cell r="N153">
            <v>1</v>
          </cell>
          <cell r="O153">
            <v>1</v>
          </cell>
          <cell r="P153">
            <v>1</v>
          </cell>
          <cell r="Q153">
            <v>1</v>
          </cell>
          <cell r="R153">
            <v>1</v>
          </cell>
          <cell r="S153">
            <v>1</v>
          </cell>
          <cell r="T153">
            <v>1</v>
          </cell>
          <cell r="U153">
            <v>1</v>
          </cell>
          <cell r="V153">
            <v>1</v>
          </cell>
          <cell r="W153">
            <v>1</v>
          </cell>
          <cell r="X153">
            <v>1</v>
          </cell>
          <cell r="Y153">
            <v>1</v>
          </cell>
          <cell r="Z153">
            <v>1</v>
          </cell>
          <cell r="AA153">
            <v>1</v>
          </cell>
          <cell r="AB153">
            <v>1</v>
          </cell>
          <cell r="AC153">
            <v>1</v>
          </cell>
        </row>
        <row r="154">
          <cell r="A154">
            <v>124</v>
          </cell>
          <cell r="B154" t="str">
            <v>Cohuna</v>
          </cell>
          <cell r="C154">
            <v>0</v>
          </cell>
          <cell r="D154">
            <v>0</v>
          </cell>
          <cell r="E154">
            <v>0</v>
          </cell>
          <cell r="F154">
            <v>0</v>
          </cell>
          <cell r="G154" t="str">
            <v>Cohuna Secondary School</v>
          </cell>
          <cell r="H154">
            <v>200</v>
          </cell>
          <cell r="I154" t="str">
            <v>Education</v>
          </cell>
          <cell r="J154">
            <v>1</v>
          </cell>
          <cell r="K154">
            <v>1</v>
          </cell>
          <cell r="L154">
            <v>1</v>
          </cell>
          <cell r="M154">
            <v>1</v>
          </cell>
          <cell r="N154">
            <v>1</v>
          </cell>
          <cell r="O154">
            <v>1</v>
          </cell>
          <cell r="P154">
            <v>1</v>
          </cell>
          <cell r="Q154">
            <v>1</v>
          </cell>
          <cell r="R154">
            <v>1</v>
          </cell>
          <cell r="S154">
            <v>1</v>
          </cell>
          <cell r="T154">
            <v>1</v>
          </cell>
          <cell r="U154">
            <v>1</v>
          </cell>
          <cell r="V154">
            <v>1</v>
          </cell>
          <cell r="W154">
            <v>1</v>
          </cell>
          <cell r="X154">
            <v>1</v>
          </cell>
          <cell r="Y154">
            <v>1</v>
          </cell>
          <cell r="Z154">
            <v>1</v>
          </cell>
          <cell r="AA154">
            <v>1</v>
          </cell>
          <cell r="AB154">
            <v>1</v>
          </cell>
          <cell r="AC154">
            <v>1</v>
          </cell>
        </row>
        <row r="155">
          <cell r="A155">
            <v>124</v>
          </cell>
          <cell r="B155" t="str">
            <v>Cohuna</v>
          </cell>
          <cell r="C155">
            <v>0</v>
          </cell>
          <cell r="D155">
            <v>0</v>
          </cell>
          <cell r="E155">
            <v>0</v>
          </cell>
          <cell r="F155">
            <v>0</v>
          </cell>
          <cell r="G155" t="str">
            <v>Cohuna District Hospital</v>
          </cell>
          <cell r="H155">
            <v>200</v>
          </cell>
          <cell r="I155" t="str">
            <v>Medical</v>
          </cell>
          <cell r="J155">
            <v>1</v>
          </cell>
          <cell r="K155">
            <v>1</v>
          </cell>
          <cell r="L155">
            <v>1</v>
          </cell>
          <cell r="M155">
            <v>1</v>
          </cell>
          <cell r="N155">
            <v>1</v>
          </cell>
          <cell r="O155">
            <v>1</v>
          </cell>
          <cell r="P155">
            <v>1</v>
          </cell>
          <cell r="Q155">
            <v>1</v>
          </cell>
          <cell r="R155">
            <v>1</v>
          </cell>
          <cell r="S155">
            <v>1</v>
          </cell>
          <cell r="T155">
            <v>1</v>
          </cell>
          <cell r="U155">
            <v>1</v>
          </cell>
          <cell r="V155">
            <v>1</v>
          </cell>
          <cell r="W155">
            <v>1</v>
          </cell>
          <cell r="X155">
            <v>1</v>
          </cell>
          <cell r="Y155">
            <v>1</v>
          </cell>
          <cell r="Z155">
            <v>1</v>
          </cell>
          <cell r="AA155">
            <v>1</v>
          </cell>
          <cell r="AB155">
            <v>1</v>
          </cell>
          <cell r="AC155">
            <v>1</v>
          </cell>
        </row>
        <row r="156">
          <cell r="A156">
            <v>161</v>
          </cell>
          <cell r="B156" t="str">
            <v>Leitchville</v>
          </cell>
          <cell r="C156">
            <v>0</v>
          </cell>
          <cell r="D156">
            <v>0</v>
          </cell>
          <cell r="E156">
            <v>0</v>
          </cell>
          <cell r="F156">
            <v>0</v>
          </cell>
          <cell r="G156" t="str">
            <v>Murray Goulburn</v>
          </cell>
          <cell r="H156">
            <v>200</v>
          </cell>
          <cell r="I156" t="str">
            <v>Cheese Manufacturer</v>
          </cell>
          <cell r="J156">
            <v>1</v>
          </cell>
          <cell r="K156">
            <v>1</v>
          </cell>
          <cell r="L156">
            <v>1</v>
          </cell>
          <cell r="M156">
            <v>1</v>
          </cell>
          <cell r="N156">
            <v>1</v>
          </cell>
          <cell r="O156">
            <v>1</v>
          </cell>
          <cell r="P156">
            <v>1</v>
          </cell>
          <cell r="Q156">
            <v>1</v>
          </cell>
          <cell r="R156">
            <v>1</v>
          </cell>
          <cell r="S156">
            <v>1</v>
          </cell>
          <cell r="T156">
            <v>1</v>
          </cell>
          <cell r="U156">
            <v>1</v>
          </cell>
          <cell r="V156">
            <v>1</v>
          </cell>
          <cell r="W156">
            <v>1</v>
          </cell>
          <cell r="X156">
            <v>1</v>
          </cell>
          <cell r="Y156">
            <v>1</v>
          </cell>
          <cell r="Z156">
            <v>1</v>
          </cell>
          <cell r="AA156">
            <v>1</v>
          </cell>
          <cell r="AB156">
            <v>1</v>
          </cell>
          <cell r="AC156">
            <v>1</v>
          </cell>
        </row>
        <row r="157">
          <cell r="A157">
            <v>161</v>
          </cell>
          <cell r="B157" t="str">
            <v>Leitchville</v>
          </cell>
          <cell r="C157">
            <v>0</v>
          </cell>
          <cell r="D157">
            <v>0</v>
          </cell>
          <cell r="E157">
            <v>0</v>
          </cell>
          <cell r="F157">
            <v>0</v>
          </cell>
          <cell r="G157" t="str">
            <v>Lville Veterinary Clinic</v>
          </cell>
          <cell r="H157">
            <v>200</v>
          </cell>
          <cell r="I157" t="str">
            <v/>
          </cell>
          <cell r="J157">
            <v>1</v>
          </cell>
          <cell r="K157">
            <v>1</v>
          </cell>
          <cell r="L157">
            <v>1</v>
          </cell>
          <cell r="M157">
            <v>1</v>
          </cell>
          <cell r="N157">
            <v>1</v>
          </cell>
          <cell r="O157">
            <v>1</v>
          </cell>
          <cell r="P157">
            <v>1</v>
          </cell>
          <cell r="Q157">
            <v>1</v>
          </cell>
          <cell r="R157">
            <v>1</v>
          </cell>
          <cell r="S157">
            <v>1</v>
          </cell>
          <cell r="T157">
            <v>1</v>
          </cell>
          <cell r="U157">
            <v>1</v>
          </cell>
          <cell r="V157">
            <v>1</v>
          </cell>
          <cell r="W157">
            <v>1</v>
          </cell>
          <cell r="X157">
            <v>1</v>
          </cell>
          <cell r="Y157">
            <v>1</v>
          </cell>
          <cell r="Z157">
            <v>1</v>
          </cell>
          <cell r="AA157">
            <v>1</v>
          </cell>
          <cell r="AB157">
            <v>1</v>
          </cell>
          <cell r="AC157">
            <v>1</v>
          </cell>
        </row>
        <row r="158">
          <cell r="A158">
            <v>161</v>
          </cell>
          <cell r="B158" t="str">
            <v>Leitchville</v>
          </cell>
          <cell r="C158">
            <v>0</v>
          </cell>
          <cell r="D158">
            <v>0</v>
          </cell>
          <cell r="E158">
            <v>0</v>
          </cell>
          <cell r="F158">
            <v>0</v>
          </cell>
          <cell r="G158" t="str">
            <v>Lville Hotel</v>
          </cell>
          <cell r="H158">
            <v>200</v>
          </cell>
          <cell r="I158" t="str">
            <v/>
          </cell>
          <cell r="J158">
            <v>1</v>
          </cell>
          <cell r="K158">
            <v>1</v>
          </cell>
          <cell r="L158">
            <v>1</v>
          </cell>
          <cell r="M158">
            <v>1</v>
          </cell>
          <cell r="N158">
            <v>1</v>
          </cell>
          <cell r="O158">
            <v>1</v>
          </cell>
          <cell r="P158">
            <v>1</v>
          </cell>
          <cell r="Q158">
            <v>1</v>
          </cell>
          <cell r="R158">
            <v>1</v>
          </cell>
          <cell r="S158">
            <v>1</v>
          </cell>
          <cell r="T158">
            <v>1</v>
          </cell>
          <cell r="U158">
            <v>1</v>
          </cell>
          <cell r="V158">
            <v>1</v>
          </cell>
          <cell r="W158">
            <v>1</v>
          </cell>
          <cell r="X158">
            <v>1</v>
          </cell>
          <cell r="Y158">
            <v>1</v>
          </cell>
          <cell r="Z158">
            <v>1</v>
          </cell>
          <cell r="AA158">
            <v>1</v>
          </cell>
          <cell r="AB158">
            <v>1</v>
          </cell>
          <cell r="AC158">
            <v>1</v>
          </cell>
        </row>
        <row r="159">
          <cell r="A159">
            <v>161</v>
          </cell>
          <cell r="B159" t="str">
            <v>Leitchville</v>
          </cell>
          <cell r="C159">
            <v>0</v>
          </cell>
          <cell r="D159">
            <v>0</v>
          </cell>
          <cell r="E159">
            <v>0</v>
          </cell>
          <cell r="F159">
            <v>0</v>
          </cell>
          <cell r="G159" t="str">
            <v>Lville IGA Groocer</v>
          </cell>
          <cell r="H159">
            <v>200</v>
          </cell>
          <cell r="I159" t="str">
            <v/>
          </cell>
          <cell r="J159">
            <v>1</v>
          </cell>
          <cell r="K159">
            <v>1</v>
          </cell>
          <cell r="L159">
            <v>1</v>
          </cell>
          <cell r="M159">
            <v>1</v>
          </cell>
          <cell r="N159">
            <v>1</v>
          </cell>
          <cell r="O159">
            <v>1</v>
          </cell>
          <cell r="P159">
            <v>1</v>
          </cell>
          <cell r="Q159">
            <v>1</v>
          </cell>
          <cell r="R159">
            <v>1</v>
          </cell>
          <cell r="S159">
            <v>1</v>
          </cell>
          <cell r="T159">
            <v>1</v>
          </cell>
          <cell r="U159">
            <v>1</v>
          </cell>
          <cell r="V159">
            <v>1</v>
          </cell>
          <cell r="W159">
            <v>1</v>
          </cell>
          <cell r="X159">
            <v>1</v>
          </cell>
          <cell r="Y159">
            <v>1</v>
          </cell>
          <cell r="Z159">
            <v>1</v>
          </cell>
          <cell r="AA159">
            <v>1</v>
          </cell>
          <cell r="AB159">
            <v>1</v>
          </cell>
          <cell r="AC159">
            <v>1</v>
          </cell>
        </row>
        <row r="160">
          <cell r="A160">
            <v>161</v>
          </cell>
          <cell r="B160" t="str">
            <v>Leitchville</v>
          </cell>
          <cell r="C160">
            <v>0</v>
          </cell>
          <cell r="D160">
            <v>0</v>
          </cell>
          <cell r="E160">
            <v>0</v>
          </cell>
          <cell r="F160">
            <v>0</v>
          </cell>
          <cell r="G160" t="str">
            <v>Fry's IAMA</v>
          </cell>
          <cell r="H160">
            <v>200</v>
          </cell>
          <cell r="I160" t="str">
            <v/>
          </cell>
          <cell r="J160">
            <v>1</v>
          </cell>
          <cell r="K160">
            <v>1</v>
          </cell>
          <cell r="L160">
            <v>1</v>
          </cell>
          <cell r="M160">
            <v>1</v>
          </cell>
          <cell r="N160">
            <v>1</v>
          </cell>
          <cell r="O160">
            <v>1</v>
          </cell>
          <cell r="P160">
            <v>1</v>
          </cell>
          <cell r="Q160">
            <v>1</v>
          </cell>
          <cell r="R160">
            <v>1</v>
          </cell>
          <cell r="S160">
            <v>1</v>
          </cell>
          <cell r="T160">
            <v>1</v>
          </cell>
          <cell r="U160">
            <v>1</v>
          </cell>
          <cell r="V160">
            <v>1</v>
          </cell>
          <cell r="W160">
            <v>1</v>
          </cell>
          <cell r="X160">
            <v>1</v>
          </cell>
          <cell r="Y160">
            <v>1</v>
          </cell>
          <cell r="Z160">
            <v>1</v>
          </cell>
          <cell r="AA160">
            <v>1</v>
          </cell>
          <cell r="AB160">
            <v>1</v>
          </cell>
          <cell r="AC160">
            <v>1</v>
          </cell>
        </row>
        <row r="161">
          <cell r="A161">
            <v>158</v>
          </cell>
          <cell r="B161" t="str">
            <v>Koondrook</v>
          </cell>
          <cell r="C161">
            <v>0</v>
          </cell>
          <cell r="D161">
            <v>0</v>
          </cell>
          <cell r="E161">
            <v>0</v>
          </cell>
          <cell r="F161">
            <v>0</v>
          </cell>
          <cell r="G161" t="str">
            <v>Arbuthnot Sawmills</v>
          </cell>
          <cell r="H161">
            <v>200</v>
          </cell>
          <cell r="I161" t="str">
            <v>Milling Kiln drying</v>
          </cell>
          <cell r="J161">
            <v>1</v>
          </cell>
          <cell r="K161">
            <v>1</v>
          </cell>
          <cell r="L161">
            <v>1</v>
          </cell>
          <cell r="M161">
            <v>1</v>
          </cell>
          <cell r="N161">
            <v>1</v>
          </cell>
          <cell r="O161">
            <v>1</v>
          </cell>
          <cell r="P161">
            <v>1</v>
          </cell>
          <cell r="Q161">
            <v>1</v>
          </cell>
          <cell r="R161">
            <v>1</v>
          </cell>
          <cell r="S161">
            <v>1</v>
          </cell>
          <cell r="T161">
            <v>1</v>
          </cell>
          <cell r="U161">
            <v>1</v>
          </cell>
          <cell r="V161">
            <v>1</v>
          </cell>
          <cell r="W161">
            <v>1</v>
          </cell>
          <cell r="X161">
            <v>1</v>
          </cell>
          <cell r="Y161">
            <v>1</v>
          </cell>
          <cell r="Z161">
            <v>1</v>
          </cell>
          <cell r="AA161">
            <v>1</v>
          </cell>
          <cell r="AB161">
            <v>1</v>
          </cell>
          <cell r="AC161">
            <v>1</v>
          </cell>
        </row>
        <row r="162">
          <cell r="A162">
            <v>158</v>
          </cell>
          <cell r="B162" t="str">
            <v>Koondrook</v>
          </cell>
          <cell r="C162">
            <v>0</v>
          </cell>
          <cell r="D162">
            <v>0</v>
          </cell>
          <cell r="E162">
            <v>0</v>
          </cell>
          <cell r="F162">
            <v>0</v>
          </cell>
          <cell r="G162" t="str">
            <v>River Redgum Furniture</v>
          </cell>
          <cell r="H162">
            <v>200</v>
          </cell>
          <cell r="I162" t="str">
            <v>Furniture</v>
          </cell>
          <cell r="J162">
            <v>1</v>
          </cell>
          <cell r="K162">
            <v>1</v>
          </cell>
          <cell r="L162">
            <v>1</v>
          </cell>
          <cell r="M162">
            <v>1</v>
          </cell>
          <cell r="N162">
            <v>1</v>
          </cell>
          <cell r="O162">
            <v>1</v>
          </cell>
          <cell r="P162">
            <v>1</v>
          </cell>
          <cell r="Q162">
            <v>1</v>
          </cell>
          <cell r="R162">
            <v>1</v>
          </cell>
          <cell r="S162">
            <v>1</v>
          </cell>
          <cell r="T162">
            <v>1</v>
          </cell>
          <cell r="U162">
            <v>1</v>
          </cell>
          <cell r="V162">
            <v>1</v>
          </cell>
          <cell r="W162">
            <v>1</v>
          </cell>
          <cell r="X162">
            <v>1</v>
          </cell>
          <cell r="Y162">
            <v>1</v>
          </cell>
          <cell r="Z162">
            <v>1</v>
          </cell>
          <cell r="AA162">
            <v>1</v>
          </cell>
          <cell r="AB162">
            <v>1</v>
          </cell>
          <cell r="AC162">
            <v>1</v>
          </cell>
        </row>
        <row r="163">
          <cell r="A163">
            <v>158</v>
          </cell>
          <cell r="B163" t="str">
            <v>Koondrook</v>
          </cell>
          <cell r="C163">
            <v>0</v>
          </cell>
          <cell r="D163">
            <v>0</v>
          </cell>
          <cell r="E163">
            <v>0</v>
          </cell>
          <cell r="F163">
            <v>0</v>
          </cell>
          <cell r="G163" t="str">
            <v>Molins Retail</v>
          </cell>
          <cell r="H163">
            <v>200</v>
          </cell>
          <cell r="I163" t="str">
            <v>Retail</v>
          </cell>
          <cell r="J163">
            <v>1</v>
          </cell>
          <cell r="K163">
            <v>1</v>
          </cell>
          <cell r="L163">
            <v>1</v>
          </cell>
          <cell r="M163">
            <v>1</v>
          </cell>
          <cell r="N163">
            <v>1</v>
          </cell>
          <cell r="O163">
            <v>1</v>
          </cell>
          <cell r="P163">
            <v>1</v>
          </cell>
          <cell r="Q163">
            <v>1</v>
          </cell>
          <cell r="R163">
            <v>1</v>
          </cell>
          <cell r="S163">
            <v>1</v>
          </cell>
          <cell r="T163">
            <v>1</v>
          </cell>
          <cell r="U163">
            <v>1</v>
          </cell>
          <cell r="V163">
            <v>1</v>
          </cell>
          <cell r="W163">
            <v>1</v>
          </cell>
          <cell r="X163">
            <v>1</v>
          </cell>
          <cell r="Y163">
            <v>1</v>
          </cell>
          <cell r="Z163">
            <v>1</v>
          </cell>
          <cell r="AA163">
            <v>1</v>
          </cell>
          <cell r="AB163">
            <v>1</v>
          </cell>
          <cell r="AC163">
            <v>1</v>
          </cell>
        </row>
        <row r="164">
          <cell r="A164">
            <v>158</v>
          </cell>
          <cell r="B164" t="str">
            <v>Koondrook</v>
          </cell>
          <cell r="C164">
            <v>0</v>
          </cell>
          <cell r="D164">
            <v>0</v>
          </cell>
          <cell r="E164">
            <v>0</v>
          </cell>
          <cell r="F164">
            <v>0</v>
          </cell>
          <cell r="G164" t="str">
            <v>Border Packers</v>
          </cell>
          <cell r="H164">
            <v>200</v>
          </cell>
          <cell r="I164" t="str">
            <v>Citrus</v>
          </cell>
          <cell r="J164">
            <v>1</v>
          </cell>
          <cell r="K164">
            <v>1</v>
          </cell>
          <cell r="L164">
            <v>1</v>
          </cell>
          <cell r="M164">
            <v>1</v>
          </cell>
          <cell r="N164">
            <v>1</v>
          </cell>
          <cell r="O164">
            <v>1</v>
          </cell>
          <cell r="P164">
            <v>1</v>
          </cell>
          <cell r="Q164">
            <v>1</v>
          </cell>
          <cell r="R164">
            <v>1</v>
          </cell>
          <cell r="S164">
            <v>1</v>
          </cell>
          <cell r="T164">
            <v>1</v>
          </cell>
          <cell r="U164">
            <v>1</v>
          </cell>
          <cell r="V164">
            <v>1</v>
          </cell>
          <cell r="W164">
            <v>1</v>
          </cell>
          <cell r="X164">
            <v>1</v>
          </cell>
          <cell r="Y164">
            <v>1</v>
          </cell>
          <cell r="Z164">
            <v>1</v>
          </cell>
          <cell r="AA164">
            <v>1</v>
          </cell>
          <cell r="AB164">
            <v>1</v>
          </cell>
          <cell r="AC164">
            <v>1</v>
          </cell>
        </row>
        <row r="165">
          <cell r="A165">
            <v>158</v>
          </cell>
          <cell r="B165" t="str">
            <v>Koondrook</v>
          </cell>
          <cell r="C165">
            <v>0</v>
          </cell>
          <cell r="D165">
            <v>0</v>
          </cell>
          <cell r="E165">
            <v>0</v>
          </cell>
          <cell r="F165">
            <v>0</v>
          </cell>
          <cell r="G165" t="str">
            <v>Frankling Grains</v>
          </cell>
          <cell r="H165">
            <v>200</v>
          </cell>
          <cell r="I165" t="str">
            <v>Grain</v>
          </cell>
          <cell r="J165">
            <v>1</v>
          </cell>
          <cell r="K165">
            <v>1</v>
          </cell>
          <cell r="L165">
            <v>1</v>
          </cell>
          <cell r="M165">
            <v>1</v>
          </cell>
          <cell r="N165">
            <v>1</v>
          </cell>
          <cell r="O165">
            <v>1</v>
          </cell>
          <cell r="P165">
            <v>1</v>
          </cell>
          <cell r="Q165">
            <v>1</v>
          </cell>
          <cell r="R165">
            <v>1</v>
          </cell>
          <cell r="S165">
            <v>1</v>
          </cell>
          <cell r="T165">
            <v>1</v>
          </cell>
          <cell r="U165">
            <v>1</v>
          </cell>
          <cell r="V165">
            <v>1</v>
          </cell>
          <cell r="W165">
            <v>1</v>
          </cell>
          <cell r="X165">
            <v>1</v>
          </cell>
          <cell r="Y165">
            <v>1</v>
          </cell>
          <cell r="Z165">
            <v>1</v>
          </cell>
          <cell r="AA165">
            <v>1</v>
          </cell>
          <cell r="AB165">
            <v>1</v>
          </cell>
          <cell r="AC165">
            <v>1</v>
          </cell>
        </row>
        <row r="166">
          <cell r="A166">
            <v>158</v>
          </cell>
          <cell r="B166" t="str">
            <v>Koondrook</v>
          </cell>
          <cell r="C166">
            <v>0</v>
          </cell>
          <cell r="D166">
            <v>0</v>
          </cell>
          <cell r="E166">
            <v>0</v>
          </cell>
          <cell r="F166">
            <v>0</v>
          </cell>
          <cell r="G166" t="str">
            <v>Natural Edge Furniture</v>
          </cell>
          <cell r="H166">
            <v>200</v>
          </cell>
          <cell r="I166" t="str">
            <v>Furniture</v>
          </cell>
          <cell r="J166">
            <v>1</v>
          </cell>
          <cell r="K166">
            <v>1</v>
          </cell>
          <cell r="L166">
            <v>1</v>
          </cell>
          <cell r="M166">
            <v>1</v>
          </cell>
          <cell r="N166">
            <v>1</v>
          </cell>
          <cell r="O166">
            <v>1</v>
          </cell>
          <cell r="P166">
            <v>1</v>
          </cell>
          <cell r="Q166">
            <v>1</v>
          </cell>
          <cell r="R166">
            <v>1</v>
          </cell>
          <cell r="S166">
            <v>1</v>
          </cell>
          <cell r="T166">
            <v>1</v>
          </cell>
          <cell r="U166">
            <v>1</v>
          </cell>
          <cell r="V166">
            <v>1</v>
          </cell>
          <cell r="W166">
            <v>1</v>
          </cell>
          <cell r="X166">
            <v>1</v>
          </cell>
          <cell r="Y166">
            <v>1</v>
          </cell>
          <cell r="Z166">
            <v>1</v>
          </cell>
          <cell r="AA166">
            <v>1</v>
          </cell>
          <cell r="AB166">
            <v>1</v>
          </cell>
          <cell r="AC166">
            <v>1</v>
          </cell>
        </row>
        <row r="167">
          <cell r="A167">
            <v>158</v>
          </cell>
          <cell r="B167" t="str">
            <v>Koondrook</v>
          </cell>
          <cell r="C167">
            <v>0</v>
          </cell>
          <cell r="D167">
            <v>0</v>
          </cell>
          <cell r="E167">
            <v>0</v>
          </cell>
          <cell r="F167">
            <v>0</v>
          </cell>
          <cell r="G167" t="str">
            <v>Penglase Auto Panels</v>
          </cell>
          <cell r="H167">
            <v>200</v>
          </cell>
          <cell r="I167" t="str">
            <v>Paint/Repair</v>
          </cell>
          <cell r="J167">
            <v>1</v>
          </cell>
          <cell r="K167">
            <v>1</v>
          </cell>
          <cell r="L167">
            <v>1</v>
          </cell>
          <cell r="M167">
            <v>1</v>
          </cell>
          <cell r="N167">
            <v>1</v>
          </cell>
          <cell r="O167">
            <v>1</v>
          </cell>
          <cell r="P167">
            <v>1</v>
          </cell>
          <cell r="Q167">
            <v>1</v>
          </cell>
          <cell r="R167">
            <v>1</v>
          </cell>
          <cell r="S167">
            <v>1</v>
          </cell>
          <cell r="T167">
            <v>1</v>
          </cell>
          <cell r="U167">
            <v>1</v>
          </cell>
          <cell r="V167">
            <v>1</v>
          </cell>
          <cell r="W167">
            <v>1</v>
          </cell>
          <cell r="X167">
            <v>1</v>
          </cell>
          <cell r="Y167">
            <v>1</v>
          </cell>
          <cell r="Z167">
            <v>1</v>
          </cell>
          <cell r="AA167">
            <v>1</v>
          </cell>
          <cell r="AB167">
            <v>1</v>
          </cell>
          <cell r="AC167">
            <v>1</v>
          </cell>
        </row>
        <row r="168">
          <cell r="A168">
            <v>158</v>
          </cell>
          <cell r="B168" t="str">
            <v>Koondrook</v>
          </cell>
          <cell r="C168">
            <v>0</v>
          </cell>
          <cell r="D168">
            <v>0</v>
          </cell>
          <cell r="E168">
            <v>0</v>
          </cell>
          <cell r="F168">
            <v>0</v>
          </cell>
          <cell r="G168" t="str">
            <v>Tubar Irrigation</v>
          </cell>
          <cell r="H168">
            <v>200</v>
          </cell>
          <cell r="I168" t="str">
            <v>Manufacture</v>
          </cell>
          <cell r="J168">
            <v>1</v>
          </cell>
          <cell r="K168">
            <v>1</v>
          </cell>
          <cell r="L168">
            <v>1</v>
          </cell>
          <cell r="M168">
            <v>1</v>
          </cell>
          <cell r="N168">
            <v>1</v>
          </cell>
          <cell r="O168">
            <v>1</v>
          </cell>
          <cell r="P168">
            <v>1</v>
          </cell>
          <cell r="Q168">
            <v>1</v>
          </cell>
          <cell r="R168">
            <v>1</v>
          </cell>
          <cell r="S168">
            <v>1</v>
          </cell>
          <cell r="T168">
            <v>1</v>
          </cell>
          <cell r="U168">
            <v>1</v>
          </cell>
          <cell r="V168">
            <v>1</v>
          </cell>
          <cell r="W168">
            <v>1</v>
          </cell>
          <cell r="X168">
            <v>1</v>
          </cell>
          <cell r="Y168">
            <v>1</v>
          </cell>
          <cell r="Z168">
            <v>1</v>
          </cell>
          <cell r="AA168">
            <v>1</v>
          </cell>
          <cell r="AB168">
            <v>1</v>
          </cell>
          <cell r="AC168">
            <v>1</v>
          </cell>
        </row>
        <row r="169">
          <cell r="A169">
            <v>158</v>
          </cell>
          <cell r="B169" t="str">
            <v>Koondrook</v>
          </cell>
          <cell r="C169">
            <v>0</v>
          </cell>
          <cell r="D169">
            <v>0</v>
          </cell>
          <cell r="E169">
            <v>0</v>
          </cell>
          <cell r="F169">
            <v>0</v>
          </cell>
          <cell r="G169" t="str">
            <v>Redgum Refinery</v>
          </cell>
          <cell r="H169">
            <v>200</v>
          </cell>
          <cell r="I169" t="str">
            <v>Furniture</v>
          </cell>
          <cell r="J169">
            <v>1</v>
          </cell>
          <cell r="K169">
            <v>1</v>
          </cell>
          <cell r="L169">
            <v>1</v>
          </cell>
          <cell r="M169">
            <v>1</v>
          </cell>
          <cell r="N169">
            <v>1</v>
          </cell>
          <cell r="O169">
            <v>1</v>
          </cell>
          <cell r="P169">
            <v>1</v>
          </cell>
          <cell r="Q169">
            <v>1</v>
          </cell>
          <cell r="R169">
            <v>1</v>
          </cell>
          <cell r="S169">
            <v>1</v>
          </cell>
          <cell r="T169">
            <v>1</v>
          </cell>
          <cell r="U169">
            <v>1</v>
          </cell>
          <cell r="V169">
            <v>1</v>
          </cell>
          <cell r="W169">
            <v>1</v>
          </cell>
          <cell r="X169">
            <v>1</v>
          </cell>
          <cell r="Y169">
            <v>1</v>
          </cell>
          <cell r="Z169">
            <v>1</v>
          </cell>
          <cell r="AA169">
            <v>1</v>
          </cell>
          <cell r="AB169">
            <v>1</v>
          </cell>
          <cell r="AC169">
            <v>1</v>
          </cell>
        </row>
        <row r="170">
          <cell r="A170">
            <v>158</v>
          </cell>
          <cell r="B170" t="str">
            <v>Koondrook</v>
          </cell>
          <cell r="C170">
            <v>0</v>
          </cell>
          <cell r="D170">
            <v>0</v>
          </cell>
          <cell r="E170">
            <v>0</v>
          </cell>
          <cell r="F170">
            <v>0</v>
          </cell>
          <cell r="G170" t="str">
            <v>O'Brien Sawmilling</v>
          </cell>
          <cell r="H170">
            <v>200</v>
          </cell>
          <cell r="I170" t="str">
            <v>Kiln Drying</v>
          </cell>
          <cell r="J170">
            <v>1</v>
          </cell>
          <cell r="K170">
            <v>1</v>
          </cell>
          <cell r="L170">
            <v>1</v>
          </cell>
          <cell r="M170">
            <v>1</v>
          </cell>
          <cell r="N170">
            <v>1</v>
          </cell>
          <cell r="O170">
            <v>1</v>
          </cell>
          <cell r="P170">
            <v>1</v>
          </cell>
          <cell r="Q170">
            <v>1</v>
          </cell>
          <cell r="R170">
            <v>1</v>
          </cell>
          <cell r="S170">
            <v>1</v>
          </cell>
          <cell r="T170">
            <v>1</v>
          </cell>
          <cell r="U170">
            <v>1</v>
          </cell>
          <cell r="V170">
            <v>1</v>
          </cell>
          <cell r="W170">
            <v>1</v>
          </cell>
          <cell r="X170">
            <v>1</v>
          </cell>
          <cell r="Y170">
            <v>1</v>
          </cell>
          <cell r="Z170">
            <v>1</v>
          </cell>
          <cell r="AA170">
            <v>1</v>
          </cell>
          <cell r="AB170">
            <v>1</v>
          </cell>
          <cell r="AC170">
            <v>1</v>
          </cell>
        </row>
        <row r="171">
          <cell r="A171">
            <v>151</v>
          </cell>
          <cell r="B171" t="str">
            <v>Barham</v>
          </cell>
          <cell r="C171">
            <v>0</v>
          </cell>
          <cell r="D171">
            <v>0</v>
          </cell>
          <cell r="E171">
            <v>0</v>
          </cell>
          <cell r="F171">
            <v>0</v>
          </cell>
          <cell r="G171" t="str">
            <v>Bonum Sawmills</v>
          </cell>
          <cell r="H171">
            <v>200</v>
          </cell>
          <cell r="I171" t="str">
            <v>Milling Kiln drying</v>
          </cell>
          <cell r="J171">
            <v>1</v>
          </cell>
          <cell r="K171">
            <v>1</v>
          </cell>
          <cell r="L171">
            <v>1</v>
          </cell>
          <cell r="M171">
            <v>1</v>
          </cell>
          <cell r="N171">
            <v>1</v>
          </cell>
          <cell r="O171">
            <v>1</v>
          </cell>
          <cell r="P171">
            <v>1</v>
          </cell>
          <cell r="Q171">
            <v>1</v>
          </cell>
          <cell r="R171">
            <v>1</v>
          </cell>
          <cell r="S171">
            <v>1</v>
          </cell>
          <cell r="T171">
            <v>1</v>
          </cell>
          <cell r="U171">
            <v>1</v>
          </cell>
          <cell r="V171">
            <v>1</v>
          </cell>
          <cell r="W171">
            <v>1</v>
          </cell>
          <cell r="X171">
            <v>1</v>
          </cell>
          <cell r="Y171">
            <v>1</v>
          </cell>
          <cell r="Z171">
            <v>1</v>
          </cell>
          <cell r="AA171">
            <v>1</v>
          </cell>
          <cell r="AB171">
            <v>1</v>
          </cell>
          <cell r="AC171">
            <v>1</v>
          </cell>
        </row>
        <row r="172">
          <cell r="A172">
            <v>151</v>
          </cell>
          <cell r="B172" t="str">
            <v>Barham</v>
          </cell>
          <cell r="C172">
            <v>0</v>
          </cell>
          <cell r="D172">
            <v>0</v>
          </cell>
          <cell r="E172">
            <v>0</v>
          </cell>
          <cell r="F172">
            <v>0</v>
          </cell>
          <cell r="G172" t="str">
            <v>Barham Services Club</v>
          </cell>
          <cell r="H172">
            <v>200</v>
          </cell>
          <cell r="I172" t="str">
            <v>Service Club</v>
          </cell>
          <cell r="J172">
            <v>1</v>
          </cell>
          <cell r="K172">
            <v>1</v>
          </cell>
          <cell r="L172">
            <v>1</v>
          </cell>
          <cell r="M172">
            <v>1</v>
          </cell>
          <cell r="N172">
            <v>1</v>
          </cell>
          <cell r="O172">
            <v>1</v>
          </cell>
          <cell r="P172">
            <v>1</v>
          </cell>
          <cell r="Q172">
            <v>1</v>
          </cell>
          <cell r="R172">
            <v>1</v>
          </cell>
          <cell r="S172">
            <v>1</v>
          </cell>
          <cell r="T172">
            <v>1</v>
          </cell>
          <cell r="U172">
            <v>1</v>
          </cell>
          <cell r="V172">
            <v>1</v>
          </cell>
          <cell r="W172">
            <v>1</v>
          </cell>
          <cell r="X172">
            <v>1</v>
          </cell>
          <cell r="Y172">
            <v>1</v>
          </cell>
          <cell r="Z172">
            <v>1</v>
          </cell>
          <cell r="AA172">
            <v>1</v>
          </cell>
          <cell r="AB172">
            <v>1</v>
          </cell>
          <cell r="AC172">
            <v>1</v>
          </cell>
        </row>
        <row r="173">
          <cell r="A173">
            <v>138</v>
          </cell>
          <cell r="B173" t="str">
            <v>Talbot</v>
          </cell>
          <cell r="C173">
            <v>0</v>
          </cell>
          <cell r="D173">
            <v>0</v>
          </cell>
          <cell r="E173">
            <v>0</v>
          </cell>
          <cell r="F173">
            <v>0</v>
          </cell>
          <cell r="G173" t="str">
            <v>Talbot Resource Centre</v>
          </cell>
          <cell r="H173">
            <v>200</v>
          </cell>
          <cell r="I173" t="str">
            <v>Community Centre</v>
          </cell>
          <cell r="J173">
            <v>1</v>
          </cell>
          <cell r="K173">
            <v>1</v>
          </cell>
          <cell r="L173">
            <v>1</v>
          </cell>
          <cell r="M173">
            <v>1</v>
          </cell>
          <cell r="N173">
            <v>1</v>
          </cell>
          <cell r="O173">
            <v>1</v>
          </cell>
          <cell r="P173">
            <v>1</v>
          </cell>
          <cell r="Q173">
            <v>1</v>
          </cell>
          <cell r="R173">
            <v>1</v>
          </cell>
          <cell r="S173">
            <v>1</v>
          </cell>
          <cell r="T173">
            <v>1</v>
          </cell>
          <cell r="U173">
            <v>1</v>
          </cell>
          <cell r="V173">
            <v>1</v>
          </cell>
          <cell r="W173">
            <v>1</v>
          </cell>
          <cell r="X173">
            <v>1</v>
          </cell>
          <cell r="Y173">
            <v>1</v>
          </cell>
          <cell r="Z173">
            <v>1</v>
          </cell>
          <cell r="AA173">
            <v>1</v>
          </cell>
          <cell r="AB173">
            <v>1</v>
          </cell>
          <cell r="AC173">
            <v>1</v>
          </cell>
        </row>
        <row r="174">
          <cell r="A174">
            <v>138</v>
          </cell>
          <cell r="B174" t="str">
            <v>Talbot</v>
          </cell>
          <cell r="C174">
            <v>0</v>
          </cell>
          <cell r="D174">
            <v>0</v>
          </cell>
          <cell r="E174">
            <v>0</v>
          </cell>
          <cell r="F174">
            <v>0</v>
          </cell>
          <cell r="G174" t="str">
            <v>Talbot Court House Hotel</v>
          </cell>
          <cell r="H174">
            <v>200</v>
          </cell>
          <cell r="I174" t="str">
            <v>Hotel-Accommodation &amp; Meals</v>
          </cell>
          <cell r="J174">
            <v>1</v>
          </cell>
          <cell r="K174">
            <v>1</v>
          </cell>
          <cell r="L174">
            <v>1</v>
          </cell>
          <cell r="M174">
            <v>1</v>
          </cell>
          <cell r="N174">
            <v>1</v>
          </cell>
          <cell r="O174">
            <v>1</v>
          </cell>
          <cell r="P174">
            <v>1</v>
          </cell>
          <cell r="Q174">
            <v>1</v>
          </cell>
          <cell r="R174">
            <v>1</v>
          </cell>
          <cell r="S174">
            <v>1</v>
          </cell>
          <cell r="T174">
            <v>1</v>
          </cell>
          <cell r="U174">
            <v>1</v>
          </cell>
          <cell r="V174">
            <v>1</v>
          </cell>
          <cell r="W174">
            <v>1</v>
          </cell>
          <cell r="X174">
            <v>1</v>
          </cell>
          <cell r="Y174">
            <v>1</v>
          </cell>
          <cell r="Z174">
            <v>1</v>
          </cell>
          <cell r="AA174">
            <v>1</v>
          </cell>
          <cell r="AB174">
            <v>1</v>
          </cell>
          <cell r="AC174">
            <v>1</v>
          </cell>
        </row>
        <row r="175">
          <cell r="A175">
            <v>138</v>
          </cell>
          <cell r="B175" t="str">
            <v>Talbot</v>
          </cell>
          <cell r="C175">
            <v>0</v>
          </cell>
          <cell r="D175">
            <v>0</v>
          </cell>
          <cell r="E175">
            <v>0</v>
          </cell>
          <cell r="F175">
            <v>0</v>
          </cell>
          <cell r="G175" t="str">
            <v>Stony Creek Oils</v>
          </cell>
          <cell r="H175">
            <v>200</v>
          </cell>
          <cell r="I175" t="str">
            <v>Manufacturer of oils</v>
          </cell>
          <cell r="J175">
            <v>1</v>
          </cell>
          <cell r="K175">
            <v>1</v>
          </cell>
          <cell r="L175">
            <v>1</v>
          </cell>
          <cell r="M175">
            <v>1</v>
          </cell>
          <cell r="N175">
            <v>1</v>
          </cell>
          <cell r="O175">
            <v>1</v>
          </cell>
          <cell r="P175">
            <v>1</v>
          </cell>
          <cell r="Q175">
            <v>1</v>
          </cell>
          <cell r="R175">
            <v>1</v>
          </cell>
          <cell r="S175">
            <v>1</v>
          </cell>
          <cell r="T175">
            <v>1</v>
          </cell>
          <cell r="U175">
            <v>1</v>
          </cell>
          <cell r="V175">
            <v>1</v>
          </cell>
          <cell r="W175">
            <v>1</v>
          </cell>
          <cell r="X175">
            <v>1</v>
          </cell>
          <cell r="Y175">
            <v>1</v>
          </cell>
          <cell r="Z175">
            <v>1</v>
          </cell>
          <cell r="AA175">
            <v>1</v>
          </cell>
          <cell r="AB175">
            <v>1</v>
          </cell>
          <cell r="AC175">
            <v>1</v>
          </cell>
        </row>
        <row r="176">
          <cell r="A176">
            <v>138</v>
          </cell>
          <cell r="B176" t="str">
            <v>Talbot</v>
          </cell>
          <cell r="C176">
            <v>0</v>
          </cell>
          <cell r="D176">
            <v>0</v>
          </cell>
          <cell r="E176">
            <v>0</v>
          </cell>
          <cell r="F176">
            <v>0</v>
          </cell>
          <cell r="G176" t="str">
            <v>Talbot Football Netball Club</v>
          </cell>
          <cell r="H176">
            <v>200</v>
          </cell>
          <cell r="I176" t="str">
            <v>Football netball club</v>
          </cell>
          <cell r="J176">
            <v>1</v>
          </cell>
          <cell r="K176">
            <v>1</v>
          </cell>
          <cell r="L176">
            <v>1</v>
          </cell>
          <cell r="M176">
            <v>1</v>
          </cell>
          <cell r="N176">
            <v>1</v>
          </cell>
          <cell r="O176">
            <v>1</v>
          </cell>
          <cell r="P176">
            <v>1</v>
          </cell>
          <cell r="Q176">
            <v>1</v>
          </cell>
          <cell r="R176">
            <v>1</v>
          </cell>
          <cell r="S176">
            <v>1</v>
          </cell>
          <cell r="T176">
            <v>1</v>
          </cell>
          <cell r="U176">
            <v>1</v>
          </cell>
          <cell r="V176">
            <v>1</v>
          </cell>
          <cell r="W176">
            <v>1</v>
          </cell>
          <cell r="X176">
            <v>1</v>
          </cell>
          <cell r="Y176">
            <v>1</v>
          </cell>
          <cell r="Z176">
            <v>1</v>
          </cell>
          <cell r="AA176">
            <v>1</v>
          </cell>
          <cell r="AB176">
            <v>1</v>
          </cell>
          <cell r="AC176">
            <v>1</v>
          </cell>
        </row>
        <row r="177">
          <cell r="A177">
            <v>138</v>
          </cell>
          <cell r="B177" t="str">
            <v>Talbot</v>
          </cell>
          <cell r="C177">
            <v>0</v>
          </cell>
          <cell r="D177">
            <v>0</v>
          </cell>
          <cell r="E177">
            <v>0</v>
          </cell>
          <cell r="F177">
            <v>0</v>
          </cell>
          <cell r="G177" t="str">
            <v>Talbot Bowling Club</v>
          </cell>
          <cell r="H177">
            <v>200</v>
          </cell>
          <cell r="I177" t="str">
            <v>Bowling Club</v>
          </cell>
          <cell r="J177">
            <v>1</v>
          </cell>
          <cell r="K177">
            <v>1</v>
          </cell>
          <cell r="L177">
            <v>1</v>
          </cell>
          <cell r="M177">
            <v>1</v>
          </cell>
          <cell r="N177">
            <v>1</v>
          </cell>
          <cell r="O177">
            <v>1</v>
          </cell>
          <cell r="P177">
            <v>1</v>
          </cell>
          <cell r="Q177">
            <v>1</v>
          </cell>
          <cell r="R177">
            <v>1</v>
          </cell>
          <cell r="S177">
            <v>1</v>
          </cell>
          <cell r="T177">
            <v>1</v>
          </cell>
          <cell r="U177">
            <v>1</v>
          </cell>
          <cell r="V177">
            <v>1</v>
          </cell>
          <cell r="W177">
            <v>1</v>
          </cell>
          <cell r="X177">
            <v>1</v>
          </cell>
          <cell r="Y177">
            <v>1</v>
          </cell>
          <cell r="Z177">
            <v>1</v>
          </cell>
          <cell r="AA177">
            <v>1</v>
          </cell>
          <cell r="AB177">
            <v>1</v>
          </cell>
          <cell r="AC177">
            <v>1</v>
          </cell>
        </row>
        <row r="178">
          <cell r="A178">
            <v>138</v>
          </cell>
          <cell r="B178" t="str">
            <v>Talbot</v>
          </cell>
          <cell r="C178">
            <v>0</v>
          </cell>
          <cell r="D178">
            <v>0</v>
          </cell>
          <cell r="E178">
            <v>0</v>
          </cell>
          <cell r="F178">
            <v>0</v>
          </cell>
          <cell r="G178" t="str">
            <v>Talbot Senior Citizens Club</v>
          </cell>
          <cell r="H178">
            <v>200</v>
          </cell>
          <cell r="I178" t="str">
            <v>Senior Citizen Activities</v>
          </cell>
          <cell r="J178">
            <v>1</v>
          </cell>
          <cell r="K178">
            <v>1</v>
          </cell>
          <cell r="L178">
            <v>1</v>
          </cell>
          <cell r="M178">
            <v>1</v>
          </cell>
          <cell r="N178">
            <v>1</v>
          </cell>
          <cell r="O178">
            <v>1</v>
          </cell>
          <cell r="P178">
            <v>1</v>
          </cell>
          <cell r="Q178">
            <v>1</v>
          </cell>
          <cell r="R178">
            <v>1</v>
          </cell>
          <cell r="S178">
            <v>1</v>
          </cell>
          <cell r="T178">
            <v>1</v>
          </cell>
          <cell r="U178">
            <v>1</v>
          </cell>
          <cell r="V178">
            <v>1</v>
          </cell>
          <cell r="W178">
            <v>1</v>
          </cell>
          <cell r="X178">
            <v>1</v>
          </cell>
          <cell r="Y178">
            <v>1</v>
          </cell>
          <cell r="Z178">
            <v>1</v>
          </cell>
          <cell r="AA178">
            <v>1</v>
          </cell>
          <cell r="AB178">
            <v>1</v>
          </cell>
          <cell r="AC178">
            <v>1</v>
          </cell>
        </row>
        <row r="179">
          <cell r="A179">
            <v>138</v>
          </cell>
          <cell r="B179" t="str">
            <v>Talbot</v>
          </cell>
          <cell r="C179">
            <v>0</v>
          </cell>
          <cell r="D179">
            <v>0</v>
          </cell>
          <cell r="E179">
            <v>0</v>
          </cell>
          <cell r="F179">
            <v>0</v>
          </cell>
          <cell r="G179" t="str">
            <v>Bull &amp; Mouth Bed &amp; Breakfast</v>
          </cell>
          <cell r="H179">
            <v>200</v>
          </cell>
          <cell r="I179" t="str">
            <v>Bed &amp; Breakfast</v>
          </cell>
          <cell r="J179">
            <v>1</v>
          </cell>
          <cell r="K179">
            <v>1</v>
          </cell>
          <cell r="L179">
            <v>1</v>
          </cell>
          <cell r="M179">
            <v>1</v>
          </cell>
          <cell r="N179">
            <v>1</v>
          </cell>
          <cell r="O179">
            <v>1</v>
          </cell>
          <cell r="P179">
            <v>1</v>
          </cell>
          <cell r="Q179">
            <v>1</v>
          </cell>
          <cell r="R179">
            <v>1</v>
          </cell>
          <cell r="S179">
            <v>1</v>
          </cell>
          <cell r="T179">
            <v>1</v>
          </cell>
          <cell r="U179">
            <v>1</v>
          </cell>
          <cell r="V179">
            <v>1</v>
          </cell>
          <cell r="W179">
            <v>1</v>
          </cell>
          <cell r="X179">
            <v>1</v>
          </cell>
          <cell r="Y179">
            <v>1</v>
          </cell>
          <cell r="Z179">
            <v>1</v>
          </cell>
          <cell r="AA179">
            <v>1</v>
          </cell>
          <cell r="AB179">
            <v>1</v>
          </cell>
          <cell r="AC179">
            <v>1</v>
          </cell>
        </row>
        <row r="180">
          <cell r="A180">
            <v>138</v>
          </cell>
          <cell r="B180" t="str">
            <v>Talbot</v>
          </cell>
          <cell r="C180">
            <v>0</v>
          </cell>
          <cell r="D180">
            <v>0</v>
          </cell>
          <cell r="E180">
            <v>0</v>
          </cell>
          <cell r="F180">
            <v>0</v>
          </cell>
          <cell r="G180" t="str">
            <v>Talbot Timbers</v>
          </cell>
          <cell r="H180">
            <v>200</v>
          </cell>
          <cell r="I180" t="str">
            <v>Timber Merchant</v>
          </cell>
          <cell r="J180">
            <v>1</v>
          </cell>
          <cell r="K180">
            <v>1</v>
          </cell>
          <cell r="L180">
            <v>1</v>
          </cell>
          <cell r="M180">
            <v>1</v>
          </cell>
          <cell r="N180">
            <v>1</v>
          </cell>
          <cell r="O180">
            <v>1</v>
          </cell>
          <cell r="P180">
            <v>1</v>
          </cell>
          <cell r="Q180">
            <v>1</v>
          </cell>
          <cell r="R180">
            <v>1</v>
          </cell>
          <cell r="S180">
            <v>1</v>
          </cell>
          <cell r="T180">
            <v>1</v>
          </cell>
          <cell r="U180">
            <v>1</v>
          </cell>
          <cell r="V180">
            <v>1</v>
          </cell>
          <cell r="W180">
            <v>1</v>
          </cell>
          <cell r="X180">
            <v>1</v>
          </cell>
          <cell r="Y180">
            <v>1</v>
          </cell>
          <cell r="Z180">
            <v>1</v>
          </cell>
          <cell r="AA180">
            <v>1</v>
          </cell>
          <cell r="AB180">
            <v>1</v>
          </cell>
          <cell r="AC180">
            <v>1</v>
          </cell>
        </row>
        <row r="181">
          <cell r="A181">
            <v>138</v>
          </cell>
          <cell r="B181" t="str">
            <v>Talbot</v>
          </cell>
          <cell r="C181">
            <v>0</v>
          </cell>
          <cell r="D181">
            <v>0</v>
          </cell>
          <cell r="E181">
            <v>0</v>
          </cell>
          <cell r="F181">
            <v>0</v>
          </cell>
          <cell r="G181" t="str">
            <v>Talbot Town Hall</v>
          </cell>
          <cell r="H181">
            <v>200</v>
          </cell>
          <cell r="I181" t="str">
            <v>Community Hall</v>
          </cell>
          <cell r="J181">
            <v>1</v>
          </cell>
          <cell r="K181">
            <v>1</v>
          </cell>
          <cell r="L181">
            <v>1</v>
          </cell>
          <cell r="M181">
            <v>1</v>
          </cell>
          <cell r="N181">
            <v>1</v>
          </cell>
          <cell r="O181">
            <v>1</v>
          </cell>
          <cell r="P181">
            <v>1</v>
          </cell>
          <cell r="Q181">
            <v>1</v>
          </cell>
          <cell r="R181">
            <v>1</v>
          </cell>
          <cell r="S181">
            <v>1</v>
          </cell>
          <cell r="T181">
            <v>1</v>
          </cell>
          <cell r="U181">
            <v>1</v>
          </cell>
          <cell r="V181">
            <v>1</v>
          </cell>
          <cell r="W181">
            <v>1</v>
          </cell>
          <cell r="X181">
            <v>1</v>
          </cell>
          <cell r="Y181">
            <v>1</v>
          </cell>
          <cell r="Z181">
            <v>1</v>
          </cell>
          <cell r="AA181">
            <v>1</v>
          </cell>
          <cell r="AB181">
            <v>1</v>
          </cell>
          <cell r="AC181">
            <v>1</v>
          </cell>
        </row>
        <row r="182">
          <cell r="A182">
            <v>138</v>
          </cell>
          <cell r="B182" t="str">
            <v>Talbot</v>
          </cell>
          <cell r="C182">
            <v>0</v>
          </cell>
          <cell r="D182">
            <v>0</v>
          </cell>
          <cell r="E182">
            <v>0</v>
          </cell>
          <cell r="F182">
            <v>0</v>
          </cell>
          <cell r="G182" t="str">
            <v>Talbot Primary School</v>
          </cell>
          <cell r="H182">
            <v>200</v>
          </cell>
          <cell r="I182" t="str">
            <v>Educational Facility</v>
          </cell>
          <cell r="J182">
            <v>1</v>
          </cell>
          <cell r="K182">
            <v>1</v>
          </cell>
          <cell r="L182">
            <v>1</v>
          </cell>
          <cell r="M182">
            <v>1</v>
          </cell>
          <cell r="N182">
            <v>1</v>
          </cell>
          <cell r="O182">
            <v>1</v>
          </cell>
          <cell r="P182">
            <v>1</v>
          </cell>
          <cell r="Q182">
            <v>1</v>
          </cell>
          <cell r="R182">
            <v>1</v>
          </cell>
          <cell r="S182">
            <v>1</v>
          </cell>
          <cell r="T182">
            <v>1</v>
          </cell>
          <cell r="U182">
            <v>1</v>
          </cell>
          <cell r="V182">
            <v>1</v>
          </cell>
          <cell r="W182">
            <v>1</v>
          </cell>
          <cell r="X182">
            <v>1</v>
          </cell>
          <cell r="Y182">
            <v>1</v>
          </cell>
          <cell r="Z182">
            <v>1</v>
          </cell>
          <cell r="AA182">
            <v>1</v>
          </cell>
          <cell r="AB182">
            <v>1</v>
          </cell>
          <cell r="AC182">
            <v>1</v>
          </cell>
        </row>
        <row r="183">
          <cell r="A183">
            <v>138</v>
          </cell>
          <cell r="B183" t="str">
            <v>Talbot</v>
          </cell>
          <cell r="C183">
            <v>0</v>
          </cell>
          <cell r="D183">
            <v>0</v>
          </cell>
          <cell r="E183">
            <v>0</v>
          </cell>
          <cell r="F183">
            <v>0</v>
          </cell>
          <cell r="G183" t="str">
            <v>Talbot Golf Club</v>
          </cell>
          <cell r="H183">
            <v>200</v>
          </cell>
          <cell r="I183" t="str">
            <v>Golf Club</v>
          </cell>
          <cell r="J183">
            <v>1</v>
          </cell>
          <cell r="K183">
            <v>1</v>
          </cell>
          <cell r="L183">
            <v>1</v>
          </cell>
          <cell r="M183">
            <v>1</v>
          </cell>
          <cell r="N183">
            <v>1</v>
          </cell>
          <cell r="O183">
            <v>1</v>
          </cell>
          <cell r="P183">
            <v>1</v>
          </cell>
          <cell r="Q183">
            <v>1</v>
          </cell>
          <cell r="R183">
            <v>1</v>
          </cell>
          <cell r="S183">
            <v>1</v>
          </cell>
          <cell r="T183">
            <v>1</v>
          </cell>
          <cell r="U183">
            <v>1</v>
          </cell>
          <cell r="V183">
            <v>1</v>
          </cell>
          <cell r="W183">
            <v>1</v>
          </cell>
          <cell r="X183">
            <v>1</v>
          </cell>
          <cell r="Y183">
            <v>1</v>
          </cell>
          <cell r="Z183">
            <v>1</v>
          </cell>
          <cell r="AA183">
            <v>1</v>
          </cell>
          <cell r="AB183">
            <v>1</v>
          </cell>
          <cell r="AC183">
            <v>1</v>
          </cell>
        </row>
        <row r="184">
          <cell r="A184">
            <v>138</v>
          </cell>
          <cell r="B184" t="str">
            <v>Talbot</v>
          </cell>
          <cell r="C184">
            <v>0</v>
          </cell>
          <cell r="D184">
            <v>0</v>
          </cell>
          <cell r="E184">
            <v>0</v>
          </cell>
          <cell r="F184">
            <v>0</v>
          </cell>
          <cell r="G184" t="str">
            <v>Talbot Lodge</v>
          </cell>
          <cell r="H184">
            <v>200</v>
          </cell>
          <cell r="I184" t="str">
            <v>Aged Care &amp; Special Needs Accomodation</v>
          </cell>
          <cell r="J184">
            <v>1</v>
          </cell>
          <cell r="K184">
            <v>1</v>
          </cell>
          <cell r="L184">
            <v>1</v>
          </cell>
          <cell r="M184">
            <v>1</v>
          </cell>
          <cell r="N184">
            <v>1</v>
          </cell>
          <cell r="O184">
            <v>1</v>
          </cell>
          <cell r="P184">
            <v>1</v>
          </cell>
          <cell r="Q184">
            <v>1</v>
          </cell>
          <cell r="R184">
            <v>1</v>
          </cell>
          <cell r="S184">
            <v>1</v>
          </cell>
          <cell r="T184">
            <v>1</v>
          </cell>
          <cell r="U184">
            <v>1</v>
          </cell>
          <cell r="V184">
            <v>1</v>
          </cell>
          <cell r="W184">
            <v>1</v>
          </cell>
          <cell r="X184">
            <v>1</v>
          </cell>
          <cell r="Y184">
            <v>1</v>
          </cell>
          <cell r="Z184">
            <v>1</v>
          </cell>
          <cell r="AA184">
            <v>1</v>
          </cell>
          <cell r="AB184">
            <v>1</v>
          </cell>
          <cell r="AC184">
            <v>1</v>
          </cell>
        </row>
        <row r="185">
          <cell r="A185">
            <v>138</v>
          </cell>
          <cell r="B185" t="str">
            <v>Talbot</v>
          </cell>
          <cell r="C185">
            <v>0</v>
          </cell>
          <cell r="D185">
            <v>0</v>
          </cell>
          <cell r="E185">
            <v>0</v>
          </cell>
          <cell r="F185">
            <v>0</v>
          </cell>
          <cell r="G185" t="str">
            <v>Saddlers Cottage</v>
          </cell>
          <cell r="H185">
            <v>200</v>
          </cell>
          <cell r="I185" t="str">
            <v>Bed &amp; Breakfast</v>
          </cell>
          <cell r="J185">
            <v>1</v>
          </cell>
          <cell r="K185">
            <v>1</v>
          </cell>
          <cell r="L185">
            <v>1</v>
          </cell>
          <cell r="M185">
            <v>1</v>
          </cell>
          <cell r="N185">
            <v>1</v>
          </cell>
          <cell r="O185">
            <v>1</v>
          </cell>
          <cell r="P185">
            <v>1</v>
          </cell>
          <cell r="Q185">
            <v>1</v>
          </cell>
          <cell r="R185">
            <v>1</v>
          </cell>
          <cell r="S185">
            <v>1</v>
          </cell>
          <cell r="T185">
            <v>1</v>
          </cell>
          <cell r="U185">
            <v>1</v>
          </cell>
          <cell r="V185">
            <v>1</v>
          </cell>
          <cell r="W185">
            <v>1</v>
          </cell>
          <cell r="X185">
            <v>1</v>
          </cell>
          <cell r="Y185">
            <v>1</v>
          </cell>
          <cell r="Z185">
            <v>1</v>
          </cell>
          <cell r="AA185">
            <v>1</v>
          </cell>
          <cell r="AB185">
            <v>1</v>
          </cell>
          <cell r="AC185">
            <v>1</v>
          </cell>
        </row>
        <row r="186">
          <cell r="A186">
            <v>94</v>
          </cell>
          <cell r="B186" t="str">
            <v>Dunolly</v>
          </cell>
          <cell r="C186">
            <v>0</v>
          </cell>
          <cell r="D186">
            <v>0</v>
          </cell>
          <cell r="E186">
            <v>0</v>
          </cell>
          <cell r="F186">
            <v>0</v>
          </cell>
          <cell r="G186" t="str">
            <v>Dunolly Campus - Maryborough Dist. Health Service</v>
          </cell>
          <cell r="H186">
            <v>200</v>
          </cell>
          <cell r="I186" t="str">
            <v>Health Service Provider</v>
          </cell>
          <cell r="J186">
            <v>1</v>
          </cell>
          <cell r="K186">
            <v>1</v>
          </cell>
          <cell r="L186">
            <v>1</v>
          </cell>
          <cell r="M186">
            <v>1</v>
          </cell>
          <cell r="N186">
            <v>1</v>
          </cell>
          <cell r="O186">
            <v>1</v>
          </cell>
          <cell r="P186">
            <v>1</v>
          </cell>
          <cell r="Q186">
            <v>1</v>
          </cell>
          <cell r="R186">
            <v>1</v>
          </cell>
          <cell r="S186">
            <v>1</v>
          </cell>
          <cell r="T186">
            <v>1</v>
          </cell>
          <cell r="U186">
            <v>1</v>
          </cell>
          <cell r="V186">
            <v>1</v>
          </cell>
          <cell r="W186">
            <v>1</v>
          </cell>
          <cell r="X186">
            <v>1</v>
          </cell>
          <cell r="Y186">
            <v>1</v>
          </cell>
          <cell r="Z186">
            <v>1</v>
          </cell>
          <cell r="AA186">
            <v>1</v>
          </cell>
          <cell r="AB186">
            <v>1</v>
          </cell>
          <cell r="AC186">
            <v>1</v>
          </cell>
        </row>
        <row r="187">
          <cell r="A187">
            <v>94</v>
          </cell>
          <cell r="B187" t="str">
            <v>Dunolly</v>
          </cell>
          <cell r="C187">
            <v>0</v>
          </cell>
          <cell r="D187">
            <v>0</v>
          </cell>
          <cell r="E187">
            <v>0</v>
          </cell>
          <cell r="F187">
            <v>0</v>
          </cell>
          <cell r="G187" t="str">
            <v>Dunolly Primary School</v>
          </cell>
          <cell r="H187">
            <v>200</v>
          </cell>
          <cell r="I187" t="str">
            <v>Educational Facility</v>
          </cell>
          <cell r="J187">
            <v>1</v>
          </cell>
          <cell r="K187">
            <v>1</v>
          </cell>
          <cell r="L187">
            <v>1</v>
          </cell>
          <cell r="M187">
            <v>1</v>
          </cell>
          <cell r="N187">
            <v>1</v>
          </cell>
          <cell r="O187">
            <v>1</v>
          </cell>
          <cell r="P187">
            <v>1</v>
          </cell>
          <cell r="Q187">
            <v>1</v>
          </cell>
          <cell r="R187">
            <v>1</v>
          </cell>
          <cell r="S187">
            <v>1</v>
          </cell>
          <cell r="T187">
            <v>1</v>
          </cell>
          <cell r="U187">
            <v>1</v>
          </cell>
          <cell r="V187">
            <v>1</v>
          </cell>
          <cell r="W187">
            <v>1</v>
          </cell>
          <cell r="X187">
            <v>1</v>
          </cell>
          <cell r="Y187">
            <v>1</v>
          </cell>
          <cell r="Z187">
            <v>1</v>
          </cell>
          <cell r="AA187">
            <v>1</v>
          </cell>
          <cell r="AB187">
            <v>1</v>
          </cell>
          <cell r="AC187">
            <v>1</v>
          </cell>
        </row>
        <row r="188">
          <cell r="A188">
            <v>94</v>
          </cell>
          <cell r="B188" t="str">
            <v>Dunolly</v>
          </cell>
          <cell r="C188">
            <v>0</v>
          </cell>
          <cell r="D188">
            <v>0</v>
          </cell>
          <cell r="E188">
            <v>0</v>
          </cell>
          <cell r="F188">
            <v>0</v>
          </cell>
          <cell r="G188" t="str">
            <v>Dunolly Golden Triangle Motel</v>
          </cell>
          <cell r="H188">
            <v>200</v>
          </cell>
          <cell r="I188" t="str">
            <v>Accommodation</v>
          </cell>
          <cell r="J188">
            <v>1</v>
          </cell>
          <cell r="K188">
            <v>1</v>
          </cell>
          <cell r="L188">
            <v>1</v>
          </cell>
          <cell r="M188">
            <v>1</v>
          </cell>
          <cell r="N188">
            <v>1</v>
          </cell>
          <cell r="O188">
            <v>1</v>
          </cell>
          <cell r="P188">
            <v>1</v>
          </cell>
          <cell r="Q188">
            <v>1</v>
          </cell>
          <cell r="R188">
            <v>1</v>
          </cell>
          <cell r="S188">
            <v>1</v>
          </cell>
          <cell r="T188">
            <v>1</v>
          </cell>
          <cell r="U188">
            <v>1</v>
          </cell>
          <cell r="V188">
            <v>1</v>
          </cell>
          <cell r="W188">
            <v>1</v>
          </cell>
          <cell r="X188">
            <v>1</v>
          </cell>
          <cell r="Y188">
            <v>1</v>
          </cell>
          <cell r="Z188">
            <v>1</v>
          </cell>
          <cell r="AA188">
            <v>1</v>
          </cell>
          <cell r="AB188">
            <v>1</v>
          </cell>
          <cell r="AC188">
            <v>1</v>
          </cell>
        </row>
        <row r="189">
          <cell r="A189">
            <v>94</v>
          </cell>
          <cell r="B189" t="str">
            <v>Dunolly</v>
          </cell>
          <cell r="C189">
            <v>0</v>
          </cell>
          <cell r="D189">
            <v>0</v>
          </cell>
          <cell r="E189">
            <v>0</v>
          </cell>
          <cell r="F189">
            <v>0</v>
          </cell>
          <cell r="G189" t="str">
            <v>Dunolly Senior Citizens Club</v>
          </cell>
          <cell r="H189">
            <v>200</v>
          </cell>
          <cell r="I189" t="str">
            <v>Activities for Senior Citizens</v>
          </cell>
          <cell r="J189">
            <v>1</v>
          </cell>
          <cell r="K189">
            <v>1</v>
          </cell>
          <cell r="L189">
            <v>1</v>
          </cell>
          <cell r="M189">
            <v>1</v>
          </cell>
          <cell r="N189">
            <v>1</v>
          </cell>
          <cell r="O189">
            <v>1</v>
          </cell>
          <cell r="P189">
            <v>1</v>
          </cell>
          <cell r="Q189">
            <v>1</v>
          </cell>
          <cell r="R189">
            <v>1</v>
          </cell>
          <cell r="S189">
            <v>1</v>
          </cell>
          <cell r="T189">
            <v>1</v>
          </cell>
          <cell r="U189">
            <v>1</v>
          </cell>
          <cell r="V189">
            <v>1</v>
          </cell>
          <cell r="W189">
            <v>1</v>
          </cell>
          <cell r="X189">
            <v>1</v>
          </cell>
          <cell r="Y189">
            <v>1</v>
          </cell>
          <cell r="Z189">
            <v>1</v>
          </cell>
          <cell r="AA189">
            <v>1</v>
          </cell>
          <cell r="AB189">
            <v>1</v>
          </cell>
          <cell r="AC189">
            <v>1</v>
          </cell>
        </row>
        <row r="190">
          <cell r="A190">
            <v>94</v>
          </cell>
          <cell r="B190" t="str">
            <v>Dunolly</v>
          </cell>
          <cell r="C190">
            <v>0</v>
          </cell>
          <cell r="D190">
            <v>0</v>
          </cell>
          <cell r="E190">
            <v>0</v>
          </cell>
          <cell r="F190">
            <v>0</v>
          </cell>
          <cell r="G190" t="str">
            <v>Dunolly Football Netball Club</v>
          </cell>
          <cell r="H190">
            <v>200</v>
          </cell>
          <cell r="I190" t="str">
            <v>Football &amp; Netball Club</v>
          </cell>
          <cell r="J190">
            <v>1</v>
          </cell>
          <cell r="K190">
            <v>1</v>
          </cell>
          <cell r="L190">
            <v>1</v>
          </cell>
          <cell r="M190">
            <v>1</v>
          </cell>
          <cell r="N190">
            <v>1</v>
          </cell>
          <cell r="O190">
            <v>1</v>
          </cell>
          <cell r="P190">
            <v>1</v>
          </cell>
          <cell r="Q190">
            <v>1</v>
          </cell>
          <cell r="R190">
            <v>1</v>
          </cell>
          <cell r="S190">
            <v>1</v>
          </cell>
          <cell r="T190">
            <v>1</v>
          </cell>
          <cell r="U190">
            <v>1</v>
          </cell>
          <cell r="V190">
            <v>1</v>
          </cell>
          <cell r="W190">
            <v>1</v>
          </cell>
          <cell r="X190">
            <v>1</v>
          </cell>
          <cell r="Y190">
            <v>1</v>
          </cell>
          <cell r="Z190">
            <v>1</v>
          </cell>
          <cell r="AA190">
            <v>1</v>
          </cell>
          <cell r="AB190">
            <v>1</v>
          </cell>
          <cell r="AC190">
            <v>1</v>
          </cell>
        </row>
        <row r="191">
          <cell r="A191">
            <v>94</v>
          </cell>
          <cell r="B191" t="str">
            <v>Dunolly</v>
          </cell>
          <cell r="C191">
            <v>0</v>
          </cell>
          <cell r="D191">
            <v>0</v>
          </cell>
          <cell r="E191">
            <v>0</v>
          </cell>
          <cell r="F191">
            <v>0</v>
          </cell>
          <cell r="G191" t="str">
            <v>Central Victorian Regional Enterprise Network</v>
          </cell>
          <cell r="H191">
            <v>200</v>
          </cell>
          <cell r="I191" t="str">
            <v>Small Business Incubator</v>
          </cell>
          <cell r="J191">
            <v>1</v>
          </cell>
          <cell r="K191">
            <v>1</v>
          </cell>
          <cell r="L191">
            <v>1</v>
          </cell>
          <cell r="M191">
            <v>1</v>
          </cell>
          <cell r="N191">
            <v>1</v>
          </cell>
          <cell r="O191">
            <v>1</v>
          </cell>
          <cell r="P191">
            <v>1</v>
          </cell>
          <cell r="Q191">
            <v>1</v>
          </cell>
          <cell r="R191">
            <v>1</v>
          </cell>
          <cell r="S191">
            <v>1</v>
          </cell>
          <cell r="T191">
            <v>1</v>
          </cell>
          <cell r="U191">
            <v>1</v>
          </cell>
          <cell r="V191">
            <v>1</v>
          </cell>
          <cell r="W191">
            <v>1</v>
          </cell>
          <cell r="X191">
            <v>1</v>
          </cell>
          <cell r="Y191">
            <v>1</v>
          </cell>
          <cell r="Z191">
            <v>1</v>
          </cell>
          <cell r="AA191">
            <v>1</v>
          </cell>
          <cell r="AB191">
            <v>1</v>
          </cell>
          <cell r="AC191">
            <v>1</v>
          </cell>
        </row>
        <row r="192">
          <cell r="A192">
            <v>94</v>
          </cell>
          <cell r="B192" t="str">
            <v>Dunolly</v>
          </cell>
          <cell r="C192">
            <v>0</v>
          </cell>
          <cell r="D192">
            <v>0</v>
          </cell>
          <cell r="E192">
            <v>0</v>
          </cell>
          <cell r="F192">
            <v>0</v>
          </cell>
          <cell r="G192" t="str">
            <v>Railway Hotel</v>
          </cell>
          <cell r="H192">
            <v>200</v>
          </cell>
          <cell r="I192" t="str">
            <v>Hotel - Accommodation &amp; Meals</v>
          </cell>
          <cell r="J192">
            <v>1</v>
          </cell>
          <cell r="K192">
            <v>1</v>
          </cell>
          <cell r="L192">
            <v>1</v>
          </cell>
          <cell r="M192">
            <v>1</v>
          </cell>
          <cell r="N192">
            <v>1</v>
          </cell>
          <cell r="O192">
            <v>1</v>
          </cell>
          <cell r="P192">
            <v>1</v>
          </cell>
          <cell r="Q192">
            <v>1</v>
          </cell>
          <cell r="R192">
            <v>1</v>
          </cell>
          <cell r="S192">
            <v>1</v>
          </cell>
          <cell r="T192">
            <v>1</v>
          </cell>
          <cell r="U192">
            <v>1</v>
          </cell>
          <cell r="V192">
            <v>1</v>
          </cell>
          <cell r="W192">
            <v>1</v>
          </cell>
          <cell r="X192">
            <v>1</v>
          </cell>
          <cell r="Y192">
            <v>1</v>
          </cell>
          <cell r="Z192">
            <v>1</v>
          </cell>
          <cell r="AA192">
            <v>1</v>
          </cell>
          <cell r="AB192">
            <v>1</v>
          </cell>
          <cell r="AC192">
            <v>1</v>
          </cell>
        </row>
        <row r="193">
          <cell r="A193">
            <v>94</v>
          </cell>
          <cell r="B193" t="str">
            <v>Dunolly</v>
          </cell>
          <cell r="C193">
            <v>0</v>
          </cell>
          <cell r="D193">
            <v>0</v>
          </cell>
          <cell r="E193">
            <v>0</v>
          </cell>
          <cell r="F193">
            <v>0</v>
          </cell>
          <cell r="G193" t="str">
            <v>Royal Hotel</v>
          </cell>
          <cell r="H193">
            <v>200</v>
          </cell>
          <cell r="I193" t="str">
            <v>Hotel - Accomodation &amp; Meals</v>
          </cell>
          <cell r="J193">
            <v>1</v>
          </cell>
          <cell r="K193">
            <v>1</v>
          </cell>
          <cell r="L193">
            <v>1</v>
          </cell>
          <cell r="M193">
            <v>1</v>
          </cell>
          <cell r="N193">
            <v>1</v>
          </cell>
          <cell r="O193">
            <v>1</v>
          </cell>
          <cell r="P193">
            <v>1</v>
          </cell>
          <cell r="Q193">
            <v>1</v>
          </cell>
          <cell r="R193">
            <v>1</v>
          </cell>
          <cell r="S193">
            <v>1</v>
          </cell>
          <cell r="T193">
            <v>1</v>
          </cell>
          <cell r="U193">
            <v>1</v>
          </cell>
          <cell r="V193">
            <v>1</v>
          </cell>
          <cell r="W193">
            <v>1</v>
          </cell>
          <cell r="X193">
            <v>1</v>
          </cell>
          <cell r="Y193">
            <v>1</v>
          </cell>
          <cell r="Z193">
            <v>1</v>
          </cell>
          <cell r="AA193">
            <v>1</v>
          </cell>
          <cell r="AB193">
            <v>1</v>
          </cell>
          <cell r="AC193">
            <v>1</v>
          </cell>
        </row>
        <row r="194">
          <cell r="A194">
            <v>94</v>
          </cell>
          <cell r="B194" t="str">
            <v>Dunolly</v>
          </cell>
          <cell r="C194">
            <v>0</v>
          </cell>
          <cell r="D194">
            <v>0</v>
          </cell>
          <cell r="E194">
            <v>0</v>
          </cell>
          <cell r="F194">
            <v>0</v>
          </cell>
          <cell r="G194" t="str">
            <v>Rural Transaction Centre</v>
          </cell>
          <cell r="H194">
            <v>200</v>
          </cell>
          <cell r="I194" t="str">
            <v>Prov. Of Community Services</v>
          </cell>
          <cell r="J194">
            <v>1</v>
          </cell>
          <cell r="K194">
            <v>1</v>
          </cell>
          <cell r="L194">
            <v>1</v>
          </cell>
          <cell r="M194">
            <v>1</v>
          </cell>
          <cell r="N194">
            <v>1</v>
          </cell>
          <cell r="O194">
            <v>1</v>
          </cell>
          <cell r="P194">
            <v>1</v>
          </cell>
          <cell r="Q194">
            <v>1</v>
          </cell>
          <cell r="R194">
            <v>1</v>
          </cell>
          <cell r="S194">
            <v>1</v>
          </cell>
          <cell r="T194">
            <v>1</v>
          </cell>
          <cell r="U194">
            <v>1</v>
          </cell>
          <cell r="V194">
            <v>1</v>
          </cell>
          <cell r="W194">
            <v>1</v>
          </cell>
          <cell r="X194">
            <v>1</v>
          </cell>
          <cell r="Y194">
            <v>1</v>
          </cell>
          <cell r="Z194">
            <v>1</v>
          </cell>
          <cell r="AA194">
            <v>1</v>
          </cell>
          <cell r="AB194">
            <v>1</v>
          </cell>
          <cell r="AC194">
            <v>1</v>
          </cell>
        </row>
        <row r="195">
          <cell r="A195">
            <v>94</v>
          </cell>
          <cell r="B195" t="str">
            <v>Dunolly</v>
          </cell>
          <cell r="C195">
            <v>0</v>
          </cell>
          <cell r="D195">
            <v>0</v>
          </cell>
          <cell r="E195">
            <v>0</v>
          </cell>
          <cell r="F195">
            <v>0</v>
          </cell>
          <cell r="G195" t="str">
            <v>Cockatoo Café</v>
          </cell>
          <cell r="H195">
            <v>200</v>
          </cell>
          <cell r="I195" t="str">
            <v>Provision of Meals</v>
          </cell>
          <cell r="J195">
            <v>1</v>
          </cell>
          <cell r="K195">
            <v>1</v>
          </cell>
          <cell r="L195">
            <v>1</v>
          </cell>
          <cell r="M195">
            <v>1</v>
          </cell>
          <cell r="N195">
            <v>1</v>
          </cell>
          <cell r="O195">
            <v>1</v>
          </cell>
          <cell r="P195">
            <v>1</v>
          </cell>
          <cell r="Q195">
            <v>1</v>
          </cell>
          <cell r="R195">
            <v>1</v>
          </cell>
          <cell r="S195">
            <v>1</v>
          </cell>
          <cell r="T195">
            <v>1</v>
          </cell>
          <cell r="U195">
            <v>1</v>
          </cell>
          <cell r="V195">
            <v>1</v>
          </cell>
          <cell r="W195">
            <v>1</v>
          </cell>
          <cell r="X195">
            <v>1</v>
          </cell>
          <cell r="Y195">
            <v>1</v>
          </cell>
          <cell r="Z195">
            <v>1</v>
          </cell>
          <cell r="AA195">
            <v>1</v>
          </cell>
          <cell r="AB195">
            <v>1</v>
          </cell>
          <cell r="AC195">
            <v>1</v>
          </cell>
        </row>
        <row r="196">
          <cell r="A196">
            <v>94</v>
          </cell>
          <cell r="B196" t="str">
            <v>Dunolly</v>
          </cell>
          <cell r="C196">
            <v>0</v>
          </cell>
          <cell r="D196">
            <v>0</v>
          </cell>
          <cell r="E196">
            <v>0</v>
          </cell>
          <cell r="F196">
            <v>0</v>
          </cell>
          <cell r="G196" t="str">
            <v>Dunolly Bowling Club</v>
          </cell>
          <cell r="H196">
            <v>200</v>
          </cell>
          <cell r="I196" t="str">
            <v>Bowling Club</v>
          </cell>
          <cell r="J196">
            <v>1</v>
          </cell>
          <cell r="K196">
            <v>1</v>
          </cell>
          <cell r="L196">
            <v>1</v>
          </cell>
          <cell r="M196">
            <v>1</v>
          </cell>
          <cell r="N196">
            <v>1</v>
          </cell>
          <cell r="O196">
            <v>1</v>
          </cell>
          <cell r="P196">
            <v>1</v>
          </cell>
          <cell r="Q196">
            <v>1</v>
          </cell>
          <cell r="R196">
            <v>1</v>
          </cell>
          <cell r="S196">
            <v>1</v>
          </cell>
          <cell r="T196">
            <v>1</v>
          </cell>
          <cell r="U196">
            <v>1</v>
          </cell>
          <cell r="V196">
            <v>1</v>
          </cell>
          <cell r="W196">
            <v>1</v>
          </cell>
          <cell r="X196">
            <v>1</v>
          </cell>
          <cell r="Y196">
            <v>1</v>
          </cell>
          <cell r="Z196">
            <v>1</v>
          </cell>
          <cell r="AA196">
            <v>1</v>
          </cell>
          <cell r="AB196">
            <v>1</v>
          </cell>
          <cell r="AC196">
            <v>1</v>
          </cell>
        </row>
        <row r="197">
          <cell r="A197">
            <v>94</v>
          </cell>
          <cell r="B197" t="str">
            <v>Dunolly</v>
          </cell>
          <cell r="C197">
            <v>0</v>
          </cell>
          <cell r="D197">
            <v>0</v>
          </cell>
          <cell r="E197">
            <v>0</v>
          </cell>
          <cell r="F197">
            <v>0</v>
          </cell>
          <cell r="G197" t="str">
            <v>Dunnolly Caravan Park</v>
          </cell>
          <cell r="H197">
            <v>200</v>
          </cell>
          <cell r="I197" t="str">
            <v>Caravan Park</v>
          </cell>
          <cell r="J197">
            <v>1</v>
          </cell>
          <cell r="K197">
            <v>1</v>
          </cell>
          <cell r="L197">
            <v>1</v>
          </cell>
          <cell r="M197">
            <v>1</v>
          </cell>
          <cell r="N197">
            <v>1</v>
          </cell>
          <cell r="O197">
            <v>1</v>
          </cell>
          <cell r="P197">
            <v>1</v>
          </cell>
          <cell r="Q197">
            <v>1</v>
          </cell>
          <cell r="R197">
            <v>1</v>
          </cell>
          <cell r="S197">
            <v>1</v>
          </cell>
          <cell r="T197">
            <v>1</v>
          </cell>
          <cell r="U197">
            <v>1</v>
          </cell>
          <cell r="V197">
            <v>1</v>
          </cell>
          <cell r="W197">
            <v>1</v>
          </cell>
          <cell r="X197">
            <v>1</v>
          </cell>
          <cell r="Y197">
            <v>1</v>
          </cell>
          <cell r="Z197">
            <v>1</v>
          </cell>
          <cell r="AA197">
            <v>1</v>
          </cell>
          <cell r="AB197">
            <v>1</v>
          </cell>
          <cell r="AC197">
            <v>1</v>
          </cell>
        </row>
        <row r="198">
          <cell r="A198">
            <v>94</v>
          </cell>
          <cell r="B198" t="str">
            <v>Dunolly</v>
          </cell>
          <cell r="C198">
            <v>0</v>
          </cell>
          <cell r="D198">
            <v>0</v>
          </cell>
          <cell r="E198">
            <v>0</v>
          </cell>
          <cell r="F198">
            <v>0</v>
          </cell>
          <cell r="G198" t="str">
            <v>Footer's Mansion</v>
          </cell>
          <cell r="H198">
            <v>200</v>
          </cell>
          <cell r="I198" t="str">
            <v>Bed &amp; Breakfast</v>
          </cell>
          <cell r="J198">
            <v>1</v>
          </cell>
          <cell r="K198">
            <v>1</v>
          </cell>
          <cell r="L198">
            <v>1</v>
          </cell>
          <cell r="M198">
            <v>1</v>
          </cell>
          <cell r="N198">
            <v>1</v>
          </cell>
          <cell r="O198">
            <v>1</v>
          </cell>
          <cell r="P198">
            <v>1</v>
          </cell>
          <cell r="Q198">
            <v>1</v>
          </cell>
          <cell r="R198">
            <v>1</v>
          </cell>
          <cell r="S198">
            <v>1</v>
          </cell>
          <cell r="T198">
            <v>1</v>
          </cell>
          <cell r="U198">
            <v>1</v>
          </cell>
          <cell r="V198">
            <v>1</v>
          </cell>
          <cell r="W198">
            <v>1</v>
          </cell>
          <cell r="X198">
            <v>1</v>
          </cell>
          <cell r="Y198">
            <v>1</v>
          </cell>
          <cell r="Z198">
            <v>1</v>
          </cell>
          <cell r="AA198">
            <v>1</v>
          </cell>
          <cell r="AB198">
            <v>1</v>
          </cell>
          <cell r="AC198">
            <v>1</v>
          </cell>
        </row>
        <row r="199">
          <cell r="A199">
            <v>43</v>
          </cell>
          <cell r="B199" t="str">
            <v>Mount Rowan Area</v>
          </cell>
          <cell r="C199">
            <v>0</v>
          </cell>
          <cell r="D199">
            <v>0</v>
          </cell>
          <cell r="E199">
            <v>0</v>
          </cell>
          <cell r="F199">
            <v>0</v>
          </cell>
          <cell r="G199" t="str">
            <v>Boral Asphalt</v>
          </cell>
          <cell r="H199">
            <v>200</v>
          </cell>
          <cell r="I199" t="str">
            <v>Asphalt Plant</v>
          </cell>
          <cell r="J199">
            <v>1</v>
          </cell>
          <cell r="K199">
            <v>1</v>
          </cell>
          <cell r="L199">
            <v>1</v>
          </cell>
          <cell r="M199">
            <v>1</v>
          </cell>
          <cell r="N199">
            <v>1</v>
          </cell>
          <cell r="O199">
            <v>1</v>
          </cell>
          <cell r="P199">
            <v>1</v>
          </cell>
          <cell r="Q199">
            <v>1</v>
          </cell>
          <cell r="R199">
            <v>1</v>
          </cell>
          <cell r="S199">
            <v>1</v>
          </cell>
          <cell r="T199">
            <v>1</v>
          </cell>
          <cell r="U199">
            <v>1</v>
          </cell>
          <cell r="V199">
            <v>1</v>
          </cell>
          <cell r="W199">
            <v>1</v>
          </cell>
          <cell r="X199">
            <v>1</v>
          </cell>
          <cell r="Y199">
            <v>1</v>
          </cell>
          <cell r="Z199">
            <v>1</v>
          </cell>
          <cell r="AA199">
            <v>1</v>
          </cell>
          <cell r="AB199">
            <v>1</v>
          </cell>
          <cell r="AC199">
            <v>1</v>
          </cell>
        </row>
        <row r="200">
          <cell r="A200">
            <v>43</v>
          </cell>
          <cell r="B200" t="str">
            <v>Mount Rowan Area</v>
          </cell>
          <cell r="C200">
            <v>0</v>
          </cell>
          <cell r="D200">
            <v>0</v>
          </cell>
          <cell r="E200">
            <v>0</v>
          </cell>
          <cell r="F200">
            <v>0</v>
          </cell>
          <cell r="G200" t="str">
            <v>Pivott</v>
          </cell>
          <cell r="H200">
            <v>200</v>
          </cell>
          <cell r="I200" t="str">
            <v>Fertiliser Plant</v>
          </cell>
          <cell r="J200">
            <v>1</v>
          </cell>
          <cell r="K200">
            <v>1</v>
          </cell>
          <cell r="L200">
            <v>1</v>
          </cell>
          <cell r="M200">
            <v>1</v>
          </cell>
          <cell r="N200">
            <v>1</v>
          </cell>
          <cell r="O200">
            <v>1</v>
          </cell>
          <cell r="P200">
            <v>1</v>
          </cell>
          <cell r="Q200">
            <v>1</v>
          </cell>
          <cell r="R200">
            <v>1</v>
          </cell>
          <cell r="S200">
            <v>1</v>
          </cell>
          <cell r="T200">
            <v>1</v>
          </cell>
          <cell r="U200">
            <v>1</v>
          </cell>
          <cell r="V200">
            <v>1</v>
          </cell>
          <cell r="W200">
            <v>1</v>
          </cell>
          <cell r="X200">
            <v>1</v>
          </cell>
          <cell r="Y200">
            <v>1</v>
          </cell>
          <cell r="Z200">
            <v>1</v>
          </cell>
          <cell r="AA200">
            <v>1</v>
          </cell>
          <cell r="AB200">
            <v>1</v>
          </cell>
          <cell r="AC200">
            <v>1</v>
          </cell>
        </row>
        <row r="201">
          <cell r="A201">
            <v>43</v>
          </cell>
          <cell r="B201" t="str">
            <v>Mount Rowan Area</v>
          </cell>
          <cell r="C201">
            <v>0</v>
          </cell>
          <cell r="D201">
            <v>0</v>
          </cell>
          <cell r="E201">
            <v>0</v>
          </cell>
          <cell r="F201">
            <v>0</v>
          </cell>
          <cell r="G201" t="str">
            <v>John Vagg Forlifts</v>
          </cell>
          <cell r="H201">
            <v>200</v>
          </cell>
          <cell r="I201" t="str">
            <v>Forklift repairs</v>
          </cell>
          <cell r="J201">
            <v>1</v>
          </cell>
          <cell r="K201">
            <v>1</v>
          </cell>
          <cell r="L201">
            <v>1</v>
          </cell>
          <cell r="M201">
            <v>1</v>
          </cell>
          <cell r="N201">
            <v>1</v>
          </cell>
          <cell r="O201">
            <v>1</v>
          </cell>
          <cell r="P201">
            <v>1</v>
          </cell>
          <cell r="Q201">
            <v>1</v>
          </cell>
          <cell r="R201">
            <v>1</v>
          </cell>
          <cell r="S201">
            <v>1</v>
          </cell>
          <cell r="T201">
            <v>1</v>
          </cell>
          <cell r="U201">
            <v>1</v>
          </cell>
          <cell r="V201">
            <v>1</v>
          </cell>
          <cell r="W201">
            <v>1</v>
          </cell>
          <cell r="X201">
            <v>1</v>
          </cell>
          <cell r="Y201">
            <v>1</v>
          </cell>
          <cell r="Z201">
            <v>1</v>
          </cell>
          <cell r="AA201">
            <v>1</v>
          </cell>
          <cell r="AB201">
            <v>1</v>
          </cell>
          <cell r="AC201">
            <v>1</v>
          </cell>
        </row>
        <row r="202">
          <cell r="A202">
            <v>43</v>
          </cell>
          <cell r="B202" t="str">
            <v>Mount Rowan Area</v>
          </cell>
          <cell r="C202">
            <v>0</v>
          </cell>
          <cell r="D202">
            <v>0</v>
          </cell>
          <cell r="E202">
            <v>0</v>
          </cell>
          <cell r="F202">
            <v>0</v>
          </cell>
          <cell r="G202" t="str">
            <v>Keenan Pattern Making</v>
          </cell>
          <cell r="H202">
            <v>200</v>
          </cell>
          <cell r="I202" t="str">
            <v>Engineering Pattern-maker</v>
          </cell>
          <cell r="J202">
            <v>1</v>
          </cell>
          <cell r="K202">
            <v>1</v>
          </cell>
          <cell r="L202">
            <v>1</v>
          </cell>
          <cell r="M202">
            <v>1</v>
          </cell>
          <cell r="N202">
            <v>1</v>
          </cell>
          <cell r="O202">
            <v>1</v>
          </cell>
          <cell r="P202">
            <v>1</v>
          </cell>
          <cell r="Q202">
            <v>1</v>
          </cell>
          <cell r="R202">
            <v>1</v>
          </cell>
          <cell r="S202">
            <v>1</v>
          </cell>
          <cell r="T202">
            <v>1</v>
          </cell>
          <cell r="U202">
            <v>1</v>
          </cell>
          <cell r="V202">
            <v>1</v>
          </cell>
          <cell r="W202">
            <v>1</v>
          </cell>
          <cell r="X202">
            <v>1</v>
          </cell>
          <cell r="Y202">
            <v>1</v>
          </cell>
          <cell r="Z202">
            <v>1</v>
          </cell>
          <cell r="AA202">
            <v>1</v>
          </cell>
          <cell r="AB202">
            <v>1</v>
          </cell>
          <cell r="AC202">
            <v>1</v>
          </cell>
        </row>
        <row r="203">
          <cell r="A203">
            <v>148</v>
          </cell>
          <cell r="B203" t="str">
            <v>Learmonth</v>
          </cell>
          <cell r="C203">
            <v>0</v>
          </cell>
          <cell r="D203">
            <v>0</v>
          </cell>
          <cell r="E203">
            <v>0</v>
          </cell>
          <cell r="F203">
            <v>0</v>
          </cell>
          <cell r="G203" t="str">
            <v>Stag Hotel Learmonth</v>
          </cell>
          <cell r="H203">
            <v>200</v>
          </cell>
          <cell r="I203" t="str">
            <v>Hospitality Tourism</v>
          </cell>
          <cell r="J203">
            <v>1</v>
          </cell>
          <cell r="K203">
            <v>1</v>
          </cell>
          <cell r="L203">
            <v>1</v>
          </cell>
          <cell r="M203">
            <v>1</v>
          </cell>
          <cell r="N203">
            <v>1</v>
          </cell>
          <cell r="O203">
            <v>1</v>
          </cell>
          <cell r="P203">
            <v>1</v>
          </cell>
          <cell r="Q203">
            <v>1</v>
          </cell>
          <cell r="R203">
            <v>1</v>
          </cell>
          <cell r="S203">
            <v>1</v>
          </cell>
          <cell r="T203">
            <v>1</v>
          </cell>
          <cell r="U203">
            <v>1</v>
          </cell>
          <cell r="V203">
            <v>1</v>
          </cell>
          <cell r="W203">
            <v>1</v>
          </cell>
          <cell r="X203">
            <v>1</v>
          </cell>
          <cell r="Y203">
            <v>1</v>
          </cell>
          <cell r="Z203">
            <v>1</v>
          </cell>
          <cell r="AA203">
            <v>1</v>
          </cell>
          <cell r="AB203">
            <v>1</v>
          </cell>
          <cell r="AC203">
            <v>1</v>
          </cell>
        </row>
        <row r="204">
          <cell r="A204">
            <v>148</v>
          </cell>
          <cell r="B204" t="str">
            <v>Learmonth</v>
          </cell>
          <cell r="C204">
            <v>0</v>
          </cell>
          <cell r="D204">
            <v>0</v>
          </cell>
          <cell r="E204">
            <v>0</v>
          </cell>
          <cell r="F204">
            <v>0</v>
          </cell>
          <cell r="G204" t="str">
            <v>Learmonth General Store</v>
          </cell>
          <cell r="H204">
            <v>200</v>
          </cell>
          <cell r="I204" t="str">
            <v>Retail</v>
          </cell>
          <cell r="J204">
            <v>1</v>
          </cell>
          <cell r="K204">
            <v>1</v>
          </cell>
          <cell r="L204">
            <v>1</v>
          </cell>
          <cell r="M204">
            <v>1</v>
          </cell>
          <cell r="N204">
            <v>1</v>
          </cell>
          <cell r="O204">
            <v>1</v>
          </cell>
          <cell r="P204">
            <v>1</v>
          </cell>
          <cell r="Q204">
            <v>1</v>
          </cell>
          <cell r="R204">
            <v>1</v>
          </cell>
          <cell r="S204">
            <v>1</v>
          </cell>
          <cell r="T204">
            <v>1</v>
          </cell>
          <cell r="U204">
            <v>1</v>
          </cell>
          <cell r="V204">
            <v>1</v>
          </cell>
          <cell r="W204">
            <v>1</v>
          </cell>
          <cell r="X204">
            <v>1</v>
          </cell>
          <cell r="Y204">
            <v>1</v>
          </cell>
          <cell r="Z204">
            <v>1</v>
          </cell>
          <cell r="AA204">
            <v>1</v>
          </cell>
          <cell r="AB204">
            <v>1</v>
          </cell>
          <cell r="AC204">
            <v>1</v>
          </cell>
        </row>
        <row r="205">
          <cell r="A205">
            <v>148</v>
          </cell>
          <cell r="B205" t="str">
            <v>Learmonth</v>
          </cell>
          <cell r="C205">
            <v>0</v>
          </cell>
          <cell r="D205">
            <v>0</v>
          </cell>
          <cell r="E205">
            <v>0</v>
          </cell>
          <cell r="F205">
            <v>0</v>
          </cell>
          <cell r="G205" t="str">
            <v>Learmonth Caravan</v>
          </cell>
          <cell r="H205">
            <v>200</v>
          </cell>
          <cell r="I205" t="str">
            <v>Hospitality Tourism</v>
          </cell>
          <cell r="J205">
            <v>1</v>
          </cell>
          <cell r="K205">
            <v>1</v>
          </cell>
          <cell r="L205">
            <v>1</v>
          </cell>
          <cell r="M205">
            <v>1</v>
          </cell>
          <cell r="N205">
            <v>1</v>
          </cell>
          <cell r="O205">
            <v>1</v>
          </cell>
          <cell r="P205">
            <v>1</v>
          </cell>
          <cell r="Q205">
            <v>1</v>
          </cell>
          <cell r="R205">
            <v>1</v>
          </cell>
          <cell r="S205">
            <v>1</v>
          </cell>
          <cell r="T205">
            <v>1</v>
          </cell>
          <cell r="U205">
            <v>1</v>
          </cell>
          <cell r="V205">
            <v>1</v>
          </cell>
          <cell r="W205">
            <v>1</v>
          </cell>
          <cell r="X205">
            <v>1</v>
          </cell>
          <cell r="Y205">
            <v>1</v>
          </cell>
          <cell r="Z205">
            <v>1</v>
          </cell>
          <cell r="AA205">
            <v>1</v>
          </cell>
          <cell r="AB205">
            <v>1</v>
          </cell>
          <cell r="AC205">
            <v>1</v>
          </cell>
        </row>
        <row r="206">
          <cell r="A206">
            <v>148</v>
          </cell>
          <cell r="B206" t="str">
            <v>Learmonth</v>
          </cell>
          <cell r="C206">
            <v>0</v>
          </cell>
          <cell r="D206">
            <v>0</v>
          </cell>
          <cell r="E206">
            <v>0</v>
          </cell>
          <cell r="F206">
            <v>0</v>
          </cell>
          <cell r="G206" t="str">
            <v>Learmonth (31 students)</v>
          </cell>
          <cell r="H206">
            <v>200</v>
          </cell>
          <cell r="I206" t="str">
            <v>Educational</v>
          </cell>
          <cell r="J206">
            <v>1</v>
          </cell>
          <cell r="K206">
            <v>1</v>
          </cell>
          <cell r="L206">
            <v>1</v>
          </cell>
          <cell r="M206">
            <v>1</v>
          </cell>
          <cell r="N206">
            <v>1</v>
          </cell>
          <cell r="O206">
            <v>1</v>
          </cell>
          <cell r="P206">
            <v>1</v>
          </cell>
          <cell r="Q206">
            <v>1</v>
          </cell>
          <cell r="R206">
            <v>1</v>
          </cell>
          <cell r="S206">
            <v>1</v>
          </cell>
          <cell r="T206">
            <v>1</v>
          </cell>
          <cell r="U206">
            <v>1</v>
          </cell>
          <cell r="V206">
            <v>1</v>
          </cell>
          <cell r="W206">
            <v>1</v>
          </cell>
          <cell r="X206">
            <v>1</v>
          </cell>
          <cell r="Y206">
            <v>1</v>
          </cell>
          <cell r="Z206">
            <v>1</v>
          </cell>
          <cell r="AA206">
            <v>1</v>
          </cell>
          <cell r="AB206">
            <v>1</v>
          </cell>
          <cell r="AC206">
            <v>1</v>
          </cell>
        </row>
        <row r="207">
          <cell r="A207">
            <v>36</v>
          </cell>
          <cell r="B207" t="str">
            <v>Invermay</v>
          </cell>
          <cell r="C207">
            <v>0</v>
          </cell>
          <cell r="D207">
            <v>0</v>
          </cell>
          <cell r="E207">
            <v>0</v>
          </cell>
          <cell r="F207">
            <v>0</v>
          </cell>
          <cell r="G207" t="str">
            <v>Lloyd &amp; Maria's Jindabyne Pottery Studio</v>
          </cell>
          <cell r="H207">
            <v>200</v>
          </cell>
          <cell r="I207" t="str">
            <v>Pottery</v>
          </cell>
          <cell r="J207">
            <v>1</v>
          </cell>
          <cell r="K207">
            <v>1</v>
          </cell>
          <cell r="L207">
            <v>1</v>
          </cell>
          <cell r="M207">
            <v>1</v>
          </cell>
          <cell r="N207">
            <v>1</v>
          </cell>
          <cell r="O207">
            <v>1</v>
          </cell>
          <cell r="P207">
            <v>1</v>
          </cell>
          <cell r="Q207">
            <v>1</v>
          </cell>
          <cell r="R207">
            <v>1</v>
          </cell>
          <cell r="S207">
            <v>1</v>
          </cell>
          <cell r="T207">
            <v>1</v>
          </cell>
          <cell r="U207">
            <v>1</v>
          </cell>
          <cell r="V207">
            <v>1</v>
          </cell>
          <cell r="W207">
            <v>1</v>
          </cell>
          <cell r="X207">
            <v>1</v>
          </cell>
          <cell r="Y207">
            <v>1</v>
          </cell>
          <cell r="Z207">
            <v>1</v>
          </cell>
          <cell r="AA207">
            <v>1</v>
          </cell>
          <cell r="AB207">
            <v>1</v>
          </cell>
          <cell r="AC207">
            <v>1</v>
          </cell>
        </row>
        <row r="208">
          <cell r="A208">
            <v>36</v>
          </cell>
          <cell r="B208" t="str">
            <v>Invermay</v>
          </cell>
          <cell r="C208">
            <v>0</v>
          </cell>
          <cell r="D208">
            <v>0</v>
          </cell>
          <cell r="E208">
            <v>0</v>
          </cell>
          <cell r="F208">
            <v>0</v>
          </cell>
          <cell r="G208" t="str">
            <v>Invermay Primary School (52 Students)</v>
          </cell>
          <cell r="H208">
            <v>200</v>
          </cell>
          <cell r="I208" t="str">
            <v>Education</v>
          </cell>
          <cell r="J208">
            <v>1</v>
          </cell>
          <cell r="K208">
            <v>1</v>
          </cell>
          <cell r="L208">
            <v>1</v>
          </cell>
          <cell r="M208">
            <v>1</v>
          </cell>
          <cell r="N208">
            <v>1</v>
          </cell>
          <cell r="O208">
            <v>1</v>
          </cell>
          <cell r="P208">
            <v>1</v>
          </cell>
          <cell r="Q208">
            <v>1</v>
          </cell>
          <cell r="R208">
            <v>1</v>
          </cell>
          <cell r="S208">
            <v>1</v>
          </cell>
          <cell r="T208">
            <v>1</v>
          </cell>
          <cell r="U208">
            <v>1</v>
          </cell>
          <cell r="V208">
            <v>1</v>
          </cell>
          <cell r="W208">
            <v>1</v>
          </cell>
          <cell r="X208">
            <v>1</v>
          </cell>
          <cell r="Y208">
            <v>1</v>
          </cell>
          <cell r="Z208">
            <v>1</v>
          </cell>
          <cell r="AA208">
            <v>1</v>
          </cell>
          <cell r="AB208">
            <v>1</v>
          </cell>
          <cell r="AC208">
            <v>1</v>
          </cell>
        </row>
        <row r="209">
          <cell r="A209">
            <v>36</v>
          </cell>
          <cell r="B209" t="str">
            <v>Invermay</v>
          </cell>
          <cell r="C209">
            <v>0</v>
          </cell>
          <cell r="D209">
            <v>0</v>
          </cell>
          <cell r="E209">
            <v>0</v>
          </cell>
          <cell r="F209">
            <v>0</v>
          </cell>
          <cell r="G209" t="str">
            <v>Invermay Sports Centre</v>
          </cell>
          <cell r="H209">
            <v>200</v>
          </cell>
          <cell r="I209" t="str">
            <v>Recreation</v>
          </cell>
          <cell r="J209">
            <v>1</v>
          </cell>
          <cell r="K209">
            <v>1</v>
          </cell>
          <cell r="L209">
            <v>1</v>
          </cell>
          <cell r="M209">
            <v>1</v>
          </cell>
          <cell r="N209">
            <v>1</v>
          </cell>
          <cell r="O209">
            <v>1</v>
          </cell>
          <cell r="P209">
            <v>1</v>
          </cell>
          <cell r="Q209">
            <v>1</v>
          </cell>
          <cell r="R209">
            <v>1</v>
          </cell>
          <cell r="S209">
            <v>1</v>
          </cell>
          <cell r="T209">
            <v>1</v>
          </cell>
          <cell r="U209">
            <v>1</v>
          </cell>
          <cell r="V209">
            <v>1</v>
          </cell>
          <cell r="W209">
            <v>1</v>
          </cell>
          <cell r="X209">
            <v>1</v>
          </cell>
          <cell r="Y209">
            <v>1</v>
          </cell>
          <cell r="Z209">
            <v>1</v>
          </cell>
          <cell r="AA209">
            <v>1</v>
          </cell>
          <cell r="AB209">
            <v>1</v>
          </cell>
          <cell r="AC209">
            <v>1</v>
          </cell>
        </row>
        <row r="210">
          <cell r="A210">
            <v>36</v>
          </cell>
          <cell r="B210" t="str">
            <v>Invermay</v>
          </cell>
          <cell r="C210">
            <v>0</v>
          </cell>
          <cell r="D210">
            <v>0</v>
          </cell>
          <cell r="E210">
            <v>0</v>
          </cell>
          <cell r="F210">
            <v>0</v>
          </cell>
          <cell r="G210" t="str">
            <v>Nerrina Lodge Glass Printing</v>
          </cell>
          <cell r="H210">
            <v>200</v>
          </cell>
          <cell r="I210" t="str">
            <v>Printing</v>
          </cell>
          <cell r="J210">
            <v>1</v>
          </cell>
          <cell r="K210">
            <v>1</v>
          </cell>
          <cell r="L210">
            <v>1</v>
          </cell>
          <cell r="M210">
            <v>1</v>
          </cell>
          <cell r="N210">
            <v>1</v>
          </cell>
          <cell r="O210">
            <v>1</v>
          </cell>
          <cell r="P210">
            <v>1</v>
          </cell>
          <cell r="Q210">
            <v>1</v>
          </cell>
          <cell r="R210">
            <v>1</v>
          </cell>
          <cell r="S210">
            <v>1</v>
          </cell>
          <cell r="T210">
            <v>1</v>
          </cell>
          <cell r="U210">
            <v>1</v>
          </cell>
          <cell r="V210">
            <v>1</v>
          </cell>
          <cell r="W210">
            <v>1</v>
          </cell>
          <cell r="X210">
            <v>1</v>
          </cell>
          <cell r="Y210">
            <v>1</v>
          </cell>
          <cell r="Z210">
            <v>1</v>
          </cell>
          <cell r="AA210">
            <v>1</v>
          </cell>
          <cell r="AB210">
            <v>1</v>
          </cell>
          <cell r="AC210">
            <v>1</v>
          </cell>
        </row>
        <row r="211">
          <cell r="A211">
            <v>87</v>
          </cell>
          <cell r="B211" t="str">
            <v>Swan Hill</v>
          </cell>
          <cell r="C211">
            <v>0</v>
          </cell>
          <cell r="D211">
            <v>0</v>
          </cell>
          <cell r="E211">
            <v>0</v>
          </cell>
          <cell r="F211">
            <v>0</v>
          </cell>
          <cell r="G211" t="str">
            <v>Polymaster</v>
          </cell>
          <cell r="H211">
            <v>200</v>
          </cell>
          <cell r="I211" t="str">
            <v>Polyethylene Product Manufacture</v>
          </cell>
          <cell r="J211">
            <v>1</v>
          </cell>
          <cell r="K211">
            <v>1</v>
          </cell>
          <cell r="L211">
            <v>1</v>
          </cell>
          <cell r="M211">
            <v>1</v>
          </cell>
          <cell r="N211">
            <v>1</v>
          </cell>
          <cell r="O211">
            <v>1</v>
          </cell>
          <cell r="P211">
            <v>1</v>
          </cell>
          <cell r="Q211">
            <v>1</v>
          </cell>
          <cell r="R211">
            <v>1</v>
          </cell>
          <cell r="S211">
            <v>1</v>
          </cell>
          <cell r="T211">
            <v>1</v>
          </cell>
          <cell r="U211">
            <v>1</v>
          </cell>
          <cell r="V211">
            <v>1</v>
          </cell>
          <cell r="W211">
            <v>1</v>
          </cell>
          <cell r="X211">
            <v>1</v>
          </cell>
          <cell r="Y211">
            <v>1</v>
          </cell>
          <cell r="Z211">
            <v>1</v>
          </cell>
          <cell r="AA211">
            <v>1</v>
          </cell>
          <cell r="AB211">
            <v>1</v>
          </cell>
          <cell r="AC211">
            <v>1</v>
          </cell>
        </row>
        <row r="212">
          <cell r="A212">
            <v>87</v>
          </cell>
          <cell r="B212" t="str">
            <v>Swan Hill</v>
          </cell>
          <cell r="C212">
            <v>0</v>
          </cell>
          <cell r="D212">
            <v>0</v>
          </cell>
          <cell r="E212">
            <v>0</v>
          </cell>
          <cell r="F212">
            <v>0</v>
          </cell>
          <cell r="G212" t="str">
            <v>Nutri-Green Pty Ltd</v>
          </cell>
          <cell r="H212">
            <v>200</v>
          </cell>
          <cell r="I212" t="str">
            <v>Health Food Manufacture</v>
          </cell>
          <cell r="J212">
            <v>1</v>
          </cell>
          <cell r="K212">
            <v>1</v>
          </cell>
          <cell r="L212">
            <v>1</v>
          </cell>
          <cell r="M212">
            <v>1</v>
          </cell>
          <cell r="N212">
            <v>1</v>
          </cell>
          <cell r="O212">
            <v>1</v>
          </cell>
          <cell r="P212">
            <v>1</v>
          </cell>
          <cell r="Q212">
            <v>1</v>
          </cell>
          <cell r="R212">
            <v>1</v>
          </cell>
          <cell r="S212">
            <v>1</v>
          </cell>
          <cell r="T212">
            <v>1</v>
          </cell>
          <cell r="U212">
            <v>1</v>
          </cell>
          <cell r="V212">
            <v>1</v>
          </cell>
          <cell r="W212">
            <v>1</v>
          </cell>
          <cell r="X212">
            <v>1</v>
          </cell>
          <cell r="Y212">
            <v>1</v>
          </cell>
          <cell r="Z212">
            <v>1</v>
          </cell>
          <cell r="AA212">
            <v>1</v>
          </cell>
          <cell r="AB212">
            <v>1</v>
          </cell>
          <cell r="AC212">
            <v>1</v>
          </cell>
        </row>
        <row r="213">
          <cell r="A213">
            <v>87</v>
          </cell>
          <cell r="B213" t="str">
            <v>Swan Hill</v>
          </cell>
          <cell r="C213">
            <v>0</v>
          </cell>
          <cell r="D213">
            <v>0</v>
          </cell>
          <cell r="E213">
            <v>0</v>
          </cell>
          <cell r="F213">
            <v>0</v>
          </cell>
          <cell r="G213" t="str">
            <v>Ultrastak Australia</v>
          </cell>
          <cell r="H213">
            <v>200</v>
          </cell>
          <cell r="I213" t="str">
            <v>Polystyrene box &amp; brick manufacture</v>
          </cell>
          <cell r="J213">
            <v>1</v>
          </cell>
          <cell r="K213">
            <v>1</v>
          </cell>
          <cell r="L213">
            <v>1</v>
          </cell>
          <cell r="M213">
            <v>1</v>
          </cell>
          <cell r="N213">
            <v>1</v>
          </cell>
          <cell r="O213">
            <v>1</v>
          </cell>
          <cell r="P213">
            <v>1</v>
          </cell>
          <cell r="Q213">
            <v>1</v>
          </cell>
          <cell r="R213">
            <v>1</v>
          </cell>
          <cell r="S213">
            <v>1</v>
          </cell>
          <cell r="T213">
            <v>1</v>
          </cell>
          <cell r="U213">
            <v>1</v>
          </cell>
          <cell r="V213">
            <v>1</v>
          </cell>
          <cell r="W213">
            <v>1</v>
          </cell>
          <cell r="X213">
            <v>1</v>
          </cell>
          <cell r="Y213">
            <v>1</v>
          </cell>
          <cell r="Z213">
            <v>1</v>
          </cell>
          <cell r="AA213">
            <v>1</v>
          </cell>
          <cell r="AB213">
            <v>1</v>
          </cell>
          <cell r="AC213">
            <v>1</v>
          </cell>
        </row>
        <row r="214">
          <cell r="A214">
            <v>87</v>
          </cell>
          <cell r="B214" t="str">
            <v>Swan Hill</v>
          </cell>
          <cell r="C214">
            <v>0</v>
          </cell>
          <cell r="D214">
            <v>0</v>
          </cell>
          <cell r="E214">
            <v>0</v>
          </cell>
          <cell r="F214">
            <v>0</v>
          </cell>
          <cell r="G214" t="str">
            <v>Swan Hill Abattoirs</v>
          </cell>
          <cell r="H214">
            <v>200</v>
          </cell>
          <cell r="I214" t="str">
            <v>Meat Processing</v>
          </cell>
          <cell r="J214">
            <v>1</v>
          </cell>
          <cell r="K214">
            <v>1</v>
          </cell>
          <cell r="L214">
            <v>1</v>
          </cell>
          <cell r="M214">
            <v>1</v>
          </cell>
          <cell r="N214">
            <v>1</v>
          </cell>
          <cell r="O214">
            <v>1</v>
          </cell>
          <cell r="P214">
            <v>1</v>
          </cell>
          <cell r="Q214">
            <v>1</v>
          </cell>
          <cell r="R214">
            <v>1</v>
          </cell>
          <cell r="S214">
            <v>1</v>
          </cell>
          <cell r="T214">
            <v>1</v>
          </cell>
          <cell r="U214">
            <v>1</v>
          </cell>
          <cell r="V214">
            <v>1</v>
          </cell>
          <cell r="W214">
            <v>1</v>
          </cell>
          <cell r="X214">
            <v>1</v>
          </cell>
          <cell r="Y214">
            <v>1</v>
          </cell>
          <cell r="Z214">
            <v>1</v>
          </cell>
          <cell r="AA214">
            <v>1</v>
          </cell>
          <cell r="AB214">
            <v>1</v>
          </cell>
          <cell r="AC214">
            <v>1</v>
          </cell>
        </row>
        <row r="215">
          <cell r="A215">
            <v>87</v>
          </cell>
          <cell r="B215" t="str">
            <v>Swan Hill</v>
          </cell>
          <cell r="C215">
            <v>0</v>
          </cell>
          <cell r="D215">
            <v>0</v>
          </cell>
          <cell r="E215">
            <v>0</v>
          </cell>
          <cell r="F215">
            <v>0</v>
          </cell>
          <cell r="G215" t="str">
            <v>Swan Hill Hospital</v>
          </cell>
          <cell r="H215">
            <v>200</v>
          </cell>
          <cell r="I215" t="str">
            <v>Medical Services</v>
          </cell>
          <cell r="J215">
            <v>1</v>
          </cell>
          <cell r="K215">
            <v>1</v>
          </cell>
          <cell r="L215">
            <v>1</v>
          </cell>
          <cell r="M215">
            <v>1</v>
          </cell>
          <cell r="N215">
            <v>1</v>
          </cell>
          <cell r="O215">
            <v>1</v>
          </cell>
          <cell r="P215">
            <v>1</v>
          </cell>
          <cell r="Q215">
            <v>1</v>
          </cell>
          <cell r="R215">
            <v>1</v>
          </cell>
          <cell r="S215">
            <v>1</v>
          </cell>
          <cell r="T215">
            <v>1</v>
          </cell>
          <cell r="U215">
            <v>1</v>
          </cell>
          <cell r="V215">
            <v>1</v>
          </cell>
          <cell r="W215">
            <v>1</v>
          </cell>
          <cell r="X215">
            <v>1</v>
          </cell>
          <cell r="Y215">
            <v>1</v>
          </cell>
          <cell r="Z215">
            <v>1</v>
          </cell>
          <cell r="AA215">
            <v>1</v>
          </cell>
          <cell r="AB215">
            <v>1</v>
          </cell>
          <cell r="AC215">
            <v>1</v>
          </cell>
        </row>
        <row r="216">
          <cell r="A216">
            <v>87</v>
          </cell>
          <cell r="B216" t="str">
            <v>Swan Hill</v>
          </cell>
          <cell r="C216">
            <v>0</v>
          </cell>
          <cell r="D216">
            <v>0</v>
          </cell>
          <cell r="E216">
            <v>0</v>
          </cell>
          <cell r="F216">
            <v>0</v>
          </cell>
          <cell r="G216" t="str">
            <v>Mahers Glassworks</v>
          </cell>
          <cell r="H216">
            <v>200</v>
          </cell>
          <cell r="I216" t="str">
            <v>Powdercoating</v>
          </cell>
          <cell r="J216">
            <v>1</v>
          </cell>
          <cell r="K216">
            <v>1</v>
          </cell>
          <cell r="L216">
            <v>1</v>
          </cell>
          <cell r="M216">
            <v>1</v>
          </cell>
          <cell r="N216">
            <v>1</v>
          </cell>
          <cell r="O216">
            <v>1</v>
          </cell>
          <cell r="P216">
            <v>1</v>
          </cell>
          <cell r="Q216">
            <v>1</v>
          </cell>
          <cell r="R216">
            <v>1</v>
          </cell>
          <cell r="S216">
            <v>1</v>
          </cell>
          <cell r="T216">
            <v>1</v>
          </cell>
          <cell r="U216">
            <v>1</v>
          </cell>
          <cell r="V216">
            <v>1</v>
          </cell>
          <cell r="W216">
            <v>1</v>
          </cell>
          <cell r="X216">
            <v>1</v>
          </cell>
          <cell r="Y216">
            <v>1</v>
          </cell>
          <cell r="Z216">
            <v>1</v>
          </cell>
          <cell r="AA216">
            <v>1</v>
          </cell>
          <cell r="AB216">
            <v>1</v>
          </cell>
          <cell r="AC216">
            <v>1</v>
          </cell>
        </row>
        <row r="217">
          <cell r="A217">
            <v>87</v>
          </cell>
          <cell r="B217" t="str">
            <v>Swan Hill</v>
          </cell>
          <cell r="C217">
            <v>0</v>
          </cell>
          <cell r="D217">
            <v>0</v>
          </cell>
          <cell r="E217">
            <v>0</v>
          </cell>
          <cell r="F217">
            <v>0</v>
          </cell>
          <cell r="G217" t="str">
            <v>Alcheringa Hostel</v>
          </cell>
          <cell r="H217">
            <v>200</v>
          </cell>
          <cell r="I217" t="str">
            <v>Aged Care Services</v>
          </cell>
          <cell r="J217">
            <v>1</v>
          </cell>
          <cell r="K217">
            <v>1</v>
          </cell>
          <cell r="L217">
            <v>1</v>
          </cell>
          <cell r="M217">
            <v>1</v>
          </cell>
          <cell r="N217">
            <v>1</v>
          </cell>
          <cell r="O217">
            <v>1</v>
          </cell>
          <cell r="P217">
            <v>1</v>
          </cell>
          <cell r="Q217">
            <v>1</v>
          </cell>
          <cell r="R217">
            <v>1</v>
          </cell>
          <cell r="S217">
            <v>1</v>
          </cell>
          <cell r="T217">
            <v>1</v>
          </cell>
          <cell r="U217">
            <v>1</v>
          </cell>
          <cell r="V217">
            <v>1</v>
          </cell>
          <cell r="W217">
            <v>1</v>
          </cell>
          <cell r="X217">
            <v>1</v>
          </cell>
          <cell r="Y217">
            <v>1</v>
          </cell>
          <cell r="Z217">
            <v>1</v>
          </cell>
          <cell r="AA217">
            <v>1</v>
          </cell>
          <cell r="AB217">
            <v>1</v>
          </cell>
          <cell r="AC217">
            <v>1</v>
          </cell>
        </row>
        <row r="218">
          <cell r="A218">
            <v>87</v>
          </cell>
          <cell r="B218" t="str">
            <v>Swan Hill</v>
          </cell>
          <cell r="C218">
            <v>0</v>
          </cell>
          <cell r="D218">
            <v>0</v>
          </cell>
          <cell r="E218">
            <v>0</v>
          </cell>
          <cell r="F218">
            <v>0</v>
          </cell>
          <cell r="G218" t="str">
            <v>McDonalds Restaurant</v>
          </cell>
          <cell r="H218">
            <v>200</v>
          </cell>
          <cell r="I218" t="str">
            <v>Hospitality</v>
          </cell>
          <cell r="J218">
            <v>1</v>
          </cell>
          <cell r="K218">
            <v>1</v>
          </cell>
          <cell r="L218">
            <v>1</v>
          </cell>
          <cell r="M218">
            <v>1</v>
          </cell>
          <cell r="N218">
            <v>1</v>
          </cell>
          <cell r="O218">
            <v>1</v>
          </cell>
          <cell r="P218">
            <v>1</v>
          </cell>
          <cell r="Q218">
            <v>1</v>
          </cell>
          <cell r="R218">
            <v>1</v>
          </cell>
          <cell r="S218">
            <v>1</v>
          </cell>
          <cell r="T218">
            <v>1</v>
          </cell>
          <cell r="U218">
            <v>1</v>
          </cell>
          <cell r="V218">
            <v>1</v>
          </cell>
          <cell r="W218">
            <v>1</v>
          </cell>
          <cell r="X218">
            <v>1</v>
          </cell>
          <cell r="Y218">
            <v>1</v>
          </cell>
          <cell r="Z218">
            <v>1</v>
          </cell>
          <cell r="AA218">
            <v>1</v>
          </cell>
          <cell r="AB218">
            <v>1</v>
          </cell>
          <cell r="AC218">
            <v>1</v>
          </cell>
        </row>
        <row r="219">
          <cell r="A219">
            <v>87</v>
          </cell>
          <cell r="B219" t="str">
            <v>Swan Hill</v>
          </cell>
          <cell r="C219">
            <v>0</v>
          </cell>
          <cell r="D219">
            <v>0</v>
          </cell>
          <cell r="E219">
            <v>0</v>
          </cell>
          <cell r="F219">
            <v>0</v>
          </cell>
          <cell r="G219" t="str">
            <v>KFC</v>
          </cell>
          <cell r="H219">
            <v>200</v>
          </cell>
          <cell r="I219" t="str">
            <v>Hospitality</v>
          </cell>
          <cell r="J219">
            <v>1</v>
          </cell>
          <cell r="K219">
            <v>1</v>
          </cell>
          <cell r="L219">
            <v>1</v>
          </cell>
          <cell r="M219">
            <v>1</v>
          </cell>
          <cell r="N219">
            <v>1</v>
          </cell>
          <cell r="O219">
            <v>1</v>
          </cell>
          <cell r="P219">
            <v>1</v>
          </cell>
          <cell r="Q219">
            <v>1</v>
          </cell>
          <cell r="R219">
            <v>1</v>
          </cell>
          <cell r="S219">
            <v>1</v>
          </cell>
          <cell r="T219">
            <v>1</v>
          </cell>
          <cell r="U219">
            <v>1</v>
          </cell>
          <cell r="V219">
            <v>1</v>
          </cell>
          <cell r="W219">
            <v>1</v>
          </cell>
          <cell r="X219">
            <v>1</v>
          </cell>
          <cell r="Y219">
            <v>1</v>
          </cell>
          <cell r="Z219">
            <v>1</v>
          </cell>
          <cell r="AA219">
            <v>1</v>
          </cell>
          <cell r="AB219">
            <v>1</v>
          </cell>
          <cell r="AC219">
            <v>1</v>
          </cell>
        </row>
        <row r="220">
          <cell r="A220">
            <v>87</v>
          </cell>
          <cell r="B220" t="str">
            <v>Swan Hill</v>
          </cell>
          <cell r="C220">
            <v>0</v>
          </cell>
          <cell r="D220">
            <v>0</v>
          </cell>
          <cell r="E220">
            <v>0</v>
          </cell>
          <cell r="F220">
            <v>0</v>
          </cell>
          <cell r="G220" t="str">
            <v>Oasis Entertainment Complex</v>
          </cell>
          <cell r="H220">
            <v>200</v>
          </cell>
          <cell r="I220" t="str">
            <v>Hospitality</v>
          </cell>
          <cell r="J220">
            <v>1</v>
          </cell>
          <cell r="K220">
            <v>1</v>
          </cell>
          <cell r="L220">
            <v>1</v>
          </cell>
          <cell r="M220">
            <v>1</v>
          </cell>
          <cell r="N220">
            <v>1</v>
          </cell>
          <cell r="O220">
            <v>1</v>
          </cell>
          <cell r="P220">
            <v>1</v>
          </cell>
          <cell r="Q220">
            <v>1</v>
          </cell>
          <cell r="R220">
            <v>1</v>
          </cell>
          <cell r="S220">
            <v>1</v>
          </cell>
          <cell r="T220">
            <v>1</v>
          </cell>
          <cell r="U220">
            <v>1</v>
          </cell>
          <cell r="V220">
            <v>1</v>
          </cell>
          <cell r="W220">
            <v>1</v>
          </cell>
          <cell r="X220">
            <v>1</v>
          </cell>
          <cell r="Y220">
            <v>1</v>
          </cell>
          <cell r="Z220">
            <v>1</v>
          </cell>
          <cell r="AA220">
            <v>1</v>
          </cell>
          <cell r="AB220">
            <v>1</v>
          </cell>
          <cell r="AC220">
            <v>1</v>
          </cell>
        </row>
        <row r="221">
          <cell r="A221">
            <v>87</v>
          </cell>
          <cell r="B221" t="str">
            <v>Swan Hill</v>
          </cell>
          <cell r="C221">
            <v>0</v>
          </cell>
          <cell r="D221">
            <v>0</v>
          </cell>
          <cell r="E221">
            <v>0</v>
          </cell>
          <cell r="F221">
            <v>0</v>
          </cell>
          <cell r="G221" t="str">
            <v>Sundowner Swan Hill Resort</v>
          </cell>
          <cell r="H221">
            <v>200</v>
          </cell>
          <cell r="I221" t="str">
            <v>Hospitality/ Accommodation</v>
          </cell>
          <cell r="J221">
            <v>1</v>
          </cell>
          <cell r="K221">
            <v>1</v>
          </cell>
          <cell r="L221">
            <v>1</v>
          </cell>
          <cell r="M221">
            <v>1</v>
          </cell>
          <cell r="N221">
            <v>1</v>
          </cell>
          <cell r="O221">
            <v>1</v>
          </cell>
          <cell r="P221">
            <v>1</v>
          </cell>
          <cell r="Q221">
            <v>1</v>
          </cell>
          <cell r="R221">
            <v>1</v>
          </cell>
          <cell r="S221">
            <v>1</v>
          </cell>
          <cell r="T221">
            <v>1</v>
          </cell>
          <cell r="U221">
            <v>1</v>
          </cell>
          <cell r="V221">
            <v>1</v>
          </cell>
          <cell r="W221">
            <v>1</v>
          </cell>
          <cell r="X221">
            <v>1</v>
          </cell>
          <cell r="Y221">
            <v>1</v>
          </cell>
          <cell r="Z221">
            <v>1</v>
          </cell>
          <cell r="AA221">
            <v>1</v>
          </cell>
          <cell r="AB221">
            <v>1</v>
          </cell>
          <cell r="AC221">
            <v>1</v>
          </cell>
        </row>
        <row r="222">
          <cell r="A222">
            <v>87</v>
          </cell>
          <cell r="B222" t="str">
            <v>Swan Hill</v>
          </cell>
          <cell r="C222">
            <v>0</v>
          </cell>
          <cell r="D222">
            <v>0</v>
          </cell>
          <cell r="E222">
            <v>0</v>
          </cell>
          <cell r="F222">
            <v>0</v>
          </cell>
          <cell r="G222" t="str">
            <v>Commercial Hotel</v>
          </cell>
          <cell r="H222">
            <v>200</v>
          </cell>
          <cell r="I222" t="str">
            <v>Hospitality</v>
          </cell>
          <cell r="J222">
            <v>1</v>
          </cell>
          <cell r="K222">
            <v>1</v>
          </cell>
          <cell r="L222">
            <v>1</v>
          </cell>
          <cell r="M222">
            <v>1</v>
          </cell>
          <cell r="N222">
            <v>1</v>
          </cell>
          <cell r="O222">
            <v>1</v>
          </cell>
          <cell r="P222">
            <v>1</v>
          </cell>
          <cell r="Q222">
            <v>1</v>
          </cell>
          <cell r="R222">
            <v>1</v>
          </cell>
          <cell r="S222">
            <v>1</v>
          </cell>
          <cell r="T222">
            <v>1</v>
          </cell>
          <cell r="U222">
            <v>1</v>
          </cell>
          <cell r="V222">
            <v>1</v>
          </cell>
          <cell r="W222">
            <v>1</v>
          </cell>
          <cell r="X222">
            <v>1</v>
          </cell>
          <cell r="Y222">
            <v>1</v>
          </cell>
          <cell r="Z222">
            <v>1</v>
          </cell>
          <cell r="AA222">
            <v>1</v>
          </cell>
          <cell r="AB222">
            <v>1</v>
          </cell>
          <cell r="AC222">
            <v>1</v>
          </cell>
        </row>
        <row r="223">
          <cell r="A223">
            <v>87</v>
          </cell>
          <cell r="B223" t="str">
            <v>Swan Hill</v>
          </cell>
          <cell r="C223">
            <v>0</v>
          </cell>
          <cell r="D223">
            <v>0</v>
          </cell>
          <cell r="E223">
            <v>0</v>
          </cell>
          <cell r="F223">
            <v>0</v>
          </cell>
          <cell r="G223" t="str">
            <v>Australian Settlers Motoe Inn</v>
          </cell>
          <cell r="H223">
            <v>200</v>
          </cell>
          <cell r="I223" t="str">
            <v>Accommodation</v>
          </cell>
          <cell r="J223">
            <v>1</v>
          </cell>
          <cell r="K223">
            <v>1</v>
          </cell>
          <cell r="L223">
            <v>1</v>
          </cell>
          <cell r="M223">
            <v>1</v>
          </cell>
          <cell r="N223">
            <v>1</v>
          </cell>
          <cell r="O223">
            <v>1</v>
          </cell>
          <cell r="P223">
            <v>1</v>
          </cell>
          <cell r="Q223">
            <v>1</v>
          </cell>
          <cell r="R223">
            <v>1</v>
          </cell>
          <cell r="S223">
            <v>1</v>
          </cell>
          <cell r="T223">
            <v>1</v>
          </cell>
          <cell r="U223">
            <v>1</v>
          </cell>
          <cell r="V223">
            <v>1</v>
          </cell>
          <cell r="W223">
            <v>1</v>
          </cell>
          <cell r="X223">
            <v>1</v>
          </cell>
          <cell r="Y223">
            <v>1</v>
          </cell>
          <cell r="Z223">
            <v>1</v>
          </cell>
          <cell r="AA223">
            <v>1</v>
          </cell>
          <cell r="AB223">
            <v>1</v>
          </cell>
          <cell r="AC223">
            <v>1</v>
          </cell>
        </row>
        <row r="224">
          <cell r="A224">
            <v>87</v>
          </cell>
          <cell r="B224" t="str">
            <v>Swan Hill</v>
          </cell>
          <cell r="C224">
            <v>0</v>
          </cell>
          <cell r="D224">
            <v>0</v>
          </cell>
          <cell r="E224">
            <v>0</v>
          </cell>
          <cell r="F224">
            <v>0</v>
          </cell>
          <cell r="G224" t="str">
            <v>Campbell Motor Inn</v>
          </cell>
          <cell r="H224">
            <v>200</v>
          </cell>
          <cell r="I224" t="str">
            <v>Accommodation</v>
          </cell>
          <cell r="J224">
            <v>1</v>
          </cell>
          <cell r="K224">
            <v>1</v>
          </cell>
          <cell r="L224">
            <v>1</v>
          </cell>
          <cell r="M224">
            <v>1</v>
          </cell>
          <cell r="N224">
            <v>1</v>
          </cell>
          <cell r="O224">
            <v>1</v>
          </cell>
          <cell r="P224">
            <v>1</v>
          </cell>
          <cell r="Q224">
            <v>1</v>
          </cell>
          <cell r="R224">
            <v>1</v>
          </cell>
          <cell r="S224">
            <v>1</v>
          </cell>
          <cell r="T224">
            <v>1</v>
          </cell>
          <cell r="U224">
            <v>1</v>
          </cell>
          <cell r="V224">
            <v>1</v>
          </cell>
          <cell r="W224">
            <v>1</v>
          </cell>
          <cell r="X224">
            <v>1</v>
          </cell>
          <cell r="Y224">
            <v>1</v>
          </cell>
          <cell r="Z224">
            <v>1</v>
          </cell>
          <cell r="AA224">
            <v>1</v>
          </cell>
          <cell r="AB224">
            <v>1</v>
          </cell>
          <cell r="AC224">
            <v>1</v>
          </cell>
        </row>
        <row r="225">
          <cell r="A225">
            <v>87</v>
          </cell>
          <cell r="B225" t="str">
            <v>Swan Hill</v>
          </cell>
          <cell r="C225">
            <v>0</v>
          </cell>
          <cell r="D225">
            <v>0</v>
          </cell>
          <cell r="E225">
            <v>0</v>
          </cell>
          <cell r="F225">
            <v>0</v>
          </cell>
          <cell r="G225" t="str">
            <v>Jane Eliza Motor Inn</v>
          </cell>
          <cell r="H225">
            <v>200</v>
          </cell>
          <cell r="I225" t="str">
            <v>Accommodation</v>
          </cell>
          <cell r="J225">
            <v>1</v>
          </cell>
          <cell r="K225">
            <v>1</v>
          </cell>
          <cell r="L225">
            <v>1</v>
          </cell>
          <cell r="M225">
            <v>1</v>
          </cell>
          <cell r="N225">
            <v>1</v>
          </cell>
          <cell r="O225">
            <v>1</v>
          </cell>
          <cell r="P225">
            <v>1</v>
          </cell>
          <cell r="Q225">
            <v>1</v>
          </cell>
          <cell r="R225">
            <v>1</v>
          </cell>
          <cell r="S225">
            <v>1</v>
          </cell>
          <cell r="T225">
            <v>1</v>
          </cell>
          <cell r="U225">
            <v>1</v>
          </cell>
          <cell r="V225">
            <v>1</v>
          </cell>
          <cell r="W225">
            <v>1</v>
          </cell>
          <cell r="X225">
            <v>1</v>
          </cell>
          <cell r="Y225">
            <v>1</v>
          </cell>
          <cell r="Z225">
            <v>1</v>
          </cell>
          <cell r="AA225">
            <v>1</v>
          </cell>
          <cell r="AB225">
            <v>1</v>
          </cell>
          <cell r="AC225">
            <v>1</v>
          </cell>
        </row>
        <row r="226">
          <cell r="A226">
            <v>87</v>
          </cell>
          <cell r="B226" t="str">
            <v>Swan Hill</v>
          </cell>
          <cell r="C226">
            <v>0</v>
          </cell>
          <cell r="D226">
            <v>0</v>
          </cell>
          <cell r="E226">
            <v>0</v>
          </cell>
          <cell r="F226">
            <v>0</v>
          </cell>
          <cell r="G226" t="str">
            <v>Lady Augusta Motor Inn</v>
          </cell>
          <cell r="H226">
            <v>200</v>
          </cell>
          <cell r="I226" t="str">
            <v>Accommodation</v>
          </cell>
          <cell r="J226">
            <v>1</v>
          </cell>
          <cell r="K226">
            <v>1</v>
          </cell>
          <cell r="L226">
            <v>1</v>
          </cell>
          <cell r="M226">
            <v>1</v>
          </cell>
          <cell r="N226">
            <v>1</v>
          </cell>
          <cell r="O226">
            <v>1</v>
          </cell>
          <cell r="P226">
            <v>1</v>
          </cell>
          <cell r="Q226">
            <v>1</v>
          </cell>
          <cell r="R226">
            <v>1</v>
          </cell>
          <cell r="S226">
            <v>1</v>
          </cell>
          <cell r="T226">
            <v>1</v>
          </cell>
          <cell r="U226">
            <v>1</v>
          </cell>
          <cell r="V226">
            <v>1</v>
          </cell>
          <cell r="W226">
            <v>1</v>
          </cell>
          <cell r="X226">
            <v>1</v>
          </cell>
          <cell r="Y226">
            <v>1</v>
          </cell>
          <cell r="Z226">
            <v>1</v>
          </cell>
          <cell r="AA226">
            <v>1</v>
          </cell>
          <cell r="AB226">
            <v>1</v>
          </cell>
          <cell r="AC226">
            <v>1</v>
          </cell>
        </row>
        <row r="227">
          <cell r="A227">
            <v>87</v>
          </cell>
          <cell r="B227" t="str">
            <v>Swan Hill</v>
          </cell>
          <cell r="C227">
            <v>0</v>
          </cell>
          <cell r="D227">
            <v>0</v>
          </cell>
          <cell r="E227">
            <v>0</v>
          </cell>
          <cell r="F227">
            <v>0</v>
          </cell>
          <cell r="G227" t="str">
            <v>Riverside Caravan Park</v>
          </cell>
          <cell r="H227">
            <v>200</v>
          </cell>
          <cell r="I227" t="str">
            <v>Accommodation</v>
          </cell>
          <cell r="J227">
            <v>1</v>
          </cell>
          <cell r="K227">
            <v>1</v>
          </cell>
          <cell r="L227">
            <v>1</v>
          </cell>
          <cell r="M227">
            <v>1</v>
          </cell>
          <cell r="N227">
            <v>1</v>
          </cell>
          <cell r="O227">
            <v>1</v>
          </cell>
          <cell r="P227">
            <v>1</v>
          </cell>
          <cell r="Q227">
            <v>1</v>
          </cell>
          <cell r="R227">
            <v>1</v>
          </cell>
          <cell r="S227">
            <v>1</v>
          </cell>
          <cell r="T227">
            <v>1</v>
          </cell>
          <cell r="U227">
            <v>1</v>
          </cell>
          <cell r="V227">
            <v>1</v>
          </cell>
          <cell r="W227">
            <v>1</v>
          </cell>
          <cell r="X227">
            <v>1</v>
          </cell>
          <cell r="Y227">
            <v>1</v>
          </cell>
          <cell r="Z227">
            <v>1</v>
          </cell>
          <cell r="AA227">
            <v>1</v>
          </cell>
          <cell r="AB227">
            <v>1</v>
          </cell>
          <cell r="AC227">
            <v>1</v>
          </cell>
        </row>
        <row r="228">
          <cell r="A228">
            <v>87</v>
          </cell>
          <cell r="B228" t="str">
            <v>Swan Hill</v>
          </cell>
          <cell r="C228">
            <v>0</v>
          </cell>
          <cell r="D228">
            <v>0</v>
          </cell>
          <cell r="E228">
            <v>0</v>
          </cell>
          <cell r="F228">
            <v>0</v>
          </cell>
          <cell r="G228" t="str">
            <v>Swan Hill Pioneer Settlement</v>
          </cell>
          <cell r="H228">
            <v>200</v>
          </cell>
          <cell r="I228" t="str">
            <v>Museum/Accommodation</v>
          </cell>
          <cell r="J228">
            <v>1</v>
          </cell>
          <cell r="K228">
            <v>1</v>
          </cell>
          <cell r="L228">
            <v>1</v>
          </cell>
          <cell r="M228">
            <v>1</v>
          </cell>
          <cell r="N228">
            <v>1</v>
          </cell>
          <cell r="O228">
            <v>1</v>
          </cell>
          <cell r="P228">
            <v>1</v>
          </cell>
          <cell r="Q228">
            <v>1</v>
          </cell>
          <cell r="R228">
            <v>1</v>
          </cell>
          <cell r="S228">
            <v>1</v>
          </cell>
          <cell r="T228">
            <v>1</v>
          </cell>
          <cell r="U228">
            <v>1</v>
          </cell>
          <cell r="V228">
            <v>1</v>
          </cell>
          <cell r="W228">
            <v>1</v>
          </cell>
          <cell r="X228">
            <v>1</v>
          </cell>
          <cell r="Y228">
            <v>1</v>
          </cell>
          <cell r="Z228">
            <v>1</v>
          </cell>
          <cell r="AA228">
            <v>1</v>
          </cell>
          <cell r="AB228">
            <v>1</v>
          </cell>
          <cell r="AC228">
            <v>1</v>
          </cell>
        </row>
        <row r="229">
          <cell r="A229">
            <v>87</v>
          </cell>
          <cell r="B229" t="str">
            <v>Swan Hill</v>
          </cell>
          <cell r="C229">
            <v>0</v>
          </cell>
          <cell r="D229">
            <v>0</v>
          </cell>
          <cell r="E229">
            <v>0</v>
          </cell>
          <cell r="F229">
            <v>0</v>
          </cell>
          <cell r="G229" t="str">
            <v>Eyles Engineering</v>
          </cell>
          <cell r="H229">
            <v>200</v>
          </cell>
          <cell r="I229" t="str">
            <v>General &amp; Marine Engineering</v>
          </cell>
          <cell r="J229">
            <v>1</v>
          </cell>
          <cell r="K229">
            <v>1</v>
          </cell>
          <cell r="L229">
            <v>1</v>
          </cell>
          <cell r="M229">
            <v>1</v>
          </cell>
          <cell r="N229">
            <v>1</v>
          </cell>
          <cell r="O229">
            <v>1</v>
          </cell>
          <cell r="P229">
            <v>1</v>
          </cell>
          <cell r="Q229">
            <v>1</v>
          </cell>
          <cell r="R229">
            <v>1</v>
          </cell>
          <cell r="S229">
            <v>1</v>
          </cell>
          <cell r="T229">
            <v>1</v>
          </cell>
          <cell r="U229">
            <v>1</v>
          </cell>
          <cell r="V229">
            <v>1</v>
          </cell>
          <cell r="W229">
            <v>1</v>
          </cell>
          <cell r="X229">
            <v>1</v>
          </cell>
          <cell r="Y229">
            <v>1</v>
          </cell>
          <cell r="Z229">
            <v>1</v>
          </cell>
          <cell r="AA229">
            <v>1</v>
          </cell>
          <cell r="AB229">
            <v>1</v>
          </cell>
          <cell r="AC229">
            <v>1</v>
          </cell>
        </row>
        <row r="230">
          <cell r="A230">
            <v>87</v>
          </cell>
          <cell r="B230" t="str">
            <v>Swan Hill</v>
          </cell>
          <cell r="C230">
            <v>0</v>
          </cell>
          <cell r="D230">
            <v>0</v>
          </cell>
          <cell r="E230">
            <v>0</v>
          </cell>
          <cell r="F230">
            <v>0</v>
          </cell>
          <cell r="G230" t="str">
            <v>Visy Board</v>
          </cell>
          <cell r="H230">
            <v>200</v>
          </cell>
          <cell r="I230" t="str">
            <v>Cardboard box manufacture</v>
          </cell>
          <cell r="J230">
            <v>1</v>
          </cell>
          <cell r="K230">
            <v>1</v>
          </cell>
          <cell r="L230">
            <v>1</v>
          </cell>
          <cell r="M230">
            <v>1</v>
          </cell>
          <cell r="N230">
            <v>1</v>
          </cell>
          <cell r="O230">
            <v>1</v>
          </cell>
          <cell r="P230">
            <v>1</v>
          </cell>
          <cell r="Q230">
            <v>1</v>
          </cell>
          <cell r="R230">
            <v>1</v>
          </cell>
          <cell r="S230">
            <v>1</v>
          </cell>
          <cell r="T230">
            <v>1</v>
          </cell>
          <cell r="U230">
            <v>1</v>
          </cell>
          <cell r="V230">
            <v>1</v>
          </cell>
          <cell r="W230">
            <v>1</v>
          </cell>
          <cell r="X230">
            <v>1</v>
          </cell>
          <cell r="Y230">
            <v>1</v>
          </cell>
          <cell r="Z230">
            <v>1</v>
          </cell>
          <cell r="AA230">
            <v>1</v>
          </cell>
          <cell r="AB230">
            <v>1</v>
          </cell>
          <cell r="AC230">
            <v>1</v>
          </cell>
        </row>
        <row r="231">
          <cell r="A231">
            <v>87</v>
          </cell>
          <cell r="B231" t="str">
            <v>Swan Hill</v>
          </cell>
          <cell r="C231">
            <v>0</v>
          </cell>
          <cell r="D231">
            <v>0</v>
          </cell>
          <cell r="E231">
            <v>0</v>
          </cell>
          <cell r="F231">
            <v>0</v>
          </cell>
          <cell r="G231" t="str">
            <v>Lowes Windows &amp; Joinery</v>
          </cell>
          <cell r="H231">
            <v>200</v>
          </cell>
          <cell r="I231" t="str">
            <v>Window manufacture &amp; custom joinery</v>
          </cell>
          <cell r="J231">
            <v>1</v>
          </cell>
          <cell r="K231">
            <v>1</v>
          </cell>
          <cell r="L231">
            <v>1</v>
          </cell>
          <cell r="M231">
            <v>1</v>
          </cell>
          <cell r="N231">
            <v>1</v>
          </cell>
          <cell r="O231">
            <v>1</v>
          </cell>
          <cell r="P231">
            <v>1</v>
          </cell>
          <cell r="Q231">
            <v>1</v>
          </cell>
          <cell r="R231">
            <v>1</v>
          </cell>
          <cell r="S231">
            <v>1</v>
          </cell>
          <cell r="T231">
            <v>1</v>
          </cell>
          <cell r="U231">
            <v>1</v>
          </cell>
          <cell r="V231">
            <v>1</v>
          </cell>
          <cell r="W231">
            <v>1</v>
          </cell>
          <cell r="X231">
            <v>1</v>
          </cell>
          <cell r="Y231">
            <v>1</v>
          </cell>
          <cell r="Z231">
            <v>1</v>
          </cell>
          <cell r="AA231">
            <v>1</v>
          </cell>
          <cell r="AB231">
            <v>1</v>
          </cell>
          <cell r="AC231">
            <v>1</v>
          </cell>
        </row>
        <row r="232">
          <cell r="A232">
            <v>87</v>
          </cell>
          <cell r="B232" t="str">
            <v>Swan Hill</v>
          </cell>
          <cell r="C232">
            <v>0</v>
          </cell>
          <cell r="D232">
            <v>0</v>
          </cell>
          <cell r="E232">
            <v>0</v>
          </cell>
          <cell r="F232">
            <v>0</v>
          </cell>
          <cell r="G232" t="str">
            <v>Grizzly Engineering</v>
          </cell>
          <cell r="H232">
            <v>200</v>
          </cell>
          <cell r="I232" t="str">
            <v>Agriculture equipment manufacture</v>
          </cell>
          <cell r="J232">
            <v>1</v>
          </cell>
          <cell r="K232">
            <v>1</v>
          </cell>
          <cell r="L232">
            <v>1</v>
          </cell>
          <cell r="M232">
            <v>1</v>
          </cell>
          <cell r="N232">
            <v>1</v>
          </cell>
          <cell r="O232">
            <v>1</v>
          </cell>
          <cell r="P232">
            <v>1</v>
          </cell>
          <cell r="Q232">
            <v>1</v>
          </cell>
          <cell r="R232">
            <v>1</v>
          </cell>
          <cell r="S232">
            <v>1</v>
          </cell>
          <cell r="T232">
            <v>1</v>
          </cell>
          <cell r="U232">
            <v>1</v>
          </cell>
          <cell r="V232">
            <v>1</v>
          </cell>
          <cell r="W232">
            <v>1</v>
          </cell>
          <cell r="X232">
            <v>1</v>
          </cell>
          <cell r="Y232">
            <v>1</v>
          </cell>
          <cell r="Z232">
            <v>1</v>
          </cell>
          <cell r="AA232">
            <v>1</v>
          </cell>
          <cell r="AB232">
            <v>1</v>
          </cell>
          <cell r="AC232">
            <v>1</v>
          </cell>
        </row>
        <row r="233">
          <cell r="A233">
            <v>87</v>
          </cell>
          <cell r="B233" t="str">
            <v>Swan Hill</v>
          </cell>
          <cell r="C233">
            <v>0</v>
          </cell>
          <cell r="D233">
            <v>0</v>
          </cell>
          <cell r="E233">
            <v>0</v>
          </cell>
          <cell r="F233">
            <v>0</v>
          </cell>
          <cell r="G233" t="str">
            <v>Pumpa Engineering</v>
          </cell>
          <cell r="H233">
            <v>200</v>
          </cell>
          <cell r="I233" t="str">
            <v>Semi-trailer manufacture</v>
          </cell>
          <cell r="J233">
            <v>1</v>
          </cell>
          <cell r="K233">
            <v>1</v>
          </cell>
          <cell r="L233">
            <v>1</v>
          </cell>
          <cell r="M233">
            <v>1</v>
          </cell>
          <cell r="N233">
            <v>1</v>
          </cell>
          <cell r="O233">
            <v>1</v>
          </cell>
          <cell r="P233">
            <v>1</v>
          </cell>
          <cell r="Q233">
            <v>1</v>
          </cell>
          <cell r="R233">
            <v>1</v>
          </cell>
          <cell r="S233">
            <v>1</v>
          </cell>
          <cell r="T233">
            <v>1</v>
          </cell>
          <cell r="U233">
            <v>1</v>
          </cell>
          <cell r="V233">
            <v>1</v>
          </cell>
          <cell r="W233">
            <v>1</v>
          </cell>
          <cell r="X233">
            <v>1</v>
          </cell>
          <cell r="Y233">
            <v>1</v>
          </cell>
          <cell r="Z233">
            <v>1</v>
          </cell>
          <cell r="AA233">
            <v>1</v>
          </cell>
          <cell r="AB233">
            <v>1</v>
          </cell>
          <cell r="AC233">
            <v>1</v>
          </cell>
        </row>
        <row r="234">
          <cell r="A234">
            <v>87</v>
          </cell>
          <cell r="B234" t="str">
            <v>Swan Hill</v>
          </cell>
          <cell r="C234">
            <v>0</v>
          </cell>
          <cell r="D234">
            <v>0</v>
          </cell>
          <cell r="E234">
            <v>0</v>
          </cell>
          <cell r="F234">
            <v>0</v>
          </cell>
          <cell r="G234" t="str">
            <v>Hunter Marine &amp; Engineering</v>
          </cell>
          <cell r="H234">
            <v>200</v>
          </cell>
          <cell r="I234" t="str">
            <v>Boat Manufacture</v>
          </cell>
          <cell r="J234">
            <v>1</v>
          </cell>
          <cell r="K234">
            <v>1</v>
          </cell>
          <cell r="L234">
            <v>1</v>
          </cell>
          <cell r="M234">
            <v>1</v>
          </cell>
          <cell r="N234">
            <v>1</v>
          </cell>
          <cell r="O234">
            <v>1</v>
          </cell>
          <cell r="P234">
            <v>1</v>
          </cell>
          <cell r="Q234">
            <v>1</v>
          </cell>
          <cell r="R234">
            <v>1</v>
          </cell>
          <cell r="S234">
            <v>1</v>
          </cell>
          <cell r="T234">
            <v>1</v>
          </cell>
          <cell r="U234">
            <v>1</v>
          </cell>
          <cell r="V234">
            <v>1</v>
          </cell>
          <cell r="W234">
            <v>1</v>
          </cell>
          <cell r="X234">
            <v>1</v>
          </cell>
          <cell r="Y234">
            <v>1</v>
          </cell>
          <cell r="Z234">
            <v>1</v>
          </cell>
          <cell r="AA234">
            <v>1</v>
          </cell>
          <cell r="AB234">
            <v>1</v>
          </cell>
          <cell r="AC234">
            <v>1</v>
          </cell>
        </row>
        <row r="235">
          <cell r="A235">
            <v>87</v>
          </cell>
          <cell r="B235" t="str">
            <v>Swan Hill</v>
          </cell>
          <cell r="C235">
            <v>0</v>
          </cell>
          <cell r="D235">
            <v>0</v>
          </cell>
          <cell r="E235">
            <v>0</v>
          </cell>
          <cell r="F235">
            <v>0</v>
          </cell>
          <cell r="G235" t="str">
            <v>Tankworld</v>
          </cell>
          <cell r="H235">
            <v>200</v>
          </cell>
          <cell r="I235" t="str">
            <v>Fibre Reinforced Plastic Manufacture</v>
          </cell>
          <cell r="J235">
            <v>1</v>
          </cell>
          <cell r="K235">
            <v>1</v>
          </cell>
          <cell r="L235">
            <v>1</v>
          </cell>
          <cell r="M235">
            <v>1</v>
          </cell>
          <cell r="N235">
            <v>1</v>
          </cell>
          <cell r="O235">
            <v>1</v>
          </cell>
          <cell r="P235">
            <v>1</v>
          </cell>
          <cell r="Q235">
            <v>1</v>
          </cell>
          <cell r="R235">
            <v>1</v>
          </cell>
          <cell r="S235">
            <v>1</v>
          </cell>
          <cell r="T235">
            <v>1</v>
          </cell>
          <cell r="U235">
            <v>1</v>
          </cell>
          <cell r="V235">
            <v>1</v>
          </cell>
          <cell r="W235">
            <v>1</v>
          </cell>
          <cell r="X235">
            <v>1</v>
          </cell>
          <cell r="Y235">
            <v>1</v>
          </cell>
          <cell r="Z235">
            <v>1</v>
          </cell>
          <cell r="AA235">
            <v>1</v>
          </cell>
          <cell r="AB235">
            <v>1</v>
          </cell>
          <cell r="AC235">
            <v>1</v>
          </cell>
        </row>
        <row r="236">
          <cell r="A236">
            <v>87</v>
          </cell>
          <cell r="B236" t="str">
            <v>Swan Hill</v>
          </cell>
          <cell r="C236">
            <v>0</v>
          </cell>
          <cell r="D236">
            <v>0</v>
          </cell>
          <cell r="E236">
            <v>0</v>
          </cell>
          <cell r="F236">
            <v>0</v>
          </cell>
          <cell r="G236" t="str">
            <v>MacKillop College</v>
          </cell>
          <cell r="H236">
            <v>200</v>
          </cell>
          <cell r="I236" t="str">
            <v>Education</v>
          </cell>
          <cell r="J236">
            <v>1</v>
          </cell>
          <cell r="K236">
            <v>1</v>
          </cell>
          <cell r="L236">
            <v>1</v>
          </cell>
          <cell r="M236">
            <v>1</v>
          </cell>
          <cell r="N236">
            <v>1</v>
          </cell>
          <cell r="O236">
            <v>1</v>
          </cell>
          <cell r="P236">
            <v>1</v>
          </cell>
          <cell r="Q236">
            <v>1</v>
          </cell>
          <cell r="R236">
            <v>1</v>
          </cell>
          <cell r="S236">
            <v>1</v>
          </cell>
          <cell r="T236">
            <v>1</v>
          </cell>
          <cell r="U236">
            <v>1</v>
          </cell>
          <cell r="V236">
            <v>1</v>
          </cell>
          <cell r="W236">
            <v>1</v>
          </cell>
          <cell r="X236">
            <v>1</v>
          </cell>
          <cell r="Y236">
            <v>1</v>
          </cell>
          <cell r="Z236">
            <v>1</v>
          </cell>
          <cell r="AA236">
            <v>1</v>
          </cell>
          <cell r="AB236">
            <v>1</v>
          </cell>
          <cell r="AC236">
            <v>1</v>
          </cell>
        </row>
        <row r="237">
          <cell r="A237">
            <v>87</v>
          </cell>
          <cell r="B237" t="str">
            <v>Swan Hill</v>
          </cell>
          <cell r="C237">
            <v>0</v>
          </cell>
          <cell r="D237">
            <v>0</v>
          </cell>
          <cell r="E237">
            <v>0</v>
          </cell>
          <cell r="F237">
            <v>0</v>
          </cell>
          <cell r="G237" t="str">
            <v>Swan Hill Primary School</v>
          </cell>
          <cell r="H237">
            <v>200</v>
          </cell>
          <cell r="I237" t="str">
            <v>Education</v>
          </cell>
          <cell r="J237">
            <v>1</v>
          </cell>
          <cell r="K237">
            <v>1</v>
          </cell>
          <cell r="L237">
            <v>1</v>
          </cell>
          <cell r="M237">
            <v>1</v>
          </cell>
          <cell r="N237">
            <v>1</v>
          </cell>
          <cell r="O237">
            <v>1</v>
          </cell>
          <cell r="P237">
            <v>1</v>
          </cell>
          <cell r="Q237">
            <v>1</v>
          </cell>
          <cell r="R237">
            <v>1</v>
          </cell>
          <cell r="S237">
            <v>1</v>
          </cell>
          <cell r="T237">
            <v>1</v>
          </cell>
          <cell r="U237">
            <v>1</v>
          </cell>
          <cell r="V237">
            <v>1</v>
          </cell>
          <cell r="W237">
            <v>1</v>
          </cell>
          <cell r="X237">
            <v>1</v>
          </cell>
          <cell r="Y237">
            <v>1</v>
          </cell>
          <cell r="Z237">
            <v>1</v>
          </cell>
          <cell r="AA237">
            <v>1</v>
          </cell>
          <cell r="AB237">
            <v>1</v>
          </cell>
          <cell r="AC237">
            <v>1</v>
          </cell>
        </row>
        <row r="238">
          <cell r="A238">
            <v>87</v>
          </cell>
          <cell r="B238" t="str">
            <v>Swan Hill</v>
          </cell>
          <cell r="C238">
            <v>0</v>
          </cell>
          <cell r="D238">
            <v>0</v>
          </cell>
          <cell r="E238">
            <v>0</v>
          </cell>
          <cell r="F238">
            <v>0</v>
          </cell>
          <cell r="G238" t="str">
            <v>Swan Hill North Primary School</v>
          </cell>
          <cell r="H238">
            <v>200</v>
          </cell>
          <cell r="I238" t="str">
            <v>Education</v>
          </cell>
          <cell r="J238">
            <v>1</v>
          </cell>
          <cell r="K238">
            <v>1</v>
          </cell>
          <cell r="L238">
            <v>1</v>
          </cell>
          <cell r="M238">
            <v>1</v>
          </cell>
          <cell r="N238">
            <v>1</v>
          </cell>
          <cell r="O238">
            <v>1</v>
          </cell>
          <cell r="P238">
            <v>1</v>
          </cell>
          <cell r="Q238">
            <v>1</v>
          </cell>
          <cell r="R238">
            <v>1</v>
          </cell>
          <cell r="S238">
            <v>1</v>
          </cell>
          <cell r="T238">
            <v>1</v>
          </cell>
          <cell r="U238">
            <v>1</v>
          </cell>
          <cell r="V238">
            <v>1</v>
          </cell>
          <cell r="W238">
            <v>1</v>
          </cell>
          <cell r="X238">
            <v>1</v>
          </cell>
          <cell r="Y238">
            <v>1</v>
          </cell>
          <cell r="Z238">
            <v>1</v>
          </cell>
          <cell r="AA238">
            <v>1</v>
          </cell>
          <cell r="AB238">
            <v>1</v>
          </cell>
          <cell r="AC238">
            <v>1</v>
          </cell>
        </row>
        <row r="239">
          <cell r="A239">
            <v>87</v>
          </cell>
          <cell r="B239" t="str">
            <v>Swan Hill</v>
          </cell>
          <cell r="C239">
            <v>0</v>
          </cell>
          <cell r="D239">
            <v>0</v>
          </cell>
          <cell r="E239">
            <v>0</v>
          </cell>
          <cell r="F239">
            <v>0</v>
          </cell>
          <cell r="G239" t="str">
            <v>St Mary's Primary School</v>
          </cell>
          <cell r="H239">
            <v>200</v>
          </cell>
          <cell r="I239" t="str">
            <v>Education</v>
          </cell>
          <cell r="J239">
            <v>1</v>
          </cell>
          <cell r="K239">
            <v>1</v>
          </cell>
          <cell r="L239">
            <v>1</v>
          </cell>
          <cell r="M239">
            <v>1</v>
          </cell>
          <cell r="N239">
            <v>1</v>
          </cell>
          <cell r="O239">
            <v>1</v>
          </cell>
          <cell r="P239">
            <v>1</v>
          </cell>
          <cell r="Q239">
            <v>1</v>
          </cell>
          <cell r="R239">
            <v>1</v>
          </cell>
          <cell r="S239">
            <v>1</v>
          </cell>
          <cell r="T239">
            <v>1</v>
          </cell>
          <cell r="U239">
            <v>1</v>
          </cell>
          <cell r="V239">
            <v>1</v>
          </cell>
          <cell r="W239">
            <v>1</v>
          </cell>
          <cell r="X239">
            <v>1</v>
          </cell>
          <cell r="Y239">
            <v>1</v>
          </cell>
          <cell r="Z239">
            <v>1</v>
          </cell>
          <cell r="AA239">
            <v>1</v>
          </cell>
          <cell r="AB239">
            <v>1</v>
          </cell>
          <cell r="AC239">
            <v>1</v>
          </cell>
        </row>
        <row r="240">
          <cell r="A240">
            <v>87</v>
          </cell>
          <cell r="B240" t="str">
            <v>Swan Hill</v>
          </cell>
          <cell r="C240">
            <v>0</v>
          </cell>
          <cell r="D240">
            <v>0</v>
          </cell>
          <cell r="E240">
            <v>0</v>
          </cell>
          <cell r="F240">
            <v>0</v>
          </cell>
          <cell r="G240" t="str">
            <v>Swan Hill TAFE</v>
          </cell>
          <cell r="H240">
            <v>200</v>
          </cell>
          <cell r="I240" t="str">
            <v>Education</v>
          </cell>
          <cell r="J240">
            <v>1</v>
          </cell>
          <cell r="K240">
            <v>1</v>
          </cell>
          <cell r="L240">
            <v>1</v>
          </cell>
          <cell r="M240">
            <v>1</v>
          </cell>
          <cell r="N240">
            <v>1</v>
          </cell>
          <cell r="O240">
            <v>1</v>
          </cell>
          <cell r="P240">
            <v>1</v>
          </cell>
          <cell r="Q240">
            <v>1</v>
          </cell>
          <cell r="R240">
            <v>1</v>
          </cell>
          <cell r="S240">
            <v>1</v>
          </cell>
          <cell r="T240">
            <v>1</v>
          </cell>
          <cell r="U240">
            <v>1</v>
          </cell>
          <cell r="V240">
            <v>1</v>
          </cell>
          <cell r="W240">
            <v>1</v>
          </cell>
          <cell r="X240">
            <v>1</v>
          </cell>
          <cell r="Y240">
            <v>1</v>
          </cell>
          <cell r="Z240">
            <v>1</v>
          </cell>
          <cell r="AA240">
            <v>1</v>
          </cell>
          <cell r="AB240">
            <v>1</v>
          </cell>
          <cell r="AC240">
            <v>1</v>
          </cell>
        </row>
        <row r="241">
          <cell r="A241">
            <v>87</v>
          </cell>
          <cell r="B241" t="str">
            <v>Swan Hill</v>
          </cell>
          <cell r="C241">
            <v>0</v>
          </cell>
          <cell r="D241">
            <v>0</v>
          </cell>
          <cell r="E241">
            <v>0</v>
          </cell>
          <cell r="F241">
            <v>0</v>
          </cell>
          <cell r="G241" t="str">
            <v>Swan Hill College</v>
          </cell>
          <cell r="H241">
            <v>200</v>
          </cell>
          <cell r="I241" t="str">
            <v>Education</v>
          </cell>
          <cell r="J241">
            <v>1</v>
          </cell>
          <cell r="K241">
            <v>1</v>
          </cell>
          <cell r="L241">
            <v>1</v>
          </cell>
          <cell r="M241">
            <v>1</v>
          </cell>
          <cell r="N241">
            <v>1</v>
          </cell>
          <cell r="O241">
            <v>1</v>
          </cell>
          <cell r="P241">
            <v>1</v>
          </cell>
          <cell r="Q241">
            <v>1</v>
          </cell>
          <cell r="R241">
            <v>1</v>
          </cell>
          <cell r="S241">
            <v>1</v>
          </cell>
          <cell r="T241">
            <v>1</v>
          </cell>
          <cell r="U241">
            <v>1</v>
          </cell>
          <cell r="V241">
            <v>1</v>
          </cell>
          <cell r="W241">
            <v>1</v>
          </cell>
          <cell r="X241">
            <v>1</v>
          </cell>
          <cell r="Y241">
            <v>1</v>
          </cell>
          <cell r="Z241">
            <v>1</v>
          </cell>
          <cell r="AA241">
            <v>1</v>
          </cell>
          <cell r="AB241">
            <v>1</v>
          </cell>
          <cell r="AC241">
            <v>1</v>
          </cell>
        </row>
        <row r="242">
          <cell r="A242">
            <v>87</v>
          </cell>
          <cell r="B242" t="str">
            <v>Swan Hill</v>
          </cell>
          <cell r="C242">
            <v>0</v>
          </cell>
          <cell r="D242">
            <v>0</v>
          </cell>
          <cell r="E242">
            <v>0</v>
          </cell>
          <cell r="F242">
            <v>0</v>
          </cell>
          <cell r="G242" t="str">
            <v>Swan Hill Rural City Council</v>
          </cell>
          <cell r="H242">
            <v>200</v>
          </cell>
          <cell r="I242" t="str">
            <v>Local Government</v>
          </cell>
          <cell r="J242">
            <v>1</v>
          </cell>
          <cell r="K242">
            <v>1</v>
          </cell>
          <cell r="L242">
            <v>1</v>
          </cell>
          <cell r="M242">
            <v>1</v>
          </cell>
          <cell r="N242">
            <v>1</v>
          </cell>
          <cell r="O242">
            <v>1</v>
          </cell>
          <cell r="P242">
            <v>1</v>
          </cell>
          <cell r="Q242">
            <v>1</v>
          </cell>
          <cell r="R242">
            <v>1</v>
          </cell>
          <cell r="S242">
            <v>1</v>
          </cell>
          <cell r="T242">
            <v>1</v>
          </cell>
          <cell r="U242">
            <v>1</v>
          </cell>
          <cell r="V242">
            <v>1</v>
          </cell>
          <cell r="W242">
            <v>1</v>
          </cell>
          <cell r="X242">
            <v>1</v>
          </cell>
          <cell r="Y242">
            <v>1</v>
          </cell>
          <cell r="Z242">
            <v>1</v>
          </cell>
          <cell r="AA242">
            <v>1</v>
          </cell>
          <cell r="AB242">
            <v>1</v>
          </cell>
          <cell r="AC242">
            <v>1</v>
          </cell>
        </row>
        <row r="243">
          <cell r="A243">
            <v>87</v>
          </cell>
          <cell r="B243" t="str">
            <v>Swan Hill</v>
          </cell>
          <cell r="C243">
            <v>0</v>
          </cell>
          <cell r="D243">
            <v>0</v>
          </cell>
          <cell r="E243">
            <v>0</v>
          </cell>
          <cell r="F243">
            <v>0</v>
          </cell>
          <cell r="G243" t="str">
            <v>Swan Hill Leisure Centre (heated pool)</v>
          </cell>
          <cell r="H243">
            <v>200</v>
          </cell>
          <cell r="I243" t="str">
            <v>Leisure</v>
          </cell>
          <cell r="J243">
            <v>1</v>
          </cell>
          <cell r="K243">
            <v>1</v>
          </cell>
          <cell r="L243">
            <v>1</v>
          </cell>
          <cell r="M243">
            <v>1</v>
          </cell>
          <cell r="N243">
            <v>1</v>
          </cell>
          <cell r="O243">
            <v>1</v>
          </cell>
          <cell r="P243">
            <v>1</v>
          </cell>
          <cell r="Q243">
            <v>1</v>
          </cell>
          <cell r="R243">
            <v>1</v>
          </cell>
          <cell r="S243">
            <v>1</v>
          </cell>
          <cell r="T243">
            <v>1</v>
          </cell>
          <cell r="U243">
            <v>1</v>
          </cell>
          <cell r="V243">
            <v>1</v>
          </cell>
          <cell r="W243">
            <v>1</v>
          </cell>
          <cell r="X243">
            <v>1</v>
          </cell>
          <cell r="Y243">
            <v>1</v>
          </cell>
          <cell r="Z243">
            <v>1</v>
          </cell>
          <cell r="AA243">
            <v>1</v>
          </cell>
          <cell r="AB243">
            <v>1</v>
          </cell>
          <cell r="AC243">
            <v>1</v>
          </cell>
        </row>
        <row r="244">
          <cell r="A244">
            <v>87</v>
          </cell>
          <cell r="B244" t="str">
            <v>Swan Hill</v>
          </cell>
          <cell r="C244">
            <v>0</v>
          </cell>
          <cell r="D244">
            <v>0</v>
          </cell>
          <cell r="E244">
            <v>0</v>
          </cell>
          <cell r="F244">
            <v>0</v>
          </cell>
          <cell r="G244" t="str">
            <v>Swan Hill Performing Arts &amp; Conference Centre</v>
          </cell>
          <cell r="H244">
            <v>200</v>
          </cell>
          <cell r="I244" t="str">
            <v>Leisure</v>
          </cell>
          <cell r="J244">
            <v>1</v>
          </cell>
          <cell r="K244">
            <v>1</v>
          </cell>
          <cell r="L244">
            <v>1</v>
          </cell>
          <cell r="M244">
            <v>1</v>
          </cell>
          <cell r="N244">
            <v>1</v>
          </cell>
          <cell r="O244">
            <v>1</v>
          </cell>
          <cell r="P244">
            <v>1</v>
          </cell>
          <cell r="Q244">
            <v>1</v>
          </cell>
          <cell r="R244">
            <v>1</v>
          </cell>
          <cell r="S244">
            <v>1</v>
          </cell>
          <cell r="T244">
            <v>1</v>
          </cell>
          <cell r="U244">
            <v>1</v>
          </cell>
          <cell r="V244">
            <v>1</v>
          </cell>
          <cell r="W244">
            <v>1</v>
          </cell>
          <cell r="X244">
            <v>1</v>
          </cell>
          <cell r="Y244">
            <v>1</v>
          </cell>
          <cell r="Z244">
            <v>1</v>
          </cell>
          <cell r="AA244">
            <v>1</v>
          </cell>
          <cell r="AB244">
            <v>1</v>
          </cell>
          <cell r="AC244">
            <v>1</v>
          </cell>
        </row>
        <row r="245">
          <cell r="A245">
            <v>87</v>
          </cell>
          <cell r="B245" t="str">
            <v>Swan Hill</v>
          </cell>
          <cell r="C245">
            <v>0</v>
          </cell>
          <cell r="D245">
            <v>0</v>
          </cell>
          <cell r="E245">
            <v>0</v>
          </cell>
          <cell r="F245">
            <v>0</v>
          </cell>
          <cell r="G245" t="str">
            <v>Harrison Hall - Performing Arts Facility</v>
          </cell>
          <cell r="H245">
            <v>200</v>
          </cell>
          <cell r="I245" t="str">
            <v>Leisure</v>
          </cell>
          <cell r="J245">
            <v>1</v>
          </cell>
          <cell r="K245">
            <v>1</v>
          </cell>
          <cell r="L245">
            <v>1</v>
          </cell>
          <cell r="M245">
            <v>1</v>
          </cell>
          <cell r="N245">
            <v>1</v>
          </cell>
          <cell r="O245">
            <v>1</v>
          </cell>
          <cell r="P245">
            <v>1</v>
          </cell>
          <cell r="Q245">
            <v>1</v>
          </cell>
          <cell r="R245">
            <v>1</v>
          </cell>
          <cell r="S245">
            <v>1</v>
          </cell>
          <cell r="T245">
            <v>1</v>
          </cell>
          <cell r="U245">
            <v>1</v>
          </cell>
          <cell r="V245">
            <v>1</v>
          </cell>
          <cell r="W245">
            <v>1</v>
          </cell>
          <cell r="X245">
            <v>1</v>
          </cell>
          <cell r="Y245">
            <v>1</v>
          </cell>
          <cell r="Z245">
            <v>1</v>
          </cell>
          <cell r="AA245">
            <v>1</v>
          </cell>
          <cell r="AB245">
            <v>1</v>
          </cell>
          <cell r="AC245">
            <v>1</v>
          </cell>
        </row>
        <row r="246">
          <cell r="A246">
            <v>87</v>
          </cell>
          <cell r="B246" t="str">
            <v>Swan Hill</v>
          </cell>
          <cell r="C246">
            <v>0</v>
          </cell>
          <cell r="D246">
            <v>0</v>
          </cell>
          <cell r="E246">
            <v>0</v>
          </cell>
          <cell r="F246">
            <v>0</v>
          </cell>
          <cell r="G246" t="str">
            <v>Target Department Store</v>
          </cell>
          <cell r="H246">
            <v>200</v>
          </cell>
          <cell r="I246" t="str">
            <v>Retail</v>
          </cell>
          <cell r="J246">
            <v>1</v>
          </cell>
          <cell r="K246">
            <v>1</v>
          </cell>
          <cell r="L246">
            <v>1</v>
          </cell>
          <cell r="M246">
            <v>1</v>
          </cell>
          <cell r="N246">
            <v>1</v>
          </cell>
          <cell r="O246">
            <v>1</v>
          </cell>
          <cell r="P246">
            <v>1</v>
          </cell>
          <cell r="Q246">
            <v>1</v>
          </cell>
          <cell r="R246">
            <v>1</v>
          </cell>
          <cell r="S246">
            <v>1</v>
          </cell>
          <cell r="T246">
            <v>1</v>
          </cell>
          <cell r="U246">
            <v>1</v>
          </cell>
          <cell r="V246">
            <v>1</v>
          </cell>
          <cell r="W246">
            <v>1</v>
          </cell>
          <cell r="X246">
            <v>1</v>
          </cell>
          <cell r="Y246">
            <v>1</v>
          </cell>
          <cell r="Z246">
            <v>1</v>
          </cell>
          <cell r="AA246">
            <v>1</v>
          </cell>
          <cell r="AB246">
            <v>1</v>
          </cell>
          <cell r="AC246">
            <v>1</v>
          </cell>
        </row>
        <row r="247">
          <cell r="A247">
            <v>87</v>
          </cell>
          <cell r="B247" t="str">
            <v>Swan Hill</v>
          </cell>
          <cell r="C247">
            <v>0</v>
          </cell>
          <cell r="D247">
            <v>0</v>
          </cell>
          <cell r="E247">
            <v>0</v>
          </cell>
          <cell r="F247">
            <v>0</v>
          </cell>
          <cell r="G247" t="str">
            <v>Bi-Lo Supermarket</v>
          </cell>
          <cell r="H247">
            <v>200</v>
          </cell>
          <cell r="I247" t="str">
            <v>Retail</v>
          </cell>
          <cell r="J247">
            <v>1</v>
          </cell>
          <cell r="K247">
            <v>1</v>
          </cell>
          <cell r="L247">
            <v>1</v>
          </cell>
          <cell r="M247">
            <v>1</v>
          </cell>
          <cell r="N247">
            <v>1</v>
          </cell>
          <cell r="O247">
            <v>1</v>
          </cell>
          <cell r="P247">
            <v>1</v>
          </cell>
          <cell r="Q247">
            <v>1</v>
          </cell>
          <cell r="R247">
            <v>1</v>
          </cell>
          <cell r="S247">
            <v>1</v>
          </cell>
          <cell r="T247">
            <v>1</v>
          </cell>
          <cell r="U247">
            <v>1</v>
          </cell>
          <cell r="V247">
            <v>1</v>
          </cell>
          <cell r="W247">
            <v>1</v>
          </cell>
          <cell r="X247">
            <v>1</v>
          </cell>
          <cell r="Y247">
            <v>1</v>
          </cell>
          <cell r="Z247">
            <v>1</v>
          </cell>
          <cell r="AA247">
            <v>1</v>
          </cell>
          <cell r="AB247">
            <v>1</v>
          </cell>
          <cell r="AC247">
            <v>1</v>
          </cell>
        </row>
        <row r="248">
          <cell r="A248">
            <v>87</v>
          </cell>
          <cell r="B248" t="str">
            <v>Swan Hill</v>
          </cell>
          <cell r="C248">
            <v>0</v>
          </cell>
          <cell r="D248">
            <v>0</v>
          </cell>
          <cell r="E248">
            <v>0</v>
          </cell>
          <cell r="F248">
            <v>0</v>
          </cell>
          <cell r="G248" t="str">
            <v>Safeway Supermarket</v>
          </cell>
          <cell r="H248">
            <v>200</v>
          </cell>
          <cell r="I248" t="str">
            <v>Retail</v>
          </cell>
          <cell r="J248">
            <v>1</v>
          </cell>
          <cell r="K248">
            <v>1</v>
          </cell>
          <cell r="L248">
            <v>1</v>
          </cell>
          <cell r="M248">
            <v>1</v>
          </cell>
          <cell r="N248">
            <v>1</v>
          </cell>
          <cell r="O248">
            <v>1</v>
          </cell>
          <cell r="P248">
            <v>1</v>
          </cell>
          <cell r="Q248">
            <v>1</v>
          </cell>
          <cell r="R248">
            <v>1</v>
          </cell>
          <cell r="S248">
            <v>1</v>
          </cell>
          <cell r="T248">
            <v>1</v>
          </cell>
          <cell r="U248">
            <v>1</v>
          </cell>
          <cell r="V248">
            <v>1</v>
          </cell>
          <cell r="W248">
            <v>1</v>
          </cell>
          <cell r="X248">
            <v>1</v>
          </cell>
          <cell r="Y248">
            <v>1</v>
          </cell>
          <cell r="Z248">
            <v>1</v>
          </cell>
          <cell r="AA248">
            <v>1</v>
          </cell>
          <cell r="AB248">
            <v>1</v>
          </cell>
          <cell r="AC248">
            <v>1</v>
          </cell>
        </row>
        <row r="249">
          <cell r="A249">
            <v>160</v>
          </cell>
          <cell r="B249" t="str">
            <v>Lake Boga</v>
          </cell>
          <cell r="C249">
            <v>0</v>
          </cell>
          <cell r="D249">
            <v>0</v>
          </cell>
          <cell r="E249">
            <v>0</v>
          </cell>
          <cell r="F249">
            <v>0</v>
          </cell>
          <cell r="G249" t="str">
            <v>Lake Boga Comemrcial Hotel</v>
          </cell>
          <cell r="H249">
            <v>200</v>
          </cell>
          <cell r="I249" t="str">
            <v>Hotel</v>
          </cell>
          <cell r="J249">
            <v>1</v>
          </cell>
          <cell r="K249">
            <v>1</v>
          </cell>
          <cell r="L249">
            <v>1</v>
          </cell>
          <cell r="M249">
            <v>1</v>
          </cell>
          <cell r="N249">
            <v>1</v>
          </cell>
          <cell r="O249">
            <v>1</v>
          </cell>
          <cell r="P249">
            <v>1</v>
          </cell>
          <cell r="Q249">
            <v>1</v>
          </cell>
          <cell r="R249">
            <v>1</v>
          </cell>
          <cell r="S249">
            <v>1</v>
          </cell>
          <cell r="T249">
            <v>1</v>
          </cell>
          <cell r="U249">
            <v>1</v>
          </cell>
          <cell r="V249">
            <v>1</v>
          </cell>
          <cell r="W249">
            <v>1</v>
          </cell>
          <cell r="X249">
            <v>1</v>
          </cell>
          <cell r="Y249">
            <v>1</v>
          </cell>
          <cell r="Z249">
            <v>1</v>
          </cell>
          <cell r="AA249">
            <v>1</v>
          </cell>
          <cell r="AB249">
            <v>1</v>
          </cell>
          <cell r="AC249">
            <v>1</v>
          </cell>
        </row>
        <row r="250">
          <cell r="A250">
            <v>160</v>
          </cell>
          <cell r="B250" t="str">
            <v>Lake Boga</v>
          </cell>
          <cell r="C250">
            <v>0</v>
          </cell>
          <cell r="D250">
            <v>0</v>
          </cell>
          <cell r="E250">
            <v>0</v>
          </cell>
          <cell r="F250">
            <v>0</v>
          </cell>
          <cell r="G250" t="str">
            <v>Aquatic Lodge Motel</v>
          </cell>
          <cell r="H250">
            <v>200</v>
          </cell>
          <cell r="I250" t="str">
            <v>Motel</v>
          </cell>
          <cell r="J250">
            <v>1</v>
          </cell>
          <cell r="K250">
            <v>1</v>
          </cell>
          <cell r="L250">
            <v>1</v>
          </cell>
          <cell r="M250">
            <v>1</v>
          </cell>
          <cell r="N250">
            <v>1</v>
          </cell>
          <cell r="O250">
            <v>1</v>
          </cell>
          <cell r="P250">
            <v>1</v>
          </cell>
          <cell r="Q250">
            <v>1</v>
          </cell>
          <cell r="R250">
            <v>1</v>
          </cell>
          <cell r="S250">
            <v>1</v>
          </cell>
          <cell r="T250">
            <v>1</v>
          </cell>
          <cell r="U250">
            <v>1</v>
          </cell>
          <cell r="V250">
            <v>1</v>
          </cell>
          <cell r="W250">
            <v>1</v>
          </cell>
          <cell r="X250">
            <v>1</v>
          </cell>
          <cell r="Y250">
            <v>1</v>
          </cell>
          <cell r="Z250">
            <v>1</v>
          </cell>
          <cell r="AA250">
            <v>1</v>
          </cell>
          <cell r="AB250">
            <v>1</v>
          </cell>
          <cell r="AC250">
            <v>1</v>
          </cell>
        </row>
        <row r="251">
          <cell r="A251">
            <v>160</v>
          </cell>
          <cell r="B251" t="str">
            <v>Lake Boga</v>
          </cell>
          <cell r="C251">
            <v>0</v>
          </cell>
          <cell r="D251">
            <v>0</v>
          </cell>
          <cell r="E251">
            <v>0</v>
          </cell>
          <cell r="F251">
            <v>0</v>
          </cell>
          <cell r="G251" t="str">
            <v>Lake Boga Primary School</v>
          </cell>
          <cell r="H251">
            <v>200</v>
          </cell>
          <cell r="I251" t="str">
            <v>School</v>
          </cell>
          <cell r="J251">
            <v>1</v>
          </cell>
          <cell r="K251">
            <v>1</v>
          </cell>
          <cell r="L251">
            <v>1</v>
          </cell>
          <cell r="M251">
            <v>1</v>
          </cell>
          <cell r="N251">
            <v>1</v>
          </cell>
          <cell r="O251">
            <v>1</v>
          </cell>
          <cell r="P251">
            <v>1</v>
          </cell>
          <cell r="Q251">
            <v>1</v>
          </cell>
          <cell r="R251">
            <v>1</v>
          </cell>
          <cell r="S251">
            <v>1</v>
          </cell>
          <cell r="T251">
            <v>1</v>
          </cell>
          <cell r="U251">
            <v>1</v>
          </cell>
          <cell r="V251">
            <v>1</v>
          </cell>
          <cell r="W251">
            <v>1</v>
          </cell>
          <cell r="X251">
            <v>1</v>
          </cell>
          <cell r="Y251">
            <v>1</v>
          </cell>
          <cell r="Z251">
            <v>1</v>
          </cell>
          <cell r="AA251">
            <v>1</v>
          </cell>
          <cell r="AB251">
            <v>1</v>
          </cell>
          <cell r="AC251">
            <v>1</v>
          </cell>
        </row>
        <row r="252">
          <cell r="A252">
            <v>160</v>
          </cell>
          <cell r="B252" t="str">
            <v>Lake Boga</v>
          </cell>
          <cell r="C252">
            <v>0</v>
          </cell>
          <cell r="D252">
            <v>0</v>
          </cell>
          <cell r="E252">
            <v>0</v>
          </cell>
          <cell r="F252">
            <v>0</v>
          </cell>
          <cell r="G252" t="str">
            <v>Lake Boga Community Centre</v>
          </cell>
          <cell r="H252">
            <v>200</v>
          </cell>
          <cell r="I252" t="str">
            <v>Community Centre</v>
          </cell>
          <cell r="J252">
            <v>1</v>
          </cell>
          <cell r="K252">
            <v>1</v>
          </cell>
          <cell r="L252">
            <v>1</v>
          </cell>
          <cell r="M252">
            <v>1</v>
          </cell>
          <cell r="N252">
            <v>1</v>
          </cell>
          <cell r="O252">
            <v>1</v>
          </cell>
          <cell r="P252">
            <v>1</v>
          </cell>
          <cell r="Q252">
            <v>1</v>
          </cell>
          <cell r="R252">
            <v>1</v>
          </cell>
          <cell r="S252">
            <v>1</v>
          </cell>
          <cell r="T252">
            <v>1</v>
          </cell>
          <cell r="U252">
            <v>1</v>
          </cell>
          <cell r="V252">
            <v>1</v>
          </cell>
          <cell r="W252">
            <v>1</v>
          </cell>
          <cell r="X252">
            <v>1</v>
          </cell>
          <cell r="Y252">
            <v>1</v>
          </cell>
          <cell r="Z252">
            <v>1</v>
          </cell>
          <cell r="AA252">
            <v>1</v>
          </cell>
          <cell r="AB252">
            <v>1</v>
          </cell>
          <cell r="AC252">
            <v>1</v>
          </cell>
        </row>
        <row r="253">
          <cell r="A253">
            <v>113</v>
          </cell>
          <cell r="B253" t="str">
            <v>Rushworth</v>
          </cell>
          <cell r="C253">
            <v>0</v>
          </cell>
          <cell r="D253">
            <v>0</v>
          </cell>
          <cell r="E253">
            <v>0</v>
          </cell>
          <cell r="F253">
            <v>0</v>
          </cell>
          <cell r="G253" t="str">
            <v>Waranga Hospital</v>
          </cell>
          <cell r="H253">
            <v>200</v>
          </cell>
          <cell r="I253" t="str">
            <v>Hospital Nursing Home</v>
          </cell>
          <cell r="J253">
            <v>1</v>
          </cell>
          <cell r="K253">
            <v>1</v>
          </cell>
          <cell r="L253">
            <v>1</v>
          </cell>
          <cell r="M253">
            <v>1</v>
          </cell>
          <cell r="N253">
            <v>1</v>
          </cell>
          <cell r="O253">
            <v>1</v>
          </cell>
          <cell r="P253">
            <v>1</v>
          </cell>
          <cell r="Q253">
            <v>1</v>
          </cell>
          <cell r="R253">
            <v>1</v>
          </cell>
          <cell r="S253">
            <v>1</v>
          </cell>
          <cell r="T253">
            <v>1</v>
          </cell>
          <cell r="U253">
            <v>1</v>
          </cell>
          <cell r="V253">
            <v>1</v>
          </cell>
          <cell r="W253">
            <v>1</v>
          </cell>
          <cell r="X253">
            <v>1</v>
          </cell>
          <cell r="Y253">
            <v>1</v>
          </cell>
          <cell r="Z253">
            <v>1</v>
          </cell>
          <cell r="AA253">
            <v>1</v>
          </cell>
          <cell r="AB253">
            <v>1</v>
          </cell>
          <cell r="AC253">
            <v>1</v>
          </cell>
        </row>
        <row r="254">
          <cell r="A254">
            <v>113</v>
          </cell>
          <cell r="B254" t="str">
            <v>Rushworth</v>
          </cell>
          <cell r="C254">
            <v>0</v>
          </cell>
          <cell r="D254">
            <v>0</v>
          </cell>
          <cell r="E254">
            <v>0</v>
          </cell>
          <cell r="F254">
            <v>0</v>
          </cell>
          <cell r="G254" t="str">
            <v>Waranga Aged Care Hostel</v>
          </cell>
          <cell r="H254">
            <v>200</v>
          </cell>
          <cell r="I254" t="str">
            <v>Aged Care Hostel</v>
          </cell>
          <cell r="J254">
            <v>1</v>
          </cell>
          <cell r="K254">
            <v>1</v>
          </cell>
          <cell r="L254">
            <v>1</v>
          </cell>
          <cell r="M254">
            <v>1</v>
          </cell>
          <cell r="N254">
            <v>1</v>
          </cell>
          <cell r="O254">
            <v>1</v>
          </cell>
          <cell r="P254">
            <v>1</v>
          </cell>
          <cell r="Q254">
            <v>1</v>
          </cell>
          <cell r="R254">
            <v>1</v>
          </cell>
          <cell r="S254">
            <v>1</v>
          </cell>
          <cell r="T254">
            <v>1</v>
          </cell>
          <cell r="U254">
            <v>1</v>
          </cell>
          <cell r="V254">
            <v>1</v>
          </cell>
          <cell r="W254">
            <v>1</v>
          </cell>
          <cell r="X254">
            <v>1</v>
          </cell>
          <cell r="Y254">
            <v>1</v>
          </cell>
          <cell r="Z254">
            <v>1</v>
          </cell>
          <cell r="AA254">
            <v>1</v>
          </cell>
          <cell r="AB254">
            <v>1</v>
          </cell>
          <cell r="AC254">
            <v>1</v>
          </cell>
        </row>
        <row r="255">
          <cell r="A255">
            <v>113</v>
          </cell>
          <cell r="B255" t="str">
            <v>Rushworth</v>
          </cell>
          <cell r="C255">
            <v>0</v>
          </cell>
          <cell r="D255">
            <v>0</v>
          </cell>
          <cell r="E255">
            <v>0</v>
          </cell>
          <cell r="F255">
            <v>0</v>
          </cell>
          <cell r="G255" t="str">
            <v>Rushworth P-12 College</v>
          </cell>
          <cell r="H255">
            <v>200</v>
          </cell>
          <cell r="I255" t="str">
            <v>Primary/Secondary School</v>
          </cell>
          <cell r="J255">
            <v>1</v>
          </cell>
          <cell r="K255">
            <v>1</v>
          </cell>
          <cell r="L255">
            <v>1</v>
          </cell>
          <cell r="M255">
            <v>1</v>
          </cell>
          <cell r="N255">
            <v>1</v>
          </cell>
          <cell r="O255">
            <v>1</v>
          </cell>
          <cell r="P255">
            <v>1</v>
          </cell>
          <cell r="Q255">
            <v>1</v>
          </cell>
          <cell r="R255">
            <v>1</v>
          </cell>
          <cell r="S255">
            <v>1</v>
          </cell>
          <cell r="T255">
            <v>1</v>
          </cell>
          <cell r="U255">
            <v>1</v>
          </cell>
          <cell r="V255">
            <v>1</v>
          </cell>
          <cell r="W255">
            <v>1</v>
          </cell>
          <cell r="X255">
            <v>1</v>
          </cell>
          <cell r="Y255">
            <v>1</v>
          </cell>
          <cell r="Z255">
            <v>1</v>
          </cell>
          <cell r="AA255">
            <v>1</v>
          </cell>
          <cell r="AB255">
            <v>1</v>
          </cell>
          <cell r="AC255">
            <v>1</v>
          </cell>
        </row>
        <row r="256">
          <cell r="A256">
            <v>113</v>
          </cell>
          <cell r="B256" t="str">
            <v>Rushworth</v>
          </cell>
          <cell r="C256">
            <v>0</v>
          </cell>
          <cell r="D256">
            <v>0</v>
          </cell>
          <cell r="E256">
            <v>0</v>
          </cell>
          <cell r="F256">
            <v>0</v>
          </cell>
          <cell r="G256" t="str">
            <v>St Mary's Primary School</v>
          </cell>
          <cell r="H256">
            <v>200</v>
          </cell>
          <cell r="I256" t="str">
            <v>Catholic Primary School</v>
          </cell>
          <cell r="J256">
            <v>1</v>
          </cell>
          <cell r="K256">
            <v>1</v>
          </cell>
          <cell r="L256">
            <v>1</v>
          </cell>
          <cell r="M256">
            <v>1</v>
          </cell>
          <cell r="N256">
            <v>1</v>
          </cell>
          <cell r="O256">
            <v>1</v>
          </cell>
          <cell r="P256">
            <v>1</v>
          </cell>
          <cell r="Q256">
            <v>1</v>
          </cell>
          <cell r="R256">
            <v>1</v>
          </cell>
          <cell r="S256">
            <v>1</v>
          </cell>
          <cell r="T256">
            <v>1</v>
          </cell>
          <cell r="U256">
            <v>1</v>
          </cell>
          <cell r="V256">
            <v>1</v>
          </cell>
          <cell r="W256">
            <v>1</v>
          </cell>
          <cell r="X256">
            <v>1</v>
          </cell>
          <cell r="Y256">
            <v>1</v>
          </cell>
          <cell r="Z256">
            <v>1</v>
          </cell>
          <cell r="AA256">
            <v>1</v>
          </cell>
          <cell r="AB256">
            <v>1</v>
          </cell>
          <cell r="AC256">
            <v>1</v>
          </cell>
        </row>
        <row r="257">
          <cell r="A257">
            <v>113</v>
          </cell>
          <cell r="B257" t="str">
            <v>Rushworth</v>
          </cell>
          <cell r="C257">
            <v>0</v>
          </cell>
          <cell r="D257">
            <v>0</v>
          </cell>
          <cell r="E257">
            <v>0</v>
          </cell>
          <cell r="F257">
            <v>0</v>
          </cell>
          <cell r="G257" t="str">
            <v>Criterion Hotel</v>
          </cell>
          <cell r="H257">
            <v>200</v>
          </cell>
          <cell r="I257" t="str">
            <v>Hotel</v>
          </cell>
          <cell r="J257">
            <v>1</v>
          </cell>
          <cell r="K257">
            <v>1</v>
          </cell>
          <cell r="L257">
            <v>1</v>
          </cell>
          <cell r="M257">
            <v>1</v>
          </cell>
          <cell r="N257">
            <v>1</v>
          </cell>
          <cell r="O257">
            <v>1</v>
          </cell>
          <cell r="P257">
            <v>1</v>
          </cell>
          <cell r="Q257">
            <v>1</v>
          </cell>
          <cell r="R257">
            <v>1</v>
          </cell>
          <cell r="S257">
            <v>1</v>
          </cell>
          <cell r="T257">
            <v>1</v>
          </cell>
          <cell r="U257">
            <v>1</v>
          </cell>
          <cell r="V257">
            <v>1</v>
          </cell>
          <cell r="W257">
            <v>1</v>
          </cell>
          <cell r="X257">
            <v>1</v>
          </cell>
          <cell r="Y257">
            <v>1</v>
          </cell>
          <cell r="Z257">
            <v>1</v>
          </cell>
          <cell r="AA257">
            <v>1</v>
          </cell>
          <cell r="AB257">
            <v>1</v>
          </cell>
          <cell r="AC257">
            <v>1</v>
          </cell>
        </row>
        <row r="258">
          <cell r="A258">
            <v>113</v>
          </cell>
          <cell r="B258" t="str">
            <v>Rushworth</v>
          </cell>
          <cell r="C258">
            <v>0</v>
          </cell>
          <cell r="D258">
            <v>0</v>
          </cell>
          <cell r="E258">
            <v>0</v>
          </cell>
          <cell r="F258">
            <v>0</v>
          </cell>
          <cell r="G258" t="str">
            <v>Rushworth Hotel</v>
          </cell>
          <cell r="H258">
            <v>200</v>
          </cell>
          <cell r="I258" t="str">
            <v>Hotel</v>
          </cell>
          <cell r="J258">
            <v>1</v>
          </cell>
          <cell r="K258">
            <v>1</v>
          </cell>
          <cell r="L258">
            <v>1</v>
          </cell>
          <cell r="M258">
            <v>1</v>
          </cell>
          <cell r="N258">
            <v>1</v>
          </cell>
          <cell r="O258">
            <v>1</v>
          </cell>
          <cell r="P258">
            <v>1</v>
          </cell>
          <cell r="Q258">
            <v>1</v>
          </cell>
          <cell r="R258">
            <v>1</v>
          </cell>
          <cell r="S258">
            <v>1</v>
          </cell>
          <cell r="T258">
            <v>1</v>
          </cell>
          <cell r="U258">
            <v>1</v>
          </cell>
          <cell r="V258">
            <v>1</v>
          </cell>
          <cell r="W258">
            <v>1</v>
          </cell>
          <cell r="X258">
            <v>1</v>
          </cell>
          <cell r="Y258">
            <v>1</v>
          </cell>
          <cell r="Z258">
            <v>1</v>
          </cell>
          <cell r="AA258">
            <v>1</v>
          </cell>
          <cell r="AB258">
            <v>1</v>
          </cell>
          <cell r="AC258">
            <v>1</v>
          </cell>
        </row>
        <row r="259">
          <cell r="A259">
            <v>113</v>
          </cell>
          <cell r="B259" t="str">
            <v>Rushworth</v>
          </cell>
          <cell r="C259">
            <v>0</v>
          </cell>
          <cell r="D259">
            <v>0</v>
          </cell>
          <cell r="E259">
            <v>0</v>
          </cell>
          <cell r="F259">
            <v>0</v>
          </cell>
          <cell r="G259" t="str">
            <v>Rushworth Motel</v>
          </cell>
          <cell r="H259">
            <v>200</v>
          </cell>
          <cell r="I259" t="str">
            <v>Motel</v>
          </cell>
          <cell r="J259">
            <v>1</v>
          </cell>
          <cell r="K259">
            <v>1</v>
          </cell>
          <cell r="L259">
            <v>1</v>
          </cell>
          <cell r="M259">
            <v>1</v>
          </cell>
          <cell r="N259">
            <v>1</v>
          </cell>
          <cell r="O259">
            <v>1</v>
          </cell>
          <cell r="P259">
            <v>1</v>
          </cell>
          <cell r="Q259">
            <v>1</v>
          </cell>
          <cell r="R259">
            <v>1</v>
          </cell>
          <cell r="S259">
            <v>1</v>
          </cell>
          <cell r="T259">
            <v>1</v>
          </cell>
          <cell r="U259">
            <v>1</v>
          </cell>
          <cell r="V259">
            <v>1</v>
          </cell>
          <cell r="W259">
            <v>1</v>
          </cell>
          <cell r="X259">
            <v>1</v>
          </cell>
          <cell r="Y259">
            <v>1</v>
          </cell>
          <cell r="Z259">
            <v>1</v>
          </cell>
          <cell r="AA259">
            <v>1</v>
          </cell>
          <cell r="AB259">
            <v>1</v>
          </cell>
          <cell r="AC259">
            <v>1</v>
          </cell>
        </row>
        <row r="260">
          <cell r="A260">
            <v>113</v>
          </cell>
          <cell r="B260" t="str">
            <v>Rushworth</v>
          </cell>
          <cell r="C260">
            <v>0</v>
          </cell>
          <cell r="D260">
            <v>0</v>
          </cell>
          <cell r="E260">
            <v>0</v>
          </cell>
          <cell r="F260">
            <v>0</v>
          </cell>
          <cell r="G260" t="str">
            <v>Rushworth Bakery</v>
          </cell>
          <cell r="H260">
            <v>200</v>
          </cell>
          <cell r="I260" t="str">
            <v>Bakery</v>
          </cell>
          <cell r="J260">
            <v>1</v>
          </cell>
          <cell r="K260">
            <v>1</v>
          </cell>
          <cell r="L260">
            <v>1</v>
          </cell>
          <cell r="M260">
            <v>1</v>
          </cell>
          <cell r="N260">
            <v>1</v>
          </cell>
          <cell r="O260">
            <v>1</v>
          </cell>
          <cell r="P260">
            <v>1</v>
          </cell>
          <cell r="Q260">
            <v>1</v>
          </cell>
          <cell r="R260">
            <v>1</v>
          </cell>
          <cell r="S260">
            <v>1</v>
          </cell>
          <cell r="T260">
            <v>1</v>
          </cell>
          <cell r="U260">
            <v>1</v>
          </cell>
          <cell r="V260">
            <v>1</v>
          </cell>
          <cell r="W260">
            <v>1</v>
          </cell>
          <cell r="X260">
            <v>1</v>
          </cell>
          <cell r="Y260">
            <v>1</v>
          </cell>
          <cell r="Z260">
            <v>1</v>
          </cell>
          <cell r="AA260">
            <v>1</v>
          </cell>
          <cell r="AB260">
            <v>1</v>
          </cell>
          <cell r="AC260">
            <v>1</v>
          </cell>
        </row>
        <row r="261">
          <cell r="A261">
            <v>15</v>
          </cell>
          <cell r="B261" t="str">
            <v>Gordon</v>
          </cell>
          <cell r="C261">
            <v>0</v>
          </cell>
          <cell r="D261">
            <v>0</v>
          </cell>
          <cell r="E261">
            <v>0</v>
          </cell>
          <cell r="F261">
            <v>0</v>
          </cell>
          <cell r="G261" t="str">
            <v>Gordon Hotel</v>
          </cell>
          <cell r="H261">
            <v>200</v>
          </cell>
          <cell r="I261" t="str">
            <v>Hotel &amp; Motel</v>
          </cell>
          <cell r="J261">
            <v>1</v>
          </cell>
          <cell r="K261">
            <v>1</v>
          </cell>
          <cell r="L261">
            <v>1</v>
          </cell>
          <cell r="M261">
            <v>1</v>
          </cell>
          <cell r="N261">
            <v>1</v>
          </cell>
          <cell r="O261">
            <v>1</v>
          </cell>
          <cell r="P261">
            <v>1</v>
          </cell>
          <cell r="Q261">
            <v>1</v>
          </cell>
          <cell r="R261">
            <v>1</v>
          </cell>
          <cell r="S261">
            <v>1</v>
          </cell>
          <cell r="T261">
            <v>1</v>
          </cell>
          <cell r="U261">
            <v>1</v>
          </cell>
          <cell r="V261">
            <v>1</v>
          </cell>
          <cell r="W261">
            <v>1</v>
          </cell>
          <cell r="X261">
            <v>1</v>
          </cell>
          <cell r="Y261">
            <v>1</v>
          </cell>
          <cell r="Z261">
            <v>1</v>
          </cell>
          <cell r="AA261">
            <v>1</v>
          </cell>
          <cell r="AB261">
            <v>1</v>
          </cell>
          <cell r="AC261">
            <v>1</v>
          </cell>
        </row>
        <row r="262">
          <cell r="A262">
            <v>15</v>
          </cell>
          <cell r="B262" t="str">
            <v>Gordon</v>
          </cell>
          <cell r="C262">
            <v>0</v>
          </cell>
          <cell r="D262">
            <v>0</v>
          </cell>
          <cell r="E262">
            <v>0</v>
          </cell>
          <cell r="F262">
            <v>0</v>
          </cell>
          <cell r="G262" t="str">
            <v>Gordon General Store</v>
          </cell>
          <cell r="H262">
            <v>200</v>
          </cell>
          <cell r="I262" t="str">
            <v>Food &amp; Groceries</v>
          </cell>
          <cell r="J262">
            <v>1</v>
          </cell>
          <cell r="K262">
            <v>1</v>
          </cell>
          <cell r="L262">
            <v>1</v>
          </cell>
          <cell r="M262">
            <v>1</v>
          </cell>
          <cell r="N262">
            <v>1</v>
          </cell>
          <cell r="O262">
            <v>1</v>
          </cell>
          <cell r="P262">
            <v>1</v>
          </cell>
          <cell r="Q262">
            <v>1</v>
          </cell>
          <cell r="R262">
            <v>1</v>
          </cell>
          <cell r="S262">
            <v>1</v>
          </cell>
          <cell r="T262">
            <v>1</v>
          </cell>
          <cell r="U262">
            <v>1</v>
          </cell>
          <cell r="V262">
            <v>1</v>
          </cell>
          <cell r="W262">
            <v>1</v>
          </cell>
          <cell r="X262">
            <v>1</v>
          </cell>
          <cell r="Y262">
            <v>1</v>
          </cell>
          <cell r="Z262">
            <v>1</v>
          </cell>
          <cell r="AA262">
            <v>1</v>
          </cell>
          <cell r="AB262">
            <v>1</v>
          </cell>
          <cell r="AC262">
            <v>1</v>
          </cell>
        </row>
        <row r="263">
          <cell r="A263">
            <v>15</v>
          </cell>
          <cell r="B263" t="str">
            <v>Gordon</v>
          </cell>
          <cell r="C263">
            <v>0</v>
          </cell>
          <cell r="D263">
            <v>0</v>
          </cell>
          <cell r="E263">
            <v>0</v>
          </cell>
          <cell r="F263">
            <v>0</v>
          </cell>
          <cell r="G263" t="str">
            <v>Gordon Manor</v>
          </cell>
          <cell r="H263">
            <v>200</v>
          </cell>
          <cell r="I263" t="str">
            <v>Farm Supplies and Fuel</v>
          </cell>
          <cell r="J263">
            <v>1</v>
          </cell>
          <cell r="K263">
            <v>1</v>
          </cell>
          <cell r="L263">
            <v>1</v>
          </cell>
          <cell r="M263">
            <v>1</v>
          </cell>
          <cell r="N263">
            <v>1</v>
          </cell>
          <cell r="O263">
            <v>1</v>
          </cell>
          <cell r="P263">
            <v>1</v>
          </cell>
          <cell r="Q263">
            <v>1</v>
          </cell>
          <cell r="R263">
            <v>1</v>
          </cell>
          <cell r="S263">
            <v>1</v>
          </cell>
          <cell r="T263">
            <v>1</v>
          </cell>
          <cell r="U263">
            <v>1</v>
          </cell>
          <cell r="V263">
            <v>1</v>
          </cell>
          <cell r="W263">
            <v>1</v>
          </cell>
          <cell r="X263">
            <v>1</v>
          </cell>
          <cell r="Y263">
            <v>1</v>
          </cell>
          <cell r="Z263">
            <v>1</v>
          </cell>
          <cell r="AA263">
            <v>1</v>
          </cell>
          <cell r="AB263">
            <v>1</v>
          </cell>
          <cell r="AC263">
            <v>1</v>
          </cell>
        </row>
        <row r="264">
          <cell r="A264">
            <v>15</v>
          </cell>
          <cell r="B264" t="str">
            <v>Gordon</v>
          </cell>
          <cell r="C264">
            <v>0</v>
          </cell>
          <cell r="D264">
            <v>0</v>
          </cell>
          <cell r="E264">
            <v>0</v>
          </cell>
          <cell r="F264">
            <v>0</v>
          </cell>
          <cell r="G264" t="str">
            <v>Gordon State School</v>
          </cell>
          <cell r="H264">
            <v>200</v>
          </cell>
          <cell r="I264" t="str">
            <v>Primary Education</v>
          </cell>
          <cell r="J264">
            <v>1</v>
          </cell>
          <cell r="K264">
            <v>1</v>
          </cell>
          <cell r="L264">
            <v>1</v>
          </cell>
          <cell r="M264">
            <v>1</v>
          </cell>
          <cell r="N264">
            <v>1</v>
          </cell>
          <cell r="O264">
            <v>1</v>
          </cell>
          <cell r="P264">
            <v>1</v>
          </cell>
          <cell r="Q264">
            <v>1</v>
          </cell>
          <cell r="R264">
            <v>1</v>
          </cell>
          <cell r="S264">
            <v>1</v>
          </cell>
          <cell r="T264">
            <v>1</v>
          </cell>
          <cell r="U264">
            <v>1</v>
          </cell>
          <cell r="V264">
            <v>1</v>
          </cell>
          <cell r="W264">
            <v>1</v>
          </cell>
          <cell r="X264">
            <v>1</v>
          </cell>
          <cell r="Y264">
            <v>1</v>
          </cell>
          <cell r="Z264">
            <v>1</v>
          </cell>
          <cell r="AA264">
            <v>1</v>
          </cell>
          <cell r="AB264">
            <v>1</v>
          </cell>
          <cell r="AC264">
            <v>1</v>
          </cell>
        </row>
        <row r="265">
          <cell r="A265">
            <v>15</v>
          </cell>
          <cell r="B265" t="str">
            <v>Gordon</v>
          </cell>
          <cell r="C265">
            <v>0</v>
          </cell>
          <cell r="D265">
            <v>0</v>
          </cell>
          <cell r="E265">
            <v>0</v>
          </cell>
          <cell r="F265">
            <v>0</v>
          </cell>
          <cell r="G265" t="str">
            <v>St Patricks Catholic School</v>
          </cell>
          <cell r="H265">
            <v>200</v>
          </cell>
          <cell r="I265" t="str">
            <v>Primary Education</v>
          </cell>
          <cell r="J265">
            <v>1</v>
          </cell>
          <cell r="K265">
            <v>1</v>
          </cell>
          <cell r="L265">
            <v>1</v>
          </cell>
          <cell r="M265">
            <v>1</v>
          </cell>
          <cell r="N265">
            <v>1</v>
          </cell>
          <cell r="O265">
            <v>1</v>
          </cell>
          <cell r="P265">
            <v>1</v>
          </cell>
          <cell r="Q265">
            <v>1</v>
          </cell>
          <cell r="R265">
            <v>1</v>
          </cell>
          <cell r="S265">
            <v>1</v>
          </cell>
          <cell r="T265">
            <v>1</v>
          </cell>
          <cell r="U265">
            <v>1</v>
          </cell>
          <cell r="V265">
            <v>1</v>
          </cell>
          <cell r="W265">
            <v>1</v>
          </cell>
          <cell r="X265">
            <v>1</v>
          </cell>
          <cell r="Y265">
            <v>1</v>
          </cell>
          <cell r="Z265">
            <v>1</v>
          </cell>
          <cell r="AA265">
            <v>1</v>
          </cell>
          <cell r="AB265">
            <v>1</v>
          </cell>
          <cell r="AC265">
            <v>1</v>
          </cell>
        </row>
        <row r="266">
          <cell r="A266">
            <v>15</v>
          </cell>
          <cell r="B266" t="str">
            <v>Gordon</v>
          </cell>
          <cell r="C266">
            <v>0</v>
          </cell>
          <cell r="D266">
            <v>0</v>
          </cell>
          <cell r="E266">
            <v>0</v>
          </cell>
          <cell r="F266">
            <v>0</v>
          </cell>
          <cell r="G266" t="str">
            <v>Gordon Community Hall</v>
          </cell>
          <cell r="H266">
            <v>200</v>
          </cell>
          <cell r="I266" t="str">
            <v>Community Hall</v>
          </cell>
          <cell r="J266">
            <v>1</v>
          </cell>
          <cell r="K266">
            <v>1</v>
          </cell>
          <cell r="L266">
            <v>1</v>
          </cell>
          <cell r="M266">
            <v>1</v>
          </cell>
          <cell r="N266">
            <v>1</v>
          </cell>
          <cell r="O266">
            <v>1</v>
          </cell>
          <cell r="P266">
            <v>1</v>
          </cell>
          <cell r="Q266">
            <v>1</v>
          </cell>
          <cell r="R266">
            <v>1</v>
          </cell>
          <cell r="S266">
            <v>1</v>
          </cell>
          <cell r="T266">
            <v>1</v>
          </cell>
          <cell r="U266">
            <v>1</v>
          </cell>
          <cell r="V266">
            <v>1</v>
          </cell>
          <cell r="W266">
            <v>1</v>
          </cell>
          <cell r="X266">
            <v>1</v>
          </cell>
          <cell r="Y266">
            <v>1</v>
          </cell>
          <cell r="Z266">
            <v>1</v>
          </cell>
          <cell r="AA266">
            <v>1</v>
          </cell>
          <cell r="AB266">
            <v>1</v>
          </cell>
          <cell r="AC266">
            <v>1</v>
          </cell>
        </row>
        <row r="267">
          <cell r="A267">
            <v>15</v>
          </cell>
          <cell r="B267" t="str">
            <v>Gordon</v>
          </cell>
          <cell r="C267">
            <v>0</v>
          </cell>
          <cell r="D267">
            <v>0</v>
          </cell>
          <cell r="E267">
            <v>0</v>
          </cell>
          <cell r="F267">
            <v>0</v>
          </cell>
          <cell r="G267" t="str">
            <v>Gordon Recreation Reserve</v>
          </cell>
          <cell r="H267">
            <v>200</v>
          </cell>
          <cell r="I267" t="str">
            <v>Recreation Reserve</v>
          </cell>
          <cell r="J267">
            <v>1</v>
          </cell>
          <cell r="K267">
            <v>1</v>
          </cell>
          <cell r="L267">
            <v>1</v>
          </cell>
          <cell r="M267">
            <v>1</v>
          </cell>
          <cell r="N267">
            <v>1</v>
          </cell>
          <cell r="O267">
            <v>1</v>
          </cell>
          <cell r="P267">
            <v>1</v>
          </cell>
          <cell r="Q267">
            <v>1</v>
          </cell>
          <cell r="R267">
            <v>1</v>
          </cell>
          <cell r="S267">
            <v>1</v>
          </cell>
          <cell r="T267">
            <v>1</v>
          </cell>
          <cell r="U267">
            <v>1</v>
          </cell>
          <cell r="V267">
            <v>1</v>
          </cell>
          <cell r="W267">
            <v>1</v>
          </cell>
          <cell r="X267">
            <v>1</v>
          </cell>
          <cell r="Y267">
            <v>1</v>
          </cell>
          <cell r="Z267">
            <v>1</v>
          </cell>
          <cell r="AA267">
            <v>1</v>
          </cell>
          <cell r="AB267">
            <v>1</v>
          </cell>
          <cell r="AC267">
            <v>1</v>
          </cell>
        </row>
        <row r="268">
          <cell r="A268">
            <v>56</v>
          </cell>
          <cell r="B268" t="str">
            <v>Mt Egerton</v>
          </cell>
          <cell r="C268">
            <v>0</v>
          </cell>
          <cell r="D268">
            <v>0</v>
          </cell>
          <cell r="E268">
            <v>0</v>
          </cell>
          <cell r="F268">
            <v>0</v>
          </cell>
          <cell r="G268" t="str">
            <v>Mt Egerton General Store</v>
          </cell>
          <cell r="H268">
            <v>200</v>
          </cell>
          <cell r="I268" t="str">
            <v>General Store</v>
          </cell>
          <cell r="J268">
            <v>1</v>
          </cell>
          <cell r="K268">
            <v>1</v>
          </cell>
          <cell r="L268">
            <v>1</v>
          </cell>
          <cell r="M268">
            <v>1</v>
          </cell>
          <cell r="N268">
            <v>1</v>
          </cell>
          <cell r="O268">
            <v>1</v>
          </cell>
          <cell r="P268">
            <v>1</v>
          </cell>
          <cell r="Q268">
            <v>1</v>
          </cell>
          <cell r="R268">
            <v>1</v>
          </cell>
          <cell r="S268">
            <v>1</v>
          </cell>
          <cell r="T268">
            <v>1</v>
          </cell>
          <cell r="U268">
            <v>1</v>
          </cell>
          <cell r="V268">
            <v>1</v>
          </cell>
          <cell r="W268">
            <v>1</v>
          </cell>
          <cell r="X268">
            <v>1</v>
          </cell>
          <cell r="Y268">
            <v>1</v>
          </cell>
          <cell r="Z268">
            <v>1</v>
          </cell>
          <cell r="AA268">
            <v>1</v>
          </cell>
          <cell r="AB268">
            <v>1</v>
          </cell>
          <cell r="AC268">
            <v>1</v>
          </cell>
        </row>
        <row r="269">
          <cell r="A269">
            <v>56</v>
          </cell>
          <cell r="B269" t="str">
            <v>Mt Egerton</v>
          </cell>
          <cell r="C269">
            <v>0</v>
          </cell>
          <cell r="D269">
            <v>0</v>
          </cell>
          <cell r="E269">
            <v>0</v>
          </cell>
          <cell r="F269">
            <v>0</v>
          </cell>
          <cell r="G269" t="str">
            <v>Mt Egerton Primary School</v>
          </cell>
          <cell r="H269">
            <v>200</v>
          </cell>
          <cell r="I269" t="str">
            <v>Primary Education</v>
          </cell>
          <cell r="J269">
            <v>1</v>
          </cell>
          <cell r="K269">
            <v>1</v>
          </cell>
          <cell r="L269">
            <v>1</v>
          </cell>
          <cell r="M269">
            <v>1</v>
          </cell>
          <cell r="N269">
            <v>1</v>
          </cell>
          <cell r="O269">
            <v>1</v>
          </cell>
          <cell r="P269">
            <v>1</v>
          </cell>
          <cell r="Q269">
            <v>1</v>
          </cell>
          <cell r="R269">
            <v>1</v>
          </cell>
          <cell r="S269">
            <v>1</v>
          </cell>
          <cell r="T269">
            <v>1</v>
          </cell>
          <cell r="U269">
            <v>1</v>
          </cell>
          <cell r="V269">
            <v>1</v>
          </cell>
          <cell r="W269">
            <v>1</v>
          </cell>
          <cell r="X269">
            <v>1</v>
          </cell>
          <cell r="Y269">
            <v>1</v>
          </cell>
          <cell r="Z269">
            <v>1</v>
          </cell>
          <cell r="AA269">
            <v>1</v>
          </cell>
          <cell r="AB269">
            <v>1</v>
          </cell>
          <cell r="AC269">
            <v>1</v>
          </cell>
        </row>
        <row r="270">
          <cell r="A270">
            <v>56</v>
          </cell>
          <cell r="B270" t="str">
            <v>Mt Egerton</v>
          </cell>
          <cell r="C270">
            <v>0</v>
          </cell>
          <cell r="D270">
            <v>0</v>
          </cell>
          <cell r="E270">
            <v>0</v>
          </cell>
          <cell r="F270">
            <v>0</v>
          </cell>
          <cell r="G270" t="str">
            <v>Mt Egerton Community Hall</v>
          </cell>
          <cell r="H270">
            <v>200</v>
          </cell>
          <cell r="I270" t="str">
            <v>Community Hall</v>
          </cell>
          <cell r="J270">
            <v>1</v>
          </cell>
          <cell r="K270">
            <v>1</v>
          </cell>
          <cell r="L270">
            <v>1</v>
          </cell>
          <cell r="M270">
            <v>1</v>
          </cell>
          <cell r="N270">
            <v>1</v>
          </cell>
          <cell r="O270">
            <v>1</v>
          </cell>
          <cell r="P270">
            <v>1</v>
          </cell>
          <cell r="Q270">
            <v>1</v>
          </cell>
          <cell r="R270">
            <v>1</v>
          </cell>
          <cell r="S270">
            <v>1</v>
          </cell>
          <cell r="T270">
            <v>1</v>
          </cell>
          <cell r="U270">
            <v>1</v>
          </cell>
          <cell r="V270">
            <v>1</v>
          </cell>
          <cell r="W270">
            <v>1</v>
          </cell>
          <cell r="X270">
            <v>1</v>
          </cell>
          <cell r="Y270">
            <v>1</v>
          </cell>
          <cell r="Z270">
            <v>1</v>
          </cell>
          <cell r="AA270">
            <v>1</v>
          </cell>
          <cell r="AB270">
            <v>1</v>
          </cell>
          <cell r="AC270">
            <v>1</v>
          </cell>
        </row>
        <row r="271">
          <cell r="A271">
            <v>106</v>
          </cell>
          <cell r="B271" t="str">
            <v>Barnawartha</v>
          </cell>
          <cell r="C271">
            <v>0</v>
          </cell>
          <cell r="D271">
            <v>0</v>
          </cell>
          <cell r="E271">
            <v>0</v>
          </cell>
          <cell r="F271">
            <v>0</v>
          </cell>
          <cell r="G271" t="str">
            <v>North Barnawartha National Freight Distribution Hu</v>
          </cell>
          <cell r="H271">
            <v>200</v>
          </cell>
          <cell r="I271" t="str">
            <v>Major Industrial Estate</v>
          </cell>
          <cell r="J271">
            <v>1</v>
          </cell>
          <cell r="K271">
            <v>1</v>
          </cell>
          <cell r="L271">
            <v>1</v>
          </cell>
          <cell r="M271">
            <v>1</v>
          </cell>
          <cell r="N271">
            <v>1</v>
          </cell>
          <cell r="O271">
            <v>1</v>
          </cell>
          <cell r="P271">
            <v>1</v>
          </cell>
          <cell r="Q271">
            <v>1</v>
          </cell>
          <cell r="R271">
            <v>1</v>
          </cell>
          <cell r="S271">
            <v>1</v>
          </cell>
          <cell r="T271">
            <v>1</v>
          </cell>
          <cell r="U271">
            <v>1</v>
          </cell>
          <cell r="V271">
            <v>1</v>
          </cell>
          <cell r="W271">
            <v>1</v>
          </cell>
          <cell r="X271">
            <v>1</v>
          </cell>
          <cell r="Y271">
            <v>1</v>
          </cell>
          <cell r="Z271">
            <v>1</v>
          </cell>
          <cell r="AA271">
            <v>1</v>
          </cell>
          <cell r="AB271">
            <v>1</v>
          </cell>
          <cell r="AC271">
            <v>1</v>
          </cell>
        </row>
        <row r="272">
          <cell r="A272">
            <v>70</v>
          </cell>
          <cell r="B272" t="str">
            <v>Beechworth</v>
          </cell>
          <cell r="C272">
            <v>0</v>
          </cell>
          <cell r="D272">
            <v>0</v>
          </cell>
          <cell r="E272">
            <v>0</v>
          </cell>
          <cell r="F272">
            <v>0</v>
          </cell>
          <cell r="G272" t="str">
            <v>Latrobe University - Beechworth</v>
          </cell>
          <cell r="H272">
            <v>200</v>
          </cell>
          <cell r="I272" t="str">
            <v>University Campus Conference Venue</v>
          </cell>
          <cell r="J272">
            <v>1</v>
          </cell>
          <cell r="K272">
            <v>1</v>
          </cell>
          <cell r="L272">
            <v>1</v>
          </cell>
          <cell r="M272">
            <v>1</v>
          </cell>
          <cell r="N272">
            <v>1</v>
          </cell>
          <cell r="O272">
            <v>1</v>
          </cell>
          <cell r="P272">
            <v>1</v>
          </cell>
          <cell r="Q272">
            <v>1</v>
          </cell>
          <cell r="R272">
            <v>1</v>
          </cell>
          <cell r="S272">
            <v>1</v>
          </cell>
          <cell r="T272">
            <v>1</v>
          </cell>
          <cell r="U272">
            <v>1</v>
          </cell>
          <cell r="V272">
            <v>1</v>
          </cell>
          <cell r="W272">
            <v>1</v>
          </cell>
          <cell r="X272">
            <v>1</v>
          </cell>
          <cell r="Y272">
            <v>1</v>
          </cell>
          <cell r="Z272">
            <v>1</v>
          </cell>
          <cell r="AA272">
            <v>1</v>
          </cell>
          <cell r="AB272">
            <v>1</v>
          </cell>
          <cell r="AC272">
            <v>1</v>
          </cell>
        </row>
        <row r="273">
          <cell r="A273">
            <v>70</v>
          </cell>
          <cell r="B273" t="str">
            <v>Beechworth</v>
          </cell>
          <cell r="C273">
            <v>0</v>
          </cell>
          <cell r="D273">
            <v>0</v>
          </cell>
          <cell r="E273">
            <v>0</v>
          </cell>
          <cell r="F273">
            <v>0</v>
          </cell>
          <cell r="G273" t="str">
            <v>Beechworth Health Service</v>
          </cell>
          <cell r="H273">
            <v>200</v>
          </cell>
          <cell r="I273" t="str">
            <v>Hospital</v>
          </cell>
          <cell r="J273">
            <v>1</v>
          </cell>
          <cell r="K273">
            <v>1</v>
          </cell>
          <cell r="L273">
            <v>1</v>
          </cell>
          <cell r="M273">
            <v>1</v>
          </cell>
          <cell r="N273">
            <v>1</v>
          </cell>
          <cell r="O273">
            <v>1</v>
          </cell>
          <cell r="P273">
            <v>1</v>
          </cell>
          <cell r="Q273">
            <v>1</v>
          </cell>
          <cell r="R273">
            <v>1</v>
          </cell>
          <cell r="S273">
            <v>1</v>
          </cell>
          <cell r="T273">
            <v>1</v>
          </cell>
          <cell r="U273">
            <v>1</v>
          </cell>
          <cell r="V273">
            <v>1</v>
          </cell>
          <cell r="W273">
            <v>1</v>
          </cell>
          <cell r="X273">
            <v>1</v>
          </cell>
          <cell r="Y273">
            <v>1</v>
          </cell>
          <cell r="Z273">
            <v>1</v>
          </cell>
          <cell r="AA273">
            <v>1</v>
          </cell>
          <cell r="AB273">
            <v>1</v>
          </cell>
          <cell r="AC273">
            <v>1</v>
          </cell>
        </row>
        <row r="274">
          <cell r="A274">
            <v>70</v>
          </cell>
          <cell r="B274" t="str">
            <v>Beechworth</v>
          </cell>
          <cell r="C274">
            <v>0</v>
          </cell>
          <cell r="D274">
            <v>0</v>
          </cell>
          <cell r="E274">
            <v>0</v>
          </cell>
          <cell r="F274">
            <v>0</v>
          </cell>
          <cell r="G274" t="str">
            <v>Beechworth Prison (New)</v>
          </cell>
          <cell r="H274">
            <v>200</v>
          </cell>
          <cell r="I274" t="str">
            <v>Correctional Facility</v>
          </cell>
          <cell r="J274">
            <v>1</v>
          </cell>
          <cell r="K274">
            <v>1</v>
          </cell>
          <cell r="L274">
            <v>1</v>
          </cell>
          <cell r="M274">
            <v>1</v>
          </cell>
          <cell r="N274">
            <v>1</v>
          </cell>
          <cell r="O274">
            <v>1</v>
          </cell>
          <cell r="P274">
            <v>1</v>
          </cell>
          <cell r="Q274">
            <v>1</v>
          </cell>
          <cell r="R274">
            <v>1</v>
          </cell>
          <cell r="S274">
            <v>1</v>
          </cell>
          <cell r="T274">
            <v>1</v>
          </cell>
          <cell r="U274">
            <v>1</v>
          </cell>
          <cell r="V274">
            <v>1</v>
          </cell>
          <cell r="W274">
            <v>1</v>
          </cell>
          <cell r="X274">
            <v>1</v>
          </cell>
          <cell r="Y274">
            <v>1</v>
          </cell>
          <cell r="Z274">
            <v>1</v>
          </cell>
          <cell r="AA274">
            <v>1</v>
          </cell>
          <cell r="AB274">
            <v>1</v>
          </cell>
          <cell r="AC274">
            <v>1</v>
          </cell>
        </row>
        <row r="275">
          <cell r="A275">
            <v>70</v>
          </cell>
          <cell r="B275" t="str">
            <v>Beechworth</v>
          </cell>
          <cell r="C275">
            <v>0</v>
          </cell>
          <cell r="D275">
            <v>0</v>
          </cell>
          <cell r="E275">
            <v>0</v>
          </cell>
          <cell r="F275">
            <v>0</v>
          </cell>
          <cell r="G275" t="str">
            <v>Beechworth Bakery</v>
          </cell>
          <cell r="H275">
            <v>200</v>
          </cell>
          <cell r="I275" t="str">
            <v>Large Bakery</v>
          </cell>
          <cell r="J275">
            <v>1</v>
          </cell>
          <cell r="K275">
            <v>1</v>
          </cell>
          <cell r="L275">
            <v>1</v>
          </cell>
          <cell r="M275">
            <v>1</v>
          </cell>
          <cell r="N275">
            <v>1</v>
          </cell>
          <cell r="O275">
            <v>1</v>
          </cell>
          <cell r="P275">
            <v>1</v>
          </cell>
          <cell r="Q275">
            <v>1</v>
          </cell>
          <cell r="R275">
            <v>1</v>
          </cell>
          <cell r="S275">
            <v>1</v>
          </cell>
          <cell r="T275">
            <v>1</v>
          </cell>
          <cell r="U275">
            <v>1</v>
          </cell>
          <cell r="V275">
            <v>1</v>
          </cell>
          <cell r="W275">
            <v>1</v>
          </cell>
          <cell r="X275">
            <v>1</v>
          </cell>
          <cell r="Y275">
            <v>1</v>
          </cell>
          <cell r="Z275">
            <v>1</v>
          </cell>
          <cell r="AA275">
            <v>1</v>
          </cell>
          <cell r="AB275">
            <v>1</v>
          </cell>
          <cell r="AC275">
            <v>1</v>
          </cell>
        </row>
        <row r="276">
          <cell r="A276">
            <v>70</v>
          </cell>
          <cell r="B276" t="str">
            <v>Beechworth</v>
          </cell>
          <cell r="C276">
            <v>0</v>
          </cell>
          <cell r="D276">
            <v>0</v>
          </cell>
          <cell r="E276">
            <v>0</v>
          </cell>
          <cell r="F276">
            <v>0</v>
          </cell>
          <cell r="G276" t="str">
            <v>Indigo Shire Counci</v>
          </cell>
          <cell r="H276">
            <v>200</v>
          </cell>
          <cell r="I276" t="str">
            <v>Municipal Offices &amp; Services</v>
          </cell>
          <cell r="J276">
            <v>1</v>
          </cell>
          <cell r="K276">
            <v>1</v>
          </cell>
          <cell r="L276">
            <v>1</v>
          </cell>
          <cell r="M276">
            <v>1</v>
          </cell>
          <cell r="N276">
            <v>1</v>
          </cell>
          <cell r="O276">
            <v>1</v>
          </cell>
          <cell r="P276">
            <v>1</v>
          </cell>
          <cell r="Q276">
            <v>1</v>
          </cell>
          <cell r="R276">
            <v>1</v>
          </cell>
          <cell r="S276">
            <v>1</v>
          </cell>
          <cell r="T276">
            <v>1</v>
          </cell>
          <cell r="U276">
            <v>1</v>
          </cell>
          <cell r="V276">
            <v>1</v>
          </cell>
          <cell r="W276">
            <v>1</v>
          </cell>
          <cell r="X276">
            <v>1</v>
          </cell>
          <cell r="Y276">
            <v>1</v>
          </cell>
          <cell r="Z276">
            <v>1</v>
          </cell>
          <cell r="AA276">
            <v>1</v>
          </cell>
          <cell r="AB276">
            <v>1</v>
          </cell>
          <cell r="AC276">
            <v>1</v>
          </cell>
        </row>
        <row r="277">
          <cell r="A277">
            <v>135</v>
          </cell>
          <cell r="B277" t="str">
            <v>Ouyen</v>
          </cell>
          <cell r="C277">
            <v>0</v>
          </cell>
          <cell r="D277">
            <v>0</v>
          </cell>
          <cell r="E277">
            <v>0</v>
          </cell>
          <cell r="F277">
            <v>0</v>
          </cell>
          <cell r="G277" t="str">
            <v>Mallee Track &amp; Community Service</v>
          </cell>
          <cell r="H277">
            <v>200</v>
          </cell>
          <cell r="I277" t="str">
            <v>Hospital</v>
          </cell>
          <cell r="J277">
            <v>1</v>
          </cell>
          <cell r="K277">
            <v>1</v>
          </cell>
          <cell r="L277">
            <v>1</v>
          </cell>
          <cell r="M277">
            <v>1</v>
          </cell>
          <cell r="N277">
            <v>1</v>
          </cell>
          <cell r="O277">
            <v>1</v>
          </cell>
          <cell r="P277">
            <v>1</v>
          </cell>
          <cell r="Q277">
            <v>1</v>
          </cell>
          <cell r="R277">
            <v>1</v>
          </cell>
          <cell r="S277">
            <v>1</v>
          </cell>
          <cell r="T277">
            <v>1</v>
          </cell>
          <cell r="U277">
            <v>1</v>
          </cell>
          <cell r="V277">
            <v>1</v>
          </cell>
          <cell r="W277">
            <v>1</v>
          </cell>
          <cell r="X277">
            <v>1</v>
          </cell>
          <cell r="Y277">
            <v>1</v>
          </cell>
          <cell r="Z277">
            <v>1</v>
          </cell>
          <cell r="AA277">
            <v>1</v>
          </cell>
          <cell r="AB277">
            <v>1</v>
          </cell>
          <cell r="AC277">
            <v>1</v>
          </cell>
        </row>
        <row r="278">
          <cell r="A278">
            <v>135</v>
          </cell>
          <cell r="B278" t="str">
            <v>Ouyen</v>
          </cell>
          <cell r="C278">
            <v>0</v>
          </cell>
          <cell r="D278">
            <v>0</v>
          </cell>
          <cell r="E278">
            <v>0</v>
          </cell>
          <cell r="F278">
            <v>0</v>
          </cell>
          <cell r="G278" t="str">
            <v>Ouyen Secondary College</v>
          </cell>
          <cell r="H278">
            <v>200</v>
          </cell>
          <cell r="I278" t="str">
            <v>Secondary School</v>
          </cell>
          <cell r="J278">
            <v>1</v>
          </cell>
          <cell r="K278">
            <v>1</v>
          </cell>
          <cell r="L278">
            <v>1</v>
          </cell>
          <cell r="M278">
            <v>1</v>
          </cell>
          <cell r="N278">
            <v>1</v>
          </cell>
          <cell r="O278">
            <v>1</v>
          </cell>
          <cell r="P278">
            <v>1</v>
          </cell>
          <cell r="Q278">
            <v>1</v>
          </cell>
          <cell r="R278">
            <v>1</v>
          </cell>
          <cell r="S278">
            <v>1</v>
          </cell>
          <cell r="T278">
            <v>1</v>
          </cell>
          <cell r="U278">
            <v>1</v>
          </cell>
          <cell r="V278">
            <v>1</v>
          </cell>
          <cell r="W278">
            <v>1</v>
          </cell>
          <cell r="X278">
            <v>1</v>
          </cell>
          <cell r="Y278">
            <v>1</v>
          </cell>
          <cell r="Z278">
            <v>1</v>
          </cell>
          <cell r="AA278">
            <v>1</v>
          </cell>
          <cell r="AB278">
            <v>1</v>
          </cell>
          <cell r="AC278">
            <v>1</v>
          </cell>
        </row>
        <row r="279">
          <cell r="A279">
            <v>135</v>
          </cell>
          <cell r="B279" t="str">
            <v>Ouyen</v>
          </cell>
          <cell r="C279">
            <v>0</v>
          </cell>
          <cell r="D279">
            <v>0</v>
          </cell>
          <cell r="E279">
            <v>0</v>
          </cell>
          <cell r="F279">
            <v>0</v>
          </cell>
          <cell r="G279" t="str">
            <v>Ouyen Primary School</v>
          </cell>
          <cell r="H279">
            <v>200</v>
          </cell>
          <cell r="I279" t="str">
            <v>Primary School</v>
          </cell>
          <cell r="J279">
            <v>1</v>
          </cell>
          <cell r="K279">
            <v>1</v>
          </cell>
          <cell r="L279">
            <v>1</v>
          </cell>
          <cell r="M279">
            <v>1</v>
          </cell>
          <cell r="N279">
            <v>1</v>
          </cell>
          <cell r="O279">
            <v>1</v>
          </cell>
          <cell r="P279">
            <v>1</v>
          </cell>
          <cell r="Q279">
            <v>1</v>
          </cell>
          <cell r="R279">
            <v>1</v>
          </cell>
          <cell r="S279">
            <v>1</v>
          </cell>
          <cell r="T279">
            <v>1</v>
          </cell>
          <cell r="U279">
            <v>1</v>
          </cell>
          <cell r="V279">
            <v>1</v>
          </cell>
          <cell r="W279">
            <v>1</v>
          </cell>
          <cell r="X279">
            <v>1</v>
          </cell>
          <cell r="Y279">
            <v>1</v>
          </cell>
          <cell r="Z279">
            <v>1</v>
          </cell>
          <cell r="AA279">
            <v>1</v>
          </cell>
          <cell r="AB279">
            <v>1</v>
          </cell>
          <cell r="AC279">
            <v>1</v>
          </cell>
        </row>
        <row r="280">
          <cell r="A280">
            <v>135</v>
          </cell>
          <cell r="B280" t="str">
            <v>Ouyen</v>
          </cell>
          <cell r="C280">
            <v>0</v>
          </cell>
          <cell r="D280">
            <v>0</v>
          </cell>
          <cell r="E280">
            <v>0</v>
          </cell>
          <cell r="F280">
            <v>0</v>
          </cell>
          <cell r="G280" t="str">
            <v>Ouyen Supermarket - D J Marshall</v>
          </cell>
          <cell r="H280">
            <v>200</v>
          </cell>
          <cell r="I280" t="str">
            <v>Supermarket</v>
          </cell>
          <cell r="J280">
            <v>1</v>
          </cell>
          <cell r="K280">
            <v>1</v>
          </cell>
          <cell r="L280">
            <v>1</v>
          </cell>
          <cell r="M280">
            <v>1</v>
          </cell>
          <cell r="N280">
            <v>1</v>
          </cell>
          <cell r="O280">
            <v>1</v>
          </cell>
          <cell r="P280">
            <v>1</v>
          </cell>
          <cell r="Q280">
            <v>1</v>
          </cell>
          <cell r="R280">
            <v>1</v>
          </cell>
          <cell r="S280">
            <v>1</v>
          </cell>
          <cell r="T280">
            <v>1</v>
          </cell>
          <cell r="U280">
            <v>1</v>
          </cell>
          <cell r="V280">
            <v>1</v>
          </cell>
          <cell r="W280">
            <v>1</v>
          </cell>
          <cell r="X280">
            <v>1</v>
          </cell>
          <cell r="Y280">
            <v>1</v>
          </cell>
          <cell r="Z280">
            <v>1</v>
          </cell>
          <cell r="AA280">
            <v>1</v>
          </cell>
          <cell r="AB280">
            <v>1</v>
          </cell>
          <cell r="AC280">
            <v>1</v>
          </cell>
        </row>
        <row r="281">
          <cell r="A281">
            <v>135</v>
          </cell>
          <cell r="B281" t="str">
            <v>Ouyen</v>
          </cell>
          <cell r="C281">
            <v>0</v>
          </cell>
          <cell r="D281">
            <v>0</v>
          </cell>
          <cell r="E281">
            <v>0</v>
          </cell>
          <cell r="F281">
            <v>0</v>
          </cell>
          <cell r="G281" t="str">
            <v>IGA Supermarket - G Jason</v>
          </cell>
          <cell r="H281">
            <v>200</v>
          </cell>
          <cell r="I281" t="str">
            <v>Supermarket</v>
          </cell>
          <cell r="J281">
            <v>1</v>
          </cell>
          <cell r="K281">
            <v>1</v>
          </cell>
          <cell r="L281">
            <v>1</v>
          </cell>
          <cell r="M281">
            <v>1</v>
          </cell>
          <cell r="N281">
            <v>1</v>
          </cell>
          <cell r="O281">
            <v>1</v>
          </cell>
          <cell r="P281">
            <v>1</v>
          </cell>
          <cell r="Q281">
            <v>1</v>
          </cell>
          <cell r="R281">
            <v>1</v>
          </cell>
          <cell r="S281">
            <v>1</v>
          </cell>
          <cell r="T281">
            <v>1</v>
          </cell>
          <cell r="U281">
            <v>1</v>
          </cell>
          <cell r="V281">
            <v>1</v>
          </cell>
          <cell r="W281">
            <v>1</v>
          </cell>
          <cell r="X281">
            <v>1</v>
          </cell>
          <cell r="Y281">
            <v>1</v>
          </cell>
          <cell r="Z281">
            <v>1</v>
          </cell>
          <cell r="AA281">
            <v>1</v>
          </cell>
          <cell r="AB281">
            <v>1</v>
          </cell>
          <cell r="AC281">
            <v>1</v>
          </cell>
        </row>
        <row r="282">
          <cell r="A282">
            <v>135</v>
          </cell>
          <cell r="B282" t="str">
            <v>Ouyen</v>
          </cell>
          <cell r="C282">
            <v>0</v>
          </cell>
          <cell r="D282">
            <v>0</v>
          </cell>
          <cell r="E282">
            <v>0</v>
          </cell>
          <cell r="F282">
            <v>0</v>
          </cell>
          <cell r="G282" t="str">
            <v>Ouyen Club Inc</v>
          </cell>
          <cell r="H282">
            <v>200</v>
          </cell>
          <cell r="I282" t="str">
            <v>Licensed Club</v>
          </cell>
          <cell r="J282">
            <v>1</v>
          </cell>
          <cell r="K282">
            <v>1</v>
          </cell>
          <cell r="L282">
            <v>1</v>
          </cell>
          <cell r="M282">
            <v>1</v>
          </cell>
          <cell r="N282">
            <v>1</v>
          </cell>
          <cell r="O282">
            <v>1</v>
          </cell>
          <cell r="P282">
            <v>1</v>
          </cell>
          <cell r="Q282">
            <v>1</v>
          </cell>
          <cell r="R282">
            <v>1</v>
          </cell>
          <cell r="S282">
            <v>1</v>
          </cell>
          <cell r="T282">
            <v>1</v>
          </cell>
          <cell r="U282">
            <v>1</v>
          </cell>
          <cell r="V282">
            <v>1</v>
          </cell>
          <cell r="W282">
            <v>1</v>
          </cell>
          <cell r="X282">
            <v>1</v>
          </cell>
          <cell r="Y282">
            <v>1</v>
          </cell>
          <cell r="Z282">
            <v>1</v>
          </cell>
          <cell r="AA282">
            <v>1</v>
          </cell>
          <cell r="AB282">
            <v>1</v>
          </cell>
          <cell r="AC282">
            <v>1</v>
          </cell>
        </row>
        <row r="283">
          <cell r="A283">
            <v>135</v>
          </cell>
          <cell r="B283" t="str">
            <v>Ouyen</v>
          </cell>
          <cell r="C283">
            <v>0</v>
          </cell>
          <cell r="D283">
            <v>0</v>
          </cell>
          <cell r="E283">
            <v>0</v>
          </cell>
          <cell r="F283">
            <v>0</v>
          </cell>
          <cell r="G283" t="str">
            <v>Victoria Hotel Ouyen</v>
          </cell>
          <cell r="H283">
            <v>200</v>
          </cell>
          <cell r="I283" t="str">
            <v>Hotel</v>
          </cell>
          <cell r="J283">
            <v>1</v>
          </cell>
          <cell r="K283">
            <v>1</v>
          </cell>
          <cell r="L283">
            <v>1</v>
          </cell>
          <cell r="M283">
            <v>1</v>
          </cell>
          <cell r="N283">
            <v>1</v>
          </cell>
          <cell r="O283">
            <v>1</v>
          </cell>
          <cell r="P283">
            <v>1</v>
          </cell>
          <cell r="Q283">
            <v>1</v>
          </cell>
          <cell r="R283">
            <v>1</v>
          </cell>
          <cell r="S283">
            <v>1</v>
          </cell>
          <cell r="T283">
            <v>1</v>
          </cell>
          <cell r="U283">
            <v>1</v>
          </cell>
          <cell r="V283">
            <v>1</v>
          </cell>
          <cell r="W283">
            <v>1</v>
          </cell>
          <cell r="X283">
            <v>1</v>
          </cell>
          <cell r="Y283">
            <v>1</v>
          </cell>
          <cell r="Z283">
            <v>1</v>
          </cell>
          <cell r="AA283">
            <v>1</v>
          </cell>
          <cell r="AB283">
            <v>1</v>
          </cell>
          <cell r="AC283">
            <v>1</v>
          </cell>
        </row>
        <row r="284">
          <cell r="A284">
            <v>135</v>
          </cell>
          <cell r="B284" t="str">
            <v>Ouyen</v>
          </cell>
          <cell r="C284">
            <v>0</v>
          </cell>
          <cell r="D284">
            <v>0</v>
          </cell>
          <cell r="E284">
            <v>0</v>
          </cell>
          <cell r="F284">
            <v>0</v>
          </cell>
          <cell r="G284" t="str">
            <v>Hilltop Motel</v>
          </cell>
          <cell r="H284">
            <v>200</v>
          </cell>
          <cell r="I284" t="str">
            <v>Motel</v>
          </cell>
          <cell r="J284">
            <v>1</v>
          </cell>
          <cell r="K284">
            <v>1</v>
          </cell>
          <cell r="L284">
            <v>1</v>
          </cell>
          <cell r="M284">
            <v>1</v>
          </cell>
          <cell r="N284">
            <v>1</v>
          </cell>
          <cell r="O284">
            <v>1</v>
          </cell>
          <cell r="P284">
            <v>1</v>
          </cell>
          <cell r="Q284">
            <v>1</v>
          </cell>
          <cell r="R284">
            <v>1</v>
          </cell>
          <cell r="S284">
            <v>1</v>
          </cell>
          <cell r="T284">
            <v>1</v>
          </cell>
          <cell r="U284">
            <v>1</v>
          </cell>
          <cell r="V284">
            <v>1</v>
          </cell>
          <cell r="W284">
            <v>1</v>
          </cell>
          <cell r="X284">
            <v>1</v>
          </cell>
          <cell r="Y284">
            <v>1</v>
          </cell>
          <cell r="Z284">
            <v>1</v>
          </cell>
          <cell r="AA284">
            <v>1</v>
          </cell>
          <cell r="AB284">
            <v>1</v>
          </cell>
          <cell r="AC284">
            <v>1</v>
          </cell>
        </row>
        <row r="285">
          <cell r="A285">
            <v>135</v>
          </cell>
          <cell r="B285" t="str">
            <v>Ouyen</v>
          </cell>
          <cell r="C285">
            <v>0</v>
          </cell>
          <cell r="D285">
            <v>0</v>
          </cell>
          <cell r="E285">
            <v>0</v>
          </cell>
          <cell r="F285">
            <v>0</v>
          </cell>
          <cell r="G285" t="str">
            <v>Mallee View Motel</v>
          </cell>
          <cell r="H285">
            <v>200</v>
          </cell>
          <cell r="I285" t="str">
            <v>Motel</v>
          </cell>
          <cell r="J285">
            <v>1</v>
          </cell>
          <cell r="K285">
            <v>1</v>
          </cell>
          <cell r="L285">
            <v>1</v>
          </cell>
          <cell r="M285">
            <v>1</v>
          </cell>
          <cell r="N285">
            <v>1</v>
          </cell>
          <cell r="O285">
            <v>1</v>
          </cell>
          <cell r="P285">
            <v>1</v>
          </cell>
          <cell r="Q285">
            <v>1</v>
          </cell>
          <cell r="R285">
            <v>1</v>
          </cell>
          <cell r="S285">
            <v>1</v>
          </cell>
          <cell r="T285">
            <v>1</v>
          </cell>
          <cell r="U285">
            <v>1</v>
          </cell>
          <cell r="V285">
            <v>1</v>
          </cell>
          <cell r="W285">
            <v>1</v>
          </cell>
          <cell r="X285">
            <v>1</v>
          </cell>
          <cell r="Y285">
            <v>1</v>
          </cell>
          <cell r="Z285">
            <v>1</v>
          </cell>
          <cell r="AA285">
            <v>1</v>
          </cell>
          <cell r="AB285">
            <v>1</v>
          </cell>
          <cell r="AC285">
            <v>1</v>
          </cell>
        </row>
        <row r="286">
          <cell r="A286">
            <v>135</v>
          </cell>
          <cell r="B286" t="str">
            <v>Ouyen</v>
          </cell>
          <cell r="C286">
            <v>0</v>
          </cell>
          <cell r="D286">
            <v>0</v>
          </cell>
          <cell r="E286">
            <v>0</v>
          </cell>
          <cell r="F286">
            <v>0</v>
          </cell>
          <cell r="G286" t="str">
            <v>Ouyen Motel</v>
          </cell>
          <cell r="H286">
            <v>200</v>
          </cell>
          <cell r="I286" t="str">
            <v>Motel</v>
          </cell>
          <cell r="J286">
            <v>1</v>
          </cell>
          <cell r="K286">
            <v>1</v>
          </cell>
          <cell r="L286">
            <v>1</v>
          </cell>
          <cell r="M286">
            <v>1</v>
          </cell>
          <cell r="N286">
            <v>1</v>
          </cell>
          <cell r="O286">
            <v>1</v>
          </cell>
          <cell r="P286">
            <v>1</v>
          </cell>
          <cell r="Q286">
            <v>1</v>
          </cell>
          <cell r="R286">
            <v>1</v>
          </cell>
          <cell r="S286">
            <v>1</v>
          </cell>
          <cell r="T286">
            <v>1</v>
          </cell>
          <cell r="U286">
            <v>1</v>
          </cell>
          <cell r="V286">
            <v>1</v>
          </cell>
          <cell r="W286">
            <v>1</v>
          </cell>
          <cell r="X286">
            <v>1</v>
          </cell>
          <cell r="Y286">
            <v>1</v>
          </cell>
          <cell r="Z286">
            <v>1</v>
          </cell>
          <cell r="AA286">
            <v>1</v>
          </cell>
          <cell r="AB286">
            <v>1</v>
          </cell>
          <cell r="AC286">
            <v>1</v>
          </cell>
        </row>
        <row r="287">
          <cell r="A287">
            <v>135</v>
          </cell>
          <cell r="B287" t="str">
            <v>Ouyen</v>
          </cell>
          <cell r="C287">
            <v>0</v>
          </cell>
          <cell r="D287">
            <v>0</v>
          </cell>
          <cell r="E287">
            <v>0</v>
          </cell>
          <cell r="F287">
            <v>0</v>
          </cell>
          <cell r="G287" t="str">
            <v>Shell Ouyen Roadhouse</v>
          </cell>
          <cell r="H287">
            <v>200</v>
          </cell>
          <cell r="I287" t="str">
            <v>Road House</v>
          </cell>
          <cell r="J287">
            <v>1</v>
          </cell>
          <cell r="K287">
            <v>1</v>
          </cell>
          <cell r="L287">
            <v>1</v>
          </cell>
          <cell r="M287">
            <v>1</v>
          </cell>
          <cell r="N287">
            <v>1</v>
          </cell>
          <cell r="O287">
            <v>1</v>
          </cell>
          <cell r="P287">
            <v>1</v>
          </cell>
          <cell r="Q287">
            <v>1</v>
          </cell>
          <cell r="R287">
            <v>1</v>
          </cell>
          <cell r="S287">
            <v>1</v>
          </cell>
          <cell r="T287">
            <v>1</v>
          </cell>
          <cell r="U287">
            <v>1</v>
          </cell>
          <cell r="V287">
            <v>1</v>
          </cell>
          <cell r="W287">
            <v>1</v>
          </cell>
          <cell r="X287">
            <v>1</v>
          </cell>
          <cell r="Y287">
            <v>1</v>
          </cell>
          <cell r="Z287">
            <v>1</v>
          </cell>
          <cell r="AA287">
            <v>1</v>
          </cell>
          <cell r="AB287">
            <v>1</v>
          </cell>
          <cell r="AC287">
            <v>1</v>
          </cell>
        </row>
        <row r="288">
          <cell r="A288">
            <v>135</v>
          </cell>
          <cell r="B288" t="str">
            <v>Ouyen</v>
          </cell>
          <cell r="C288">
            <v>0</v>
          </cell>
          <cell r="D288">
            <v>0</v>
          </cell>
          <cell r="E288">
            <v>0</v>
          </cell>
          <cell r="F288">
            <v>0</v>
          </cell>
          <cell r="G288" t="str">
            <v>Mobil Ouyen Roadhouse</v>
          </cell>
          <cell r="H288">
            <v>200</v>
          </cell>
          <cell r="I288" t="str">
            <v>Road House</v>
          </cell>
          <cell r="J288">
            <v>1</v>
          </cell>
          <cell r="K288">
            <v>1</v>
          </cell>
          <cell r="L288">
            <v>1</v>
          </cell>
          <cell r="M288">
            <v>1</v>
          </cell>
          <cell r="N288">
            <v>1</v>
          </cell>
          <cell r="O288">
            <v>1</v>
          </cell>
          <cell r="P288">
            <v>1</v>
          </cell>
          <cell r="Q288">
            <v>1</v>
          </cell>
          <cell r="R288">
            <v>1</v>
          </cell>
          <cell r="S288">
            <v>1</v>
          </cell>
          <cell r="T288">
            <v>1</v>
          </cell>
          <cell r="U288">
            <v>1</v>
          </cell>
          <cell r="V288">
            <v>1</v>
          </cell>
          <cell r="W288">
            <v>1</v>
          </cell>
          <cell r="X288">
            <v>1</v>
          </cell>
          <cell r="Y288">
            <v>1</v>
          </cell>
          <cell r="Z288">
            <v>1</v>
          </cell>
          <cell r="AA288">
            <v>1</v>
          </cell>
          <cell r="AB288">
            <v>1</v>
          </cell>
          <cell r="AC288">
            <v>1</v>
          </cell>
        </row>
        <row r="289">
          <cell r="A289">
            <v>135</v>
          </cell>
          <cell r="B289" t="str">
            <v>Ouyen</v>
          </cell>
          <cell r="C289">
            <v>0</v>
          </cell>
          <cell r="D289">
            <v>0</v>
          </cell>
          <cell r="E289">
            <v>0</v>
          </cell>
          <cell r="F289">
            <v>0</v>
          </cell>
          <cell r="G289" t="str">
            <v>Queen Bee Roadhouse</v>
          </cell>
          <cell r="H289">
            <v>200</v>
          </cell>
          <cell r="I289" t="str">
            <v>Roadhouse</v>
          </cell>
          <cell r="J289">
            <v>1</v>
          </cell>
          <cell r="K289">
            <v>1</v>
          </cell>
          <cell r="L289">
            <v>1</v>
          </cell>
          <cell r="M289">
            <v>1</v>
          </cell>
          <cell r="N289">
            <v>1</v>
          </cell>
          <cell r="O289">
            <v>1</v>
          </cell>
          <cell r="P289">
            <v>1</v>
          </cell>
          <cell r="Q289">
            <v>1</v>
          </cell>
          <cell r="R289">
            <v>1</v>
          </cell>
          <cell r="S289">
            <v>1</v>
          </cell>
          <cell r="T289">
            <v>1</v>
          </cell>
          <cell r="U289">
            <v>1</v>
          </cell>
          <cell r="V289">
            <v>1</v>
          </cell>
          <cell r="W289">
            <v>1</v>
          </cell>
          <cell r="X289">
            <v>1</v>
          </cell>
          <cell r="Y289">
            <v>1</v>
          </cell>
          <cell r="Z289">
            <v>1</v>
          </cell>
          <cell r="AA289">
            <v>1</v>
          </cell>
          <cell r="AB289">
            <v>1</v>
          </cell>
          <cell r="AC289">
            <v>1</v>
          </cell>
        </row>
        <row r="290">
          <cell r="A290">
            <v>135</v>
          </cell>
          <cell r="B290" t="str">
            <v>Ouyen</v>
          </cell>
          <cell r="C290">
            <v>0</v>
          </cell>
          <cell r="D290">
            <v>0</v>
          </cell>
          <cell r="E290">
            <v>0</v>
          </cell>
          <cell r="F290">
            <v>0</v>
          </cell>
          <cell r="G290" t="str">
            <v>Mallee Route Café</v>
          </cell>
          <cell r="H290">
            <v>200</v>
          </cell>
          <cell r="I290" t="str">
            <v>Café</v>
          </cell>
          <cell r="J290">
            <v>1</v>
          </cell>
          <cell r="K290">
            <v>1</v>
          </cell>
          <cell r="L290">
            <v>1</v>
          </cell>
          <cell r="M290">
            <v>1</v>
          </cell>
          <cell r="N290">
            <v>1</v>
          </cell>
          <cell r="O290">
            <v>1</v>
          </cell>
          <cell r="P290">
            <v>1</v>
          </cell>
          <cell r="Q290">
            <v>1</v>
          </cell>
          <cell r="R290">
            <v>1</v>
          </cell>
          <cell r="S290">
            <v>1</v>
          </cell>
          <cell r="T290">
            <v>1</v>
          </cell>
          <cell r="U290">
            <v>1</v>
          </cell>
          <cell r="V290">
            <v>1</v>
          </cell>
          <cell r="W290">
            <v>1</v>
          </cell>
          <cell r="X290">
            <v>1</v>
          </cell>
          <cell r="Y290">
            <v>1</v>
          </cell>
          <cell r="Z290">
            <v>1</v>
          </cell>
          <cell r="AA290">
            <v>1</v>
          </cell>
          <cell r="AB290">
            <v>1</v>
          </cell>
          <cell r="AC290">
            <v>1</v>
          </cell>
        </row>
        <row r="291">
          <cell r="A291">
            <v>135</v>
          </cell>
          <cell r="B291" t="str">
            <v>Ouyen</v>
          </cell>
          <cell r="C291">
            <v>0</v>
          </cell>
          <cell r="D291">
            <v>0</v>
          </cell>
          <cell r="E291">
            <v>0</v>
          </cell>
          <cell r="F291">
            <v>0</v>
          </cell>
          <cell r="G291" t="str">
            <v>Mallee Bakery</v>
          </cell>
          <cell r="H291">
            <v>200</v>
          </cell>
          <cell r="I291" t="str">
            <v>Bakery</v>
          </cell>
          <cell r="J291">
            <v>1</v>
          </cell>
          <cell r="K291">
            <v>1</v>
          </cell>
          <cell r="L291">
            <v>1</v>
          </cell>
          <cell r="M291">
            <v>1</v>
          </cell>
          <cell r="N291">
            <v>1</v>
          </cell>
          <cell r="O291">
            <v>1</v>
          </cell>
          <cell r="P291">
            <v>1</v>
          </cell>
          <cell r="Q291">
            <v>1</v>
          </cell>
          <cell r="R291">
            <v>1</v>
          </cell>
          <cell r="S291">
            <v>1</v>
          </cell>
          <cell r="T291">
            <v>1</v>
          </cell>
          <cell r="U291">
            <v>1</v>
          </cell>
          <cell r="V291">
            <v>1</v>
          </cell>
          <cell r="W291">
            <v>1</v>
          </cell>
          <cell r="X291">
            <v>1</v>
          </cell>
          <cell r="Y291">
            <v>1</v>
          </cell>
          <cell r="Z291">
            <v>1</v>
          </cell>
          <cell r="AA291">
            <v>1</v>
          </cell>
          <cell r="AB291">
            <v>1</v>
          </cell>
          <cell r="AC291">
            <v>1</v>
          </cell>
        </row>
        <row r="292">
          <cell r="A292">
            <v>135</v>
          </cell>
          <cell r="B292" t="str">
            <v>Ouyen</v>
          </cell>
          <cell r="C292">
            <v>0</v>
          </cell>
          <cell r="D292">
            <v>0</v>
          </cell>
          <cell r="E292">
            <v>0</v>
          </cell>
          <cell r="F292">
            <v>0</v>
          </cell>
          <cell r="G292" t="str">
            <v>Mallee Deli</v>
          </cell>
          <cell r="H292">
            <v>200</v>
          </cell>
          <cell r="I292" t="str">
            <v>Commercial Shop</v>
          </cell>
          <cell r="J292">
            <v>1</v>
          </cell>
          <cell r="K292">
            <v>1</v>
          </cell>
          <cell r="L292">
            <v>1</v>
          </cell>
          <cell r="M292">
            <v>1</v>
          </cell>
          <cell r="N292">
            <v>1</v>
          </cell>
          <cell r="O292">
            <v>1</v>
          </cell>
          <cell r="P292">
            <v>1</v>
          </cell>
          <cell r="Q292">
            <v>1</v>
          </cell>
          <cell r="R292">
            <v>1</v>
          </cell>
          <cell r="S292">
            <v>1</v>
          </cell>
          <cell r="T292">
            <v>1</v>
          </cell>
          <cell r="U292">
            <v>1</v>
          </cell>
          <cell r="V292">
            <v>1</v>
          </cell>
          <cell r="W292">
            <v>1</v>
          </cell>
          <cell r="X292">
            <v>1</v>
          </cell>
          <cell r="Y292">
            <v>1</v>
          </cell>
          <cell r="Z292">
            <v>1</v>
          </cell>
          <cell r="AA292">
            <v>1</v>
          </cell>
          <cell r="AB292">
            <v>1</v>
          </cell>
          <cell r="AC292">
            <v>1</v>
          </cell>
        </row>
        <row r="293">
          <cell r="A293">
            <v>135</v>
          </cell>
          <cell r="B293" t="str">
            <v>Ouyen</v>
          </cell>
          <cell r="C293">
            <v>0</v>
          </cell>
          <cell r="D293">
            <v>0</v>
          </cell>
          <cell r="E293">
            <v>0</v>
          </cell>
          <cell r="F293">
            <v>0</v>
          </cell>
          <cell r="G293" t="str">
            <v>Mallee Minors Childcare</v>
          </cell>
          <cell r="H293">
            <v>200</v>
          </cell>
          <cell r="I293" t="str">
            <v>Chilldcare Centre</v>
          </cell>
          <cell r="J293">
            <v>1</v>
          </cell>
          <cell r="K293">
            <v>1</v>
          </cell>
          <cell r="L293">
            <v>1</v>
          </cell>
          <cell r="M293">
            <v>1</v>
          </cell>
          <cell r="N293">
            <v>1</v>
          </cell>
          <cell r="O293">
            <v>1</v>
          </cell>
          <cell r="P293">
            <v>1</v>
          </cell>
          <cell r="Q293">
            <v>1</v>
          </cell>
          <cell r="R293">
            <v>1</v>
          </cell>
          <cell r="S293">
            <v>1</v>
          </cell>
          <cell r="T293">
            <v>1</v>
          </cell>
          <cell r="U293">
            <v>1</v>
          </cell>
          <cell r="V293">
            <v>1</v>
          </cell>
          <cell r="W293">
            <v>1</v>
          </cell>
          <cell r="X293">
            <v>1</v>
          </cell>
          <cell r="Y293">
            <v>1</v>
          </cell>
          <cell r="Z293">
            <v>1</v>
          </cell>
          <cell r="AA293">
            <v>1</v>
          </cell>
          <cell r="AB293">
            <v>1</v>
          </cell>
          <cell r="AC293">
            <v>1</v>
          </cell>
        </row>
        <row r="294">
          <cell r="A294">
            <v>135</v>
          </cell>
          <cell r="B294" t="str">
            <v>Ouyen</v>
          </cell>
          <cell r="C294">
            <v>0</v>
          </cell>
          <cell r="D294">
            <v>0</v>
          </cell>
          <cell r="E294">
            <v>0</v>
          </cell>
          <cell r="F294">
            <v>0</v>
          </cell>
          <cell r="G294" t="str">
            <v>Pattinson House Hostel</v>
          </cell>
          <cell r="H294">
            <v>200</v>
          </cell>
          <cell r="I294" t="str">
            <v>Aged Care facility</v>
          </cell>
          <cell r="J294">
            <v>1</v>
          </cell>
          <cell r="K294">
            <v>1</v>
          </cell>
          <cell r="L294">
            <v>1</v>
          </cell>
          <cell r="M294">
            <v>1</v>
          </cell>
          <cell r="N294">
            <v>1</v>
          </cell>
          <cell r="O294">
            <v>1</v>
          </cell>
          <cell r="P294">
            <v>1</v>
          </cell>
          <cell r="Q294">
            <v>1</v>
          </cell>
          <cell r="R294">
            <v>1</v>
          </cell>
          <cell r="S294">
            <v>1</v>
          </cell>
          <cell r="T294">
            <v>1</v>
          </cell>
          <cell r="U294">
            <v>1</v>
          </cell>
          <cell r="V294">
            <v>1</v>
          </cell>
          <cell r="W294">
            <v>1</v>
          </cell>
          <cell r="X294">
            <v>1</v>
          </cell>
          <cell r="Y294">
            <v>1</v>
          </cell>
          <cell r="Z294">
            <v>1</v>
          </cell>
          <cell r="AA294">
            <v>1</v>
          </cell>
          <cell r="AB294">
            <v>1</v>
          </cell>
          <cell r="AC294">
            <v>1</v>
          </cell>
        </row>
        <row r="295">
          <cell r="A295">
            <v>135</v>
          </cell>
          <cell r="B295" t="str">
            <v>Ouyen</v>
          </cell>
          <cell r="C295">
            <v>0</v>
          </cell>
          <cell r="D295">
            <v>0</v>
          </cell>
          <cell r="E295">
            <v>0</v>
          </cell>
          <cell r="F295">
            <v>0</v>
          </cell>
          <cell r="G295" t="str">
            <v>Golf/Tennis Club</v>
          </cell>
          <cell r="H295">
            <v>200</v>
          </cell>
          <cell r="I295" t="str">
            <v>Sporting Complex</v>
          </cell>
          <cell r="J295">
            <v>1</v>
          </cell>
          <cell r="K295">
            <v>1</v>
          </cell>
          <cell r="L295">
            <v>1</v>
          </cell>
          <cell r="M295">
            <v>1</v>
          </cell>
          <cell r="N295">
            <v>1</v>
          </cell>
          <cell r="O295">
            <v>1</v>
          </cell>
          <cell r="P295">
            <v>1</v>
          </cell>
          <cell r="Q295">
            <v>1</v>
          </cell>
          <cell r="R295">
            <v>1</v>
          </cell>
          <cell r="S295">
            <v>1</v>
          </cell>
          <cell r="T295">
            <v>1</v>
          </cell>
          <cell r="U295">
            <v>1</v>
          </cell>
          <cell r="V295">
            <v>1</v>
          </cell>
          <cell r="W295">
            <v>1</v>
          </cell>
          <cell r="X295">
            <v>1</v>
          </cell>
          <cell r="Y295">
            <v>1</v>
          </cell>
          <cell r="Z295">
            <v>1</v>
          </cell>
          <cell r="AA295">
            <v>1</v>
          </cell>
          <cell r="AB295">
            <v>1</v>
          </cell>
          <cell r="AC295">
            <v>1</v>
          </cell>
        </row>
        <row r="296">
          <cell r="A296">
            <v>8</v>
          </cell>
          <cell r="B296" t="str">
            <v>Merbein</v>
          </cell>
          <cell r="C296">
            <v>0</v>
          </cell>
          <cell r="D296">
            <v>0</v>
          </cell>
          <cell r="E296">
            <v>0</v>
          </cell>
          <cell r="F296">
            <v>0</v>
          </cell>
          <cell r="G296" t="str">
            <v>Mildara Blass Winery</v>
          </cell>
          <cell r="H296">
            <v>200</v>
          </cell>
          <cell r="I296" t="str">
            <v>Winery</v>
          </cell>
          <cell r="J296">
            <v>1</v>
          </cell>
          <cell r="K296">
            <v>1</v>
          </cell>
          <cell r="L296">
            <v>1</v>
          </cell>
          <cell r="M296">
            <v>1</v>
          </cell>
          <cell r="N296">
            <v>1</v>
          </cell>
          <cell r="O296">
            <v>1</v>
          </cell>
          <cell r="P296">
            <v>1</v>
          </cell>
          <cell r="Q296">
            <v>1</v>
          </cell>
          <cell r="R296">
            <v>1</v>
          </cell>
          <cell r="S296">
            <v>1</v>
          </cell>
          <cell r="T296">
            <v>1</v>
          </cell>
          <cell r="U296">
            <v>1</v>
          </cell>
          <cell r="V296">
            <v>1</v>
          </cell>
          <cell r="W296">
            <v>1</v>
          </cell>
          <cell r="X296">
            <v>1</v>
          </cell>
          <cell r="Y296">
            <v>1</v>
          </cell>
          <cell r="Z296">
            <v>1</v>
          </cell>
          <cell r="AA296">
            <v>1</v>
          </cell>
          <cell r="AB296">
            <v>1</v>
          </cell>
          <cell r="AC296">
            <v>1</v>
          </cell>
        </row>
        <row r="297">
          <cell r="A297">
            <v>8</v>
          </cell>
          <cell r="B297" t="str">
            <v>Merbein</v>
          </cell>
          <cell r="C297">
            <v>0</v>
          </cell>
          <cell r="D297">
            <v>0</v>
          </cell>
          <cell r="E297">
            <v>0</v>
          </cell>
          <cell r="F297">
            <v>0</v>
          </cell>
          <cell r="G297" t="str">
            <v>Irymple Packing Pty Ltd-Winery</v>
          </cell>
          <cell r="H297">
            <v>200</v>
          </cell>
          <cell r="I297" t="str">
            <v>Winery</v>
          </cell>
          <cell r="J297">
            <v>1</v>
          </cell>
          <cell r="K297">
            <v>1</v>
          </cell>
          <cell r="L297">
            <v>1</v>
          </cell>
          <cell r="M297">
            <v>1</v>
          </cell>
          <cell r="N297">
            <v>1</v>
          </cell>
          <cell r="O297">
            <v>1</v>
          </cell>
          <cell r="P297">
            <v>1</v>
          </cell>
          <cell r="Q297">
            <v>1</v>
          </cell>
          <cell r="R297">
            <v>1</v>
          </cell>
          <cell r="S297">
            <v>1</v>
          </cell>
          <cell r="T297">
            <v>1</v>
          </cell>
          <cell r="U297">
            <v>1</v>
          </cell>
          <cell r="V297">
            <v>1</v>
          </cell>
          <cell r="W297">
            <v>1</v>
          </cell>
          <cell r="X297">
            <v>1</v>
          </cell>
          <cell r="Y297">
            <v>1</v>
          </cell>
          <cell r="Z297">
            <v>1</v>
          </cell>
          <cell r="AA297">
            <v>1</v>
          </cell>
          <cell r="AB297">
            <v>1</v>
          </cell>
          <cell r="AC297">
            <v>1</v>
          </cell>
        </row>
        <row r="298">
          <cell r="A298">
            <v>8</v>
          </cell>
          <cell r="B298" t="str">
            <v>Merbein</v>
          </cell>
          <cell r="C298">
            <v>0</v>
          </cell>
          <cell r="D298">
            <v>0</v>
          </cell>
          <cell r="E298">
            <v>0</v>
          </cell>
          <cell r="F298">
            <v>0</v>
          </cell>
          <cell r="G298" t="str">
            <v>Irymple Packing Pty Ltd-Juicing Plant</v>
          </cell>
          <cell r="H298">
            <v>200</v>
          </cell>
          <cell r="I298" t="str">
            <v>Juicing Plant</v>
          </cell>
          <cell r="J298">
            <v>1</v>
          </cell>
          <cell r="K298">
            <v>1</v>
          </cell>
          <cell r="L298">
            <v>1</v>
          </cell>
          <cell r="M298">
            <v>1</v>
          </cell>
          <cell r="N298">
            <v>1</v>
          </cell>
          <cell r="O298">
            <v>1</v>
          </cell>
          <cell r="P298">
            <v>1</v>
          </cell>
          <cell r="Q298">
            <v>1</v>
          </cell>
          <cell r="R298">
            <v>1</v>
          </cell>
          <cell r="S298">
            <v>1</v>
          </cell>
          <cell r="T298">
            <v>1</v>
          </cell>
          <cell r="U298">
            <v>1</v>
          </cell>
          <cell r="V298">
            <v>1</v>
          </cell>
          <cell r="W298">
            <v>1</v>
          </cell>
          <cell r="X298">
            <v>1</v>
          </cell>
          <cell r="Y298">
            <v>1</v>
          </cell>
          <cell r="Z298">
            <v>1</v>
          </cell>
          <cell r="AA298">
            <v>1</v>
          </cell>
          <cell r="AB298">
            <v>1</v>
          </cell>
          <cell r="AC298">
            <v>1</v>
          </cell>
        </row>
        <row r="299">
          <cell r="A299">
            <v>8</v>
          </cell>
          <cell r="B299" t="str">
            <v>Merbein</v>
          </cell>
          <cell r="C299">
            <v>0</v>
          </cell>
          <cell r="D299">
            <v>0</v>
          </cell>
          <cell r="E299">
            <v>0</v>
          </cell>
          <cell r="F299">
            <v>0</v>
          </cell>
          <cell r="G299" t="str">
            <v>Merbein Secondary College</v>
          </cell>
          <cell r="H299">
            <v>200</v>
          </cell>
          <cell r="I299" t="str">
            <v>Secondary School</v>
          </cell>
          <cell r="J299">
            <v>1</v>
          </cell>
          <cell r="K299">
            <v>1</v>
          </cell>
          <cell r="L299">
            <v>1</v>
          </cell>
          <cell r="M299">
            <v>1</v>
          </cell>
          <cell r="N299">
            <v>1</v>
          </cell>
          <cell r="O299">
            <v>1</v>
          </cell>
          <cell r="P299">
            <v>1</v>
          </cell>
          <cell r="Q299">
            <v>1</v>
          </cell>
          <cell r="R299">
            <v>1</v>
          </cell>
          <cell r="S299">
            <v>1</v>
          </cell>
          <cell r="T299">
            <v>1</v>
          </cell>
          <cell r="U299">
            <v>1</v>
          </cell>
          <cell r="V299">
            <v>1</v>
          </cell>
          <cell r="W299">
            <v>1</v>
          </cell>
          <cell r="X299">
            <v>1</v>
          </cell>
          <cell r="Y299">
            <v>1</v>
          </cell>
          <cell r="Z299">
            <v>1</v>
          </cell>
          <cell r="AA299">
            <v>1</v>
          </cell>
          <cell r="AB299">
            <v>1</v>
          </cell>
          <cell r="AC299">
            <v>1</v>
          </cell>
        </row>
        <row r="300">
          <cell r="A300">
            <v>8</v>
          </cell>
          <cell r="B300" t="str">
            <v>Merbein</v>
          </cell>
          <cell r="C300">
            <v>0</v>
          </cell>
          <cell r="D300">
            <v>0</v>
          </cell>
          <cell r="E300">
            <v>0</v>
          </cell>
          <cell r="F300">
            <v>0</v>
          </cell>
          <cell r="G300" t="str">
            <v>Fishers Supermarket</v>
          </cell>
          <cell r="H300">
            <v>200</v>
          </cell>
          <cell r="I300" t="str">
            <v>Supermarket</v>
          </cell>
          <cell r="J300">
            <v>1</v>
          </cell>
          <cell r="K300">
            <v>1</v>
          </cell>
          <cell r="L300">
            <v>1</v>
          </cell>
          <cell r="M300">
            <v>1</v>
          </cell>
          <cell r="N300">
            <v>1</v>
          </cell>
          <cell r="O300">
            <v>1</v>
          </cell>
          <cell r="P300">
            <v>1</v>
          </cell>
          <cell r="Q300">
            <v>1</v>
          </cell>
          <cell r="R300">
            <v>1</v>
          </cell>
          <cell r="S300">
            <v>1</v>
          </cell>
          <cell r="T300">
            <v>1</v>
          </cell>
          <cell r="U300">
            <v>1</v>
          </cell>
          <cell r="V300">
            <v>1</v>
          </cell>
          <cell r="W300">
            <v>1</v>
          </cell>
          <cell r="X300">
            <v>1</v>
          </cell>
          <cell r="Y300">
            <v>1</v>
          </cell>
          <cell r="Z300">
            <v>1</v>
          </cell>
          <cell r="AA300">
            <v>1</v>
          </cell>
          <cell r="AB300">
            <v>1</v>
          </cell>
          <cell r="AC300">
            <v>1</v>
          </cell>
        </row>
        <row r="301">
          <cell r="A301">
            <v>8</v>
          </cell>
          <cell r="B301" t="str">
            <v>Merbein</v>
          </cell>
          <cell r="C301">
            <v>0</v>
          </cell>
          <cell r="D301">
            <v>0</v>
          </cell>
          <cell r="E301">
            <v>0</v>
          </cell>
          <cell r="F301">
            <v>0</v>
          </cell>
          <cell r="G301" t="str">
            <v>Merbein Citizens Club Inc</v>
          </cell>
          <cell r="H301">
            <v>200</v>
          </cell>
          <cell r="I301" t="str">
            <v>Licensed Club</v>
          </cell>
          <cell r="J301">
            <v>1</v>
          </cell>
          <cell r="K301">
            <v>1</v>
          </cell>
          <cell r="L301">
            <v>1</v>
          </cell>
          <cell r="M301">
            <v>1</v>
          </cell>
          <cell r="N301">
            <v>1</v>
          </cell>
          <cell r="O301">
            <v>1</v>
          </cell>
          <cell r="P301">
            <v>1</v>
          </cell>
          <cell r="Q301">
            <v>1</v>
          </cell>
          <cell r="R301">
            <v>1</v>
          </cell>
          <cell r="S301">
            <v>1</v>
          </cell>
          <cell r="T301">
            <v>1</v>
          </cell>
          <cell r="U301">
            <v>1</v>
          </cell>
          <cell r="V301">
            <v>1</v>
          </cell>
          <cell r="W301">
            <v>1</v>
          </cell>
          <cell r="X301">
            <v>1</v>
          </cell>
          <cell r="Y301">
            <v>1</v>
          </cell>
          <cell r="Z301">
            <v>1</v>
          </cell>
          <cell r="AA301">
            <v>1</v>
          </cell>
          <cell r="AB301">
            <v>1</v>
          </cell>
          <cell r="AC301">
            <v>1</v>
          </cell>
        </row>
        <row r="302">
          <cell r="A302">
            <v>8</v>
          </cell>
          <cell r="B302" t="str">
            <v>Merbein</v>
          </cell>
          <cell r="C302">
            <v>0</v>
          </cell>
          <cell r="D302">
            <v>0</v>
          </cell>
          <cell r="E302">
            <v>0</v>
          </cell>
          <cell r="F302">
            <v>0</v>
          </cell>
          <cell r="G302" t="str">
            <v>Our Ladies School</v>
          </cell>
          <cell r="H302">
            <v>200</v>
          </cell>
          <cell r="I302" t="str">
            <v>School</v>
          </cell>
          <cell r="J302">
            <v>1</v>
          </cell>
          <cell r="K302">
            <v>1</v>
          </cell>
          <cell r="L302">
            <v>1</v>
          </cell>
          <cell r="M302">
            <v>1</v>
          </cell>
          <cell r="N302">
            <v>1</v>
          </cell>
          <cell r="O302">
            <v>1</v>
          </cell>
          <cell r="P302">
            <v>1</v>
          </cell>
          <cell r="Q302">
            <v>1</v>
          </cell>
          <cell r="R302">
            <v>1</v>
          </cell>
          <cell r="S302">
            <v>1</v>
          </cell>
          <cell r="T302">
            <v>1</v>
          </cell>
          <cell r="U302">
            <v>1</v>
          </cell>
          <cell r="V302">
            <v>1</v>
          </cell>
          <cell r="W302">
            <v>1</v>
          </cell>
          <cell r="X302">
            <v>1</v>
          </cell>
          <cell r="Y302">
            <v>1</v>
          </cell>
          <cell r="Z302">
            <v>1</v>
          </cell>
          <cell r="AA302">
            <v>1</v>
          </cell>
          <cell r="AB302">
            <v>1</v>
          </cell>
          <cell r="AC302">
            <v>1</v>
          </cell>
        </row>
        <row r="303">
          <cell r="A303">
            <v>8</v>
          </cell>
          <cell r="B303" t="str">
            <v>Merbein</v>
          </cell>
          <cell r="C303">
            <v>0</v>
          </cell>
          <cell r="D303">
            <v>0</v>
          </cell>
          <cell r="E303">
            <v>0</v>
          </cell>
          <cell r="F303">
            <v>0</v>
          </cell>
          <cell r="G303" t="str">
            <v>Merbein Caravan Park</v>
          </cell>
          <cell r="H303">
            <v>200</v>
          </cell>
          <cell r="I303" t="str">
            <v>Caravan Park</v>
          </cell>
          <cell r="J303">
            <v>1</v>
          </cell>
          <cell r="K303">
            <v>1</v>
          </cell>
          <cell r="L303">
            <v>1</v>
          </cell>
          <cell r="M303">
            <v>1</v>
          </cell>
          <cell r="N303">
            <v>1</v>
          </cell>
          <cell r="O303">
            <v>1</v>
          </cell>
          <cell r="P303">
            <v>1</v>
          </cell>
          <cell r="Q303">
            <v>1</v>
          </cell>
          <cell r="R303">
            <v>1</v>
          </cell>
          <cell r="S303">
            <v>1</v>
          </cell>
          <cell r="T303">
            <v>1</v>
          </cell>
          <cell r="U303">
            <v>1</v>
          </cell>
          <cell r="V303">
            <v>1</v>
          </cell>
          <cell r="W303">
            <v>1</v>
          </cell>
          <cell r="X303">
            <v>1</v>
          </cell>
          <cell r="Y303">
            <v>1</v>
          </cell>
          <cell r="Z303">
            <v>1</v>
          </cell>
          <cell r="AA303">
            <v>1</v>
          </cell>
          <cell r="AB303">
            <v>1</v>
          </cell>
          <cell r="AC303">
            <v>1</v>
          </cell>
        </row>
        <row r="304">
          <cell r="A304">
            <v>8</v>
          </cell>
          <cell r="B304" t="str">
            <v>Merbein</v>
          </cell>
          <cell r="C304">
            <v>0</v>
          </cell>
          <cell r="D304">
            <v>0</v>
          </cell>
          <cell r="E304">
            <v>0</v>
          </cell>
          <cell r="F304">
            <v>0</v>
          </cell>
          <cell r="G304" t="str">
            <v>Merbein Hotel</v>
          </cell>
          <cell r="H304">
            <v>200</v>
          </cell>
          <cell r="I304" t="str">
            <v>Hotel</v>
          </cell>
          <cell r="J304">
            <v>1</v>
          </cell>
          <cell r="K304">
            <v>1</v>
          </cell>
          <cell r="L304">
            <v>1</v>
          </cell>
          <cell r="M304">
            <v>1</v>
          </cell>
          <cell r="N304">
            <v>1</v>
          </cell>
          <cell r="O304">
            <v>1</v>
          </cell>
          <cell r="P304">
            <v>1</v>
          </cell>
          <cell r="Q304">
            <v>1</v>
          </cell>
          <cell r="R304">
            <v>1</v>
          </cell>
          <cell r="S304">
            <v>1</v>
          </cell>
          <cell r="T304">
            <v>1</v>
          </cell>
          <cell r="U304">
            <v>1</v>
          </cell>
          <cell r="V304">
            <v>1</v>
          </cell>
          <cell r="W304">
            <v>1</v>
          </cell>
          <cell r="X304">
            <v>1</v>
          </cell>
          <cell r="Y304">
            <v>1</v>
          </cell>
          <cell r="Z304">
            <v>1</v>
          </cell>
          <cell r="AA304">
            <v>1</v>
          </cell>
          <cell r="AB304">
            <v>1</v>
          </cell>
          <cell r="AC304">
            <v>1</v>
          </cell>
        </row>
        <row r="305">
          <cell r="A305">
            <v>8</v>
          </cell>
          <cell r="B305" t="str">
            <v>Merbein</v>
          </cell>
          <cell r="C305">
            <v>0</v>
          </cell>
          <cell r="D305">
            <v>0</v>
          </cell>
          <cell r="E305">
            <v>0</v>
          </cell>
          <cell r="F305">
            <v>0</v>
          </cell>
          <cell r="G305" t="str">
            <v>Wakefields Transport</v>
          </cell>
          <cell r="H305">
            <v>200</v>
          </cell>
          <cell r="I305" t="str">
            <v>Transport</v>
          </cell>
          <cell r="J305">
            <v>1</v>
          </cell>
          <cell r="K305">
            <v>1</v>
          </cell>
          <cell r="L305">
            <v>1</v>
          </cell>
          <cell r="M305">
            <v>1</v>
          </cell>
          <cell r="N305">
            <v>1</v>
          </cell>
          <cell r="O305">
            <v>1</v>
          </cell>
          <cell r="P305">
            <v>1</v>
          </cell>
          <cell r="Q305">
            <v>1</v>
          </cell>
          <cell r="R305">
            <v>1</v>
          </cell>
          <cell r="S305">
            <v>1</v>
          </cell>
          <cell r="T305">
            <v>1</v>
          </cell>
          <cell r="U305">
            <v>1</v>
          </cell>
          <cell r="V305">
            <v>1</v>
          </cell>
          <cell r="W305">
            <v>1</v>
          </cell>
          <cell r="X305">
            <v>1</v>
          </cell>
          <cell r="Y305">
            <v>1</v>
          </cell>
          <cell r="Z305">
            <v>1</v>
          </cell>
          <cell r="AA305">
            <v>1</v>
          </cell>
          <cell r="AB305">
            <v>1</v>
          </cell>
          <cell r="AC305">
            <v>1</v>
          </cell>
        </row>
        <row r="306">
          <cell r="A306">
            <v>8</v>
          </cell>
          <cell r="B306" t="str">
            <v>Merbein</v>
          </cell>
          <cell r="C306">
            <v>0</v>
          </cell>
          <cell r="D306">
            <v>0</v>
          </cell>
          <cell r="E306">
            <v>0</v>
          </cell>
          <cell r="F306">
            <v>0</v>
          </cell>
          <cell r="G306" t="str">
            <v>D J's Takeaway</v>
          </cell>
          <cell r="H306">
            <v>200</v>
          </cell>
          <cell r="I306" t="str">
            <v>Food Premises</v>
          </cell>
          <cell r="J306">
            <v>1</v>
          </cell>
          <cell r="K306">
            <v>1</v>
          </cell>
          <cell r="L306">
            <v>1</v>
          </cell>
          <cell r="M306">
            <v>1</v>
          </cell>
          <cell r="N306">
            <v>1</v>
          </cell>
          <cell r="O306">
            <v>1</v>
          </cell>
          <cell r="P306">
            <v>1</v>
          </cell>
          <cell r="Q306">
            <v>1</v>
          </cell>
          <cell r="R306">
            <v>1</v>
          </cell>
          <cell r="S306">
            <v>1</v>
          </cell>
          <cell r="T306">
            <v>1</v>
          </cell>
          <cell r="U306">
            <v>1</v>
          </cell>
          <cell r="V306">
            <v>1</v>
          </cell>
          <cell r="W306">
            <v>1</v>
          </cell>
          <cell r="X306">
            <v>1</v>
          </cell>
          <cell r="Y306">
            <v>1</v>
          </cell>
          <cell r="Z306">
            <v>1</v>
          </cell>
          <cell r="AA306">
            <v>1</v>
          </cell>
          <cell r="AB306">
            <v>1</v>
          </cell>
          <cell r="AC306">
            <v>1</v>
          </cell>
        </row>
        <row r="307">
          <cell r="A307">
            <v>8</v>
          </cell>
          <cell r="B307" t="str">
            <v>Merbein</v>
          </cell>
          <cell r="C307">
            <v>0</v>
          </cell>
          <cell r="D307">
            <v>0</v>
          </cell>
          <cell r="E307">
            <v>0</v>
          </cell>
          <cell r="F307">
            <v>0</v>
          </cell>
          <cell r="G307" t="str">
            <v>Merbein Laundromat</v>
          </cell>
          <cell r="H307">
            <v>200</v>
          </cell>
          <cell r="I307" t="str">
            <v>Laundromat</v>
          </cell>
          <cell r="J307">
            <v>1</v>
          </cell>
          <cell r="K307">
            <v>1</v>
          </cell>
          <cell r="L307">
            <v>1</v>
          </cell>
          <cell r="M307">
            <v>1</v>
          </cell>
          <cell r="N307">
            <v>1</v>
          </cell>
          <cell r="O307">
            <v>1</v>
          </cell>
          <cell r="P307">
            <v>1</v>
          </cell>
          <cell r="Q307">
            <v>1</v>
          </cell>
          <cell r="R307">
            <v>1</v>
          </cell>
          <cell r="S307">
            <v>1</v>
          </cell>
          <cell r="T307">
            <v>1</v>
          </cell>
          <cell r="U307">
            <v>1</v>
          </cell>
          <cell r="V307">
            <v>1</v>
          </cell>
          <cell r="W307">
            <v>1</v>
          </cell>
          <cell r="X307">
            <v>1</v>
          </cell>
          <cell r="Y307">
            <v>1</v>
          </cell>
          <cell r="Z307">
            <v>1</v>
          </cell>
          <cell r="AA307">
            <v>1</v>
          </cell>
          <cell r="AB307">
            <v>1</v>
          </cell>
          <cell r="AC307">
            <v>1</v>
          </cell>
        </row>
        <row r="308">
          <cell r="A308">
            <v>17</v>
          </cell>
          <cell r="B308" t="str">
            <v>Hurstbridge</v>
          </cell>
          <cell r="C308">
            <v>0</v>
          </cell>
          <cell r="D308">
            <v>0</v>
          </cell>
          <cell r="E308">
            <v>0</v>
          </cell>
          <cell r="F308">
            <v>0</v>
          </cell>
          <cell r="G308" t="str">
            <v>Hurstbridge Primary School</v>
          </cell>
          <cell r="H308">
            <v>200</v>
          </cell>
          <cell r="I308" t="str">
            <v/>
          </cell>
          <cell r="J308">
            <v>1</v>
          </cell>
          <cell r="K308">
            <v>1</v>
          </cell>
          <cell r="L308">
            <v>1</v>
          </cell>
          <cell r="M308">
            <v>1</v>
          </cell>
          <cell r="N308">
            <v>1</v>
          </cell>
          <cell r="O308">
            <v>1</v>
          </cell>
          <cell r="P308">
            <v>1</v>
          </cell>
          <cell r="Q308">
            <v>1</v>
          </cell>
          <cell r="R308">
            <v>1</v>
          </cell>
          <cell r="S308">
            <v>1</v>
          </cell>
          <cell r="T308">
            <v>1</v>
          </cell>
          <cell r="U308">
            <v>1</v>
          </cell>
          <cell r="V308">
            <v>1</v>
          </cell>
          <cell r="W308">
            <v>1</v>
          </cell>
          <cell r="X308">
            <v>1</v>
          </cell>
          <cell r="Y308">
            <v>1</v>
          </cell>
          <cell r="Z308">
            <v>1</v>
          </cell>
          <cell r="AA308">
            <v>1</v>
          </cell>
          <cell r="AB308">
            <v>1</v>
          </cell>
          <cell r="AC308">
            <v>1</v>
          </cell>
        </row>
        <row r="309">
          <cell r="A309">
            <v>17</v>
          </cell>
          <cell r="B309" t="str">
            <v>Hurstbridge</v>
          </cell>
          <cell r="C309">
            <v>0</v>
          </cell>
          <cell r="D309">
            <v>0</v>
          </cell>
          <cell r="E309">
            <v>0</v>
          </cell>
          <cell r="F309">
            <v>0</v>
          </cell>
          <cell r="G309" t="str">
            <v>Hurstbridge Bowling Club</v>
          </cell>
          <cell r="H309">
            <v>200</v>
          </cell>
          <cell r="I309" t="str">
            <v/>
          </cell>
          <cell r="J309">
            <v>1</v>
          </cell>
          <cell r="K309">
            <v>1</v>
          </cell>
          <cell r="L309">
            <v>1</v>
          </cell>
          <cell r="M309">
            <v>1</v>
          </cell>
          <cell r="N309">
            <v>1</v>
          </cell>
          <cell r="O309">
            <v>1</v>
          </cell>
          <cell r="P309">
            <v>1</v>
          </cell>
          <cell r="Q309">
            <v>1</v>
          </cell>
          <cell r="R309">
            <v>1</v>
          </cell>
          <cell r="S309">
            <v>1</v>
          </cell>
          <cell r="T309">
            <v>1</v>
          </cell>
          <cell r="U309">
            <v>1</v>
          </cell>
          <cell r="V309">
            <v>1</v>
          </cell>
          <cell r="W309">
            <v>1</v>
          </cell>
          <cell r="X309">
            <v>1</v>
          </cell>
          <cell r="Y309">
            <v>1</v>
          </cell>
          <cell r="Z309">
            <v>1</v>
          </cell>
          <cell r="AA309">
            <v>1</v>
          </cell>
          <cell r="AB309">
            <v>1</v>
          </cell>
          <cell r="AC309">
            <v>1</v>
          </cell>
        </row>
        <row r="310">
          <cell r="A310">
            <v>17</v>
          </cell>
          <cell r="B310" t="str">
            <v>Hurstbridge</v>
          </cell>
          <cell r="C310">
            <v>0</v>
          </cell>
          <cell r="D310">
            <v>0</v>
          </cell>
          <cell r="E310">
            <v>0</v>
          </cell>
          <cell r="F310">
            <v>0</v>
          </cell>
          <cell r="G310" t="str">
            <v>Allwood House</v>
          </cell>
          <cell r="H310">
            <v>200</v>
          </cell>
          <cell r="I310" t="str">
            <v/>
          </cell>
          <cell r="J310">
            <v>1</v>
          </cell>
          <cell r="K310">
            <v>1</v>
          </cell>
          <cell r="L310">
            <v>1</v>
          </cell>
          <cell r="M310">
            <v>1</v>
          </cell>
          <cell r="N310">
            <v>1</v>
          </cell>
          <cell r="O310">
            <v>1</v>
          </cell>
          <cell r="P310">
            <v>1</v>
          </cell>
          <cell r="Q310">
            <v>1</v>
          </cell>
          <cell r="R310">
            <v>1</v>
          </cell>
          <cell r="S310">
            <v>1</v>
          </cell>
          <cell r="T310">
            <v>1</v>
          </cell>
          <cell r="U310">
            <v>1</v>
          </cell>
          <cell r="V310">
            <v>1</v>
          </cell>
          <cell r="W310">
            <v>1</v>
          </cell>
          <cell r="X310">
            <v>1</v>
          </cell>
          <cell r="Y310">
            <v>1</v>
          </cell>
          <cell r="Z310">
            <v>1</v>
          </cell>
          <cell r="AA310">
            <v>1</v>
          </cell>
          <cell r="AB310">
            <v>1</v>
          </cell>
          <cell r="AC310">
            <v>1</v>
          </cell>
        </row>
        <row r="311">
          <cell r="A311">
            <v>17</v>
          </cell>
          <cell r="B311" t="str">
            <v>Hurstbridge</v>
          </cell>
          <cell r="C311">
            <v>0</v>
          </cell>
          <cell r="D311">
            <v>0</v>
          </cell>
          <cell r="E311">
            <v>0</v>
          </cell>
          <cell r="F311">
            <v>0</v>
          </cell>
          <cell r="G311" t="str">
            <v>Hurstbridge Football Club</v>
          </cell>
          <cell r="H311">
            <v>200</v>
          </cell>
          <cell r="I311" t="str">
            <v/>
          </cell>
          <cell r="J311">
            <v>1</v>
          </cell>
          <cell r="K311">
            <v>1</v>
          </cell>
          <cell r="L311">
            <v>1</v>
          </cell>
          <cell r="M311">
            <v>1</v>
          </cell>
          <cell r="N311">
            <v>1</v>
          </cell>
          <cell r="O311">
            <v>1</v>
          </cell>
          <cell r="P311">
            <v>1</v>
          </cell>
          <cell r="Q311">
            <v>1</v>
          </cell>
          <cell r="R311">
            <v>1</v>
          </cell>
          <cell r="S311">
            <v>1</v>
          </cell>
          <cell r="T311">
            <v>1</v>
          </cell>
          <cell r="U311">
            <v>1</v>
          </cell>
          <cell r="V311">
            <v>1</v>
          </cell>
          <cell r="W311">
            <v>1</v>
          </cell>
          <cell r="X311">
            <v>1</v>
          </cell>
          <cell r="Y311">
            <v>1</v>
          </cell>
          <cell r="Z311">
            <v>1</v>
          </cell>
          <cell r="AA311">
            <v>1</v>
          </cell>
          <cell r="AB311">
            <v>1</v>
          </cell>
          <cell r="AC311">
            <v>1</v>
          </cell>
        </row>
        <row r="312">
          <cell r="A312">
            <v>17</v>
          </cell>
          <cell r="B312" t="str">
            <v>Hurstbridge</v>
          </cell>
          <cell r="C312">
            <v>0</v>
          </cell>
          <cell r="D312">
            <v>0</v>
          </cell>
          <cell r="E312">
            <v>0</v>
          </cell>
          <cell r="F312">
            <v>0</v>
          </cell>
          <cell r="G312" t="str">
            <v>Hurstbridge Community Centre</v>
          </cell>
          <cell r="H312">
            <v>200</v>
          </cell>
          <cell r="I312" t="str">
            <v/>
          </cell>
          <cell r="J312">
            <v>1</v>
          </cell>
          <cell r="K312">
            <v>1</v>
          </cell>
          <cell r="L312">
            <v>1</v>
          </cell>
          <cell r="M312">
            <v>1</v>
          </cell>
          <cell r="N312">
            <v>1</v>
          </cell>
          <cell r="O312">
            <v>1</v>
          </cell>
          <cell r="P312">
            <v>1</v>
          </cell>
          <cell r="Q312">
            <v>1</v>
          </cell>
          <cell r="R312">
            <v>1</v>
          </cell>
          <cell r="S312">
            <v>1</v>
          </cell>
          <cell r="T312">
            <v>1</v>
          </cell>
          <cell r="U312">
            <v>1</v>
          </cell>
          <cell r="V312">
            <v>1</v>
          </cell>
          <cell r="W312">
            <v>1</v>
          </cell>
          <cell r="X312">
            <v>1</v>
          </cell>
          <cell r="Y312">
            <v>1</v>
          </cell>
          <cell r="Z312">
            <v>1</v>
          </cell>
          <cell r="AA312">
            <v>1</v>
          </cell>
          <cell r="AB312">
            <v>1</v>
          </cell>
          <cell r="AC312">
            <v>1</v>
          </cell>
        </row>
        <row r="313">
          <cell r="A313">
            <v>17</v>
          </cell>
          <cell r="B313" t="str">
            <v>Hurstbridge</v>
          </cell>
          <cell r="C313">
            <v>0</v>
          </cell>
          <cell r="D313">
            <v>0</v>
          </cell>
          <cell r="E313">
            <v>0</v>
          </cell>
          <cell r="F313">
            <v>0</v>
          </cell>
          <cell r="G313" t="str">
            <v>Hurstbridge Bakery</v>
          </cell>
          <cell r="H313">
            <v>200</v>
          </cell>
          <cell r="I313" t="str">
            <v/>
          </cell>
          <cell r="J313">
            <v>1</v>
          </cell>
          <cell r="K313">
            <v>1</v>
          </cell>
          <cell r="L313">
            <v>1</v>
          </cell>
          <cell r="M313">
            <v>1</v>
          </cell>
          <cell r="N313">
            <v>1</v>
          </cell>
          <cell r="O313">
            <v>1</v>
          </cell>
          <cell r="P313">
            <v>1</v>
          </cell>
          <cell r="Q313">
            <v>1</v>
          </cell>
          <cell r="R313">
            <v>1</v>
          </cell>
          <cell r="S313">
            <v>1</v>
          </cell>
          <cell r="T313">
            <v>1</v>
          </cell>
          <cell r="U313">
            <v>1</v>
          </cell>
          <cell r="V313">
            <v>1</v>
          </cell>
          <cell r="W313">
            <v>1</v>
          </cell>
          <cell r="X313">
            <v>1</v>
          </cell>
          <cell r="Y313">
            <v>1</v>
          </cell>
          <cell r="Z313">
            <v>1</v>
          </cell>
          <cell r="AA313">
            <v>1</v>
          </cell>
          <cell r="AB313">
            <v>1</v>
          </cell>
          <cell r="AC313">
            <v>1</v>
          </cell>
        </row>
        <row r="314">
          <cell r="A314">
            <v>17</v>
          </cell>
          <cell r="B314" t="str">
            <v>Hurstbridge</v>
          </cell>
          <cell r="C314">
            <v>0</v>
          </cell>
          <cell r="D314">
            <v>0</v>
          </cell>
          <cell r="E314">
            <v>0</v>
          </cell>
          <cell r="F314">
            <v>0</v>
          </cell>
          <cell r="G314" t="str">
            <v>Wildwood</v>
          </cell>
          <cell r="H314">
            <v>200</v>
          </cell>
          <cell r="I314" t="str">
            <v>Restaurant</v>
          </cell>
          <cell r="J314">
            <v>1</v>
          </cell>
          <cell r="K314">
            <v>1</v>
          </cell>
          <cell r="L314">
            <v>1</v>
          </cell>
          <cell r="M314">
            <v>1</v>
          </cell>
          <cell r="N314">
            <v>1</v>
          </cell>
          <cell r="O314">
            <v>1</v>
          </cell>
          <cell r="P314">
            <v>1</v>
          </cell>
          <cell r="Q314">
            <v>1</v>
          </cell>
          <cell r="R314">
            <v>1</v>
          </cell>
          <cell r="S314">
            <v>1</v>
          </cell>
          <cell r="T314">
            <v>1</v>
          </cell>
          <cell r="U314">
            <v>1</v>
          </cell>
          <cell r="V314">
            <v>1</v>
          </cell>
          <cell r="W314">
            <v>1</v>
          </cell>
          <cell r="X314">
            <v>1</v>
          </cell>
          <cell r="Y314">
            <v>1</v>
          </cell>
          <cell r="Z314">
            <v>1</v>
          </cell>
          <cell r="AA314">
            <v>1</v>
          </cell>
          <cell r="AB314">
            <v>1</v>
          </cell>
          <cell r="AC314">
            <v>1</v>
          </cell>
        </row>
        <row r="315">
          <cell r="A315">
            <v>17</v>
          </cell>
          <cell r="B315" t="str">
            <v>Hurstbridge</v>
          </cell>
          <cell r="C315">
            <v>0</v>
          </cell>
          <cell r="D315">
            <v>0</v>
          </cell>
          <cell r="E315">
            <v>0</v>
          </cell>
          <cell r="F315">
            <v>0</v>
          </cell>
          <cell r="G315" t="str">
            <v>Chocolate Lily</v>
          </cell>
          <cell r="H315">
            <v>200</v>
          </cell>
          <cell r="I315" t="str">
            <v>Café</v>
          </cell>
          <cell r="J315">
            <v>1</v>
          </cell>
          <cell r="K315">
            <v>1</v>
          </cell>
          <cell r="L315">
            <v>1</v>
          </cell>
          <cell r="M315">
            <v>1</v>
          </cell>
          <cell r="N315">
            <v>1</v>
          </cell>
          <cell r="O315">
            <v>1</v>
          </cell>
          <cell r="P315">
            <v>1</v>
          </cell>
          <cell r="Q315">
            <v>1</v>
          </cell>
          <cell r="R315">
            <v>1</v>
          </cell>
          <cell r="S315">
            <v>1</v>
          </cell>
          <cell r="T315">
            <v>1</v>
          </cell>
          <cell r="U315">
            <v>1</v>
          </cell>
          <cell r="V315">
            <v>1</v>
          </cell>
          <cell r="W315">
            <v>1</v>
          </cell>
          <cell r="X315">
            <v>1</v>
          </cell>
          <cell r="Y315">
            <v>1</v>
          </cell>
          <cell r="Z315">
            <v>1</v>
          </cell>
          <cell r="AA315">
            <v>1</v>
          </cell>
          <cell r="AB315">
            <v>1</v>
          </cell>
          <cell r="AC315">
            <v>1</v>
          </cell>
        </row>
        <row r="316">
          <cell r="A316">
            <v>17</v>
          </cell>
          <cell r="B316" t="str">
            <v>Hurstbridge</v>
          </cell>
          <cell r="C316">
            <v>0</v>
          </cell>
          <cell r="D316">
            <v>0</v>
          </cell>
          <cell r="E316">
            <v>0</v>
          </cell>
          <cell r="F316">
            <v>0</v>
          </cell>
          <cell r="G316" t="str">
            <v>Coyote 1</v>
          </cell>
          <cell r="H316">
            <v>200</v>
          </cell>
          <cell r="I316" t="str">
            <v>Restaurant</v>
          </cell>
          <cell r="J316">
            <v>1</v>
          </cell>
          <cell r="K316">
            <v>1</v>
          </cell>
          <cell r="L316">
            <v>1</v>
          </cell>
          <cell r="M316">
            <v>1</v>
          </cell>
          <cell r="N316">
            <v>1</v>
          </cell>
          <cell r="O316">
            <v>1</v>
          </cell>
          <cell r="P316">
            <v>1</v>
          </cell>
          <cell r="Q316">
            <v>1</v>
          </cell>
          <cell r="R316">
            <v>1</v>
          </cell>
          <cell r="S316">
            <v>1</v>
          </cell>
          <cell r="T316">
            <v>1</v>
          </cell>
          <cell r="U316">
            <v>1</v>
          </cell>
          <cell r="V316">
            <v>1</v>
          </cell>
          <cell r="W316">
            <v>1</v>
          </cell>
          <cell r="X316">
            <v>1</v>
          </cell>
          <cell r="Y316">
            <v>1</v>
          </cell>
          <cell r="Z316">
            <v>1</v>
          </cell>
          <cell r="AA316">
            <v>1</v>
          </cell>
          <cell r="AB316">
            <v>1</v>
          </cell>
          <cell r="AC316">
            <v>1</v>
          </cell>
        </row>
        <row r="317">
          <cell r="A317">
            <v>17</v>
          </cell>
          <cell r="B317" t="str">
            <v>Hurstbridge</v>
          </cell>
          <cell r="C317">
            <v>0</v>
          </cell>
          <cell r="D317">
            <v>0</v>
          </cell>
          <cell r="E317">
            <v>0</v>
          </cell>
          <cell r="F317">
            <v>0</v>
          </cell>
          <cell r="G317" t="str">
            <v>Black Kettle Café</v>
          </cell>
          <cell r="H317">
            <v>200</v>
          </cell>
          <cell r="I317" t="str">
            <v>Café</v>
          </cell>
          <cell r="J317">
            <v>1</v>
          </cell>
          <cell r="K317">
            <v>1</v>
          </cell>
          <cell r="L317">
            <v>1</v>
          </cell>
          <cell r="M317">
            <v>1</v>
          </cell>
          <cell r="N317">
            <v>1</v>
          </cell>
          <cell r="O317">
            <v>1</v>
          </cell>
          <cell r="P317">
            <v>1</v>
          </cell>
          <cell r="Q317">
            <v>1</v>
          </cell>
          <cell r="R317">
            <v>1</v>
          </cell>
          <cell r="S317">
            <v>1</v>
          </cell>
          <cell r="T317">
            <v>1</v>
          </cell>
          <cell r="U317">
            <v>1</v>
          </cell>
          <cell r="V317">
            <v>1</v>
          </cell>
          <cell r="W317">
            <v>1</v>
          </cell>
          <cell r="X317">
            <v>1</v>
          </cell>
          <cell r="Y317">
            <v>1</v>
          </cell>
          <cell r="Z317">
            <v>1</v>
          </cell>
          <cell r="AA317">
            <v>1</v>
          </cell>
          <cell r="AB317">
            <v>1</v>
          </cell>
          <cell r="AC317">
            <v>1</v>
          </cell>
        </row>
        <row r="318">
          <cell r="A318">
            <v>17</v>
          </cell>
          <cell r="B318" t="str">
            <v>Hurstbridge</v>
          </cell>
          <cell r="C318">
            <v>0</v>
          </cell>
          <cell r="D318">
            <v>0</v>
          </cell>
          <cell r="E318">
            <v>0</v>
          </cell>
          <cell r="F318">
            <v>0</v>
          </cell>
          <cell r="G318" t="str">
            <v>The Little Black Bean</v>
          </cell>
          <cell r="H318">
            <v>200</v>
          </cell>
          <cell r="I318" t="str">
            <v>Restaurant</v>
          </cell>
          <cell r="J318">
            <v>1</v>
          </cell>
          <cell r="K318">
            <v>1</v>
          </cell>
          <cell r="L318">
            <v>1</v>
          </cell>
          <cell r="M318">
            <v>1</v>
          </cell>
          <cell r="N318">
            <v>1</v>
          </cell>
          <cell r="O318">
            <v>1</v>
          </cell>
          <cell r="P318">
            <v>1</v>
          </cell>
          <cell r="Q318">
            <v>1</v>
          </cell>
          <cell r="R318">
            <v>1</v>
          </cell>
          <cell r="S318">
            <v>1</v>
          </cell>
          <cell r="T318">
            <v>1</v>
          </cell>
          <cell r="U318">
            <v>1</v>
          </cell>
          <cell r="V318">
            <v>1</v>
          </cell>
          <cell r="W318">
            <v>1</v>
          </cell>
          <cell r="X318">
            <v>1</v>
          </cell>
          <cell r="Y318">
            <v>1</v>
          </cell>
          <cell r="Z318">
            <v>1</v>
          </cell>
          <cell r="AA318">
            <v>1</v>
          </cell>
          <cell r="AB318">
            <v>1</v>
          </cell>
          <cell r="AC318">
            <v>1</v>
          </cell>
        </row>
        <row r="319">
          <cell r="A319">
            <v>17</v>
          </cell>
          <cell r="B319" t="str">
            <v>Hurstbridge</v>
          </cell>
          <cell r="C319">
            <v>0</v>
          </cell>
          <cell r="D319">
            <v>0</v>
          </cell>
          <cell r="E319">
            <v>0</v>
          </cell>
          <cell r="F319">
            <v>0</v>
          </cell>
          <cell r="G319" t="str">
            <v>Capone's Pizza and Pasta</v>
          </cell>
          <cell r="H319">
            <v>200</v>
          </cell>
          <cell r="I319" t="str">
            <v>Takeaway</v>
          </cell>
          <cell r="J319">
            <v>1</v>
          </cell>
          <cell r="K319">
            <v>1</v>
          </cell>
          <cell r="L319">
            <v>1</v>
          </cell>
          <cell r="M319">
            <v>1</v>
          </cell>
          <cell r="N319">
            <v>1</v>
          </cell>
          <cell r="O319">
            <v>1</v>
          </cell>
          <cell r="P319">
            <v>1</v>
          </cell>
          <cell r="Q319">
            <v>1</v>
          </cell>
          <cell r="R319">
            <v>1</v>
          </cell>
          <cell r="S319">
            <v>1</v>
          </cell>
          <cell r="T319">
            <v>1</v>
          </cell>
          <cell r="U319">
            <v>1</v>
          </cell>
          <cell r="V319">
            <v>1</v>
          </cell>
          <cell r="W319">
            <v>1</v>
          </cell>
          <cell r="X319">
            <v>1</v>
          </cell>
          <cell r="Y319">
            <v>1</v>
          </cell>
          <cell r="Z319">
            <v>1</v>
          </cell>
          <cell r="AA319">
            <v>1</v>
          </cell>
          <cell r="AB319">
            <v>1</v>
          </cell>
          <cell r="AC319">
            <v>1</v>
          </cell>
        </row>
        <row r="320">
          <cell r="A320">
            <v>17</v>
          </cell>
          <cell r="B320" t="str">
            <v>Hurstbridge</v>
          </cell>
          <cell r="C320">
            <v>0</v>
          </cell>
          <cell r="D320">
            <v>0</v>
          </cell>
          <cell r="E320">
            <v>0</v>
          </cell>
          <cell r="F320">
            <v>0</v>
          </cell>
          <cell r="G320" t="str">
            <v>Burkes Fish and Chips</v>
          </cell>
          <cell r="H320">
            <v>200</v>
          </cell>
          <cell r="I320" t="str">
            <v>Takeaway</v>
          </cell>
          <cell r="J320">
            <v>1</v>
          </cell>
          <cell r="K320">
            <v>1</v>
          </cell>
          <cell r="L320">
            <v>1</v>
          </cell>
          <cell r="M320">
            <v>1</v>
          </cell>
          <cell r="N320">
            <v>1</v>
          </cell>
          <cell r="O320">
            <v>1</v>
          </cell>
          <cell r="P320">
            <v>1</v>
          </cell>
          <cell r="Q320">
            <v>1</v>
          </cell>
          <cell r="R320">
            <v>1</v>
          </cell>
          <cell r="S320">
            <v>1</v>
          </cell>
          <cell r="T320">
            <v>1</v>
          </cell>
          <cell r="U320">
            <v>1</v>
          </cell>
          <cell r="V320">
            <v>1</v>
          </cell>
          <cell r="W320">
            <v>1</v>
          </cell>
          <cell r="X320">
            <v>1</v>
          </cell>
          <cell r="Y320">
            <v>1</v>
          </cell>
          <cell r="Z320">
            <v>1</v>
          </cell>
          <cell r="AA320">
            <v>1</v>
          </cell>
          <cell r="AB320">
            <v>1</v>
          </cell>
          <cell r="AC320">
            <v>1</v>
          </cell>
        </row>
        <row r="321">
          <cell r="A321">
            <v>17</v>
          </cell>
          <cell r="B321" t="str">
            <v>Hurstbridge</v>
          </cell>
          <cell r="C321">
            <v>0</v>
          </cell>
          <cell r="D321">
            <v>0</v>
          </cell>
          <cell r="E321">
            <v>0</v>
          </cell>
          <cell r="F321">
            <v>0</v>
          </cell>
          <cell r="G321" t="str">
            <v>Hurstrbridge Fish and Chips</v>
          </cell>
          <cell r="H321">
            <v>200</v>
          </cell>
          <cell r="I321" t="str">
            <v>Takeaway</v>
          </cell>
          <cell r="J321">
            <v>1</v>
          </cell>
          <cell r="K321">
            <v>1</v>
          </cell>
          <cell r="L321">
            <v>1</v>
          </cell>
          <cell r="M321">
            <v>1</v>
          </cell>
          <cell r="N321">
            <v>1</v>
          </cell>
          <cell r="O321">
            <v>1</v>
          </cell>
          <cell r="P321">
            <v>1</v>
          </cell>
          <cell r="Q321">
            <v>1</v>
          </cell>
          <cell r="R321">
            <v>1</v>
          </cell>
          <cell r="S321">
            <v>1</v>
          </cell>
          <cell r="T321">
            <v>1</v>
          </cell>
          <cell r="U321">
            <v>1</v>
          </cell>
          <cell r="V321">
            <v>1</v>
          </cell>
          <cell r="W321">
            <v>1</v>
          </cell>
          <cell r="X321">
            <v>1</v>
          </cell>
          <cell r="Y321">
            <v>1</v>
          </cell>
          <cell r="Z321">
            <v>1</v>
          </cell>
          <cell r="AA321">
            <v>1</v>
          </cell>
          <cell r="AB321">
            <v>1</v>
          </cell>
          <cell r="AC321">
            <v>1</v>
          </cell>
        </row>
        <row r="322">
          <cell r="A322">
            <v>17</v>
          </cell>
          <cell r="B322" t="str">
            <v>Hurstbridge</v>
          </cell>
          <cell r="C322">
            <v>0</v>
          </cell>
          <cell r="D322">
            <v>0</v>
          </cell>
          <cell r="E322">
            <v>0</v>
          </cell>
          <cell r="F322">
            <v>0</v>
          </cell>
          <cell r="G322" t="str">
            <v>The Bridge Store</v>
          </cell>
          <cell r="H322">
            <v>200</v>
          </cell>
          <cell r="I322" t="str">
            <v>Milk Bar</v>
          </cell>
          <cell r="J322">
            <v>1</v>
          </cell>
          <cell r="K322">
            <v>1</v>
          </cell>
          <cell r="L322">
            <v>1</v>
          </cell>
          <cell r="M322">
            <v>1</v>
          </cell>
          <cell r="N322">
            <v>1</v>
          </cell>
          <cell r="O322">
            <v>1</v>
          </cell>
          <cell r="P322">
            <v>1</v>
          </cell>
          <cell r="Q322">
            <v>1</v>
          </cell>
          <cell r="R322">
            <v>1</v>
          </cell>
          <cell r="S322">
            <v>1</v>
          </cell>
          <cell r="T322">
            <v>1</v>
          </cell>
          <cell r="U322">
            <v>1</v>
          </cell>
          <cell r="V322">
            <v>1</v>
          </cell>
          <cell r="W322">
            <v>1</v>
          </cell>
          <cell r="X322">
            <v>1</v>
          </cell>
          <cell r="Y322">
            <v>1</v>
          </cell>
          <cell r="Z322">
            <v>1</v>
          </cell>
          <cell r="AA322">
            <v>1</v>
          </cell>
          <cell r="AB322">
            <v>1</v>
          </cell>
          <cell r="AC322">
            <v>1</v>
          </cell>
        </row>
        <row r="323">
          <cell r="A323">
            <v>17</v>
          </cell>
          <cell r="B323" t="str">
            <v>Hurstbridge</v>
          </cell>
          <cell r="C323">
            <v>0</v>
          </cell>
          <cell r="D323">
            <v>0</v>
          </cell>
          <cell r="E323">
            <v>0</v>
          </cell>
          <cell r="F323">
            <v>0</v>
          </cell>
          <cell r="G323" t="str">
            <v>Hurstbridge Hair Design</v>
          </cell>
          <cell r="H323">
            <v>200</v>
          </cell>
          <cell r="I323" t="str">
            <v>Hairdresser</v>
          </cell>
          <cell r="J323">
            <v>1</v>
          </cell>
          <cell r="K323">
            <v>1</v>
          </cell>
          <cell r="L323">
            <v>1</v>
          </cell>
          <cell r="M323">
            <v>1</v>
          </cell>
          <cell r="N323">
            <v>1</v>
          </cell>
          <cell r="O323">
            <v>1</v>
          </cell>
          <cell r="P323">
            <v>1</v>
          </cell>
          <cell r="Q323">
            <v>1</v>
          </cell>
          <cell r="R323">
            <v>1</v>
          </cell>
          <cell r="S323">
            <v>1</v>
          </cell>
          <cell r="T323">
            <v>1</v>
          </cell>
          <cell r="U323">
            <v>1</v>
          </cell>
          <cell r="V323">
            <v>1</v>
          </cell>
          <cell r="W323">
            <v>1</v>
          </cell>
          <cell r="X323">
            <v>1</v>
          </cell>
          <cell r="Y323">
            <v>1</v>
          </cell>
          <cell r="Z323">
            <v>1</v>
          </cell>
          <cell r="AA323">
            <v>1</v>
          </cell>
          <cell r="AB323">
            <v>1</v>
          </cell>
          <cell r="AC323">
            <v>1</v>
          </cell>
        </row>
        <row r="324">
          <cell r="A324">
            <v>17</v>
          </cell>
          <cell r="B324" t="str">
            <v>Hurstbridge</v>
          </cell>
          <cell r="C324">
            <v>0</v>
          </cell>
          <cell r="D324">
            <v>0</v>
          </cell>
          <cell r="E324">
            <v>0</v>
          </cell>
          <cell r="F324">
            <v>0</v>
          </cell>
          <cell r="G324" t="str">
            <v>Hurstbridge Nursery/Café</v>
          </cell>
          <cell r="H324">
            <v>200</v>
          </cell>
          <cell r="I324" t="str">
            <v/>
          </cell>
          <cell r="J324">
            <v>1</v>
          </cell>
          <cell r="K324">
            <v>1</v>
          </cell>
          <cell r="L324">
            <v>1</v>
          </cell>
          <cell r="M324">
            <v>1</v>
          </cell>
          <cell r="N324">
            <v>1</v>
          </cell>
          <cell r="O324">
            <v>1</v>
          </cell>
          <cell r="P324">
            <v>1</v>
          </cell>
          <cell r="Q324">
            <v>1</v>
          </cell>
          <cell r="R324">
            <v>1</v>
          </cell>
          <cell r="S324">
            <v>1</v>
          </cell>
          <cell r="T324">
            <v>1</v>
          </cell>
          <cell r="U324">
            <v>1</v>
          </cell>
          <cell r="V324">
            <v>1</v>
          </cell>
          <cell r="W324">
            <v>1</v>
          </cell>
          <cell r="X324">
            <v>1</v>
          </cell>
          <cell r="Y324">
            <v>1</v>
          </cell>
          <cell r="Z324">
            <v>1</v>
          </cell>
          <cell r="AA324">
            <v>1</v>
          </cell>
          <cell r="AB324">
            <v>1</v>
          </cell>
          <cell r="AC324">
            <v>1</v>
          </cell>
        </row>
        <row r="325">
          <cell r="A325">
            <v>17</v>
          </cell>
          <cell r="B325" t="str">
            <v>Hurstbridge</v>
          </cell>
          <cell r="C325">
            <v>0</v>
          </cell>
          <cell r="D325">
            <v>0</v>
          </cell>
          <cell r="E325">
            <v>0</v>
          </cell>
          <cell r="F325">
            <v>0</v>
          </cell>
          <cell r="G325" t="str">
            <v>Hurstbridge Post Office/Café</v>
          </cell>
          <cell r="H325">
            <v>200</v>
          </cell>
          <cell r="I325" t="str">
            <v/>
          </cell>
          <cell r="J325">
            <v>1</v>
          </cell>
          <cell r="K325">
            <v>1</v>
          </cell>
          <cell r="L325">
            <v>1</v>
          </cell>
          <cell r="M325">
            <v>1</v>
          </cell>
          <cell r="N325">
            <v>1</v>
          </cell>
          <cell r="O325">
            <v>1</v>
          </cell>
          <cell r="P325">
            <v>1</v>
          </cell>
          <cell r="Q325">
            <v>1</v>
          </cell>
          <cell r="R325">
            <v>1</v>
          </cell>
          <cell r="S325">
            <v>1</v>
          </cell>
          <cell r="T325">
            <v>1</v>
          </cell>
          <cell r="U325">
            <v>1</v>
          </cell>
          <cell r="V325">
            <v>1</v>
          </cell>
          <cell r="W325">
            <v>1</v>
          </cell>
          <cell r="X325">
            <v>1</v>
          </cell>
          <cell r="Y325">
            <v>1</v>
          </cell>
          <cell r="Z325">
            <v>1</v>
          </cell>
          <cell r="AA325">
            <v>1</v>
          </cell>
          <cell r="AB325">
            <v>1</v>
          </cell>
          <cell r="AC325">
            <v>1</v>
          </cell>
        </row>
        <row r="326">
          <cell r="A326">
            <v>17</v>
          </cell>
          <cell r="B326" t="str">
            <v>Hurstbridge</v>
          </cell>
          <cell r="C326">
            <v>0</v>
          </cell>
          <cell r="D326">
            <v>0</v>
          </cell>
          <cell r="E326">
            <v>0</v>
          </cell>
          <cell r="F326">
            <v>0</v>
          </cell>
          <cell r="G326" t="str">
            <v>Clint Meaghers Quality Meats</v>
          </cell>
          <cell r="H326">
            <v>200</v>
          </cell>
          <cell r="I326" t="str">
            <v>Butcher</v>
          </cell>
          <cell r="J326">
            <v>1</v>
          </cell>
          <cell r="K326">
            <v>1</v>
          </cell>
          <cell r="L326">
            <v>1</v>
          </cell>
          <cell r="M326">
            <v>1</v>
          </cell>
          <cell r="N326">
            <v>1</v>
          </cell>
          <cell r="O326">
            <v>1</v>
          </cell>
          <cell r="P326">
            <v>1</v>
          </cell>
          <cell r="Q326">
            <v>1</v>
          </cell>
          <cell r="R326">
            <v>1</v>
          </cell>
          <cell r="S326">
            <v>1</v>
          </cell>
          <cell r="T326">
            <v>1</v>
          </cell>
          <cell r="U326">
            <v>1</v>
          </cell>
          <cell r="V326">
            <v>1</v>
          </cell>
          <cell r="W326">
            <v>1</v>
          </cell>
          <cell r="X326">
            <v>1</v>
          </cell>
          <cell r="Y326">
            <v>1</v>
          </cell>
          <cell r="Z326">
            <v>1</v>
          </cell>
          <cell r="AA326">
            <v>1</v>
          </cell>
          <cell r="AB326">
            <v>1</v>
          </cell>
          <cell r="AC326">
            <v>1</v>
          </cell>
        </row>
        <row r="327">
          <cell r="A327">
            <v>60</v>
          </cell>
          <cell r="B327" t="str">
            <v>Korumburra</v>
          </cell>
          <cell r="C327">
            <v>0</v>
          </cell>
          <cell r="D327">
            <v>0</v>
          </cell>
          <cell r="E327">
            <v>0</v>
          </cell>
          <cell r="F327">
            <v>0</v>
          </cell>
          <cell r="G327" t="str">
            <v>Burra Foods</v>
          </cell>
          <cell r="H327">
            <v>200</v>
          </cell>
          <cell r="I327" t="str">
            <v>Manufacturing</v>
          </cell>
          <cell r="J327">
            <v>1</v>
          </cell>
          <cell r="K327">
            <v>1</v>
          </cell>
          <cell r="L327">
            <v>1</v>
          </cell>
          <cell r="M327">
            <v>1</v>
          </cell>
          <cell r="N327">
            <v>1</v>
          </cell>
          <cell r="O327">
            <v>1</v>
          </cell>
          <cell r="P327">
            <v>1</v>
          </cell>
          <cell r="Q327">
            <v>1</v>
          </cell>
          <cell r="R327">
            <v>1</v>
          </cell>
          <cell r="S327">
            <v>1</v>
          </cell>
          <cell r="T327">
            <v>1</v>
          </cell>
          <cell r="U327">
            <v>1</v>
          </cell>
          <cell r="V327">
            <v>1</v>
          </cell>
          <cell r="W327">
            <v>1</v>
          </cell>
          <cell r="X327">
            <v>1</v>
          </cell>
          <cell r="Y327">
            <v>1</v>
          </cell>
          <cell r="Z327">
            <v>1</v>
          </cell>
          <cell r="AA327">
            <v>1</v>
          </cell>
          <cell r="AB327">
            <v>1</v>
          </cell>
          <cell r="AC327">
            <v>1</v>
          </cell>
        </row>
        <row r="328">
          <cell r="A328">
            <v>60</v>
          </cell>
          <cell r="B328" t="str">
            <v>Korumburra</v>
          </cell>
          <cell r="C328">
            <v>0</v>
          </cell>
          <cell r="D328">
            <v>0</v>
          </cell>
          <cell r="E328">
            <v>0</v>
          </cell>
          <cell r="F328">
            <v>0</v>
          </cell>
          <cell r="G328" t="str">
            <v>Burra Sheet Metal</v>
          </cell>
          <cell r="H328">
            <v>200</v>
          </cell>
          <cell r="I328" t="str">
            <v>Manufacturing</v>
          </cell>
          <cell r="J328">
            <v>1</v>
          </cell>
          <cell r="K328">
            <v>1</v>
          </cell>
          <cell r="L328">
            <v>1</v>
          </cell>
          <cell r="M328">
            <v>1</v>
          </cell>
          <cell r="N328">
            <v>1</v>
          </cell>
          <cell r="O328">
            <v>1</v>
          </cell>
          <cell r="P328">
            <v>1</v>
          </cell>
          <cell r="Q328">
            <v>1</v>
          </cell>
          <cell r="R328">
            <v>1</v>
          </cell>
          <cell r="S328">
            <v>1</v>
          </cell>
          <cell r="T328">
            <v>1</v>
          </cell>
          <cell r="U328">
            <v>1</v>
          </cell>
          <cell r="V328">
            <v>1</v>
          </cell>
          <cell r="W328">
            <v>1</v>
          </cell>
          <cell r="X328">
            <v>1</v>
          </cell>
          <cell r="Y328">
            <v>1</v>
          </cell>
          <cell r="Z328">
            <v>1</v>
          </cell>
          <cell r="AA328">
            <v>1</v>
          </cell>
          <cell r="AB328">
            <v>1</v>
          </cell>
          <cell r="AC328">
            <v>1</v>
          </cell>
        </row>
        <row r="329">
          <cell r="A329">
            <v>60</v>
          </cell>
          <cell r="B329" t="str">
            <v>Korumburra</v>
          </cell>
          <cell r="C329">
            <v>0</v>
          </cell>
          <cell r="D329">
            <v>0</v>
          </cell>
          <cell r="E329">
            <v>0</v>
          </cell>
          <cell r="F329">
            <v>0</v>
          </cell>
          <cell r="G329" t="str">
            <v>Gippsland Group Training</v>
          </cell>
          <cell r="H329">
            <v>200</v>
          </cell>
          <cell r="I329" t="str">
            <v>Group Apprentice Training</v>
          </cell>
          <cell r="J329">
            <v>1</v>
          </cell>
          <cell r="K329">
            <v>1</v>
          </cell>
          <cell r="L329">
            <v>1</v>
          </cell>
          <cell r="M329">
            <v>1</v>
          </cell>
          <cell r="N329">
            <v>1</v>
          </cell>
          <cell r="O329">
            <v>1</v>
          </cell>
          <cell r="P329">
            <v>1</v>
          </cell>
          <cell r="Q329">
            <v>1</v>
          </cell>
          <cell r="R329">
            <v>1</v>
          </cell>
          <cell r="S329">
            <v>1</v>
          </cell>
          <cell r="T329">
            <v>1</v>
          </cell>
          <cell r="U329">
            <v>1</v>
          </cell>
          <cell r="V329">
            <v>1</v>
          </cell>
          <cell r="W329">
            <v>1</v>
          </cell>
          <cell r="X329">
            <v>1</v>
          </cell>
          <cell r="Y329">
            <v>1</v>
          </cell>
          <cell r="Z329">
            <v>1</v>
          </cell>
          <cell r="AA329">
            <v>1</v>
          </cell>
          <cell r="AB329">
            <v>1</v>
          </cell>
          <cell r="AC329">
            <v>1</v>
          </cell>
        </row>
        <row r="330">
          <cell r="A330">
            <v>60</v>
          </cell>
          <cell r="B330" t="str">
            <v>Korumburra</v>
          </cell>
          <cell r="C330">
            <v>0</v>
          </cell>
          <cell r="D330">
            <v>0</v>
          </cell>
          <cell r="E330">
            <v>0</v>
          </cell>
          <cell r="F330">
            <v>0</v>
          </cell>
          <cell r="G330" t="str">
            <v>Austral Hotel</v>
          </cell>
          <cell r="H330">
            <v>200</v>
          </cell>
          <cell r="I330" t="str">
            <v>Hospitality/Accommodation</v>
          </cell>
          <cell r="J330">
            <v>1</v>
          </cell>
          <cell r="K330">
            <v>1</v>
          </cell>
          <cell r="L330">
            <v>1</v>
          </cell>
          <cell r="M330">
            <v>1</v>
          </cell>
          <cell r="N330">
            <v>1</v>
          </cell>
          <cell r="O330">
            <v>1</v>
          </cell>
          <cell r="P330">
            <v>1</v>
          </cell>
          <cell r="Q330">
            <v>1</v>
          </cell>
          <cell r="R330">
            <v>1</v>
          </cell>
          <cell r="S330">
            <v>1</v>
          </cell>
          <cell r="T330">
            <v>1</v>
          </cell>
          <cell r="U330">
            <v>1</v>
          </cell>
          <cell r="V330">
            <v>1</v>
          </cell>
          <cell r="W330">
            <v>1</v>
          </cell>
          <cell r="X330">
            <v>1</v>
          </cell>
          <cell r="Y330">
            <v>1</v>
          </cell>
          <cell r="Z330">
            <v>1</v>
          </cell>
          <cell r="AA330">
            <v>1</v>
          </cell>
          <cell r="AB330">
            <v>1</v>
          </cell>
          <cell r="AC330">
            <v>1</v>
          </cell>
        </row>
        <row r="331">
          <cell r="A331">
            <v>60</v>
          </cell>
          <cell r="B331" t="str">
            <v>Korumburra</v>
          </cell>
          <cell r="C331">
            <v>0</v>
          </cell>
          <cell r="D331">
            <v>0</v>
          </cell>
          <cell r="E331">
            <v>0</v>
          </cell>
          <cell r="F331">
            <v>0</v>
          </cell>
          <cell r="G331" t="str">
            <v>Fishers Treated Pine</v>
          </cell>
          <cell r="H331">
            <v>200</v>
          </cell>
          <cell r="I331" t="str">
            <v>Timber Treating</v>
          </cell>
          <cell r="J331">
            <v>1</v>
          </cell>
          <cell r="K331">
            <v>1</v>
          </cell>
          <cell r="L331">
            <v>1</v>
          </cell>
          <cell r="M331">
            <v>1</v>
          </cell>
          <cell r="N331">
            <v>1</v>
          </cell>
          <cell r="O331">
            <v>1</v>
          </cell>
          <cell r="P331">
            <v>1</v>
          </cell>
          <cell r="Q331">
            <v>1</v>
          </cell>
          <cell r="R331">
            <v>1</v>
          </cell>
          <cell r="S331">
            <v>1</v>
          </cell>
          <cell r="T331">
            <v>1</v>
          </cell>
          <cell r="U331">
            <v>1</v>
          </cell>
          <cell r="V331">
            <v>1</v>
          </cell>
          <cell r="W331">
            <v>1</v>
          </cell>
          <cell r="X331">
            <v>1</v>
          </cell>
          <cell r="Y331">
            <v>1</v>
          </cell>
          <cell r="Z331">
            <v>1</v>
          </cell>
          <cell r="AA331">
            <v>1</v>
          </cell>
          <cell r="AB331">
            <v>1</v>
          </cell>
          <cell r="AC331">
            <v>1</v>
          </cell>
        </row>
        <row r="332">
          <cell r="A332">
            <v>60</v>
          </cell>
          <cell r="B332" t="str">
            <v>Korumburra</v>
          </cell>
          <cell r="C332">
            <v>0</v>
          </cell>
          <cell r="D332">
            <v>0</v>
          </cell>
          <cell r="E332">
            <v>0</v>
          </cell>
          <cell r="F332">
            <v>0</v>
          </cell>
          <cell r="G332" t="str">
            <v>Coal Creek Motel</v>
          </cell>
          <cell r="H332">
            <v>200</v>
          </cell>
          <cell r="I332" t="str">
            <v>Hospitality/Accommodation</v>
          </cell>
          <cell r="J332">
            <v>1</v>
          </cell>
          <cell r="K332">
            <v>1</v>
          </cell>
          <cell r="L332">
            <v>1</v>
          </cell>
          <cell r="M332">
            <v>1</v>
          </cell>
          <cell r="N332">
            <v>1</v>
          </cell>
          <cell r="O332">
            <v>1</v>
          </cell>
          <cell r="P332">
            <v>1</v>
          </cell>
          <cell r="Q332">
            <v>1</v>
          </cell>
          <cell r="R332">
            <v>1</v>
          </cell>
          <cell r="S332">
            <v>1</v>
          </cell>
          <cell r="T332">
            <v>1</v>
          </cell>
          <cell r="U332">
            <v>1</v>
          </cell>
          <cell r="V332">
            <v>1</v>
          </cell>
          <cell r="W332">
            <v>1</v>
          </cell>
          <cell r="X332">
            <v>1</v>
          </cell>
          <cell r="Y332">
            <v>1</v>
          </cell>
          <cell r="Z332">
            <v>1</v>
          </cell>
          <cell r="AA332">
            <v>1</v>
          </cell>
          <cell r="AB332">
            <v>1</v>
          </cell>
          <cell r="AC332">
            <v>1</v>
          </cell>
        </row>
        <row r="333">
          <cell r="A333">
            <v>60</v>
          </cell>
          <cell r="B333" t="str">
            <v>Korumburra</v>
          </cell>
          <cell r="C333">
            <v>0</v>
          </cell>
          <cell r="D333">
            <v>0</v>
          </cell>
          <cell r="E333">
            <v>0</v>
          </cell>
          <cell r="F333">
            <v>0</v>
          </cell>
          <cell r="G333" t="str">
            <v>Korumburra Hotel</v>
          </cell>
          <cell r="H333">
            <v>200</v>
          </cell>
          <cell r="I333" t="str">
            <v>Hospitality/Accommodation</v>
          </cell>
          <cell r="J333">
            <v>1</v>
          </cell>
          <cell r="K333">
            <v>1</v>
          </cell>
          <cell r="L333">
            <v>1</v>
          </cell>
          <cell r="M333">
            <v>1</v>
          </cell>
          <cell r="N333">
            <v>1</v>
          </cell>
          <cell r="O333">
            <v>1</v>
          </cell>
          <cell r="P333">
            <v>1</v>
          </cell>
          <cell r="Q333">
            <v>1</v>
          </cell>
          <cell r="R333">
            <v>1</v>
          </cell>
          <cell r="S333">
            <v>1</v>
          </cell>
          <cell r="T333">
            <v>1</v>
          </cell>
          <cell r="U333">
            <v>1</v>
          </cell>
          <cell r="V333">
            <v>1</v>
          </cell>
          <cell r="W333">
            <v>1</v>
          </cell>
          <cell r="X333">
            <v>1</v>
          </cell>
          <cell r="Y333">
            <v>1</v>
          </cell>
          <cell r="Z333">
            <v>1</v>
          </cell>
          <cell r="AA333">
            <v>1</v>
          </cell>
          <cell r="AB333">
            <v>1</v>
          </cell>
          <cell r="AC333">
            <v>1</v>
          </cell>
        </row>
        <row r="334">
          <cell r="A334">
            <v>60</v>
          </cell>
          <cell r="B334" t="str">
            <v>Korumburra</v>
          </cell>
          <cell r="C334">
            <v>0</v>
          </cell>
          <cell r="D334">
            <v>0</v>
          </cell>
          <cell r="E334">
            <v>0</v>
          </cell>
          <cell r="F334">
            <v>0</v>
          </cell>
          <cell r="G334" t="str">
            <v>Korumburra Primary School</v>
          </cell>
          <cell r="H334">
            <v>200</v>
          </cell>
          <cell r="I334" t="str">
            <v>Education</v>
          </cell>
          <cell r="J334">
            <v>1</v>
          </cell>
          <cell r="K334">
            <v>1</v>
          </cell>
          <cell r="L334">
            <v>1</v>
          </cell>
          <cell r="M334">
            <v>1</v>
          </cell>
          <cell r="N334">
            <v>1</v>
          </cell>
          <cell r="O334">
            <v>1</v>
          </cell>
          <cell r="P334">
            <v>1</v>
          </cell>
          <cell r="Q334">
            <v>1</v>
          </cell>
          <cell r="R334">
            <v>1</v>
          </cell>
          <cell r="S334">
            <v>1</v>
          </cell>
          <cell r="T334">
            <v>1</v>
          </cell>
          <cell r="U334">
            <v>1</v>
          </cell>
          <cell r="V334">
            <v>1</v>
          </cell>
          <cell r="W334">
            <v>1</v>
          </cell>
          <cell r="X334">
            <v>1</v>
          </cell>
          <cell r="Y334">
            <v>1</v>
          </cell>
          <cell r="Z334">
            <v>1</v>
          </cell>
          <cell r="AA334">
            <v>1</v>
          </cell>
          <cell r="AB334">
            <v>1</v>
          </cell>
          <cell r="AC334">
            <v>1</v>
          </cell>
        </row>
        <row r="335">
          <cell r="A335">
            <v>60</v>
          </cell>
          <cell r="B335" t="str">
            <v>Korumburra</v>
          </cell>
          <cell r="C335">
            <v>0</v>
          </cell>
          <cell r="D335">
            <v>0</v>
          </cell>
          <cell r="E335">
            <v>0</v>
          </cell>
          <cell r="F335">
            <v>0</v>
          </cell>
          <cell r="G335" t="str">
            <v>Korumburra Secondary College</v>
          </cell>
          <cell r="H335">
            <v>200</v>
          </cell>
          <cell r="I335" t="str">
            <v>Education</v>
          </cell>
          <cell r="J335">
            <v>1</v>
          </cell>
          <cell r="K335">
            <v>1</v>
          </cell>
          <cell r="L335">
            <v>1</v>
          </cell>
          <cell r="M335">
            <v>1</v>
          </cell>
          <cell r="N335">
            <v>1</v>
          </cell>
          <cell r="O335">
            <v>1</v>
          </cell>
          <cell r="P335">
            <v>1</v>
          </cell>
          <cell r="Q335">
            <v>1</v>
          </cell>
          <cell r="R335">
            <v>1</v>
          </cell>
          <cell r="S335">
            <v>1</v>
          </cell>
          <cell r="T335">
            <v>1</v>
          </cell>
          <cell r="U335">
            <v>1</v>
          </cell>
          <cell r="V335">
            <v>1</v>
          </cell>
          <cell r="W335">
            <v>1</v>
          </cell>
          <cell r="X335">
            <v>1</v>
          </cell>
          <cell r="Y335">
            <v>1</v>
          </cell>
          <cell r="Z335">
            <v>1</v>
          </cell>
          <cell r="AA335">
            <v>1</v>
          </cell>
          <cell r="AB335">
            <v>1</v>
          </cell>
          <cell r="AC335">
            <v>1</v>
          </cell>
        </row>
        <row r="336">
          <cell r="A336">
            <v>60</v>
          </cell>
          <cell r="B336" t="str">
            <v>Korumburra</v>
          </cell>
          <cell r="C336">
            <v>0</v>
          </cell>
          <cell r="D336">
            <v>0</v>
          </cell>
          <cell r="E336">
            <v>0</v>
          </cell>
          <cell r="F336">
            <v>0</v>
          </cell>
          <cell r="G336" t="str">
            <v>Korumburra Hospital</v>
          </cell>
          <cell r="H336">
            <v>200</v>
          </cell>
          <cell r="I336" t="str">
            <v>Education</v>
          </cell>
          <cell r="J336">
            <v>1</v>
          </cell>
          <cell r="K336">
            <v>1</v>
          </cell>
          <cell r="L336">
            <v>1</v>
          </cell>
          <cell r="M336">
            <v>1</v>
          </cell>
          <cell r="N336">
            <v>1</v>
          </cell>
          <cell r="O336">
            <v>1</v>
          </cell>
          <cell r="P336">
            <v>1</v>
          </cell>
          <cell r="Q336">
            <v>1</v>
          </cell>
          <cell r="R336">
            <v>1</v>
          </cell>
          <cell r="S336">
            <v>1</v>
          </cell>
          <cell r="T336">
            <v>1</v>
          </cell>
          <cell r="U336">
            <v>1</v>
          </cell>
          <cell r="V336">
            <v>1</v>
          </cell>
          <cell r="W336">
            <v>1</v>
          </cell>
          <cell r="X336">
            <v>1</v>
          </cell>
          <cell r="Y336">
            <v>1</v>
          </cell>
          <cell r="Z336">
            <v>1</v>
          </cell>
          <cell r="AA336">
            <v>1</v>
          </cell>
          <cell r="AB336">
            <v>1</v>
          </cell>
          <cell r="AC336">
            <v>1</v>
          </cell>
        </row>
        <row r="337">
          <cell r="A337">
            <v>64</v>
          </cell>
          <cell r="B337" t="str">
            <v>Leongatha</v>
          </cell>
          <cell r="C337">
            <v>0</v>
          </cell>
          <cell r="D337">
            <v>0</v>
          </cell>
          <cell r="E337">
            <v>0</v>
          </cell>
          <cell r="F337">
            <v>0</v>
          </cell>
          <cell r="G337" t="str">
            <v>Murray Goulburn Cooperative</v>
          </cell>
          <cell r="H337">
            <v>200</v>
          </cell>
          <cell r="I337" t="str">
            <v>Manufacturer</v>
          </cell>
          <cell r="J337">
            <v>1</v>
          </cell>
          <cell r="K337">
            <v>1</v>
          </cell>
          <cell r="L337">
            <v>1</v>
          </cell>
          <cell r="M337">
            <v>1</v>
          </cell>
          <cell r="N337">
            <v>1</v>
          </cell>
          <cell r="O337">
            <v>1</v>
          </cell>
          <cell r="P337">
            <v>1</v>
          </cell>
          <cell r="Q337">
            <v>1</v>
          </cell>
          <cell r="R337">
            <v>1</v>
          </cell>
          <cell r="S337">
            <v>1</v>
          </cell>
          <cell r="T337">
            <v>1</v>
          </cell>
          <cell r="U337">
            <v>1</v>
          </cell>
          <cell r="V337">
            <v>1</v>
          </cell>
          <cell r="W337">
            <v>1</v>
          </cell>
          <cell r="X337">
            <v>1</v>
          </cell>
          <cell r="Y337">
            <v>1</v>
          </cell>
          <cell r="Z337">
            <v>1</v>
          </cell>
          <cell r="AA337">
            <v>1</v>
          </cell>
          <cell r="AB337">
            <v>1</v>
          </cell>
          <cell r="AC337">
            <v>1</v>
          </cell>
        </row>
        <row r="338">
          <cell r="A338">
            <v>64</v>
          </cell>
          <cell r="B338" t="str">
            <v>Leongatha</v>
          </cell>
          <cell r="C338">
            <v>0</v>
          </cell>
          <cell r="D338">
            <v>0</v>
          </cell>
          <cell r="E338">
            <v>0</v>
          </cell>
          <cell r="F338">
            <v>0</v>
          </cell>
          <cell r="G338" t="str">
            <v>Bairs Ottago Hotel</v>
          </cell>
          <cell r="H338">
            <v>200</v>
          </cell>
          <cell r="I338" t="str">
            <v>Hospitality/accomodation</v>
          </cell>
          <cell r="J338">
            <v>1</v>
          </cell>
          <cell r="K338">
            <v>1</v>
          </cell>
          <cell r="L338">
            <v>1</v>
          </cell>
          <cell r="M338">
            <v>1</v>
          </cell>
          <cell r="N338">
            <v>1</v>
          </cell>
          <cell r="O338">
            <v>1</v>
          </cell>
          <cell r="P338">
            <v>1</v>
          </cell>
          <cell r="Q338">
            <v>1</v>
          </cell>
          <cell r="R338">
            <v>1</v>
          </cell>
          <cell r="S338">
            <v>1</v>
          </cell>
          <cell r="T338">
            <v>1</v>
          </cell>
          <cell r="U338">
            <v>1</v>
          </cell>
          <cell r="V338">
            <v>1</v>
          </cell>
          <cell r="W338">
            <v>1</v>
          </cell>
          <cell r="X338">
            <v>1</v>
          </cell>
          <cell r="Y338">
            <v>1</v>
          </cell>
          <cell r="Z338">
            <v>1</v>
          </cell>
          <cell r="AA338">
            <v>1</v>
          </cell>
          <cell r="AB338">
            <v>1</v>
          </cell>
          <cell r="AC338">
            <v>1</v>
          </cell>
        </row>
        <row r="339">
          <cell r="A339">
            <v>64</v>
          </cell>
          <cell r="B339" t="str">
            <v>Leongatha</v>
          </cell>
          <cell r="C339">
            <v>0</v>
          </cell>
          <cell r="D339">
            <v>0</v>
          </cell>
          <cell r="E339">
            <v>0</v>
          </cell>
          <cell r="F339">
            <v>0</v>
          </cell>
          <cell r="G339" t="str">
            <v>Carinos Café/Stadium 4 Cinema</v>
          </cell>
          <cell r="H339">
            <v>200</v>
          </cell>
          <cell r="I339" t="str">
            <v>Hospitality</v>
          </cell>
          <cell r="J339">
            <v>1</v>
          </cell>
          <cell r="K339">
            <v>1</v>
          </cell>
          <cell r="L339">
            <v>1</v>
          </cell>
          <cell r="M339">
            <v>1</v>
          </cell>
          <cell r="N339">
            <v>1</v>
          </cell>
          <cell r="O339">
            <v>1</v>
          </cell>
          <cell r="P339">
            <v>1</v>
          </cell>
          <cell r="Q339">
            <v>1</v>
          </cell>
          <cell r="R339">
            <v>1</v>
          </cell>
          <cell r="S339">
            <v>1</v>
          </cell>
          <cell r="T339">
            <v>1</v>
          </cell>
          <cell r="U339">
            <v>1</v>
          </cell>
          <cell r="V339">
            <v>1</v>
          </cell>
          <cell r="W339">
            <v>1</v>
          </cell>
          <cell r="X339">
            <v>1</v>
          </cell>
          <cell r="Y339">
            <v>1</v>
          </cell>
          <cell r="Z339">
            <v>1</v>
          </cell>
          <cell r="AA339">
            <v>1</v>
          </cell>
          <cell r="AB339">
            <v>1</v>
          </cell>
          <cell r="AC339">
            <v>1</v>
          </cell>
        </row>
        <row r="340">
          <cell r="A340">
            <v>64</v>
          </cell>
          <cell r="B340" t="str">
            <v>Leongatha</v>
          </cell>
          <cell r="C340">
            <v>0</v>
          </cell>
          <cell r="D340">
            <v>0</v>
          </cell>
          <cell r="E340">
            <v>0</v>
          </cell>
          <cell r="F340">
            <v>0</v>
          </cell>
          <cell r="G340" t="str">
            <v>Cash's (Australia)</v>
          </cell>
          <cell r="H340">
            <v>200</v>
          </cell>
          <cell r="I340" t="str">
            <v>Manufacturing</v>
          </cell>
          <cell r="J340">
            <v>1</v>
          </cell>
          <cell r="K340">
            <v>1</v>
          </cell>
          <cell r="L340">
            <v>1</v>
          </cell>
          <cell r="M340">
            <v>1</v>
          </cell>
          <cell r="N340">
            <v>1</v>
          </cell>
          <cell r="O340">
            <v>1</v>
          </cell>
          <cell r="P340">
            <v>1</v>
          </cell>
          <cell r="Q340">
            <v>1</v>
          </cell>
          <cell r="R340">
            <v>1</v>
          </cell>
          <cell r="S340">
            <v>1</v>
          </cell>
          <cell r="T340">
            <v>1</v>
          </cell>
          <cell r="U340">
            <v>1</v>
          </cell>
          <cell r="V340">
            <v>1</v>
          </cell>
          <cell r="W340">
            <v>1</v>
          </cell>
          <cell r="X340">
            <v>1</v>
          </cell>
          <cell r="Y340">
            <v>1</v>
          </cell>
          <cell r="Z340">
            <v>1</v>
          </cell>
          <cell r="AA340">
            <v>1</v>
          </cell>
          <cell r="AB340">
            <v>1</v>
          </cell>
          <cell r="AC340">
            <v>1</v>
          </cell>
        </row>
        <row r="341">
          <cell r="A341">
            <v>64</v>
          </cell>
          <cell r="B341" t="str">
            <v>Leongatha</v>
          </cell>
          <cell r="C341">
            <v>0</v>
          </cell>
          <cell r="D341">
            <v>0</v>
          </cell>
          <cell r="E341">
            <v>0</v>
          </cell>
          <cell r="F341">
            <v>0</v>
          </cell>
          <cell r="G341" t="str">
            <v>Central Gippsland Institue of TAFE</v>
          </cell>
          <cell r="H341">
            <v>200</v>
          </cell>
          <cell r="I341" t="str">
            <v>Education</v>
          </cell>
          <cell r="J341">
            <v>1</v>
          </cell>
          <cell r="K341">
            <v>1</v>
          </cell>
          <cell r="L341">
            <v>1</v>
          </cell>
          <cell r="M341">
            <v>1</v>
          </cell>
          <cell r="N341">
            <v>1</v>
          </cell>
          <cell r="O341">
            <v>1</v>
          </cell>
          <cell r="P341">
            <v>1</v>
          </cell>
          <cell r="Q341">
            <v>1</v>
          </cell>
          <cell r="R341">
            <v>1</v>
          </cell>
          <cell r="S341">
            <v>1</v>
          </cell>
          <cell r="T341">
            <v>1</v>
          </cell>
          <cell r="U341">
            <v>1</v>
          </cell>
          <cell r="V341">
            <v>1</v>
          </cell>
          <cell r="W341">
            <v>1</v>
          </cell>
          <cell r="X341">
            <v>1</v>
          </cell>
          <cell r="Y341">
            <v>1</v>
          </cell>
          <cell r="Z341">
            <v>1</v>
          </cell>
          <cell r="AA341">
            <v>1</v>
          </cell>
          <cell r="AB341">
            <v>1</v>
          </cell>
          <cell r="AC341">
            <v>1</v>
          </cell>
        </row>
        <row r="342">
          <cell r="A342">
            <v>64</v>
          </cell>
          <cell r="B342" t="str">
            <v>Leongatha</v>
          </cell>
          <cell r="C342">
            <v>0</v>
          </cell>
          <cell r="D342">
            <v>0</v>
          </cell>
          <cell r="E342">
            <v>0</v>
          </cell>
          <cell r="F342">
            <v>0</v>
          </cell>
          <cell r="G342" t="str">
            <v>Hi-Tech Powdercoating</v>
          </cell>
          <cell r="H342">
            <v>200</v>
          </cell>
          <cell r="I342" t="str">
            <v>Manufacturing</v>
          </cell>
          <cell r="J342">
            <v>1</v>
          </cell>
          <cell r="K342">
            <v>1</v>
          </cell>
          <cell r="L342">
            <v>1</v>
          </cell>
          <cell r="M342">
            <v>1</v>
          </cell>
          <cell r="N342">
            <v>1</v>
          </cell>
          <cell r="O342">
            <v>1</v>
          </cell>
          <cell r="P342">
            <v>1</v>
          </cell>
          <cell r="Q342">
            <v>1</v>
          </cell>
          <cell r="R342">
            <v>1</v>
          </cell>
          <cell r="S342">
            <v>1</v>
          </cell>
          <cell r="T342">
            <v>1</v>
          </cell>
          <cell r="U342">
            <v>1</v>
          </cell>
          <cell r="V342">
            <v>1</v>
          </cell>
          <cell r="W342">
            <v>1</v>
          </cell>
          <cell r="X342">
            <v>1</v>
          </cell>
          <cell r="Y342">
            <v>1</v>
          </cell>
          <cell r="Z342">
            <v>1</v>
          </cell>
          <cell r="AA342">
            <v>1</v>
          </cell>
          <cell r="AB342">
            <v>1</v>
          </cell>
          <cell r="AC342">
            <v>1</v>
          </cell>
        </row>
        <row r="343">
          <cell r="A343">
            <v>64</v>
          </cell>
          <cell r="B343" t="str">
            <v>Leongatha</v>
          </cell>
          <cell r="C343">
            <v>0</v>
          </cell>
          <cell r="D343">
            <v>0</v>
          </cell>
          <cell r="E343">
            <v>0</v>
          </cell>
          <cell r="F343">
            <v>0</v>
          </cell>
          <cell r="G343" t="str">
            <v>HPC High Performance Coating</v>
          </cell>
          <cell r="H343">
            <v>200</v>
          </cell>
          <cell r="I343" t="str">
            <v>Manufacturing</v>
          </cell>
          <cell r="J343">
            <v>1</v>
          </cell>
          <cell r="K343">
            <v>1</v>
          </cell>
          <cell r="L343">
            <v>1</v>
          </cell>
          <cell r="M343">
            <v>1</v>
          </cell>
          <cell r="N343">
            <v>1</v>
          </cell>
          <cell r="O343">
            <v>1</v>
          </cell>
          <cell r="P343">
            <v>1</v>
          </cell>
          <cell r="Q343">
            <v>1</v>
          </cell>
          <cell r="R343">
            <v>1</v>
          </cell>
          <cell r="S343">
            <v>1</v>
          </cell>
          <cell r="T343">
            <v>1</v>
          </cell>
          <cell r="U343">
            <v>1</v>
          </cell>
          <cell r="V343">
            <v>1</v>
          </cell>
          <cell r="W343">
            <v>1</v>
          </cell>
          <cell r="X343">
            <v>1</v>
          </cell>
          <cell r="Y343">
            <v>1</v>
          </cell>
          <cell r="Z343">
            <v>1</v>
          </cell>
          <cell r="AA343">
            <v>1</v>
          </cell>
          <cell r="AB343">
            <v>1</v>
          </cell>
          <cell r="AC343">
            <v>1</v>
          </cell>
        </row>
        <row r="344">
          <cell r="A344">
            <v>64</v>
          </cell>
          <cell r="B344" t="str">
            <v>Leongatha</v>
          </cell>
          <cell r="C344">
            <v>0</v>
          </cell>
          <cell r="D344">
            <v>0</v>
          </cell>
          <cell r="E344">
            <v>0</v>
          </cell>
          <cell r="F344">
            <v>0</v>
          </cell>
          <cell r="G344" t="str">
            <v>Hulls Engineering</v>
          </cell>
          <cell r="H344">
            <v>200</v>
          </cell>
          <cell r="I344" t="str">
            <v>Manufacturing</v>
          </cell>
          <cell r="J344">
            <v>1</v>
          </cell>
          <cell r="K344">
            <v>1</v>
          </cell>
          <cell r="L344">
            <v>1</v>
          </cell>
          <cell r="M344">
            <v>1</v>
          </cell>
          <cell r="N344">
            <v>1</v>
          </cell>
          <cell r="O344">
            <v>1</v>
          </cell>
          <cell r="P344">
            <v>1</v>
          </cell>
          <cell r="Q344">
            <v>1</v>
          </cell>
          <cell r="R344">
            <v>1</v>
          </cell>
          <cell r="S344">
            <v>1</v>
          </cell>
          <cell r="T344">
            <v>1</v>
          </cell>
          <cell r="U344">
            <v>1</v>
          </cell>
          <cell r="V344">
            <v>1</v>
          </cell>
          <cell r="W344">
            <v>1</v>
          </cell>
          <cell r="X344">
            <v>1</v>
          </cell>
          <cell r="Y344">
            <v>1</v>
          </cell>
          <cell r="Z344">
            <v>1</v>
          </cell>
          <cell r="AA344">
            <v>1</v>
          </cell>
          <cell r="AB344">
            <v>1</v>
          </cell>
          <cell r="AC344">
            <v>1</v>
          </cell>
        </row>
        <row r="345">
          <cell r="A345">
            <v>64</v>
          </cell>
          <cell r="B345" t="str">
            <v>Leongatha</v>
          </cell>
          <cell r="C345">
            <v>0</v>
          </cell>
          <cell r="D345">
            <v>0</v>
          </cell>
          <cell r="E345">
            <v>0</v>
          </cell>
          <cell r="F345">
            <v>0</v>
          </cell>
          <cell r="G345" t="str">
            <v>KFC</v>
          </cell>
          <cell r="H345">
            <v>200</v>
          </cell>
          <cell r="I345" t="str">
            <v>Restaurant</v>
          </cell>
          <cell r="J345">
            <v>1</v>
          </cell>
          <cell r="K345">
            <v>1</v>
          </cell>
          <cell r="L345">
            <v>1</v>
          </cell>
          <cell r="M345">
            <v>1</v>
          </cell>
          <cell r="N345">
            <v>1</v>
          </cell>
          <cell r="O345">
            <v>1</v>
          </cell>
          <cell r="P345">
            <v>1</v>
          </cell>
          <cell r="Q345">
            <v>1</v>
          </cell>
          <cell r="R345">
            <v>1</v>
          </cell>
          <cell r="S345">
            <v>1</v>
          </cell>
          <cell r="T345">
            <v>1</v>
          </cell>
          <cell r="U345">
            <v>1</v>
          </cell>
          <cell r="V345">
            <v>1</v>
          </cell>
          <cell r="W345">
            <v>1</v>
          </cell>
          <cell r="X345">
            <v>1</v>
          </cell>
          <cell r="Y345">
            <v>1</v>
          </cell>
          <cell r="Z345">
            <v>1</v>
          </cell>
          <cell r="AA345">
            <v>1</v>
          </cell>
          <cell r="AB345">
            <v>1</v>
          </cell>
          <cell r="AC345">
            <v>1</v>
          </cell>
        </row>
        <row r="346">
          <cell r="A346">
            <v>64</v>
          </cell>
          <cell r="B346" t="str">
            <v>Leongatha</v>
          </cell>
          <cell r="C346">
            <v>0</v>
          </cell>
          <cell r="D346">
            <v>0</v>
          </cell>
          <cell r="E346">
            <v>0</v>
          </cell>
          <cell r="F346">
            <v>0</v>
          </cell>
          <cell r="G346" t="str">
            <v>Leongatha Motel</v>
          </cell>
          <cell r="H346">
            <v>200</v>
          </cell>
          <cell r="I346" t="str">
            <v>Hospitality/Accommodation</v>
          </cell>
          <cell r="J346">
            <v>1</v>
          </cell>
          <cell r="K346">
            <v>1</v>
          </cell>
          <cell r="L346">
            <v>1</v>
          </cell>
          <cell r="M346">
            <v>1</v>
          </cell>
          <cell r="N346">
            <v>1</v>
          </cell>
          <cell r="O346">
            <v>1</v>
          </cell>
          <cell r="P346">
            <v>1</v>
          </cell>
          <cell r="Q346">
            <v>1</v>
          </cell>
          <cell r="R346">
            <v>1</v>
          </cell>
          <cell r="S346">
            <v>1</v>
          </cell>
          <cell r="T346">
            <v>1</v>
          </cell>
          <cell r="U346">
            <v>1</v>
          </cell>
          <cell r="V346">
            <v>1</v>
          </cell>
          <cell r="W346">
            <v>1</v>
          </cell>
          <cell r="X346">
            <v>1</v>
          </cell>
          <cell r="Y346">
            <v>1</v>
          </cell>
          <cell r="Z346">
            <v>1</v>
          </cell>
          <cell r="AA346">
            <v>1</v>
          </cell>
          <cell r="AB346">
            <v>1</v>
          </cell>
          <cell r="AC346">
            <v>1</v>
          </cell>
        </row>
        <row r="347">
          <cell r="A347">
            <v>64</v>
          </cell>
          <cell r="B347" t="str">
            <v>Leongatha</v>
          </cell>
          <cell r="C347">
            <v>0</v>
          </cell>
          <cell r="D347">
            <v>0</v>
          </cell>
          <cell r="E347">
            <v>0</v>
          </cell>
          <cell r="F347">
            <v>0</v>
          </cell>
          <cell r="G347" t="str">
            <v>McCartins Hotel</v>
          </cell>
          <cell r="H347">
            <v>200</v>
          </cell>
          <cell r="I347" t="str">
            <v>Hospitality/Accommodation</v>
          </cell>
          <cell r="J347">
            <v>1</v>
          </cell>
          <cell r="K347">
            <v>1</v>
          </cell>
          <cell r="L347">
            <v>1</v>
          </cell>
          <cell r="M347">
            <v>1</v>
          </cell>
          <cell r="N347">
            <v>1</v>
          </cell>
          <cell r="O347">
            <v>1</v>
          </cell>
          <cell r="P347">
            <v>1</v>
          </cell>
          <cell r="Q347">
            <v>1</v>
          </cell>
          <cell r="R347">
            <v>1</v>
          </cell>
          <cell r="S347">
            <v>1</v>
          </cell>
          <cell r="T347">
            <v>1</v>
          </cell>
          <cell r="U347">
            <v>1</v>
          </cell>
          <cell r="V347">
            <v>1</v>
          </cell>
          <cell r="W347">
            <v>1</v>
          </cell>
          <cell r="X347">
            <v>1</v>
          </cell>
          <cell r="Y347">
            <v>1</v>
          </cell>
          <cell r="Z347">
            <v>1</v>
          </cell>
          <cell r="AA347">
            <v>1</v>
          </cell>
          <cell r="AB347">
            <v>1</v>
          </cell>
          <cell r="AC347">
            <v>1</v>
          </cell>
        </row>
        <row r="348">
          <cell r="A348">
            <v>64</v>
          </cell>
          <cell r="B348" t="str">
            <v>Leongatha</v>
          </cell>
          <cell r="C348">
            <v>0</v>
          </cell>
          <cell r="D348">
            <v>0</v>
          </cell>
          <cell r="E348">
            <v>0</v>
          </cell>
          <cell r="F348">
            <v>0</v>
          </cell>
          <cell r="G348" t="str">
            <v>McDonalds Family Restaurant</v>
          </cell>
          <cell r="H348">
            <v>200</v>
          </cell>
          <cell r="I348" t="str">
            <v>Restaurant</v>
          </cell>
          <cell r="J348">
            <v>1</v>
          </cell>
          <cell r="K348">
            <v>1</v>
          </cell>
          <cell r="L348">
            <v>1</v>
          </cell>
          <cell r="M348">
            <v>1</v>
          </cell>
          <cell r="N348">
            <v>1</v>
          </cell>
          <cell r="O348">
            <v>1</v>
          </cell>
          <cell r="P348">
            <v>1</v>
          </cell>
          <cell r="Q348">
            <v>1</v>
          </cell>
          <cell r="R348">
            <v>1</v>
          </cell>
          <cell r="S348">
            <v>1</v>
          </cell>
          <cell r="T348">
            <v>1</v>
          </cell>
          <cell r="U348">
            <v>1</v>
          </cell>
          <cell r="V348">
            <v>1</v>
          </cell>
          <cell r="W348">
            <v>1</v>
          </cell>
          <cell r="X348">
            <v>1</v>
          </cell>
          <cell r="Y348">
            <v>1</v>
          </cell>
          <cell r="Z348">
            <v>1</v>
          </cell>
          <cell r="AA348">
            <v>1</v>
          </cell>
          <cell r="AB348">
            <v>1</v>
          </cell>
          <cell r="AC348">
            <v>1</v>
          </cell>
        </row>
        <row r="349">
          <cell r="A349">
            <v>64</v>
          </cell>
          <cell r="B349" t="str">
            <v>Leongatha</v>
          </cell>
          <cell r="C349">
            <v>0</v>
          </cell>
          <cell r="D349">
            <v>0</v>
          </cell>
          <cell r="E349">
            <v>0</v>
          </cell>
          <cell r="F349">
            <v>0</v>
          </cell>
          <cell r="G349" t="str">
            <v>Melbourne University - McMillan</v>
          </cell>
          <cell r="H349">
            <v>200</v>
          </cell>
          <cell r="I349" t="str">
            <v>Education</v>
          </cell>
          <cell r="J349">
            <v>1</v>
          </cell>
          <cell r="K349">
            <v>1</v>
          </cell>
          <cell r="L349">
            <v>1</v>
          </cell>
          <cell r="M349">
            <v>1</v>
          </cell>
          <cell r="N349">
            <v>1</v>
          </cell>
          <cell r="O349">
            <v>1</v>
          </cell>
          <cell r="P349">
            <v>1</v>
          </cell>
          <cell r="Q349">
            <v>1</v>
          </cell>
          <cell r="R349">
            <v>1</v>
          </cell>
          <cell r="S349">
            <v>1</v>
          </cell>
          <cell r="T349">
            <v>1</v>
          </cell>
          <cell r="U349">
            <v>1</v>
          </cell>
          <cell r="V349">
            <v>1</v>
          </cell>
          <cell r="W349">
            <v>1</v>
          </cell>
          <cell r="X349">
            <v>1</v>
          </cell>
          <cell r="Y349">
            <v>1</v>
          </cell>
          <cell r="Z349">
            <v>1</v>
          </cell>
          <cell r="AA349">
            <v>1</v>
          </cell>
          <cell r="AB349">
            <v>1</v>
          </cell>
          <cell r="AC349">
            <v>1</v>
          </cell>
        </row>
        <row r="350">
          <cell r="A350">
            <v>64</v>
          </cell>
          <cell r="B350" t="str">
            <v>Leongatha</v>
          </cell>
          <cell r="C350">
            <v>0</v>
          </cell>
          <cell r="D350">
            <v>0</v>
          </cell>
          <cell r="E350">
            <v>0</v>
          </cell>
          <cell r="F350">
            <v>0</v>
          </cell>
          <cell r="G350" t="str">
            <v>Michael's IGA Supermarket</v>
          </cell>
          <cell r="H350">
            <v>200</v>
          </cell>
          <cell r="I350" t="str">
            <v>Retailing</v>
          </cell>
          <cell r="J350">
            <v>1</v>
          </cell>
          <cell r="K350">
            <v>1</v>
          </cell>
          <cell r="L350">
            <v>1</v>
          </cell>
          <cell r="M350">
            <v>1</v>
          </cell>
          <cell r="N350">
            <v>1</v>
          </cell>
          <cell r="O350">
            <v>1</v>
          </cell>
          <cell r="P350">
            <v>1</v>
          </cell>
          <cell r="Q350">
            <v>1</v>
          </cell>
          <cell r="R350">
            <v>1</v>
          </cell>
          <cell r="S350">
            <v>1</v>
          </cell>
          <cell r="T350">
            <v>1</v>
          </cell>
          <cell r="U350">
            <v>1</v>
          </cell>
          <cell r="V350">
            <v>1</v>
          </cell>
          <cell r="W350">
            <v>1</v>
          </cell>
          <cell r="X350">
            <v>1</v>
          </cell>
          <cell r="Y350">
            <v>1</v>
          </cell>
          <cell r="Z350">
            <v>1</v>
          </cell>
          <cell r="AA350">
            <v>1</v>
          </cell>
          <cell r="AB350">
            <v>1</v>
          </cell>
          <cell r="AC350">
            <v>1</v>
          </cell>
        </row>
        <row r="351">
          <cell r="A351">
            <v>64</v>
          </cell>
          <cell r="B351" t="str">
            <v>Leongatha</v>
          </cell>
          <cell r="C351">
            <v>0</v>
          </cell>
          <cell r="D351">
            <v>0</v>
          </cell>
          <cell r="E351">
            <v>0</v>
          </cell>
          <cell r="F351">
            <v>0</v>
          </cell>
          <cell r="G351" t="str">
            <v>Opal Motel</v>
          </cell>
          <cell r="H351">
            <v>200</v>
          </cell>
          <cell r="I351" t="str">
            <v>Hospitality/Accommodation</v>
          </cell>
          <cell r="J351">
            <v>1</v>
          </cell>
          <cell r="K351">
            <v>1</v>
          </cell>
          <cell r="L351">
            <v>1</v>
          </cell>
          <cell r="M351">
            <v>1</v>
          </cell>
          <cell r="N351">
            <v>1</v>
          </cell>
          <cell r="O351">
            <v>1</v>
          </cell>
          <cell r="P351">
            <v>1</v>
          </cell>
          <cell r="Q351">
            <v>1</v>
          </cell>
          <cell r="R351">
            <v>1</v>
          </cell>
          <cell r="S351">
            <v>1</v>
          </cell>
          <cell r="T351">
            <v>1</v>
          </cell>
          <cell r="U351">
            <v>1</v>
          </cell>
          <cell r="V351">
            <v>1</v>
          </cell>
          <cell r="W351">
            <v>1</v>
          </cell>
          <cell r="X351">
            <v>1</v>
          </cell>
          <cell r="Y351">
            <v>1</v>
          </cell>
          <cell r="Z351">
            <v>1</v>
          </cell>
          <cell r="AA351">
            <v>1</v>
          </cell>
          <cell r="AB351">
            <v>1</v>
          </cell>
          <cell r="AC351">
            <v>1</v>
          </cell>
        </row>
        <row r="352">
          <cell r="A352">
            <v>64</v>
          </cell>
          <cell r="B352" t="str">
            <v>Leongatha</v>
          </cell>
          <cell r="C352">
            <v>0</v>
          </cell>
          <cell r="D352">
            <v>0</v>
          </cell>
          <cell r="E352">
            <v>0</v>
          </cell>
          <cell r="F352">
            <v>0</v>
          </cell>
          <cell r="G352" t="str">
            <v>RSL Bistro</v>
          </cell>
          <cell r="H352">
            <v>200</v>
          </cell>
          <cell r="I352" t="str">
            <v>Restaurant</v>
          </cell>
          <cell r="J352">
            <v>1</v>
          </cell>
          <cell r="K352">
            <v>1</v>
          </cell>
          <cell r="L352">
            <v>1</v>
          </cell>
          <cell r="M352">
            <v>1</v>
          </cell>
          <cell r="N352">
            <v>1</v>
          </cell>
          <cell r="O352">
            <v>1</v>
          </cell>
          <cell r="P352">
            <v>1</v>
          </cell>
          <cell r="Q352">
            <v>1</v>
          </cell>
          <cell r="R352">
            <v>1</v>
          </cell>
          <cell r="S352">
            <v>1</v>
          </cell>
          <cell r="T352">
            <v>1</v>
          </cell>
          <cell r="U352">
            <v>1</v>
          </cell>
          <cell r="V352">
            <v>1</v>
          </cell>
          <cell r="W352">
            <v>1</v>
          </cell>
          <cell r="X352">
            <v>1</v>
          </cell>
          <cell r="Y352">
            <v>1</v>
          </cell>
          <cell r="Z352">
            <v>1</v>
          </cell>
          <cell r="AA352">
            <v>1</v>
          </cell>
          <cell r="AB352">
            <v>1</v>
          </cell>
          <cell r="AC352">
            <v>1</v>
          </cell>
        </row>
        <row r="353">
          <cell r="A353">
            <v>64</v>
          </cell>
          <cell r="B353" t="str">
            <v>Leongatha</v>
          </cell>
          <cell r="C353">
            <v>0</v>
          </cell>
          <cell r="D353">
            <v>0</v>
          </cell>
          <cell r="E353">
            <v>0</v>
          </cell>
          <cell r="F353">
            <v>0</v>
          </cell>
          <cell r="G353" t="str">
            <v>Safeway</v>
          </cell>
          <cell r="H353">
            <v>200</v>
          </cell>
          <cell r="I353" t="str">
            <v>Retailing</v>
          </cell>
          <cell r="J353">
            <v>1</v>
          </cell>
          <cell r="K353">
            <v>1</v>
          </cell>
          <cell r="L353">
            <v>1</v>
          </cell>
          <cell r="M353">
            <v>1</v>
          </cell>
          <cell r="N353">
            <v>1</v>
          </cell>
          <cell r="O353">
            <v>1</v>
          </cell>
          <cell r="P353">
            <v>1</v>
          </cell>
          <cell r="Q353">
            <v>1</v>
          </cell>
          <cell r="R353">
            <v>1</v>
          </cell>
          <cell r="S353">
            <v>1</v>
          </cell>
          <cell r="T353">
            <v>1</v>
          </cell>
          <cell r="U353">
            <v>1</v>
          </cell>
          <cell r="V353">
            <v>1</v>
          </cell>
          <cell r="W353">
            <v>1</v>
          </cell>
          <cell r="X353">
            <v>1</v>
          </cell>
          <cell r="Y353">
            <v>1</v>
          </cell>
          <cell r="Z353">
            <v>1</v>
          </cell>
          <cell r="AA353">
            <v>1</v>
          </cell>
          <cell r="AB353">
            <v>1</v>
          </cell>
          <cell r="AC353">
            <v>1</v>
          </cell>
        </row>
        <row r="354">
          <cell r="A354">
            <v>64</v>
          </cell>
          <cell r="B354" t="str">
            <v>Leongatha</v>
          </cell>
          <cell r="C354">
            <v>0</v>
          </cell>
          <cell r="D354">
            <v>0</v>
          </cell>
          <cell r="E354">
            <v>0</v>
          </cell>
          <cell r="F354">
            <v>0</v>
          </cell>
          <cell r="G354" t="str">
            <v>South Gippsland Stockfeeds</v>
          </cell>
          <cell r="H354">
            <v>200</v>
          </cell>
          <cell r="I354" t="str">
            <v>Manufacturing</v>
          </cell>
          <cell r="J354">
            <v>1</v>
          </cell>
          <cell r="K354">
            <v>1</v>
          </cell>
          <cell r="L354">
            <v>1</v>
          </cell>
          <cell r="M354">
            <v>1</v>
          </cell>
          <cell r="N354">
            <v>1</v>
          </cell>
          <cell r="O354">
            <v>1</v>
          </cell>
          <cell r="P354">
            <v>1</v>
          </cell>
          <cell r="Q354">
            <v>1</v>
          </cell>
          <cell r="R354">
            <v>1</v>
          </cell>
          <cell r="S354">
            <v>1</v>
          </cell>
          <cell r="T354">
            <v>1</v>
          </cell>
          <cell r="U354">
            <v>1</v>
          </cell>
          <cell r="V354">
            <v>1</v>
          </cell>
          <cell r="W354">
            <v>1</v>
          </cell>
          <cell r="X354">
            <v>1</v>
          </cell>
          <cell r="Y354">
            <v>1</v>
          </cell>
          <cell r="Z354">
            <v>1</v>
          </cell>
          <cell r="AA354">
            <v>1</v>
          </cell>
          <cell r="AB354">
            <v>1</v>
          </cell>
          <cell r="AC354">
            <v>1</v>
          </cell>
        </row>
        <row r="355">
          <cell r="A355">
            <v>64</v>
          </cell>
          <cell r="B355" t="str">
            <v>Leongatha</v>
          </cell>
          <cell r="C355">
            <v>0</v>
          </cell>
          <cell r="D355">
            <v>0</v>
          </cell>
          <cell r="E355">
            <v>0</v>
          </cell>
          <cell r="F355">
            <v>0</v>
          </cell>
          <cell r="G355" t="str">
            <v>Target Country</v>
          </cell>
          <cell r="H355">
            <v>200</v>
          </cell>
          <cell r="I355" t="str">
            <v>Retailing</v>
          </cell>
          <cell r="J355">
            <v>1</v>
          </cell>
          <cell r="K355">
            <v>1</v>
          </cell>
          <cell r="L355">
            <v>1</v>
          </cell>
          <cell r="M355">
            <v>1</v>
          </cell>
          <cell r="N355">
            <v>1</v>
          </cell>
          <cell r="O355">
            <v>1</v>
          </cell>
          <cell r="P355">
            <v>1</v>
          </cell>
          <cell r="Q355">
            <v>1</v>
          </cell>
          <cell r="R355">
            <v>1</v>
          </cell>
          <cell r="S355">
            <v>1</v>
          </cell>
          <cell r="T355">
            <v>1</v>
          </cell>
          <cell r="U355">
            <v>1</v>
          </cell>
          <cell r="V355">
            <v>1</v>
          </cell>
          <cell r="W355">
            <v>1</v>
          </cell>
          <cell r="X355">
            <v>1</v>
          </cell>
          <cell r="Y355">
            <v>1</v>
          </cell>
          <cell r="Z355">
            <v>1</v>
          </cell>
          <cell r="AA355">
            <v>1</v>
          </cell>
          <cell r="AB355">
            <v>1</v>
          </cell>
          <cell r="AC355">
            <v>1</v>
          </cell>
        </row>
        <row r="356">
          <cell r="A356">
            <v>100</v>
          </cell>
          <cell r="B356" t="str">
            <v>Eldorado</v>
          </cell>
          <cell r="C356">
            <v>0</v>
          </cell>
          <cell r="D356">
            <v>0</v>
          </cell>
          <cell r="E356">
            <v>0</v>
          </cell>
          <cell r="F356">
            <v>0</v>
          </cell>
          <cell r="G356" t="str">
            <v>Eldorado McEvoy Tavern</v>
          </cell>
          <cell r="H356">
            <v>200</v>
          </cell>
          <cell r="I356" t="str">
            <v>Hotel</v>
          </cell>
          <cell r="J356">
            <v>1</v>
          </cell>
          <cell r="K356">
            <v>1</v>
          </cell>
          <cell r="L356">
            <v>1</v>
          </cell>
          <cell r="M356">
            <v>1</v>
          </cell>
          <cell r="N356">
            <v>1</v>
          </cell>
          <cell r="O356">
            <v>1</v>
          </cell>
          <cell r="P356">
            <v>1</v>
          </cell>
          <cell r="Q356">
            <v>1</v>
          </cell>
          <cell r="R356">
            <v>1</v>
          </cell>
          <cell r="S356">
            <v>1</v>
          </cell>
          <cell r="T356">
            <v>1</v>
          </cell>
          <cell r="U356">
            <v>1</v>
          </cell>
          <cell r="V356">
            <v>1</v>
          </cell>
          <cell r="W356">
            <v>1</v>
          </cell>
          <cell r="X356">
            <v>1</v>
          </cell>
          <cell r="Y356">
            <v>1</v>
          </cell>
          <cell r="Z356">
            <v>1</v>
          </cell>
          <cell r="AA356">
            <v>1</v>
          </cell>
          <cell r="AB356">
            <v>1</v>
          </cell>
          <cell r="AC356">
            <v>1</v>
          </cell>
        </row>
        <row r="357">
          <cell r="A357">
            <v>100</v>
          </cell>
          <cell r="B357" t="str">
            <v>Eldorado</v>
          </cell>
          <cell r="C357">
            <v>0</v>
          </cell>
          <cell r="D357">
            <v>0</v>
          </cell>
          <cell r="E357">
            <v>0</v>
          </cell>
          <cell r="F357">
            <v>0</v>
          </cell>
          <cell r="G357" t="str">
            <v>Eldorado General Store</v>
          </cell>
          <cell r="H357">
            <v>200</v>
          </cell>
          <cell r="I357" t="str">
            <v>Food &amp; General Store</v>
          </cell>
          <cell r="J357">
            <v>1</v>
          </cell>
          <cell r="K357">
            <v>1</v>
          </cell>
          <cell r="L357">
            <v>1</v>
          </cell>
          <cell r="M357">
            <v>1</v>
          </cell>
          <cell r="N357">
            <v>1</v>
          </cell>
          <cell r="O357">
            <v>1</v>
          </cell>
          <cell r="P357">
            <v>1</v>
          </cell>
          <cell r="Q357">
            <v>1</v>
          </cell>
          <cell r="R357">
            <v>1</v>
          </cell>
          <cell r="S357">
            <v>1</v>
          </cell>
          <cell r="T357">
            <v>1</v>
          </cell>
          <cell r="U357">
            <v>1</v>
          </cell>
          <cell r="V357">
            <v>1</v>
          </cell>
          <cell r="W357">
            <v>1</v>
          </cell>
          <cell r="X357">
            <v>1</v>
          </cell>
          <cell r="Y357">
            <v>1</v>
          </cell>
          <cell r="Z357">
            <v>1</v>
          </cell>
          <cell r="AA357">
            <v>1</v>
          </cell>
          <cell r="AB357">
            <v>1</v>
          </cell>
          <cell r="AC357">
            <v>1</v>
          </cell>
        </row>
        <row r="358">
          <cell r="A358">
            <v>110</v>
          </cell>
          <cell r="B358" t="str">
            <v>King Valley Region</v>
          </cell>
          <cell r="C358">
            <v>0</v>
          </cell>
          <cell r="D358">
            <v>0</v>
          </cell>
          <cell r="E358">
            <v>0</v>
          </cell>
          <cell r="F358">
            <v>0</v>
          </cell>
          <cell r="G358" t="str">
            <v>Chrismont Wines</v>
          </cell>
          <cell r="H358">
            <v>200</v>
          </cell>
          <cell r="I358" t="str">
            <v>Winery</v>
          </cell>
          <cell r="J358">
            <v>1</v>
          </cell>
          <cell r="K358">
            <v>1</v>
          </cell>
          <cell r="L358">
            <v>1</v>
          </cell>
          <cell r="M358">
            <v>1</v>
          </cell>
          <cell r="N358">
            <v>1</v>
          </cell>
          <cell r="O358">
            <v>1</v>
          </cell>
          <cell r="P358">
            <v>1</v>
          </cell>
          <cell r="Q358">
            <v>1</v>
          </cell>
          <cell r="R358">
            <v>1</v>
          </cell>
          <cell r="S358">
            <v>1</v>
          </cell>
          <cell r="T358">
            <v>1</v>
          </cell>
          <cell r="U358">
            <v>1</v>
          </cell>
          <cell r="V358">
            <v>1</v>
          </cell>
          <cell r="W358">
            <v>1</v>
          </cell>
          <cell r="X358">
            <v>1</v>
          </cell>
          <cell r="Y358">
            <v>1</v>
          </cell>
          <cell r="Z358">
            <v>1</v>
          </cell>
          <cell r="AA358">
            <v>1</v>
          </cell>
          <cell r="AB358">
            <v>1</v>
          </cell>
          <cell r="AC358">
            <v>1</v>
          </cell>
        </row>
        <row r="359">
          <cell r="A359">
            <v>110</v>
          </cell>
          <cell r="B359" t="str">
            <v>King Valley Region</v>
          </cell>
          <cell r="C359">
            <v>0</v>
          </cell>
          <cell r="D359">
            <v>0</v>
          </cell>
          <cell r="E359">
            <v>0</v>
          </cell>
          <cell r="F359">
            <v>0</v>
          </cell>
          <cell r="G359" t="str">
            <v>Dal Zotto Wines</v>
          </cell>
          <cell r="H359">
            <v>200</v>
          </cell>
          <cell r="I359" t="str">
            <v>Winery</v>
          </cell>
          <cell r="J359">
            <v>1</v>
          </cell>
          <cell r="K359">
            <v>1</v>
          </cell>
          <cell r="L359">
            <v>1</v>
          </cell>
          <cell r="M359">
            <v>1</v>
          </cell>
          <cell r="N359">
            <v>1</v>
          </cell>
          <cell r="O359">
            <v>1</v>
          </cell>
          <cell r="P359">
            <v>1</v>
          </cell>
          <cell r="Q359">
            <v>1</v>
          </cell>
          <cell r="R359">
            <v>1</v>
          </cell>
          <cell r="S359">
            <v>1</v>
          </cell>
          <cell r="T359">
            <v>1</v>
          </cell>
          <cell r="U359">
            <v>1</v>
          </cell>
          <cell r="V359">
            <v>1</v>
          </cell>
          <cell r="W359">
            <v>1</v>
          </cell>
          <cell r="X359">
            <v>1</v>
          </cell>
          <cell r="Y359">
            <v>1</v>
          </cell>
          <cell r="Z359">
            <v>1</v>
          </cell>
          <cell r="AA359">
            <v>1</v>
          </cell>
          <cell r="AB359">
            <v>1</v>
          </cell>
          <cell r="AC359">
            <v>1</v>
          </cell>
        </row>
        <row r="360">
          <cell r="A360">
            <v>110</v>
          </cell>
          <cell r="B360" t="str">
            <v>King Valley Region</v>
          </cell>
          <cell r="C360">
            <v>0</v>
          </cell>
          <cell r="D360">
            <v>0</v>
          </cell>
          <cell r="E360">
            <v>0</v>
          </cell>
          <cell r="F360">
            <v>0</v>
          </cell>
          <cell r="G360" t="str">
            <v>Mountain View Hotel</v>
          </cell>
          <cell r="H360">
            <v>200</v>
          </cell>
          <cell r="I360" t="str">
            <v>Hotel/Restaurant</v>
          </cell>
          <cell r="J360">
            <v>1</v>
          </cell>
          <cell r="K360">
            <v>1</v>
          </cell>
          <cell r="L360">
            <v>1</v>
          </cell>
          <cell r="M360">
            <v>1</v>
          </cell>
          <cell r="N360">
            <v>1</v>
          </cell>
          <cell r="O360">
            <v>1</v>
          </cell>
          <cell r="P360">
            <v>1</v>
          </cell>
          <cell r="Q360">
            <v>1</v>
          </cell>
          <cell r="R360">
            <v>1</v>
          </cell>
          <cell r="S360">
            <v>1</v>
          </cell>
          <cell r="T360">
            <v>1</v>
          </cell>
          <cell r="U360">
            <v>1</v>
          </cell>
          <cell r="V360">
            <v>1</v>
          </cell>
          <cell r="W360">
            <v>1</v>
          </cell>
          <cell r="X360">
            <v>1</v>
          </cell>
          <cell r="Y360">
            <v>1</v>
          </cell>
          <cell r="Z360">
            <v>1</v>
          </cell>
          <cell r="AA360">
            <v>1</v>
          </cell>
          <cell r="AB360">
            <v>1</v>
          </cell>
          <cell r="AC360">
            <v>1</v>
          </cell>
        </row>
        <row r="361">
          <cell r="A361">
            <v>110</v>
          </cell>
          <cell r="B361" t="str">
            <v>King Valley Region</v>
          </cell>
          <cell r="C361">
            <v>0</v>
          </cell>
          <cell r="D361">
            <v>0</v>
          </cell>
          <cell r="E361">
            <v>0</v>
          </cell>
          <cell r="F361">
            <v>0</v>
          </cell>
          <cell r="G361" t="str">
            <v>King Valley Winery</v>
          </cell>
          <cell r="H361">
            <v>200</v>
          </cell>
          <cell r="I361" t="str">
            <v>Wine Processing</v>
          </cell>
          <cell r="J361">
            <v>1</v>
          </cell>
          <cell r="K361">
            <v>1</v>
          </cell>
          <cell r="L361">
            <v>1</v>
          </cell>
          <cell r="M361">
            <v>1</v>
          </cell>
          <cell r="N361">
            <v>1</v>
          </cell>
          <cell r="O361">
            <v>1</v>
          </cell>
          <cell r="P361">
            <v>1</v>
          </cell>
          <cell r="Q361">
            <v>1</v>
          </cell>
          <cell r="R361">
            <v>1</v>
          </cell>
          <cell r="S361">
            <v>1</v>
          </cell>
          <cell r="T361">
            <v>1</v>
          </cell>
          <cell r="U361">
            <v>1</v>
          </cell>
          <cell r="V361">
            <v>1</v>
          </cell>
          <cell r="W361">
            <v>1</v>
          </cell>
          <cell r="X361">
            <v>1</v>
          </cell>
          <cell r="Y361">
            <v>1</v>
          </cell>
          <cell r="Z361">
            <v>1</v>
          </cell>
          <cell r="AA361">
            <v>1</v>
          </cell>
          <cell r="AB361">
            <v>1</v>
          </cell>
          <cell r="AC361">
            <v>1</v>
          </cell>
        </row>
        <row r="362">
          <cell r="A362">
            <v>110</v>
          </cell>
          <cell r="B362" t="str">
            <v>King Valley Region</v>
          </cell>
          <cell r="C362">
            <v>0</v>
          </cell>
          <cell r="D362">
            <v>0</v>
          </cell>
          <cell r="E362">
            <v>0</v>
          </cell>
          <cell r="F362">
            <v>0</v>
          </cell>
          <cell r="G362" t="str">
            <v>Avalon Vineyard</v>
          </cell>
          <cell r="H362">
            <v>200</v>
          </cell>
          <cell r="I362" t="str">
            <v>Winery</v>
          </cell>
          <cell r="J362">
            <v>1</v>
          </cell>
          <cell r="K362">
            <v>1</v>
          </cell>
          <cell r="L362">
            <v>1</v>
          </cell>
          <cell r="M362">
            <v>1</v>
          </cell>
          <cell r="N362">
            <v>1</v>
          </cell>
          <cell r="O362">
            <v>1</v>
          </cell>
          <cell r="P362">
            <v>1</v>
          </cell>
          <cell r="Q362">
            <v>1</v>
          </cell>
          <cell r="R362">
            <v>1</v>
          </cell>
          <cell r="S362">
            <v>1</v>
          </cell>
          <cell r="T362">
            <v>1</v>
          </cell>
          <cell r="U362">
            <v>1</v>
          </cell>
          <cell r="V362">
            <v>1</v>
          </cell>
          <cell r="W362">
            <v>1</v>
          </cell>
          <cell r="X362">
            <v>1</v>
          </cell>
          <cell r="Y362">
            <v>1</v>
          </cell>
          <cell r="Z362">
            <v>1</v>
          </cell>
          <cell r="AA362">
            <v>1</v>
          </cell>
          <cell r="AB362">
            <v>1</v>
          </cell>
          <cell r="AC362">
            <v>1</v>
          </cell>
        </row>
        <row r="363">
          <cell r="A363">
            <v>110</v>
          </cell>
          <cell r="B363" t="str">
            <v>King Valley Region</v>
          </cell>
          <cell r="C363">
            <v>0</v>
          </cell>
          <cell r="D363">
            <v>0</v>
          </cell>
          <cell r="E363">
            <v>0</v>
          </cell>
          <cell r="F363">
            <v>0</v>
          </cell>
          <cell r="G363" t="str">
            <v>La Cantina King Valley</v>
          </cell>
          <cell r="H363">
            <v>200</v>
          </cell>
          <cell r="I363" t="str">
            <v>Winery</v>
          </cell>
          <cell r="J363">
            <v>1</v>
          </cell>
          <cell r="K363">
            <v>1</v>
          </cell>
          <cell r="L363">
            <v>1</v>
          </cell>
          <cell r="M363">
            <v>1</v>
          </cell>
          <cell r="N363">
            <v>1</v>
          </cell>
          <cell r="O363">
            <v>1</v>
          </cell>
          <cell r="P363">
            <v>1</v>
          </cell>
          <cell r="Q363">
            <v>1</v>
          </cell>
          <cell r="R363">
            <v>1</v>
          </cell>
          <cell r="S363">
            <v>1</v>
          </cell>
          <cell r="T363">
            <v>1</v>
          </cell>
          <cell r="U363">
            <v>1</v>
          </cell>
          <cell r="V363">
            <v>1</v>
          </cell>
          <cell r="W363">
            <v>1</v>
          </cell>
          <cell r="X363">
            <v>1</v>
          </cell>
          <cell r="Y363">
            <v>1</v>
          </cell>
          <cell r="Z363">
            <v>1</v>
          </cell>
          <cell r="AA363">
            <v>1</v>
          </cell>
          <cell r="AB363">
            <v>1</v>
          </cell>
          <cell r="AC363">
            <v>1</v>
          </cell>
        </row>
        <row r="364">
          <cell r="A364">
            <v>110</v>
          </cell>
          <cell r="B364" t="str">
            <v>King Valley Region</v>
          </cell>
          <cell r="C364">
            <v>0</v>
          </cell>
          <cell r="D364">
            <v>0</v>
          </cell>
          <cell r="E364">
            <v>0</v>
          </cell>
          <cell r="F364">
            <v>0</v>
          </cell>
          <cell r="G364" t="str">
            <v>Whitfield Recreation Reserve</v>
          </cell>
          <cell r="H364">
            <v>200</v>
          </cell>
          <cell r="I364" t="str">
            <v>Sports Facility</v>
          </cell>
          <cell r="J364">
            <v>1</v>
          </cell>
          <cell r="K364">
            <v>1</v>
          </cell>
          <cell r="L364">
            <v>1</v>
          </cell>
          <cell r="M364">
            <v>1</v>
          </cell>
          <cell r="N364">
            <v>1</v>
          </cell>
          <cell r="O364">
            <v>1</v>
          </cell>
          <cell r="P364">
            <v>1</v>
          </cell>
          <cell r="Q364">
            <v>1</v>
          </cell>
          <cell r="R364">
            <v>1</v>
          </cell>
          <cell r="S364">
            <v>1</v>
          </cell>
          <cell r="T364">
            <v>1</v>
          </cell>
          <cell r="U364">
            <v>1</v>
          </cell>
          <cell r="V364">
            <v>1</v>
          </cell>
          <cell r="W364">
            <v>1</v>
          </cell>
          <cell r="X364">
            <v>1</v>
          </cell>
          <cell r="Y364">
            <v>1</v>
          </cell>
          <cell r="Z364">
            <v>1</v>
          </cell>
          <cell r="AA364">
            <v>1</v>
          </cell>
          <cell r="AB364">
            <v>1</v>
          </cell>
          <cell r="AC364">
            <v>1</v>
          </cell>
        </row>
        <row r="365">
          <cell r="A365">
            <v>110</v>
          </cell>
          <cell r="B365" t="str">
            <v>King Valley Region</v>
          </cell>
          <cell r="C365">
            <v>0</v>
          </cell>
          <cell r="D365">
            <v>0</v>
          </cell>
          <cell r="E365">
            <v>0</v>
          </cell>
          <cell r="F365">
            <v>0</v>
          </cell>
          <cell r="G365" t="str">
            <v>Moyhu Recreation Reserve</v>
          </cell>
          <cell r="H365">
            <v>200</v>
          </cell>
          <cell r="I365" t="str">
            <v>Sports Facility</v>
          </cell>
          <cell r="J365">
            <v>1</v>
          </cell>
          <cell r="K365">
            <v>1</v>
          </cell>
          <cell r="L365">
            <v>1</v>
          </cell>
          <cell r="M365">
            <v>1</v>
          </cell>
          <cell r="N365">
            <v>1</v>
          </cell>
          <cell r="O365">
            <v>1</v>
          </cell>
          <cell r="P365">
            <v>1</v>
          </cell>
          <cell r="Q365">
            <v>1</v>
          </cell>
          <cell r="R365">
            <v>1</v>
          </cell>
          <cell r="S365">
            <v>1</v>
          </cell>
          <cell r="T365">
            <v>1</v>
          </cell>
          <cell r="U365">
            <v>1</v>
          </cell>
          <cell r="V365">
            <v>1</v>
          </cell>
          <cell r="W365">
            <v>1</v>
          </cell>
          <cell r="X365">
            <v>1</v>
          </cell>
          <cell r="Y365">
            <v>1</v>
          </cell>
          <cell r="Z365">
            <v>1</v>
          </cell>
          <cell r="AA365">
            <v>1</v>
          </cell>
          <cell r="AB365">
            <v>1</v>
          </cell>
          <cell r="AC365">
            <v>1</v>
          </cell>
        </row>
        <row r="366">
          <cell r="A366">
            <v>101</v>
          </cell>
          <cell r="B366" t="str">
            <v>Milawa &amp; Oxley</v>
          </cell>
          <cell r="C366">
            <v>0</v>
          </cell>
          <cell r="D366">
            <v>0</v>
          </cell>
          <cell r="E366">
            <v>0</v>
          </cell>
          <cell r="F366">
            <v>0</v>
          </cell>
          <cell r="G366" t="str">
            <v>Brown Brothers Milawa Vineyard Pty Ltd</v>
          </cell>
          <cell r="H366">
            <v>200</v>
          </cell>
          <cell r="I366" t="str">
            <v>Grape growing &amp; wine production</v>
          </cell>
          <cell r="J366">
            <v>1</v>
          </cell>
          <cell r="K366">
            <v>1</v>
          </cell>
          <cell r="L366">
            <v>1</v>
          </cell>
          <cell r="M366">
            <v>1</v>
          </cell>
          <cell r="N366">
            <v>1</v>
          </cell>
          <cell r="O366">
            <v>1</v>
          </cell>
          <cell r="P366">
            <v>1</v>
          </cell>
          <cell r="Q366">
            <v>1</v>
          </cell>
          <cell r="R366">
            <v>1</v>
          </cell>
          <cell r="S366">
            <v>1</v>
          </cell>
          <cell r="T366">
            <v>1</v>
          </cell>
          <cell r="U366">
            <v>1</v>
          </cell>
          <cell r="V366">
            <v>1</v>
          </cell>
          <cell r="W366">
            <v>1</v>
          </cell>
          <cell r="X366">
            <v>1</v>
          </cell>
          <cell r="Y366">
            <v>1</v>
          </cell>
          <cell r="Z366">
            <v>1</v>
          </cell>
          <cell r="AA366">
            <v>1</v>
          </cell>
          <cell r="AB366">
            <v>1</v>
          </cell>
          <cell r="AC366">
            <v>1</v>
          </cell>
        </row>
        <row r="367">
          <cell r="A367">
            <v>101</v>
          </cell>
          <cell r="B367" t="str">
            <v>Milawa &amp; Oxley</v>
          </cell>
          <cell r="C367">
            <v>0</v>
          </cell>
          <cell r="D367">
            <v>0</v>
          </cell>
          <cell r="E367">
            <v>0</v>
          </cell>
          <cell r="F367">
            <v>0</v>
          </cell>
          <cell r="G367" t="str">
            <v>Lindenwarrah at Milawa</v>
          </cell>
          <cell r="H367">
            <v>200</v>
          </cell>
          <cell r="I367" t="str">
            <v>5 Star accommodation &amp; conference centre</v>
          </cell>
          <cell r="J367">
            <v>1</v>
          </cell>
          <cell r="K367">
            <v>1</v>
          </cell>
          <cell r="L367">
            <v>1</v>
          </cell>
          <cell r="M367">
            <v>1</v>
          </cell>
          <cell r="N367">
            <v>1</v>
          </cell>
          <cell r="O367">
            <v>1</v>
          </cell>
          <cell r="P367">
            <v>1</v>
          </cell>
          <cell r="Q367">
            <v>1</v>
          </cell>
          <cell r="R367">
            <v>1</v>
          </cell>
          <cell r="S367">
            <v>1</v>
          </cell>
          <cell r="T367">
            <v>1</v>
          </cell>
          <cell r="U367">
            <v>1</v>
          </cell>
          <cell r="V367">
            <v>1</v>
          </cell>
          <cell r="W367">
            <v>1</v>
          </cell>
          <cell r="X367">
            <v>1</v>
          </cell>
          <cell r="Y367">
            <v>1</v>
          </cell>
          <cell r="Z367">
            <v>1</v>
          </cell>
          <cell r="AA367">
            <v>1</v>
          </cell>
          <cell r="AB367">
            <v>1</v>
          </cell>
          <cell r="AC367">
            <v>1</v>
          </cell>
        </row>
        <row r="368">
          <cell r="A368">
            <v>101</v>
          </cell>
          <cell r="B368" t="str">
            <v>Milawa &amp; Oxley</v>
          </cell>
          <cell r="C368">
            <v>0</v>
          </cell>
          <cell r="D368">
            <v>0</v>
          </cell>
          <cell r="E368">
            <v>0</v>
          </cell>
          <cell r="F368">
            <v>0</v>
          </cell>
          <cell r="G368" t="str">
            <v>Miranda Wines</v>
          </cell>
          <cell r="H368">
            <v>200</v>
          </cell>
          <cell r="I368" t="str">
            <v>Grape growing &amp; wine production</v>
          </cell>
          <cell r="J368">
            <v>1</v>
          </cell>
          <cell r="K368">
            <v>1</v>
          </cell>
          <cell r="L368">
            <v>1</v>
          </cell>
          <cell r="M368">
            <v>1</v>
          </cell>
          <cell r="N368">
            <v>1</v>
          </cell>
          <cell r="O368">
            <v>1</v>
          </cell>
          <cell r="P368">
            <v>1</v>
          </cell>
          <cell r="Q368">
            <v>1</v>
          </cell>
          <cell r="R368">
            <v>1</v>
          </cell>
          <cell r="S368">
            <v>1</v>
          </cell>
          <cell r="T368">
            <v>1</v>
          </cell>
          <cell r="U368">
            <v>1</v>
          </cell>
          <cell r="V368">
            <v>1</v>
          </cell>
          <cell r="W368">
            <v>1</v>
          </cell>
          <cell r="X368">
            <v>1</v>
          </cell>
          <cell r="Y368">
            <v>1</v>
          </cell>
          <cell r="Z368">
            <v>1</v>
          </cell>
          <cell r="AA368">
            <v>1</v>
          </cell>
          <cell r="AB368">
            <v>1</v>
          </cell>
          <cell r="AC368">
            <v>1</v>
          </cell>
        </row>
        <row r="369">
          <cell r="A369">
            <v>101</v>
          </cell>
          <cell r="B369" t="str">
            <v>Milawa &amp; Oxley</v>
          </cell>
          <cell r="C369">
            <v>0</v>
          </cell>
          <cell r="D369">
            <v>0</v>
          </cell>
          <cell r="E369">
            <v>0</v>
          </cell>
          <cell r="F369">
            <v>0</v>
          </cell>
          <cell r="G369" t="str">
            <v>Milawa Cheese Company</v>
          </cell>
          <cell r="H369">
            <v>200</v>
          </cell>
          <cell r="I369" t="str">
            <v>Cheese Manufacture</v>
          </cell>
          <cell r="J369">
            <v>1</v>
          </cell>
          <cell r="K369">
            <v>1</v>
          </cell>
          <cell r="L369">
            <v>1</v>
          </cell>
          <cell r="M369">
            <v>1</v>
          </cell>
          <cell r="N369">
            <v>1</v>
          </cell>
          <cell r="O369">
            <v>1</v>
          </cell>
          <cell r="P369">
            <v>1</v>
          </cell>
          <cell r="Q369">
            <v>1</v>
          </cell>
          <cell r="R369">
            <v>1</v>
          </cell>
          <cell r="S369">
            <v>1</v>
          </cell>
          <cell r="T369">
            <v>1</v>
          </cell>
          <cell r="U369">
            <v>1</v>
          </cell>
          <cell r="V369">
            <v>1</v>
          </cell>
          <cell r="W369">
            <v>1</v>
          </cell>
          <cell r="X369">
            <v>1</v>
          </cell>
          <cell r="Y369">
            <v>1</v>
          </cell>
          <cell r="Z369">
            <v>1</v>
          </cell>
          <cell r="AA369">
            <v>1</v>
          </cell>
          <cell r="AB369">
            <v>1</v>
          </cell>
          <cell r="AC369">
            <v>1</v>
          </cell>
        </row>
        <row r="370">
          <cell r="A370">
            <v>101</v>
          </cell>
          <cell r="B370" t="str">
            <v>Milawa &amp; Oxley</v>
          </cell>
          <cell r="C370">
            <v>0</v>
          </cell>
          <cell r="D370">
            <v>0</v>
          </cell>
          <cell r="E370">
            <v>0</v>
          </cell>
          <cell r="F370">
            <v>0</v>
          </cell>
          <cell r="G370" t="str">
            <v>Milawa Commercial Hotel</v>
          </cell>
          <cell r="H370">
            <v>200</v>
          </cell>
          <cell r="I370" t="str">
            <v>Hotel</v>
          </cell>
          <cell r="J370">
            <v>1</v>
          </cell>
          <cell r="K370">
            <v>1</v>
          </cell>
          <cell r="L370">
            <v>1</v>
          </cell>
          <cell r="M370">
            <v>1</v>
          </cell>
          <cell r="N370">
            <v>1</v>
          </cell>
          <cell r="O370">
            <v>1</v>
          </cell>
          <cell r="P370">
            <v>1</v>
          </cell>
          <cell r="Q370">
            <v>1</v>
          </cell>
          <cell r="R370">
            <v>1</v>
          </cell>
          <cell r="S370">
            <v>1</v>
          </cell>
          <cell r="T370">
            <v>1</v>
          </cell>
          <cell r="U370">
            <v>1</v>
          </cell>
          <cell r="V370">
            <v>1</v>
          </cell>
          <cell r="W370">
            <v>1</v>
          </cell>
          <cell r="X370">
            <v>1</v>
          </cell>
          <cell r="Y370">
            <v>1</v>
          </cell>
          <cell r="Z370">
            <v>1</v>
          </cell>
          <cell r="AA370">
            <v>1</v>
          </cell>
          <cell r="AB370">
            <v>1</v>
          </cell>
          <cell r="AC370">
            <v>1</v>
          </cell>
        </row>
        <row r="371">
          <cell r="A371">
            <v>101</v>
          </cell>
          <cell r="B371" t="str">
            <v>Milawa &amp; Oxley</v>
          </cell>
          <cell r="C371">
            <v>0</v>
          </cell>
          <cell r="D371">
            <v>0</v>
          </cell>
          <cell r="E371">
            <v>0</v>
          </cell>
          <cell r="F371">
            <v>0</v>
          </cell>
          <cell r="G371" t="str">
            <v>Milawa Lodge Motel</v>
          </cell>
          <cell r="H371">
            <v>200</v>
          </cell>
          <cell r="I371" t="str">
            <v>Motel</v>
          </cell>
          <cell r="J371">
            <v>1</v>
          </cell>
          <cell r="K371">
            <v>1</v>
          </cell>
          <cell r="L371">
            <v>1</v>
          </cell>
          <cell r="M371">
            <v>1</v>
          </cell>
          <cell r="N371">
            <v>1</v>
          </cell>
          <cell r="O371">
            <v>1</v>
          </cell>
          <cell r="P371">
            <v>1</v>
          </cell>
          <cell r="Q371">
            <v>1</v>
          </cell>
          <cell r="R371">
            <v>1</v>
          </cell>
          <cell r="S371">
            <v>1</v>
          </cell>
          <cell r="T371">
            <v>1</v>
          </cell>
          <cell r="U371">
            <v>1</v>
          </cell>
          <cell r="V371">
            <v>1</v>
          </cell>
          <cell r="W371">
            <v>1</v>
          </cell>
          <cell r="X371">
            <v>1</v>
          </cell>
          <cell r="Y371">
            <v>1</v>
          </cell>
          <cell r="Z371">
            <v>1</v>
          </cell>
          <cell r="AA371">
            <v>1</v>
          </cell>
          <cell r="AB371">
            <v>1</v>
          </cell>
          <cell r="AC371">
            <v>1</v>
          </cell>
        </row>
        <row r="372">
          <cell r="A372">
            <v>101</v>
          </cell>
          <cell r="B372" t="str">
            <v>Milawa &amp; Oxley</v>
          </cell>
          <cell r="C372">
            <v>0</v>
          </cell>
          <cell r="D372">
            <v>0</v>
          </cell>
          <cell r="E372">
            <v>0</v>
          </cell>
          <cell r="F372">
            <v>0</v>
          </cell>
          <cell r="G372" t="str">
            <v>Milawa Mustardws</v>
          </cell>
          <cell r="H372">
            <v>200</v>
          </cell>
          <cell r="I372" t="str">
            <v>Mustard production &amp; sales</v>
          </cell>
          <cell r="J372">
            <v>1</v>
          </cell>
          <cell r="K372">
            <v>1</v>
          </cell>
          <cell r="L372">
            <v>1</v>
          </cell>
          <cell r="M372">
            <v>1</v>
          </cell>
          <cell r="N372">
            <v>1</v>
          </cell>
          <cell r="O372">
            <v>1</v>
          </cell>
          <cell r="P372">
            <v>1</v>
          </cell>
          <cell r="Q372">
            <v>1</v>
          </cell>
          <cell r="R372">
            <v>1</v>
          </cell>
          <cell r="S372">
            <v>1</v>
          </cell>
          <cell r="T372">
            <v>1</v>
          </cell>
          <cell r="U372">
            <v>1</v>
          </cell>
          <cell r="V372">
            <v>1</v>
          </cell>
          <cell r="W372">
            <v>1</v>
          </cell>
          <cell r="X372">
            <v>1</v>
          </cell>
          <cell r="Y372">
            <v>1</v>
          </cell>
          <cell r="Z372">
            <v>1</v>
          </cell>
          <cell r="AA372">
            <v>1</v>
          </cell>
          <cell r="AB372">
            <v>1</v>
          </cell>
          <cell r="AC372">
            <v>1</v>
          </cell>
        </row>
        <row r="373">
          <cell r="A373">
            <v>101</v>
          </cell>
          <cell r="B373" t="str">
            <v>Milawa &amp; Oxley</v>
          </cell>
          <cell r="C373">
            <v>0</v>
          </cell>
          <cell r="D373">
            <v>0</v>
          </cell>
          <cell r="E373">
            <v>0</v>
          </cell>
          <cell r="F373">
            <v>0</v>
          </cell>
          <cell r="G373" t="str">
            <v>Milawa Royal &amp; General Store</v>
          </cell>
          <cell r="H373">
            <v>200</v>
          </cell>
          <cell r="I373" t="str">
            <v>General Storey</v>
          </cell>
          <cell r="J373">
            <v>1</v>
          </cell>
          <cell r="K373">
            <v>1</v>
          </cell>
          <cell r="L373">
            <v>1</v>
          </cell>
          <cell r="M373">
            <v>1</v>
          </cell>
          <cell r="N373">
            <v>1</v>
          </cell>
          <cell r="O373">
            <v>1</v>
          </cell>
          <cell r="P373">
            <v>1</v>
          </cell>
          <cell r="Q373">
            <v>1</v>
          </cell>
          <cell r="R373">
            <v>1</v>
          </cell>
          <cell r="S373">
            <v>1</v>
          </cell>
          <cell r="T373">
            <v>1</v>
          </cell>
          <cell r="U373">
            <v>1</v>
          </cell>
          <cell r="V373">
            <v>1</v>
          </cell>
          <cell r="W373">
            <v>1</v>
          </cell>
          <cell r="X373">
            <v>1</v>
          </cell>
          <cell r="Y373">
            <v>1</v>
          </cell>
          <cell r="Z373">
            <v>1</v>
          </cell>
          <cell r="AA373">
            <v>1</v>
          </cell>
          <cell r="AB373">
            <v>1</v>
          </cell>
          <cell r="AC373">
            <v>1</v>
          </cell>
        </row>
        <row r="374">
          <cell r="A374">
            <v>101</v>
          </cell>
          <cell r="B374" t="str">
            <v>Milawa &amp; Oxley</v>
          </cell>
          <cell r="C374">
            <v>0</v>
          </cell>
          <cell r="D374">
            <v>0</v>
          </cell>
          <cell r="E374">
            <v>0</v>
          </cell>
          <cell r="F374">
            <v>0</v>
          </cell>
          <cell r="G374" t="str">
            <v>Wood Park Wines</v>
          </cell>
          <cell r="H374">
            <v>200</v>
          </cell>
          <cell r="I374" t="str">
            <v>Winery</v>
          </cell>
          <cell r="J374">
            <v>1</v>
          </cell>
          <cell r="K374">
            <v>1</v>
          </cell>
          <cell r="L374">
            <v>1</v>
          </cell>
          <cell r="M374">
            <v>1</v>
          </cell>
          <cell r="N374">
            <v>1</v>
          </cell>
          <cell r="O374">
            <v>1</v>
          </cell>
          <cell r="P374">
            <v>1</v>
          </cell>
          <cell r="Q374">
            <v>1</v>
          </cell>
          <cell r="R374">
            <v>1</v>
          </cell>
          <cell r="S374">
            <v>1</v>
          </cell>
          <cell r="T374">
            <v>1</v>
          </cell>
          <cell r="U374">
            <v>1</v>
          </cell>
          <cell r="V374">
            <v>1</v>
          </cell>
          <cell r="W374">
            <v>1</v>
          </cell>
          <cell r="X374">
            <v>1</v>
          </cell>
          <cell r="Y374">
            <v>1</v>
          </cell>
          <cell r="Z374">
            <v>1</v>
          </cell>
          <cell r="AA374">
            <v>1</v>
          </cell>
          <cell r="AB374">
            <v>1</v>
          </cell>
          <cell r="AC374">
            <v>1</v>
          </cell>
        </row>
        <row r="375">
          <cell r="A375">
            <v>101</v>
          </cell>
          <cell r="B375" t="str">
            <v>Milawa &amp; Oxley</v>
          </cell>
          <cell r="C375">
            <v>0</v>
          </cell>
          <cell r="D375">
            <v>0</v>
          </cell>
          <cell r="E375">
            <v>0</v>
          </cell>
          <cell r="F375">
            <v>0</v>
          </cell>
          <cell r="G375" t="str">
            <v>John Gehrig Wines</v>
          </cell>
          <cell r="H375">
            <v>200</v>
          </cell>
          <cell r="I375" t="str">
            <v>Winery</v>
          </cell>
          <cell r="J375">
            <v>1</v>
          </cell>
          <cell r="K375">
            <v>1</v>
          </cell>
          <cell r="L375">
            <v>1</v>
          </cell>
          <cell r="M375">
            <v>1</v>
          </cell>
          <cell r="N375">
            <v>1</v>
          </cell>
          <cell r="O375">
            <v>1</v>
          </cell>
          <cell r="P375">
            <v>1</v>
          </cell>
          <cell r="Q375">
            <v>1</v>
          </cell>
          <cell r="R375">
            <v>1</v>
          </cell>
          <cell r="S375">
            <v>1</v>
          </cell>
          <cell r="T375">
            <v>1</v>
          </cell>
          <cell r="U375">
            <v>1</v>
          </cell>
          <cell r="V375">
            <v>1</v>
          </cell>
          <cell r="W375">
            <v>1</v>
          </cell>
          <cell r="X375">
            <v>1</v>
          </cell>
          <cell r="Y375">
            <v>1</v>
          </cell>
          <cell r="Z375">
            <v>1</v>
          </cell>
          <cell r="AA375">
            <v>1</v>
          </cell>
          <cell r="AB375">
            <v>1</v>
          </cell>
          <cell r="AC375">
            <v>1</v>
          </cell>
        </row>
        <row r="376">
          <cell r="A376">
            <v>101</v>
          </cell>
          <cell r="B376" t="str">
            <v>Milawa &amp; Oxley</v>
          </cell>
          <cell r="C376">
            <v>0</v>
          </cell>
          <cell r="D376">
            <v>0</v>
          </cell>
          <cell r="E376">
            <v>0</v>
          </cell>
          <cell r="F376">
            <v>0</v>
          </cell>
          <cell r="G376" t="str">
            <v>King River Café</v>
          </cell>
          <cell r="H376">
            <v>200</v>
          </cell>
          <cell r="I376" t="str">
            <v>Restaurant</v>
          </cell>
          <cell r="J376">
            <v>1</v>
          </cell>
          <cell r="K376">
            <v>1</v>
          </cell>
          <cell r="L376">
            <v>1</v>
          </cell>
          <cell r="M376">
            <v>1</v>
          </cell>
          <cell r="N376">
            <v>1</v>
          </cell>
          <cell r="O376">
            <v>1</v>
          </cell>
          <cell r="P376">
            <v>1</v>
          </cell>
          <cell r="Q376">
            <v>1</v>
          </cell>
          <cell r="R376">
            <v>1</v>
          </cell>
          <cell r="S376">
            <v>1</v>
          </cell>
          <cell r="T376">
            <v>1</v>
          </cell>
          <cell r="U376">
            <v>1</v>
          </cell>
          <cell r="V376">
            <v>1</v>
          </cell>
          <cell r="W376">
            <v>1</v>
          </cell>
          <cell r="X376">
            <v>1</v>
          </cell>
          <cell r="Y376">
            <v>1</v>
          </cell>
          <cell r="Z376">
            <v>1</v>
          </cell>
          <cell r="AA376">
            <v>1</v>
          </cell>
          <cell r="AB376">
            <v>1</v>
          </cell>
          <cell r="AC376">
            <v>1</v>
          </cell>
        </row>
        <row r="377">
          <cell r="A377">
            <v>101</v>
          </cell>
          <cell r="B377" t="str">
            <v>Milawa &amp; Oxley</v>
          </cell>
          <cell r="C377">
            <v>0</v>
          </cell>
          <cell r="D377">
            <v>0</v>
          </cell>
          <cell r="E377">
            <v>0</v>
          </cell>
          <cell r="F377">
            <v>0</v>
          </cell>
          <cell r="G377" t="str">
            <v>Milawa Bakery</v>
          </cell>
          <cell r="H377">
            <v>200</v>
          </cell>
          <cell r="I377" t="str">
            <v>Bakery</v>
          </cell>
          <cell r="J377">
            <v>1</v>
          </cell>
          <cell r="K377">
            <v>1</v>
          </cell>
          <cell r="L377">
            <v>1</v>
          </cell>
          <cell r="M377">
            <v>1</v>
          </cell>
          <cell r="N377">
            <v>1</v>
          </cell>
          <cell r="O377">
            <v>1</v>
          </cell>
          <cell r="P377">
            <v>1</v>
          </cell>
          <cell r="Q377">
            <v>1</v>
          </cell>
          <cell r="R377">
            <v>1</v>
          </cell>
          <cell r="S377">
            <v>1</v>
          </cell>
          <cell r="T377">
            <v>1</v>
          </cell>
          <cell r="U377">
            <v>1</v>
          </cell>
          <cell r="V377">
            <v>1</v>
          </cell>
          <cell r="W377">
            <v>1</v>
          </cell>
          <cell r="X377">
            <v>1</v>
          </cell>
          <cell r="Y377">
            <v>1</v>
          </cell>
          <cell r="Z377">
            <v>1</v>
          </cell>
          <cell r="AA377">
            <v>1</v>
          </cell>
          <cell r="AB377">
            <v>1</v>
          </cell>
          <cell r="AC377">
            <v>1</v>
          </cell>
        </row>
        <row r="378">
          <cell r="A378">
            <v>101</v>
          </cell>
          <cell r="B378" t="str">
            <v>Milawa &amp; Oxley</v>
          </cell>
          <cell r="C378">
            <v>0</v>
          </cell>
          <cell r="D378">
            <v>0</v>
          </cell>
          <cell r="E378">
            <v>0</v>
          </cell>
          <cell r="F378">
            <v>0</v>
          </cell>
          <cell r="G378" t="str">
            <v>Oxley Recreation Reserve</v>
          </cell>
          <cell r="H378">
            <v>200</v>
          </cell>
          <cell r="I378" t="str">
            <v>Sports Facility</v>
          </cell>
          <cell r="J378">
            <v>1</v>
          </cell>
          <cell r="K378">
            <v>1</v>
          </cell>
          <cell r="L378">
            <v>1</v>
          </cell>
          <cell r="M378">
            <v>1</v>
          </cell>
          <cell r="N378">
            <v>1</v>
          </cell>
          <cell r="O378">
            <v>1</v>
          </cell>
          <cell r="P378">
            <v>1</v>
          </cell>
          <cell r="Q378">
            <v>1</v>
          </cell>
          <cell r="R378">
            <v>1</v>
          </cell>
          <cell r="S378">
            <v>1</v>
          </cell>
          <cell r="T378">
            <v>1</v>
          </cell>
          <cell r="U378">
            <v>1</v>
          </cell>
          <cell r="V378">
            <v>1</v>
          </cell>
          <cell r="W378">
            <v>1</v>
          </cell>
          <cell r="X378">
            <v>1</v>
          </cell>
          <cell r="Y378">
            <v>1</v>
          </cell>
          <cell r="Z378">
            <v>1</v>
          </cell>
          <cell r="AA378">
            <v>1</v>
          </cell>
          <cell r="AB378">
            <v>1</v>
          </cell>
          <cell r="AC378">
            <v>1</v>
          </cell>
        </row>
        <row r="379">
          <cell r="A379">
            <v>101</v>
          </cell>
          <cell r="B379" t="str">
            <v>Milawa &amp; Oxley</v>
          </cell>
          <cell r="C379">
            <v>0</v>
          </cell>
          <cell r="D379">
            <v>0</v>
          </cell>
          <cell r="E379">
            <v>0</v>
          </cell>
          <cell r="F379">
            <v>0</v>
          </cell>
          <cell r="G379" t="str">
            <v>Milawa Recreation Reserve</v>
          </cell>
          <cell r="H379">
            <v>200</v>
          </cell>
          <cell r="I379" t="str">
            <v>Sports Facility</v>
          </cell>
          <cell r="J379">
            <v>1</v>
          </cell>
          <cell r="K379">
            <v>1</v>
          </cell>
          <cell r="L379">
            <v>1</v>
          </cell>
          <cell r="M379">
            <v>1</v>
          </cell>
          <cell r="N379">
            <v>1</v>
          </cell>
          <cell r="O379">
            <v>1</v>
          </cell>
          <cell r="P379">
            <v>1</v>
          </cell>
          <cell r="Q379">
            <v>1</v>
          </cell>
          <cell r="R379">
            <v>1</v>
          </cell>
          <cell r="S379">
            <v>1</v>
          </cell>
          <cell r="T379">
            <v>1</v>
          </cell>
          <cell r="U379">
            <v>1</v>
          </cell>
          <cell r="V379">
            <v>1</v>
          </cell>
          <cell r="W379">
            <v>1</v>
          </cell>
          <cell r="X379">
            <v>1</v>
          </cell>
          <cell r="Y379">
            <v>1</v>
          </cell>
          <cell r="Z379">
            <v>1</v>
          </cell>
          <cell r="AA379">
            <v>1</v>
          </cell>
          <cell r="AB379">
            <v>1</v>
          </cell>
          <cell r="AC379">
            <v>1</v>
          </cell>
        </row>
        <row r="380">
          <cell r="A380">
            <v>9</v>
          </cell>
          <cell r="B380" t="str">
            <v>Glenrowan</v>
          </cell>
          <cell r="C380">
            <v>0</v>
          </cell>
          <cell r="D380">
            <v>0</v>
          </cell>
          <cell r="E380">
            <v>0</v>
          </cell>
          <cell r="F380">
            <v>0</v>
          </cell>
          <cell r="G380" t="str">
            <v>Glenrowan Kelly Country Motel</v>
          </cell>
          <cell r="H380">
            <v>200</v>
          </cell>
          <cell r="I380" t="str">
            <v>Motel</v>
          </cell>
          <cell r="J380">
            <v>1</v>
          </cell>
          <cell r="K380">
            <v>1</v>
          </cell>
          <cell r="L380">
            <v>1</v>
          </cell>
          <cell r="M380">
            <v>1</v>
          </cell>
          <cell r="N380">
            <v>1</v>
          </cell>
          <cell r="O380">
            <v>1</v>
          </cell>
          <cell r="P380">
            <v>1</v>
          </cell>
          <cell r="Q380">
            <v>1</v>
          </cell>
          <cell r="R380">
            <v>1</v>
          </cell>
          <cell r="S380">
            <v>1</v>
          </cell>
          <cell r="T380">
            <v>1</v>
          </cell>
          <cell r="U380">
            <v>1</v>
          </cell>
          <cell r="V380">
            <v>1</v>
          </cell>
          <cell r="W380">
            <v>1</v>
          </cell>
          <cell r="X380">
            <v>1</v>
          </cell>
          <cell r="Y380">
            <v>1</v>
          </cell>
          <cell r="Z380">
            <v>1</v>
          </cell>
          <cell r="AA380">
            <v>1</v>
          </cell>
          <cell r="AB380">
            <v>1</v>
          </cell>
          <cell r="AC380">
            <v>1</v>
          </cell>
        </row>
        <row r="381">
          <cell r="A381">
            <v>9</v>
          </cell>
          <cell r="B381" t="str">
            <v>Glenrowan</v>
          </cell>
          <cell r="C381">
            <v>0</v>
          </cell>
          <cell r="D381">
            <v>0</v>
          </cell>
          <cell r="E381">
            <v>0</v>
          </cell>
          <cell r="F381">
            <v>0</v>
          </cell>
          <cell r="G381" t="str">
            <v>McDonalds Family Restaurant</v>
          </cell>
          <cell r="H381">
            <v>200</v>
          </cell>
          <cell r="I381" t="str">
            <v>Restaurant x 2</v>
          </cell>
          <cell r="J381">
            <v>1</v>
          </cell>
          <cell r="K381">
            <v>1</v>
          </cell>
          <cell r="L381">
            <v>1</v>
          </cell>
          <cell r="M381">
            <v>1</v>
          </cell>
          <cell r="N381">
            <v>1</v>
          </cell>
          <cell r="O381">
            <v>1</v>
          </cell>
          <cell r="P381">
            <v>1</v>
          </cell>
          <cell r="Q381">
            <v>1</v>
          </cell>
          <cell r="R381">
            <v>1</v>
          </cell>
          <cell r="S381">
            <v>1</v>
          </cell>
          <cell r="T381">
            <v>1</v>
          </cell>
          <cell r="U381">
            <v>1</v>
          </cell>
          <cell r="V381">
            <v>1</v>
          </cell>
          <cell r="W381">
            <v>1</v>
          </cell>
          <cell r="X381">
            <v>1</v>
          </cell>
          <cell r="Y381">
            <v>1</v>
          </cell>
          <cell r="Z381">
            <v>1</v>
          </cell>
          <cell r="AA381">
            <v>1</v>
          </cell>
          <cell r="AB381">
            <v>1</v>
          </cell>
          <cell r="AC381">
            <v>1</v>
          </cell>
        </row>
        <row r="382">
          <cell r="A382">
            <v>9</v>
          </cell>
          <cell r="B382" t="str">
            <v>Glenrowan</v>
          </cell>
          <cell r="C382">
            <v>0</v>
          </cell>
          <cell r="D382">
            <v>0</v>
          </cell>
          <cell r="E382">
            <v>0</v>
          </cell>
          <cell r="F382">
            <v>0</v>
          </cell>
          <cell r="G382" t="str">
            <v>BP Glenrowan Service Station</v>
          </cell>
          <cell r="H382">
            <v>200</v>
          </cell>
          <cell r="I382" t="str">
            <v>Service Station x 2</v>
          </cell>
          <cell r="J382">
            <v>1</v>
          </cell>
          <cell r="K382">
            <v>1</v>
          </cell>
          <cell r="L382">
            <v>1</v>
          </cell>
          <cell r="M382">
            <v>1</v>
          </cell>
          <cell r="N382">
            <v>1</v>
          </cell>
          <cell r="O382">
            <v>1</v>
          </cell>
          <cell r="P382">
            <v>1</v>
          </cell>
          <cell r="Q382">
            <v>1</v>
          </cell>
          <cell r="R382">
            <v>1</v>
          </cell>
          <cell r="S382">
            <v>1</v>
          </cell>
          <cell r="T382">
            <v>1</v>
          </cell>
          <cell r="U382">
            <v>1</v>
          </cell>
          <cell r="V382">
            <v>1</v>
          </cell>
          <cell r="W382">
            <v>1</v>
          </cell>
          <cell r="X382">
            <v>1</v>
          </cell>
          <cell r="Y382">
            <v>1</v>
          </cell>
          <cell r="Z382">
            <v>1</v>
          </cell>
          <cell r="AA382">
            <v>1</v>
          </cell>
          <cell r="AB382">
            <v>1</v>
          </cell>
          <cell r="AC382">
            <v>1</v>
          </cell>
        </row>
        <row r="383">
          <cell r="A383">
            <v>9</v>
          </cell>
          <cell r="B383" t="str">
            <v>Glenrowan</v>
          </cell>
          <cell r="C383">
            <v>0</v>
          </cell>
          <cell r="D383">
            <v>0</v>
          </cell>
          <cell r="E383">
            <v>0</v>
          </cell>
          <cell r="F383">
            <v>0</v>
          </cell>
          <cell r="G383" t="str">
            <v>Glenrowan Recreation Reserve</v>
          </cell>
          <cell r="H383">
            <v>200</v>
          </cell>
          <cell r="I383" t="str">
            <v>Sports Facility</v>
          </cell>
          <cell r="J383">
            <v>1</v>
          </cell>
          <cell r="K383">
            <v>1</v>
          </cell>
          <cell r="L383">
            <v>1</v>
          </cell>
          <cell r="M383">
            <v>1</v>
          </cell>
          <cell r="N383">
            <v>1</v>
          </cell>
          <cell r="O383">
            <v>1</v>
          </cell>
          <cell r="P383">
            <v>1</v>
          </cell>
          <cell r="Q383">
            <v>1</v>
          </cell>
          <cell r="R383">
            <v>1</v>
          </cell>
          <cell r="S383">
            <v>1</v>
          </cell>
          <cell r="T383">
            <v>1</v>
          </cell>
          <cell r="U383">
            <v>1</v>
          </cell>
          <cell r="V383">
            <v>1</v>
          </cell>
          <cell r="W383">
            <v>1</v>
          </cell>
          <cell r="X383">
            <v>1</v>
          </cell>
          <cell r="Y383">
            <v>1</v>
          </cell>
          <cell r="Z383">
            <v>1</v>
          </cell>
          <cell r="AA383">
            <v>1</v>
          </cell>
          <cell r="AB383">
            <v>1</v>
          </cell>
          <cell r="AC383">
            <v>1</v>
          </cell>
        </row>
        <row r="384">
          <cell r="A384">
            <v>9</v>
          </cell>
          <cell r="B384" t="str">
            <v>Glenrowan</v>
          </cell>
          <cell r="C384">
            <v>0</v>
          </cell>
          <cell r="D384">
            <v>0</v>
          </cell>
          <cell r="E384">
            <v>0</v>
          </cell>
          <cell r="F384">
            <v>0</v>
          </cell>
          <cell r="G384" t="str">
            <v>Glenrowan Hotel</v>
          </cell>
          <cell r="H384">
            <v>200</v>
          </cell>
          <cell r="I384" t="str">
            <v>Hotel</v>
          </cell>
          <cell r="J384">
            <v>1</v>
          </cell>
          <cell r="K384">
            <v>1</v>
          </cell>
          <cell r="L384">
            <v>1</v>
          </cell>
          <cell r="M384">
            <v>1</v>
          </cell>
          <cell r="N384">
            <v>1</v>
          </cell>
          <cell r="O384">
            <v>1</v>
          </cell>
          <cell r="P384">
            <v>1</v>
          </cell>
          <cell r="Q384">
            <v>1</v>
          </cell>
          <cell r="R384">
            <v>1</v>
          </cell>
          <cell r="S384">
            <v>1</v>
          </cell>
          <cell r="T384">
            <v>1</v>
          </cell>
          <cell r="U384">
            <v>1</v>
          </cell>
          <cell r="V384">
            <v>1</v>
          </cell>
          <cell r="W384">
            <v>1</v>
          </cell>
          <cell r="X384">
            <v>1</v>
          </cell>
          <cell r="Y384">
            <v>1</v>
          </cell>
          <cell r="Z384">
            <v>1</v>
          </cell>
          <cell r="AA384">
            <v>1</v>
          </cell>
          <cell r="AB384">
            <v>1</v>
          </cell>
          <cell r="AC384">
            <v>1</v>
          </cell>
        </row>
        <row r="385">
          <cell r="A385">
            <v>80</v>
          </cell>
          <cell r="B385" t="str">
            <v>Nathalia</v>
          </cell>
          <cell r="C385">
            <v>0</v>
          </cell>
          <cell r="D385">
            <v>0</v>
          </cell>
          <cell r="E385">
            <v>0</v>
          </cell>
          <cell r="F385">
            <v>0</v>
          </cell>
          <cell r="G385" t="str">
            <v>Nathalia &amp; District Hospital</v>
          </cell>
          <cell r="H385">
            <v>200</v>
          </cell>
          <cell r="I385" t="str">
            <v>Health</v>
          </cell>
          <cell r="J385">
            <v>1</v>
          </cell>
          <cell r="K385">
            <v>1</v>
          </cell>
          <cell r="L385">
            <v>1</v>
          </cell>
          <cell r="M385">
            <v>1</v>
          </cell>
          <cell r="N385">
            <v>1</v>
          </cell>
          <cell r="O385">
            <v>1</v>
          </cell>
          <cell r="P385">
            <v>1</v>
          </cell>
          <cell r="Q385">
            <v>1</v>
          </cell>
          <cell r="R385">
            <v>1</v>
          </cell>
          <cell r="S385">
            <v>1</v>
          </cell>
          <cell r="T385">
            <v>1</v>
          </cell>
          <cell r="U385">
            <v>1</v>
          </cell>
          <cell r="V385">
            <v>1</v>
          </cell>
          <cell r="W385">
            <v>1</v>
          </cell>
          <cell r="X385">
            <v>1</v>
          </cell>
          <cell r="Y385">
            <v>1</v>
          </cell>
          <cell r="Z385">
            <v>1</v>
          </cell>
          <cell r="AA385">
            <v>1</v>
          </cell>
          <cell r="AB385">
            <v>1</v>
          </cell>
          <cell r="AC385">
            <v>1</v>
          </cell>
        </row>
        <row r="386">
          <cell r="A386">
            <v>80</v>
          </cell>
          <cell r="B386" t="str">
            <v>Nathalia</v>
          </cell>
          <cell r="C386">
            <v>0</v>
          </cell>
          <cell r="D386">
            <v>0</v>
          </cell>
          <cell r="E386">
            <v>0</v>
          </cell>
          <cell r="F386">
            <v>0</v>
          </cell>
          <cell r="G386" t="str">
            <v>James Stockfeed</v>
          </cell>
          <cell r="H386">
            <v>200</v>
          </cell>
          <cell r="I386" t="str">
            <v>Factory/Agricult</v>
          </cell>
          <cell r="J386">
            <v>1</v>
          </cell>
          <cell r="K386">
            <v>1</v>
          </cell>
          <cell r="L386">
            <v>1</v>
          </cell>
          <cell r="M386">
            <v>1</v>
          </cell>
          <cell r="N386">
            <v>1</v>
          </cell>
          <cell r="O386">
            <v>1</v>
          </cell>
          <cell r="P386">
            <v>1</v>
          </cell>
          <cell r="Q386">
            <v>1</v>
          </cell>
          <cell r="R386">
            <v>1</v>
          </cell>
          <cell r="S386">
            <v>1</v>
          </cell>
          <cell r="T386">
            <v>1</v>
          </cell>
          <cell r="U386">
            <v>1</v>
          </cell>
          <cell r="V386">
            <v>1</v>
          </cell>
          <cell r="W386">
            <v>1</v>
          </cell>
          <cell r="X386">
            <v>1</v>
          </cell>
          <cell r="Y386">
            <v>1</v>
          </cell>
          <cell r="Z386">
            <v>1</v>
          </cell>
          <cell r="AA386">
            <v>1</v>
          </cell>
          <cell r="AB386">
            <v>1</v>
          </cell>
          <cell r="AC386">
            <v>1</v>
          </cell>
        </row>
        <row r="387">
          <cell r="A387">
            <v>80</v>
          </cell>
          <cell r="B387" t="str">
            <v>Nathalia</v>
          </cell>
          <cell r="C387">
            <v>0</v>
          </cell>
          <cell r="D387">
            <v>0</v>
          </cell>
          <cell r="E387">
            <v>0</v>
          </cell>
          <cell r="F387">
            <v>0</v>
          </cell>
          <cell r="G387" t="str">
            <v>Maloga Home Hostel - Aged</v>
          </cell>
          <cell r="H387">
            <v>200</v>
          </cell>
          <cell r="I387" t="str">
            <v>Aged Care</v>
          </cell>
          <cell r="J387">
            <v>1</v>
          </cell>
          <cell r="K387">
            <v>1</v>
          </cell>
          <cell r="L387">
            <v>1</v>
          </cell>
          <cell r="M387">
            <v>1</v>
          </cell>
          <cell r="N387">
            <v>1</v>
          </cell>
          <cell r="O387">
            <v>1</v>
          </cell>
          <cell r="P387">
            <v>1</v>
          </cell>
          <cell r="Q387">
            <v>1</v>
          </cell>
          <cell r="R387">
            <v>1</v>
          </cell>
          <cell r="S387">
            <v>1</v>
          </cell>
          <cell r="T387">
            <v>1</v>
          </cell>
          <cell r="U387">
            <v>1</v>
          </cell>
          <cell r="V387">
            <v>1</v>
          </cell>
          <cell r="W387">
            <v>1</v>
          </cell>
          <cell r="X387">
            <v>1</v>
          </cell>
          <cell r="Y387">
            <v>1</v>
          </cell>
          <cell r="Z387">
            <v>1</v>
          </cell>
          <cell r="AA387">
            <v>1</v>
          </cell>
          <cell r="AB387">
            <v>1</v>
          </cell>
          <cell r="AC387">
            <v>1</v>
          </cell>
        </row>
        <row r="388">
          <cell r="A388">
            <v>80</v>
          </cell>
          <cell r="B388" t="str">
            <v>Nathalia</v>
          </cell>
          <cell r="C388">
            <v>0</v>
          </cell>
          <cell r="D388">
            <v>0</v>
          </cell>
          <cell r="E388">
            <v>0</v>
          </cell>
          <cell r="F388">
            <v>0</v>
          </cell>
          <cell r="G388" t="str">
            <v>Nathalia &amp; District Hostel</v>
          </cell>
          <cell r="H388">
            <v>200</v>
          </cell>
          <cell r="I388" t="str">
            <v>Aged Care</v>
          </cell>
          <cell r="J388">
            <v>1</v>
          </cell>
          <cell r="K388">
            <v>1</v>
          </cell>
          <cell r="L388">
            <v>1</v>
          </cell>
          <cell r="M388">
            <v>1</v>
          </cell>
          <cell r="N388">
            <v>1</v>
          </cell>
          <cell r="O388">
            <v>1</v>
          </cell>
          <cell r="P388">
            <v>1</v>
          </cell>
          <cell r="Q388">
            <v>1</v>
          </cell>
          <cell r="R388">
            <v>1</v>
          </cell>
          <cell r="S388">
            <v>1</v>
          </cell>
          <cell r="T388">
            <v>1</v>
          </cell>
          <cell r="U388">
            <v>1</v>
          </cell>
          <cell r="V388">
            <v>1</v>
          </cell>
          <cell r="W388">
            <v>1</v>
          </cell>
          <cell r="X388">
            <v>1</v>
          </cell>
          <cell r="Y388">
            <v>1</v>
          </cell>
          <cell r="Z388">
            <v>1</v>
          </cell>
          <cell r="AA388">
            <v>1</v>
          </cell>
          <cell r="AB388">
            <v>1</v>
          </cell>
          <cell r="AC388">
            <v>1</v>
          </cell>
        </row>
        <row r="389">
          <cell r="A389">
            <v>80</v>
          </cell>
          <cell r="B389" t="str">
            <v>Nathalia</v>
          </cell>
          <cell r="C389">
            <v>0</v>
          </cell>
          <cell r="D389">
            <v>0</v>
          </cell>
          <cell r="E389">
            <v>0</v>
          </cell>
          <cell r="F389">
            <v>0</v>
          </cell>
          <cell r="G389" t="str">
            <v>Ryan Abattoirs</v>
          </cell>
          <cell r="H389">
            <v>200</v>
          </cell>
          <cell r="I389" t="str">
            <v>Abattoirs</v>
          </cell>
          <cell r="J389">
            <v>1</v>
          </cell>
          <cell r="K389">
            <v>1</v>
          </cell>
          <cell r="L389">
            <v>1</v>
          </cell>
          <cell r="M389">
            <v>1</v>
          </cell>
          <cell r="N389">
            <v>1</v>
          </cell>
          <cell r="O389">
            <v>1</v>
          </cell>
          <cell r="P389">
            <v>1</v>
          </cell>
          <cell r="Q389">
            <v>1</v>
          </cell>
          <cell r="R389">
            <v>1</v>
          </cell>
          <cell r="S389">
            <v>1</v>
          </cell>
          <cell r="T389">
            <v>1</v>
          </cell>
          <cell r="U389">
            <v>1</v>
          </cell>
          <cell r="V389">
            <v>1</v>
          </cell>
          <cell r="W389">
            <v>1</v>
          </cell>
          <cell r="X389">
            <v>1</v>
          </cell>
          <cell r="Y389">
            <v>1</v>
          </cell>
          <cell r="Z389">
            <v>1</v>
          </cell>
          <cell r="AA389">
            <v>1</v>
          </cell>
          <cell r="AB389">
            <v>1</v>
          </cell>
          <cell r="AC389">
            <v>1</v>
          </cell>
        </row>
        <row r="390">
          <cell r="A390">
            <v>80</v>
          </cell>
          <cell r="B390" t="str">
            <v>Nathalia</v>
          </cell>
          <cell r="C390">
            <v>0</v>
          </cell>
          <cell r="D390">
            <v>0</v>
          </cell>
          <cell r="E390">
            <v>0</v>
          </cell>
          <cell r="F390">
            <v>0</v>
          </cell>
          <cell r="G390" t="str">
            <v>Nathalia Nursing Home</v>
          </cell>
          <cell r="H390">
            <v>200</v>
          </cell>
          <cell r="I390" t="str">
            <v>Aged Care</v>
          </cell>
          <cell r="J390">
            <v>1</v>
          </cell>
          <cell r="K390">
            <v>1</v>
          </cell>
          <cell r="L390">
            <v>1</v>
          </cell>
          <cell r="M390">
            <v>1</v>
          </cell>
          <cell r="N390">
            <v>1</v>
          </cell>
          <cell r="O390">
            <v>1</v>
          </cell>
          <cell r="P390">
            <v>1</v>
          </cell>
          <cell r="Q390">
            <v>1</v>
          </cell>
          <cell r="R390">
            <v>1</v>
          </cell>
          <cell r="S390">
            <v>1</v>
          </cell>
          <cell r="T390">
            <v>1</v>
          </cell>
          <cell r="U390">
            <v>1</v>
          </cell>
          <cell r="V390">
            <v>1</v>
          </cell>
          <cell r="W390">
            <v>1</v>
          </cell>
          <cell r="X390">
            <v>1</v>
          </cell>
          <cell r="Y390">
            <v>1</v>
          </cell>
          <cell r="Z390">
            <v>1</v>
          </cell>
          <cell r="AA390">
            <v>1</v>
          </cell>
          <cell r="AB390">
            <v>1</v>
          </cell>
          <cell r="AC390">
            <v>1</v>
          </cell>
        </row>
        <row r="391">
          <cell r="A391">
            <v>47</v>
          </cell>
          <cell r="B391" t="str">
            <v>Cowes</v>
          </cell>
          <cell r="C391">
            <v>0</v>
          </cell>
          <cell r="D391">
            <v>0</v>
          </cell>
          <cell r="E391">
            <v>0</v>
          </cell>
          <cell r="F391">
            <v>0</v>
          </cell>
          <cell r="G391" t="str">
            <v>Anchor Bell Caravan Park</v>
          </cell>
          <cell r="H391">
            <v>200</v>
          </cell>
          <cell r="I391" t="str">
            <v>Accommodation</v>
          </cell>
          <cell r="J391">
            <v>1</v>
          </cell>
          <cell r="K391">
            <v>1</v>
          </cell>
          <cell r="L391">
            <v>1</v>
          </cell>
          <cell r="M391">
            <v>1</v>
          </cell>
          <cell r="N391">
            <v>1</v>
          </cell>
          <cell r="O391">
            <v>1</v>
          </cell>
          <cell r="P391">
            <v>1</v>
          </cell>
          <cell r="Q391">
            <v>1</v>
          </cell>
          <cell r="R391">
            <v>1</v>
          </cell>
          <cell r="S391">
            <v>1</v>
          </cell>
          <cell r="T391">
            <v>1</v>
          </cell>
          <cell r="U391">
            <v>1</v>
          </cell>
          <cell r="V391">
            <v>1</v>
          </cell>
          <cell r="W391">
            <v>1</v>
          </cell>
          <cell r="X391">
            <v>1</v>
          </cell>
          <cell r="Y391">
            <v>1</v>
          </cell>
          <cell r="Z391">
            <v>1</v>
          </cell>
          <cell r="AA391">
            <v>1</v>
          </cell>
          <cell r="AB391">
            <v>1</v>
          </cell>
          <cell r="AC391">
            <v>1</v>
          </cell>
        </row>
        <row r="392">
          <cell r="A392">
            <v>47</v>
          </cell>
          <cell r="B392" t="str">
            <v>Cowes</v>
          </cell>
          <cell r="C392">
            <v>0</v>
          </cell>
          <cell r="D392">
            <v>0</v>
          </cell>
          <cell r="E392">
            <v>0</v>
          </cell>
          <cell r="F392">
            <v>0</v>
          </cell>
          <cell r="G392" t="str">
            <v>Melaleuca Lodge</v>
          </cell>
          <cell r="H392">
            <v>200</v>
          </cell>
          <cell r="I392" t="str">
            <v>Retirement Village</v>
          </cell>
          <cell r="J392">
            <v>1</v>
          </cell>
          <cell r="K392">
            <v>1</v>
          </cell>
          <cell r="L392">
            <v>1</v>
          </cell>
          <cell r="M392">
            <v>1</v>
          </cell>
          <cell r="N392">
            <v>1</v>
          </cell>
          <cell r="O392">
            <v>1</v>
          </cell>
          <cell r="P392">
            <v>1</v>
          </cell>
          <cell r="Q392">
            <v>1</v>
          </cell>
          <cell r="R392">
            <v>1</v>
          </cell>
          <cell r="S392">
            <v>1</v>
          </cell>
          <cell r="T392">
            <v>1</v>
          </cell>
          <cell r="U392">
            <v>1</v>
          </cell>
          <cell r="V392">
            <v>1</v>
          </cell>
          <cell r="W392">
            <v>1</v>
          </cell>
          <cell r="X392">
            <v>1</v>
          </cell>
          <cell r="Y392">
            <v>1</v>
          </cell>
          <cell r="Z392">
            <v>1</v>
          </cell>
          <cell r="AA392">
            <v>1</v>
          </cell>
          <cell r="AB392">
            <v>1</v>
          </cell>
          <cell r="AC392">
            <v>1</v>
          </cell>
        </row>
        <row r="393">
          <cell r="A393">
            <v>47</v>
          </cell>
          <cell r="B393" t="str">
            <v>Cowes</v>
          </cell>
          <cell r="C393">
            <v>0</v>
          </cell>
          <cell r="D393">
            <v>0</v>
          </cell>
          <cell r="E393">
            <v>0</v>
          </cell>
          <cell r="F393">
            <v>0</v>
          </cell>
          <cell r="G393" t="str">
            <v>Penguin Resort</v>
          </cell>
          <cell r="H393">
            <v>200</v>
          </cell>
          <cell r="I393" t="str">
            <v>Retirement Village</v>
          </cell>
          <cell r="J393">
            <v>1</v>
          </cell>
          <cell r="K393">
            <v>1</v>
          </cell>
          <cell r="L393">
            <v>1</v>
          </cell>
          <cell r="M393">
            <v>1</v>
          </cell>
          <cell r="N393">
            <v>1</v>
          </cell>
          <cell r="O393">
            <v>1</v>
          </cell>
          <cell r="P393">
            <v>1</v>
          </cell>
          <cell r="Q393">
            <v>1</v>
          </cell>
          <cell r="R393">
            <v>1</v>
          </cell>
          <cell r="S393">
            <v>1</v>
          </cell>
          <cell r="T393">
            <v>1</v>
          </cell>
          <cell r="U393">
            <v>1</v>
          </cell>
          <cell r="V393">
            <v>1</v>
          </cell>
          <cell r="W393">
            <v>1</v>
          </cell>
          <cell r="X393">
            <v>1</v>
          </cell>
          <cell r="Y393">
            <v>1</v>
          </cell>
          <cell r="Z393">
            <v>1</v>
          </cell>
          <cell r="AA393">
            <v>1</v>
          </cell>
          <cell r="AB393">
            <v>1</v>
          </cell>
          <cell r="AC393">
            <v>1</v>
          </cell>
        </row>
        <row r="394">
          <cell r="A394">
            <v>47</v>
          </cell>
          <cell r="B394" t="str">
            <v>Cowes</v>
          </cell>
          <cell r="C394">
            <v>0</v>
          </cell>
          <cell r="D394">
            <v>0</v>
          </cell>
          <cell r="E394">
            <v>0</v>
          </cell>
          <cell r="F394">
            <v>0</v>
          </cell>
          <cell r="G394" t="str">
            <v>Phillip Island Nature Park</v>
          </cell>
          <cell r="H394">
            <v>200</v>
          </cell>
          <cell r="I394" t="str">
            <v>Tourist Attraction</v>
          </cell>
          <cell r="J394">
            <v>1</v>
          </cell>
          <cell r="K394">
            <v>1</v>
          </cell>
          <cell r="L394">
            <v>1</v>
          </cell>
          <cell r="M394">
            <v>1</v>
          </cell>
          <cell r="N394">
            <v>1</v>
          </cell>
          <cell r="O394">
            <v>1</v>
          </cell>
          <cell r="P394">
            <v>1</v>
          </cell>
          <cell r="Q394">
            <v>1</v>
          </cell>
          <cell r="R394">
            <v>1</v>
          </cell>
          <cell r="S394">
            <v>1</v>
          </cell>
          <cell r="T394">
            <v>1</v>
          </cell>
          <cell r="U394">
            <v>1</v>
          </cell>
          <cell r="V394">
            <v>1</v>
          </cell>
          <cell r="W394">
            <v>1</v>
          </cell>
          <cell r="X394">
            <v>1</v>
          </cell>
          <cell r="Y394">
            <v>1</v>
          </cell>
          <cell r="Z394">
            <v>1</v>
          </cell>
          <cell r="AA394">
            <v>1</v>
          </cell>
          <cell r="AB394">
            <v>1</v>
          </cell>
          <cell r="AC394">
            <v>1</v>
          </cell>
        </row>
        <row r="395">
          <cell r="A395">
            <v>47</v>
          </cell>
          <cell r="B395" t="str">
            <v>Cowes</v>
          </cell>
          <cell r="C395">
            <v>0</v>
          </cell>
          <cell r="D395">
            <v>0</v>
          </cell>
          <cell r="E395">
            <v>0</v>
          </cell>
          <cell r="F395">
            <v>0</v>
          </cell>
          <cell r="G395" t="str">
            <v>The Continental</v>
          </cell>
          <cell r="H395">
            <v>200</v>
          </cell>
          <cell r="I395" t="str">
            <v>Hotel Conference</v>
          </cell>
          <cell r="J395">
            <v>1</v>
          </cell>
          <cell r="K395">
            <v>1</v>
          </cell>
          <cell r="L395">
            <v>1</v>
          </cell>
          <cell r="M395">
            <v>1</v>
          </cell>
          <cell r="N395">
            <v>1</v>
          </cell>
          <cell r="O395">
            <v>1</v>
          </cell>
          <cell r="P395">
            <v>1</v>
          </cell>
          <cell r="Q395">
            <v>1</v>
          </cell>
          <cell r="R395">
            <v>1</v>
          </cell>
          <cell r="S395">
            <v>1</v>
          </cell>
          <cell r="T395">
            <v>1</v>
          </cell>
          <cell r="U395">
            <v>1</v>
          </cell>
          <cell r="V395">
            <v>1</v>
          </cell>
          <cell r="W395">
            <v>1</v>
          </cell>
          <cell r="X395">
            <v>1</v>
          </cell>
          <cell r="Y395">
            <v>1</v>
          </cell>
          <cell r="Z395">
            <v>1</v>
          </cell>
          <cell r="AA395">
            <v>1</v>
          </cell>
          <cell r="AB395">
            <v>1</v>
          </cell>
          <cell r="AC395">
            <v>1</v>
          </cell>
        </row>
        <row r="396">
          <cell r="A396">
            <v>47</v>
          </cell>
          <cell r="B396" t="str">
            <v>Cowes</v>
          </cell>
          <cell r="C396">
            <v>0</v>
          </cell>
          <cell r="D396">
            <v>0</v>
          </cell>
          <cell r="E396">
            <v>0</v>
          </cell>
          <cell r="F396">
            <v>0</v>
          </cell>
          <cell r="G396" t="str">
            <v>Warley Hospital</v>
          </cell>
          <cell r="H396">
            <v>200</v>
          </cell>
          <cell r="I396" t="str">
            <v>Private Hospital</v>
          </cell>
          <cell r="J396">
            <v>1</v>
          </cell>
          <cell r="K396">
            <v>1</v>
          </cell>
          <cell r="L396">
            <v>1</v>
          </cell>
          <cell r="M396">
            <v>1</v>
          </cell>
          <cell r="N396">
            <v>1</v>
          </cell>
          <cell r="O396">
            <v>1</v>
          </cell>
          <cell r="P396">
            <v>1</v>
          </cell>
          <cell r="Q396">
            <v>1</v>
          </cell>
          <cell r="R396">
            <v>1</v>
          </cell>
          <cell r="S396">
            <v>1</v>
          </cell>
          <cell r="T396">
            <v>1</v>
          </cell>
          <cell r="U396">
            <v>1</v>
          </cell>
          <cell r="V396">
            <v>1</v>
          </cell>
          <cell r="W396">
            <v>1</v>
          </cell>
          <cell r="X396">
            <v>1</v>
          </cell>
          <cell r="Y396">
            <v>1</v>
          </cell>
          <cell r="Z396">
            <v>1</v>
          </cell>
          <cell r="AA396">
            <v>1</v>
          </cell>
          <cell r="AB396">
            <v>1</v>
          </cell>
          <cell r="AC396">
            <v>1</v>
          </cell>
        </row>
        <row r="397">
          <cell r="A397">
            <v>47</v>
          </cell>
          <cell r="B397" t="str">
            <v>Cowes</v>
          </cell>
          <cell r="C397">
            <v>0</v>
          </cell>
          <cell r="D397">
            <v>0</v>
          </cell>
          <cell r="E397">
            <v>0</v>
          </cell>
          <cell r="F397">
            <v>0</v>
          </cell>
          <cell r="G397" t="str">
            <v>Banfields</v>
          </cell>
          <cell r="H397">
            <v>200</v>
          </cell>
          <cell r="I397" t="str">
            <v>Hotel/Conference</v>
          </cell>
          <cell r="J397">
            <v>1</v>
          </cell>
          <cell r="K397">
            <v>1</v>
          </cell>
          <cell r="L397">
            <v>1</v>
          </cell>
          <cell r="M397">
            <v>1</v>
          </cell>
          <cell r="N397">
            <v>1</v>
          </cell>
          <cell r="O397">
            <v>1</v>
          </cell>
          <cell r="P397">
            <v>1</v>
          </cell>
          <cell r="Q397">
            <v>1</v>
          </cell>
          <cell r="R397">
            <v>1</v>
          </cell>
          <cell r="S397">
            <v>1</v>
          </cell>
          <cell r="T397">
            <v>1</v>
          </cell>
          <cell r="U397">
            <v>1</v>
          </cell>
          <cell r="V397">
            <v>1</v>
          </cell>
          <cell r="W397">
            <v>1</v>
          </cell>
          <cell r="X397">
            <v>1</v>
          </cell>
          <cell r="Y397">
            <v>1</v>
          </cell>
          <cell r="Z397">
            <v>1</v>
          </cell>
          <cell r="AA397">
            <v>1</v>
          </cell>
          <cell r="AB397">
            <v>1</v>
          </cell>
          <cell r="AC397">
            <v>1</v>
          </cell>
        </row>
        <row r="398">
          <cell r="A398">
            <v>47</v>
          </cell>
          <cell r="B398" t="str">
            <v>Cowes</v>
          </cell>
          <cell r="C398">
            <v>0</v>
          </cell>
          <cell r="D398">
            <v>0</v>
          </cell>
          <cell r="E398">
            <v>0</v>
          </cell>
          <cell r="F398">
            <v>0</v>
          </cell>
          <cell r="G398" t="str">
            <v>Sherlock Wheelbarrows</v>
          </cell>
          <cell r="H398">
            <v>200</v>
          </cell>
          <cell r="I398" t="str">
            <v>Manufacturer</v>
          </cell>
          <cell r="J398">
            <v>1</v>
          </cell>
          <cell r="K398">
            <v>1</v>
          </cell>
          <cell r="L398">
            <v>1</v>
          </cell>
          <cell r="M398">
            <v>1</v>
          </cell>
          <cell r="N398">
            <v>1</v>
          </cell>
          <cell r="O398">
            <v>1</v>
          </cell>
          <cell r="P398">
            <v>1</v>
          </cell>
          <cell r="Q398">
            <v>1</v>
          </cell>
          <cell r="R398">
            <v>1</v>
          </cell>
          <cell r="S398">
            <v>1</v>
          </cell>
          <cell r="T398">
            <v>1</v>
          </cell>
          <cell r="U398">
            <v>1</v>
          </cell>
          <cell r="V398">
            <v>1</v>
          </cell>
          <cell r="W398">
            <v>1</v>
          </cell>
          <cell r="X398">
            <v>1</v>
          </cell>
          <cell r="Y398">
            <v>1</v>
          </cell>
          <cell r="Z398">
            <v>1</v>
          </cell>
          <cell r="AA398">
            <v>1</v>
          </cell>
          <cell r="AB398">
            <v>1</v>
          </cell>
          <cell r="AC398">
            <v>1</v>
          </cell>
        </row>
        <row r="399">
          <cell r="A399">
            <v>47</v>
          </cell>
          <cell r="B399" t="str">
            <v>Cowes</v>
          </cell>
          <cell r="C399">
            <v>0</v>
          </cell>
          <cell r="D399">
            <v>0</v>
          </cell>
          <cell r="E399">
            <v>0</v>
          </cell>
          <cell r="F399">
            <v>0</v>
          </cell>
          <cell r="G399" t="str">
            <v>The Jetty</v>
          </cell>
          <cell r="H399">
            <v>200</v>
          </cell>
          <cell r="I399" t="str">
            <v>Restaurant</v>
          </cell>
          <cell r="J399">
            <v>1</v>
          </cell>
          <cell r="K399">
            <v>1</v>
          </cell>
          <cell r="L399">
            <v>1</v>
          </cell>
          <cell r="M399">
            <v>1</v>
          </cell>
          <cell r="N399">
            <v>1</v>
          </cell>
          <cell r="O399">
            <v>1</v>
          </cell>
          <cell r="P399">
            <v>1</v>
          </cell>
          <cell r="Q399">
            <v>1</v>
          </cell>
          <cell r="R399">
            <v>1</v>
          </cell>
          <cell r="S399">
            <v>1</v>
          </cell>
          <cell r="T399">
            <v>1</v>
          </cell>
          <cell r="U399">
            <v>1</v>
          </cell>
          <cell r="V399">
            <v>1</v>
          </cell>
          <cell r="W399">
            <v>1</v>
          </cell>
          <cell r="X399">
            <v>1</v>
          </cell>
          <cell r="Y399">
            <v>1</v>
          </cell>
          <cell r="Z399">
            <v>1</v>
          </cell>
          <cell r="AA399">
            <v>1</v>
          </cell>
          <cell r="AB399">
            <v>1</v>
          </cell>
          <cell r="AC399">
            <v>1</v>
          </cell>
        </row>
        <row r="400">
          <cell r="A400">
            <v>74</v>
          </cell>
          <cell r="B400" t="str">
            <v>Inverloch</v>
          </cell>
          <cell r="C400">
            <v>0</v>
          </cell>
          <cell r="D400">
            <v>0</v>
          </cell>
          <cell r="E400">
            <v>0</v>
          </cell>
          <cell r="F400">
            <v>0</v>
          </cell>
          <cell r="G400" t="str">
            <v>Inlet Hotel</v>
          </cell>
          <cell r="H400">
            <v>200</v>
          </cell>
          <cell r="I400" t="str">
            <v>Hotel</v>
          </cell>
          <cell r="J400">
            <v>1</v>
          </cell>
          <cell r="K400">
            <v>1</v>
          </cell>
          <cell r="L400">
            <v>1</v>
          </cell>
          <cell r="M400">
            <v>1</v>
          </cell>
          <cell r="N400">
            <v>1</v>
          </cell>
          <cell r="O400">
            <v>1</v>
          </cell>
          <cell r="P400">
            <v>1</v>
          </cell>
          <cell r="Q400">
            <v>1</v>
          </cell>
          <cell r="R400">
            <v>1</v>
          </cell>
          <cell r="S400">
            <v>1</v>
          </cell>
          <cell r="T400">
            <v>1</v>
          </cell>
          <cell r="U400">
            <v>1</v>
          </cell>
          <cell r="V400">
            <v>1</v>
          </cell>
          <cell r="W400">
            <v>1</v>
          </cell>
          <cell r="X400">
            <v>1</v>
          </cell>
          <cell r="Y400">
            <v>1</v>
          </cell>
          <cell r="Z400">
            <v>1</v>
          </cell>
          <cell r="AA400">
            <v>1</v>
          </cell>
          <cell r="AB400">
            <v>1</v>
          </cell>
          <cell r="AC400">
            <v>1</v>
          </cell>
        </row>
        <row r="401">
          <cell r="A401">
            <v>74</v>
          </cell>
          <cell r="B401" t="str">
            <v>Inverloch</v>
          </cell>
          <cell r="C401">
            <v>0</v>
          </cell>
          <cell r="D401">
            <v>0</v>
          </cell>
          <cell r="E401">
            <v>0</v>
          </cell>
          <cell r="F401">
            <v>0</v>
          </cell>
          <cell r="G401" t="str">
            <v>Seahaven Community Centre</v>
          </cell>
          <cell r="H401">
            <v>200</v>
          </cell>
          <cell r="I401" t="str">
            <v>Aged Care Facility</v>
          </cell>
          <cell r="J401">
            <v>1</v>
          </cell>
          <cell r="K401">
            <v>1</v>
          </cell>
          <cell r="L401">
            <v>1</v>
          </cell>
          <cell r="M401">
            <v>1</v>
          </cell>
          <cell r="N401">
            <v>1</v>
          </cell>
          <cell r="O401">
            <v>1</v>
          </cell>
          <cell r="P401">
            <v>1</v>
          </cell>
          <cell r="Q401">
            <v>1</v>
          </cell>
          <cell r="R401">
            <v>1</v>
          </cell>
          <cell r="S401">
            <v>1</v>
          </cell>
          <cell r="T401">
            <v>1</v>
          </cell>
          <cell r="U401">
            <v>1</v>
          </cell>
          <cell r="V401">
            <v>1</v>
          </cell>
          <cell r="W401">
            <v>1</v>
          </cell>
          <cell r="X401">
            <v>1</v>
          </cell>
          <cell r="Y401">
            <v>1</v>
          </cell>
          <cell r="Z401">
            <v>1</v>
          </cell>
          <cell r="AA401">
            <v>1</v>
          </cell>
          <cell r="AB401">
            <v>1</v>
          </cell>
          <cell r="AC401">
            <v>1</v>
          </cell>
        </row>
        <row r="402">
          <cell r="A402">
            <v>74</v>
          </cell>
          <cell r="B402" t="str">
            <v>Inverloch</v>
          </cell>
          <cell r="C402">
            <v>0</v>
          </cell>
          <cell r="D402">
            <v>0</v>
          </cell>
          <cell r="E402">
            <v>0</v>
          </cell>
          <cell r="F402">
            <v>0</v>
          </cell>
          <cell r="G402" t="str">
            <v>Inverloch Central Motor Inn</v>
          </cell>
          <cell r="H402">
            <v>200</v>
          </cell>
          <cell r="I402" t="str">
            <v>Motel</v>
          </cell>
          <cell r="J402">
            <v>1</v>
          </cell>
          <cell r="K402">
            <v>1</v>
          </cell>
          <cell r="L402">
            <v>1</v>
          </cell>
          <cell r="M402">
            <v>1</v>
          </cell>
          <cell r="N402">
            <v>1</v>
          </cell>
          <cell r="O402">
            <v>1</v>
          </cell>
          <cell r="P402">
            <v>1</v>
          </cell>
          <cell r="Q402">
            <v>1</v>
          </cell>
          <cell r="R402">
            <v>1</v>
          </cell>
          <cell r="S402">
            <v>1</v>
          </cell>
          <cell r="T402">
            <v>1</v>
          </cell>
          <cell r="U402">
            <v>1</v>
          </cell>
          <cell r="V402">
            <v>1</v>
          </cell>
          <cell r="W402">
            <v>1</v>
          </cell>
          <cell r="X402">
            <v>1</v>
          </cell>
          <cell r="Y402">
            <v>1</v>
          </cell>
          <cell r="Z402">
            <v>1</v>
          </cell>
          <cell r="AA402">
            <v>1</v>
          </cell>
          <cell r="AB402">
            <v>1</v>
          </cell>
          <cell r="AC402">
            <v>1</v>
          </cell>
        </row>
        <row r="403">
          <cell r="A403">
            <v>74</v>
          </cell>
          <cell r="B403" t="str">
            <v>Inverloch</v>
          </cell>
          <cell r="C403">
            <v>0</v>
          </cell>
          <cell r="D403">
            <v>0</v>
          </cell>
          <cell r="E403">
            <v>0</v>
          </cell>
          <cell r="F403">
            <v>0</v>
          </cell>
          <cell r="G403" t="str">
            <v>Inverloch West Beach Caravan Park</v>
          </cell>
          <cell r="H403">
            <v>200</v>
          </cell>
          <cell r="I403" t="str">
            <v>Caravan Park</v>
          </cell>
          <cell r="J403">
            <v>1</v>
          </cell>
          <cell r="K403">
            <v>1</v>
          </cell>
          <cell r="L403">
            <v>1</v>
          </cell>
          <cell r="M403">
            <v>1</v>
          </cell>
          <cell r="N403">
            <v>1</v>
          </cell>
          <cell r="O403">
            <v>1</v>
          </cell>
          <cell r="P403">
            <v>1</v>
          </cell>
          <cell r="Q403">
            <v>1</v>
          </cell>
          <cell r="R403">
            <v>1</v>
          </cell>
          <cell r="S403">
            <v>1</v>
          </cell>
          <cell r="T403">
            <v>1</v>
          </cell>
          <cell r="U403">
            <v>1</v>
          </cell>
          <cell r="V403">
            <v>1</v>
          </cell>
          <cell r="W403">
            <v>1</v>
          </cell>
          <cell r="X403">
            <v>1</v>
          </cell>
          <cell r="Y403">
            <v>1</v>
          </cell>
          <cell r="Z403">
            <v>1</v>
          </cell>
          <cell r="AA403">
            <v>1</v>
          </cell>
          <cell r="AB403">
            <v>1</v>
          </cell>
          <cell r="AC403">
            <v>1</v>
          </cell>
        </row>
        <row r="404">
          <cell r="A404">
            <v>74</v>
          </cell>
          <cell r="B404" t="str">
            <v>Inverloch</v>
          </cell>
          <cell r="C404">
            <v>0</v>
          </cell>
          <cell r="D404">
            <v>0</v>
          </cell>
          <cell r="E404">
            <v>0</v>
          </cell>
          <cell r="F404">
            <v>0</v>
          </cell>
          <cell r="G404" t="str">
            <v>Inverloch Motel</v>
          </cell>
          <cell r="H404">
            <v>200</v>
          </cell>
          <cell r="I404" t="str">
            <v>Motel</v>
          </cell>
          <cell r="J404">
            <v>1</v>
          </cell>
          <cell r="K404">
            <v>1</v>
          </cell>
          <cell r="L404">
            <v>1</v>
          </cell>
          <cell r="M404">
            <v>1</v>
          </cell>
          <cell r="N404">
            <v>1</v>
          </cell>
          <cell r="O404">
            <v>1</v>
          </cell>
          <cell r="P404">
            <v>1</v>
          </cell>
          <cell r="Q404">
            <v>1</v>
          </cell>
          <cell r="R404">
            <v>1</v>
          </cell>
          <cell r="S404">
            <v>1</v>
          </cell>
          <cell r="T404">
            <v>1</v>
          </cell>
          <cell r="U404">
            <v>1</v>
          </cell>
          <cell r="V404">
            <v>1</v>
          </cell>
          <cell r="W404">
            <v>1</v>
          </cell>
          <cell r="X404">
            <v>1</v>
          </cell>
          <cell r="Y404">
            <v>1</v>
          </cell>
          <cell r="Z404">
            <v>1</v>
          </cell>
          <cell r="AA404">
            <v>1</v>
          </cell>
          <cell r="AB404">
            <v>1</v>
          </cell>
          <cell r="AC404">
            <v>1</v>
          </cell>
        </row>
        <row r="405">
          <cell r="A405">
            <v>74</v>
          </cell>
          <cell r="B405" t="str">
            <v>Inverloch</v>
          </cell>
          <cell r="C405">
            <v>0</v>
          </cell>
          <cell r="D405">
            <v>0</v>
          </cell>
          <cell r="E405">
            <v>0</v>
          </cell>
          <cell r="F405">
            <v>0</v>
          </cell>
          <cell r="G405" t="str">
            <v>Esplanade Hotel</v>
          </cell>
          <cell r="H405">
            <v>200</v>
          </cell>
          <cell r="I405" t="str">
            <v>Hotel</v>
          </cell>
          <cell r="J405">
            <v>1</v>
          </cell>
          <cell r="K405">
            <v>1</v>
          </cell>
          <cell r="L405">
            <v>1</v>
          </cell>
          <cell r="M405">
            <v>1</v>
          </cell>
          <cell r="N405">
            <v>1</v>
          </cell>
          <cell r="O405">
            <v>1</v>
          </cell>
          <cell r="P405">
            <v>1</v>
          </cell>
          <cell r="Q405">
            <v>1</v>
          </cell>
          <cell r="R405">
            <v>1</v>
          </cell>
          <cell r="S405">
            <v>1</v>
          </cell>
          <cell r="T405">
            <v>1</v>
          </cell>
          <cell r="U405">
            <v>1</v>
          </cell>
          <cell r="V405">
            <v>1</v>
          </cell>
          <cell r="W405">
            <v>1</v>
          </cell>
          <cell r="X405">
            <v>1</v>
          </cell>
          <cell r="Y405">
            <v>1</v>
          </cell>
          <cell r="Z405">
            <v>1</v>
          </cell>
          <cell r="AA405">
            <v>1</v>
          </cell>
          <cell r="AB405">
            <v>1</v>
          </cell>
          <cell r="AC405">
            <v>1</v>
          </cell>
        </row>
        <row r="406">
          <cell r="A406">
            <v>74</v>
          </cell>
          <cell r="B406" t="str">
            <v>Inverloch</v>
          </cell>
          <cell r="C406">
            <v>0</v>
          </cell>
          <cell r="D406">
            <v>0</v>
          </cell>
          <cell r="E406">
            <v>0</v>
          </cell>
          <cell r="F406">
            <v>0</v>
          </cell>
          <cell r="G406" t="str">
            <v>Inverloch Holiday Park</v>
          </cell>
          <cell r="H406">
            <v>200</v>
          </cell>
          <cell r="I406" t="str">
            <v>Caravan Park</v>
          </cell>
          <cell r="J406">
            <v>1</v>
          </cell>
          <cell r="K406">
            <v>1</v>
          </cell>
          <cell r="L406">
            <v>1</v>
          </cell>
          <cell r="M406">
            <v>1</v>
          </cell>
          <cell r="N406">
            <v>1</v>
          </cell>
          <cell r="O406">
            <v>1</v>
          </cell>
          <cell r="P406">
            <v>1</v>
          </cell>
          <cell r="Q406">
            <v>1</v>
          </cell>
          <cell r="R406">
            <v>1</v>
          </cell>
          <cell r="S406">
            <v>1</v>
          </cell>
          <cell r="T406">
            <v>1</v>
          </cell>
          <cell r="U406">
            <v>1</v>
          </cell>
          <cell r="V406">
            <v>1</v>
          </cell>
          <cell r="W406">
            <v>1</v>
          </cell>
          <cell r="X406">
            <v>1</v>
          </cell>
          <cell r="Y406">
            <v>1</v>
          </cell>
          <cell r="Z406">
            <v>1</v>
          </cell>
          <cell r="AA406">
            <v>1</v>
          </cell>
          <cell r="AB406">
            <v>1</v>
          </cell>
          <cell r="AC406">
            <v>1</v>
          </cell>
        </row>
        <row r="407">
          <cell r="A407">
            <v>109</v>
          </cell>
          <cell r="B407" t="str">
            <v>San Remo</v>
          </cell>
          <cell r="C407">
            <v>0</v>
          </cell>
          <cell r="D407">
            <v>0</v>
          </cell>
          <cell r="E407">
            <v>0</v>
          </cell>
          <cell r="F407">
            <v>0</v>
          </cell>
          <cell r="G407" t="str">
            <v>Phillip Island Caravan Park</v>
          </cell>
          <cell r="H407">
            <v>200</v>
          </cell>
          <cell r="I407" t="str">
            <v>Caravan Park</v>
          </cell>
          <cell r="J407">
            <v>1</v>
          </cell>
          <cell r="K407">
            <v>1</v>
          </cell>
          <cell r="L407">
            <v>1</v>
          </cell>
          <cell r="M407">
            <v>1</v>
          </cell>
          <cell r="N407">
            <v>1</v>
          </cell>
          <cell r="O407">
            <v>1</v>
          </cell>
          <cell r="P407">
            <v>1</v>
          </cell>
          <cell r="Q407">
            <v>1</v>
          </cell>
          <cell r="R407">
            <v>1</v>
          </cell>
          <cell r="S407">
            <v>1</v>
          </cell>
          <cell r="T407">
            <v>1</v>
          </cell>
          <cell r="U407">
            <v>1</v>
          </cell>
          <cell r="V407">
            <v>1</v>
          </cell>
          <cell r="W407">
            <v>1</v>
          </cell>
          <cell r="X407">
            <v>1</v>
          </cell>
          <cell r="Y407">
            <v>1</v>
          </cell>
          <cell r="Z407">
            <v>1</v>
          </cell>
          <cell r="AA407">
            <v>1</v>
          </cell>
          <cell r="AB407">
            <v>1</v>
          </cell>
          <cell r="AC407">
            <v>1</v>
          </cell>
        </row>
        <row r="408">
          <cell r="A408">
            <v>109</v>
          </cell>
          <cell r="B408" t="str">
            <v>San Remo</v>
          </cell>
          <cell r="C408">
            <v>0</v>
          </cell>
          <cell r="D408">
            <v>0</v>
          </cell>
          <cell r="E408">
            <v>0</v>
          </cell>
          <cell r="F408">
            <v>0</v>
          </cell>
          <cell r="G408" t="str">
            <v>Absel</v>
          </cell>
          <cell r="H408">
            <v>200</v>
          </cell>
          <cell r="I408" t="str">
            <v>Abalone Processor</v>
          </cell>
          <cell r="J408">
            <v>1</v>
          </cell>
          <cell r="K408">
            <v>1</v>
          </cell>
          <cell r="L408">
            <v>1</v>
          </cell>
          <cell r="M408">
            <v>1</v>
          </cell>
          <cell r="N408">
            <v>1</v>
          </cell>
          <cell r="O408">
            <v>1</v>
          </cell>
          <cell r="P408">
            <v>1</v>
          </cell>
          <cell r="Q408">
            <v>1</v>
          </cell>
          <cell r="R408">
            <v>1</v>
          </cell>
          <cell r="S408">
            <v>1</v>
          </cell>
          <cell r="T408">
            <v>1</v>
          </cell>
          <cell r="U408">
            <v>1</v>
          </cell>
          <cell r="V408">
            <v>1</v>
          </cell>
          <cell r="W408">
            <v>1</v>
          </cell>
          <cell r="X408">
            <v>1</v>
          </cell>
          <cell r="Y408">
            <v>1</v>
          </cell>
          <cell r="Z408">
            <v>1</v>
          </cell>
          <cell r="AA408">
            <v>1</v>
          </cell>
          <cell r="AB408">
            <v>1</v>
          </cell>
          <cell r="AC408">
            <v>1</v>
          </cell>
        </row>
        <row r="409">
          <cell r="A409">
            <v>109</v>
          </cell>
          <cell r="B409" t="str">
            <v>San Remo</v>
          </cell>
          <cell r="C409">
            <v>0</v>
          </cell>
          <cell r="D409">
            <v>0</v>
          </cell>
          <cell r="E409">
            <v>0</v>
          </cell>
          <cell r="F409">
            <v>0</v>
          </cell>
          <cell r="G409" t="str">
            <v>The Big Flower Farm</v>
          </cell>
          <cell r="H409">
            <v>200</v>
          </cell>
          <cell r="I409" t="str">
            <v>Flower Export</v>
          </cell>
          <cell r="J409">
            <v>1</v>
          </cell>
          <cell r="K409">
            <v>1</v>
          </cell>
          <cell r="L409">
            <v>1</v>
          </cell>
          <cell r="M409">
            <v>1</v>
          </cell>
          <cell r="N409">
            <v>1</v>
          </cell>
          <cell r="O409">
            <v>1</v>
          </cell>
          <cell r="P409">
            <v>1</v>
          </cell>
          <cell r="Q409">
            <v>1</v>
          </cell>
          <cell r="R409">
            <v>1</v>
          </cell>
          <cell r="S409">
            <v>1</v>
          </cell>
          <cell r="T409">
            <v>1</v>
          </cell>
          <cell r="U409">
            <v>1</v>
          </cell>
          <cell r="V409">
            <v>1</v>
          </cell>
          <cell r="W409">
            <v>1</v>
          </cell>
          <cell r="X409">
            <v>1</v>
          </cell>
          <cell r="Y409">
            <v>1</v>
          </cell>
          <cell r="Z409">
            <v>1</v>
          </cell>
          <cell r="AA409">
            <v>1</v>
          </cell>
          <cell r="AB409">
            <v>1</v>
          </cell>
          <cell r="AC409">
            <v>1</v>
          </cell>
        </row>
        <row r="410">
          <cell r="A410">
            <v>59</v>
          </cell>
          <cell r="B410" t="str">
            <v>Wonthaggi</v>
          </cell>
          <cell r="C410">
            <v>0</v>
          </cell>
          <cell r="D410">
            <v>0</v>
          </cell>
          <cell r="E410">
            <v>0</v>
          </cell>
          <cell r="F410">
            <v>0</v>
          </cell>
          <cell r="G410" t="str">
            <v>Tabro Meats</v>
          </cell>
          <cell r="H410">
            <v>200</v>
          </cell>
          <cell r="I410" t="str">
            <v>Export Abattoir</v>
          </cell>
          <cell r="J410">
            <v>1</v>
          </cell>
          <cell r="K410">
            <v>1</v>
          </cell>
          <cell r="L410">
            <v>1</v>
          </cell>
          <cell r="M410">
            <v>1</v>
          </cell>
          <cell r="N410">
            <v>1</v>
          </cell>
          <cell r="O410">
            <v>1</v>
          </cell>
          <cell r="P410">
            <v>1</v>
          </cell>
          <cell r="Q410">
            <v>1</v>
          </cell>
          <cell r="R410">
            <v>1</v>
          </cell>
          <cell r="S410">
            <v>1</v>
          </cell>
          <cell r="T410">
            <v>1</v>
          </cell>
          <cell r="U410">
            <v>1</v>
          </cell>
          <cell r="V410">
            <v>1</v>
          </cell>
          <cell r="W410">
            <v>1</v>
          </cell>
          <cell r="X410">
            <v>1</v>
          </cell>
          <cell r="Y410">
            <v>1</v>
          </cell>
          <cell r="Z410">
            <v>1</v>
          </cell>
          <cell r="AA410">
            <v>1</v>
          </cell>
          <cell r="AB410">
            <v>1</v>
          </cell>
          <cell r="AC410">
            <v>1</v>
          </cell>
        </row>
        <row r="411">
          <cell r="A411">
            <v>59</v>
          </cell>
          <cell r="B411" t="str">
            <v>Wonthaggi</v>
          </cell>
          <cell r="C411">
            <v>0</v>
          </cell>
          <cell r="D411">
            <v>0</v>
          </cell>
          <cell r="E411">
            <v>0</v>
          </cell>
          <cell r="F411">
            <v>0</v>
          </cell>
          <cell r="G411" t="str">
            <v>Wonthaggi &amp; District Hospital</v>
          </cell>
          <cell r="H411">
            <v>200</v>
          </cell>
          <cell r="I411" t="str">
            <v>Health Services</v>
          </cell>
          <cell r="J411">
            <v>1</v>
          </cell>
          <cell r="K411">
            <v>1</v>
          </cell>
          <cell r="L411">
            <v>1</v>
          </cell>
          <cell r="M411">
            <v>1</v>
          </cell>
          <cell r="N411">
            <v>1</v>
          </cell>
          <cell r="O411">
            <v>1</v>
          </cell>
          <cell r="P411">
            <v>1</v>
          </cell>
          <cell r="Q411">
            <v>1</v>
          </cell>
          <cell r="R411">
            <v>1</v>
          </cell>
          <cell r="S411">
            <v>1</v>
          </cell>
          <cell r="T411">
            <v>1</v>
          </cell>
          <cell r="U411">
            <v>1</v>
          </cell>
          <cell r="V411">
            <v>1</v>
          </cell>
          <cell r="W411">
            <v>1</v>
          </cell>
          <cell r="X411">
            <v>1</v>
          </cell>
          <cell r="Y411">
            <v>1</v>
          </cell>
          <cell r="Z411">
            <v>1</v>
          </cell>
          <cell r="AA411">
            <v>1</v>
          </cell>
          <cell r="AB411">
            <v>1</v>
          </cell>
          <cell r="AC411">
            <v>1</v>
          </cell>
        </row>
        <row r="412">
          <cell r="A412">
            <v>59</v>
          </cell>
          <cell r="B412" t="str">
            <v>Wonthaggi</v>
          </cell>
          <cell r="C412">
            <v>0</v>
          </cell>
          <cell r="D412">
            <v>0</v>
          </cell>
          <cell r="E412">
            <v>0</v>
          </cell>
          <cell r="F412">
            <v>0</v>
          </cell>
          <cell r="G412" t="str">
            <v>Coalfields Caravan Park</v>
          </cell>
          <cell r="H412">
            <v>200</v>
          </cell>
          <cell r="I412" t="str">
            <v>Accommodation</v>
          </cell>
          <cell r="J412">
            <v>1</v>
          </cell>
          <cell r="K412">
            <v>1</v>
          </cell>
          <cell r="L412">
            <v>1</v>
          </cell>
          <cell r="M412">
            <v>1</v>
          </cell>
          <cell r="N412">
            <v>1</v>
          </cell>
          <cell r="O412">
            <v>1</v>
          </cell>
          <cell r="P412">
            <v>1</v>
          </cell>
          <cell r="Q412">
            <v>1</v>
          </cell>
          <cell r="R412">
            <v>1</v>
          </cell>
          <cell r="S412">
            <v>1</v>
          </cell>
          <cell r="T412">
            <v>1</v>
          </cell>
          <cell r="U412">
            <v>1</v>
          </cell>
          <cell r="V412">
            <v>1</v>
          </cell>
          <cell r="W412">
            <v>1</v>
          </cell>
          <cell r="X412">
            <v>1</v>
          </cell>
          <cell r="Y412">
            <v>1</v>
          </cell>
          <cell r="Z412">
            <v>1</v>
          </cell>
          <cell r="AA412">
            <v>1</v>
          </cell>
          <cell r="AB412">
            <v>1</v>
          </cell>
          <cell r="AC412">
            <v>1</v>
          </cell>
        </row>
        <row r="413">
          <cell r="A413">
            <v>59</v>
          </cell>
          <cell r="B413" t="str">
            <v>Wonthaggi</v>
          </cell>
          <cell r="C413">
            <v>0</v>
          </cell>
          <cell r="D413">
            <v>0</v>
          </cell>
          <cell r="E413">
            <v>0</v>
          </cell>
          <cell r="F413">
            <v>0</v>
          </cell>
          <cell r="G413" t="str">
            <v>St Jospeh's Primary School</v>
          </cell>
          <cell r="H413">
            <v>200</v>
          </cell>
          <cell r="I413" t="str">
            <v>Primary School</v>
          </cell>
          <cell r="J413">
            <v>1</v>
          </cell>
          <cell r="K413">
            <v>1</v>
          </cell>
          <cell r="L413">
            <v>1</v>
          </cell>
          <cell r="M413">
            <v>1</v>
          </cell>
          <cell r="N413">
            <v>1</v>
          </cell>
          <cell r="O413">
            <v>1</v>
          </cell>
          <cell r="P413">
            <v>1</v>
          </cell>
          <cell r="Q413">
            <v>1</v>
          </cell>
          <cell r="R413">
            <v>1</v>
          </cell>
          <cell r="S413">
            <v>1</v>
          </cell>
          <cell r="T413">
            <v>1</v>
          </cell>
          <cell r="U413">
            <v>1</v>
          </cell>
          <cell r="V413">
            <v>1</v>
          </cell>
          <cell r="W413">
            <v>1</v>
          </cell>
          <cell r="X413">
            <v>1</v>
          </cell>
          <cell r="Y413">
            <v>1</v>
          </cell>
          <cell r="Z413">
            <v>1</v>
          </cell>
          <cell r="AA413">
            <v>1</v>
          </cell>
          <cell r="AB413">
            <v>1</v>
          </cell>
          <cell r="AC413">
            <v>1</v>
          </cell>
        </row>
        <row r="414">
          <cell r="A414">
            <v>59</v>
          </cell>
          <cell r="B414" t="str">
            <v>Wonthaggi</v>
          </cell>
          <cell r="C414">
            <v>0</v>
          </cell>
          <cell r="D414">
            <v>0</v>
          </cell>
          <cell r="E414">
            <v>0</v>
          </cell>
          <cell r="F414">
            <v>0</v>
          </cell>
          <cell r="G414" t="str">
            <v>Cyclone Industries</v>
          </cell>
          <cell r="H414">
            <v>200</v>
          </cell>
          <cell r="I414" t="str">
            <v>Manufacturing</v>
          </cell>
          <cell r="J414">
            <v>1</v>
          </cell>
          <cell r="K414">
            <v>1</v>
          </cell>
          <cell r="L414">
            <v>1</v>
          </cell>
          <cell r="M414">
            <v>1</v>
          </cell>
          <cell r="N414">
            <v>1</v>
          </cell>
          <cell r="O414">
            <v>1</v>
          </cell>
          <cell r="P414">
            <v>1</v>
          </cell>
          <cell r="Q414">
            <v>1</v>
          </cell>
          <cell r="R414">
            <v>1</v>
          </cell>
          <cell r="S414">
            <v>1</v>
          </cell>
          <cell r="T414">
            <v>1</v>
          </cell>
          <cell r="U414">
            <v>1</v>
          </cell>
          <cell r="V414">
            <v>1</v>
          </cell>
          <cell r="W414">
            <v>1</v>
          </cell>
          <cell r="X414">
            <v>1</v>
          </cell>
          <cell r="Y414">
            <v>1</v>
          </cell>
          <cell r="Z414">
            <v>1</v>
          </cell>
          <cell r="AA414">
            <v>1</v>
          </cell>
          <cell r="AB414">
            <v>1</v>
          </cell>
          <cell r="AC414">
            <v>1</v>
          </cell>
        </row>
        <row r="415">
          <cell r="A415">
            <v>59</v>
          </cell>
          <cell r="B415" t="str">
            <v>Wonthaggi</v>
          </cell>
          <cell r="C415">
            <v>0</v>
          </cell>
          <cell r="D415">
            <v>0</v>
          </cell>
          <cell r="E415">
            <v>0</v>
          </cell>
          <cell r="F415">
            <v>0</v>
          </cell>
          <cell r="G415" t="str">
            <v>Donmix</v>
          </cell>
          <cell r="H415">
            <v>200</v>
          </cell>
          <cell r="I415" t="str">
            <v>Premix Concrete Quarrying</v>
          </cell>
          <cell r="J415">
            <v>1</v>
          </cell>
          <cell r="K415">
            <v>1</v>
          </cell>
          <cell r="L415">
            <v>1</v>
          </cell>
          <cell r="M415">
            <v>1</v>
          </cell>
          <cell r="N415">
            <v>1</v>
          </cell>
          <cell r="O415">
            <v>1</v>
          </cell>
          <cell r="P415">
            <v>1</v>
          </cell>
          <cell r="Q415">
            <v>1</v>
          </cell>
          <cell r="R415">
            <v>1</v>
          </cell>
          <cell r="S415">
            <v>1</v>
          </cell>
          <cell r="T415">
            <v>1</v>
          </cell>
          <cell r="U415">
            <v>1</v>
          </cell>
          <cell r="V415">
            <v>1</v>
          </cell>
          <cell r="W415">
            <v>1</v>
          </cell>
          <cell r="X415">
            <v>1</v>
          </cell>
          <cell r="Y415">
            <v>1</v>
          </cell>
          <cell r="Z415">
            <v>1</v>
          </cell>
          <cell r="AA415">
            <v>1</v>
          </cell>
          <cell r="AB415">
            <v>1</v>
          </cell>
          <cell r="AC415">
            <v>1</v>
          </cell>
        </row>
        <row r="416">
          <cell r="A416">
            <v>59</v>
          </cell>
          <cell r="B416" t="str">
            <v>Wonthaggi</v>
          </cell>
          <cell r="C416">
            <v>0</v>
          </cell>
          <cell r="D416">
            <v>0</v>
          </cell>
          <cell r="E416">
            <v>0</v>
          </cell>
          <cell r="F416">
            <v>0</v>
          </cell>
          <cell r="G416" t="str">
            <v>Wonthaggi Secondary College</v>
          </cell>
          <cell r="H416">
            <v>200</v>
          </cell>
          <cell r="I416" t="str">
            <v>Secondary College</v>
          </cell>
          <cell r="J416">
            <v>1</v>
          </cell>
          <cell r="K416">
            <v>1</v>
          </cell>
          <cell r="L416">
            <v>1</v>
          </cell>
          <cell r="M416">
            <v>1</v>
          </cell>
          <cell r="N416">
            <v>1</v>
          </cell>
          <cell r="O416">
            <v>1</v>
          </cell>
          <cell r="P416">
            <v>1</v>
          </cell>
          <cell r="Q416">
            <v>1</v>
          </cell>
          <cell r="R416">
            <v>1</v>
          </cell>
          <cell r="S416">
            <v>1</v>
          </cell>
          <cell r="T416">
            <v>1</v>
          </cell>
          <cell r="U416">
            <v>1</v>
          </cell>
          <cell r="V416">
            <v>1</v>
          </cell>
          <cell r="W416">
            <v>1</v>
          </cell>
          <cell r="X416">
            <v>1</v>
          </cell>
          <cell r="Y416">
            <v>1</v>
          </cell>
          <cell r="Z416">
            <v>1</v>
          </cell>
          <cell r="AA416">
            <v>1</v>
          </cell>
          <cell r="AB416">
            <v>1</v>
          </cell>
          <cell r="AC416">
            <v>1</v>
          </cell>
        </row>
        <row r="417">
          <cell r="A417">
            <v>59</v>
          </cell>
          <cell r="B417" t="str">
            <v>Wonthaggi</v>
          </cell>
          <cell r="C417">
            <v>0</v>
          </cell>
          <cell r="D417">
            <v>0</v>
          </cell>
          <cell r="E417">
            <v>0</v>
          </cell>
          <cell r="F417">
            <v>0</v>
          </cell>
          <cell r="G417" t="str">
            <v>Wonthaggi Aquatic &amp; Leisure Centre</v>
          </cell>
          <cell r="H417">
            <v>200</v>
          </cell>
          <cell r="I417" t="str">
            <v>Swimming &amp; Sports Centre</v>
          </cell>
          <cell r="J417">
            <v>1</v>
          </cell>
          <cell r="K417">
            <v>1</v>
          </cell>
          <cell r="L417">
            <v>1</v>
          </cell>
          <cell r="M417">
            <v>1</v>
          </cell>
          <cell r="N417">
            <v>1</v>
          </cell>
          <cell r="O417">
            <v>1</v>
          </cell>
          <cell r="P417">
            <v>1</v>
          </cell>
          <cell r="Q417">
            <v>1</v>
          </cell>
          <cell r="R417">
            <v>1</v>
          </cell>
          <cell r="S417">
            <v>1</v>
          </cell>
          <cell r="T417">
            <v>1</v>
          </cell>
          <cell r="U417">
            <v>1</v>
          </cell>
          <cell r="V417">
            <v>1</v>
          </cell>
          <cell r="W417">
            <v>1</v>
          </cell>
          <cell r="X417">
            <v>1</v>
          </cell>
          <cell r="Y417">
            <v>1</v>
          </cell>
          <cell r="Z417">
            <v>1</v>
          </cell>
          <cell r="AA417">
            <v>1</v>
          </cell>
          <cell r="AB417">
            <v>1</v>
          </cell>
          <cell r="AC417">
            <v>1</v>
          </cell>
        </row>
        <row r="418">
          <cell r="A418">
            <v>59</v>
          </cell>
          <cell r="B418" t="str">
            <v>Wonthaggi</v>
          </cell>
          <cell r="C418">
            <v>0</v>
          </cell>
          <cell r="D418">
            <v>0</v>
          </cell>
          <cell r="E418">
            <v>0</v>
          </cell>
          <cell r="F418">
            <v>0</v>
          </cell>
          <cell r="G418" t="str">
            <v>Wonthaggi Workmans Club</v>
          </cell>
          <cell r="H418">
            <v>200</v>
          </cell>
          <cell r="I418" t="str">
            <v>Licensed Club</v>
          </cell>
          <cell r="J418">
            <v>1</v>
          </cell>
          <cell r="K418">
            <v>1</v>
          </cell>
          <cell r="L418">
            <v>1</v>
          </cell>
          <cell r="M418">
            <v>1</v>
          </cell>
          <cell r="N418">
            <v>1</v>
          </cell>
          <cell r="O418">
            <v>1</v>
          </cell>
          <cell r="P418">
            <v>1</v>
          </cell>
          <cell r="Q418">
            <v>1</v>
          </cell>
          <cell r="R418">
            <v>1</v>
          </cell>
          <cell r="S418">
            <v>1</v>
          </cell>
          <cell r="T418">
            <v>1</v>
          </cell>
          <cell r="U418">
            <v>1</v>
          </cell>
          <cell r="V418">
            <v>1</v>
          </cell>
          <cell r="W418">
            <v>1</v>
          </cell>
          <cell r="X418">
            <v>1</v>
          </cell>
          <cell r="Y418">
            <v>1</v>
          </cell>
          <cell r="Z418">
            <v>1</v>
          </cell>
          <cell r="AA418">
            <v>1</v>
          </cell>
          <cell r="AB418">
            <v>1</v>
          </cell>
          <cell r="AC418">
            <v>1</v>
          </cell>
        </row>
        <row r="419">
          <cell r="A419">
            <v>34</v>
          </cell>
          <cell r="B419" t="str">
            <v>Anglesea</v>
          </cell>
          <cell r="C419">
            <v>0</v>
          </cell>
          <cell r="D419">
            <v>0</v>
          </cell>
          <cell r="E419">
            <v>0</v>
          </cell>
          <cell r="F419">
            <v>0</v>
          </cell>
          <cell r="G419" t="str">
            <v>Alcoa Australia - Anglesea Palnt</v>
          </cell>
          <cell r="H419">
            <v>200</v>
          </cell>
          <cell r="I419" t="str">
            <v>Power Palnt</v>
          </cell>
          <cell r="J419">
            <v>1</v>
          </cell>
          <cell r="K419">
            <v>1</v>
          </cell>
          <cell r="L419">
            <v>1</v>
          </cell>
          <cell r="M419">
            <v>1</v>
          </cell>
          <cell r="N419">
            <v>1</v>
          </cell>
          <cell r="O419">
            <v>1</v>
          </cell>
          <cell r="P419">
            <v>1</v>
          </cell>
          <cell r="Q419">
            <v>1</v>
          </cell>
          <cell r="R419">
            <v>1</v>
          </cell>
          <cell r="S419">
            <v>1</v>
          </cell>
          <cell r="T419">
            <v>1</v>
          </cell>
          <cell r="U419">
            <v>1</v>
          </cell>
          <cell r="V419">
            <v>1</v>
          </cell>
          <cell r="W419">
            <v>1</v>
          </cell>
          <cell r="X419">
            <v>1</v>
          </cell>
          <cell r="Y419">
            <v>1</v>
          </cell>
          <cell r="Z419">
            <v>1</v>
          </cell>
          <cell r="AA419">
            <v>1</v>
          </cell>
          <cell r="AB419">
            <v>1</v>
          </cell>
          <cell r="AC419">
            <v>1</v>
          </cell>
        </row>
        <row r="420">
          <cell r="A420">
            <v>34</v>
          </cell>
          <cell r="B420" t="str">
            <v>Anglesea</v>
          </cell>
          <cell r="C420">
            <v>0</v>
          </cell>
          <cell r="D420">
            <v>0</v>
          </cell>
          <cell r="E420">
            <v>0</v>
          </cell>
          <cell r="F420">
            <v>0</v>
          </cell>
          <cell r="G420" t="str">
            <v>Police Station</v>
          </cell>
          <cell r="H420">
            <v>200</v>
          </cell>
          <cell r="I420" t="str">
            <v>Police Station</v>
          </cell>
          <cell r="J420">
            <v>1</v>
          </cell>
          <cell r="K420">
            <v>1</v>
          </cell>
          <cell r="L420">
            <v>1</v>
          </cell>
          <cell r="M420">
            <v>1</v>
          </cell>
          <cell r="N420">
            <v>1</v>
          </cell>
          <cell r="O420">
            <v>1</v>
          </cell>
          <cell r="P420">
            <v>1</v>
          </cell>
          <cell r="Q420">
            <v>1</v>
          </cell>
          <cell r="R420">
            <v>1</v>
          </cell>
          <cell r="S420">
            <v>1</v>
          </cell>
          <cell r="T420">
            <v>1</v>
          </cell>
          <cell r="U420">
            <v>1</v>
          </cell>
          <cell r="V420">
            <v>1</v>
          </cell>
          <cell r="W420">
            <v>1</v>
          </cell>
          <cell r="X420">
            <v>1</v>
          </cell>
          <cell r="Y420">
            <v>1</v>
          </cell>
          <cell r="Z420">
            <v>1</v>
          </cell>
          <cell r="AA420">
            <v>1</v>
          </cell>
          <cell r="AB420">
            <v>1</v>
          </cell>
          <cell r="AC420">
            <v>1</v>
          </cell>
        </row>
        <row r="421">
          <cell r="A421">
            <v>34</v>
          </cell>
          <cell r="B421" t="str">
            <v>Anglesea</v>
          </cell>
          <cell r="C421">
            <v>0</v>
          </cell>
          <cell r="D421">
            <v>0</v>
          </cell>
          <cell r="E421">
            <v>0</v>
          </cell>
          <cell r="F421">
            <v>0</v>
          </cell>
          <cell r="G421" t="str">
            <v>Barwon Health - Surf Coast</v>
          </cell>
          <cell r="H421">
            <v>200</v>
          </cell>
          <cell r="I421" t="str">
            <v>Medical Centre/Surgery</v>
          </cell>
          <cell r="J421">
            <v>1</v>
          </cell>
          <cell r="K421">
            <v>1</v>
          </cell>
          <cell r="L421">
            <v>1</v>
          </cell>
          <cell r="M421">
            <v>1</v>
          </cell>
          <cell r="N421">
            <v>1</v>
          </cell>
          <cell r="O421">
            <v>1</v>
          </cell>
          <cell r="P421">
            <v>1</v>
          </cell>
          <cell r="Q421">
            <v>1</v>
          </cell>
          <cell r="R421">
            <v>1</v>
          </cell>
          <cell r="S421">
            <v>1</v>
          </cell>
          <cell r="T421">
            <v>1</v>
          </cell>
          <cell r="U421">
            <v>1</v>
          </cell>
          <cell r="V421">
            <v>1</v>
          </cell>
          <cell r="W421">
            <v>1</v>
          </cell>
          <cell r="X421">
            <v>1</v>
          </cell>
          <cell r="Y421">
            <v>1</v>
          </cell>
          <cell r="Z421">
            <v>1</v>
          </cell>
          <cell r="AA421">
            <v>1</v>
          </cell>
          <cell r="AB421">
            <v>1</v>
          </cell>
          <cell r="AC421">
            <v>1</v>
          </cell>
        </row>
        <row r="422">
          <cell r="A422">
            <v>34</v>
          </cell>
          <cell r="B422" t="str">
            <v>Anglesea</v>
          </cell>
          <cell r="C422">
            <v>0</v>
          </cell>
          <cell r="D422">
            <v>0</v>
          </cell>
          <cell r="E422">
            <v>0</v>
          </cell>
          <cell r="F422">
            <v>0</v>
          </cell>
          <cell r="G422" t="str">
            <v>Anglesea Primary School</v>
          </cell>
          <cell r="H422">
            <v>200</v>
          </cell>
          <cell r="I422" t="str">
            <v>Primary school</v>
          </cell>
          <cell r="J422">
            <v>1</v>
          </cell>
          <cell r="K422">
            <v>1</v>
          </cell>
          <cell r="L422">
            <v>1</v>
          </cell>
          <cell r="M422">
            <v>1</v>
          </cell>
          <cell r="N422">
            <v>1</v>
          </cell>
          <cell r="O422">
            <v>1</v>
          </cell>
          <cell r="P422">
            <v>1</v>
          </cell>
          <cell r="Q422">
            <v>1</v>
          </cell>
          <cell r="R422">
            <v>1</v>
          </cell>
          <cell r="S422">
            <v>1</v>
          </cell>
          <cell r="T422">
            <v>1</v>
          </cell>
          <cell r="U422">
            <v>1</v>
          </cell>
          <cell r="V422">
            <v>1</v>
          </cell>
          <cell r="W422">
            <v>1</v>
          </cell>
          <cell r="X422">
            <v>1</v>
          </cell>
          <cell r="Y422">
            <v>1</v>
          </cell>
          <cell r="Z422">
            <v>1</v>
          </cell>
          <cell r="AA422">
            <v>1</v>
          </cell>
          <cell r="AB422">
            <v>1</v>
          </cell>
          <cell r="AC422">
            <v>1</v>
          </cell>
        </row>
        <row r="423">
          <cell r="A423">
            <v>34</v>
          </cell>
          <cell r="B423" t="str">
            <v>Anglesea</v>
          </cell>
          <cell r="C423">
            <v>0</v>
          </cell>
          <cell r="D423">
            <v>0</v>
          </cell>
          <cell r="E423">
            <v>0</v>
          </cell>
          <cell r="F423">
            <v>0</v>
          </cell>
          <cell r="G423" t="str">
            <v>Anglesea - Aireys Inlet Senior Citizens</v>
          </cell>
          <cell r="H423">
            <v>200</v>
          </cell>
          <cell r="I423" t="str">
            <v>Clubrooms</v>
          </cell>
          <cell r="J423">
            <v>1</v>
          </cell>
          <cell r="K423">
            <v>1</v>
          </cell>
          <cell r="L423">
            <v>1</v>
          </cell>
          <cell r="M423">
            <v>1</v>
          </cell>
          <cell r="N423">
            <v>1</v>
          </cell>
          <cell r="O423">
            <v>1</v>
          </cell>
          <cell r="P423">
            <v>1</v>
          </cell>
          <cell r="Q423">
            <v>1</v>
          </cell>
          <cell r="R423">
            <v>1</v>
          </cell>
          <cell r="S423">
            <v>1</v>
          </cell>
          <cell r="T423">
            <v>1</v>
          </cell>
          <cell r="U423">
            <v>1</v>
          </cell>
          <cell r="V423">
            <v>1</v>
          </cell>
          <cell r="W423">
            <v>1</v>
          </cell>
          <cell r="X423">
            <v>1</v>
          </cell>
          <cell r="Y423">
            <v>1</v>
          </cell>
          <cell r="Z423">
            <v>1</v>
          </cell>
          <cell r="AA423">
            <v>1</v>
          </cell>
          <cell r="AB423">
            <v>1</v>
          </cell>
          <cell r="AC423">
            <v>1</v>
          </cell>
        </row>
        <row r="424">
          <cell r="A424">
            <v>34</v>
          </cell>
          <cell r="B424" t="str">
            <v>Anglesea</v>
          </cell>
          <cell r="C424">
            <v>0</v>
          </cell>
          <cell r="D424">
            <v>0</v>
          </cell>
          <cell r="E424">
            <v>0</v>
          </cell>
          <cell r="F424">
            <v>0</v>
          </cell>
          <cell r="G424" t="str">
            <v>Anglesea Golf Club</v>
          </cell>
          <cell r="H424">
            <v>200</v>
          </cell>
          <cell r="I424" t="str">
            <v>Clubhouse/Bistro/Gaming Rooms</v>
          </cell>
          <cell r="J424">
            <v>1</v>
          </cell>
          <cell r="K424">
            <v>1</v>
          </cell>
          <cell r="L424">
            <v>1</v>
          </cell>
          <cell r="M424">
            <v>1</v>
          </cell>
          <cell r="N424">
            <v>1</v>
          </cell>
          <cell r="O424">
            <v>1</v>
          </cell>
          <cell r="P424">
            <v>1</v>
          </cell>
          <cell r="Q424">
            <v>1</v>
          </cell>
          <cell r="R424">
            <v>1</v>
          </cell>
          <cell r="S424">
            <v>1</v>
          </cell>
          <cell r="T424">
            <v>1</v>
          </cell>
          <cell r="U424">
            <v>1</v>
          </cell>
          <cell r="V424">
            <v>1</v>
          </cell>
          <cell r="W424">
            <v>1</v>
          </cell>
          <cell r="X424">
            <v>1</v>
          </cell>
          <cell r="Y424">
            <v>1</v>
          </cell>
          <cell r="Z424">
            <v>1</v>
          </cell>
          <cell r="AA424">
            <v>1</v>
          </cell>
          <cell r="AB424">
            <v>1</v>
          </cell>
          <cell r="AC424">
            <v>1</v>
          </cell>
        </row>
        <row r="425">
          <cell r="A425">
            <v>34</v>
          </cell>
          <cell r="B425" t="str">
            <v>Anglesea</v>
          </cell>
          <cell r="C425">
            <v>0</v>
          </cell>
          <cell r="D425">
            <v>0</v>
          </cell>
          <cell r="E425">
            <v>0</v>
          </cell>
          <cell r="F425">
            <v>0</v>
          </cell>
          <cell r="G425" t="str">
            <v>Anglesea Licensed Supermarket</v>
          </cell>
          <cell r="H425">
            <v>200</v>
          </cell>
          <cell r="I425" t="str">
            <v>Supermarket</v>
          </cell>
          <cell r="J425">
            <v>1</v>
          </cell>
          <cell r="K425">
            <v>1</v>
          </cell>
          <cell r="L425">
            <v>1</v>
          </cell>
          <cell r="M425">
            <v>1</v>
          </cell>
          <cell r="N425">
            <v>1</v>
          </cell>
          <cell r="O425">
            <v>1</v>
          </cell>
          <cell r="P425">
            <v>1</v>
          </cell>
          <cell r="Q425">
            <v>1</v>
          </cell>
          <cell r="R425">
            <v>1</v>
          </cell>
          <cell r="S425">
            <v>1</v>
          </cell>
          <cell r="T425">
            <v>1</v>
          </cell>
          <cell r="U425">
            <v>1</v>
          </cell>
          <cell r="V425">
            <v>1</v>
          </cell>
          <cell r="W425">
            <v>1</v>
          </cell>
          <cell r="X425">
            <v>1</v>
          </cell>
          <cell r="Y425">
            <v>1</v>
          </cell>
          <cell r="Z425">
            <v>1</v>
          </cell>
          <cell r="AA425">
            <v>1</v>
          </cell>
          <cell r="AB425">
            <v>1</v>
          </cell>
          <cell r="AC425">
            <v>1</v>
          </cell>
        </row>
        <row r="426">
          <cell r="A426">
            <v>34</v>
          </cell>
          <cell r="B426" t="str">
            <v>Anglesea</v>
          </cell>
          <cell r="C426">
            <v>0</v>
          </cell>
          <cell r="D426">
            <v>0</v>
          </cell>
          <cell r="E426">
            <v>0</v>
          </cell>
          <cell r="F426">
            <v>0</v>
          </cell>
          <cell r="G426" t="str">
            <v>Baptist Camp Wilkin</v>
          </cell>
          <cell r="H426">
            <v>200</v>
          </cell>
          <cell r="I426" t="str">
            <v>Large Group accommodation for churches, schools &amp;</v>
          </cell>
          <cell r="J426">
            <v>1</v>
          </cell>
          <cell r="K426">
            <v>1</v>
          </cell>
          <cell r="L426">
            <v>1</v>
          </cell>
          <cell r="M426">
            <v>1</v>
          </cell>
          <cell r="N426">
            <v>1</v>
          </cell>
          <cell r="O426">
            <v>1</v>
          </cell>
          <cell r="P426">
            <v>1</v>
          </cell>
          <cell r="Q426">
            <v>1</v>
          </cell>
          <cell r="R426">
            <v>1</v>
          </cell>
          <cell r="S426">
            <v>1</v>
          </cell>
          <cell r="T426">
            <v>1</v>
          </cell>
          <cell r="U426">
            <v>1</v>
          </cell>
          <cell r="V426">
            <v>1</v>
          </cell>
          <cell r="W426">
            <v>1</v>
          </cell>
          <cell r="X426">
            <v>1</v>
          </cell>
          <cell r="Y426">
            <v>1</v>
          </cell>
          <cell r="Z426">
            <v>1</v>
          </cell>
          <cell r="AA426">
            <v>1</v>
          </cell>
          <cell r="AB426">
            <v>1</v>
          </cell>
          <cell r="AC426">
            <v>1</v>
          </cell>
        </row>
        <row r="427">
          <cell r="A427">
            <v>34</v>
          </cell>
          <cell r="B427" t="str">
            <v>Anglesea</v>
          </cell>
          <cell r="C427">
            <v>0</v>
          </cell>
          <cell r="D427">
            <v>0</v>
          </cell>
          <cell r="E427">
            <v>0</v>
          </cell>
          <cell r="F427">
            <v>0</v>
          </cell>
          <cell r="G427" t="str">
            <v>Anglesea Hotel</v>
          </cell>
          <cell r="H427">
            <v>200</v>
          </cell>
          <cell r="I427" t="str">
            <v>Hotel/Bistro/Accommodation</v>
          </cell>
          <cell r="J427">
            <v>1</v>
          </cell>
          <cell r="K427">
            <v>1</v>
          </cell>
          <cell r="L427">
            <v>1</v>
          </cell>
          <cell r="M427">
            <v>1</v>
          </cell>
          <cell r="N427">
            <v>1</v>
          </cell>
          <cell r="O427">
            <v>1</v>
          </cell>
          <cell r="P427">
            <v>1</v>
          </cell>
          <cell r="Q427">
            <v>1</v>
          </cell>
          <cell r="R427">
            <v>1</v>
          </cell>
          <cell r="S427">
            <v>1</v>
          </cell>
          <cell r="T427">
            <v>1</v>
          </cell>
          <cell r="U427">
            <v>1</v>
          </cell>
          <cell r="V427">
            <v>1</v>
          </cell>
          <cell r="W427">
            <v>1</v>
          </cell>
          <cell r="X427">
            <v>1</v>
          </cell>
          <cell r="Y427">
            <v>1</v>
          </cell>
          <cell r="Z427">
            <v>1</v>
          </cell>
          <cell r="AA427">
            <v>1</v>
          </cell>
          <cell r="AB427">
            <v>1</v>
          </cell>
          <cell r="AC427">
            <v>1</v>
          </cell>
        </row>
        <row r="428">
          <cell r="A428">
            <v>5</v>
          </cell>
          <cell r="B428" t="str">
            <v>Winchelsea</v>
          </cell>
          <cell r="C428">
            <v>0</v>
          </cell>
          <cell r="D428">
            <v>0</v>
          </cell>
          <cell r="E428">
            <v>0</v>
          </cell>
          <cell r="F428">
            <v>0</v>
          </cell>
          <cell r="G428" t="str">
            <v>Winchelsea Swimming Pool</v>
          </cell>
          <cell r="H428">
            <v>200</v>
          </cell>
          <cell r="I428" t="str">
            <v>Swimming Pool/Kiosk</v>
          </cell>
          <cell r="J428">
            <v>1</v>
          </cell>
          <cell r="K428">
            <v>1</v>
          </cell>
          <cell r="L428">
            <v>1</v>
          </cell>
          <cell r="M428">
            <v>1</v>
          </cell>
          <cell r="N428">
            <v>1</v>
          </cell>
          <cell r="O428">
            <v>1</v>
          </cell>
          <cell r="P428">
            <v>1</v>
          </cell>
          <cell r="Q428">
            <v>1</v>
          </cell>
          <cell r="R428">
            <v>1</v>
          </cell>
          <cell r="S428">
            <v>1</v>
          </cell>
          <cell r="T428">
            <v>1</v>
          </cell>
          <cell r="U428">
            <v>1</v>
          </cell>
          <cell r="V428">
            <v>1</v>
          </cell>
          <cell r="W428">
            <v>1</v>
          </cell>
          <cell r="X428">
            <v>1</v>
          </cell>
          <cell r="Y428">
            <v>1</v>
          </cell>
          <cell r="Z428">
            <v>1</v>
          </cell>
          <cell r="AA428">
            <v>1</v>
          </cell>
          <cell r="AB428">
            <v>1</v>
          </cell>
          <cell r="AC428">
            <v>1</v>
          </cell>
        </row>
        <row r="429">
          <cell r="A429">
            <v>5</v>
          </cell>
          <cell r="B429" t="str">
            <v>Winchelsea</v>
          </cell>
          <cell r="C429">
            <v>0</v>
          </cell>
          <cell r="D429">
            <v>0</v>
          </cell>
          <cell r="E429">
            <v>0</v>
          </cell>
          <cell r="F429">
            <v>0</v>
          </cell>
          <cell r="G429" t="str">
            <v>Winchelsea Foodway Supermarket</v>
          </cell>
          <cell r="H429">
            <v>200</v>
          </cell>
          <cell r="I429" t="str">
            <v>Supermarket</v>
          </cell>
          <cell r="J429">
            <v>1</v>
          </cell>
          <cell r="K429">
            <v>1</v>
          </cell>
          <cell r="L429">
            <v>1</v>
          </cell>
          <cell r="M429">
            <v>1</v>
          </cell>
          <cell r="N429">
            <v>1</v>
          </cell>
          <cell r="O429">
            <v>1</v>
          </cell>
          <cell r="P429">
            <v>1</v>
          </cell>
          <cell r="Q429">
            <v>1</v>
          </cell>
          <cell r="R429">
            <v>1</v>
          </cell>
          <cell r="S429">
            <v>1</v>
          </cell>
          <cell r="T429">
            <v>1</v>
          </cell>
          <cell r="U429">
            <v>1</v>
          </cell>
          <cell r="V429">
            <v>1</v>
          </cell>
          <cell r="W429">
            <v>1</v>
          </cell>
          <cell r="X429">
            <v>1</v>
          </cell>
          <cell r="Y429">
            <v>1</v>
          </cell>
          <cell r="Z429">
            <v>1</v>
          </cell>
          <cell r="AA429">
            <v>1</v>
          </cell>
          <cell r="AB429">
            <v>1</v>
          </cell>
          <cell r="AC429">
            <v>1</v>
          </cell>
        </row>
        <row r="430">
          <cell r="A430">
            <v>5</v>
          </cell>
          <cell r="B430" t="str">
            <v>Winchelsea</v>
          </cell>
          <cell r="C430">
            <v>0</v>
          </cell>
          <cell r="D430">
            <v>0</v>
          </cell>
          <cell r="E430">
            <v>0</v>
          </cell>
          <cell r="F430">
            <v>0</v>
          </cell>
          <cell r="G430" t="str">
            <v>Winchelsea Shire Hall Tearooms</v>
          </cell>
          <cell r="H430">
            <v>200</v>
          </cell>
          <cell r="I430" t="str">
            <v>Tearooms/Craft</v>
          </cell>
          <cell r="J430">
            <v>1</v>
          </cell>
          <cell r="K430">
            <v>1</v>
          </cell>
          <cell r="L430">
            <v>1</v>
          </cell>
          <cell r="M430">
            <v>1</v>
          </cell>
          <cell r="N430">
            <v>1</v>
          </cell>
          <cell r="O430">
            <v>1</v>
          </cell>
          <cell r="P430">
            <v>1</v>
          </cell>
          <cell r="Q430">
            <v>1</v>
          </cell>
          <cell r="R430">
            <v>1</v>
          </cell>
          <cell r="S430">
            <v>1</v>
          </cell>
          <cell r="T430">
            <v>1</v>
          </cell>
          <cell r="U430">
            <v>1</v>
          </cell>
          <cell r="V430">
            <v>1</v>
          </cell>
          <cell r="W430">
            <v>1</v>
          </cell>
          <cell r="X430">
            <v>1</v>
          </cell>
          <cell r="Y430">
            <v>1</v>
          </cell>
          <cell r="Z430">
            <v>1</v>
          </cell>
          <cell r="AA430">
            <v>1</v>
          </cell>
          <cell r="AB430">
            <v>1</v>
          </cell>
          <cell r="AC430">
            <v>1</v>
          </cell>
        </row>
        <row r="431">
          <cell r="A431">
            <v>5</v>
          </cell>
          <cell r="B431" t="str">
            <v>Winchelsea</v>
          </cell>
          <cell r="C431">
            <v>0</v>
          </cell>
          <cell r="D431">
            <v>0</v>
          </cell>
          <cell r="E431">
            <v>0</v>
          </cell>
          <cell r="F431">
            <v>0</v>
          </cell>
          <cell r="G431" t="str">
            <v>Winchelsea Community Health Centre</v>
          </cell>
          <cell r="H431">
            <v>200</v>
          </cell>
          <cell r="I431" t="str">
            <v>Health Centre</v>
          </cell>
          <cell r="J431">
            <v>1</v>
          </cell>
          <cell r="K431">
            <v>1</v>
          </cell>
          <cell r="L431">
            <v>1</v>
          </cell>
          <cell r="M431">
            <v>1</v>
          </cell>
          <cell r="N431">
            <v>1</v>
          </cell>
          <cell r="O431">
            <v>1</v>
          </cell>
          <cell r="P431">
            <v>1</v>
          </cell>
          <cell r="Q431">
            <v>1</v>
          </cell>
          <cell r="R431">
            <v>1</v>
          </cell>
          <cell r="S431">
            <v>1</v>
          </cell>
          <cell r="T431">
            <v>1</v>
          </cell>
          <cell r="U431">
            <v>1</v>
          </cell>
          <cell r="V431">
            <v>1</v>
          </cell>
          <cell r="W431">
            <v>1</v>
          </cell>
          <cell r="X431">
            <v>1</v>
          </cell>
          <cell r="Y431">
            <v>1</v>
          </cell>
          <cell r="Z431">
            <v>1</v>
          </cell>
          <cell r="AA431">
            <v>1</v>
          </cell>
          <cell r="AB431">
            <v>1</v>
          </cell>
          <cell r="AC431">
            <v>1</v>
          </cell>
        </row>
        <row r="432">
          <cell r="A432">
            <v>5</v>
          </cell>
          <cell r="B432" t="str">
            <v>Winchelsea</v>
          </cell>
          <cell r="C432">
            <v>0</v>
          </cell>
          <cell r="D432">
            <v>0</v>
          </cell>
          <cell r="E432">
            <v>0</v>
          </cell>
          <cell r="F432">
            <v>0</v>
          </cell>
          <cell r="G432" t="str">
            <v>Winchelsea Hotel</v>
          </cell>
          <cell r="H432">
            <v>200</v>
          </cell>
          <cell r="I432" t="str">
            <v>Hotel/Meals</v>
          </cell>
          <cell r="J432">
            <v>1</v>
          </cell>
          <cell r="K432">
            <v>1</v>
          </cell>
          <cell r="L432">
            <v>1</v>
          </cell>
          <cell r="M432">
            <v>1</v>
          </cell>
          <cell r="N432">
            <v>1</v>
          </cell>
          <cell r="O432">
            <v>1</v>
          </cell>
          <cell r="P432">
            <v>1</v>
          </cell>
          <cell r="Q432">
            <v>1</v>
          </cell>
          <cell r="R432">
            <v>1</v>
          </cell>
          <cell r="S432">
            <v>1</v>
          </cell>
          <cell r="T432">
            <v>1</v>
          </cell>
          <cell r="U432">
            <v>1</v>
          </cell>
          <cell r="V432">
            <v>1</v>
          </cell>
          <cell r="W432">
            <v>1</v>
          </cell>
          <cell r="X432">
            <v>1</v>
          </cell>
          <cell r="Y432">
            <v>1</v>
          </cell>
          <cell r="Z432">
            <v>1</v>
          </cell>
          <cell r="AA432">
            <v>1</v>
          </cell>
          <cell r="AB432">
            <v>1</v>
          </cell>
          <cell r="AC432">
            <v>1</v>
          </cell>
        </row>
        <row r="433">
          <cell r="A433">
            <v>5</v>
          </cell>
          <cell r="B433" t="str">
            <v>Winchelsea</v>
          </cell>
          <cell r="C433">
            <v>0</v>
          </cell>
          <cell r="D433">
            <v>0</v>
          </cell>
          <cell r="E433">
            <v>0</v>
          </cell>
          <cell r="F433">
            <v>0</v>
          </cell>
          <cell r="G433" t="str">
            <v>Barwon Hotel Winchelsea</v>
          </cell>
          <cell r="H433">
            <v>200</v>
          </cell>
          <cell r="I433" t="str">
            <v>Hotel/Meals</v>
          </cell>
          <cell r="J433">
            <v>1</v>
          </cell>
          <cell r="K433">
            <v>1</v>
          </cell>
          <cell r="L433">
            <v>1</v>
          </cell>
          <cell r="M433">
            <v>1</v>
          </cell>
          <cell r="N433">
            <v>1</v>
          </cell>
          <cell r="O433">
            <v>1</v>
          </cell>
          <cell r="P433">
            <v>1</v>
          </cell>
          <cell r="Q433">
            <v>1</v>
          </cell>
          <cell r="R433">
            <v>1</v>
          </cell>
          <cell r="S433">
            <v>1</v>
          </cell>
          <cell r="T433">
            <v>1</v>
          </cell>
          <cell r="U433">
            <v>1</v>
          </cell>
          <cell r="V433">
            <v>1</v>
          </cell>
          <cell r="W433">
            <v>1</v>
          </cell>
          <cell r="X433">
            <v>1</v>
          </cell>
          <cell r="Y433">
            <v>1</v>
          </cell>
          <cell r="Z433">
            <v>1</v>
          </cell>
          <cell r="AA433">
            <v>1</v>
          </cell>
          <cell r="AB433">
            <v>1</v>
          </cell>
          <cell r="AC433">
            <v>1</v>
          </cell>
        </row>
        <row r="434">
          <cell r="A434">
            <v>5</v>
          </cell>
          <cell r="B434" t="str">
            <v>Winchelsea</v>
          </cell>
          <cell r="C434">
            <v>0</v>
          </cell>
          <cell r="D434">
            <v>0</v>
          </cell>
          <cell r="E434">
            <v>0</v>
          </cell>
          <cell r="F434">
            <v>0</v>
          </cell>
          <cell r="G434" t="str">
            <v>Police Station</v>
          </cell>
          <cell r="H434">
            <v>200</v>
          </cell>
          <cell r="I434" t="str">
            <v>Police Station</v>
          </cell>
          <cell r="J434">
            <v>1</v>
          </cell>
          <cell r="K434">
            <v>1</v>
          </cell>
          <cell r="L434">
            <v>1</v>
          </cell>
          <cell r="M434">
            <v>1</v>
          </cell>
          <cell r="N434">
            <v>1</v>
          </cell>
          <cell r="O434">
            <v>1</v>
          </cell>
          <cell r="P434">
            <v>1</v>
          </cell>
          <cell r="Q434">
            <v>1</v>
          </cell>
          <cell r="R434">
            <v>1</v>
          </cell>
          <cell r="S434">
            <v>1</v>
          </cell>
          <cell r="T434">
            <v>1</v>
          </cell>
          <cell r="U434">
            <v>1</v>
          </cell>
          <cell r="V434">
            <v>1</v>
          </cell>
          <cell r="W434">
            <v>1</v>
          </cell>
          <cell r="X434">
            <v>1</v>
          </cell>
          <cell r="Y434">
            <v>1</v>
          </cell>
          <cell r="Z434">
            <v>1</v>
          </cell>
          <cell r="AA434">
            <v>1</v>
          </cell>
          <cell r="AB434">
            <v>1</v>
          </cell>
          <cell r="AC434">
            <v>1</v>
          </cell>
        </row>
        <row r="435">
          <cell r="A435">
            <v>5</v>
          </cell>
          <cell r="B435" t="str">
            <v>Winchelsea</v>
          </cell>
          <cell r="C435">
            <v>0</v>
          </cell>
          <cell r="D435">
            <v>0</v>
          </cell>
          <cell r="E435">
            <v>0</v>
          </cell>
          <cell r="F435">
            <v>0</v>
          </cell>
          <cell r="G435" t="str">
            <v>Winchelsea Primary School</v>
          </cell>
          <cell r="H435">
            <v>200</v>
          </cell>
          <cell r="I435" t="str">
            <v>School</v>
          </cell>
          <cell r="J435">
            <v>1</v>
          </cell>
          <cell r="K435">
            <v>1</v>
          </cell>
          <cell r="L435">
            <v>1</v>
          </cell>
          <cell r="M435">
            <v>1</v>
          </cell>
          <cell r="N435">
            <v>1</v>
          </cell>
          <cell r="O435">
            <v>1</v>
          </cell>
          <cell r="P435">
            <v>1</v>
          </cell>
          <cell r="Q435">
            <v>1</v>
          </cell>
          <cell r="R435">
            <v>1</v>
          </cell>
          <cell r="S435">
            <v>1</v>
          </cell>
          <cell r="T435">
            <v>1</v>
          </cell>
          <cell r="U435">
            <v>1</v>
          </cell>
          <cell r="V435">
            <v>1</v>
          </cell>
          <cell r="W435">
            <v>1</v>
          </cell>
          <cell r="X435">
            <v>1</v>
          </cell>
          <cell r="Y435">
            <v>1</v>
          </cell>
          <cell r="Z435">
            <v>1</v>
          </cell>
          <cell r="AA435">
            <v>1</v>
          </cell>
          <cell r="AB435">
            <v>1</v>
          </cell>
          <cell r="AC435">
            <v>1</v>
          </cell>
        </row>
        <row r="436">
          <cell r="A436">
            <v>18</v>
          </cell>
          <cell r="B436" t="str">
            <v>Kinglake</v>
          </cell>
          <cell r="C436">
            <v>0</v>
          </cell>
          <cell r="D436">
            <v>0</v>
          </cell>
          <cell r="E436">
            <v>0</v>
          </cell>
          <cell r="F436">
            <v>0</v>
          </cell>
          <cell r="G436" t="str">
            <v>Belgium Chocolates</v>
          </cell>
          <cell r="H436">
            <v>200</v>
          </cell>
          <cell r="I436" t="str">
            <v>Industrial</v>
          </cell>
          <cell r="J436">
            <v>1</v>
          </cell>
          <cell r="K436">
            <v>1</v>
          </cell>
          <cell r="L436">
            <v>1</v>
          </cell>
          <cell r="M436">
            <v>1</v>
          </cell>
          <cell r="N436">
            <v>1</v>
          </cell>
          <cell r="O436">
            <v>1</v>
          </cell>
          <cell r="P436">
            <v>1</v>
          </cell>
          <cell r="Q436">
            <v>1</v>
          </cell>
          <cell r="R436">
            <v>1</v>
          </cell>
          <cell r="S436">
            <v>1</v>
          </cell>
          <cell r="T436">
            <v>1</v>
          </cell>
          <cell r="U436">
            <v>1</v>
          </cell>
          <cell r="V436">
            <v>1</v>
          </cell>
          <cell r="W436">
            <v>1</v>
          </cell>
          <cell r="X436">
            <v>1</v>
          </cell>
          <cell r="Y436">
            <v>1</v>
          </cell>
          <cell r="Z436">
            <v>1</v>
          </cell>
          <cell r="AA436">
            <v>1</v>
          </cell>
          <cell r="AB436">
            <v>1</v>
          </cell>
          <cell r="AC436">
            <v>1</v>
          </cell>
        </row>
        <row r="437">
          <cell r="A437">
            <v>18</v>
          </cell>
          <cell r="B437" t="str">
            <v>Kinglake</v>
          </cell>
          <cell r="C437">
            <v>0</v>
          </cell>
          <cell r="D437">
            <v>0</v>
          </cell>
          <cell r="E437">
            <v>0</v>
          </cell>
          <cell r="F437">
            <v>0</v>
          </cell>
          <cell r="G437" t="str">
            <v>Dragway Performance Engineering</v>
          </cell>
          <cell r="H437">
            <v>200</v>
          </cell>
          <cell r="I437" t="str">
            <v>Industrial</v>
          </cell>
          <cell r="J437">
            <v>1</v>
          </cell>
          <cell r="K437">
            <v>1</v>
          </cell>
          <cell r="L437">
            <v>1</v>
          </cell>
          <cell r="M437">
            <v>1</v>
          </cell>
          <cell r="N437">
            <v>1</v>
          </cell>
          <cell r="O437">
            <v>1</v>
          </cell>
          <cell r="P437">
            <v>1</v>
          </cell>
          <cell r="Q437">
            <v>1</v>
          </cell>
          <cell r="R437">
            <v>1</v>
          </cell>
          <cell r="S437">
            <v>1</v>
          </cell>
          <cell r="T437">
            <v>1</v>
          </cell>
          <cell r="U437">
            <v>1</v>
          </cell>
          <cell r="V437">
            <v>1</v>
          </cell>
          <cell r="W437">
            <v>1</v>
          </cell>
          <cell r="X437">
            <v>1</v>
          </cell>
          <cell r="Y437">
            <v>1</v>
          </cell>
          <cell r="Z437">
            <v>1</v>
          </cell>
          <cell r="AA437">
            <v>1</v>
          </cell>
          <cell r="AB437">
            <v>1</v>
          </cell>
          <cell r="AC437">
            <v>1</v>
          </cell>
        </row>
        <row r="438">
          <cell r="A438">
            <v>18</v>
          </cell>
          <cell r="B438" t="str">
            <v>Kinglake</v>
          </cell>
          <cell r="C438">
            <v>0</v>
          </cell>
          <cell r="D438">
            <v>0</v>
          </cell>
          <cell r="E438">
            <v>0</v>
          </cell>
          <cell r="F438">
            <v>0</v>
          </cell>
          <cell r="G438" t="str">
            <v>Tinker Engineering</v>
          </cell>
          <cell r="H438">
            <v>200</v>
          </cell>
          <cell r="I438" t="str">
            <v>Industrial</v>
          </cell>
          <cell r="J438">
            <v>1</v>
          </cell>
          <cell r="K438">
            <v>1</v>
          </cell>
          <cell r="L438">
            <v>1</v>
          </cell>
          <cell r="M438">
            <v>1</v>
          </cell>
          <cell r="N438">
            <v>1</v>
          </cell>
          <cell r="O438">
            <v>1</v>
          </cell>
          <cell r="P438">
            <v>1</v>
          </cell>
          <cell r="Q438">
            <v>1</v>
          </cell>
          <cell r="R438">
            <v>1</v>
          </cell>
          <cell r="S438">
            <v>1</v>
          </cell>
          <cell r="T438">
            <v>1</v>
          </cell>
          <cell r="U438">
            <v>1</v>
          </cell>
          <cell r="V438">
            <v>1</v>
          </cell>
          <cell r="W438">
            <v>1</v>
          </cell>
          <cell r="X438">
            <v>1</v>
          </cell>
          <cell r="Y438">
            <v>1</v>
          </cell>
          <cell r="Z438">
            <v>1</v>
          </cell>
          <cell r="AA438">
            <v>1</v>
          </cell>
          <cell r="AB438">
            <v>1</v>
          </cell>
          <cell r="AC438">
            <v>1</v>
          </cell>
        </row>
        <row r="439">
          <cell r="A439">
            <v>18</v>
          </cell>
          <cell r="B439" t="str">
            <v>Kinglake</v>
          </cell>
          <cell r="C439">
            <v>0</v>
          </cell>
          <cell r="D439">
            <v>0</v>
          </cell>
          <cell r="E439">
            <v>0</v>
          </cell>
          <cell r="F439">
            <v>0</v>
          </cell>
          <cell r="G439" t="str">
            <v>Kinglake Primary School</v>
          </cell>
          <cell r="H439">
            <v>200</v>
          </cell>
          <cell r="I439" t="str">
            <v>Community</v>
          </cell>
          <cell r="J439">
            <v>1</v>
          </cell>
          <cell r="K439">
            <v>1</v>
          </cell>
          <cell r="L439">
            <v>1</v>
          </cell>
          <cell r="M439">
            <v>1</v>
          </cell>
          <cell r="N439">
            <v>1</v>
          </cell>
          <cell r="O439">
            <v>1</v>
          </cell>
          <cell r="P439">
            <v>1</v>
          </cell>
          <cell r="Q439">
            <v>1</v>
          </cell>
          <cell r="R439">
            <v>1</v>
          </cell>
          <cell r="S439">
            <v>1</v>
          </cell>
          <cell r="T439">
            <v>1</v>
          </cell>
          <cell r="U439">
            <v>1</v>
          </cell>
          <cell r="V439">
            <v>1</v>
          </cell>
          <cell r="W439">
            <v>1</v>
          </cell>
          <cell r="X439">
            <v>1</v>
          </cell>
          <cell r="Y439">
            <v>1</v>
          </cell>
          <cell r="Z439">
            <v>1</v>
          </cell>
          <cell r="AA439">
            <v>1</v>
          </cell>
          <cell r="AB439">
            <v>1</v>
          </cell>
          <cell r="AC439">
            <v>1</v>
          </cell>
        </row>
        <row r="440">
          <cell r="A440">
            <v>111</v>
          </cell>
          <cell r="B440" t="str">
            <v>Yea</v>
          </cell>
          <cell r="C440">
            <v>0</v>
          </cell>
          <cell r="D440">
            <v>0</v>
          </cell>
          <cell r="E440">
            <v>0</v>
          </cell>
          <cell r="F440">
            <v>0</v>
          </cell>
          <cell r="G440" t="str">
            <v>Yea Hospital</v>
          </cell>
          <cell r="H440">
            <v>200</v>
          </cell>
          <cell r="I440" t="str">
            <v>Community</v>
          </cell>
          <cell r="J440">
            <v>1</v>
          </cell>
          <cell r="K440">
            <v>1</v>
          </cell>
          <cell r="L440">
            <v>1</v>
          </cell>
          <cell r="M440">
            <v>1</v>
          </cell>
          <cell r="N440">
            <v>1</v>
          </cell>
          <cell r="O440">
            <v>1</v>
          </cell>
          <cell r="P440">
            <v>1</v>
          </cell>
          <cell r="Q440">
            <v>1</v>
          </cell>
          <cell r="R440">
            <v>1</v>
          </cell>
          <cell r="S440">
            <v>1</v>
          </cell>
          <cell r="T440">
            <v>1</v>
          </cell>
          <cell r="U440">
            <v>1</v>
          </cell>
          <cell r="V440">
            <v>1</v>
          </cell>
          <cell r="W440">
            <v>1</v>
          </cell>
          <cell r="X440">
            <v>1</v>
          </cell>
          <cell r="Y440">
            <v>1</v>
          </cell>
          <cell r="Z440">
            <v>1</v>
          </cell>
          <cell r="AA440">
            <v>1</v>
          </cell>
          <cell r="AB440">
            <v>1</v>
          </cell>
          <cell r="AC440">
            <v>1</v>
          </cell>
        </row>
        <row r="441">
          <cell r="A441">
            <v>111</v>
          </cell>
          <cell r="B441" t="str">
            <v>Yea</v>
          </cell>
          <cell r="C441">
            <v>0</v>
          </cell>
          <cell r="D441">
            <v>0</v>
          </cell>
          <cell r="E441">
            <v>0</v>
          </cell>
          <cell r="F441">
            <v>0</v>
          </cell>
          <cell r="G441" t="str">
            <v>Yea Engineering</v>
          </cell>
          <cell r="H441">
            <v>200</v>
          </cell>
          <cell r="I441" t="str">
            <v>Industrial</v>
          </cell>
          <cell r="J441">
            <v>1</v>
          </cell>
          <cell r="K441">
            <v>1</v>
          </cell>
          <cell r="L441">
            <v>1</v>
          </cell>
          <cell r="M441">
            <v>1</v>
          </cell>
          <cell r="N441">
            <v>1</v>
          </cell>
          <cell r="O441">
            <v>1</v>
          </cell>
          <cell r="P441">
            <v>1</v>
          </cell>
          <cell r="Q441">
            <v>1</v>
          </cell>
          <cell r="R441">
            <v>1</v>
          </cell>
          <cell r="S441">
            <v>1</v>
          </cell>
          <cell r="T441">
            <v>1</v>
          </cell>
          <cell r="U441">
            <v>1</v>
          </cell>
          <cell r="V441">
            <v>1</v>
          </cell>
          <cell r="W441">
            <v>1</v>
          </cell>
          <cell r="X441">
            <v>1</v>
          </cell>
          <cell r="Y441">
            <v>1</v>
          </cell>
          <cell r="Z441">
            <v>1</v>
          </cell>
          <cell r="AA441">
            <v>1</v>
          </cell>
          <cell r="AB441">
            <v>1</v>
          </cell>
          <cell r="AC441">
            <v>1</v>
          </cell>
        </row>
        <row r="442">
          <cell r="A442">
            <v>111</v>
          </cell>
          <cell r="B442" t="str">
            <v>Yea</v>
          </cell>
          <cell r="C442">
            <v>0</v>
          </cell>
          <cell r="D442">
            <v>0</v>
          </cell>
          <cell r="E442">
            <v>0</v>
          </cell>
          <cell r="F442">
            <v>0</v>
          </cell>
          <cell r="G442" t="str">
            <v>Yea Brand Cheeses</v>
          </cell>
          <cell r="H442">
            <v>200</v>
          </cell>
          <cell r="I442" t="str">
            <v>Industrial</v>
          </cell>
          <cell r="J442">
            <v>1</v>
          </cell>
          <cell r="K442">
            <v>1</v>
          </cell>
          <cell r="L442">
            <v>1</v>
          </cell>
          <cell r="M442">
            <v>1</v>
          </cell>
          <cell r="N442">
            <v>1</v>
          </cell>
          <cell r="O442">
            <v>1</v>
          </cell>
          <cell r="P442">
            <v>1</v>
          </cell>
          <cell r="Q442">
            <v>1</v>
          </cell>
          <cell r="R442">
            <v>1</v>
          </cell>
          <cell r="S442">
            <v>1</v>
          </cell>
          <cell r="T442">
            <v>1</v>
          </cell>
          <cell r="U442">
            <v>1</v>
          </cell>
          <cell r="V442">
            <v>1</v>
          </cell>
          <cell r="W442">
            <v>1</v>
          </cell>
          <cell r="X442">
            <v>1</v>
          </cell>
          <cell r="Y442">
            <v>1</v>
          </cell>
          <cell r="Z442">
            <v>1</v>
          </cell>
          <cell r="AA442">
            <v>1</v>
          </cell>
          <cell r="AB442">
            <v>1</v>
          </cell>
          <cell r="AC442">
            <v>1</v>
          </cell>
        </row>
        <row r="443">
          <cell r="A443">
            <v>111</v>
          </cell>
          <cell r="B443" t="str">
            <v>Yea</v>
          </cell>
          <cell r="C443">
            <v>0</v>
          </cell>
          <cell r="D443">
            <v>0</v>
          </cell>
          <cell r="E443">
            <v>0</v>
          </cell>
          <cell r="F443">
            <v>0</v>
          </cell>
          <cell r="G443" t="str">
            <v>Yea High School</v>
          </cell>
          <cell r="H443">
            <v>200</v>
          </cell>
          <cell r="I443" t="str">
            <v>Community</v>
          </cell>
          <cell r="J443">
            <v>1</v>
          </cell>
          <cell r="K443">
            <v>1</v>
          </cell>
          <cell r="L443">
            <v>1</v>
          </cell>
          <cell r="M443">
            <v>1</v>
          </cell>
          <cell r="N443">
            <v>1</v>
          </cell>
          <cell r="O443">
            <v>1</v>
          </cell>
          <cell r="P443">
            <v>1</v>
          </cell>
          <cell r="Q443">
            <v>1</v>
          </cell>
          <cell r="R443">
            <v>1</v>
          </cell>
          <cell r="S443">
            <v>1</v>
          </cell>
          <cell r="T443">
            <v>1</v>
          </cell>
          <cell r="U443">
            <v>1</v>
          </cell>
          <cell r="V443">
            <v>1</v>
          </cell>
          <cell r="W443">
            <v>1</v>
          </cell>
          <cell r="X443">
            <v>1</v>
          </cell>
          <cell r="Y443">
            <v>1</v>
          </cell>
          <cell r="Z443">
            <v>1</v>
          </cell>
          <cell r="AA443">
            <v>1</v>
          </cell>
          <cell r="AB443">
            <v>1</v>
          </cell>
          <cell r="AC443">
            <v>1</v>
          </cell>
        </row>
        <row r="444">
          <cell r="A444">
            <v>111</v>
          </cell>
          <cell r="B444" t="str">
            <v>Yea</v>
          </cell>
          <cell r="C444">
            <v>0</v>
          </cell>
          <cell r="D444">
            <v>0</v>
          </cell>
          <cell r="E444">
            <v>0</v>
          </cell>
          <cell r="F444">
            <v>0</v>
          </cell>
          <cell r="G444" t="str">
            <v>Yea Caravan Park</v>
          </cell>
          <cell r="H444">
            <v>200</v>
          </cell>
          <cell r="I444" t="str">
            <v>Commercial</v>
          </cell>
          <cell r="J444">
            <v>1</v>
          </cell>
          <cell r="K444">
            <v>1</v>
          </cell>
          <cell r="L444">
            <v>1</v>
          </cell>
          <cell r="M444">
            <v>1</v>
          </cell>
          <cell r="N444">
            <v>1</v>
          </cell>
          <cell r="O444">
            <v>1</v>
          </cell>
          <cell r="P444">
            <v>1</v>
          </cell>
          <cell r="Q444">
            <v>1</v>
          </cell>
          <cell r="R444">
            <v>1</v>
          </cell>
          <cell r="S444">
            <v>1</v>
          </cell>
          <cell r="T444">
            <v>1</v>
          </cell>
          <cell r="U444">
            <v>1</v>
          </cell>
          <cell r="V444">
            <v>1</v>
          </cell>
          <cell r="W444">
            <v>1</v>
          </cell>
          <cell r="X444">
            <v>1</v>
          </cell>
          <cell r="Y444">
            <v>1</v>
          </cell>
          <cell r="Z444">
            <v>1</v>
          </cell>
          <cell r="AA444">
            <v>1</v>
          </cell>
          <cell r="AB444">
            <v>1</v>
          </cell>
          <cell r="AC444">
            <v>1</v>
          </cell>
        </row>
        <row r="445">
          <cell r="A445">
            <v>111</v>
          </cell>
          <cell r="B445" t="str">
            <v>Yea</v>
          </cell>
          <cell r="C445">
            <v>0</v>
          </cell>
          <cell r="D445">
            <v>0</v>
          </cell>
          <cell r="E445">
            <v>0</v>
          </cell>
          <cell r="F445">
            <v>0</v>
          </cell>
          <cell r="G445" t="str">
            <v>Yea Primary School</v>
          </cell>
          <cell r="H445">
            <v>200</v>
          </cell>
          <cell r="I445" t="str">
            <v>Community</v>
          </cell>
          <cell r="J445">
            <v>1</v>
          </cell>
          <cell r="K445">
            <v>1</v>
          </cell>
          <cell r="L445">
            <v>1</v>
          </cell>
          <cell r="M445">
            <v>1</v>
          </cell>
          <cell r="N445">
            <v>1</v>
          </cell>
          <cell r="O445">
            <v>1</v>
          </cell>
          <cell r="P445">
            <v>1</v>
          </cell>
          <cell r="Q445">
            <v>1</v>
          </cell>
          <cell r="R445">
            <v>1</v>
          </cell>
          <cell r="S445">
            <v>1</v>
          </cell>
          <cell r="T445">
            <v>1</v>
          </cell>
          <cell r="U445">
            <v>1</v>
          </cell>
          <cell r="V445">
            <v>1</v>
          </cell>
          <cell r="W445">
            <v>1</v>
          </cell>
          <cell r="X445">
            <v>1</v>
          </cell>
          <cell r="Y445">
            <v>1</v>
          </cell>
          <cell r="Z445">
            <v>1</v>
          </cell>
          <cell r="AA445">
            <v>1</v>
          </cell>
          <cell r="AB445">
            <v>1</v>
          </cell>
          <cell r="AC445">
            <v>1</v>
          </cell>
        </row>
        <row r="446">
          <cell r="A446">
            <v>89</v>
          </cell>
          <cell r="B446" t="str">
            <v>Alexandra</v>
          </cell>
          <cell r="C446">
            <v>0</v>
          </cell>
          <cell r="D446">
            <v>0</v>
          </cell>
          <cell r="E446">
            <v>0</v>
          </cell>
          <cell r="F446">
            <v>0</v>
          </cell>
          <cell r="G446" t="str">
            <v>Alex District Hospital</v>
          </cell>
          <cell r="H446">
            <v>200</v>
          </cell>
          <cell r="I446" t="str">
            <v>Community</v>
          </cell>
          <cell r="J446">
            <v>1</v>
          </cell>
          <cell r="K446">
            <v>1</v>
          </cell>
          <cell r="L446">
            <v>1</v>
          </cell>
          <cell r="M446">
            <v>1</v>
          </cell>
          <cell r="N446">
            <v>1</v>
          </cell>
          <cell r="O446">
            <v>1</v>
          </cell>
          <cell r="P446">
            <v>1</v>
          </cell>
          <cell r="Q446">
            <v>1</v>
          </cell>
          <cell r="R446">
            <v>1</v>
          </cell>
          <cell r="S446">
            <v>1</v>
          </cell>
          <cell r="T446">
            <v>1</v>
          </cell>
          <cell r="U446">
            <v>1</v>
          </cell>
          <cell r="V446">
            <v>1</v>
          </cell>
          <cell r="W446">
            <v>1</v>
          </cell>
          <cell r="X446">
            <v>1</v>
          </cell>
          <cell r="Y446">
            <v>1</v>
          </cell>
          <cell r="Z446">
            <v>1</v>
          </cell>
          <cell r="AA446">
            <v>1</v>
          </cell>
          <cell r="AB446">
            <v>1</v>
          </cell>
          <cell r="AC446">
            <v>1</v>
          </cell>
        </row>
        <row r="447">
          <cell r="A447">
            <v>89</v>
          </cell>
          <cell r="B447" t="str">
            <v>Alexandra</v>
          </cell>
          <cell r="C447">
            <v>0</v>
          </cell>
          <cell r="D447">
            <v>0</v>
          </cell>
          <cell r="E447">
            <v>0</v>
          </cell>
          <cell r="F447">
            <v>0</v>
          </cell>
          <cell r="G447" t="str">
            <v>Alex Secondary College</v>
          </cell>
          <cell r="H447">
            <v>200</v>
          </cell>
          <cell r="I447" t="str">
            <v>Community</v>
          </cell>
          <cell r="J447">
            <v>1</v>
          </cell>
          <cell r="K447">
            <v>1</v>
          </cell>
          <cell r="L447">
            <v>1</v>
          </cell>
          <cell r="M447">
            <v>1</v>
          </cell>
          <cell r="N447">
            <v>1</v>
          </cell>
          <cell r="O447">
            <v>1</v>
          </cell>
          <cell r="P447">
            <v>1</v>
          </cell>
          <cell r="Q447">
            <v>1</v>
          </cell>
          <cell r="R447">
            <v>1</v>
          </cell>
          <cell r="S447">
            <v>1</v>
          </cell>
          <cell r="T447">
            <v>1</v>
          </cell>
          <cell r="U447">
            <v>1</v>
          </cell>
          <cell r="V447">
            <v>1</v>
          </cell>
          <cell r="W447">
            <v>1</v>
          </cell>
          <cell r="X447">
            <v>1</v>
          </cell>
          <cell r="Y447">
            <v>1</v>
          </cell>
          <cell r="Z447">
            <v>1</v>
          </cell>
          <cell r="AA447">
            <v>1</v>
          </cell>
          <cell r="AB447">
            <v>1</v>
          </cell>
          <cell r="AC447">
            <v>1</v>
          </cell>
        </row>
        <row r="448">
          <cell r="A448">
            <v>89</v>
          </cell>
          <cell r="B448" t="str">
            <v>Alexandra</v>
          </cell>
          <cell r="C448">
            <v>0</v>
          </cell>
          <cell r="D448">
            <v>0</v>
          </cell>
          <cell r="E448">
            <v>0</v>
          </cell>
          <cell r="F448">
            <v>0</v>
          </cell>
          <cell r="G448" t="str">
            <v>Kelloch Lodge</v>
          </cell>
          <cell r="H448">
            <v>200</v>
          </cell>
          <cell r="I448" t="str">
            <v>Community</v>
          </cell>
          <cell r="J448">
            <v>1</v>
          </cell>
          <cell r="K448">
            <v>1</v>
          </cell>
          <cell r="L448">
            <v>1</v>
          </cell>
          <cell r="M448">
            <v>1</v>
          </cell>
          <cell r="N448">
            <v>1</v>
          </cell>
          <cell r="O448">
            <v>1</v>
          </cell>
          <cell r="P448">
            <v>1</v>
          </cell>
          <cell r="Q448">
            <v>1</v>
          </cell>
          <cell r="R448">
            <v>1</v>
          </cell>
          <cell r="S448">
            <v>1</v>
          </cell>
          <cell r="T448">
            <v>1</v>
          </cell>
          <cell r="U448">
            <v>1</v>
          </cell>
          <cell r="V448">
            <v>1</v>
          </cell>
          <cell r="W448">
            <v>1</v>
          </cell>
          <cell r="X448">
            <v>1</v>
          </cell>
          <cell r="Y448">
            <v>1</v>
          </cell>
          <cell r="Z448">
            <v>1</v>
          </cell>
          <cell r="AA448">
            <v>1</v>
          </cell>
          <cell r="AB448">
            <v>1</v>
          </cell>
          <cell r="AC448">
            <v>1</v>
          </cell>
        </row>
        <row r="449">
          <cell r="A449">
            <v>89</v>
          </cell>
          <cell r="B449" t="str">
            <v>Alexandra</v>
          </cell>
          <cell r="C449">
            <v>0</v>
          </cell>
          <cell r="D449">
            <v>0</v>
          </cell>
          <cell r="E449">
            <v>0</v>
          </cell>
          <cell r="F449">
            <v>0</v>
          </cell>
          <cell r="G449" t="str">
            <v>Dame Pattie Menzies</v>
          </cell>
          <cell r="H449">
            <v>200</v>
          </cell>
          <cell r="I449" t="str">
            <v>Community</v>
          </cell>
          <cell r="J449">
            <v>1</v>
          </cell>
          <cell r="K449">
            <v>1</v>
          </cell>
          <cell r="L449">
            <v>1</v>
          </cell>
          <cell r="M449">
            <v>1</v>
          </cell>
          <cell r="N449">
            <v>1</v>
          </cell>
          <cell r="O449">
            <v>1</v>
          </cell>
          <cell r="P449">
            <v>1</v>
          </cell>
          <cell r="Q449">
            <v>1</v>
          </cell>
          <cell r="R449">
            <v>1</v>
          </cell>
          <cell r="S449">
            <v>1</v>
          </cell>
          <cell r="T449">
            <v>1</v>
          </cell>
          <cell r="U449">
            <v>1</v>
          </cell>
          <cell r="V449">
            <v>1</v>
          </cell>
          <cell r="W449">
            <v>1</v>
          </cell>
          <cell r="X449">
            <v>1</v>
          </cell>
          <cell r="Y449">
            <v>1</v>
          </cell>
          <cell r="Z449">
            <v>1</v>
          </cell>
          <cell r="AA449">
            <v>1</v>
          </cell>
          <cell r="AB449">
            <v>1</v>
          </cell>
          <cell r="AC449">
            <v>1</v>
          </cell>
        </row>
        <row r="450">
          <cell r="A450">
            <v>89</v>
          </cell>
          <cell r="B450" t="str">
            <v>Alexandra</v>
          </cell>
          <cell r="C450">
            <v>0</v>
          </cell>
          <cell r="D450">
            <v>0</v>
          </cell>
          <cell r="E450">
            <v>0</v>
          </cell>
          <cell r="F450">
            <v>0</v>
          </cell>
          <cell r="G450" t="str">
            <v>Goulds Timber Mills</v>
          </cell>
          <cell r="H450">
            <v>200</v>
          </cell>
          <cell r="I450" t="str">
            <v>Industrial</v>
          </cell>
          <cell r="J450">
            <v>1</v>
          </cell>
          <cell r="K450">
            <v>1</v>
          </cell>
          <cell r="L450">
            <v>1</v>
          </cell>
          <cell r="M450">
            <v>1</v>
          </cell>
          <cell r="N450">
            <v>1</v>
          </cell>
          <cell r="O450">
            <v>1</v>
          </cell>
          <cell r="P450">
            <v>1</v>
          </cell>
          <cell r="Q450">
            <v>1</v>
          </cell>
          <cell r="R450">
            <v>1</v>
          </cell>
          <cell r="S450">
            <v>1</v>
          </cell>
          <cell r="T450">
            <v>1</v>
          </cell>
          <cell r="U450">
            <v>1</v>
          </cell>
          <cell r="V450">
            <v>1</v>
          </cell>
          <cell r="W450">
            <v>1</v>
          </cell>
          <cell r="X450">
            <v>1</v>
          </cell>
          <cell r="Y450">
            <v>1</v>
          </cell>
          <cell r="Z450">
            <v>1</v>
          </cell>
          <cell r="AA450">
            <v>1</v>
          </cell>
          <cell r="AB450">
            <v>1</v>
          </cell>
          <cell r="AC450">
            <v>1</v>
          </cell>
        </row>
        <row r="451">
          <cell r="A451">
            <v>89</v>
          </cell>
          <cell r="B451" t="str">
            <v>Alexandra</v>
          </cell>
          <cell r="C451">
            <v>0</v>
          </cell>
          <cell r="D451">
            <v>0</v>
          </cell>
          <cell r="E451">
            <v>0</v>
          </cell>
          <cell r="F451">
            <v>0</v>
          </cell>
          <cell r="G451" t="str">
            <v>Reddrop's Group</v>
          </cell>
          <cell r="H451">
            <v>200</v>
          </cell>
          <cell r="I451" t="str">
            <v>Commercial</v>
          </cell>
          <cell r="J451">
            <v>1</v>
          </cell>
          <cell r="K451">
            <v>1</v>
          </cell>
          <cell r="L451">
            <v>1</v>
          </cell>
          <cell r="M451">
            <v>1</v>
          </cell>
          <cell r="N451">
            <v>1</v>
          </cell>
          <cell r="O451">
            <v>1</v>
          </cell>
          <cell r="P451">
            <v>1</v>
          </cell>
          <cell r="Q451">
            <v>1</v>
          </cell>
          <cell r="R451">
            <v>1</v>
          </cell>
          <cell r="S451">
            <v>1</v>
          </cell>
          <cell r="T451">
            <v>1</v>
          </cell>
          <cell r="U451">
            <v>1</v>
          </cell>
          <cell r="V451">
            <v>1</v>
          </cell>
          <cell r="W451">
            <v>1</v>
          </cell>
          <cell r="X451">
            <v>1</v>
          </cell>
          <cell r="Y451">
            <v>1</v>
          </cell>
          <cell r="Z451">
            <v>1</v>
          </cell>
          <cell r="AA451">
            <v>1</v>
          </cell>
          <cell r="AB451">
            <v>1</v>
          </cell>
          <cell r="AC451">
            <v>1</v>
          </cell>
        </row>
        <row r="452">
          <cell r="A452">
            <v>89</v>
          </cell>
          <cell r="B452" t="str">
            <v>Alexandra</v>
          </cell>
          <cell r="C452">
            <v>0</v>
          </cell>
          <cell r="D452">
            <v>0</v>
          </cell>
          <cell r="E452">
            <v>0</v>
          </cell>
          <cell r="F452">
            <v>0</v>
          </cell>
          <cell r="G452" t="str">
            <v>Showground Caravan Park</v>
          </cell>
          <cell r="H452">
            <v>200</v>
          </cell>
          <cell r="I452" t="str">
            <v>Commercial</v>
          </cell>
          <cell r="J452">
            <v>1</v>
          </cell>
          <cell r="K452">
            <v>1</v>
          </cell>
          <cell r="L452">
            <v>1</v>
          </cell>
          <cell r="M452">
            <v>1</v>
          </cell>
          <cell r="N452">
            <v>1</v>
          </cell>
          <cell r="O452">
            <v>1</v>
          </cell>
          <cell r="P452">
            <v>1</v>
          </cell>
          <cell r="Q452">
            <v>1</v>
          </cell>
          <cell r="R452">
            <v>1</v>
          </cell>
          <cell r="S452">
            <v>1</v>
          </cell>
          <cell r="T452">
            <v>1</v>
          </cell>
          <cell r="U452">
            <v>1</v>
          </cell>
          <cell r="V452">
            <v>1</v>
          </cell>
          <cell r="W452">
            <v>1</v>
          </cell>
          <cell r="X452">
            <v>1</v>
          </cell>
          <cell r="Y452">
            <v>1</v>
          </cell>
          <cell r="Z452">
            <v>1</v>
          </cell>
          <cell r="AA452">
            <v>1</v>
          </cell>
          <cell r="AB452">
            <v>1</v>
          </cell>
          <cell r="AC452">
            <v>1</v>
          </cell>
        </row>
        <row r="453">
          <cell r="A453">
            <v>89</v>
          </cell>
          <cell r="B453" t="str">
            <v>Alexandra</v>
          </cell>
          <cell r="C453">
            <v>0</v>
          </cell>
          <cell r="D453">
            <v>0</v>
          </cell>
          <cell r="E453">
            <v>0</v>
          </cell>
          <cell r="F453">
            <v>0</v>
          </cell>
          <cell r="G453" t="str">
            <v>Riverside Caravan Park</v>
          </cell>
          <cell r="H453">
            <v>200</v>
          </cell>
          <cell r="I453" t="str">
            <v>Commercial</v>
          </cell>
          <cell r="J453">
            <v>1</v>
          </cell>
          <cell r="K453">
            <v>1</v>
          </cell>
          <cell r="L453">
            <v>1</v>
          </cell>
          <cell r="M453">
            <v>1</v>
          </cell>
          <cell r="N453">
            <v>1</v>
          </cell>
          <cell r="O453">
            <v>1</v>
          </cell>
          <cell r="P453">
            <v>1</v>
          </cell>
          <cell r="Q453">
            <v>1</v>
          </cell>
          <cell r="R453">
            <v>1</v>
          </cell>
          <cell r="S453">
            <v>1</v>
          </cell>
          <cell r="T453">
            <v>1</v>
          </cell>
          <cell r="U453">
            <v>1</v>
          </cell>
          <cell r="V453">
            <v>1</v>
          </cell>
          <cell r="W453">
            <v>1</v>
          </cell>
          <cell r="X453">
            <v>1</v>
          </cell>
          <cell r="Y453">
            <v>1</v>
          </cell>
          <cell r="Z453">
            <v>1</v>
          </cell>
          <cell r="AA453">
            <v>1</v>
          </cell>
          <cell r="AB453">
            <v>1</v>
          </cell>
          <cell r="AC453">
            <v>1</v>
          </cell>
        </row>
        <row r="454">
          <cell r="A454">
            <v>89</v>
          </cell>
          <cell r="B454" t="str">
            <v>Alexandra</v>
          </cell>
          <cell r="C454">
            <v>0</v>
          </cell>
          <cell r="D454">
            <v>0</v>
          </cell>
          <cell r="E454">
            <v>0</v>
          </cell>
          <cell r="F454">
            <v>0</v>
          </cell>
          <cell r="G454" t="str">
            <v>Alex Primary School</v>
          </cell>
          <cell r="H454">
            <v>200</v>
          </cell>
          <cell r="I454" t="str">
            <v>Community</v>
          </cell>
          <cell r="J454">
            <v>1</v>
          </cell>
          <cell r="K454">
            <v>1</v>
          </cell>
          <cell r="L454">
            <v>1</v>
          </cell>
          <cell r="M454">
            <v>1</v>
          </cell>
          <cell r="N454">
            <v>1</v>
          </cell>
          <cell r="O454">
            <v>1</v>
          </cell>
          <cell r="P454">
            <v>1</v>
          </cell>
          <cell r="Q454">
            <v>1</v>
          </cell>
          <cell r="R454">
            <v>1</v>
          </cell>
          <cell r="S454">
            <v>1</v>
          </cell>
          <cell r="T454">
            <v>1</v>
          </cell>
          <cell r="U454">
            <v>1</v>
          </cell>
          <cell r="V454">
            <v>1</v>
          </cell>
          <cell r="W454">
            <v>1</v>
          </cell>
          <cell r="X454">
            <v>1</v>
          </cell>
          <cell r="Y454">
            <v>1</v>
          </cell>
          <cell r="Z454">
            <v>1</v>
          </cell>
          <cell r="AA454">
            <v>1</v>
          </cell>
          <cell r="AB454">
            <v>1</v>
          </cell>
          <cell r="AC454">
            <v>1</v>
          </cell>
        </row>
        <row r="455">
          <cell r="A455">
            <v>89</v>
          </cell>
          <cell r="B455" t="str">
            <v>Alexandra</v>
          </cell>
          <cell r="C455">
            <v>0</v>
          </cell>
          <cell r="D455">
            <v>0</v>
          </cell>
          <cell r="E455">
            <v>0</v>
          </cell>
          <cell r="F455">
            <v>0</v>
          </cell>
          <cell r="G455" t="str">
            <v>Mawtongoon Hatcheryes</v>
          </cell>
          <cell r="H455">
            <v>200</v>
          </cell>
          <cell r="I455" t="str">
            <v>Industrial</v>
          </cell>
          <cell r="J455">
            <v>1</v>
          </cell>
          <cell r="K455">
            <v>1</v>
          </cell>
          <cell r="L455">
            <v>1</v>
          </cell>
          <cell r="M455">
            <v>1</v>
          </cell>
          <cell r="N455">
            <v>1</v>
          </cell>
          <cell r="O455">
            <v>1</v>
          </cell>
          <cell r="P455">
            <v>1</v>
          </cell>
          <cell r="Q455">
            <v>1</v>
          </cell>
          <cell r="R455">
            <v>1</v>
          </cell>
          <cell r="S455">
            <v>1</v>
          </cell>
          <cell r="T455">
            <v>1</v>
          </cell>
          <cell r="U455">
            <v>1</v>
          </cell>
          <cell r="V455">
            <v>1</v>
          </cell>
          <cell r="W455">
            <v>1</v>
          </cell>
          <cell r="X455">
            <v>1</v>
          </cell>
          <cell r="Y455">
            <v>1</v>
          </cell>
          <cell r="Z455">
            <v>1</v>
          </cell>
          <cell r="AA455">
            <v>1</v>
          </cell>
          <cell r="AB455">
            <v>1</v>
          </cell>
          <cell r="AC455">
            <v>1</v>
          </cell>
        </row>
        <row r="456">
          <cell r="A456">
            <v>89</v>
          </cell>
          <cell r="B456" t="str">
            <v>Alexandra</v>
          </cell>
          <cell r="C456">
            <v>0</v>
          </cell>
          <cell r="D456">
            <v>0</v>
          </cell>
          <cell r="E456">
            <v>0</v>
          </cell>
          <cell r="F456">
            <v>0</v>
          </cell>
          <cell r="G456" t="str">
            <v>Goulburn River Trout</v>
          </cell>
          <cell r="H456">
            <v>200</v>
          </cell>
          <cell r="I456" t="str">
            <v>Industrial</v>
          </cell>
          <cell r="J456">
            <v>1</v>
          </cell>
          <cell r="K456">
            <v>1</v>
          </cell>
          <cell r="L456">
            <v>1</v>
          </cell>
          <cell r="M456">
            <v>1</v>
          </cell>
          <cell r="N456">
            <v>1</v>
          </cell>
          <cell r="O456">
            <v>1</v>
          </cell>
          <cell r="P456">
            <v>1</v>
          </cell>
          <cell r="Q456">
            <v>1</v>
          </cell>
          <cell r="R456">
            <v>1</v>
          </cell>
          <cell r="S456">
            <v>1</v>
          </cell>
          <cell r="T456">
            <v>1</v>
          </cell>
          <cell r="U456">
            <v>1</v>
          </cell>
          <cell r="V456">
            <v>1</v>
          </cell>
          <cell r="W456">
            <v>1</v>
          </cell>
          <cell r="X456">
            <v>1</v>
          </cell>
          <cell r="Y456">
            <v>1</v>
          </cell>
          <cell r="Z456">
            <v>1</v>
          </cell>
          <cell r="AA456">
            <v>1</v>
          </cell>
          <cell r="AB456">
            <v>1</v>
          </cell>
          <cell r="AC456">
            <v>1</v>
          </cell>
        </row>
        <row r="457">
          <cell r="A457">
            <v>125</v>
          </cell>
          <cell r="B457" t="str">
            <v>Warrnambool</v>
          </cell>
          <cell r="C457">
            <v>0</v>
          </cell>
          <cell r="D457">
            <v>0</v>
          </cell>
          <cell r="E457">
            <v>0</v>
          </cell>
          <cell r="F457">
            <v>0</v>
          </cell>
          <cell r="G457" t="str">
            <v>Warrnambool Orchids</v>
          </cell>
          <cell r="H457">
            <v>200</v>
          </cell>
          <cell r="I457" t="str">
            <v>Orchids greenhouse</v>
          </cell>
          <cell r="J457">
            <v>1</v>
          </cell>
          <cell r="K457">
            <v>1</v>
          </cell>
          <cell r="L457">
            <v>1</v>
          </cell>
          <cell r="M457">
            <v>1</v>
          </cell>
          <cell r="N457">
            <v>1</v>
          </cell>
          <cell r="O457">
            <v>1</v>
          </cell>
          <cell r="P457">
            <v>1</v>
          </cell>
          <cell r="Q457">
            <v>1</v>
          </cell>
          <cell r="R457">
            <v>1</v>
          </cell>
          <cell r="S457">
            <v>1</v>
          </cell>
          <cell r="T457">
            <v>1</v>
          </cell>
          <cell r="U457">
            <v>1</v>
          </cell>
          <cell r="V457">
            <v>1</v>
          </cell>
          <cell r="W457">
            <v>1</v>
          </cell>
          <cell r="X457">
            <v>1</v>
          </cell>
          <cell r="Y457">
            <v>1</v>
          </cell>
          <cell r="Z457">
            <v>1</v>
          </cell>
          <cell r="AA457">
            <v>1</v>
          </cell>
          <cell r="AB457">
            <v>1</v>
          </cell>
          <cell r="AC457">
            <v>1</v>
          </cell>
        </row>
        <row r="458">
          <cell r="A458">
            <v>40</v>
          </cell>
          <cell r="B458" t="str">
            <v>Camperdown</v>
          </cell>
          <cell r="C458">
            <v>0</v>
          </cell>
          <cell r="D458">
            <v>0</v>
          </cell>
          <cell r="E458">
            <v>0</v>
          </cell>
          <cell r="F458">
            <v>0</v>
          </cell>
          <cell r="G458" t="str">
            <v>Manifold Motor Inn</v>
          </cell>
          <cell r="H458">
            <v>200</v>
          </cell>
          <cell r="I458" t="str">
            <v>Motel</v>
          </cell>
          <cell r="J458">
            <v>1</v>
          </cell>
          <cell r="K458">
            <v>1</v>
          </cell>
          <cell r="L458">
            <v>1</v>
          </cell>
          <cell r="M458">
            <v>1</v>
          </cell>
          <cell r="N458">
            <v>1</v>
          </cell>
          <cell r="O458">
            <v>1</v>
          </cell>
          <cell r="P458">
            <v>1</v>
          </cell>
          <cell r="Q458">
            <v>1</v>
          </cell>
          <cell r="R458">
            <v>1</v>
          </cell>
          <cell r="S458">
            <v>1</v>
          </cell>
          <cell r="T458">
            <v>1</v>
          </cell>
          <cell r="U458">
            <v>1</v>
          </cell>
          <cell r="V458">
            <v>1</v>
          </cell>
          <cell r="W458">
            <v>1</v>
          </cell>
          <cell r="X458">
            <v>1</v>
          </cell>
          <cell r="Y458">
            <v>1</v>
          </cell>
          <cell r="Z458">
            <v>1</v>
          </cell>
          <cell r="AA458">
            <v>1</v>
          </cell>
          <cell r="AB458">
            <v>1</v>
          </cell>
          <cell r="AC458">
            <v>1</v>
          </cell>
        </row>
        <row r="459">
          <cell r="A459">
            <v>40</v>
          </cell>
          <cell r="B459" t="str">
            <v>Camperdown</v>
          </cell>
          <cell r="C459">
            <v>0</v>
          </cell>
          <cell r="D459">
            <v>0</v>
          </cell>
          <cell r="E459">
            <v>0</v>
          </cell>
          <cell r="F459">
            <v>0</v>
          </cell>
          <cell r="G459" t="str">
            <v>Cobb Loaf Bakery</v>
          </cell>
          <cell r="H459">
            <v>200</v>
          </cell>
          <cell r="I459" t="str">
            <v>Bakery</v>
          </cell>
          <cell r="J459">
            <v>1</v>
          </cell>
          <cell r="K459">
            <v>1</v>
          </cell>
          <cell r="L459">
            <v>1</v>
          </cell>
          <cell r="M459">
            <v>1</v>
          </cell>
          <cell r="N459">
            <v>1</v>
          </cell>
          <cell r="O459">
            <v>1</v>
          </cell>
          <cell r="P459">
            <v>1</v>
          </cell>
          <cell r="Q459">
            <v>1</v>
          </cell>
          <cell r="R459">
            <v>1</v>
          </cell>
          <cell r="S459">
            <v>1</v>
          </cell>
          <cell r="T459">
            <v>1</v>
          </cell>
          <cell r="U459">
            <v>1</v>
          </cell>
          <cell r="V459">
            <v>1</v>
          </cell>
          <cell r="W459">
            <v>1</v>
          </cell>
          <cell r="X459">
            <v>1</v>
          </cell>
          <cell r="Y459">
            <v>1</v>
          </cell>
          <cell r="Z459">
            <v>1</v>
          </cell>
          <cell r="AA459">
            <v>1</v>
          </cell>
          <cell r="AB459">
            <v>1</v>
          </cell>
          <cell r="AC459">
            <v>1</v>
          </cell>
        </row>
        <row r="460">
          <cell r="A460">
            <v>40</v>
          </cell>
          <cell r="B460" t="str">
            <v>Camperdown</v>
          </cell>
          <cell r="C460">
            <v>0</v>
          </cell>
          <cell r="D460">
            <v>0</v>
          </cell>
          <cell r="E460">
            <v>0</v>
          </cell>
          <cell r="F460">
            <v>0</v>
          </cell>
          <cell r="G460" t="str">
            <v>Corangamite Shire</v>
          </cell>
          <cell r="H460">
            <v>200</v>
          </cell>
          <cell r="I460" t="str">
            <v>Theatre/Civic Centre</v>
          </cell>
          <cell r="J460">
            <v>1</v>
          </cell>
          <cell r="K460">
            <v>1</v>
          </cell>
          <cell r="L460">
            <v>1</v>
          </cell>
          <cell r="M460">
            <v>1</v>
          </cell>
          <cell r="N460">
            <v>1</v>
          </cell>
          <cell r="O460">
            <v>1</v>
          </cell>
          <cell r="P460">
            <v>1</v>
          </cell>
          <cell r="Q460">
            <v>1</v>
          </cell>
          <cell r="R460">
            <v>1</v>
          </cell>
          <cell r="S460">
            <v>1</v>
          </cell>
          <cell r="T460">
            <v>1</v>
          </cell>
          <cell r="U460">
            <v>1</v>
          </cell>
          <cell r="V460">
            <v>1</v>
          </cell>
          <cell r="W460">
            <v>1</v>
          </cell>
          <cell r="X460">
            <v>1</v>
          </cell>
          <cell r="Y460">
            <v>1</v>
          </cell>
          <cell r="Z460">
            <v>1</v>
          </cell>
          <cell r="AA460">
            <v>1</v>
          </cell>
          <cell r="AB460">
            <v>1</v>
          </cell>
          <cell r="AC460">
            <v>1</v>
          </cell>
        </row>
        <row r="461">
          <cell r="A461">
            <v>40</v>
          </cell>
          <cell r="B461" t="str">
            <v>Camperdown</v>
          </cell>
          <cell r="C461">
            <v>0</v>
          </cell>
          <cell r="D461">
            <v>0</v>
          </cell>
          <cell r="E461">
            <v>0</v>
          </cell>
          <cell r="F461">
            <v>0</v>
          </cell>
          <cell r="G461" t="str">
            <v>Mercy Regional College</v>
          </cell>
          <cell r="H461">
            <v>200</v>
          </cell>
          <cell r="I461" t="str">
            <v>School</v>
          </cell>
          <cell r="J461">
            <v>1</v>
          </cell>
          <cell r="K461">
            <v>1</v>
          </cell>
          <cell r="L461">
            <v>1</v>
          </cell>
          <cell r="M461">
            <v>1</v>
          </cell>
          <cell r="N461">
            <v>1</v>
          </cell>
          <cell r="O461">
            <v>1</v>
          </cell>
          <cell r="P461">
            <v>1</v>
          </cell>
          <cell r="Q461">
            <v>1</v>
          </cell>
          <cell r="R461">
            <v>1</v>
          </cell>
          <cell r="S461">
            <v>1</v>
          </cell>
          <cell r="T461">
            <v>1</v>
          </cell>
          <cell r="U461">
            <v>1</v>
          </cell>
          <cell r="V461">
            <v>1</v>
          </cell>
          <cell r="W461">
            <v>1</v>
          </cell>
          <cell r="X461">
            <v>1</v>
          </cell>
          <cell r="Y461">
            <v>1</v>
          </cell>
          <cell r="Z461">
            <v>1</v>
          </cell>
          <cell r="AA461">
            <v>1</v>
          </cell>
          <cell r="AB461">
            <v>1</v>
          </cell>
          <cell r="AC461">
            <v>1</v>
          </cell>
        </row>
        <row r="462">
          <cell r="A462">
            <v>85</v>
          </cell>
          <cell r="B462" t="str">
            <v>Cobden</v>
          </cell>
          <cell r="C462">
            <v>0</v>
          </cell>
          <cell r="D462">
            <v>0</v>
          </cell>
          <cell r="E462">
            <v>0</v>
          </cell>
          <cell r="F462">
            <v>0</v>
          </cell>
          <cell r="G462" t="str">
            <v>Jehovah's Witness</v>
          </cell>
          <cell r="H462">
            <v>200</v>
          </cell>
          <cell r="I462" t="str">
            <v>Hall</v>
          </cell>
          <cell r="J462">
            <v>1</v>
          </cell>
          <cell r="K462">
            <v>1</v>
          </cell>
          <cell r="L462">
            <v>1</v>
          </cell>
          <cell r="M462">
            <v>1</v>
          </cell>
          <cell r="N462">
            <v>1</v>
          </cell>
          <cell r="O462">
            <v>1</v>
          </cell>
          <cell r="P462">
            <v>1</v>
          </cell>
          <cell r="Q462">
            <v>1</v>
          </cell>
          <cell r="R462">
            <v>1</v>
          </cell>
          <cell r="S462">
            <v>1</v>
          </cell>
          <cell r="T462">
            <v>1</v>
          </cell>
          <cell r="U462">
            <v>1</v>
          </cell>
          <cell r="V462">
            <v>1</v>
          </cell>
          <cell r="W462">
            <v>1</v>
          </cell>
          <cell r="X462">
            <v>1</v>
          </cell>
          <cell r="Y462">
            <v>1</v>
          </cell>
          <cell r="Z462">
            <v>1</v>
          </cell>
          <cell r="AA462">
            <v>1</v>
          </cell>
          <cell r="AB462">
            <v>1</v>
          </cell>
          <cell r="AC462">
            <v>1</v>
          </cell>
        </row>
        <row r="463">
          <cell r="A463">
            <v>85</v>
          </cell>
          <cell r="B463" t="str">
            <v>Cobden</v>
          </cell>
          <cell r="C463">
            <v>0</v>
          </cell>
          <cell r="D463">
            <v>0</v>
          </cell>
          <cell r="E463">
            <v>0</v>
          </cell>
          <cell r="F463">
            <v>0</v>
          </cell>
          <cell r="G463" t="str">
            <v>15 Lot Industrial subdivision</v>
          </cell>
          <cell r="H463">
            <v>200</v>
          </cell>
          <cell r="I463" t="str">
            <v>Industrial Estate</v>
          </cell>
          <cell r="J463">
            <v>1</v>
          </cell>
          <cell r="K463">
            <v>1</v>
          </cell>
          <cell r="L463">
            <v>1</v>
          </cell>
          <cell r="M463">
            <v>1</v>
          </cell>
          <cell r="N463">
            <v>1</v>
          </cell>
          <cell r="O463">
            <v>1</v>
          </cell>
          <cell r="P463">
            <v>1</v>
          </cell>
          <cell r="Q463">
            <v>1</v>
          </cell>
          <cell r="R463">
            <v>1</v>
          </cell>
          <cell r="S463">
            <v>1</v>
          </cell>
          <cell r="T463">
            <v>1</v>
          </cell>
          <cell r="U463">
            <v>1</v>
          </cell>
          <cell r="V463">
            <v>1</v>
          </cell>
          <cell r="W463">
            <v>1</v>
          </cell>
          <cell r="X463">
            <v>1</v>
          </cell>
          <cell r="Y463">
            <v>1</v>
          </cell>
          <cell r="Z463">
            <v>1</v>
          </cell>
          <cell r="AA463">
            <v>1</v>
          </cell>
          <cell r="AB463">
            <v>1</v>
          </cell>
          <cell r="AC463">
            <v>1</v>
          </cell>
        </row>
        <row r="464">
          <cell r="A464">
            <v>35</v>
          </cell>
          <cell r="B464" t="str">
            <v>Port Campbell</v>
          </cell>
          <cell r="C464">
            <v>0</v>
          </cell>
          <cell r="D464">
            <v>0</v>
          </cell>
          <cell r="E464">
            <v>0</v>
          </cell>
          <cell r="F464">
            <v>0</v>
          </cell>
          <cell r="G464" t="str">
            <v>Port Campbell Shopping</v>
          </cell>
          <cell r="H464">
            <v>200</v>
          </cell>
          <cell r="I464" t="str">
            <v>Supermarket</v>
          </cell>
          <cell r="J464">
            <v>1</v>
          </cell>
          <cell r="K464">
            <v>1</v>
          </cell>
          <cell r="L464">
            <v>1</v>
          </cell>
          <cell r="M464">
            <v>1</v>
          </cell>
          <cell r="N464">
            <v>1</v>
          </cell>
          <cell r="O464">
            <v>1</v>
          </cell>
          <cell r="P464">
            <v>1</v>
          </cell>
          <cell r="Q464">
            <v>1</v>
          </cell>
          <cell r="R464">
            <v>1</v>
          </cell>
          <cell r="S464">
            <v>1</v>
          </cell>
          <cell r="T464">
            <v>1</v>
          </cell>
          <cell r="U464">
            <v>1</v>
          </cell>
          <cell r="V464">
            <v>1</v>
          </cell>
          <cell r="W464">
            <v>1</v>
          </cell>
          <cell r="X464">
            <v>1</v>
          </cell>
          <cell r="Y464">
            <v>1</v>
          </cell>
          <cell r="Z464">
            <v>1</v>
          </cell>
          <cell r="AA464">
            <v>1</v>
          </cell>
          <cell r="AB464">
            <v>1</v>
          </cell>
          <cell r="AC464">
            <v>1</v>
          </cell>
        </row>
        <row r="465">
          <cell r="A465">
            <v>35</v>
          </cell>
          <cell r="B465" t="str">
            <v>Port Campbell</v>
          </cell>
          <cell r="C465">
            <v>0</v>
          </cell>
          <cell r="D465">
            <v>0</v>
          </cell>
          <cell r="E465">
            <v>0</v>
          </cell>
          <cell r="F465">
            <v>0</v>
          </cell>
          <cell r="G465" t="str">
            <v>Great Ocean Road Motor Inn</v>
          </cell>
          <cell r="H465">
            <v>200</v>
          </cell>
          <cell r="I465" t="str">
            <v>Motel</v>
          </cell>
          <cell r="J465">
            <v>1</v>
          </cell>
          <cell r="K465">
            <v>1</v>
          </cell>
          <cell r="L465">
            <v>1</v>
          </cell>
          <cell r="M465">
            <v>1</v>
          </cell>
          <cell r="N465">
            <v>1</v>
          </cell>
          <cell r="O465">
            <v>1</v>
          </cell>
          <cell r="P465">
            <v>1</v>
          </cell>
          <cell r="Q465">
            <v>1</v>
          </cell>
          <cell r="R465">
            <v>1</v>
          </cell>
          <cell r="S465">
            <v>1</v>
          </cell>
          <cell r="T465">
            <v>1</v>
          </cell>
          <cell r="U465">
            <v>1</v>
          </cell>
          <cell r="V465">
            <v>1</v>
          </cell>
          <cell r="W465">
            <v>1</v>
          </cell>
          <cell r="X465">
            <v>1</v>
          </cell>
          <cell r="Y465">
            <v>1</v>
          </cell>
          <cell r="Z465">
            <v>1</v>
          </cell>
          <cell r="AA465">
            <v>1</v>
          </cell>
          <cell r="AB465">
            <v>1</v>
          </cell>
          <cell r="AC465">
            <v>1</v>
          </cell>
        </row>
        <row r="466">
          <cell r="A466">
            <v>35</v>
          </cell>
          <cell r="B466" t="str">
            <v>Port Campbell</v>
          </cell>
          <cell r="C466">
            <v>0</v>
          </cell>
          <cell r="D466">
            <v>0</v>
          </cell>
          <cell r="E466">
            <v>0</v>
          </cell>
          <cell r="F466">
            <v>0</v>
          </cell>
          <cell r="G466" t="str">
            <v>Loch Ard Motor Inn</v>
          </cell>
          <cell r="H466">
            <v>200</v>
          </cell>
          <cell r="I466" t="str">
            <v>Motel</v>
          </cell>
          <cell r="J466">
            <v>1</v>
          </cell>
          <cell r="K466">
            <v>1</v>
          </cell>
          <cell r="L466">
            <v>1</v>
          </cell>
          <cell r="M466">
            <v>1</v>
          </cell>
          <cell r="N466">
            <v>1</v>
          </cell>
          <cell r="O466">
            <v>1</v>
          </cell>
          <cell r="P466">
            <v>1</v>
          </cell>
          <cell r="Q466">
            <v>1</v>
          </cell>
          <cell r="R466">
            <v>1</v>
          </cell>
          <cell r="S466">
            <v>1</v>
          </cell>
          <cell r="T466">
            <v>1</v>
          </cell>
          <cell r="U466">
            <v>1</v>
          </cell>
          <cell r="V466">
            <v>1</v>
          </cell>
          <cell r="W466">
            <v>1</v>
          </cell>
          <cell r="X466">
            <v>1</v>
          </cell>
          <cell r="Y466">
            <v>1</v>
          </cell>
          <cell r="Z466">
            <v>1</v>
          </cell>
          <cell r="AA466">
            <v>1</v>
          </cell>
          <cell r="AB466">
            <v>1</v>
          </cell>
          <cell r="AC466">
            <v>1</v>
          </cell>
        </row>
        <row r="467">
          <cell r="A467">
            <v>35</v>
          </cell>
          <cell r="B467" t="str">
            <v>Port Campbell</v>
          </cell>
          <cell r="C467">
            <v>0</v>
          </cell>
          <cell r="D467">
            <v>0</v>
          </cell>
          <cell r="E467">
            <v>0</v>
          </cell>
          <cell r="F467">
            <v>0</v>
          </cell>
          <cell r="G467" t="str">
            <v>Southern Ocean Motor Inn</v>
          </cell>
          <cell r="H467">
            <v>200</v>
          </cell>
          <cell r="I467" t="str">
            <v>Motel</v>
          </cell>
          <cell r="J467">
            <v>1</v>
          </cell>
          <cell r="K467">
            <v>1</v>
          </cell>
          <cell r="L467">
            <v>1</v>
          </cell>
          <cell r="M467">
            <v>1</v>
          </cell>
          <cell r="N467">
            <v>1</v>
          </cell>
          <cell r="O467">
            <v>1</v>
          </cell>
          <cell r="P467">
            <v>1</v>
          </cell>
          <cell r="Q467">
            <v>1</v>
          </cell>
          <cell r="R467">
            <v>1</v>
          </cell>
          <cell r="S467">
            <v>1</v>
          </cell>
          <cell r="T467">
            <v>1</v>
          </cell>
          <cell r="U467">
            <v>1</v>
          </cell>
          <cell r="V467">
            <v>1</v>
          </cell>
          <cell r="W467">
            <v>1</v>
          </cell>
          <cell r="X467">
            <v>1</v>
          </cell>
          <cell r="Y467">
            <v>1</v>
          </cell>
          <cell r="Z467">
            <v>1</v>
          </cell>
          <cell r="AA467">
            <v>1</v>
          </cell>
          <cell r="AB467">
            <v>1</v>
          </cell>
          <cell r="AC467">
            <v>1</v>
          </cell>
        </row>
        <row r="468">
          <cell r="A468">
            <v>35</v>
          </cell>
          <cell r="B468" t="str">
            <v>Port Campbell</v>
          </cell>
          <cell r="C468">
            <v>0</v>
          </cell>
          <cell r="D468">
            <v>0</v>
          </cell>
          <cell r="E468">
            <v>0</v>
          </cell>
          <cell r="F468">
            <v>0</v>
          </cell>
          <cell r="G468" t="str">
            <v>Port Campbell Hotel</v>
          </cell>
          <cell r="H468">
            <v>200</v>
          </cell>
          <cell r="I468" t="str">
            <v>Hotel</v>
          </cell>
          <cell r="J468">
            <v>1</v>
          </cell>
          <cell r="K468">
            <v>1</v>
          </cell>
          <cell r="L468">
            <v>1</v>
          </cell>
          <cell r="M468">
            <v>1</v>
          </cell>
          <cell r="N468">
            <v>1</v>
          </cell>
          <cell r="O468">
            <v>1</v>
          </cell>
          <cell r="P468">
            <v>1</v>
          </cell>
          <cell r="Q468">
            <v>1</v>
          </cell>
          <cell r="R468">
            <v>1</v>
          </cell>
          <cell r="S468">
            <v>1</v>
          </cell>
          <cell r="T468">
            <v>1</v>
          </cell>
          <cell r="U468">
            <v>1</v>
          </cell>
          <cell r="V468">
            <v>1</v>
          </cell>
          <cell r="W468">
            <v>1</v>
          </cell>
          <cell r="X468">
            <v>1</v>
          </cell>
          <cell r="Y468">
            <v>1</v>
          </cell>
          <cell r="Z468">
            <v>1</v>
          </cell>
          <cell r="AA468">
            <v>1</v>
          </cell>
          <cell r="AB468">
            <v>1</v>
          </cell>
          <cell r="AC468">
            <v>1</v>
          </cell>
        </row>
        <row r="469">
          <cell r="A469">
            <v>35</v>
          </cell>
          <cell r="B469" t="str">
            <v>Port Campbell</v>
          </cell>
          <cell r="C469">
            <v>0</v>
          </cell>
          <cell r="D469">
            <v>0</v>
          </cell>
          <cell r="E469">
            <v>0</v>
          </cell>
          <cell r="F469">
            <v>0</v>
          </cell>
          <cell r="G469" t="str">
            <v>Port Campbell Motor Inn</v>
          </cell>
          <cell r="H469">
            <v>200</v>
          </cell>
          <cell r="I469" t="str">
            <v>Motel</v>
          </cell>
          <cell r="J469">
            <v>1</v>
          </cell>
          <cell r="K469">
            <v>1</v>
          </cell>
          <cell r="L469">
            <v>1</v>
          </cell>
          <cell r="M469">
            <v>1</v>
          </cell>
          <cell r="N469">
            <v>1</v>
          </cell>
          <cell r="O469">
            <v>1</v>
          </cell>
          <cell r="P469">
            <v>1</v>
          </cell>
          <cell r="Q469">
            <v>1</v>
          </cell>
          <cell r="R469">
            <v>1</v>
          </cell>
          <cell r="S469">
            <v>1</v>
          </cell>
          <cell r="T469">
            <v>1</v>
          </cell>
          <cell r="U469">
            <v>1</v>
          </cell>
          <cell r="V469">
            <v>1</v>
          </cell>
          <cell r="W469">
            <v>1</v>
          </cell>
          <cell r="X469">
            <v>1</v>
          </cell>
          <cell r="Y469">
            <v>1</v>
          </cell>
          <cell r="Z469">
            <v>1</v>
          </cell>
          <cell r="AA469">
            <v>1</v>
          </cell>
          <cell r="AB469">
            <v>1</v>
          </cell>
          <cell r="AC469">
            <v>1</v>
          </cell>
        </row>
        <row r="470">
          <cell r="A470">
            <v>35</v>
          </cell>
          <cell r="B470" t="str">
            <v>Port Campbell</v>
          </cell>
          <cell r="C470">
            <v>0</v>
          </cell>
          <cell r="D470">
            <v>0</v>
          </cell>
          <cell r="E470">
            <v>0</v>
          </cell>
          <cell r="F470">
            <v>0</v>
          </cell>
          <cell r="G470" t="str">
            <v>Port Campbell Marine Services</v>
          </cell>
          <cell r="H470">
            <v>200</v>
          </cell>
          <cell r="I470" t="str">
            <v>Laundry/Fuel</v>
          </cell>
          <cell r="J470">
            <v>1</v>
          </cell>
          <cell r="K470">
            <v>1</v>
          </cell>
          <cell r="L470">
            <v>1</v>
          </cell>
          <cell r="M470">
            <v>1</v>
          </cell>
          <cell r="N470">
            <v>1</v>
          </cell>
          <cell r="O470">
            <v>1</v>
          </cell>
          <cell r="P470">
            <v>1</v>
          </cell>
          <cell r="Q470">
            <v>1</v>
          </cell>
          <cell r="R470">
            <v>1</v>
          </cell>
          <cell r="S470">
            <v>1</v>
          </cell>
          <cell r="T470">
            <v>1</v>
          </cell>
          <cell r="U470">
            <v>1</v>
          </cell>
          <cell r="V470">
            <v>1</v>
          </cell>
          <cell r="W470">
            <v>1</v>
          </cell>
          <cell r="X470">
            <v>1</v>
          </cell>
          <cell r="Y470">
            <v>1</v>
          </cell>
          <cell r="Z470">
            <v>1</v>
          </cell>
          <cell r="AA470">
            <v>1</v>
          </cell>
          <cell r="AB470">
            <v>1</v>
          </cell>
          <cell r="AC470">
            <v>1</v>
          </cell>
        </row>
        <row r="471">
          <cell r="A471">
            <v>35</v>
          </cell>
          <cell r="B471" t="str">
            <v>Port Campbell</v>
          </cell>
          <cell r="C471">
            <v>0</v>
          </cell>
          <cell r="D471">
            <v>0</v>
          </cell>
          <cell r="E471">
            <v>0</v>
          </cell>
          <cell r="F471">
            <v>0</v>
          </cell>
          <cell r="G471" t="str">
            <v>Port Campbell Caravan Park</v>
          </cell>
          <cell r="H471">
            <v>200</v>
          </cell>
          <cell r="I471" t="str">
            <v>Caravan Park</v>
          </cell>
          <cell r="J471">
            <v>1</v>
          </cell>
          <cell r="K471">
            <v>1</v>
          </cell>
          <cell r="L471">
            <v>1</v>
          </cell>
          <cell r="M471">
            <v>1</v>
          </cell>
          <cell r="N471">
            <v>1</v>
          </cell>
          <cell r="O471">
            <v>1</v>
          </cell>
          <cell r="P471">
            <v>1</v>
          </cell>
          <cell r="Q471">
            <v>1</v>
          </cell>
          <cell r="R471">
            <v>1</v>
          </cell>
          <cell r="S471">
            <v>1</v>
          </cell>
          <cell r="T471">
            <v>1</v>
          </cell>
          <cell r="U471">
            <v>1</v>
          </cell>
          <cell r="V471">
            <v>1</v>
          </cell>
          <cell r="W471">
            <v>1</v>
          </cell>
          <cell r="X471">
            <v>1</v>
          </cell>
          <cell r="Y471">
            <v>1</v>
          </cell>
          <cell r="Z471">
            <v>1</v>
          </cell>
          <cell r="AA471">
            <v>1</v>
          </cell>
          <cell r="AB471">
            <v>1</v>
          </cell>
          <cell r="AC471">
            <v>1</v>
          </cell>
        </row>
        <row r="472">
          <cell r="A472">
            <v>35</v>
          </cell>
          <cell r="B472" t="str">
            <v>Port Campbell</v>
          </cell>
          <cell r="C472">
            <v>0</v>
          </cell>
          <cell r="D472">
            <v>0</v>
          </cell>
          <cell r="E472">
            <v>0</v>
          </cell>
          <cell r="F472">
            <v>0</v>
          </cell>
          <cell r="G472" t="str">
            <v>Corangamite Shire</v>
          </cell>
          <cell r="H472">
            <v>200</v>
          </cell>
          <cell r="I472" t="str">
            <v>Hall</v>
          </cell>
          <cell r="J472">
            <v>1</v>
          </cell>
          <cell r="K472">
            <v>1</v>
          </cell>
          <cell r="L472">
            <v>1</v>
          </cell>
          <cell r="M472">
            <v>1</v>
          </cell>
          <cell r="N472">
            <v>1</v>
          </cell>
          <cell r="O472">
            <v>1</v>
          </cell>
          <cell r="P472">
            <v>1</v>
          </cell>
          <cell r="Q472">
            <v>1</v>
          </cell>
          <cell r="R472">
            <v>1</v>
          </cell>
          <cell r="S472">
            <v>1</v>
          </cell>
          <cell r="T472">
            <v>1</v>
          </cell>
          <cell r="U472">
            <v>1</v>
          </cell>
          <cell r="V472">
            <v>1</v>
          </cell>
          <cell r="W472">
            <v>1</v>
          </cell>
          <cell r="X472">
            <v>1</v>
          </cell>
          <cell r="Y472">
            <v>1</v>
          </cell>
          <cell r="Z472">
            <v>1</v>
          </cell>
          <cell r="AA472">
            <v>1</v>
          </cell>
          <cell r="AB472">
            <v>1</v>
          </cell>
          <cell r="AC472">
            <v>1</v>
          </cell>
        </row>
        <row r="473">
          <cell r="A473">
            <v>69</v>
          </cell>
          <cell r="B473" t="str">
            <v>Simpson</v>
          </cell>
          <cell r="C473">
            <v>0</v>
          </cell>
          <cell r="D473">
            <v>0</v>
          </cell>
          <cell r="E473">
            <v>0</v>
          </cell>
          <cell r="F473">
            <v>0</v>
          </cell>
          <cell r="G473" t="str">
            <v>Simpson Hotel</v>
          </cell>
          <cell r="H473">
            <v>200</v>
          </cell>
          <cell r="I473" t="str">
            <v>Hotel</v>
          </cell>
          <cell r="J473">
            <v>1</v>
          </cell>
          <cell r="K473">
            <v>1</v>
          </cell>
          <cell r="L473">
            <v>1</v>
          </cell>
          <cell r="M473">
            <v>1</v>
          </cell>
          <cell r="N473">
            <v>1</v>
          </cell>
          <cell r="O473">
            <v>1</v>
          </cell>
          <cell r="P473">
            <v>1</v>
          </cell>
          <cell r="Q473">
            <v>1</v>
          </cell>
          <cell r="R473">
            <v>1</v>
          </cell>
          <cell r="S473">
            <v>1</v>
          </cell>
          <cell r="T473">
            <v>1</v>
          </cell>
          <cell r="U473">
            <v>1</v>
          </cell>
          <cell r="V473">
            <v>1</v>
          </cell>
          <cell r="W473">
            <v>1</v>
          </cell>
          <cell r="X473">
            <v>1</v>
          </cell>
          <cell r="Y473">
            <v>1</v>
          </cell>
          <cell r="Z473">
            <v>1</v>
          </cell>
          <cell r="AA473">
            <v>1</v>
          </cell>
          <cell r="AB473">
            <v>1</v>
          </cell>
          <cell r="AC473">
            <v>1</v>
          </cell>
        </row>
        <row r="474">
          <cell r="A474">
            <v>69</v>
          </cell>
          <cell r="B474" t="str">
            <v>Simpson</v>
          </cell>
          <cell r="C474">
            <v>0</v>
          </cell>
          <cell r="D474">
            <v>0</v>
          </cell>
          <cell r="E474">
            <v>0</v>
          </cell>
          <cell r="F474">
            <v>0</v>
          </cell>
          <cell r="G474" t="str">
            <v>Simpson Primary School</v>
          </cell>
          <cell r="H474">
            <v>200</v>
          </cell>
          <cell r="I474" t="str">
            <v>School</v>
          </cell>
          <cell r="J474">
            <v>1</v>
          </cell>
          <cell r="K474">
            <v>1</v>
          </cell>
          <cell r="L474">
            <v>1</v>
          </cell>
          <cell r="M474">
            <v>1</v>
          </cell>
          <cell r="N474">
            <v>1</v>
          </cell>
          <cell r="O474">
            <v>1</v>
          </cell>
          <cell r="P474">
            <v>1</v>
          </cell>
          <cell r="Q474">
            <v>1</v>
          </cell>
          <cell r="R474">
            <v>1</v>
          </cell>
          <cell r="S474">
            <v>1</v>
          </cell>
          <cell r="T474">
            <v>1</v>
          </cell>
          <cell r="U474">
            <v>1</v>
          </cell>
          <cell r="V474">
            <v>1</v>
          </cell>
          <cell r="W474">
            <v>1</v>
          </cell>
          <cell r="X474">
            <v>1</v>
          </cell>
          <cell r="Y474">
            <v>1</v>
          </cell>
          <cell r="Z474">
            <v>1</v>
          </cell>
          <cell r="AA474">
            <v>1</v>
          </cell>
          <cell r="AB474">
            <v>1</v>
          </cell>
          <cell r="AC474">
            <v>1</v>
          </cell>
        </row>
        <row r="475">
          <cell r="A475">
            <v>69</v>
          </cell>
          <cell r="B475" t="str">
            <v>Simpson</v>
          </cell>
          <cell r="C475">
            <v>0</v>
          </cell>
          <cell r="D475">
            <v>0</v>
          </cell>
          <cell r="E475">
            <v>0</v>
          </cell>
          <cell r="F475">
            <v>0</v>
          </cell>
          <cell r="G475" t="str">
            <v>Dairy Farmers Limited</v>
          </cell>
          <cell r="H475">
            <v>200</v>
          </cell>
          <cell r="I475" t="str">
            <v>Cheese Producer</v>
          </cell>
          <cell r="J475">
            <v>1</v>
          </cell>
          <cell r="K475">
            <v>1</v>
          </cell>
          <cell r="L475">
            <v>1</v>
          </cell>
          <cell r="M475">
            <v>1</v>
          </cell>
          <cell r="N475">
            <v>1</v>
          </cell>
          <cell r="O475">
            <v>1</v>
          </cell>
          <cell r="P475">
            <v>1</v>
          </cell>
          <cell r="Q475">
            <v>1</v>
          </cell>
          <cell r="R475">
            <v>1</v>
          </cell>
          <cell r="S475">
            <v>1</v>
          </cell>
          <cell r="T475">
            <v>1</v>
          </cell>
          <cell r="U475">
            <v>1</v>
          </cell>
          <cell r="V475">
            <v>1</v>
          </cell>
          <cell r="W475">
            <v>1</v>
          </cell>
          <cell r="X475">
            <v>1</v>
          </cell>
          <cell r="Y475">
            <v>1</v>
          </cell>
          <cell r="Z475">
            <v>1</v>
          </cell>
          <cell r="AA475">
            <v>1</v>
          </cell>
          <cell r="AB475">
            <v>1</v>
          </cell>
          <cell r="AC475">
            <v>1</v>
          </cell>
        </row>
        <row r="476">
          <cell r="A476">
            <v>69</v>
          </cell>
          <cell r="B476" t="str">
            <v>Simpson</v>
          </cell>
          <cell r="C476">
            <v>0</v>
          </cell>
          <cell r="D476">
            <v>0</v>
          </cell>
          <cell r="E476">
            <v>0</v>
          </cell>
          <cell r="F476">
            <v>0</v>
          </cell>
          <cell r="G476" t="str">
            <v>Corangamite Shire</v>
          </cell>
          <cell r="H476">
            <v>200</v>
          </cell>
          <cell r="I476" t="str">
            <v>Hall</v>
          </cell>
          <cell r="J476">
            <v>1</v>
          </cell>
          <cell r="K476">
            <v>1</v>
          </cell>
          <cell r="L476">
            <v>1</v>
          </cell>
          <cell r="M476">
            <v>1</v>
          </cell>
          <cell r="N476">
            <v>1</v>
          </cell>
          <cell r="O476">
            <v>1</v>
          </cell>
          <cell r="P476">
            <v>1</v>
          </cell>
          <cell r="Q476">
            <v>1</v>
          </cell>
          <cell r="R476">
            <v>1</v>
          </cell>
          <cell r="S476">
            <v>1</v>
          </cell>
          <cell r="T476">
            <v>1</v>
          </cell>
          <cell r="U476">
            <v>1</v>
          </cell>
          <cell r="V476">
            <v>1</v>
          </cell>
          <cell r="W476">
            <v>1</v>
          </cell>
          <cell r="X476">
            <v>1</v>
          </cell>
          <cell r="Y476">
            <v>1</v>
          </cell>
          <cell r="Z476">
            <v>1</v>
          </cell>
          <cell r="AA476">
            <v>1</v>
          </cell>
          <cell r="AB476">
            <v>1</v>
          </cell>
          <cell r="AC476">
            <v>1</v>
          </cell>
        </row>
        <row r="477">
          <cell r="A477">
            <v>139</v>
          </cell>
          <cell r="B477" t="str">
            <v>Skipton</v>
          </cell>
          <cell r="C477">
            <v>0</v>
          </cell>
          <cell r="D477">
            <v>0</v>
          </cell>
          <cell r="E477">
            <v>0</v>
          </cell>
          <cell r="F477">
            <v>0</v>
          </cell>
          <cell r="G477" t="str">
            <v>Skipton Foodwise</v>
          </cell>
          <cell r="H477">
            <v>200</v>
          </cell>
          <cell r="I477" t="str">
            <v>Supermarket</v>
          </cell>
          <cell r="J477">
            <v>1</v>
          </cell>
          <cell r="K477">
            <v>1</v>
          </cell>
          <cell r="L477">
            <v>1</v>
          </cell>
          <cell r="M477">
            <v>1</v>
          </cell>
          <cell r="N477">
            <v>1</v>
          </cell>
          <cell r="O477">
            <v>1</v>
          </cell>
          <cell r="P477">
            <v>1</v>
          </cell>
          <cell r="Q477">
            <v>1</v>
          </cell>
          <cell r="R477">
            <v>1</v>
          </cell>
          <cell r="S477">
            <v>1</v>
          </cell>
          <cell r="T477">
            <v>1</v>
          </cell>
          <cell r="U477">
            <v>1</v>
          </cell>
          <cell r="V477">
            <v>1</v>
          </cell>
          <cell r="W477">
            <v>1</v>
          </cell>
          <cell r="X477">
            <v>1</v>
          </cell>
          <cell r="Y477">
            <v>1</v>
          </cell>
          <cell r="Z477">
            <v>1</v>
          </cell>
          <cell r="AA477">
            <v>1</v>
          </cell>
          <cell r="AB477">
            <v>1</v>
          </cell>
          <cell r="AC477">
            <v>1</v>
          </cell>
        </row>
        <row r="478">
          <cell r="A478">
            <v>139</v>
          </cell>
          <cell r="B478" t="str">
            <v>Skipton</v>
          </cell>
          <cell r="C478">
            <v>0</v>
          </cell>
          <cell r="D478">
            <v>0</v>
          </cell>
          <cell r="E478">
            <v>0</v>
          </cell>
          <cell r="F478">
            <v>0</v>
          </cell>
          <cell r="G478" t="str">
            <v>Skipton Hotel</v>
          </cell>
          <cell r="H478">
            <v>200</v>
          </cell>
          <cell r="I478" t="str">
            <v>Hotel</v>
          </cell>
          <cell r="J478">
            <v>1</v>
          </cell>
          <cell r="K478">
            <v>1</v>
          </cell>
          <cell r="L478">
            <v>1</v>
          </cell>
          <cell r="M478">
            <v>1</v>
          </cell>
          <cell r="N478">
            <v>1</v>
          </cell>
          <cell r="O478">
            <v>1</v>
          </cell>
          <cell r="P478">
            <v>1</v>
          </cell>
          <cell r="Q478">
            <v>1</v>
          </cell>
          <cell r="R478">
            <v>1</v>
          </cell>
          <cell r="S478">
            <v>1</v>
          </cell>
          <cell r="T478">
            <v>1</v>
          </cell>
          <cell r="U478">
            <v>1</v>
          </cell>
          <cell r="V478">
            <v>1</v>
          </cell>
          <cell r="W478">
            <v>1</v>
          </cell>
          <cell r="X478">
            <v>1</v>
          </cell>
          <cell r="Y478">
            <v>1</v>
          </cell>
          <cell r="Z478">
            <v>1</v>
          </cell>
          <cell r="AA478">
            <v>1</v>
          </cell>
          <cell r="AB478">
            <v>1</v>
          </cell>
          <cell r="AC478">
            <v>1</v>
          </cell>
        </row>
        <row r="479">
          <cell r="A479">
            <v>139</v>
          </cell>
          <cell r="B479" t="str">
            <v>Skipton</v>
          </cell>
          <cell r="C479">
            <v>0</v>
          </cell>
          <cell r="D479">
            <v>0</v>
          </cell>
          <cell r="E479">
            <v>0</v>
          </cell>
          <cell r="F479">
            <v>0</v>
          </cell>
          <cell r="G479" t="str">
            <v>Eels Australis</v>
          </cell>
          <cell r="H479">
            <v>200</v>
          </cell>
          <cell r="I479" t="str">
            <v>Food Processor</v>
          </cell>
          <cell r="J479">
            <v>1</v>
          </cell>
          <cell r="K479">
            <v>1</v>
          </cell>
          <cell r="L479">
            <v>1</v>
          </cell>
          <cell r="M479">
            <v>1</v>
          </cell>
          <cell r="N479">
            <v>1</v>
          </cell>
          <cell r="O479">
            <v>1</v>
          </cell>
          <cell r="P479">
            <v>1</v>
          </cell>
          <cell r="Q479">
            <v>1</v>
          </cell>
          <cell r="R479">
            <v>1</v>
          </cell>
          <cell r="S479">
            <v>1</v>
          </cell>
          <cell r="T479">
            <v>1</v>
          </cell>
          <cell r="U479">
            <v>1</v>
          </cell>
          <cell r="V479">
            <v>1</v>
          </cell>
          <cell r="W479">
            <v>1</v>
          </cell>
          <cell r="X479">
            <v>1</v>
          </cell>
          <cell r="Y479">
            <v>1</v>
          </cell>
          <cell r="Z479">
            <v>1</v>
          </cell>
          <cell r="AA479">
            <v>1</v>
          </cell>
          <cell r="AB479">
            <v>1</v>
          </cell>
          <cell r="AC479">
            <v>1</v>
          </cell>
        </row>
        <row r="480">
          <cell r="A480">
            <v>139</v>
          </cell>
          <cell r="B480" t="str">
            <v>Skipton</v>
          </cell>
          <cell r="C480">
            <v>0</v>
          </cell>
          <cell r="D480">
            <v>0</v>
          </cell>
          <cell r="E480">
            <v>0</v>
          </cell>
          <cell r="F480">
            <v>0</v>
          </cell>
          <cell r="G480" t="str">
            <v>Skipton Road House</v>
          </cell>
          <cell r="H480">
            <v>200</v>
          </cell>
          <cell r="I480" t="str">
            <v>General Store/Fuel</v>
          </cell>
          <cell r="J480">
            <v>1</v>
          </cell>
          <cell r="K480">
            <v>1</v>
          </cell>
          <cell r="L480">
            <v>1</v>
          </cell>
          <cell r="M480">
            <v>1</v>
          </cell>
          <cell r="N480">
            <v>1</v>
          </cell>
          <cell r="O480">
            <v>1</v>
          </cell>
          <cell r="P480">
            <v>1</v>
          </cell>
          <cell r="Q480">
            <v>1</v>
          </cell>
          <cell r="R480">
            <v>1</v>
          </cell>
          <cell r="S480">
            <v>1</v>
          </cell>
          <cell r="T480">
            <v>1</v>
          </cell>
          <cell r="U480">
            <v>1</v>
          </cell>
          <cell r="V480">
            <v>1</v>
          </cell>
          <cell r="W480">
            <v>1</v>
          </cell>
          <cell r="X480">
            <v>1</v>
          </cell>
          <cell r="Y480">
            <v>1</v>
          </cell>
          <cell r="Z480">
            <v>1</v>
          </cell>
          <cell r="AA480">
            <v>1</v>
          </cell>
          <cell r="AB480">
            <v>1</v>
          </cell>
          <cell r="AC480">
            <v>1</v>
          </cell>
        </row>
        <row r="481">
          <cell r="A481">
            <v>139</v>
          </cell>
          <cell r="B481" t="str">
            <v>Skipton</v>
          </cell>
          <cell r="C481">
            <v>0</v>
          </cell>
          <cell r="D481">
            <v>0</v>
          </cell>
          <cell r="E481">
            <v>0</v>
          </cell>
          <cell r="F481">
            <v>0</v>
          </cell>
          <cell r="G481" t="str">
            <v>Skipton Hospital/Nursing Home</v>
          </cell>
          <cell r="H481">
            <v>200</v>
          </cell>
          <cell r="I481" t="str">
            <v>Hospital</v>
          </cell>
          <cell r="J481">
            <v>1</v>
          </cell>
          <cell r="K481">
            <v>1</v>
          </cell>
          <cell r="L481">
            <v>1</v>
          </cell>
          <cell r="M481">
            <v>1</v>
          </cell>
          <cell r="N481">
            <v>1</v>
          </cell>
          <cell r="O481">
            <v>1</v>
          </cell>
          <cell r="P481">
            <v>1</v>
          </cell>
          <cell r="Q481">
            <v>1</v>
          </cell>
          <cell r="R481">
            <v>1</v>
          </cell>
          <cell r="S481">
            <v>1</v>
          </cell>
          <cell r="T481">
            <v>1</v>
          </cell>
          <cell r="U481">
            <v>1</v>
          </cell>
          <cell r="V481">
            <v>1</v>
          </cell>
          <cell r="W481">
            <v>1</v>
          </cell>
          <cell r="X481">
            <v>1</v>
          </cell>
          <cell r="Y481">
            <v>1</v>
          </cell>
          <cell r="Z481">
            <v>1</v>
          </cell>
          <cell r="AA481">
            <v>1</v>
          </cell>
          <cell r="AB481">
            <v>1</v>
          </cell>
          <cell r="AC481">
            <v>1</v>
          </cell>
        </row>
        <row r="482">
          <cell r="A482">
            <v>139</v>
          </cell>
          <cell r="B482" t="str">
            <v>Skipton</v>
          </cell>
          <cell r="C482">
            <v>0</v>
          </cell>
          <cell r="D482">
            <v>0</v>
          </cell>
          <cell r="E482">
            <v>0</v>
          </cell>
          <cell r="F482">
            <v>0</v>
          </cell>
          <cell r="G482" t="str">
            <v>Skipton Primary School</v>
          </cell>
          <cell r="H482">
            <v>200</v>
          </cell>
          <cell r="I482" t="str">
            <v>School</v>
          </cell>
          <cell r="J482">
            <v>1</v>
          </cell>
          <cell r="K482">
            <v>1</v>
          </cell>
          <cell r="L482">
            <v>1</v>
          </cell>
          <cell r="M482">
            <v>1</v>
          </cell>
          <cell r="N482">
            <v>1</v>
          </cell>
          <cell r="O482">
            <v>1</v>
          </cell>
          <cell r="P482">
            <v>1</v>
          </cell>
          <cell r="Q482">
            <v>1</v>
          </cell>
          <cell r="R482">
            <v>1</v>
          </cell>
          <cell r="S482">
            <v>1</v>
          </cell>
          <cell r="T482">
            <v>1</v>
          </cell>
          <cell r="U482">
            <v>1</v>
          </cell>
          <cell r="V482">
            <v>1</v>
          </cell>
          <cell r="W482">
            <v>1</v>
          </cell>
          <cell r="X482">
            <v>1</v>
          </cell>
          <cell r="Y482">
            <v>1</v>
          </cell>
          <cell r="Z482">
            <v>1</v>
          </cell>
          <cell r="AA482">
            <v>1</v>
          </cell>
          <cell r="AB482">
            <v>1</v>
          </cell>
          <cell r="AC482">
            <v>1</v>
          </cell>
        </row>
        <row r="483">
          <cell r="A483">
            <v>139</v>
          </cell>
          <cell r="B483" t="str">
            <v>Skipton</v>
          </cell>
          <cell r="C483">
            <v>0</v>
          </cell>
          <cell r="D483">
            <v>0</v>
          </cell>
          <cell r="E483">
            <v>0</v>
          </cell>
          <cell r="F483">
            <v>0</v>
          </cell>
          <cell r="G483" t="str">
            <v>Skipton Hall</v>
          </cell>
          <cell r="H483">
            <v>200</v>
          </cell>
          <cell r="I483" t="str">
            <v>Hall</v>
          </cell>
          <cell r="J483">
            <v>1</v>
          </cell>
          <cell r="K483">
            <v>1</v>
          </cell>
          <cell r="L483">
            <v>1</v>
          </cell>
          <cell r="M483">
            <v>1</v>
          </cell>
          <cell r="N483">
            <v>1</v>
          </cell>
          <cell r="O483">
            <v>1</v>
          </cell>
          <cell r="P483">
            <v>1</v>
          </cell>
          <cell r="Q483">
            <v>1</v>
          </cell>
          <cell r="R483">
            <v>1</v>
          </cell>
          <cell r="S483">
            <v>1</v>
          </cell>
          <cell r="T483">
            <v>1</v>
          </cell>
          <cell r="U483">
            <v>1</v>
          </cell>
          <cell r="V483">
            <v>1</v>
          </cell>
          <cell r="W483">
            <v>1</v>
          </cell>
          <cell r="X483">
            <v>1</v>
          </cell>
          <cell r="Y483">
            <v>1</v>
          </cell>
          <cell r="Z483">
            <v>1</v>
          </cell>
          <cell r="AA483">
            <v>1</v>
          </cell>
          <cell r="AB483">
            <v>1</v>
          </cell>
          <cell r="AC483">
            <v>1</v>
          </cell>
        </row>
        <row r="484">
          <cell r="A484">
            <v>61</v>
          </cell>
          <cell r="B484" t="str">
            <v>Terang</v>
          </cell>
          <cell r="C484">
            <v>0</v>
          </cell>
          <cell r="D484">
            <v>0</v>
          </cell>
          <cell r="E484">
            <v>0</v>
          </cell>
          <cell r="F484">
            <v>0</v>
          </cell>
          <cell r="G484" t="str">
            <v>Terany Cooperative</v>
          </cell>
          <cell r="H484">
            <v>200</v>
          </cell>
          <cell r="I484" t="str">
            <v>Supermarket</v>
          </cell>
          <cell r="J484">
            <v>1</v>
          </cell>
          <cell r="K484">
            <v>1</v>
          </cell>
          <cell r="L484">
            <v>1</v>
          </cell>
          <cell r="M484">
            <v>1</v>
          </cell>
          <cell r="N484">
            <v>1</v>
          </cell>
          <cell r="O484">
            <v>1</v>
          </cell>
          <cell r="P484">
            <v>1</v>
          </cell>
          <cell r="Q484">
            <v>1</v>
          </cell>
          <cell r="R484">
            <v>1</v>
          </cell>
          <cell r="S484">
            <v>1</v>
          </cell>
          <cell r="T484">
            <v>1</v>
          </cell>
          <cell r="U484">
            <v>1</v>
          </cell>
          <cell r="V484">
            <v>1</v>
          </cell>
          <cell r="W484">
            <v>1</v>
          </cell>
          <cell r="X484">
            <v>1</v>
          </cell>
          <cell r="Y484">
            <v>1</v>
          </cell>
          <cell r="Z484">
            <v>1</v>
          </cell>
          <cell r="AA484">
            <v>1</v>
          </cell>
          <cell r="AB484">
            <v>1</v>
          </cell>
          <cell r="AC484">
            <v>1</v>
          </cell>
        </row>
        <row r="485">
          <cell r="A485">
            <v>61</v>
          </cell>
          <cell r="B485" t="str">
            <v>Terang</v>
          </cell>
          <cell r="C485">
            <v>0</v>
          </cell>
          <cell r="D485">
            <v>0</v>
          </cell>
          <cell r="E485">
            <v>0</v>
          </cell>
          <cell r="F485">
            <v>0</v>
          </cell>
          <cell r="G485" t="str">
            <v>Ridley Agri Products</v>
          </cell>
          <cell r="H485">
            <v>200</v>
          </cell>
          <cell r="I485" t="str">
            <v>Stock feed manufacture</v>
          </cell>
          <cell r="J485">
            <v>1</v>
          </cell>
          <cell r="K485">
            <v>1</v>
          </cell>
          <cell r="L485">
            <v>1</v>
          </cell>
          <cell r="M485">
            <v>1</v>
          </cell>
          <cell r="N485">
            <v>1</v>
          </cell>
          <cell r="O485">
            <v>1</v>
          </cell>
          <cell r="P485">
            <v>1</v>
          </cell>
          <cell r="Q485">
            <v>1</v>
          </cell>
          <cell r="R485">
            <v>1</v>
          </cell>
          <cell r="S485">
            <v>1</v>
          </cell>
          <cell r="T485">
            <v>1</v>
          </cell>
          <cell r="U485">
            <v>1</v>
          </cell>
          <cell r="V485">
            <v>1</v>
          </cell>
          <cell r="W485">
            <v>1</v>
          </cell>
          <cell r="X485">
            <v>1</v>
          </cell>
          <cell r="Y485">
            <v>1</v>
          </cell>
          <cell r="Z485">
            <v>1</v>
          </cell>
          <cell r="AA485">
            <v>1</v>
          </cell>
          <cell r="AB485">
            <v>1</v>
          </cell>
          <cell r="AC485">
            <v>1</v>
          </cell>
        </row>
        <row r="486">
          <cell r="A486">
            <v>61</v>
          </cell>
          <cell r="B486" t="str">
            <v>Terang</v>
          </cell>
          <cell r="C486">
            <v>0</v>
          </cell>
          <cell r="D486">
            <v>0</v>
          </cell>
          <cell r="E486">
            <v>0</v>
          </cell>
          <cell r="F486">
            <v>0</v>
          </cell>
          <cell r="G486" t="str">
            <v>Bushman Poly Products</v>
          </cell>
          <cell r="H486">
            <v>200</v>
          </cell>
          <cell r="I486" t="str">
            <v>Poly tank manufacture</v>
          </cell>
          <cell r="J486">
            <v>1</v>
          </cell>
          <cell r="K486">
            <v>1</v>
          </cell>
          <cell r="L486">
            <v>1</v>
          </cell>
          <cell r="M486">
            <v>1</v>
          </cell>
          <cell r="N486">
            <v>1</v>
          </cell>
          <cell r="O486">
            <v>1</v>
          </cell>
          <cell r="P486">
            <v>1</v>
          </cell>
          <cell r="Q486">
            <v>1</v>
          </cell>
          <cell r="R486">
            <v>1</v>
          </cell>
          <cell r="S486">
            <v>1</v>
          </cell>
          <cell r="T486">
            <v>1</v>
          </cell>
          <cell r="U486">
            <v>1</v>
          </cell>
          <cell r="V486">
            <v>1</v>
          </cell>
          <cell r="W486">
            <v>1</v>
          </cell>
          <cell r="X486">
            <v>1</v>
          </cell>
          <cell r="Y486">
            <v>1</v>
          </cell>
          <cell r="Z486">
            <v>1</v>
          </cell>
          <cell r="AA486">
            <v>1</v>
          </cell>
          <cell r="AB486">
            <v>1</v>
          </cell>
          <cell r="AC486">
            <v>1</v>
          </cell>
        </row>
        <row r="487">
          <cell r="A487">
            <v>61</v>
          </cell>
          <cell r="B487" t="str">
            <v>Terang</v>
          </cell>
          <cell r="C487">
            <v>0</v>
          </cell>
          <cell r="D487">
            <v>0</v>
          </cell>
          <cell r="E487">
            <v>0</v>
          </cell>
          <cell r="F487">
            <v>0</v>
          </cell>
          <cell r="G487" t="str">
            <v>Terang Health Service</v>
          </cell>
          <cell r="H487">
            <v>200</v>
          </cell>
          <cell r="I487" t="str">
            <v>Hospital</v>
          </cell>
          <cell r="J487">
            <v>1</v>
          </cell>
          <cell r="K487">
            <v>1</v>
          </cell>
          <cell r="L487">
            <v>1</v>
          </cell>
          <cell r="M487">
            <v>1</v>
          </cell>
          <cell r="N487">
            <v>1</v>
          </cell>
          <cell r="O487">
            <v>1</v>
          </cell>
          <cell r="P487">
            <v>1</v>
          </cell>
          <cell r="Q487">
            <v>1</v>
          </cell>
          <cell r="R487">
            <v>1</v>
          </cell>
          <cell r="S487">
            <v>1</v>
          </cell>
          <cell r="T487">
            <v>1</v>
          </cell>
          <cell r="U487">
            <v>1</v>
          </cell>
          <cell r="V487">
            <v>1</v>
          </cell>
          <cell r="W487">
            <v>1</v>
          </cell>
          <cell r="X487">
            <v>1</v>
          </cell>
          <cell r="Y487">
            <v>1</v>
          </cell>
          <cell r="Z487">
            <v>1</v>
          </cell>
          <cell r="AA487">
            <v>1</v>
          </cell>
          <cell r="AB487">
            <v>1</v>
          </cell>
          <cell r="AC487">
            <v>1</v>
          </cell>
        </row>
        <row r="488">
          <cell r="A488">
            <v>61</v>
          </cell>
          <cell r="B488" t="str">
            <v>Terang</v>
          </cell>
          <cell r="C488">
            <v>0</v>
          </cell>
          <cell r="D488">
            <v>0</v>
          </cell>
          <cell r="E488">
            <v>0</v>
          </cell>
          <cell r="F488">
            <v>0</v>
          </cell>
          <cell r="G488" t="str">
            <v>Terang P12 School</v>
          </cell>
          <cell r="H488">
            <v>200</v>
          </cell>
          <cell r="I488" t="str">
            <v>School</v>
          </cell>
          <cell r="J488">
            <v>1</v>
          </cell>
          <cell r="K488">
            <v>1</v>
          </cell>
          <cell r="L488">
            <v>1</v>
          </cell>
          <cell r="M488">
            <v>1</v>
          </cell>
          <cell r="N488">
            <v>1</v>
          </cell>
          <cell r="O488">
            <v>1</v>
          </cell>
          <cell r="P488">
            <v>1</v>
          </cell>
          <cell r="Q488">
            <v>1</v>
          </cell>
          <cell r="R488">
            <v>1</v>
          </cell>
          <cell r="S488">
            <v>1</v>
          </cell>
          <cell r="T488">
            <v>1</v>
          </cell>
          <cell r="U488">
            <v>1</v>
          </cell>
          <cell r="V488">
            <v>1</v>
          </cell>
          <cell r="W488">
            <v>1</v>
          </cell>
          <cell r="X488">
            <v>1</v>
          </cell>
          <cell r="Y488">
            <v>1</v>
          </cell>
          <cell r="Z488">
            <v>1</v>
          </cell>
          <cell r="AA488">
            <v>1</v>
          </cell>
          <cell r="AB488">
            <v>1</v>
          </cell>
          <cell r="AC488">
            <v>1</v>
          </cell>
        </row>
        <row r="489">
          <cell r="A489">
            <v>61</v>
          </cell>
          <cell r="B489" t="str">
            <v>Terang</v>
          </cell>
          <cell r="C489">
            <v>0</v>
          </cell>
          <cell r="D489">
            <v>0</v>
          </cell>
          <cell r="E489">
            <v>0</v>
          </cell>
          <cell r="F489">
            <v>0</v>
          </cell>
          <cell r="G489" t="str">
            <v>Corangamite Shire</v>
          </cell>
          <cell r="H489">
            <v>200</v>
          </cell>
          <cell r="I489" t="str">
            <v>Hall</v>
          </cell>
          <cell r="J489">
            <v>1</v>
          </cell>
          <cell r="K489">
            <v>1</v>
          </cell>
          <cell r="L489">
            <v>1</v>
          </cell>
          <cell r="M489">
            <v>1</v>
          </cell>
          <cell r="N489">
            <v>1</v>
          </cell>
          <cell r="O489">
            <v>1</v>
          </cell>
          <cell r="P489">
            <v>1</v>
          </cell>
          <cell r="Q489">
            <v>1</v>
          </cell>
          <cell r="R489">
            <v>1</v>
          </cell>
          <cell r="S489">
            <v>1</v>
          </cell>
          <cell r="T489">
            <v>1</v>
          </cell>
          <cell r="U489">
            <v>1</v>
          </cell>
          <cell r="V489">
            <v>1</v>
          </cell>
          <cell r="W489">
            <v>1</v>
          </cell>
          <cell r="X489">
            <v>1</v>
          </cell>
          <cell r="Y489">
            <v>1</v>
          </cell>
          <cell r="Z489">
            <v>1</v>
          </cell>
          <cell r="AA489">
            <v>1</v>
          </cell>
          <cell r="AB489">
            <v>1</v>
          </cell>
          <cell r="AC489">
            <v>1</v>
          </cell>
        </row>
        <row r="490">
          <cell r="A490">
            <v>61</v>
          </cell>
          <cell r="B490" t="str">
            <v>Terang</v>
          </cell>
          <cell r="C490">
            <v>0</v>
          </cell>
          <cell r="D490">
            <v>0</v>
          </cell>
          <cell r="E490">
            <v>0</v>
          </cell>
          <cell r="F490">
            <v>0</v>
          </cell>
          <cell r="G490" t="str">
            <v>Terang Bakery</v>
          </cell>
          <cell r="H490">
            <v>200</v>
          </cell>
          <cell r="I490" t="str">
            <v>Bakery</v>
          </cell>
          <cell r="J490">
            <v>1</v>
          </cell>
          <cell r="K490">
            <v>1</v>
          </cell>
          <cell r="L490">
            <v>1</v>
          </cell>
          <cell r="M490">
            <v>1</v>
          </cell>
          <cell r="N490">
            <v>1</v>
          </cell>
          <cell r="O490">
            <v>1</v>
          </cell>
          <cell r="P490">
            <v>1</v>
          </cell>
          <cell r="Q490">
            <v>1</v>
          </cell>
          <cell r="R490">
            <v>1</v>
          </cell>
          <cell r="S490">
            <v>1</v>
          </cell>
          <cell r="T490">
            <v>1</v>
          </cell>
          <cell r="U490">
            <v>1</v>
          </cell>
          <cell r="V490">
            <v>1</v>
          </cell>
          <cell r="W490">
            <v>1</v>
          </cell>
          <cell r="X490">
            <v>1</v>
          </cell>
          <cell r="Y490">
            <v>1</v>
          </cell>
          <cell r="Z490">
            <v>1</v>
          </cell>
          <cell r="AA490">
            <v>1</v>
          </cell>
          <cell r="AB490">
            <v>1</v>
          </cell>
          <cell r="AC490">
            <v>1</v>
          </cell>
        </row>
        <row r="491">
          <cell r="A491">
            <v>61</v>
          </cell>
          <cell r="B491" t="str">
            <v>Terang</v>
          </cell>
          <cell r="C491">
            <v>0</v>
          </cell>
          <cell r="D491">
            <v>0</v>
          </cell>
          <cell r="E491">
            <v>0</v>
          </cell>
          <cell r="F491">
            <v>0</v>
          </cell>
          <cell r="G491" t="str">
            <v>Dalvue Motel</v>
          </cell>
          <cell r="H491">
            <v>200</v>
          </cell>
          <cell r="I491" t="str">
            <v>Motel</v>
          </cell>
          <cell r="J491">
            <v>1</v>
          </cell>
          <cell r="K491">
            <v>1</v>
          </cell>
          <cell r="L491">
            <v>1</v>
          </cell>
          <cell r="M491">
            <v>1</v>
          </cell>
          <cell r="N491">
            <v>1</v>
          </cell>
          <cell r="O491">
            <v>1</v>
          </cell>
          <cell r="P491">
            <v>1</v>
          </cell>
          <cell r="Q491">
            <v>1</v>
          </cell>
          <cell r="R491">
            <v>1</v>
          </cell>
          <cell r="S491">
            <v>1</v>
          </cell>
          <cell r="T491">
            <v>1</v>
          </cell>
          <cell r="U491">
            <v>1</v>
          </cell>
          <cell r="V491">
            <v>1</v>
          </cell>
          <cell r="W491">
            <v>1</v>
          </cell>
          <cell r="X491">
            <v>1</v>
          </cell>
          <cell r="Y491">
            <v>1</v>
          </cell>
          <cell r="Z491">
            <v>1</v>
          </cell>
          <cell r="AA491">
            <v>1</v>
          </cell>
          <cell r="AB491">
            <v>1</v>
          </cell>
          <cell r="AC491">
            <v>1</v>
          </cell>
        </row>
        <row r="492">
          <cell r="A492">
            <v>61</v>
          </cell>
          <cell r="B492" t="str">
            <v>Terang</v>
          </cell>
          <cell r="C492">
            <v>0</v>
          </cell>
          <cell r="D492">
            <v>0</v>
          </cell>
          <cell r="E492">
            <v>0</v>
          </cell>
          <cell r="F492">
            <v>0</v>
          </cell>
          <cell r="G492" t="str">
            <v>Terang Motor Inn</v>
          </cell>
          <cell r="H492">
            <v>200</v>
          </cell>
          <cell r="I492" t="str">
            <v>Motel</v>
          </cell>
          <cell r="J492">
            <v>1</v>
          </cell>
          <cell r="K492">
            <v>1</v>
          </cell>
          <cell r="L492">
            <v>1</v>
          </cell>
          <cell r="M492">
            <v>1</v>
          </cell>
          <cell r="N492">
            <v>1</v>
          </cell>
          <cell r="O492">
            <v>1</v>
          </cell>
          <cell r="P492">
            <v>1</v>
          </cell>
          <cell r="Q492">
            <v>1</v>
          </cell>
          <cell r="R492">
            <v>1</v>
          </cell>
          <cell r="S492">
            <v>1</v>
          </cell>
          <cell r="T492">
            <v>1</v>
          </cell>
          <cell r="U492">
            <v>1</v>
          </cell>
          <cell r="V492">
            <v>1</v>
          </cell>
          <cell r="W492">
            <v>1</v>
          </cell>
          <cell r="X492">
            <v>1</v>
          </cell>
          <cell r="Y492">
            <v>1</v>
          </cell>
          <cell r="Z492">
            <v>1</v>
          </cell>
          <cell r="AA492">
            <v>1</v>
          </cell>
          <cell r="AB492">
            <v>1</v>
          </cell>
          <cell r="AC492">
            <v>1</v>
          </cell>
        </row>
        <row r="493">
          <cell r="A493">
            <v>63</v>
          </cell>
          <cell r="B493" t="str">
            <v>Timboon</v>
          </cell>
          <cell r="C493">
            <v>0</v>
          </cell>
          <cell r="D493">
            <v>0</v>
          </cell>
          <cell r="E493">
            <v>0</v>
          </cell>
          <cell r="F493">
            <v>0</v>
          </cell>
          <cell r="G493" t="str">
            <v>Timboon Bakery</v>
          </cell>
          <cell r="H493">
            <v>200</v>
          </cell>
          <cell r="I493" t="str">
            <v>Bakery</v>
          </cell>
          <cell r="J493">
            <v>1</v>
          </cell>
          <cell r="K493">
            <v>1</v>
          </cell>
          <cell r="L493">
            <v>1</v>
          </cell>
          <cell r="M493">
            <v>1</v>
          </cell>
          <cell r="N493">
            <v>1</v>
          </cell>
          <cell r="O493">
            <v>1</v>
          </cell>
          <cell r="P493">
            <v>1</v>
          </cell>
          <cell r="Q493">
            <v>1</v>
          </cell>
          <cell r="R493">
            <v>1</v>
          </cell>
          <cell r="S493">
            <v>1</v>
          </cell>
          <cell r="T493">
            <v>1</v>
          </cell>
          <cell r="U493">
            <v>1</v>
          </cell>
          <cell r="V493">
            <v>1</v>
          </cell>
          <cell r="W493">
            <v>1</v>
          </cell>
          <cell r="X493">
            <v>1</v>
          </cell>
          <cell r="Y493">
            <v>1</v>
          </cell>
          <cell r="Z493">
            <v>1</v>
          </cell>
          <cell r="AA493">
            <v>1</v>
          </cell>
          <cell r="AB493">
            <v>1</v>
          </cell>
          <cell r="AC493">
            <v>1</v>
          </cell>
        </row>
        <row r="494">
          <cell r="A494">
            <v>63</v>
          </cell>
          <cell r="B494" t="str">
            <v>Timboon</v>
          </cell>
          <cell r="C494">
            <v>0</v>
          </cell>
          <cell r="D494">
            <v>0</v>
          </cell>
          <cell r="E494">
            <v>0</v>
          </cell>
          <cell r="F494">
            <v>0</v>
          </cell>
          <cell r="G494" t="str">
            <v>Timboon Senior Citizens Club</v>
          </cell>
          <cell r="H494">
            <v>200</v>
          </cell>
          <cell r="I494" t="str">
            <v>Hall</v>
          </cell>
          <cell r="J494">
            <v>1</v>
          </cell>
          <cell r="K494">
            <v>1</v>
          </cell>
          <cell r="L494">
            <v>1</v>
          </cell>
          <cell r="M494">
            <v>1</v>
          </cell>
          <cell r="N494">
            <v>1</v>
          </cell>
          <cell r="O494">
            <v>1</v>
          </cell>
          <cell r="P494">
            <v>1</v>
          </cell>
          <cell r="Q494">
            <v>1</v>
          </cell>
          <cell r="R494">
            <v>1</v>
          </cell>
          <cell r="S494">
            <v>1</v>
          </cell>
          <cell r="T494">
            <v>1</v>
          </cell>
          <cell r="U494">
            <v>1</v>
          </cell>
          <cell r="V494">
            <v>1</v>
          </cell>
          <cell r="W494">
            <v>1</v>
          </cell>
          <cell r="X494">
            <v>1</v>
          </cell>
          <cell r="Y494">
            <v>1</v>
          </cell>
          <cell r="Z494">
            <v>1</v>
          </cell>
          <cell r="AA494">
            <v>1</v>
          </cell>
          <cell r="AB494">
            <v>1</v>
          </cell>
          <cell r="AC494">
            <v>1</v>
          </cell>
        </row>
        <row r="495">
          <cell r="A495">
            <v>63</v>
          </cell>
          <cell r="B495" t="str">
            <v>Timboon</v>
          </cell>
          <cell r="C495">
            <v>0</v>
          </cell>
          <cell r="D495">
            <v>0</v>
          </cell>
          <cell r="E495">
            <v>0</v>
          </cell>
          <cell r="F495">
            <v>0</v>
          </cell>
          <cell r="G495" t="str">
            <v>Timboon Hospital</v>
          </cell>
          <cell r="H495">
            <v>200</v>
          </cell>
          <cell r="I495" t="str">
            <v>Hospital</v>
          </cell>
          <cell r="J495">
            <v>1</v>
          </cell>
          <cell r="K495">
            <v>1</v>
          </cell>
          <cell r="L495">
            <v>1</v>
          </cell>
          <cell r="M495">
            <v>1</v>
          </cell>
          <cell r="N495">
            <v>1</v>
          </cell>
          <cell r="O495">
            <v>1</v>
          </cell>
          <cell r="P495">
            <v>1</v>
          </cell>
          <cell r="Q495">
            <v>1</v>
          </cell>
          <cell r="R495">
            <v>1</v>
          </cell>
          <cell r="S495">
            <v>1</v>
          </cell>
          <cell r="T495">
            <v>1</v>
          </cell>
          <cell r="U495">
            <v>1</v>
          </cell>
          <cell r="V495">
            <v>1</v>
          </cell>
          <cell r="W495">
            <v>1</v>
          </cell>
          <cell r="X495">
            <v>1</v>
          </cell>
          <cell r="Y495">
            <v>1</v>
          </cell>
          <cell r="Z495">
            <v>1</v>
          </cell>
          <cell r="AA495">
            <v>1</v>
          </cell>
          <cell r="AB495">
            <v>1</v>
          </cell>
          <cell r="AC495">
            <v>1</v>
          </cell>
        </row>
        <row r="496">
          <cell r="A496">
            <v>63</v>
          </cell>
          <cell r="B496" t="str">
            <v>Timboon</v>
          </cell>
          <cell r="C496">
            <v>0</v>
          </cell>
          <cell r="D496">
            <v>0</v>
          </cell>
          <cell r="E496">
            <v>0</v>
          </cell>
          <cell r="F496">
            <v>0</v>
          </cell>
          <cell r="G496" t="str">
            <v>Timboon P12 School</v>
          </cell>
          <cell r="H496">
            <v>200</v>
          </cell>
          <cell r="I496" t="str">
            <v>School</v>
          </cell>
          <cell r="J496">
            <v>1</v>
          </cell>
          <cell r="K496">
            <v>1</v>
          </cell>
          <cell r="L496">
            <v>1</v>
          </cell>
          <cell r="M496">
            <v>1</v>
          </cell>
          <cell r="N496">
            <v>1</v>
          </cell>
          <cell r="O496">
            <v>1</v>
          </cell>
          <cell r="P496">
            <v>1</v>
          </cell>
          <cell r="Q496">
            <v>1</v>
          </cell>
          <cell r="R496">
            <v>1</v>
          </cell>
          <cell r="S496">
            <v>1</v>
          </cell>
          <cell r="T496">
            <v>1</v>
          </cell>
          <cell r="U496">
            <v>1</v>
          </cell>
          <cell r="V496">
            <v>1</v>
          </cell>
          <cell r="W496">
            <v>1</v>
          </cell>
          <cell r="X496">
            <v>1</v>
          </cell>
          <cell r="Y496">
            <v>1</v>
          </cell>
          <cell r="Z496">
            <v>1</v>
          </cell>
          <cell r="AA496">
            <v>1</v>
          </cell>
          <cell r="AB496">
            <v>1</v>
          </cell>
          <cell r="AC496">
            <v>1</v>
          </cell>
        </row>
        <row r="497">
          <cell r="A497">
            <v>63</v>
          </cell>
          <cell r="B497" t="str">
            <v>Timboon</v>
          </cell>
          <cell r="C497">
            <v>0</v>
          </cell>
          <cell r="D497">
            <v>0</v>
          </cell>
          <cell r="E497">
            <v>0</v>
          </cell>
          <cell r="F497">
            <v>0</v>
          </cell>
          <cell r="G497" t="str">
            <v>Timboon Sports Centre</v>
          </cell>
          <cell r="H497">
            <v>200</v>
          </cell>
          <cell r="I497" t="str">
            <v>Sports Stadium</v>
          </cell>
          <cell r="J497">
            <v>1</v>
          </cell>
          <cell r="K497">
            <v>1</v>
          </cell>
          <cell r="L497">
            <v>1</v>
          </cell>
          <cell r="M497">
            <v>1</v>
          </cell>
          <cell r="N497">
            <v>1</v>
          </cell>
          <cell r="O497">
            <v>1</v>
          </cell>
          <cell r="P497">
            <v>1</v>
          </cell>
          <cell r="Q497">
            <v>1</v>
          </cell>
          <cell r="R497">
            <v>1</v>
          </cell>
          <cell r="S497">
            <v>1</v>
          </cell>
          <cell r="T497">
            <v>1</v>
          </cell>
          <cell r="U497">
            <v>1</v>
          </cell>
          <cell r="V497">
            <v>1</v>
          </cell>
          <cell r="W497">
            <v>1</v>
          </cell>
          <cell r="X497">
            <v>1</v>
          </cell>
          <cell r="Y497">
            <v>1</v>
          </cell>
          <cell r="Z497">
            <v>1</v>
          </cell>
          <cell r="AA497">
            <v>1</v>
          </cell>
          <cell r="AB497">
            <v>1</v>
          </cell>
          <cell r="AC497">
            <v>1</v>
          </cell>
        </row>
        <row r="498">
          <cell r="A498">
            <v>63</v>
          </cell>
          <cell r="B498" t="str">
            <v>Timboon</v>
          </cell>
          <cell r="C498">
            <v>0</v>
          </cell>
          <cell r="D498">
            <v>0</v>
          </cell>
          <cell r="E498">
            <v>0</v>
          </cell>
          <cell r="F498">
            <v>0</v>
          </cell>
          <cell r="G498" t="str">
            <v>Timboon Hotel Motel</v>
          </cell>
          <cell r="H498">
            <v>200</v>
          </cell>
          <cell r="I498" t="str">
            <v>Hotel/Motel</v>
          </cell>
          <cell r="J498">
            <v>1</v>
          </cell>
          <cell r="K498">
            <v>1</v>
          </cell>
          <cell r="L498">
            <v>1</v>
          </cell>
          <cell r="M498">
            <v>1</v>
          </cell>
          <cell r="N498">
            <v>1</v>
          </cell>
          <cell r="O498">
            <v>1</v>
          </cell>
          <cell r="P498">
            <v>1</v>
          </cell>
          <cell r="Q498">
            <v>1</v>
          </cell>
          <cell r="R498">
            <v>1</v>
          </cell>
          <cell r="S498">
            <v>1</v>
          </cell>
          <cell r="T498">
            <v>1</v>
          </cell>
          <cell r="U498">
            <v>1</v>
          </cell>
          <cell r="V498">
            <v>1</v>
          </cell>
          <cell r="W498">
            <v>1</v>
          </cell>
          <cell r="X498">
            <v>1</v>
          </cell>
          <cell r="Y498">
            <v>1</v>
          </cell>
          <cell r="Z498">
            <v>1</v>
          </cell>
          <cell r="AA498">
            <v>1</v>
          </cell>
          <cell r="AB498">
            <v>1</v>
          </cell>
          <cell r="AC498">
            <v>1</v>
          </cell>
        </row>
        <row r="499">
          <cell r="A499">
            <v>63</v>
          </cell>
          <cell r="B499" t="str">
            <v>Timboon</v>
          </cell>
          <cell r="C499">
            <v>0</v>
          </cell>
          <cell r="D499">
            <v>0</v>
          </cell>
          <cell r="E499">
            <v>0</v>
          </cell>
          <cell r="F499">
            <v>0</v>
          </cell>
          <cell r="G499" t="str">
            <v>Bullens Nursery</v>
          </cell>
          <cell r="H499">
            <v>200</v>
          </cell>
          <cell r="I499" t="str">
            <v>Nursery</v>
          </cell>
          <cell r="J499">
            <v>1</v>
          </cell>
          <cell r="K499">
            <v>1</v>
          </cell>
          <cell r="L499">
            <v>1</v>
          </cell>
          <cell r="M499">
            <v>1</v>
          </cell>
          <cell r="N499">
            <v>1</v>
          </cell>
          <cell r="O499">
            <v>1</v>
          </cell>
          <cell r="P499">
            <v>1</v>
          </cell>
          <cell r="Q499">
            <v>1</v>
          </cell>
          <cell r="R499">
            <v>1</v>
          </cell>
          <cell r="S499">
            <v>1</v>
          </cell>
          <cell r="T499">
            <v>1</v>
          </cell>
          <cell r="U499">
            <v>1</v>
          </cell>
          <cell r="V499">
            <v>1</v>
          </cell>
          <cell r="W499">
            <v>1</v>
          </cell>
          <cell r="X499">
            <v>1</v>
          </cell>
          <cell r="Y499">
            <v>1</v>
          </cell>
          <cell r="Z499">
            <v>1</v>
          </cell>
          <cell r="AA499">
            <v>1</v>
          </cell>
          <cell r="AB499">
            <v>1</v>
          </cell>
          <cell r="AC499">
            <v>1</v>
          </cell>
        </row>
        <row r="500">
          <cell r="A500">
            <v>63</v>
          </cell>
          <cell r="B500" t="str">
            <v>Timboon</v>
          </cell>
          <cell r="C500">
            <v>0</v>
          </cell>
          <cell r="D500">
            <v>0</v>
          </cell>
          <cell r="E500">
            <v>0</v>
          </cell>
          <cell r="F500">
            <v>0</v>
          </cell>
          <cell r="G500" t="str">
            <v>Corangamite Shire</v>
          </cell>
          <cell r="H500">
            <v>200</v>
          </cell>
          <cell r="I500" t="str">
            <v>Hall</v>
          </cell>
          <cell r="J500">
            <v>1</v>
          </cell>
          <cell r="K500">
            <v>1</v>
          </cell>
          <cell r="L500">
            <v>1</v>
          </cell>
          <cell r="M500">
            <v>1</v>
          </cell>
          <cell r="N500">
            <v>1</v>
          </cell>
          <cell r="O500">
            <v>1</v>
          </cell>
          <cell r="P500">
            <v>1</v>
          </cell>
          <cell r="Q500">
            <v>1</v>
          </cell>
          <cell r="R500">
            <v>1</v>
          </cell>
          <cell r="S500">
            <v>1</v>
          </cell>
          <cell r="T500">
            <v>1</v>
          </cell>
          <cell r="U500">
            <v>1</v>
          </cell>
          <cell r="V500">
            <v>1</v>
          </cell>
          <cell r="W500">
            <v>1</v>
          </cell>
          <cell r="X500">
            <v>1</v>
          </cell>
          <cell r="Y500">
            <v>1</v>
          </cell>
          <cell r="Z500">
            <v>1</v>
          </cell>
          <cell r="AA500">
            <v>1</v>
          </cell>
          <cell r="AB500">
            <v>1</v>
          </cell>
          <cell r="AC500">
            <v>1</v>
          </cell>
        </row>
        <row r="501">
          <cell r="A501">
            <v>63</v>
          </cell>
          <cell r="B501" t="str">
            <v>Timboon</v>
          </cell>
          <cell r="C501">
            <v>0</v>
          </cell>
          <cell r="D501">
            <v>0</v>
          </cell>
          <cell r="E501">
            <v>0</v>
          </cell>
          <cell r="F501">
            <v>0</v>
          </cell>
          <cell r="G501" t="str">
            <v>Timboon Farm House Cheese</v>
          </cell>
          <cell r="H501">
            <v>200</v>
          </cell>
          <cell r="I501" t="str">
            <v>Food Production</v>
          </cell>
          <cell r="J501">
            <v>1</v>
          </cell>
          <cell r="K501">
            <v>1</v>
          </cell>
          <cell r="L501">
            <v>1</v>
          </cell>
          <cell r="M501">
            <v>1</v>
          </cell>
          <cell r="N501">
            <v>1</v>
          </cell>
          <cell r="O501">
            <v>1</v>
          </cell>
          <cell r="P501">
            <v>1</v>
          </cell>
          <cell r="Q501">
            <v>1</v>
          </cell>
          <cell r="R501">
            <v>1</v>
          </cell>
          <cell r="S501">
            <v>1</v>
          </cell>
          <cell r="T501">
            <v>1</v>
          </cell>
          <cell r="U501">
            <v>1</v>
          </cell>
          <cell r="V501">
            <v>1</v>
          </cell>
          <cell r="W501">
            <v>1</v>
          </cell>
          <cell r="X501">
            <v>1</v>
          </cell>
          <cell r="Y501">
            <v>1</v>
          </cell>
          <cell r="Z501">
            <v>1</v>
          </cell>
          <cell r="AA501">
            <v>1</v>
          </cell>
          <cell r="AB501">
            <v>1</v>
          </cell>
          <cell r="AC501">
            <v>1</v>
          </cell>
        </row>
        <row r="502">
          <cell r="A502">
            <v>42</v>
          </cell>
          <cell r="B502" t="str">
            <v>Launching Place</v>
          </cell>
          <cell r="C502">
            <v>115</v>
          </cell>
          <cell r="D502">
            <v>0</v>
          </cell>
          <cell r="E502">
            <v>201</v>
          </cell>
          <cell r="F502">
            <v>0</v>
          </cell>
          <cell r="G502" t="str">
            <v>Launching Place Pre School</v>
          </cell>
          <cell r="H502">
            <v>200</v>
          </cell>
          <cell r="I502" t="str">
            <v>Pre School</v>
          </cell>
          <cell r="J502">
            <v>1</v>
          </cell>
          <cell r="K502">
            <v>1</v>
          </cell>
          <cell r="L502">
            <v>1</v>
          </cell>
          <cell r="M502">
            <v>1</v>
          </cell>
          <cell r="N502">
            <v>1</v>
          </cell>
          <cell r="O502">
            <v>1</v>
          </cell>
          <cell r="P502">
            <v>1</v>
          </cell>
          <cell r="Q502">
            <v>1</v>
          </cell>
          <cell r="R502">
            <v>1</v>
          </cell>
          <cell r="S502">
            <v>1</v>
          </cell>
          <cell r="T502">
            <v>1</v>
          </cell>
          <cell r="U502">
            <v>1</v>
          </cell>
          <cell r="V502">
            <v>1</v>
          </cell>
          <cell r="W502">
            <v>1</v>
          </cell>
          <cell r="X502">
            <v>1</v>
          </cell>
          <cell r="Y502">
            <v>1</v>
          </cell>
          <cell r="Z502">
            <v>1</v>
          </cell>
          <cell r="AA502">
            <v>1</v>
          </cell>
          <cell r="AB502">
            <v>1</v>
          </cell>
          <cell r="AC502">
            <v>1</v>
          </cell>
        </row>
        <row r="503">
          <cell r="A503">
            <v>42</v>
          </cell>
          <cell r="B503" t="str">
            <v>Launching Place</v>
          </cell>
          <cell r="C503">
            <v>115</v>
          </cell>
          <cell r="D503">
            <v>0</v>
          </cell>
          <cell r="E503">
            <v>201</v>
          </cell>
          <cell r="F503">
            <v>0</v>
          </cell>
          <cell r="G503" t="str">
            <v>Launching Place Primary School</v>
          </cell>
          <cell r="H503">
            <v>200</v>
          </cell>
          <cell r="I503" t="str">
            <v>Primary School</v>
          </cell>
          <cell r="J503">
            <v>1</v>
          </cell>
          <cell r="K503">
            <v>1</v>
          </cell>
          <cell r="L503">
            <v>1</v>
          </cell>
          <cell r="M503">
            <v>1</v>
          </cell>
          <cell r="N503">
            <v>1</v>
          </cell>
          <cell r="O503">
            <v>1</v>
          </cell>
          <cell r="P503">
            <v>1</v>
          </cell>
          <cell r="Q503">
            <v>1</v>
          </cell>
          <cell r="R503">
            <v>1</v>
          </cell>
          <cell r="S503">
            <v>1</v>
          </cell>
          <cell r="T503">
            <v>1</v>
          </cell>
          <cell r="U503">
            <v>1</v>
          </cell>
          <cell r="V503">
            <v>1</v>
          </cell>
          <cell r="W503">
            <v>1</v>
          </cell>
          <cell r="X503">
            <v>1</v>
          </cell>
          <cell r="Y503">
            <v>1</v>
          </cell>
          <cell r="Z503">
            <v>1</v>
          </cell>
          <cell r="AA503">
            <v>1</v>
          </cell>
          <cell r="AB503">
            <v>1</v>
          </cell>
          <cell r="AC503">
            <v>1</v>
          </cell>
        </row>
        <row r="504">
          <cell r="A504">
            <v>42</v>
          </cell>
          <cell r="B504" t="str">
            <v>Launching Place</v>
          </cell>
          <cell r="C504">
            <v>115</v>
          </cell>
          <cell r="D504">
            <v>0</v>
          </cell>
          <cell r="E504">
            <v>201</v>
          </cell>
          <cell r="F504">
            <v>0</v>
          </cell>
          <cell r="G504" t="str">
            <v>Launching Place Home Hotel</v>
          </cell>
          <cell r="H504">
            <v>200</v>
          </cell>
          <cell r="I504" t="str">
            <v>Hotel</v>
          </cell>
          <cell r="J504">
            <v>1</v>
          </cell>
          <cell r="K504">
            <v>1</v>
          </cell>
          <cell r="L504">
            <v>1</v>
          </cell>
          <cell r="M504">
            <v>1</v>
          </cell>
          <cell r="N504">
            <v>1</v>
          </cell>
          <cell r="O504">
            <v>1</v>
          </cell>
          <cell r="P504">
            <v>1</v>
          </cell>
          <cell r="Q504">
            <v>1</v>
          </cell>
          <cell r="R504">
            <v>1</v>
          </cell>
          <cell r="S504">
            <v>1</v>
          </cell>
          <cell r="T504">
            <v>1</v>
          </cell>
          <cell r="U504">
            <v>1</v>
          </cell>
          <cell r="V504">
            <v>1</v>
          </cell>
          <cell r="W504">
            <v>1</v>
          </cell>
          <cell r="X504">
            <v>1</v>
          </cell>
          <cell r="Y504">
            <v>1</v>
          </cell>
          <cell r="Z504">
            <v>1</v>
          </cell>
          <cell r="AA504">
            <v>1</v>
          </cell>
          <cell r="AB504">
            <v>1</v>
          </cell>
          <cell r="AC504">
            <v>1</v>
          </cell>
        </row>
        <row r="505">
          <cell r="A505">
            <v>42</v>
          </cell>
          <cell r="B505" t="str">
            <v>Launching Place</v>
          </cell>
          <cell r="C505">
            <v>115</v>
          </cell>
          <cell r="D505">
            <v>0</v>
          </cell>
          <cell r="E505">
            <v>201</v>
          </cell>
          <cell r="F505">
            <v>0</v>
          </cell>
          <cell r="G505" t="str">
            <v>Launch Bakery</v>
          </cell>
          <cell r="H505">
            <v>200</v>
          </cell>
          <cell r="I505" t="str">
            <v>Bakery</v>
          </cell>
          <cell r="J505">
            <v>1</v>
          </cell>
          <cell r="K505">
            <v>1</v>
          </cell>
          <cell r="L505">
            <v>1</v>
          </cell>
          <cell r="M505">
            <v>1</v>
          </cell>
          <cell r="N505">
            <v>1</v>
          </cell>
          <cell r="O505">
            <v>1</v>
          </cell>
          <cell r="P505">
            <v>1</v>
          </cell>
          <cell r="Q505">
            <v>1</v>
          </cell>
          <cell r="R505">
            <v>1</v>
          </cell>
          <cell r="S505">
            <v>1</v>
          </cell>
          <cell r="T505">
            <v>1</v>
          </cell>
          <cell r="U505">
            <v>1</v>
          </cell>
          <cell r="V505">
            <v>1</v>
          </cell>
          <cell r="W505">
            <v>1</v>
          </cell>
          <cell r="X505">
            <v>1</v>
          </cell>
          <cell r="Y505">
            <v>1</v>
          </cell>
          <cell r="Z505">
            <v>1</v>
          </cell>
          <cell r="AA505">
            <v>1</v>
          </cell>
          <cell r="AB505">
            <v>1</v>
          </cell>
          <cell r="AC505">
            <v>1</v>
          </cell>
        </row>
        <row r="506">
          <cell r="A506">
            <v>42</v>
          </cell>
          <cell r="B506" t="str">
            <v>Launching Place</v>
          </cell>
          <cell r="C506">
            <v>115</v>
          </cell>
          <cell r="D506">
            <v>0</v>
          </cell>
          <cell r="E506">
            <v>201</v>
          </cell>
          <cell r="F506">
            <v>0</v>
          </cell>
          <cell r="G506" t="str">
            <v>Mountain View Takeaway</v>
          </cell>
          <cell r="H506">
            <v>200</v>
          </cell>
          <cell r="I506" t="str">
            <v>Takeaway Food</v>
          </cell>
          <cell r="J506">
            <v>1</v>
          </cell>
          <cell r="K506">
            <v>1</v>
          </cell>
          <cell r="L506">
            <v>1</v>
          </cell>
          <cell r="M506">
            <v>1</v>
          </cell>
          <cell r="N506">
            <v>1</v>
          </cell>
          <cell r="O506">
            <v>1</v>
          </cell>
          <cell r="P506">
            <v>1</v>
          </cell>
          <cell r="Q506">
            <v>1</v>
          </cell>
          <cell r="R506">
            <v>1</v>
          </cell>
          <cell r="S506">
            <v>1</v>
          </cell>
          <cell r="T506">
            <v>1</v>
          </cell>
          <cell r="U506">
            <v>1</v>
          </cell>
          <cell r="V506">
            <v>1</v>
          </cell>
          <cell r="W506">
            <v>1</v>
          </cell>
          <cell r="X506">
            <v>1</v>
          </cell>
          <cell r="Y506">
            <v>1</v>
          </cell>
          <cell r="Z506">
            <v>1</v>
          </cell>
          <cell r="AA506">
            <v>1</v>
          </cell>
          <cell r="AB506">
            <v>1</v>
          </cell>
          <cell r="AC506">
            <v>1</v>
          </cell>
        </row>
        <row r="507">
          <cell r="A507">
            <v>42</v>
          </cell>
          <cell r="B507" t="str">
            <v>Launching Place</v>
          </cell>
          <cell r="C507">
            <v>115</v>
          </cell>
          <cell r="D507">
            <v>0</v>
          </cell>
          <cell r="E507">
            <v>201</v>
          </cell>
          <cell r="F507">
            <v>0</v>
          </cell>
          <cell r="G507" t="str">
            <v>Log Cabin Pizza</v>
          </cell>
          <cell r="H507">
            <v>200</v>
          </cell>
          <cell r="I507" t="str">
            <v>Takeaway Food</v>
          </cell>
          <cell r="J507">
            <v>1</v>
          </cell>
          <cell r="K507">
            <v>1</v>
          </cell>
          <cell r="L507">
            <v>1</v>
          </cell>
          <cell r="M507">
            <v>1</v>
          </cell>
          <cell r="N507">
            <v>1</v>
          </cell>
          <cell r="O507">
            <v>1</v>
          </cell>
          <cell r="P507">
            <v>1</v>
          </cell>
          <cell r="Q507">
            <v>1</v>
          </cell>
          <cell r="R507">
            <v>1</v>
          </cell>
          <cell r="S507">
            <v>1</v>
          </cell>
          <cell r="T507">
            <v>1</v>
          </cell>
          <cell r="U507">
            <v>1</v>
          </cell>
          <cell r="V507">
            <v>1</v>
          </cell>
          <cell r="W507">
            <v>1</v>
          </cell>
          <cell r="X507">
            <v>1</v>
          </cell>
          <cell r="Y507">
            <v>1</v>
          </cell>
          <cell r="Z507">
            <v>1</v>
          </cell>
          <cell r="AA507">
            <v>1</v>
          </cell>
          <cell r="AB507">
            <v>1</v>
          </cell>
          <cell r="AC507">
            <v>1</v>
          </cell>
        </row>
        <row r="508">
          <cell r="A508">
            <v>42</v>
          </cell>
          <cell r="B508" t="str">
            <v>Launching Place</v>
          </cell>
          <cell r="C508">
            <v>115</v>
          </cell>
          <cell r="D508">
            <v>0</v>
          </cell>
          <cell r="E508">
            <v>201</v>
          </cell>
          <cell r="F508">
            <v>0</v>
          </cell>
          <cell r="G508" t="str">
            <v>Launching Place General Store</v>
          </cell>
          <cell r="H508">
            <v>200</v>
          </cell>
          <cell r="I508" t="str">
            <v>General Store</v>
          </cell>
          <cell r="J508">
            <v>1</v>
          </cell>
          <cell r="K508">
            <v>1</v>
          </cell>
          <cell r="L508">
            <v>1</v>
          </cell>
          <cell r="M508">
            <v>1</v>
          </cell>
          <cell r="N508">
            <v>1</v>
          </cell>
          <cell r="O508">
            <v>1</v>
          </cell>
          <cell r="P508">
            <v>1</v>
          </cell>
          <cell r="Q508">
            <v>1</v>
          </cell>
          <cell r="R508">
            <v>1</v>
          </cell>
          <cell r="S508">
            <v>1</v>
          </cell>
          <cell r="T508">
            <v>1</v>
          </cell>
          <cell r="U508">
            <v>1</v>
          </cell>
          <cell r="V508">
            <v>1</v>
          </cell>
          <cell r="W508">
            <v>1</v>
          </cell>
          <cell r="X508">
            <v>1</v>
          </cell>
          <cell r="Y508">
            <v>1</v>
          </cell>
          <cell r="Z508">
            <v>1</v>
          </cell>
          <cell r="AA508">
            <v>1</v>
          </cell>
          <cell r="AB508">
            <v>1</v>
          </cell>
          <cell r="AC508">
            <v>1</v>
          </cell>
        </row>
        <row r="509">
          <cell r="A509">
            <v>42</v>
          </cell>
          <cell r="B509" t="str">
            <v>Launching Place</v>
          </cell>
          <cell r="C509">
            <v>115</v>
          </cell>
          <cell r="D509">
            <v>0</v>
          </cell>
          <cell r="E509">
            <v>201</v>
          </cell>
          <cell r="F509">
            <v>0</v>
          </cell>
          <cell r="G509" t="str">
            <v>Launching Place Rural Nursery &amp; Garden Supplies</v>
          </cell>
          <cell r="H509">
            <v>200</v>
          </cell>
          <cell r="I509" t="str">
            <v>Nursery &amp; Garden supplies</v>
          </cell>
          <cell r="J509">
            <v>1</v>
          </cell>
          <cell r="K509">
            <v>1</v>
          </cell>
          <cell r="L509">
            <v>1</v>
          </cell>
          <cell r="M509">
            <v>1</v>
          </cell>
          <cell r="N509">
            <v>1</v>
          </cell>
          <cell r="O509">
            <v>1</v>
          </cell>
          <cell r="P509">
            <v>1</v>
          </cell>
          <cell r="Q509">
            <v>1</v>
          </cell>
          <cell r="R509">
            <v>1</v>
          </cell>
          <cell r="S509">
            <v>1</v>
          </cell>
          <cell r="T509">
            <v>1</v>
          </cell>
          <cell r="U509">
            <v>1</v>
          </cell>
          <cell r="V509">
            <v>1</v>
          </cell>
          <cell r="W509">
            <v>1</v>
          </cell>
          <cell r="X509">
            <v>1</v>
          </cell>
          <cell r="Y509">
            <v>1</v>
          </cell>
          <cell r="Z509">
            <v>1</v>
          </cell>
          <cell r="AA509">
            <v>1</v>
          </cell>
          <cell r="AB509">
            <v>1</v>
          </cell>
          <cell r="AC509">
            <v>1</v>
          </cell>
        </row>
        <row r="510">
          <cell r="A510">
            <v>42</v>
          </cell>
          <cell r="B510" t="str">
            <v>Launching Place</v>
          </cell>
          <cell r="C510">
            <v>115</v>
          </cell>
          <cell r="D510">
            <v>0</v>
          </cell>
          <cell r="E510">
            <v>201</v>
          </cell>
          <cell r="F510">
            <v>0</v>
          </cell>
          <cell r="G510" t="str">
            <v>Verview Pty Ltd</v>
          </cell>
          <cell r="H510">
            <v>200</v>
          </cell>
          <cell r="I510" t="str">
            <v>Apple growing storage &amp; packing</v>
          </cell>
          <cell r="J510">
            <v>1</v>
          </cell>
          <cell r="K510">
            <v>1</v>
          </cell>
          <cell r="L510">
            <v>1</v>
          </cell>
          <cell r="M510">
            <v>1</v>
          </cell>
          <cell r="N510">
            <v>1</v>
          </cell>
          <cell r="O510">
            <v>1</v>
          </cell>
          <cell r="P510">
            <v>1</v>
          </cell>
          <cell r="Q510">
            <v>1</v>
          </cell>
          <cell r="R510">
            <v>1</v>
          </cell>
          <cell r="S510">
            <v>1</v>
          </cell>
          <cell r="T510">
            <v>1</v>
          </cell>
          <cell r="U510">
            <v>1</v>
          </cell>
          <cell r="V510">
            <v>1</v>
          </cell>
          <cell r="W510">
            <v>1</v>
          </cell>
          <cell r="X510">
            <v>1</v>
          </cell>
          <cell r="Y510">
            <v>1</v>
          </cell>
          <cell r="Z510">
            <v>1</v>
          </cell>
          <cell r="AA510">
            <v>1</v>
          </cell>
          <cell r="AB510">
            <v>1</v>
          </cell>
          <cell r="AC510">
            <v>1</v>
          </cell>
        </row>
        <row r="511">
          <cell r="A511">
            <v>42</v>
          </cell>
          <cell r="B511" t="str">
            <v>Launching Place</v>
          </cell>
          <cell r="C511">
            <v>115</v>
          </cell>
          <cell r="D511">
            <v>0</v>
          </cell>
          <cell r="E511">
            <v>201</v>
          </cell>
          <cell r="F511">
            <v>0</v>
          </cell>
          <cell r="G511" t="str">
            <v>Blue Ribbon Plants</v>
          </cell>
          <cell r="H511">
            <v>200</v>
          </cell>
          <cell r="I511" t="str">
            <v>Plant Growers</v>
          </cell>
          <cell r="J511">
            <v>1</v>
          </cell>
          <cell r="K511">
            <v>1</v>
          </cell>
          <cell r="L511">
            <v>1</v>
          </cell>
          <cell r="M511">
            <v>1</v>
          </cell>
          <cell r="N511">
            <v>1</v>
          </cell>
          <cell r="O511">
            <v>1</v>
          </cell>
          <cell r="P511">
            <v>1</v>
          </cell>
          <cell r="Q511">
            <v>1</v>
          </cell>
          <cell r="R511">
            <v>1</v>
          </cell>
          <cell r="S511">
            <v>1</v>
          </cell>
          <cell r="T511">
            <v>1</v>
          </cell>
          <cell r="U511">
            <v>1</v>
          </cell>
          <cell r="V511">
            <v>1</v>
          </cell>
          <cell r="W511">
            <v>1</v>
          </cell>
          <cell r="X511">
            <v>1</v>
          </cell>
          <cell r="Y511">
            <v>1</v>
          </cell>
          <cell r="Z511">
            <v>1</v>
          </cell>
          <cell r="AA511">
            <v>1</v>
          </cell>
          <cell r="AB511">
            <v>1</v>
          </cell>
          <cell r="AC511">
            <v>1</v>
          </cell>
        </row>
        <row r="512">
          <cell r="A512">
            <v>68</v>
          </cell>
          <cell r="B512" t="str">
            <v>Millgrove</v>
          </cell>
          <cell r="C512">
            <v>115</v>
          </cell>
          <cell r="D512">
            <v>0</v>
          </cell>
          <cell r="E512">
            <v>201</v>
          </cell>
          <cell r="F512">
            <v>0</v>
          </cell>
          <cell r="G512" t="str">
            <v>Millgrove Pre School</v>
          </cell>
          <cell r="H512">
            <v>200</v>
          </cell>
          <cell r="I512" t="str">
            <v>Pre School</v>
          </cell>
          <cell r="J512">
            <v>1</v>
          </cell>
          <cell r="K512">
            <v>1</v>
          </cell>
          <cell r="L512">
            <v>1</v>
          </cell>
          <cell r="M512">
            <v>1</v>
          </cell>
          <cell r="N512">
            <v>1</v>
          </cell>
          <cell r="O512">
            <v>1</v>
          </cell>
          <cell r="P512">
            <v>1</v>
          </cell>
          <cell r="Q512">
            <v>1</v>
          </cell>
          <cell r="R512">
            <v>1</v>
          </cell>
          <cell r="S512">
            <v>1</v>
          </cell>
          <cell r="T512">
            <v>1</v>
          </cell>
          <cell r="U512">
            <v>1</v>
          </cell>
          <cell r="V512">
            <v>1</v>
          </cell>
          <cell r="W512">
            <v>1</v>
          </cell>
          <cell r="X512">
            <v>1</v>
          </cell>
          <cell r="Y512">
            <v>1</v>
          </cell>
          <cell r="Z512">
            <v>1</v>
          </cell>
          <cell r="AA512">
            <v>1</v>
          </cell>
          <cell r="AB512">
            <v>1</v>
          </cell>
          <cell r="AC512">
            <v>1</v>
          </cell>
        </row>
        <row r="513">
          <cell r="A513">
            <v>68</v>
          </cell>
          <cell r="B513" t="str">
            <v>Millgrove</v>
          </cell>
          <cell r="C513">
            <v>115</v>
          </cell>
          <cell r="D513">
            <v>0</v>
          </cell>
          <cell r="E513">
            <v>201</v>
          </cell>
          <cell r="F513">
            <v>0</v>
          </cell>
          <cell r="G513" t="str">
            <v>Millwarra Primary School</v>
          </cell>
          <cell r="H513">
            <v>200</v>
          </cell>
          <cell r="I513" t="str">
            <v>Primary School</v>
          </cell>
          <cell r="J513">
            <v>1</v>
          </cell>
          <cell r="K513">
            <v>1</v>
          </cell>
          <cell r="L513">
            <v>1</v>
          </cell>
          <cell r="M513">
            <v>1</v>
          </cell>
          <cell r="N513">
            <v>1</v>
          </cell>
          <cell r="O513">
            <v>1</v>
          </cell>
          <cell r="P513">
            <v>1</v>
          </cell>
          <cell r="Q513">
            <v>1</v>
          </cell>
          <cell r="R513">
            <v>1</v>
          </cell>
          <cell r="S513">
            <v>1</v>
          </cell>
          <cell r="T513">
            <v>1</v>
          </cell>
          <cell r="U513">
            <v>1</v>
          </cell>
          <cell r="V513">
            <v>1</v>
          </cell>
          <cell r="W513">
            <v>1</v>
          </cell>
          <cell r="X513">
            <v>1</v>
          </cell>
          <cell r="Y513">
            <v>1</v>
          </cell>
          <cell r="Z513">
            <v>1</v>
          </cell>
          <cell r="AA513">
            <v>1</v>
          </cell>
          <cell r="AB513">
            <v>1</v>
          </cell>
          <cell r="AC513">
            <v>1</v>
          </cell>
        </row>
        <row r="514">
          <cell r="A514">
            <v>68</v>
          </cell>
          <cell r="B514" t="str">
            <v>Millgrove</v>
          </cell>
          <cell r="C514">
            <v>115</v>
          </cell>
          <cell r="D514">
            <v>0</v>
          </cell>
          <cell r="E514">
            <v>201</v>
          </cell>
          <cell r="F514">
            <v>0</v>
          </cell>
          <cell r="G514" t="str">
            <v>Inverarity Sawmilling Pty Ltd</v>
          </cell>
          <cell r="H514">
            <v>200</v>
          </cell>
          <cell r="I514" t="str">
            <v>Sawmillers</v>
          </cell>
          <cell r="J514">
            <v>1</v>
          </cell>
          <cell r="K514">
            <v>1</v>
          </cell>
          <cell r="L514">
            <v>1</v>
          </cell>
          <cell r="M514">
            <v>1</v>
          </cell>
          <cell r="N514">
            <v>1</v>
          </cell>
          <cell r="O514">
            <v>1</v>
          </cell>
          <cell r="P514">
            <v>1</v>
          </cell>
          <cell r="Q514">
            <v>1</v>
          </cell>
          <cell r="R514">
            <v>1</v>
          </cell>
          <cell r="S514">
            <v>1</v>
          </cell>
          <cell r="T514">
            <v>1</v>
          </cell>
          <cell r="U514">
            <v>1</v>
          </cell>
          <cell r="V514">
            <v>1</v>
          </cell>
          <cell r="W514">
            <v>1</v>
          </cell>
          <cell r="X514">
            <v>1</v>
          </cell>
          <cell r="Y514">
            <v>1</v>
          </cell>
          <cell r="Z514">
            <v>1</v>
          </cell>
          <cell r="AA514">
            <v>1</v>
          </cell>
          <cell r="AB514">
            <v>1</v>
          </cell>
          <cell r="AC514">
            <v>1</v>
          </cell>
        </row>
        <row r="515">
          <cell r="A515">
            <v>10</v>
          </cell>
          <cell r="B515" t="str">
            <v>Seville East</v>
          </cell>
          <cell r="C515">
            <v>115</v>
          </cell>
          <cell r="D515">
            <v>0</v>
          </cell>
          <cell r="E515">
            <v>201</v>
          </cell>
          <cell r="F515">
            <v>0</v>
          </cell>
          <cell r="G515" t="str">
            <v>Galvin Winds Pty Ltd</v>
          </cell>
          <cell r="H515">
            <v>200</v>
          </cell>
          <cell r="I515" t="str">
            <v>Plant Growers</v>
          </cell>
          <cell r="J515">
            <v>1</v>
          </cell>
          <cell r="K515">
            <v>1</v>
          </cell>
          <cell r="L515">
            <v>1</v>
          </cell>
          <cell r="M515">
            <v>1</v>
          </cell>
          <cell r="N515">
            <v>1</v>
          </cell>
          <cell r="O515">
            <v>1</v>
          </cell>
          <cell r="P515">
            <v>1</v>
          </cell>
          <cell r="Q515">
            <v>1</v>
          </cell>
          <cell r="R515">
            <v>1</v>
          </cell>
          <cell r="S515">
            <v>1</v>
          </cell>
          <cell r="T515">
            <v>1</v>
          </cell>
          <cell r="U515">
            <v>1</v>
          </cell>
          <cell r="V515">
            <v>1</v>
          </cell>
          <cell r="W515">
            <v>1</v>
          </cell>
          <cell r="X515">
            <v>1</v>
          </cell>
          <cell r="Y515">
            <v>1</v>
          </cell>
          <cell r="Z515">
            <v>1</v>
          </cell>
          <cell r="AA515">
            <v>1</v>
          </cell>
          <cell r="AB515">
            <v>1</v>
          </cell>
          <cell r="AC515">
            <v>1</v>
          </cell>
        </row>
        <row r="516">
          <cell r="A516">
            <v>26</v>
          </cell>
          <cell r="B516" t="str">
            <v>seville</v>
          </cell>
          <cell r="C516">
            <v>115</v>
          </cell>
          <cell r="D516">
            <v>0</v>
          </cell>
          <cell r="E516">
            <v>201</v>
          </cell>
          <cell r="F516">
            <v>0</v>
          </cell>
          <cell r="G516" t="str">
            <v>Seville Pre School</v>
          </cell>
          <cell r="H516">
            <v>200</v>
          </cell>
          <cell r="I516" t="str">
            <v>Pre School</v>
          </cell>
          <cell r="J516">
            <v>1</v>
          </cell>
          <cell r="K516">
            <v>1</v>
          </cell>
          <cell r="L516">
            <v>1</v>
          </cell>
          <cell r="M516">
            <v>1</v>
          </cell>
          <cell r="N516">
            <v>1</v>
          </cell>
          <cell r="O516">
            <v>1</v>
          </cell>
          <cell r="P516">
            <v>1</v>
          </cell>
          <cell r="Q516">
            <v>1</v>
          </cell>
          <cell r="R516">
            <v>1</v>
          </cell>
          <cell r="S516">
            <v>1</v>
          </cell>
          <cell r="T516">
            <v>1</v>
          </cell>
          <cell r="U516">
            <v>1</v>
          </cell>
          <cell r="V516">
            <v>1</v>
          </cell>
          <cell r="W516">
            <v>1</v>
          </cell>
          <cell r="X516">
            <v>1</v>
          </cell>
          <cell r="Y516">
            <v>1</v>
          </cell>
          <cell r="Z516">
            <v>1</v>
          </cell>
          <cell r="AA516">
            <v>1</v>
          </cell>
          <cell r="AB516">
            <v>1</v>
          </cell>
          <cell r="AC516">
            <v>1</v>
          </cell>
        </row>
        <row r="517">
          <cell r="A517">
            <v>26</v>
          </cell>
          <cell r="B517" t="str">
            <v>Seville</v>
          </cell>
          <cell r="C517">
            <v>115</v>
          </cell>
          <cell r="D517">
            <v>0</v>
          </cell>
          <cell r="E517">
            <v>201</v>
          </cell>
          <cell r="F517">
            <v>0</v>
          </cell>
          <cell r="G517" t="str">
            <v>Seville Primary School</v>
          </cell>
          <cell r="H517">
            <v>200</v>
          </cell>
          <cell r="I517" t="str">
            <v>Primary School</v>
          </cell>
          <cell r="J517">
            <v>1</v>
          </cell>
          <cell r="K517">
            <v>1</v>
          </cell>
          <cell r="L517">
            <v>1</v>
          </cell>
          <cell r="M517">
            <v>1</v>
          </cell>
          <cell r="N517">
            <v>1</v>
          </cell>
          <cell r="O517">
            <v>1</v>
          </cell>
          <cell r="P517">
            <v>1</v>
          </cell>
          <cell r="Q517">
            <v>1</v>
          </cell>
          <cell r="R517">
            <v>1</v>
          </cell>
          <cell r="S517">
            <v>1</v>
          </cell>
          <cell r="T517">
            <v>1</v>
          </cell>
          <cell r="U517">
            <v>1</v>
          </cell>
          <cell r="V517">
            <v>1</v>
          </cell>
          <cell r="W517">
            <v>1</v>
          </cell>
          <cell r="X517">
            <v>1</v>
          </cell>
          <cell r="Y517">
            <v>1</v>
          </cell>
          <cell r="Z517">
            <v>1</v>
          </cell>
          <cell r="AA517">
            <v>1</v>
          </cell>
          <cell r="AB517">
            <v>1</v>
          </cell>
          <cell r="AC517">
            <v>1</v>
          </cell>
        </row>
        <row r="518">
          <cell r="A518">
            <v>26</v>
          </cell>
          <cell r="B518" t="str">
            <v>seville</v>
          </cell>
          <cell r="C518">
            <v>115</v>
          </cell>
          <cell r="D518">
            <v>0</v>
          </cell>
          <cell r="E518">
            <v>201</v>
          </cell>
          <cell r="F518">
            <v>0</v>
          </cell>
          <cell r="G518" t="str">
            <v>Seville Community House</v>
          </cell>
          <cell r="H518">
            <v>200</v>
          </cell>
          <cell r="I518" t="str">
            <v>Playgroup</v>
          </cell>
          <cell r="J518">
            <v>1</v>
          </cell>
          <cell r="K518">
            <v>1</v>
          </cell>
          <cell r="L518">
            <v>1</v>
          </cell>
          <cell r="M518">
            <v>1</v>
          </cell>
          <cell r="N518">
            <v>1</v>
          </cell>
          <cell r="O518">
            <v>1</v>
          </cell>
          <cell r="P518">
            <v>1</v>
          </cell>
          <cell r="Q518">
            <v>1</v>
          </cell>
          <cell r="R518">
            <v>1</v>
          </cell>
          <cell r="S518">
            <v>1</v>
          </cell>
          <cell r="T518">
            <v>1</v>
          </cell>
          <cell r="U518">
            <v>1</v>
          </cell>
          <cell r="V518">
            <v>1</v>
          </cell>
          <cell r="W518">
            <v>1</v>
          </cell>
          <cell r="X518">
            <v>1</v>
          </cell>
          <cell r="Y518">
            <v>1</v>
          </cell>
          <cell r="Z518">
            <v>1</v>
          </cell>
          <cell r="AA518">
            <v>1</v>
          </cell>
          <cell r="AB518">
            <v>1</v>
          </cell>
          <cell r="AC518">
            <v>1</v>
          </cell>
        </row>
        <row r="519">
          <cell r="A519">
            <v>26</v>
          </cell>
          <cell r="B519" t="str">
            <v>Seville</v>
          </cell>
          <cell r="C519">
            <v>115</v>
          </cell>
          <cell r="D519">
            <v>0</v>
          </cell>
          <cell r="E519">
            <v>201</v>
          </cell>
          <cell r="F519">
            <v>0</v>
          </cell>
          <cell r="G519" t="str">
            <v>Dave's Pizza Café</v>
          </cell>
          <cell r="H519">
            <v>200</v>
          </cell>
          <cell r="I519" t="str">
            <v>Café &amp; takeaway food</v>
          </cell>
          <cell r="J519">
            <v>1</v>
          </cell>
          <cell r="K519">
            <v>1</v>
          </cell>
          <cell r="L519">
            <v>1</v>
          </cell>
          <cell r="M519">
            <v>1</v>
          </cell>
          <cell r="N519">
            <v>1</v>
          </cell>
          <cell r="O519">
            <v>1</v>
          </cell>
          <cell r="P519">
            <v>1</v>
          </cell>
          <cell r="Q519">
            <v>1</v>
          </cell>
          <cell r="R519">
            <v>1</v>
          </cell>
          <cell r="S519">
            <v>1</v>
          </cell>
          <cell r="T519">
            <v>1</v>
          </cell>
          <cell r="U519">
            <v>1</v>
          </cell>
          <cell r="V519">
            <v>1</v>
          </cell>
          <cell r="W519">
            <v>1</v>
          </cell>
          <cell r="X519">
            <v>1</v>
          </cell>
          <cell r="Y519">
            <v>1</v>
          </cell>
          <cell r="Z519">
            <v>1</v>
          </cell>
          <cell r="AA519">
            <v>1</v>
          </cell>
          <cell r="AB519">
            <v>1</v>
          </cell>
          <cell r="AC519">
            <v>1</v>
          </cell>
        </row>
        <row r="520">
          <cell r="A520">
            <v>26</v>
          </cell>
          <cell r="B520" t="str">
            <v>seville</v>
          </cell>
          <cell r="C520">
            <v>115</v>
          </cell>
          <cell r="D520">
            <v>0</v>
          </cell>
          <cell r="E520">
            <v>201</v>
          </cell>
          <cell r="F520">
            <v>0</v>
          </cell>
          <cell r="G520" t="str">
            <v>Seville Fish &amp; Chip Shop</v>
          </cell>
          <cell r="H520">
            <v>200</v>
          </cell>
          <cell r="I520" t="str">
            <v>Takeaway food</v>
          </cell>
          <cell r="J520">
            <v>1</v>
          </cell>
          <cell r="K520">
            <v>1</v>
          </cell>
          <cell r="L520">
            <v>1</v>
          </cell>
          <cell r="M520">
            <v>1</v>
          </cell>
          <cell r="N520">
            <v>1</v>
          </cell>
          <cell r="O520">
            <v>1</v>
          </cell>
          <cell r="P520">
            <v>1</v>
          </cell>
          <cell r="Q520">
            <v>1</v>
          </cell>
          <cell r="R520">
            <v>1</v>
          </cell>
          <cell r="S520">
            <v>1</v>
          </cell>
          <cell r="T520">
            <v>1</v>
          </cell>
          <cell r="U520">
            <v>1</v>
          </cell>
          <cell r="V520">
            <v>1</v>
          </cell>
          <cell r="W520">
            <v>1</v>
          </cell>
          <cell r="X520">
            <v>1</v>
          </cell>
          <cell r="Y520">
            <v>1</v>
          </cell>
          <cell r="Z520">
            <v>1</v>
          </cell>
          <cell r="AA520">
            <v>1</v>
          </cell>
          <cell r="AB520">
            <v>1</v>
          </cell>
          <cell r="AC520">
            <v>1</v>
          </cell>
        </row>
        <row r="521">
          <cell r="A521">
            <v>26</v>
          </cell>
          <cell r="B521" t="str">
            <v>seville</v>
          </cell>
          <cell r="C521">
            <v>115</v>
          </cell>
          <cell r="D521">
            <v>0</v>
          </cell>
          <cell r="E521">
            <v>201</v>
          </cell>
          <cell r="F521">
            <v>0</v>
          </cell>
          <cell r="G521" t="str">
            <v>IGA Supermarket</v>
          </cell>
          <cell r="H521">
            <v>200</v>
          </cell>
          <cell r="I521" t="str">
            <v>Supermarket</v>
          </cell>
          <cell r="J521">
            <v>1</v>
          </cell>
          <cell r="K521">
            <v>1</v>
          </cell>
          <cell r="L521">
            <v>1</v>
          </cell>
          <cell r="M521">
            <v>1</v>
          </cell>
          <cell r="N521">
            <v>1</v>
          </cell>
          <cell r="O521">
            <v>1</v>
          </cell>
          <cell r="P521">
            <v>1</v>
          </cell>
          <cell r="Q521">
            <v>1</v>
          </cell>
          <cell r="R521">
            <v>1</v>
          </cell>
          <cell r="S521">
            <v>1</v>
          </cell>
          <cell r="T521">
            <v>1</v>
          </cell>
          <cell r="U521">
            <v>1</v>
          </cell>
          <cell r="V521">
            <v>1</v>
          </cell>
          <cell r="W521">
            <v>1</v>
          </cell>
          <cell r="X521">
            <v>1</v>
          </cell>
          <cell r="Y521">
            <v>1</v>
          </cell>
          <cell r="Z521">
            <v>1</v>
          </cell>
          <cell r="AA521">
            <v>1</v>
          </cell>
          <cell r="AB521">
            <v>1</v>
          </cell>
          <cell r="AC521">
            <v>1</v>
          </cell>
        </row>
        <row r="522">
          <cell r="A522">
            <v>26</v>
          </cell>
          <cell r="B522" t="str">
            <v>seville</v>
          </cell>
          <cell r="C522">
            <v>115</v>
          </cell>
          <cell r="D522">
            <v>0</v>
          </cell>
          <cell r="E522">
            <v>201</v>
          </cell>
          <cell r="F522">
            <v>0</v>
          </cell>
          <cell r="G522" t="str">
            <v>Seville Village Pharmacy</v>
          </cell>
          <cell r="H522">
            <v>200</v>
          </cell>
          <cell r="I522" t="str">
            <v>Pharmacy</v>
          </cell>
          <cell r="J522">
            <v>1</v>
          </cell>
          <cell r="K522">
            <v>1</v>
          </cell>
          <cell r="L522">
            <v>1</v>
          </cell>
          <cell r="M522">
            <v>1</v>
          </cell>
          <cell r="N522">
            <v>1</v>
          </cell>
          <cell r="O522">
            <v>1</v>
          </cell>
          <cell r="P522">
            <v>1</v>
          </cell>
          <cell r="Q522">
            <v>1</v>
          </cell>
          <cell r="R522">
            <v>1</v>
          </cell>
          <cell r="S522">
            <v>1</v>
          </cell>
          <cell r="T522">
            <v>1</v>
          </cell>
          <cell r="U522">
            <v>1</v>
          </cell>
          <cell r="V522">
            <v>1</v>
          </cell>
          <cell r="W522">
            <v>1</v>
          </cell>
          <cell r="X522">
            <v>1</v>
          </cell>
          <cell r="Y522">
            <v>1</v>
          </cell>
          <cell r="Z522">
            <v>1</v>
          </cell>
          <cell r="AA522">
            <v>1</v>
          </cell>
          <cell r="AB522">
            <v>1</v>
          </cell>
          <cell r="AC522">
            <v>1</v>
          </cell>
        </row>
        <row r="523">
          <cell r="A523">
            <v>26</v>
          </cell>
          <cell r="B523" t="str">
            <v>seville</v>
          </cell>
          <cell r="C523">
            <v>115</v>
          </cell>
          <cell r="D523">
            <v>0</v>
          </cell>
          <cell r="E523">
            <v>201</v>
          </cell>
          <cell r="F523">
            <v>0</v>
          </cell>
          <cell r="G523" t="str">
            <v>Seville Veterinary Clinic</v>
          </cell>
          <cell r="H523">
            <v>200</v>
          </cell>
          <cell r="I523" t="str">
            <v>Vet Clinic</v>
          </cell>
          <cell r="J523">
            <v>1</v>
          </cell>
          <cell r="K523">
            <v>1</v>
          </cell>
          <cell r="L523">
            <v>1</v>
          </cell>
          <cell r="M523">
            <v>1</v>
          </cell>
          <cell r="N523">
            <v>1</v>
          </cell>
          <cell r="O523">
            <v>1</v>
          </cell>
          <cell r="P523">
            <v>1</v>
          </cell>
          <cell r="Q523">
            <v>1</v>
          </cell>
          <cell r="R523">
            <v>1</v>
          </cell>
          <cell r="S523">
            <v>1</v>
          </cell>
          <cell r="T523">
            <v>1</v>
          </cell>
          <cell r="U523">
            <v>1</v>
          </cell>
          <cell r="V523">
            <v>1</v>
          </cell>
          <cell r="W523">
            <v>1</v>
          </cell>
          <cell r="X523">
            <v>1</v>
          </cell>
          <cell r="Y523">
            <v>1</v>
          </cell>
          <cell r="Z523">
            <v>1</v>
          </cell>
          <cell r="AA523">
            <v>1</v>
          </cell>
          <cell r="AB523">
            <v>1</v>
          </cell>
          <cell r="AC523">
            <v>1</v>
          </cell>
        </row>
        <row r="524">
          <cell r="A524">
            <v>26</v>
          </cell>
          <cell r="B524" t="str">
            <v>seville</v>
          </cell>
          <cell r="C524">
            <v>115</v>
          </cell>
          <cell r="D524">
            <v>0</v>
          </cell>
          <cell r="E524">
            <v>201</v>
          </cell>
          <cell r="F524">
            <v>0</v>
          </cell>
          <cell r="G524" t="str">
            <v>Biemond Nurseries Pty Ltd</v>
          </cell>
          <cell r="H524">
            <v>200</v>
          </cell>
          <cell r="I524" t="str">
            <v>Flower Growers</v>
          </cell>
          <cell r="J524">
            <v>1</v>
          </cell>
          <cell r="K524">
            <v>1</v>
          </cell>
          <cell r="L524">
            <v>1</v>
          </cell>
          <cell r="M524">
            <v>1</v>
          </cell>
          <cell r="N524">
            <v>1</v>
          </cell>
          <cell r="O524">
            <v>1</v>
          </cell>
          <cell r="P524">
            <v>1</v>
          </cell>
          <cell r="Q524">
            <v>1</v>
          </cell>
          <cell r="R524">
            <v>1</v>
          </cell>
          <cell r="S524">
            <v>1</v>
          </cell>
          <cell r="T524">
            <v>1</v>
          </cell>
          <cell r="U524">
            <v>1</v>
          </cell>
          <cell r="V524">
            <v>1</v>
          </cell>
          <cell r="W524">
            <v>1</v>
          </cell>
          <cell r="X524">
            <v>1</v>
          </cell>
          <cell r="Y524">
            <v>1</v>
          </cell>
          <cell r="Z524">
            <v>1</v>
          </cell>
          <cell r="AA524">
            <v>1</v>
          </cell>
          <cell r="AB524">
            <v>1</v>
          </cell>
          <cell r="AC524">
            <v>1</v>
          </cell>
        </row>
        <row r="525">
          <cell r="A525">
            <v>26</v>
          </cell>
          <cell r="B525" t="str">
            <v>Seville</v>
          </cell>
          <cell r="C525">
            <v>115</v>
          </cell>
          <cell r="D525">
            <v>0</v>
          </cell>
          <cell r="E525">
            <v>201</v>
          </cell>
          <cell r="F525">
            <v>0</v>
          </cell>
          <cell r="G525" t="str">
            <v>Green Shhot Plant Propagation</v>
          </cell>
          <cell r="H525">
            <v>200</v>
          </cell>
          <cell r="I525" t="str">
            <v>Flower growers</v>
          </cell>
          <cell r="J525">
            <v>1</v>
          </cell>
          <cell r="K525">
            <v>1</v>
          </cell>
          <cell r="L525">
            <v>1</v>
          </cell>
          <cell r="M525">
            <v>1</v>
          </cell>
          <cell r="N525">
            <v>1</v>
          </cell>
          <cell r="O525">
            <v>1</v>
          </cell>
          <cell r="P525">
            <v>1</v>
          </cell>
          <cell r="Q525">
            <v>1</v>
          </cell>
          <cell r="R525">
            <v>1</v>
          </cell>
          <cell r="S525">
            <v>1</v>
          </cell>
          <cell r="T525">
            <v>1</v>
          </cell>
          <cell r="U525">
            <v>1</v>
          </cell>
          <cell r="V525">
            <v>1</v>
          </cell>
          <cell r="W525">
            <v>1</v>
          </cell>
          <cell r="X525">
            <v>1</v>
          </cell>
          <cell r="Y525">
            <v>1</v>
          </cell>
          <cell r="Z525">
            <v>1</v>
          </cell>
          <cell r="AA525">
            <v>1</v>
          </cell>
          <cell r="AB525">
            <v>1</v>
          </cell>
          <cell r="AC525">
            <v>1</v>
          </cell>
        </row>
        <row r="526">
          <cell r="A526">
            <v>26</v>
          </cell>
          <cell r="B526" t="str">
            <v>Seville</v>
          </cell>
          <cell r="C526">
            <v>115</v>
          </cell>
          <cell r="D526">
            <v>0</v>
          </cell>
          <cell r="E526">
            <v>201</v>
          </cell>
          <cell r="F526">
            <v>0</v>
          </cell>
          <cell r="G526" t="str">
            <v>Nursery</v>
          </cell>
          <cell r="H526">
            <v>200</v>
          </cell>
          <cell r="I526" t="str">
            <v>Retail Nursery</v>
          </cell>
          <cell r="J526">
            <v>1</v>
          </cell>
          <cell r="K526">
            <v>1</v>
          </cell>
          <cell r="L526">
            <v>1</v>
          </cell>
          <cell r="M526">
            <v>1</v>
          </cell>
          <cell r="N526">
            <v>1</v>
          </cell>
          <cell r="O526">
            <v>1</v>
          </cell>
          <cell r="P526">
            <v>1</v>
          </cell>
          <cell r="Q526">
            <v>1</v>
          </cell>
          <cell r="R526">
            <v>1</v>
          </cell>
          <cell r="S526">
            <v>1</v>
          </cell>
          <cell r="T526">
            <v>1</v>
          </cell>
          <cell r="U526">
            <v>1</v>
          </cell>
          <cell r="V526">
            <v>1</v>
          </cell>
          <cell r="W526">
            <v>1</v>
          </cell>
          <cell r="X526">
            <v>1</v>
          </cell>
          <cell r="Y526">
            <v>1</v>
          </cell>
          <cell r="Z526">
            <v>1</v>
          </cell>
          <cell r="AA526">
            <v>1</v>
          </cell>
          <cell r="AB526">
            <v>1</v>
          </cell>
          <cell r="AC526">
            <v>1</v>
          </cell>
        </row>
        <row r="527">
          <cell r="A527">
            <v>73</v>
          </cell>
          <cell r="B527" t="str">
            <v>Silvan/Monbulk</v>
          </cell>
          <cell r="C527">
            <v>0</v>
          </cell>
          <cell r="D527">
            <v>0</v>
          </cell>
          <cell r="E527">
            <v>0</v>
          </cell>
          <cell r="F527">
            <v>0</v>
          </cell>
          <cell r="G527" t="str">
            <v>Mountain District Christian School</v>
          </cell>
          <cell r="H527">
            <v>200</v>
          </cell>
          <cell r="I527" t="str">
            <v>School</v>
          </cell>
          <cell r="J527">
            <v>1</v>
          </cell>
          <cell r="K527">
            <v>1</v>
          </cell>
          <cell r="L527">
            <v>1</v>
          </cell>
          <cell r="M527">
            <v>1</v>
          </cell>
          <cell r="N527">
            <v>1</v>
          </cell>
          <cell r="O527">
            <v>1</v>
          </cell>
          <cell r="P527">
            <v>1</v>
          </cell>
          <cell r="Q527">
            <v>1</v>
          </cell>
          <cell r="R527">
            <v>1</v>
          </cell>
          <cell r="S527">
            <v>1</v>
          </cell>
          <cell r="T527">
            <v>1</v>
          </cell>
          <cell r="U527">
            <v>1</v>
          </cell>
          <cell r="V527">
            <v>1</v>
          </cell>
          <cell r="W527">
            <v>1</v>
          </cell>
          <cell r="X527">
            <v>1</v>
          </cell>
          <cell r="Y527">
            <v>1</v>
          </cell>
          <cell r="Z527">
            <v>1</v>
          </cell>
          <cell r="AA527">
            <v>1</v>
          </cell>
          <cell r="AB527">
            <v>1</v>
          </cell>
          <cell r="AC527">
            <v>1</v>
          </cell>
        </row>
        <row r="528">
          <cell r="A528">
            <v>73</v>
          </cell>
          <cell r="B528" t="str">
            <v>Silvan/Monbulk</v>
          </cell>
          <cell r="C528">
            <v>0</v>
          </cell>
          <cell r="D528">
            <v>0</v>
          </cell>
          <cell r="E528">
            <v>0</v>
          </cell>
          <cell r="F528">
            <v>0</v>
          </cell>
          <cell r="G528" t="str">
            <v>Temptation Flowers</v>
          </cell>
          <cell r="H528">
            <v>200</v>
          </cell>
          <cell r="I528" t="str">
            <v>Flower growers</v>
          </cell>
          <cell r="J528">
            <v>1</v>
          </cell>
          <cell r="K528">
            <v>1</v>
          </cell>
          <cell r="L528">
            <v>1</v>
          </cell>
          <cell r="M528">
            <v>1</v>
          </cell>
          <cell r="N528">
            <v>1</v>
          </cell>
          <cell r="O528">
            <v>1</v>
          </cell>
          <cell r="P528">
            <v>1</v>
          </cell>
          <cell r="Q528">
            <v>1</v>
          </cell>
          <cell r="R528">
            <v>1</v>
          </cell>
          <cell r="S528">
            <v>1</v>
          </cell>
          <cell r="T528">
            <v>1</v>
          </cell>
          <cell r="U528">
            <v>1</v>
          </cell>
          <cell r="V528">
            <v>1</v>
          </cell>
          <cell r="W528">
            <v>1</v>
          </cell>
          <cell r="X528">
            <v>1</v>
          </cell>
          <cell r="Y528">
            <v>1</v>
          </cell>
          <cell r="Z528">
            <v>1</v>
          </cell>
          <cell r="AA528">
            <v>1</v>
          </cell>
          <cell r="AB528">
            <v>1</v>
          </cell>
          <cell r="AC528">
            <v>1</v>
          </cell>
        </row>
        <row r="529">
          <cell r="A529">
            <v>73</v>
          </cell>
          <cell r="B529" t="str">
            <v>Silvan/Monbulk</v>
          </cell>
          <cell r="C529">
            <v>0</v>
          </cell>
          <cell r="D529">
            <v>0</v>
          </cell>
          <cell r="E529">
            <v>0</v>
          </cell>
          <cell r="F529">
            <v>0</v>
          </cell>
          <cell r="G529" t="str">
            <v>Jindabyne Nursery</v>
          </cell>
          <cell r="H529">
            <v>200</v>
          </cell>
          <cell r="I529" t="str">
            <v>Flower growers</v>
          </cell>
          <cell r="J529">
            <v>1</v>
          </cell>
          <cell r="K529">
            <v>1</v>
          </cell>
          <cell r="L529">
            <v>1</v>
          </cell>
          <cell r="M529">
            <v>1</v>
          </cell>
          <cell r="N529">
            <v>1</v>
          </cell>
          <cell r="O529">
            <v>1</v>
          </cell>
          <cell r="P529">
            <v>1</v>
          </cell>
          <cell r="Q529">
            <v>1</v>
          </cell>
          <cell r="R529">
            <v>1</v>
          </cell>
          <cell r="S529">
            <v>1</v>
          </cell>
          <cell r="T529">
            <v>1</v>
          </cell>
          <cell r="U529">
            <v>1</v>
          </cell>
          <cell r="V529">
            <v>1</v>
          </cell>
          <cell r="W529">
            <v>1</v>
          </cell>
          <cell r="X529">
            <v>1</v>
          </cell>
          <cell r="Y529">
            <v>1</v>
          </cell>
          <cell r="Z529">
            <v>1</v>
          </cell>
          <cell r="AA529">
            <v>1</v>
          </cell>
          <cell r="AB529">
            <v>1</v>
          </cell>
          <cell r="AC529">
            <v>1</v>
          </cell>
        </row>
        <row r="530">
          <cell r="A530">
            <v>73</v>
          </cell>
          <cell r="B530" t="str">
            <v>Silvan/Monbulk</v>
          </cell>
          <cell r="C530">
            <v>0</v>
          </cell>
          <cell r="D530">
            <v>0</v>
          </cell>
          <cell r="E530">
            <v>0</v>
          </cell>
          <cell r="F530">
            <v>0</v>
          </cell>
          <cell r="G530" t="str">
            <v>Nick &amp; Karen Dudink</v>
          </cell>
          <cell r="H530">
            <v>200</v>
          </cell>
          <cell r="I530" t="str">
            <v>Flower Growers</v>
          </cell>
          <cell r="J530">
            <v>1</v>
          </cell>
          <cell r="K530">
            <v>1</v>
          </cell>
          <cell r="L530">
            <v>1</v>
          </cell>
          <cell r="M530">
            <v>1</v>
          </cell>
          <cell r="N530">
            <v>1</v>
          </cell>
          <cell r="O530">
            <v>1</v>
          </cell>
          <cell r="P530">
            <v>1</v>
          </cell>
          <cell r="Q530">
            <v>1</v>
          </cell>
          <cell r="R530">
            <v>1</v>
          </cell>
          <cell r="S530">
            <v>1</v>
          </cell>
          <cell r="T530">
            <v>1</v>
          </cell>
          <cell r="U530">
            <v>1</v>
          </cell>
          <cell r="V530">
            <v>1</v>
          </cell>
          <cell r="W530">
            <v>1</v>
          </cell>
          <cell r="X530">
            <v>1</v>
          </cell>
          <cell r="Y530">
            <v>1</v>
          </cell>
          <cell r="Z530">
            <v>1</v>
          </cell>
          <cell r="AA530">
            <v>1</v>
          </cell>
          <cell r="AB530">
            <v>1</v>
          </cell>
          <cell r="AC530">
            <v>1</v>
          </cell>
        </row>
        <row r="531">
          <cell r="A531">
            <v>73</v>
          </cell>
          <cell r="B531" t="str">
            <v>Silvan/Monbulk</v>
          </cell>
          <cell r="C531">
            <v>0</v>
          </cell>
          <cell r="D531">
            <v>0</v>
          </cell>
          <cell r="E531">
            <v>0</v>
          </cell>
          <cell r="F531">
            <v>0</v>
          </cell>
          <cell r="G531" t="str">
            <v>Fleming's Nurseries</v>
          </cell>
          <cell r="H531">
            <v>200</v>
          </cell>
          <cell r="I531" t="str">
            <v>Flower growers</v>
          </cell>
          <cell r="J531">
            <v>1</v>
          </cell>
          <cell r="K531">
            <v>1</v>
          </cell>
          <cell r="L531">
            <v>1</v>
          </cell>
          <cell r="M531">
            <v>1</v>
          </cell>
          <cell r="N531">
            <v>1</v>
          </cell>
          <cell r="O531">
            <v>1</v>
          </cell>
          <cell r="P531">
            <v>1</v>
          </cell>
          <cell r="Q531">
            <v>1</v>
          </cell>
          <cell r="R531">
            <v>1</v>
          </cell>
          <cell r="S531">
            <v>1</v>
          </cell>
          <cell r="T531">
            <v>1</v>
          </cell>
          <cell r="U531">
            <v>1</v>
          </cell>
          <cell r="V531">
            <v>1</v>
          </cell>
          <cell r="W531">
            <v>1</v>
          </cell>
          <cell r="X531">
            <v>1</v>
          </cell>
          <cell r="Y531">
            <v>1</v>
          </cell>
          <cell r="Z531">
            <v>1</v>
          </cell>
          <cell r="AA531">
            <v>1</v>
          </cell>
          <cell r="AB531">
            <v>1</v>
          </cell>
          <cell r="AC531">
            <v>1</v>
          </cell>
        </row>
        <row r="532">
          <cell r="A532">
            <v>73</v>
          </cell>
          <cell r="B532" t="str">
            <v>Silvan/Monbulk</v>
          </cell>
          <cell r="C532">
            <v>0</v>
          </cell>
          <cell r="D532">
            <v>0</v>
          </cell>
          <cell r="E532">
            <v>0</v>
          </cell>
          <cell r="F532">
            <v>0</v>
          </cell>
          <cell r="G532" t="str">
            <v>Windyhill Flowers Pty Ltd</v>
          </cell>
          <cell r="H532">
            <v>200</v>
          </cell>
          <cell r="I532" t="str">
            <v>Flower growers</v>
          </cell>
          <cell r="J532">
            <v>1</v>
          </cell>
          <cell r="K532">
            <v>1</v>
          </cell>
          <cell r="L532">
            <v>1</v>
          </cell>
          <cell r="M532">
            <v>1</v>
          </cell>
          <cell r="N532">
            <v>1</v>
          </cell>
          <cell r="O532">
            <v>1</v>
          </cell>
          <cell r="P532">
            <v>1</v>
          </cell>
          <cell r="Q532">
            <v>1</v>
          </cell>
          <cell r="R532">
            <v>1</v>
          </cell>
          <cell r="S532">
            <v>1</v>
          </cell>
          <cell r="T532">
            <v>1</v>
          </cell>
          <cell r="U532">
            <v>1</v>
          </cell>
          <cell r="V532">
            <v>1</v>
          </cell>
          <cell r="W532">
            <v>1</v>
          </cell>
          <cell r="X532">
            <v>1</v>
          </cell>
          <cell r="Y532">
            <v>1</v>
          </cell>
          <cell r="Z532">
            <v>1</v>
          </cell>
          <cell r="AA532">
            <v>1</v>
          </cell>
          <cell r="AB532">
            <v>1</v>
          </cell>
          <cell r="AC532">
            <v>1</v>
          </cell>
        </row>
        <row r="533">
          <cell r="A533">
            <v>73</v>
          </cell>
          <cell r="B533" t="str">
            <v>Silvan/Monbulk</v>
          </cell>
          <cell r="C533">
            <v>0</v>
          </cell>
          <cell r="D533">
            <v>0</v>
          </cell>
          <cell r="E533">
            <v>0</v>
          </cell>
          <cell r="F533">
            <v>0</v>
          </cell>
          <cell r="G533" t="str">
            <v>Ostafend Flowers</v>
          </cell>
          <cell r="H533">
            <v>200</v>
          </cell>
          <cell r="I533" t="str">
            <v>Flower growers</v>
          </cell>
          <cell r="J533">
            <v>1</v>
          </cell>
          <cell r="K533">
            <v>1</v>
          </cell>
          <cell r="L533">
            <v>1</v>
          </cell>
          <cell r="M533">
            <v>1</v>
          </cell>
          <cell r="N533">
            <v>1</v>
          </cell>
          <cell r="O533">
            <v>1</v>
          </cell>
          <cell r="P533">
            <v>1</v>
          </cell>
          <cell r="Q533">
            <v>1</v>
          </cell>
          <cell r="R533">
            <v>1</v>
          </cell>
          <cell r="S533">
            <v>1</v>
          </cell>
          <cell r="T533">
            <v>1</v>
          </cell>
          <cell r="U533">
            <v>1</v>
          </cell>
          <cell r="V533">
            <v>1</v>
          </cell>
          <cell r="W533">
            <v>1</v>
          </cell>
          <cell r="X533">
            <v>1</v>
          </cell>
          <cell r="Y533">
            <v>1</v>
          </cell>
          <cell r="Z533">
            <v>1</v>
          </cell>
          <cell r="AA533">
            <v>1</v>
          </cell>
          <cell r="AB533">
            <v>1</v>
          </cell>
          <cell r="AC533">
            <v>1</v>
          </cell>
        </row>
        <row r="534">
          <cell r="A534">
            <v>73</v>
          </cell>
          <cell r="B534" t="str">
            <v>Silvan/Monbulk</v>
          </cell>
          <cell r="C534">
            <v>0</v>
          </cell>
          <cell r="D534">
            <v>0</v>
          </cell>
          <cell r="E534">
            <v>0</v>
          </cell>
          <cell r="F534">
            <v>0</v>
          </cell>
          <cell r="G534" t="str">
            <v>Buckets Pty Ltd</v>
          </cell>
          <cell r="H534">
            <v>200</v>
          </cell>
          <cell r="I534" t="str">
            <v>Flower Growers</v>
          </cell>
          <cell r="J534">
            <v>1</v>
          </cell>
          <cell r="K534">
            <v>1</v>
          </cell>
          <cell r="L534">
            <v>1</v>
          </cell>
          <cell r="M534">
            <v>1</v>
          </cell>
          <cell r="N534">
            <v>1</v>
          </cell>
          <cell r="O534">
            <v>1</v>
          </cell>
          <cell r="P534">
            <v>1</v>
          </cell>
          <cell r="Q534">
            <v>1</v>
          </cell>
          <cell r="R534">
            <v>1</v>
          </cell>
          <cell r="S534">
            <v>1</v>
          </cell>
          <cell r="T534">
            <v>1</v>
          </cell>
          <cell r="U534">
            <v>1</v>
          </cell>
          <cell r="V534">
            <v>1</v>
          </cell>
          <cell r="W534">
            <v>1</v>
          </cell>
          <cell r="X534">
            <v>1</v>
          </cell>
          <cell r="Y534">
            <v>1</v>
          </cell>
          <cell r="Z534">
            <v>1</v>
          </cell>
          <cell r="AA534">
            <v>1</v>
          </cell>
          <cell r="AB534">
            <v>1</v>
          </cell>
          <cell r="AC534">
            <v>1</v>
          </cell>
        </row>
        <row r="535">
          <cell r="A535">
            <v>73</v>
          </cell>
          <cell r="B535" t="str">
            <v>Silvan/Monbulk</v>
          </cell>
          <cell r="C535">
            <v>0</v>
          </cell>
          <cell r="D535">
            <v>0</v>
          </cell>
          <cell r="E535">
            <v>0</v>
          </cell>
          <cell r="F535">
            <v>0</v>
          </cell>
          <cell r="G535" t="str">
            <v>Evergreen Nursery</v>
          </cell>
          <cell r="H535">
            <v>200</v>
          </cell>
          <cell r="I535" t="str">
            <v>Flower growers</v>
          </cell>
          <cell r="J535">
            <v>1</v>
          </cell>
          <cell r="K535">
            <v>1</v>
          </cell>
          <cell r="L535">
            <v>1</v>
          </cell>
          <cell r="M535">
            <v>1</v>
          </cell>
          <cell r="N535">
            <v>1</v>
          </cell>
          <cell r="O535">
            <v>1</v>
          </cell>
          <cell r="P535">
            <v>1</v>
          </cell>
          <cell r="Q535">
            <v>1</v>
          </cell>
          <cell r="R535">
            <v>1</v>
          </cell>
          <cell r="S535">
            <v>1</v>
          </cell>
          <cell r="T535">
            <v>1</v>
          </cell>
          <cell r="U535">
            <v>1</v>
          </cell>
          <cell r="V535">
            <v>1</v>
          </cell>
          <cell r="W535">
            <v>1</v>
          </cell>
          <cell r="X535">
            <v>1</v>
          </cell>
          <cell r="Y535">
            <v>1</v>
          </cell>
          <cell r="Z535">
            <v>1</v>
          </cell>
          <cell r="AA535">
            <v>1</v>
          </cell>
          <cell r="AB535">
            <v>1</v>
          </cell>
          <cell r="AC535">
            <v>1</v>
          </cell>
        </row>
        <row r="536">
          <cell r="A536">
            <v>73</v>
          </cell>
          <cell r="B536" t="str">
            <v>Silvan/Monbulk</v>
          </cell>
          <cell r="C536">
            <v>0</v>
          </cell>
          <cell r="D536">
            <v>0</v>
          </cell>
          <cell r="E536">
            <v>0</v>
          </cell>
          <cell r="F536">
            <v>0</v>
          </cell>
          <cell r="G536" t="str">
            <v>Naambar Nursery</v>
          </cell>
          <cell r="H536">
            <v>200</v>
          </cell>
          <cell r="I536" t="str">
            <v>Flower growers</v>
          </cell>
          <cell r="J536">
            <v>1</v>
          </cell>
          <cell r="K536">
            <v>1</v>
          </cell>
          <cell r="L536">
            <v>1</v>
          </cell>
          <cell r="M536">
            <v>1</v>
          </cell>
          <cell r="N536">
            <v>1</v>
          </cell>
          <cell r="O536">
            <v>1</v>
          </cell>
          <cell r="P536">
            <v>1</v>
          </cell>
          <cell r="Q536">
            <v>1</v>
          </cell>
          <cell r="R536">
            <v>1</v>
          </cell>
          <cell r="S536">
            <v>1</v>
          </cell>
          <cell r="T536">
            <v>1</v>
          </cell>
          <cell r="U536">
            <v>1</v>
          </cell>
          <cell r="V536">
            <v>1</v>
          </cell>
          <cell r="W536">
            <v>1</v>
          </cell>
          <cell r="X536">
            <v>1</v>
          </cell>
          <cell r="Y536">
            <v>1</v>
          </cell>
          <cell r="Z536">
            <v>1</v>
          </cell>
          <cell r="AA536">
            <v>1</v>
          </cell>
          <cell r="AB536">
            <v>1</v>
          </cell>
          <cell r="AC536">
            <v>1</v>
          </cell>
        </row>
        <row r="537">
          <cell r="A537">
            <v>73</v>
          </cell>
          <cell r="B537" t="str">
            <v>Silvan/Monbulk</v>
          </cell>
          <cell r="C537">
            <v>0</v>
          </cell>
          <cell r="D537">
            <v>0</v>
          </cell>
          <cell r="E537">
            <v>0</v>
          </cell>
          <cell r="F537">
            <v>0</v>
          </cell>
          <cell r="G537" t="str">
            <v>Anthony Separovich</v>
          </cell>
          <cell r="H537">
            <v>200</v>
          </cell>
          <cell r="I537" t="str">
            <v>Flower growers</v>
          </cell>
          <cell r="J537">
            <v>1</v>
          </cell>
          <cell r="K537">
            <v>1</v>
          </cell>
          <cell r="L537">
            <v>1</v>
          </cell>
          <cell r="M537">
            <v>1</v>
          </cell>
          <cell r="N537">
            <v>1</v>
          </cell>
          <cell r="O537">
            <v>1</v>
          </cell>
          <cell r="P537">
            <v>1</v>
          </cell>
          <cell r="Q537">
            <v>1</v>
          </cell>
          <cell r="R537">
            <v>1</v>
          </cell>
          <cell r="S537">
            <v>1</v>
          </cell>
          <cell r="T537">
            <v>1</v>
          </cell>
          <cell r="U537">
            <v>1</v>
          </cell>
          <cell r="V537">
            <v>1</v>
          </cell>
          <cell r="W537">
            <v>1</v>
          </cell>
          <cell r="X537">
            <v>1</v>
          </cell>
          <cell r="Y537">
            <v>1</v>
          </cell>
          <cell r="Z537">
            <v>1</v>
          </cell>
          <cell r="AA537">
            <v>1</v>
          </cell>
          <cell r="AB537">
            <v>1</v>
          </cell>
          <cell r="AC537">
            <v>1</v>
          </cell>
        </row>
        <row r="538">
          <cell r="A538">
            <v>73</v>
          </cell>
          <cell r="B538" t="str">
            <v>Silvan/Monbulk</v>
          </cell>
          <cell r="C538">
            <v>0</v>
          </cell>
          <cell r="D538">
            <v>0</v>
          </cell>
          <cell r="E538">
            <v>0</v>
          </cell>
          <cell r="F538">
            <v>0</v>
          </cell>
          <cell r="G538" t="str">
            <v>Heathcote Oask Pty Ltd</v>
          </cell>
          <cell r="H538">
            <v>200</v>
          </cell>
          <cell r="I538" t="str">
            <v>Flower growers</v>
          </cell>
          <cell r="J538">
            <v>1</v>
          </cell>
          <cell r="K538">
            <v>1</v>
          </cell>
          <cell r="L538">
            <v>1</v>
          </cell>
          <cell r="M538">
            <v>1</v>
          </cell>
          <cell r="N538">
            <v>1</v>
          </cell>
          <cell r="O538">
            <v>1</v>
          </cell>
          <cell r="P538">
            <v>1</v>
          </cell>
          <cell r="Q538">
            <v>1</v>
          </cell>
          <cell r="R538">
            <v>1</v>
          </cell>
          <cell r="S538">
            <v>1</v>
          </cell>
          <cell r="T538">
            <v>1</v>
          </cell>
          <cell r="U538">
            <v>1</v>
          </cell>
          <cell r="V538">
            <v>1</v>
          </cell>
          <cell r="W538">
            <v>1</v>
          </cell>
          <cell r="X538">
            <v>1</v>
          </cell>
          <cell r="Y538">
            <v>1</v>
          </cell>
          <cell r="Z538">
            <v>1</v>
          </cell>
          <cell r="AA538">
            <v>1</v>
          </cell>
          <cell r="AB538">
            <v>1</v>
          </cell>
          <cell r="AC538">
            <v>1</v>
          </cell>
        </row>
        <row r="539">
          <cell r="A539">
            <v>73</v>
          </cell>
          <cell r="B539" t="str">
            <v>Silvan/Monbulk</v>
          </cell>
          <cell r="C539">
            <v>0</v>
          </cell>
          <cell r="D539">
            <v>0</v>
          </cell>
          <cell r="E539">
            <v>0</v>
          </cell>
          <cell r="F539">
            <v>0</v>
          </cell>
          <cell r="G539" t="str">
            <v>Peter Doyne</v>
          </cell>
          <cell r="H539">
            <v>200</v>
          </cell>
          <cell r="I539" t="str">
            <v>Flower growers</v>
          </cell>
          <cell r="J539">
            <v>1</v>
          </cell>
          <cell r="K539">
            <v>1</v>
          </cell>
          <cell r="L539">
            <v>1</v>
          </cell>
          <cell r="M539">
            <v>1</v>
          </cell>
          <cell r="N539">
            <v>1</v>
          </cell>
          <cell r="O539">
            <v>1</v>
          </cell>
          <cell r="P539">
            <v>1</v>
          </cell>
          <cell r="Q539">
            <v>1</v>
          </cell>
          <cell r="R539">
            <v>1</v>
          </cell>
          <cell r="S539">
            <v>1</v>
          </cell>
          <cell r="T539">
            <v>1</v>
          </cell>
          <cell r="U539">
            <v>1</v>
          </cell>
          <cell r="V539">
            <v>1</v>
          </cell>
          <cell r="W539">
            <v>1</v>
          </cell>
          <cell r="X539">
            <v>1</v>
          </cell>
          <cell r="Y539">
            <v>1</v>
          </cell>
          <cell r="Z539">
            <v>1</v>
          </cell>
          <cell r="AA539">
            <v>1</v>
          </cell>
          <cell r="AB539">
            <v>1</v>
          </cell>
          <cell r="AC539">
            <v>1</v>
          </cell>
        </row>
        <row r="540">
          <cell r="A540">
            <v>73</v>
          </cell>
          <cell r="B540" t="str">
            <v>Silvan/Monbulk</v>
          </cell>
          <cell r="C540">
            <v>0</v>
          </cell>
          <cell r="D540">
            <v>0</v>
          </cell>
          <cell r="E540">
            <v>0</v>
          </cell>
          <cell r="F540">
            <v>0</v>
          </cell>
          <cell r="G540" t="str">
            <v>N &amp; J Ellis</v>
          </cell>
          <cell r="H540">
            <v>200</v>
          </cell>
          <cell r="I540" t="str">
            <v>Flower growers</v>
          </cell>
          <cell r="J540">
            <v>1</v>
          </cell>
          <cell r="K540">
            <v>1</v>
          </cell>
          <cell r="L540">
            <v>1</v>
          </cell>
          <cell r="M540">
            <v>1</v>
          </cell>
          <cell r="N540">
            <v>1</v>
          </cell>
          <cell r="O540">
            <v>1</v>
          </cell>
          <cell r="P540">
            <v>1</v>
          </cell>
          <cell r="Q540">
            <v>1</v>
          </cell>
          <cell r="R540">
            <v>1</v>
          </cell>
          <cell r="S540">
            <v>1</v>
          </cell>
          <cell r="T540">
            <v>1</v>
          </cell>
          <cell r="U540">
            <v>1</v>
          </cell>
          <cell r="V540">
            <v>1</v>
          </cell>
          <cell r="W540">
            <v>1</v>
          </cell>
          <cell r="X540">
            <v>1</v>
          </cell>
          <cell r="Y540">
            <v>1</v>
          </cell>
          <cell r="Z540">
            <v>1</v>
          </cell>
          <cell r="AA540">
            <v>1</v>
          </cell>
          <cell r="AB540">
            <v>1</v>
          </cell>
          <cell r="AC540">
            <v>1</v>
          </cell>
        </row>
        <row r="541">
          <cell r="A541">
            <v>73</v>
          </cell>
          <cell r="B541" t="str">
            <v>Silvan/Monbulk</v>
          </cell>
          <cell r="C541">
            <v>0</v>
          </cell>
          <cell r="D541">
            <v>0</v>
          </cell>
          <cell r="E541">
            <v>0</v>
          </cell>
          <cell r="F541">
            <v>0</v>
          </cell>
          <cell r="G541" t="str">
            <v>A M Raudino</v>
          </cell>
          <cell r="H541">
            <v>200</v>
          </cell>
          <cell r="I541" t="str">
            <v>Flower growers</v>
          </cell>
          <cell r="J541">
            <v>1</v>
          </cell>
          <cell r="K541">
            <v>1</v>
          </cell>
          <cell r="L541">
            <v>1</v>
          </cell>
          <cell r="M541">
            <v>1</v>
          </cell>
          <cell r="N541">
            <v>1</v>
          </cell>
          <cell r="O541">
            <v>1</v>
          </cell>
          <cell r="P541">
            <v>1</v>
          </cell>
          <cell r="Q541">
            <v>1</v>
          </cell>
          <cell r="R541">
            <v>1</v>
          </cell>
          <cell r="S541">
            <v>1</v>
          </cell>
          <cell r="T541">
            <v>1</v>
          </cell>
          <cell r="U541">
            <v>1</v>
          </cell>
          <cell r="V541">
            <v>1</v>
          </cell>
          <cell r="W541">
            <v>1</v>
          </cell>
          <cell r="X541">
            <v>1</v>
          </cell>
          <cell r="Y541">
            <v>1</v>
          </cell>
          <cell r="Z541">
            <v>1</v>
          </cell>
          <cell r="AA541">
            <v>1</v>
          </cell>
          <cell r="AB541">
            <v>1</v>
          </cell>
          <cell r="AC541">
            <v>1</v>
          </cell>
        </row>
        <row r="542">
          <cell r="A542">
            <v>33</v>
          </cell>
          <cell r="B542" t="str">
            <v>Wandin</v>
          </cell>
          <cell r="C542">
            <v>115</v>
          </cell>
          <cell r="D542">
            <v>0</v>
          </cell>
          <cell r="E542">
            <v>201</v>
          </cell>
          <cell r="F542">
            <v>0</v>
          </cell>
          <cell r="G542" t="str">
            <v>Wandin North Pre School</v>
          </cell>
          <cell r="H542">
            <v>200</v>
          </cell>
          <cell r="I542" t="str">
            <v>Pre School</v>
          </cell>
          <cell r="J542">
            <v>1</v>
          </cell>
          <cell r="K542">
            <v>1</v>
          </cell>
          <cell r="L542">
            <v>1</v>
          </cell>
          <cell r="M542">
            <v>1</v>
          </cell>
          <cell r="N542">
            <v>1</v>
          </cell>
          <cell r="O542">
            <v>1</v>
          </cell>
          <cell r="P542">
            <v>1</v>
          </cell>
          <cell r="Q542">
            <v>1</v>
          </cell>
          <cell r="R542">
            <v>1</v>
          </cell>
          <cell r="S542">
            <v>1</v>
          </cell>
          <cell r="T542">
            <v>1</v>
          </cell>
          <cell r="U542">
            <v>1</v>
          </cell>
          <cell r="V542">
            <v>1</v>
          </cell>
          <cell r="W542">
            <v>1</v>
          </cell>
          <cell r="X542">
            <v>1</v>
          </cell>
          <cell r="Y542">
            <v>1</v>
          </cell>
          <cell r="Z542">
            <v>1</v>
          </cell>
          <cell r="AA542">
            <v>1</v>
          </cell>
          <cell r="AB542">
            <v>1</v>
          </cell>
          <cell r="AC542">
            <v>1</v>
          </cell>
        </row>
        <row r="543">
          <cell r="A543">
            <v>33</v>
          </cell>
          <cell r="B543" t="str">
            <v>Wandin</v>
          </cell>
          <cell r="C543">
            <v>115</v>
          </cell>
          <cell r="D543">
            <v>0</v>
          </cell>
          <cell r="E543">
            <v>201</v>
          </cell>
          <cell r="F543">
            <v>0</v>
          </cell>
          <cell r="G543" t="str">
            <v>Wandin North Primary School</v>
          </cell>
          <cell r="H543">
            <v>200</v>
          </cell>
          <cell r="I543" t="str">
            <v>Primary School</v>
          </cell>
          <cell r="J543">
            <v>1</v>
          </cell>
          <cell r="K543">
            <v>1</v>
          </cell>
          <cell r="L543">
            <v>1</v>
          </cell>
          <cell r="M543">
            <v>1</v>
          </cell>
          <cell r="N543">
            <v>1</v>
          </cell>
          <cell r="O543">
            <v>1</v>
          </cell>
          <cell r="P543">
            <v>1</v>
          </cell>
          <cell r="Q543">
            <v>1</v>
          </cell>
          <cell r="R543">
            <v>1</v>
          </cell>
          <cell r="S543">
            <v>1</v>
          </cell>
          <cell r="T543">
            <v>1</v>
          </cell>
          <cell r="U543">
            <v>1</v>
          </cell>
          <cell r="V543">
            <v>1</v>
          </cell>
          <cell r="W543">
            <v>1</v>
          </cell>
          <cell r="X543">
            <v>1</v>
          </cell>
          <cell r="Y543">
            <v>1</v>
          </cell>
          <cell r="Z543">
            <v>1</v>
          </cell>
          <cell r="AA543">
            <v>1</v>
          </cell>
          <cell r="AB543">
            <v>1</v>
          </cell>
          <cell r="AC543">
            <v>1</v>
          </cell>
        </row>
        <row r="544">
          <cell r="A544">
            <v>33</v>
          </cell>
          <cell r="B544" t="str">
            <v>Wandin</v>
          </cell>
          <cell r="C544">
            <v>115</v>
          </cell>
          <cell r="D544">
            <v>0</v>
          </cell>
          <cell r="E544">
            <v>201</v>
          </cell>
          <cell r="F544">
            <v>0</v>
          </cell>
          <cell r="G544" t="str">
            <v>Wandin Yallock Primary school</v>
          </cell>
          <cell r="H544">
            <v>200</v>
          </cell>
          <cell r="I544" t="str">
            <v>Primary School</v>
          </cell>
          <cell r="J544">
            <v>1</v>
          </cell>
          <cell r="K544">
            <v>1</v>
          </cell>
          <cell r="L544">
            <v>1</v>
          </cell>
          <cell r="M544">
            <v>1</v>
          </cell>
          <cell r="N544">
            <v>1</v>
          </cell>
          <cell r="O544">
            <v>1</v>
          </cell>
          <cell r="P544">
            <v>1</v>
          </cell>
          <cell r="Q544">
            <v>1</v>
          </cell>
          <cell r="R544">
            <v>1</v>
          </cell>
          <cell r="S544">
            <v>1</v>
          </cell>
          <cell r="T544">
            <v>1</v>
          </cell>
          <cell r="U544">
            <v>1</v>
          </cell>
          <cell r="V544">
            <v>1</v>
          </cell>
          <cell r="W544">
            <v>1</v>
          </cell>
          <cell r="X544">
            <v>1</v>
          </cell>
          <cell r="Y544">
            <v>1</v>
          </cell>
          <cell r="Z544">
            <v>1</v>
          </cell>
          <cell r="AA544">
            <v>1</v>
          </cell>
          <cell r="AB544">
            <v>1</v>
          </cell>
          <cell r="AC544">
            <v>1</v>
          </cell>
        </row>
        <row r="545">
          <cell r="A545">
            <v>33</v>
          </cell>
          <cell r="B545" t="str">
            <v>Wandin</v>
          </cell>
          <cell r="C545">
            <v>115</v>
          </cell>
          <cell r="D545">
            <v>0</v>
          </cell>
          <cell r="E545">
            <v>201</v>
          </cell>
          <cell r="F545">
            <v>0</v>
          </cell>
          <cell r="G545" t="str">
            <v>Wandin Kids Cottage</v>
          </cell>
          <cell r="H545">
            <v>200</v>
          </cell>
          <cell r="I545" t="str">
            <v>Playgroup</v>
          </cell>
          <cell r="J545">
            <v>1</v>
          </cell>
          <cell r="K545">
            <v>1</v>
          </cell>
          <cell r="L545">
            <v>1</v>
          </cell>
          <cell r="M545">
            <v>1</v>
          </cell>
          <cell r="N545">
            <v>1</v>
          </cell>
          <cell r="O545">
            <v>1</v>
          </cell>
          <cell r="P545">
            <v>1</v>
          </cell>
          <cell r="Q545">
            <v>1</v>
          </cell>
          <cell r="R545">
            <v>1</v>
          </cell>
          <cell r="S545">
            <v>1</v>
          </cell>
          <cell r="T545">
            <v>1</v>
          </cell>
          <cell r="U545">
            <v>1</v>
          </cell>
          <cell r="V545">
            <v>1</v>
          </cell>
          <cell r="W545">
            <v>1</v>
          </cell>
          <cell r="X545">
            <v>1</v>
          </cell>
          <cell r="Y545">
            <v>1</v>
          </cell>
          <cell r="Z545">
            <v>1</v>
          </cell>
          <cell r="AA545">
            <v>1</v>
          </cell>
          <cell r="AB545">
            <v>1</v>
          </cell>
          <cell r="AC545">
            <v>1</v>
          </cell>
        </row>
        <row r="546">
          <cell r="A546">
            <v>33</v>
          </cell>
          <cell r="B546" t="str">
            <v>Wandin</v>
          </cell>
          <cell r="C546">
            <v>115</v>
          </cell>
          <cell r="D546">
            <v>0</v>
          </cell>
          <cell r="E546">
            <v>201</v>
          </cell>
          <cell r="F546">
            <v>0</v>
          </cell>
          <cell r="G546" t="str">
            <v>Berry Homes</v>
          </cell>
          <cell r="H546">
            <v>200</v>
          </cell>
          <cell r="I546" t="str">
            <v>Aged Care, independent living facilities</v>
          </cell>
          <cell r="J546">
            <v>1</v>
          </cell>
          <cell r="K546">
            <v>1</v>
          </cell>
          <cell r="L546">
            <v>1</v>
          </cell>
          <cell r="M546">
            <v>1</v>
          </cell>
          <cell r="N546">
            <v>1</v>
          </cell>
          <cell r="O546">
            <v>1</v>
          </cell>
          <cell r="P546">
            <v>1</v>
          </cell>
          <cell r="Q546">
            <v>1</v>
          </cell>
          <cell r="R546">
            <v>1</v>
          </cell>
          <cell r="S546">
            <v>1</v>
          </cell>
          <cell r="T546">
            <v>1</v>
          </cell>
          <cell r="U546">
            <v>1</v>
          </cell>
          <cell r="V546">
            <v>1</v>
          </cell>
          <cell r="W546">
            <v>1</v>
          </cell>
          <cell r="X546">
            <v>1</v>
          </cell>
          <cell r="Y546">
            <v>1</v>
          </cell>
          <cell r="Z546">
            <v>1</v>
          </cell>
          <cell r="AA546">
            <v>1</v>
          </cell>
          <cell r="AB546">
            <v>1</v>
          </cell>
          <cell r="AC546">
            <v>1</v>
          </cell>
        </row>
        <row r="547">
          <cell r="A547">
            <v>33</v>
          </cell>
          <cell r="B547" t="str">
            <v>Wandin</v>
          </cell>
          <cell r="C547">
            <v>115</v>
          </cell>
          <cell r="D547">
            <v>0</v>
          </cell>
          <cell r="E547">
            <v>201</v>
          </cell>
          <cell r="F547">
            <v>0</v>
          </cell>
          <cell r="G547" t="str">
            <v>Wandin Supermarket</v>
          </cell>
          <cell r="H547">
            <v>200</v>
          </cell>
          <cell r="I547" t="str">
            <v>Supermarket</v>
          </cell>
          <cell r="J547">
            <v>1</v>
          </cell>
          <cell r="K547">
            <v>1</v>
          </cell>
          <cell r="L547">
            <v>1</v>
          </cell>
          <cell r="M547">
            <v>1</v>
          </cell>
          <cell r="N547">
            <v>1</v>
          </cell>
          <cell r="O547">
            <v>1</v>
          </cell>
          <cell r="P547">
            <v>1</v>
          </cell>
          <cell r="Q547">
            <v>1</v>
          </cell>
          <cell r="R547">
            <v>1</v>
          </cell>
          <cell r="S547">
            <v>1</v>
          </cell>
          <cell r="T547">
            <v>1</v>
          </cell>
          <cell r="U547">
            <v>1</v>
          </cell>
          <cell r="V547">
            <v>1</v>
          </cell>
          <cell r="W547">
            <v>1</v>
          </cell>
          <cell r="X547">
            <v>1</v>
          </cell>
          <cell r="Y547">
            <v>1</v>
          </cell>
          <cell r="Z547">
            <v>1</v>
          </cell>
          <cell r="AA547">
            <v>1</v>
          </cell>
          <cell r="AB547">
            <v>1</v>
          </cell>
          <cell r="AC547">
            <v>1</v>
          </cell>
        </row>
        <row r="548">
          <cell r="A548">
            <v>33</v>
          </cell>
          <cell r="B548" t="str">
            <v>Wandin</v>
          </cell>
          <cell r="C548">
            <v>115</v>
          </cell>
          <cell r="D548">
            <v>0</v>
          </cell>
          <cell r="E548">
            <v>201</v>
          </cell>
          <cell r="F548">
            <v>0</v>
          </cell>
          <cell r="G548" t="str">
            <v>Wandin Pizza's</v>
          </cell>
          <cell r="H548">
            <v>200</v>
          </cell>
          <cell r="I548" t="str">
            <v>Takeaway</v>
          </cell>
          <cell r="J548">
            <v>1</v>
          </cell>
          <cell r="K548">
            <v>1</v>
          </cell>
          <cell r="L548">
            <v>1</v>
          </cell>
          <cell r="M548">
            <v>1</v>
          </cell>
          <cell r="N548">
            <v>1</v>
          </cell>
          <cell r="O548">
            <v>1</v>
          </cell>
          <cell r="P548">
            <v>1</v>
          </cell>
          <cell r="Q548">
            <v>1</v>
          </cell>
          <cell r="R548">
            <v>1</v>
          </cell>
          <cell r="S548">
            <v>1</v>
          </cell>
          <cell r="T548">
            <v>1</v>
          </cell>
          <cell r="U548">
            <v>1</v>
          </cell>
          <cell r="V548">
            <v>1</v>
          </cell>
          <cell r="W548">
            <v>1</v>
          </cell>
          <cell r="X548">
            <v>1</v>
          </cell>
          <cell r="Y548">
            <v>1</v>
          </cell>
          <cell r="Z548">
            <v>1</v>
          </cell>
          <cell r="AA548">
            <v>1</v>
          </cell>
          <cell r="AB548">
            <v>1</v>
          </cell>
          <cell r="AC548">
            <v>1</v>
          </cell>
        </row>
        <row r="549">
          <cell r="A549">
            <v>33</v>
          </cell>
          <cell r="B549" t="str">
            <v>Wandin</v>
          </cell>
          <cell r="C549">
            <v>115</v>
          </cell>
          <cell r="D549">
            <v>0</v>
          </cell>
          <cell r="E549">
            <v>201</v>
          </cell>
          <cell r="F549">
            <v>0</v>
          </cell>
          <cell r="G549" t="str">
            <v>Wandin Bakery</v>
          </cell>
          <cell r="H549">
            <v>200</v>
          </cell>
          <cell r="I549" t="str">
            <v>Bakery</v>
          </cell>
          <cell r="J549">
            <v>1</v>
          </cell>
          <cell r="K549">
            <v>1</v>
          </cell>
          <cell r="L549">
            <v>1</v>
          </cell>
          <cell r="M549">
            <v>1</v>
          </cell>
          <cell r="N549">
            <v>1</v>
          </cell>
          <cell r="O549">
            <v>1</v>
          </cell>
          <cell r="P549">
            <v>1</v>
          </cell>
          <cell r="Q549">
            <v>1</v>
          </cell>
          <cell r="R549">
            <v>1</v>
          </cell>
          <cell r="S549">
            <v>1</v>
          </cell>
          <cell r="T549">
            <v>1</v>
          </cell>
          <cell r="U549">
            <v>1</v>
          </cell>
          <cell r="V549">
            <v>1</v>
          </cell>
          <cell r="W549">
            <v>1</v>
          </cell>
          <cell r="X549">
            <v>1</v>
          </cell>
          <cell r="Y549">
            <v>1</v>
          </cell>
          <cell r="Z549">
            <v>1</v>
          </cell>
          <cell r="AA549">
            <v>1</v>
          </cell>
          <cell r="AB549">
            <v>1</v>
          </cell>
          <cell r="AC549">
            <v>1</v>
          </cell>
        </row>
        <row r="550">
          <cell r="A550">
            <v>33</v>
          </cell>
          <cell r="B550" t="str">
            <v>Wandin</v>
          </cell>
          <cell r="C550">
            <v>115</v>
          </cell>
          <cell r="D550">
            <v>0</v>
          </cell>
          <cell r="E550">
            <v>201</v>
          </cell>
          <cell r="F550">
            <v>0</v>
          </cell>
          <cell r="G550" t="str">
            <v>Rustic Charm Restauruant</v>
          </cell>
          <cell r="H550">
            <v>200</v>
          </cell>
          <cell r="I550" t="str">
            <v>Restaurant</v>
          </cell>
          <cell r="J550">
            <v>1</v>
          </cell>
          <cell r="K550">
            <v>1</v>
          </cell>
          <cell r="L550">
            <v>1</v>
          </cell>
          <cell r="M550">
            <v>1</v>
          </cell>
          <cell r="N550">
            <v>1</v>
          </cell>
          <cell r="O550">
            <v>1</v>
          </cell>
          <cell r="P550">
            <v>1</v>
          </cell>
          <cell r="Q550">
            <v>1</v>
          </cell>
          <cell r="R550">
            <v>1</v>
          </cell>
          <cell r="S550">
            <v>1</v>
          </cell>
          <cell r="T550">
            <v>1</v>
          </cell>
          <cell r="U550">
            <v>1</v>
          </cell>
          <cell r="V550">
            <v>1</v>
          </cell>
          <cell r="W550">
            <v>1</v>
          </cell>
          <cell r="X550">
            <v>1</v>
          </cell>
          <cell r="Y550">
            <v>1</v>
          </cell>
          <cell r="Z550">
            <v>1</v>
          </cell>
          <cell r="AA550">
            <v>1</v>
          </cell>
          <cell r="AB550">
            <v>1</v>
          </cell>
          <cell r="AC550">
            <v>1</v>
          </cell>
        </row>
        <row r="551">
          <cell r="A551">
            <v>33</v>
          </cell>
          <cell r="B551" t="str">
            <v>Wandin</v>
          </cell>
          <cell r="C551">
            <v>115</v>
          </cell>
          <cell r="D551">
            <v>0</v>
          </cell>
          <cell r="E551">
            <v>201</v>
          </cell>
          <cell r="F551">
            <v>0</v>
          </cell>
          <cell r="G551" t="str">
            <v>Wandin Veterinary Clinic</v>
          </cell>
          <cell r="H551">
            <v>200</v>
          </cell>
          <cell r="I551" t="str">
            <v>Vet Clinic</v>
          </cell>
          <cell r="J551">
            <v>1</v>
          </cell>
          <cell r="K551">
            <v>1</v>
          </cell>
          <cell r="L551">
            <v>1</v>
          </cell>
          <cell r="M551">
            <v>1</v>
          </cell>
          <cell r="N551">
            <v>1</v>
          </cell>
          <cell r="O551">
            <v>1</v>
          </cell>
          <cell r="P551">
            <v>1</v>
          </cell>
          <cell r="Q551">
            <v>1</v>
          </cell>
          <cell r="R551">
            <v>1</v>
          </cell>
          <cell r="S551">
            <v>1</v>
          </cell>
          <cell r="T551">
            <v>1</v>
          </cell>
          <cell r="U551">
            <v>1</v>
          </cell>
          <cell r="V551">
            <v>1</v>
          </cell>
          <cell r="W551">
            <v>1</v>
          </cell>
          <cell r="X551">
            <v>1</v>
          </cell>
          <cell r="Y551">
            <v>1</v>
          </cell>
          <cell r="Z551">
            <v>1</v>
          </cell>
          <cell r="AA551">
            <v>1</v>
          </cell>
          <cell r="AB551">
            <v>1</v>
          </cell>
          <cell r="AC551">
            <v>1</v>
          </cell>
        </row>
        <row r="552">
          <cell r="A552">
            <v>33</v>
          </cell>
          <cell r="B552" t="str">
            <v>Wandin</v>
          </cell>
          <cell r="C552">
            <v>115</v>
          </cell>
          <cell r="D552">
            <v>0</v>
          </cell>
          <cell r="E552">
            <v>201</v>
          </cell>
          <cell r="F552">
            <v>0</v>
          </cell>
          <cell r="G552" t="str">
            <v>Wandin North Pharmacy</v>
          </cell>
          <cell r="H552">
            <v>200</v>
          </cell>
          <cell r="I552" t="str">
            <v>Pharmacy</v>
          </cell>
          <cell r="J552">
            <v>1</v>
          </cell>
          <cell r="K552">
            <v>1</v>
          </cell>
          <cell r="L552">
            <v>1</v>
          </cell>
          <cell r="M552">
            <v>1</v>
          </cell>
          <cell r="N552">
            <v>1</v>
          </cell>
          <cell r="O552">
            <v>1</v>
          </cell>
          <cell r="P552">
            <v>1</v>
          </cell>
          <cell r="Q552">
            <v>1</v>
          </cell>
          <cell r="R552">
            <v>1</v>
          </cell>
          <cell r="S552">
            <v>1</v>
          </cell>
          <cell r="T552">
            <v>1</v>
          </cell>
          <cell r="U552">
            <v>1</v>
          </cell>
          <cell r="V552">
            <v>1</v>
          </cell>
          <cell r="W552">
            <v>1</v>
          </cell>
          <cell r="X552">
            <v>1</v>
          </cell>
          <cell r="Y552">
            <v>1</v>
          </cell>
          <cell r="Z552">
            <v>1</v>
          </cell>
          <cell r="AA552">
            <v>1</v>
          </cell>
          <cell r="AB552">
            <v>1</v>
          </cell>
          <cell r="AC552">
            <v>1</v>
          </cell>
        </row>
        <row r="553">
          <cell r="A553">
            <v>33</v>
          </cell>
          <cell r="B553" t="str">
            <v>Wandin</v>
          </cell>
          <cell r="C553">
            <v>115</v>
          </cell>
          <cell r="D553">
            <v>0</v>
          </cell>
          <cell r="E553">
            <v>201</v>
          </cell>
          <cell r="F553">
            <v>0</v>
          </cell>
          <cell r="G553" t="str">
            <v>Warrantina Lavender Farm</v>
          </cell>
          <cell r="H553">
            <v>200</v>
          </cell>
          <cell r="I553" t="str">
            <v>Lavender Farm</v>
          </cell>
          <cell r="J553">
            <v>1</v>
          </cell>
          <cell r="K553">
            <v>1</v>
          </cell>
          <cell r="L553">
            <v>1</v>
          </cell>
          <cell r="M553">
            <v>1</v>
          </cell>
          <cell r="N553">
            <v>1</v>
          </cell>
          <cell r="O553">
            <v>1</v>
          </cell>
          <cell r="P553">
            <v>1</v>
          </cell>
          <cell r="Q553">
            <v>1</v>
          </cell>
          <cell r="R553">
            <v>1</v>
          </cell>
          <cell r="S553">
            <v>1</v>
          </cell>
          <cell r="T553">
            <v>1</v>
          </cell>
          <cell r="U553">
            <v>1</v>
          </cell>
          <cell r="V553">
            <v>1</v>
          </cell>
          <cell r="W553">
            <v>1</v>
          </cell>
          <cell r="X553">
            <v>1</v>
          </cell>
          <cell r="Y553">
            <v>1</v>
          </cell>
          <cell r="Z553">
            <v>1</v>
          </cell>
          <cell r="AA553">
            <v>1</v>
          </cell>
          <cell r="AB553">
            <v>1</v>
          </cell>
          <cell r="AC553">
            <v>1</v>
          </cell>
        </row>
        <row r="554">
          <cell r="A554">
            <v>33</v>
          </cell>
          <cell r="B554" t="str">
            <v>Wandin</v>
          </cell>
          <cell r="C554">
            <v>115</v>
          </cell>
          <cell r="D554">
            <v>0</v>
          </cell>
          <cell r="E554">
            <v>201</v>
          </cell>
          <cell r="F554">
            <v>0</v>
          </cell>
          <cell r="G554" t="str">
            <v>De Vincentiis Bros</v>
          </cell>
          <cell r="H554">
            <v>200</v>
          </cell>
          <cell r="I554" t="str">
            <v>Hydroponic strawberry &amp; tomato</v>
          </cell>
          <cell r="J554">
            <v>1</v>
          </cell>
          <cell r="K554">
            <v>1</v>
          </cell>
          <cell r="L554">
            <v>1</v>
          </cell>
          <cell r="M554">
            <v>1</v>
          </cell>
          <cell r="N554">
            <v>1</v>
          </cell>
          <cell r="O554">
            <v>1</v>
          </cell>
          <cell r="P554">
            <v>1</v>
          </cell>
          <cell r="Q554">
            <v>1</v>
          </cell>
          <cell r="R554">
            <v>1</v>
          </cell>
          <cell r="S554">
            <v>1</v>
          </cell>
          <cell r="T554">
            <v>1</v>
          </cell>
          <cell r="U554">
            <v>1</v>
          </cell>
          <cell r="V554">
            <v>1</v>
          </cell>
          <cell r="W554">
            <v>1</v>
          </cell>
          <cell r="X554">
            <v>1</v>
          </cell>
          <cell r="Y554">
            <v>1</v>
          </cell>
          <cell r="Z554">
            <v>1</v>
          </cell>
          <cell r="AA554">
            <v>1</v>
          </cell>
          <cell r="AB554">
            <v>1</v>
          </cell>
          <cell r="AC554">
            <v>1</v>
          </cell>
        </row>
        <row r="555">
          <cell r="A555">
            <v>33</v>
          </cell>
          <cell r="B555" t="str">
            <v>wandin</v>
          </cell>
          <cell r="C555">
            <v>115</v>
          </cell>
          <cell r="D555">
            <v>0</v>
          </cell>
          <cell r="E555">
            <v>201</v>
          </cell>
          <cell r="F555">
            <v>0</v>
          </cell>
          <cell r="G555" t="str">
            <v>Moores Flowers</v>
          </cell>
          <cell r="H555">
            <v>200</v>
          </cell>
          <cell r="I555" t="str">
            <v>Flower grower</v>
          </cell>
          <cell r="J555">
            <v>1</v>
          </cell>
          <cell r="K555">
            <v>1</v>
          </cell>
          <cell r="L555">
            <v>1</v>
          </cell>
          <cell r="M555">
            <v>1</v>
          </cell>
          <cell r="N555">
            <v>1</v>
          </cell>
          <cell r="O555">
            <v>1</v>
          </cell>
          <cell r="P555">
            <v>1</v>
          </cell>
          <cell r="Q555">
            <v>1</v>
          </cell>
          <cell r="R555">
            <v>1</v>
          </cell>
          <cell r="S555">
            <v>1</v>
          </cell>
          <cell r="T555">
            <v>1</v>
          </cell>
          <cell r="U555">
            <v>1</v>
          </cell>
          <cell r="V555">
            <v>1</v>
          </cell>
          <cell r="W555">
            <v>1</v>
          </cell>
          <cell r="X555">
            <v>1</v>
          </cell>
          <cell r="Y555">
            <v>1</v>
          </cell>
          <cell r="Z555">
            <v>1</v>
          </cell>
          <cell r="AA555">
            <v>1</v>
          </cell>
          <cell r="AB555">
            <v>1</v>
          </cell>
          <cell r="AC555">
            <v>1</v>
          </cell>
        </row>
        <row r="556">
          <cell r="A556">
            <v>33</v>
          </cell>
          <cell r="B556" t="str">
            <v>Wandin</v>
          </cell>
          <cell r="C556">
            <v>115</v>
          </cell>
          <cell r="D556">
            <v>0</v>
          </cell>
          <cell r="E556">
            <v>201</v>
          </cell>
          <cell r="F556">
            <v>0</v>
          </cell>
          <cell r="G556" t="str">
            <v>Rick Koger</v>
          </cell>
          <cell r="H556">
            <v>200</v>
          </cell>
          <cell r="I556" t="str">
            <v>Flower grower</v>
          </cell>
          <cell r="J556">
            <v>1</v>
          </cell>
          <cell r="K556">
            <v>1</v>
          </cell>
          <cell r="L556">
            <v>1</v>
          </cell>
          <cell r="M556">
            <v>1</v>
          </cell>
          <cell r="N556">
            <v>1</v>
          </cell>
          <cell r="O556">
            <v>1</v>
          </cell>
          <cell r="P556">
            <v>1</v>
          </cell>
          <cell r="Q556">
            <v>1</v>
          </cell>
          <cell r="R556">
            <v>1</v>
          </cell>
          <cell r="S556">
            <v>1</v>
          </cell>
          <cell r="T556">
            <v>1</v>
          </cell>
          <cell r="U556">
            <v>1</v>
          </cell>
          <cell r="V556">
            <v>1</v>
          </cell>
          <cell r="W556">
            <v>1</v>
          </cell>
          <cell r="X556">
            <v>1</v>
          </cell>
          <cell r="Y556">
            <v>1</v>
          </cell>
          <cell r="Z556">
            <v>1</v>
          </cell>
          <cell r="AA556">
            <v>1</v>
          </cell>
          <cell r="AB556">
            <v>1</v>
          </cell>
          <cell r="AC556">
            <v>1</v>
          </cell>
        </row>
        <row r="557">
          <cell r="A557">
            <v>52</v>
          </cell>
          <cell r="B557" t="str">
            <v>Warburton</v>
          </cell>
          <cell r="C557">
            <v>0</v>
          </cell>
          <cell r="D557">
            <v>0</v>
          </cell>
          <cell r="E557">
            <v>201</v>
          </cell>
          <cell r="F557">
            <v>0</v>
          </cell>
          <cell r="G557" t="str">
            <v>Warburton Pre School</v>
          </cell>
          <cell r="H557">
            <v>200</v>
          </cell>
          <cell r="I557" t="str">
            <v>Pre School</v>
          </cell>
          <cell r="J557">
            <v>1</v>
          </cell>
          <cell r="K557">
            <v>1</v>
          </cell>
          <cell r="L557">
            <v>1</v>
          </cell>
          <cell r="M557">
            <v>1</v>
          </cell>
          <cell r="N557">
            <v>1</v>
          </cell>
          <cell r="O557">
            <v>1</v>
          </cell>
          <cell r="P557">
            <v>1</v>
          </cell>
          <cell r="Q557">
            <v>1</v>
          </cell>
          <cell r="R557">
            <v>1</v>
          </cell>
          <cell r="S557">
            <v>1</v>
          </cell>
          <cell r="T557">
            <v>1</v>
          </cell>
          <cell r="U557">
            <v>1</v>
          </cell>
          <cell r="V557">
            <v>1</v>
          </cell>
          <cell r="W557">
            <v>1</v>
          </cell>
          <cell r="X557">
            <v>1</v>
          </cell>
          <cell r="Y557">
            <v>1</v>
          </cell>
          <cell r="Z557">
            <v>1</v>
          </cell>
          <cell r="AA557">
            <v>1</v>
          </cell>
          <cell r="AB557">
            <v>1</v>
          </cell>
          <cell r="AC557">
            <v>1</v>
          </cell>
        </row>
        <row r="558">
          <cell r="A558">
            <v>52</v>
          </cell>
          <cell r="B558" t="str">
            <v>Warburton</v>
          </cell>
          <cell r="C558">
            <v>0</v>
          </cell>
          <cell r="D558">
            <v>0</v>
          </cell>
          <cell r="E558">
            <v>201</v>
          </cell>
          <cell r="F558">
            <v>0</v>
          </cell>
          <cell r="G558" t="str">
            <v>Warburton Primary school</v>
          </cell>
          <cell r="H558">
            <v>200</v>
          </cell>
          <cell r="I558" t="str">
            <v>Primary school</v>
          </cell>
          <cell r="J558">
            <v>1</v>
          </cell>
          <cell r="K558">
            <v>1</v>
          </cell>
          <cell r="L558">
            <v>1</v>
          </cell>
          <cell r="M558">
            <v>1</v>
          </cell>
          <cell r="N558">
            <v>1</v>
          </cell>
          <cell r="O558">
            <v>1</v>
          </cell>
          <cell r="P558">
            <v>1</v>
          </cell>
          <cell r="Q558">
            <v>1</v>
          </cell>
          <cell r="R558">
            <v>1</v>
          </cell>
          <cell r="S558">
            <v>1</v>
          </cell>
          <cell r="T558">
            <v>1</v>
          </cell>
          <cell r="U558">
            <v>1</v>
          </cell>
          <cell r="V558">
            <v>1</v>
          </cell>
          <cell r="W558">
            <v>1</v>
          </cell>
          <cell r="X558">
            <v>1</v>
          </cell>
          <cell r="Y558">
            <v>1</v>
          </cell>
          <cell r="Z558">
            <v>1</v>
          </cell>
          <cell r="AA558">
            <v>1</v>
          </cell>
          <cell r="AB558">
            <v>1</v>
          </cell>
          <cell r="AC558">
            <v>1</v>
          </cell>
        </row>
        <row r="559">
          <cell r="A559">
            <v>52</v>
          </cell>
          <cell r="B559" t="str">
            <v>Warburton</v>
          </cell>
          <cell r="C559">
            <v>0</v>
          </cell>
          <cell r="D559">
            <v>0</v>
          </cell>
          <cell r="E559">
            <v>201</v>
          </cell>
          <cell r="F559">
            <v>0</v>
          </cell>
          <cell r="G559" t="str">
            <v>Warburton Christian School</v>
          </cell>
          <cell r="H559">
            <v>200</v>
          </cell>
          <cell r="I559" t="str">
            <v>Primary School</v>
          </cell>
          <cell r="J559">
            <v>1</v>
          </cell>
          <cell r="K559">
            <v>1</v>
          </cell>
          <cell r="L559">
            <v>1</v>
          </cell>
          <cell r="M559">
            <v>1</v>
          </cell>
          <cell r="N559">
            <v>1</v>
          </cell>
          <cell r="O559">
            <v>1</v>
          </cell>
          <cell r="P559">
            <v>1</v>
          </cell>
          <cell r="Q559">
            <v>1</v>
          </cell>
          <cell r="R559">
            <v>1</v>
          </cell>
          <cell r="S559">
            <v>1</v>
          </cell>
          <cell r="T559">
            <v>1</v>
          </cell>
          <cell r="U559">
            <v>1</v>
          </cell>
          <cell r="V559">
            <v>1</v>
          </cell>
          <cell r="W559">
            <v>1</v>
          </cell>
          <cell r="X559">
            <v>1</v>
          </cell>
          <cell r="Y559">
            <v>1</v>
          </cell>
          <cell r="Z559">
            <v>1</v>
          </cell>
          <cell r="AA559">
            <v>1</v>
          </cell>
          <cell r="AB559">
            <v>1</v>
          </cell>
          <cell r="AC559">
            <v>1</v>
          </cell>
        </row>
        <row r="560">
          <cell r="A560">
            <v>52</v>
          </cell>
          <cell r="B560" t="str">
            <v>Warburton</v>
          </cell>
          <cell r="C560">
            <v>0</v>
          </cell>
          <cell r="D560">
            <v>0</v>
          </cell>
          <cell r="E560">
            <v>201</v>
          </cell>
          <cell r="F560">
            <v>0</v>
          </cell>
          <cell r="G560" t="str">
            <v>Warburton Senior Citizens</v>
          </cell>
          <cell r="H560">
            <v>200</v>
          </cell>
          <cell r="I560" t="str">
            <v>Function Centre</v>
          </cell>
          <cell r="J560">
            <v>1</v>
          </cell>
          <cell r="K560">
            <v>1</v>
          </cell>
          <cell r="L560">
            <v>1</v>
          </cell>
          <cell r="M560">
            <v>1</v>
          </cell>
          <cell r="N560">
            <v>1</v>
          </cell>
          <cell r="O560">
            <v>1</v>
          </cell>
          <cell r="P560">
            <v>1</v>
          </cell>
          <cell r="Q560">
            <v>1</v>
          </cell>
          <cell r="R560">
            <v>1</v>
          </cell>
          <cell r="S560">
            <v>1</v>
          </cell>
          <cell r="T560">
            <v>1</v>
          </cell>
          <cell r="U560">
            <v>1</v>
          </cell>
          <cell r="V560">
            <v>1</v>
          </cell>
          <cell r="W560">
            <v>1</v>
          </cell>
          <cell r="X560">
            <v>1</v>
          </cell>
          <cell r="Y560">
            <v>1</v>
          </cell>
          <cell r="Z560">
            <v>1</v>
          </cell>
          <cell r="AA560">
            <v>1</v>
          </cell>
          <cell r="AB560">
            <v>1</v>
          </cell>
          <cell r="AC560">
            <v>1</v>
          </cell>
        </row>
        <row r="561">
          <cell r="A561">
            <v>52</v>
          </cell>
          <cell r="B561" t="str">
            <v>Warburton</v>
          </cell>
          <cell r="C561">
            <v>0</v>
          </cell>
          <cell r="D561">
            <v>0</v>
          </cell>
          <cell r="E561">
            <v>201</v>
          </cell>
          <cell r="F561">
            <v>0</v>
          </cell>
          <cell r="G561" t="str">
            <v>Martyrs Bus service</v>
          </cell>
          <cell r="H561">
            <v>200</v>
          </cell>
          <cell r="I561" t="str">
            <v>Transport</v>
          </cell>
          <cell r="J561">
            <v>1</v>
          </cell>
          <cell r="K561">
            <v>1</v>
          </cell>
          <cell r="L561">
            <v>1</v>
          </cell>
          <cell r="M561">
            <v>1</v>
          </cell>
          <cell r="N561">
            <v>1</v>
          </cell>
          <cell r="O561">
            <v>1</v>
          </cell>
          <cell r="P561">
            <v>1</v>
          </cell>
          <cell r="Q561">
            <v>1</v>
          </cell>
          <cell r="R561">
            <v>1</v>
          </cell>
          <cell r="S561">
            <v>1</v>
          </cell>
          <cell r="T561">
            <v>1</v>
          </cell>
          <cell r="U561">
            <v>1</v>
          </cell>
          <cell r="V561">
            <v>1</v>
          </cell>
          <cell r="W561">
            <v>1</v>
          </cell>
          <cell r="X561">
            <v>1</v>
          </cell>
          <cell r="Y561">
            <v>1</v>
          </cell>
          <cell r="Z561">
            <v>1</v>
          </cell>
          <cell r="AA561">
            <v>1</v>
          </cell>
          <cell r="AB561">
            <v>1</v>
          </cell>
          <cell r="AC561">
            <v>1</v>
          </cell>
        </row>
        <row r="562">
          <cell r="A562">
            <v>52</v>
          </cell>
          <cell r="B562" t="str">
            <v>Warburton</v>
          </cell>
          <cell r="C562">
            <v>0</v>
          </cell>
          <cell r="D562">
            <v>0</v>
          </cell>
          <cell r="E562">
            <v>201</v>
          </cell>
          <cell r="F562">
            <v>0</v>
          </cell>
          <cell r="G562" t="str">
            <v>Yarra View Retirement Village</v>
          </cell>
          <cell r="H562">
            <v>200</v>
          </cell>
          <cell r="I562" t="str">
            <v>Retirement Village</v>
          </cell>
          <cell r="J562">
            <v>1</v>
          </cell>
          <cell r="K562">
            <v>1</v>
          </cell>
          <cell r="L562">
            <v>1</v>
          </cell>
          <cell r="M562">
            <v>1</v>
          </cell>
          <cell r="N562">
            <v>1</v>
          </cell>
          <cell r="O562">
            <v>1</v>
          </cell>
          <cell r="P562">
            <v>1</v>
          </cell>
          <cell r="Q562">
            <v>1</v>
          </cell>
          <cell r="R562">
            <v>1</v>
          </cell>
          <cell r="S562">
            <v>1</v>
          </cell>
          <cell r="T562">
            <v>1</v>
          </cell>
          <cell r="U562">
            <v>1</v>
          </cell>
          <cell r="V562">
            <v>1</v>
          </cell>
          <cell r="W562">
            <v>1</v>
          </cell>
          <cell r="X562">
            <v>1</v>
          </cell>
          <cell r="Y562">
            <v>1</v>
          </cell>
          <cell r="Z562">
            <v>1</v>
          </cell>
          <cell r="AA562">
            <v>1</v>
          </cell>
          <cell r="AB562">
            <v>1</v>
          </cell>
          <cell r="AC562">
            <v>1</v>
          </cell>
        </row>
        <row r="563">
          <cell r="A563">
            <v>52</v>
          </cell>
          <cell r="B563" t="str">
            <v>Warburton</v>
          </cell>
          <cell r="C563">
            <v>0</v>
          </cell>
          <cell r="D563">
            <v>0</v>
          </cell>
          <cell r="E563">
            <v>201</v>
          </cell>
          <cell r="F563">
            <v>0</v>
          </cell>
          <cell r="G563" t="str">
            <v>The Valley Bakery</v>
          </cell>
          <cell r="H563">
            <v>200</v>
          </cell>
          <cell r="I563" t="str">
            <v>Bakery</v>
          </cell>
          <cell r="J563">
            <v>1</v>
          </cell>
          <cell r="K563">
            <v>1</v>
          </cell>
          <cell r="L563">
            <v>1</v>
          </cell>
          <cell r="M563">
            <v>1</v>
          </cell>
          <cell r="N563">
            <v>1</v>
          </cell>
          <cell r="O563">
            <v>1</v>
          </cell>
          <cell r="P563">
            <v>1</v>
          </cell>
          <cell r="Q563">
            <v>1</v>
          </cell>
          <cell r="R563">
            <v>1</v>
          </cell>
          <cell r="S563">
            <v>1</v>
          </cell>
          <cell r="T563">
            <v>1</v>
          </cell>
          <cell r="U563">
            <v>1</v>
          </cell>
          <cell r="V563">
            <v>1</v>
          </cell>
          <cell r="W563">
            <v>1</v>
          </cell>
          <cell r="X563">
            <v>1</v>
          </cell>
          <cell r="Y563">
            <v>1</v>
          </cell>
          <cell r="Z563">
            <v>1</v>
          </cell>
          <cell r="AA563">
            <v>1</v>
          </cell>
          <cell r="AB563">
            <v>1</v>
          </cell>
          <cell r="AC563">
            <v>1</v>
          </cell>
        </row>
        <row r="564">
          <cell r="A564">
            <v>52</v>
          </cell>
          <cell r="B564" t="str">
            <v>Warburton</v>
          </cell>
          <cell r="C564">
            <v>0</v>
          </cell>
          <cell r="D564">
            <v>0</v>
          </cell>
          <cell r="E564">
            <v>201</v>
          </cell>
          <cell r="F564">
            <v>0</v>
          </cell>
          <cell r="G564" t="str">
            <v>Foodway Supermarket</v>
          </cell>
          <cell r="H564">
            <v>200</v>
          </cell>
          <cell r="I564" t="str">
            <v>Supermarket</v>
          </cell>
          <cell r="J564">
            <v>1</v>
          </cell>
          <cell r="K564">
            <v>1</v>
          </cell>
          <cell r="L564">
            <v>1</v>
          </cell>
          <cell r="M564">
            <v>1</v>
          </cell>
          <cell r="N564">
            <v>1</v>
          </cell>
          <cell r="O564">
            <v>1</v>
          </cell>
          <cell r="P564">
            <v>1</v>
          </cell>
          <cell r="Q564">
            <v>1</v>
          </cell>
          <cell r="R564">
            <v>1</v>
          </cell>
          <cell r="S564">
            <v>1</v>
          </cell>
          <cell r="T564">
            <v>1</v>
          </cell>
          <cell r="U564">
            <v>1</v>
          </cell>
          <cell r="V564">
            <v>1</v>
          </cell>
          <cell r="W564">
            <v>1</v>
          </cell>
          <cell r="X564">
            <v>1</v>
          </cell>
          <cell r="Y564">
            <v>1</v>
          </cell>
          <cell r="Z564">
            <v>1</v>
          </cell>
          <cell r="AA564">
            <v>1</v>
          </cell>
          <cell r="AB564">
            <v>1</v>
          </cell>
          <cell r="AC564">
            <v>1</v>
          </cell>
        </row>
        <row r="565">
          <cell r="A565">
            <v>52</v>
          </cell>
          <cell r="B565" t="str">
            <v>Warburton</v>
          </cell>
          <cell r="C565">
            <v>0</v>
          </cell>
          <cell r="D565">
            <v>0</v>
          </cell>
          <cell r="E565">
            <v>201</v>
          </cell>
          <cell r="F565">
            <v>0</v>
          </cell>
          <cell r="G565" t="str">
            <v>Alpine Retreat Hotel</v>
          </cell>
          <cell r="H565">
            <v>200</v>
          </cell>
          <cell r="I565" t="str">
            <v>Hotel &amp; Accommodation</v>
          </cell>
          <cell r="J565">
            <v>1</v>
          </cell>
          <cell r="K565">
            <v>1</v>
          </cell>
          <cell r="L565">
            <v>1</v>
          </cell>
          <cell r="M565">
            <v>1</v>
          </cell>
          <cell r="N565">
            <v>1</v>
          </cell>
          <cell r="O565">
            <v>1</v>
          </cell>
          <cell r="P565">
            <v>1</v>
          </cell>
          <cell r="Q565">
            <v>1</v>
          </cell>
          <cell r="R565">
            <v>1</v>
          </cell>
          <cell r="S565">
            <v>1</v>
          </cell>
          <cell r="T565">
            <v>1</v>
          </cell>
          <cell r="U565">
            <v>1</v>
          </cell>
          <cell r="V565">
            <v>1</v>
          </cell>
          <cell r="W565">
            <v>1</v>
          </cell>
          <cell r="X565">
            <v>1</v>
          </cell>
          <cell r="Y565">
            <v>1</v>
          </cell>
          <cell r="Z565">
            <v>1</v>
          </cell>
          <cell r="AA565">
            <v>1</v>
          </cell>
          <cell r="AB565">
            <v>1</v>
          </cell>
          <cell r="AC565">
            <v>1</v>
          </cell>
        </row>
        <row r="566">
          <cell r="A566">
            <v>52</v>
          </cell>
          <cell r="B566" t="str">
            <v>Warburton</v>
          </cell>
          <cell r="C566">
            <v>0</v>
          </cell>
          <cell r="D566">
            <v>0</v>
          </cell>
          <cell r="E566">
            <v>201</v>
          </cell>
          <cell r="F566">
            <v>0</v>
          </cell>
          <cell r="G566" t="str">
            <v>Fred's Milk Bar</v>
          </cell>
          <cell r="H566">
            <v>200</v>
          </cell>
          <cell r="I566" t="str">
            <v>Takeaway</v>
          </cell>
          <cell r="J566">
            <v>1</v>
          </cell>
          <cell r="K566">
            <v>1</v>
          </cell>
          <cell r="L566">
            <v>1</v>
          </cell>
          <cell r="M566">
            <v>1</v>
          </cell>
          <cell r="N566">
            <v>1</v>
          </cell>
          <cell r="O566">
            <v>1</v>
          </cell>
          <cell r="P566">
            <v>1</v>
          </cell>
          <cell r="Q566">
            <v>1</v>
          </cell>
          <cell r="R566">
            <v>1</v>
          </cell>
          <cell r="S566">
            <v>1</v>
          </cell>
          <cell r="T566">
            <v>1</v>
          </cell>
          <cell r="U566">
            <v>1</v>
          </cell>
          <cell r="V566">
            <v>1</v>
          </cell>
          <cell r="W566">
            <v>1</v>
          </cell>
          <cell r="X566">
            <v>1</v>
          </cell>
          <cell r="Y566">
            <v>1</v>
          </cell>
          <cell r="Z566">
            <v>1</v>
          </cell>
          <cell r="AA566">
            <v>1</v>
          </cell>
          <cell r="AB566">
            <v>1</v>
          </cell>
          <cell r="AC566">
            <v>1</v>
          </cell>
        </row>
        <row r="567">
          <cell r="A567">
            <v>52</v>
          </cell>
          <cell r="B567" t="str">
            <v>Warburton</v>
          </cell>
          <cell r="C567">
            <v>0</v>
          </cell>
          <cell r="D567">
            <v>0</v>
          </cell>
          <cell r="E567">
            <v>201</v>
          </cell>
          <cell r="F567">
            <v>0</v>
          </cell>
          <cell r="G567" t="str">
            <v>Warburton Pharmacy</v>
          </cell>
          <cell r="H567">
            <v>200</v>
          </cell>
          <cell r="I567" t="str">
            <v>Pharmacy</v>
          </cell>
          <cell r="J567">
            <v>1</v>
          </cell>
          <cell r="K567">
            <v>1</v>
          </cell>
          <cell r="L567">
            <v>1</v>
          </cell>
          <cell r="M567">
            <v>1</v>
          </cell>
          <cell r="N567">
            <v>1</v>
          </cell>
          <cell r="O567">
            <v>1</v>
          </cell>
          <cell r="P567">
            <v>1</v>
          </cell>
          <cell r="Q567">
            <v>1</v>
          </cell>
          <cell r="R567">
            <v>1</v>
          </cell>
          <cell r="S567">
            <v>1</v>
          </cell>
          <cell r="T567">
            <v>1</v>
          </cell>
          <cell r="U567">
            <v>1</v>
          </cell>
          <cell r="V567">
            <v>1</v>
          </cell>
          <cell r="W567">
            <v>1</v>
          </cell>
          <cell r="X567">
            <v>1</v>
          </cell>
          <cell r="Y567">
            <v>1</v>
          </cell>
          <cell r="Z567">
            <v>1</v>
          </cell>
          <cell r="AA567">
            <v>1</v>
          </cell>
          <cell r="AB567">
            <v>1</v>
          </cell>
          <cell r="AC567">
            <v>1</v>
          </cell>
        </row>
        <row r="568">
          <cell r="A568">
            <v>52</v>
          </cell>
          <cell r="B568" t="str">
            <v>Warburton</v>
          </cell>
          <cell r="C568">
            <v>0</v>
          </cell>
          <cell r="D568">
            <v>0</v>
          </cell>
          <cell r="E568">
            <v>201</v>
          </cell>
          <cell r="F568">
            <v>0</v>
          </cell>
          <cell r="G568" t="str">
            <v>Green Gables Conference Centre</v>
          </cell>
          <cell r="H568">
            <v>200</v>
          </cell>
          <cell r="I568" t="str">
            <v>Conference Centre</v>
          </cell>
          <cell r="J568">
            <v>1</v>
          </cell>
          <cell r="K568">
            <v>1</v>
          </cell>
          <cell r="L568">
            <v>1</v>
          </cell>
          <cell r="M568">
            <v>1</v>
          </cell>
          <cell r="N568">
            <v>1</v>
          </cell>
          <cell r="O568">
            <v>1</v>
          </cell>
          <cell r="P568">
            <v>1</v>
          </cell>
          <cell r="Q568">
            <v>1</v>
          </cell>
          <cell r="R568">
            <v>1</v>
          </cell>
          <cell r="S568">
            <v>1</v>
          </cell>
          <cell r="T568">
            <v>1</v>
          </cell>
          <cell r="U568">
            <v>1</v>
          </cell>
          <cell r="V568">
            <v>1</v>
          </cell>
          <cell r="W568">
            <v>1</v>
          </cell>
          <cell r="X568">
            <v>1</v>
          </cell>
          <cell r="Y568">
            <v>1</v>
          </cell>
          <cell r="Z568">
            <v>1</v>
          </cell>
          <cell r="AA568">
            <v>1</v>
          </cell>
          <cell r="AB568">
            <v>1</v>
          </cell>
          <cell r="AC568">
            <v>1</v>
          </cell>
        </row>
        <row r="569">
          <cell r="A569">
            <v>52</v>
          </cell>
          <cell r="B569" t="str">
            <v>Warburton</v>
          </cell>
          <cell r="C569">
            <v>0</v>
          </cell>
          <cell r="D569">
            <v>0</v>
          </cell>
          <cell r="E569">
            <v>201</v>
          </cell>
          <cell r="F569">
            <v>0</v>
          </cell>
          <cell r="G569" t="str">
            <v>Warburton Golf &amp; Sporting Club</v>
          </cell>
          <cell r="H569">
            <v>200</v>
          </cell>
          <cell r="I569" t="str">
            <v>Function Centre</v>
          </cell>
          <cell r="J569">
            <v>1</v>
          </cell>
          <cell r="K569">
            <v>1</v>
          </cell>
          <cell r="L569">
            <v>1</v>
          </cell>
          <cell r="M569">
            <v>1</v>
          </cell>
          <cell r="N569">
            <v>1</v>
          </cell>
          <cell r="O569">
            <v>1</v>
          </cell>
          <cell r="P569">
            <v>1</v>
          </cell>
          <cell r="Q569">
            <v>1</v>
          </cell>
          <cell r="R569">
            <v>1</v>
          </cell>
          <cell r="S569">
            <v>1</v>
          </cell>
          <cell r="T569">
            <v>1</v>
          </cell>
          <cell r="U569">
            <v>1</v>
          </cell>
          <cell r="V569">
            <v>1</v>
          </cell>
          <cell r="W569">
            <v>1</v>
          </cell>
          <cell r="X569">
            <v>1</v>
          </cell>
          <cell r="Y569">
            <v>1</v>
          </cell>
          <cell r="Z569">
            <v>1</v>
          </cell>
          <cell r="AA569">
            <v>1</v>
          </cell>
          <cell r="AB569">
            <v>1</v>
          </cell>
          <cell r="AC569">
            <v>1</v>
          </cell>
        </row>
        <row r="570">
          <cell r="A570">
            <v>52</v>
          </cell>
          <cell r="B570" t="str">
            <v>Warburton</v>
          </cell>
          <cell r="C570">
            <v>0</v>
          </cell>
          <cell r="D570">
            <v>0</v>
          </cell>
          <cell r="E570">
            <v>201</v>
          </cell>
          <cell r="F570">
            <v>0</v>
          </cell>
          <cell r="G570" t="str">
            <v>Warburton Caravan Park</v>
          </cell>
          <cell r="H570">
            <v>200</v>
          </cell>
          <cell r="I570" t="str">
            <v>Caravan Park</v>
          </cell>
          <cell r="J570">
            <v>1</v>
          </cell>
          <cell r="K570">
            <v>1</v>
          </cell>
          <cell r="L570">
            <v>1</v>
          </cell>
          <cell r="M570">
            <v>1</v>
          </cell>
          <cell r="N570">
            <v>1</v>
          </cell>
          <cell r="O570">
            <v>1</v>
          </cell>
          <cell r="P570">
            <v>1</v>
          </cell>
          <cell r="Q570">
            <v>1</v>
          </cell>
          <cell r="R570">
            <v>1</v>
          </cell>
          <cell r="S570">
            <v>1</v>
          </cell>
          <cell r="T570">
            <v>1</v>
          </cell>
          <cell r="U570">
            <v>1</v>
          </cell>
          <cell r="V570">
            <v>1</v>
          </cell>
          <cell r="W570">
            <v>1</v>
          </cell>
          <cell r="X570">
            <v>1</v>
          </cell>
          <cell r="Y570">
            <v>1</v>
          </cell>
          <cell r="Z570">
            <v>1</v>
          </cell>
          <cell r="AA570">
            <v>1</v>
          </cell>
          <cell r="AB570">
            <v>1</v>
          </cell>
          <cell r="AC570">
            <v>1</v>
          </cell>
        </row>
        <row r="571">
          <cell r="A571">
            <v>52</v>
          </cell>
          <cell r="B571" t="str">
            <v>Warburton</v>
          </cell>
          <cell r="C571">
            <v>0</v>
          </cell>
          <cell r="D571">
            <v>0</v>
          </cell>
          <cell r="E571">
            <v>201</v>
          </cell>
          <cell r="F571">
            <v>0</v>
          </cell>
          <cell r="G571" t="str">
            <v>Motel Won-Wondah</v>
          </cell>
          <cell r="H571">
            <v>200</v>
          </cell>
          <cell r="I571" t="str">
            <v>Motel</v>
          </cell>
          <cell r="J571">
            <v>1</v>
          </cell>
          <cell r="K571">
            <v>1</v>
          </cell>
          <cell r="L571">
            <v>1</v>
          </cell>
          <cell r="M571">
            <v>1</v>
          </cell>
          <cell r="N571">
            <v>1</v>
          </cell>
          <cell r="O571">
            <v>1</v>
          </cell>
          <cell r="P571">
            <v>1</v>
          </cell>
          <cell r="Q571">
            <v>1</v>
          </cell>
          <cell r="R571">
            <v>1</v>
          </cell>
          <cell r="S571">
            <v>1</v>
          </cell>
          <cell r="T571">
            <v>1</v>
          </cell>
          <cell r="U571">
            <v>1</v>
          </cell>
          <cell r="V571">
            <v>1</v>
          </cell>
          <cell r="W571">
            <v>1</v>
          </cell>
          <cell r="X571">
            <v>1</v>
          </cell>
          <cell r="Y571">
            <v>1</v>
          </cell>
          <cell r="Z571">
            <v>1</v>
          </cell>
          <cell r="AA571">
            <v>1</v>
          </cell>
          <cell r="AB571">
            <v>1</v>
          </cell>
          <cell r="AC571">
            <v>1</v>
          </cell>
        </row>
        <row r="572">
          <cell r="A572">
            <v>52</v>
          </cell>
          <cell r="B572" t="str">
            <v>Warburton</v>
          </cell>
          <cell r="C572">
            <v>0</v>
          </cell>
          <cell r="D572">
            <v>0</v>
          </cell>
          <cell r="E572">
            <v>201</v>
          </cell>
          <cell r="F572">
            <v>0</v>
          </cell>
          <cell r="G572" t="str">
            <v>Warburton Grange Conference Centre</v>
          </cell>
          <cell r="H572">
            <v>200</v>
          </cell>
          <cell r="I572" t="str">
            <v>Conference Centre</v>
          </cell>
          <cell r="J572">
            <v>1</v>
          </cell>
          <cell r="K572">
            <v>1</v>
          </cell>
          <cell r="L572">
            <v>1</v>
          </cell>
          <cell r="M572">
            <v>1</v>
          </cell>
          <cell r="N572">
            <v>1</v>
          </cell>
          <cell r="O572">
            <v>1</v>
          </cell>
          <cell r="P572">
            <v>1</v>
          </cell>
          <cell r="Q572">
            <v>1</v>
          </cell>
          <cell r="R572">
            <v>1</v>
          </cell>
          <cell r="S572">
            <v>1</v>
          </cell>
          <cell r="T572">
            <v>1</v>
          </cell>
          <cell r="U572">
            <v>1</v>
          </cell>
          <cell r="V572">
            <v>1</v>
          </cell>
          <cell r="W572">
            <v>1</v>
          </cell>
          <cell r="X572">
            <v>1</v>
          </cell>
          <cell r="Y572">
            <v>1</v>
          </cell>
          <cell r="Z572">
            <v>1</v>
          </cell>
          <cell r="AA572">
            <v>1</v>
          </cell>
          <cell r="AB572">
            <v>1</v>
          </cell>
          <cell r="AC572">
            <v>1</v>
          </cell>
        </row>
        <row r="573">
          <cell r="A573">
            <v>52</v>
          </cell>
          <cell r="B573" t="str">
            <v>Warburton</v>
          </cell>
          <cell r="C573">
            <v>0</v>
          </cell>
          <cell r="D573">
            <v>0</v>
          </cell>
          <cell r="E573">
            <v>201</v>
          </cell>
          <cell r="F573">
            <v>0</v>
          </cell>
          <cell r="G573" t="str">
            <v>Sign Publishing Company</v>
          </cell>
          <cell r="H573">
            <v>200</v>
          </cell>
          <cell r="I573" t="str">
            <v>Publishing House</v>
          </cell>
          <cell r="J573">
            <v>1</v>
          </cell>
          <cell r="K573">
            <v>1</v>
          </cell>
          <cell r="L573">
            <v>1</v>
          </cell>
          <cell r="M573">
            <v>1</v>
          </cell>
          <cell r="N573">
            <v>1</v>
          </cell>
          <cell r="O573">
            <v>1</v>
          </cell>
          <cell r="P573">
            <v>1</v>
          </cell>
          <cell r="Q573">
            <v>1</v>
          </cell>
          <cell r="R573">
            <v>1</v>
          </cell>
          <cell r="S573">
            <v>1</v>
          </cell>
          <cell r="T573">
            <v>1</v>
          </cell>
          <cell r="U573">
            <v>1</v>
          </cell>
          <cell r="V573">
            <v>1</v>
          </cell>
          <cell r="W573">
            <v>1</v>
          </cell>
          <cell r="X573">
            <v>1</v>
          </cell>
          <cell r="Y573">
            <v>1</v>
          </cell>
          <cell r="Z573">
            <v>1</v>
          </cell>
          <cell r="AA573">
            <v>1</v>
          </cell>
          <cell r="AB573">
            <v>1</v>
          </cell>
          <cell r="AC573">
            <v>1</v>
          </cell>
        </row>
        <row r="574">
          <cell r="A574">
            <v>52</v>
          </cell>
          <cell r="B574" t="str">
            <v>Warburton</v>
          </cell>
          <cell r="C574">
            <v>0</v>
          </cell>
          <cell r="D574">
            <v>0</v>
          </cell>
          <cell r="E574">
            <v>201</v>
          </cell>
          <cell r="F574">
            <v>0</v>
          </cell>
          <cell r="G574" t="str">
            <v>The Crocket Group</v>
          </cell>
          <cell r="H574">
            <v>200</v>
          </cell>
          <cell r="I574" t="str">
            <v>redevelopment of factory</v>
          </cell>
          <cell r="J574">
            <v>1</v>
          </cell>
          <cell r="K574">
            <v>1</v>
          </cell>
          <cell r="L574">
            <v>1</v>
          </cell>
          <cell r="M574">
            <v>1</v>
          </cell>
          <cell r="N574">
            <v>1</v>
          </cell>
          <cell r="O574">
            <v>1</v>
          </cell>
          <cell r="P574">
            <v>1</v>
          </cell>
          <cell r="Q574">
            <v>1</v>
          </cell>
          <cell r="R574">
            <v>1</v>
          </cell>
          <cell r="S574">
            <v>1</v>
          </cell>
          <cell r="T574">
            <v>1</v>
          </cell>
          <cell r="U574">
            <v>1</v>
          </cell>
          <cell r="V574">
            <v>1</v>
          </cell>
          <cell r="W574">
            <v>1</v>
          </cell>
          <cell r="X574">
            <v>1</v>
          </cell>
          <cell r="Y574">
            <v>1</v>
          </cell>
          <cell r="Z574">
            <v>1</v>
          </cell>
          <cell r="AA574">
            <v>1</v>
          </cell>
          <cell r="AB574">
            <v>1</v>
          </cell>
          <cell r="AC574">
            <v>1</v>
          </cell>
        </row>
        <row r="575">
          <cell r="A575">
            <v>52</v>
          </cell>
          <cell r="B575" t="str">
            <v>Warburton</v>
          </cell>
          <cell r="C575">
            <v>0</v>
          </cell>
          <cell r="D575">
            <v>0</v>
          </cell>
          <cell r="E575">
            <v>201</v>
          </cell>
          <cell r="F575">
            <v>0</v>
          </cell>
          <cell r="G575" t="str">
            <v>Villa Spa Pty Ltd</v>
          </cell>
          <cell r="H575">
            <v>200</v>
          </cell>
          <cell r="I575" t="str">
            <v>Closed Hospital and Health Resort</v>
          </cell>
          <cell r="J575">
            <v>1</v>
          </cell>
          <cell r="K575">
            <v>1</v>
          </cell>
          <cell r="L575">
            <v>1</v>
          </cell>
          <cell r="M575">
            <v>1</v>
          </cell>
          <cell r="N575">
            <v>1</v>
          </cell>
          <cell r="O575">
            <v>1</v>
          </cell>
          <cell r="P575">
            <v>1</v>
          </cell>
          <cell r="Q575">
            <v>1</v>
          </cell>
          <cell r="R575">
            <v>1</v>
          </cell>
          <cell r="S575">
            <v>1</v>
          </cell>
          <cell r="T575">
            <v>1</v>
          </cell>
          <cell r="U575">
            <v>1</v>
          </cell>
          <cell r="V575">
            <v>1</v>
          </cell>
          <cell r="W575">
            <v>1</v>
          </cell>
          <cell r="X575">
            <v>1</v>
          </cell>
          <cell r="Y575">
            <v>1</v>
          </cell>
          <cell r="Z575">
            <v>1</v>
          </cell>
          <cell r="AA575">
            <v>1</v>
          </cell>
          <cell r="AB575">
            <v>1</v>
          </cell>
          <cell r="AC575">
            <v>1</v>
          </cell>
        </row>
        <row r="576">
          <cell r="A576">
            <v>52</v>
          </cell>
          <cell r="B576" t="str">
            <v>Warburton</v>
          </cell>
          <cell r="C576">
            <v>0</v>
          </cell>
          <cell r="D576">
            <v>0</v>
          </cell>
          <cell r="E576">
            <v>201</v>
          </cell>
          <cell r="F576">
            <v>0</v>
          </cell>
          <cell r="G576" t="str">
            <v>Eco Resorts, KLM Gerner Consultancy Group</v>
          </cell>
          <cell r="H576">
            <v>200</v>
          </cell>
          <cell r="I576" t="str">
            <v>Proposed resort</v>
          </cell>
          <cell r="J576">
            <v>1</v>
          </cell>
          <cell r="K576">
            <v>1</v>
          </cell>
          <cell r="L576">
            <v>1</v>
          </cell>
          <cell r="M576">
            <v>1</v>
          </cell>
          <cell r="N576">
            <v>1</v>
          </cell>
          <cell r="O576">
            <v>1</v>
          </cell>
          <cell r="P576">
            <v>1</v>
          </cell>
          <cell r="Q576">
            <v>1</v>
          </cell>
          <cell r="R576">
            <v>1</v>
          </cell>
          <cell r="S576">
            <v>1</v>
          </cell>
          <cell r="T576">
            <v>1</v>
          </cell>
          <cell r="U576">
            <v>1</v>
          </cell>
          <cell r="V576">
            <v>1</v>
          </cell>
          <cell r="W576">
            <v>1</v>
          </cell>
          <cell r="X576">
            <v>1</v>
          </cell>
          <cell r="Y576">
            <v>1</v>
          </cell>
          <cell r="Z576">
            <v>1</v>
          </cell>
          <cell r="AA576">
            <v>1</v>
          </cell>
          <cell r="AB576">
            <v>1</v>
          </cell>
          <cell r="AC576">
            <v>1</v>
          </cell>
        </row>
        <row r="577">
          <cell r="A577">
            <v>52</v>
          </cell>
          <cell r="B577" t="str">
            <v>Warburton</v>
          </cell>
          <cell r="C577">
            <v>0</v>
          </cell>
          <cell r="D577">
            <v>0</v>
          </cell>
          <cell r="E577">
            <v>201</v>
          </cell>
          <cell r="F577">
            <v>0</v>
          </cell>
          <cell r="G577" t="str">
            <v>Yarra Ranges Enterprise Centre</v>
          </cell>
          <cell r="H577">
            <v>200</v>
          </cell>
          <cell r="I577" t="str">
            <v>Proposed buiness incubator</v>
          </cell>
          <cell r="J577">
            <v>1</v>
          </cell>
          <cell r="K577">
            <v>1</v>
          </cell>
          <cell r="L577">
            <v>1</v>
          </cell>
          <cell r="M577">
            <v>1</v>
          </cell>
          <cell r="N577">
            <v>1</v>
          </cell>
          <cell r="O577">
            <v>1</v>
          </cell>
          <cell r="P577">
            <v>1</v>
          </cell>
          <cell r="Q577">
            <v>1</v>
          </cell>
          <cell r="R577">
            <v>1</v>
          </cell>
          <cell r="S577">
            <v>1</v>
          </cell>
          <cell r="T577">
            <v>1</v>
          </cell>
          <cell r="U577">
            <v>1</v>
          </cell>
          <cell r="V577">
            <v>1</v>
          </cell>
          <cell r="W577">
            <v>1</v>
          </cell>
          <cell r="X577">
            <v>1</v>
          </cell>
          <cell r="Y577">
            <v>1</v>
          </cell>
          <cell r="Z577">
            <v>1</v>
          </cell>
          <cell r="AA577">
            <v>1</v>
          </cell>
          <cell r="AB577">
            <v>1</v>
          </cell>
          <cell r="AC577">
            <v>1</v>
          </cell>
        </row>
        <row r="578">
          <cell r="A578">
            <v>99</v>
          </cell>
          <cell r="B578" t="str">
            <v>Wesburn</v>
          </cell>
          <cell r="C578">
            <v>115</v>
          </cell>
          <cell r="D578">
            <v>0</v>
          </cell>
          <cell r="E578">
            <v>201</v>
          </cell>
          <cell r="F578">
            <v>0</v>
          </cell>
          <cell r="G578" t="str">
            <v>Wesburn Primary School</v>
          </cell>
          <cell r="H578">
            <v>200</v>
          </cell>
          <cell r="I578" t="str">
            <v>Primary school</v>
          </cell>
          <cell r="J578">
            <v>1</v>
          </cell>
          <cell r="K578">
            <v>1</v>
          </cell>
          <cell r="L578">
            <v>1</v>
          </cell>
          <cell r="M578">
            <v>1</v>
          </cell>
          <cell r="N578">
            <v>1</v>
          </cell>
          <cell r="O578">
            <v>1</v>
          </cell>
          <cell r="P578">
            <v>1</v>
          </cell>
          <cell r="Q578">
            <v>1</v>
          </cell>
          <cell r="R578">
            <v>1</v>
          </cell>
          <cell r="S578">
            <v>1</v>
          </cell>
          <cell r="T578">
            <v>1</v>
          </cell>
          <cell r="U578">
            <v>1</v>
          </cell>
          <cell r="V578">
            <v>1</v>
          </cell>
          <cell r="W578">
            <v>1</v>
          </cell>
          <cell r="X578">
            <v>1</v>
          </cell>
          <cell r="Y578">
            <v>1</v>
          </cell>
          <cell r="Z578">
            <v>1</v>
          </cell>
          <cell r="AA578">
            <v>1</v>
          </cell>
          <cell r="AB578">
            <v>1</v>
          </cell>
          <cell r="AC578">
            <v>1</v>
          </cell>
        </row>
        <row r="579">
          <cell r="A579">
            <v>99</v>
          </cell>
          <cell r="B579" t="str">
            <v>Wesburn</v>
          </cell>
          <cell r="C579">
            <v>115</v>
          </cell>
          <cell r="D579">
            <v>0</v>
          </cell>
          <cell r="E579">
            <v>201</v>
          </cell>
          <cell r="F579">
            <v>0</v>
          </cell>
          <cell r="G579" t="str">
            <v>H M Metalcraft</v>
          </cell>
          <cell r="H579">
            <v>200</v>
          </cell>
          <cell r="I579" t="str">
            <v>Industrial</v>
          </cell>
          <cell r="J579">
            <v>1</v>
          </cell>
          <cell r="K579">
            <v>1</v>
          </cell>
          <cell r="L579">
            <v>1</v>
          </cell>
          <cell r="M579">
            <v>1</v>
          </cell>
          <cell r="N579">
            <v>1</v>
          </cell>
          <cell r="O579">
            <v>1</v>
          </cell>
          <cell r="P579">
            <v>1</v>
          </cell>
          <cell r="Q579">
            <v>1</v>
          </cell>
          <cell r="R579">
            <v>1</v>
          </cell>
          <cell r="S579">
            <v>1</v>
          </cell>
          <cell r="T579">
            <v>1</v>
          </cell>
          <cell r="U579">
            <v>1</v>
          </cell>
          <cell r="V579">
            <v>1</v>
          </cell>
          <cell r="W579">
            <v>1</v>
          </cell>
          <cell r="X579">
            <v>1</v>
          </cell>
          <cell r="Y579">
            <v>1</v>
          </cell>
          <cell r="Z579">
            <v>1</v>
          </cell>
          <cell r="AA579">
            <v>1</v>
          </cell>
          <cell r="AB579">
            <v>1</v>
          </cell>
          <cell r="AC579">
            <v>1</v>
          </cell>
        </row>
        <row r="580">
          <cell r="A580">
            <v>99</v>
          </cell>
          <cell r="B580" t="str">
            <v>Wesburn</v>
          </cell>
          <cell r="C580">
            <v>115</v>
          </cell>
          <cell r="D580">
            <v>0</v>
          </cell>
          <cell r="E580">
            <v>201</v>
          </cell>
          <cell r="F580">
            <v>0</v>
          </cell>
          <cell r="G580" t="str">
            <v>Ismail Auto Repairs</v>
          </cell>
          <cell r="H580">
            <v>200</v>
          </cell>
          <cell r="I580" t="str">
            <v>Auto Repairs</v>
          </cell>
          <cell r="J580">
            <v>1</v>
          </cell>
          <cell r="K580">
            <v>1</v>
          </cell>
          <cell r="L580">
            <v>1</v>
          </cell>
          <cell r="M580">
            <v>1</v>
          </cell>
          <cell r="N580">
            <v>1</v>
          </cell>
          <cell r="O580">
            <v>1</v>
          </cell>
          <cell r="P580">
            <v>1</v>
          </cell>
          <cell r="Q580">
            <v>1</v>
          </cell>
          <cell r="R580">
            <v>1</v>
          </cell>
          <cell r="S580">
            <v>1</v>
          </cell>
          <cell r="T580">
            <v>1</v>
          </cell>
          <cell r="U580">
            <v>1</v>
          </cell>
          <cell r="V580">
            <v>1</v>
          </cell>
          <cell r="W580">
            <v>1</v>
          </cell>
          <cell r="X580">
            <v>1</v>
          </cell>
          <cell r="Y580">
            <v>1</v>
          </cell>
          <cell r="Z580">
            <v>1</v>
          </cell>
          <cell r="AA580">
            <v>1</v>
          </cell>
          <cell r="AB580">
            <v>1</v>
          </cell>
          <cell r="AC580">
            <v>1</v>
          </cell>
        </row>
        <row r="581">
          <cell r="A581">
            <v>99</v>
          </cell>
          <cell r="B581" t="str">
            <v>Wesburn</v>
          </cell>
          <cell r="C581">
            <v>115</v>
          </cell>
          <cell r="D581">
            <v>0</v>
          </cell>
          <cell r="E581">
            <v>201</v>
          </cell>
          <cell r="F581">
            <v>0</v>
          </cell>
          <cell r="G581" t="str">
            <v>Sam Knott Hotel</v>
          </cell>
          <cell r="H581">
            <v>200</v>
          </cell>
          <cell r="I581" t="str">
            <v>Hotel</v>
          </cell>
          <cell r="J581">
            <v>1</v>
          </cell>
          <cell r="K581">
            <v>1</v>
          </cell>
          <cell r="L581">
            <v>1</v>
          </cell>
          <cell r="M581">
            <v>1</v>
          </cell>
          <cell r="N581">
            <v>1</v>
          </cell>
          <cell r="O581">
            <v>1</v>
          </cell>
          <cell r="P581">
            <v>1</v>
          </cell>
          <cell r="Q581">
            <v>1</v>
          </cell>
          <cell r="R581">
            <v>1</v>
          </cell>
          <cell r="S581">
            <v>1</v>
          </cell>
          <cell r="T581">
            <v>1</v>
          </cell>
          <cell r="U581">
            <v>1</v>
          </cell>
          <cell r="V581">
            <v>1</v>
          </cell>
          <cell r="W581">
            <v>1</v>
          </cell>
          <cell r="X581">
            <v>1</v>
          </cell>
          <cell r="Y581">
            <v>1</v>
          </cell>
          <cell r="Z581">
            <v>1</v>
          </cell>
          <cell r="AA581">
            <v>1</v>
          </cell>
          <cell r="AB581">
            <v>1</v>
          </cell>
          <cell r="AC581">
            <v>1</v>
          </cell>
        </row>
        <row r="582">
          <cell r="A582">
            <v>11</v>
          </cell>
          <cell r="B582" t="str">
            <v>Woori Yallock</v>
          </cell>
          <cell r="C582">
            <v>115</v>
          </cell>
          <cell r="D582">
            <v>0</v>
          </cell>
          <cell r="E582">
            <v>201</v>
          </cell>
          <cell r="F582">
            <v>0</v>
          </cell>
          <cell r="G582" t="str">
            <v>Woori Yallock Pre School</v>
          </cell>
          <cell r="H582">
            <v>200</v>
          </cell>
          <cell r="I582" t="str">
            <v>Pre School</v>
          </cell>
          <cell r="J582">
            <v>1</v>
          </cell>
          <cell r="K582">
            <v>1</v>
          </cell>
          <cell r="L582">
            <v>1</v>
          </cell>
          <cell r="M582">
            <v>1</v>
          </cell>
          <cell r="N582">
            <v>1</v>
          </cell>
          <cell r="O582">
            <v>1</v>
          </cell>
          <cell r="P582">
            <v>1</v>
          </cell>
          <cell r="Q582">
            <v>1</v>
          </cell>
          <cell r="R582">
            <v>1</v>
          </cell>
          <cell r="S582">
            <v>1</v>
          </cell>
          <cell r="T582">
            <v>1</v>
          </cell>
          <cell r="U582">
            <v>1</v>
          </cell>
          <cell r="V582">
            <v>1</v>
          </cell>
          <cell r="W582">
            <v>1</v>
          </cell>
          <cell r="X582">
            <v>1</v>
          </cell>
          <cell r="Y582">
            <v>1</v>
          </cell>
          <cell r="Z582">
            <v>1</v>
          </cell>
          <cell r="AA582">
            <v>1</v>
          </cell>
          <cell r="AB582">
            <v>1</v>
          </cell>
          <cell r="AC582">
            <v>1</v>
          </cell>
        </row>
        <row r="583">
          <cell r="A583">
            <v>11</v>
          </cell>
          <cell r="B583" t="str">
            <v>Woori Yallock</v>
          </cell>
          <cell r="C583">
            <v>115</v>
          </cell>
          <cell r="D583">
            <v>0</v>
          </cell>
          <cell r="E583">
            <v>201</v>
          </cell>
          <cell r="F583">
            <v>0</v>
          </cell>
          <cell r="G583" t="str">
            <v>Woori Yallock Primary school</v>
          </cell>
          <cell r="H583">
            <v>200</v>
          </cell>
          <cell r="I583" t="str">
            <v>Primary School</v>
          </cell>
          <cell r="J583">
            <v>1</v>
          </cell>
          <cell r="K583">
            <v>1</v>
          </cell>
          <cell r="L583">
            <v>1</v>
          </cell>
          <cell r="M583">
            <v>1</v>
          </cell>
          <cell r="N583">
            <v>1</v>
          </cell>
          <cell r="O583">
            <v>1</v>
          </cell>
          <cell r="P583">
            <v>1</v>
          </cell>
          <cell r="Q583">
            <v>1</v>
          </cell>
          <cell r="R583">
            <v>1</v>
          </cell>
          <cell r="S583">
            <v>1</v>
          </cell>
          <cell r="T583">
            <v>1</v>
          </cell>
          <cell r="U583">
            <v>1</v>
          </cell>
          <cell r="V583">
            <v>1</v>
          </cell>
          <cell r="W583">
            <v>1</v>
          </cell>
          <cell r="X583">
            <v>1</v>
          </cell>
          <cell r="Y583">
            <v>1</v>
          </cell>
          <cell r="Z583">
            <v>1</v>
          </cell>
          <cell r="AA583">
            <v>1</v>
          </cell>
          <cell r="AB583">
            <v>1</v>
          </cell>
          <cell r="AC583">
            <v>1</v>
          </cell>
        </row>
        <row r="584">
          <cell r="A584">
            <v>11</v>
          </cell>
          <cell r="B584" t="str">
            <v>Woori Yallock</v>
          </cell>
          <cell r="C584">
            <v>115</v>
          </cell>
          <cell r="D584">
            <v>0</v>
          </cell>
          <cell r="E584">
            <v>201</v>
          </cell>
          <cell r="F584">
            <v>0</v>
          </cell>
          <cell r="G584" t="str">
            <v>Woori Prezzy Playgroup</v>
          </cell>
          <cell r="H584">
            <v>200</v>
          </cell>
          <cell r="I584" t="str">
            <v>Playgroup</v>
          </cell>
          <cell r="J584">
            <v>1</v>
          </cell>
          <cell r="K584">
            <v>1</v>
          </cell>
          <cell r="L584">
            <v>1</v>
          </cell>
          <cell r="M584">
            <v>1</v>
          </cell>
          <cell r="N584">
            <v>1</v>
          </cell>
          <cell r="O584">
            <v>1</v>
          </cell>
          <cell r="P584">
            <v>1</v>
          </cell>
          <cell r="Q584">
            <v>1</v>
          </cell>
          <cell r="R584">
            <v>1</v>
          </cell>
          <cell r="S584">
            <v>1</v>
          </cell>
          <cell r="T584">
            <v>1</v>
          </cell>
          <cell r="U584">
            <v>1</v>
          </cell>
          <cell r="V584">
            <v>1</v>
          </cell>
          <cell r="W584">
            <v>1</v>
          </cell>
          <cell r="X584">
            <v>1</v>
          </cell>
          <cell r="Y584">
            <v>1</v>
          </cell>
          <cell r="Z584">
            <v>1</v>
          </cell>
          <cell r="AA584">
            <v>1</v>
          </cell>
          <cell r="AB584">
            <v>1</v>
          </cell>
          <cell r="AC584">
            <v>1</v>
          </cell>
        </row>
        <row r="585">
          <cell r="A585">
            <v>11</v>
          </cell>
          <cell r="B585" t="str">
            <v>Woori Yallock</v>
          </cell>
          <cell r="C585">
            <v>115</v>
          </cell>
          <cell r="D585">
            <v>0</v>
          </cell>
          <cell r="E585">
            <v>201</v>
          </cell>
          <cell r="F585">
            <v>0</v>
          </cell>
          <cell r="G585" t="str">
            <v>Woori Yallock Supermarket</v>
          </cell>
          <cell r="H585">
            <v>200</v>
          </cell>
          <cell r="I585" t="str">
            <v>Supermarket</v>
          </cell>
          <cell r="J585">
            <v>1</v>
          </cell>
          <cell r="K585">
            <v>1</v>
          </cell>
          <cell r="L585">
            <v>1</v>
          </cell>
          <cell r="M585">
            <v>1</v>
          </cell>
          <cell r="N585">
            <v>1</v>
          </cell>
          <cell r="O585">
            <v>1</v>
          </cell>
          <cell r="P585">
            <v>1</v>
          </cell>
          <cell r="Q585">
            <v>1</v>
          </cell>
          <cell r="R585">
            <v>1</v>
          </cell>
          <cell r="S585">
            <v>1</v>
          </cell>
          <cell r="T585">
            <v>1</v>
          </cell>
          <cell r="U585">
            <v>1</v>
          </cell>
          <cell r="V585">
            <v>1</v>
          </cell>
          <cell r="W585">
            <v>1</v>
          </cell>
          <cell r="X585">
            <v>1</v>
          </cell>
          <cell r="Y585">
            <v>1</v>
          </cell>
          <cell r="Z585">
            <v>1</v>
          </cell>
          <cell r="AA585">
            <v>1</v>
          </cell>
          <cell r="AB585">
            <v>1</v>
          </cell>
          <cell r="AC585">
            <v>1</v>
          </cell>
        </row>
        <row r="586">
          <cell r="A586">
            <v>11</v>
          </cell>
          <cell r="B586" t="str">
            <v>Woori Yallock</v>
          </cell>
          <cell r="C586">
            <v>115</v>
          </cell>
          <cell r="D586">
            <v>0</v>
          </cell>
          <cell r="E586">
            <v>201</v>
          </cell>
          <cell r="F586">
            <v>0</v>
          </cell>
          <cell r="G586" t="str">
            <v>Woori Yallock Bakery</v>
          </cell>
          <cell r="H586">
            <v>200</v>
          </cell>
          <cell r="I586" t="str">
            <v>Bakery</v>
          </cell>
          <cell r="J586">
            <v>1</v>
          </cell>
          <cell r="K586">
            <v>1</v>
          </cell>
          <cell r="L586">
            <v>1</v>
          </cell>
          <cell r="M586">
            <v>1</v>
          </cell>
          <cell r="N586">
            <v>1</v>
          </cell>
          <cell r="O586">
            <v>1</v>
          </cell>
          <cell r="P586">
            <v>1</v>
          </cell>
          <cell r="Q586">
            <v>1</v>
          </cell>
          <cell r="R586">
            <v>1</v>
          </cell>
          <cell r="S586">
            <v>1</v>
          </cell>
          <cell r="T586">
            <v>1</v>
          </cell>
          <cell r="U586">
            <v>1</v>
          </cell>
          <cell r="V586">
            <v>1</v>
          </cell>
          <cell r="W586">
            <v>1</v>
          </cell>
          <cell r="X586">
            <v>1</v>
          </cell>
          <cell r="Y586">
            <v>1</v>
          </cell>
          <cell r="Z586">
            <v>1</v>
          </cell>
          <cell r="AA586">
            <v>1</v>
          </cell>
          <cell r="AB586">
            <v>1</v>
          </cell>
          <cell r="AC586">
            <v>1</v>
          </cell>
        </row>
        <row r="587">
          <cell r="A587">
            <v>11</v>
          </cell>
          <cell r="B587" t="str">
            <v>Woori Yallock</v>
          </cell>
          <cell r="C587">
            <v>115</v>
          </cell>
          <cell r="D587">
            <v>0</v>
          </cell>
          <cell r="E587">
            <v>201</v>
          </cell>
          <cell r="F587">
            <v>0</v>
          </cell>
          <cell r="G587" t="str">
            <v>Wooris Pizza</v>
          </cell>
          <cell r="H587">
            <v>200</v>
          </cell>
          <cell r="I587" t="str">
            <v>Takeaway food</v>
          </cell>
          <cell r="J587">
            <v>1</v>
          </cell>
          <cell r="K587">
            <v>1</v>
          </cell>
          <cell r="L587">
            <v>1</v>
          </cell>
          <cell r="M587">
            <v>1</v>
          </cell>
          <cell r="N587">
            <v>1</v>
          </cell>
          <cell r="O587">
            <v>1</v>
          </cell>
          <cell r="P587">
            <v>1</v>
          </cell>
          <cell r="Q587">
            <v>1</v>
          </cell>
          <cell r="R587">
            <v>1</v>
          </cell>
          <cell r="S587">
            <v>1</v>
          </cell>
          <cell r="T587">
            <v>1</v>
          </cell>
          <cell r="U587">
            <v>1</v>
          </cell>
          <cell r="V587">
            <v>1</v>
          </cell>
          <cell r="W587">
            <v>1</v>
          </cell>
          <cell r="X587">
            <v>1</v>
          </cell>
          <cell r="Y587">
            <v>1</v>
          </cell>
          <cell r="Z587">
            <v>1</v>
          </cell>
          <cell r="AA587">
            <v>1</v>
          </cell>
          <cell r="AB587">
            <v>1</v>
          </cell>
          <cell r="AC587">
            <v>1</v>
          </cell>
        </row>
        <row r="588">
          <cell r="A588">
            <v>11</v>
          </cell>
          <cell r="B588" t="str">
            <v>Woori Yallock</v>
          </cell>
          <cell r="C588">
            <v>115</v>
          </cell>
          <cell r="D588">
            <v>0</v>
          </cell>
          <cell r="E588">
            <v>201</v>
          </cell>
          <cell r="F588">
            <v>0</v>
          </cell>
          <cell r="G588" t="str">
            <v>Woori Yallock Fitness Centre</v>
          </cell>
          <cell r="H588">
            <v>200</v>
          </cell>
          <cell r="I588" t="str">
            <v>Fitness Centre</v>
          </cell>
          <cell r="J588">
            <v>1</v>
          </cell>
          <cell r="K588">
            <v>1</v>
          </cell>
          <cell r="L588">
            <v>1</v>
          </cell>
          <cell r="M588">
            <v>1</v>
          </cell>
          <cell r="N588">
            <v>1</v>
          </cell>
          <cell r="O588">
            <v>1</v>
          </cell>
          <cell r="P588">
            <v>1</v>
          </cell>
          <cell r="Q588">
            <v>1</v>
          </cell>
          <cell r="R588">
            <v>1</v>
          </cell>
          <cell r="S588">
            <v>1</v>
          </cell>
          <cell r="T588">
            <v>1</v>
          </cell>
          <cell r="U588">
            <v>1</v>
          </cell>
          <cell r="V588">
            <v>1</v>
          </cell>
          <cell r="W588">
            <v>1</v>
          </cell>
          <cell r="X588">
            <v>1</v>
          </cell>
          <cell r="Y588">
            <v>1</v>
          </cell>
          <cell r="Z588">
            <v>1</v>
          </cell>
          <cell r="AA588">
            <v>1</v>
          </cell>
          <cell r="AB588">
            <v>1</v>
          </cell>
          <cell r="AC588">
            <v>1</v>
          </cell>
        </row>
        <row r="589">
          <cell r="A589">
            <v>11</v>
          </cell>
          <cell r="B589" t="str">
            <v>Woori Yallock</v>
          </cell>
          <cell r="C589">
            <v>115</v>
          </cell>
          <cell r="D589">
            <v>0</v>
          </cell>
          <cell r="E589">
            <v>201</v>
          </cell>
          <cell r="F589">
            <v>0</v>
          </cell>
          <cell r="G589" t="str">
            <v>Yarra Valley Mountain District Fgootball League</v>
          </cell>
          <cell r="H589">
            <v>200</v>
          </cell>
          <cell r="I589" t="str">
            <v>Office</v>
          </cell>
          <cell r="J589">
            <v>1</v>
          </cell>
          <cell r="K589">
            <v>1</v>
          </cell>
          <cell r="L589">
            <v>1</v>
          </cell>
          <cell r="M589">
            <v>1</v>
          </cell>
          <cell r="N589">
            <v>1</v>
          </cell>
          <cell r="O589">
            <v>1</v>
          </cell>
          <cell r="P589">
            <v>1</v>
          </cell>
          <cell r="Q589">
            <v>1</v>
          </cell>
          <cell r="R589">
            <v>1</v>
          </cell>
          <cell r="S589">
            <v>1</v>
          </cell>
          <cell r="T589">
            <v>1</v>
          </cell>
          <cell r="U589">
            <v>1</v>
          </cell>
          <cell r="V589">
            <v>1</v>
          </cell>
          <cell r="W589">
            <v>1</v>
          </cell>
          <cell r="X589">
            <v>1</v>
          </cell>
          <cell r="Y589">
            <v>1</v>
          </cell>
          <cell r="Z589">
            <v>1</v>
          </cell>
          <cell r="AA589">
            <v>1</v>
          </cell>
          <cell r="AB589">
            <v>1</v>
          </cell>
          <cell r="AC589">
            <v>1</v>
          </cell>
        </row>
        <row r="590">
          <cell r="A590">
            <v>11</v>
          </cell>
          <cell r="B590" t="str">
            <v>Woori Yallock</v>
          </cell>
          <cell r="C590">
            <v>115</v>
          </cell>
          <cell r="D590">
            <v>0</v>
          </cell>
          <cell r="E590">
            <v>201</v>
          </cell>
          <cell r="F590">
            <v>0</v>
          </cell>
          <cell r="G590" t="str">
            <v>Valley Christian Fellowship</v>
          </cell>
          <cell r="H590">
            <v>200</v>
          </cell>
          <cell r="I590" t="str">
            <v>Place of assembly</v>
          </cell>
          <cell r="J590">
            <v>1</v>
          </cell>
          <cell r="K590">
            <v>1</v>
          </cell>
          <cell r="L590">
            <v>1</v>
          </cell>
          <cell r="M590">
            <v>1</v>
          </cell>
          <cell r="N590">
            <v>1</v>
          </cell>
          <cell r="O590">
            <v>1</v>
          </cell>
          <cell r="P590">
            <v>1</v>
          </cell>
          <cell r="Q590">
            <v>1</v>
          </cell>
          <cell r="R590">
            <v>1</v>
          </cell>
          <cell r="S590">
            <v>1</v>
          </cell>
          <cell r="T590">
            <v>1</v>
          </cell>
          <cell r="U590">
            <v>1</v>
          </cell>
          <cell r="V590">
            <v>1</v>
          </cell>
          <cell r="W590">
            <v>1</v>
          </cell>
          <cell r="X590">
            <v>1</v>
          </cell>
          <cell r="Y590">
            <v>1</v>
          </cell>
          <cell r="Z590">
            <v>1</v>
          </cell>
          <cell r="AA590">
            <v>1</v>
          </cell>
          <cell r="AB590">
            <v>1</v>
          </cell>
          <cell r="AC590">
            <v>1</v>
          </cell>
        </row>
        <row r="591">
          <cell r="A591">
            <v>11</v>
          </cell>
          <cell r="B591" t="str">
            <v>Woori Yallock</v>
          </cell>
          <cell r="C591">
            <v>115</v>
          </cell>
          <cell r="D591">
            <v>0</v>
          </cell>
          <cell r="E591">
            <v>201</v>
          </cell>
          <cell r="F591">
            <v>0</v>
          </cell>
          <cell r="G591" t="str">
            <v>Lorsam Family Clinic</v>
          </cell>
          <cell r="H591">
            <v>200</v>
          </cell>
          <cell r="I591" t="str">
            <v>Family Clinic</v>
          </cell>
          <cell r="J591">
            <v>1</v>
          </cell>
          <cell r="K591">
            <v>1</v>
          </cell>
          <cell r="L591">
            <v>1</v>
          </cell>
          <cell r="M591">
            <v>1</v>
          </cell>
          <cell r="N591">
            <v>1</v>
          </cell>
          <cell r="O591">
            <v>1</v>
          </cell>
          <cell r="P591">
            <v>1</v>
          </cell>
          <cell r="Q591">
            <v>1</v>
          </cell>
          <cell r="R591">
            <v>1</v>
          </cell>
          <cell r="S591">
            <v>1</v>
          </cell>
          <cell r="T591">
            <v>1</v>
          </cell>
          <cell r="U591">
            <v>1</v>
          </cell>
          <cell r="V591">
            <v>1</v>
          </cell>
          <cell r="W591">
            <v>1</v>
          </cell>
          <cell r="X591">
            <v>1</v>
          </cell>
          <cell r="Y591">
            <v>1</v>
          </cell>
          <cell r="Z591">
            <v>1</v>
          </cell>
          <cell r="AA591">
            <v>1</v>
          </cell>
          <cell r="AB591">
            <v>1</v>
          </cell>
          <cell r="AC591">
            <v>1</v>
          </cell>
        </row>
        <row r="592">
          <cell r="A592">
            <v>11</v>
          </cell>
          <cell r="B592" t="str">
            <v>Woori Yallock</v>
          </cell>
          <cell r="C592">
            <v>115</v>
          </cell>
          <cell r="D592">
            <v>0</v>
          </cell>
          <cell r="E592">
            <v>201</v>
          </cell>
          <cell r="F592">
            <v>0</v>
          </cell>
          <cell r="G592" t="str">
            <v>Shawfire Marine</v>
          </cell>
          <cell r="H592">
            <v>200</v>
          </cell>
          <cell r="I592" t="str">
            <v>Industrial</v>
          </cell>
          <cell r="J592">
            <v>1</v>
          </cell>
          <cell r="K592">
            <v>1</v>
          </cell>
          <cell r="L592">
            <v>1</v>
          </cell>
          <cell r="M592">
            <v>1</v>
          </cell>
          <cell r="N592">
            <v>1</v>
          </cell>
          <cell r="O592">
            <v>1</v>
          </cell>
          <cell r="P592">
            <v>1</v>
          </cell>
          <cell r="Q592">
            <v>1</v>
          </cell>
          <cell r="R592">
            <v>1</v>
          </cell>
          <cell r="S592">
            <v>1</v>
          </cell>
          <cell r="T592">
            <v>1</v>
          </cell>
          <cell r="U592">
            <v>1</v>
          </cell>
          <cell r="V592">
            <v>1</v>
          </cell>
          <cell r="W592">
            <v>1</v>
          </cell>
          <cell r="X592">
            <v>1</v>
          </cell>
          <cell r="Y592">
            <v>1</v>
          </cell>
          <cell r="Z592">
            <v>1</v>
          </cell>
          <cell r="AA592">
            <v>1</v>
          </cell>
          <cell r="AB592">
            <v>1</v>
          </cell>
          <cell r="AC592">
            <v>1</v>
          </cell>
        </row>
        <row r="593">
          <cell r="A593">
            <v>11</v>
          </cell>
          <cell r="B593" t="str">
            <v>Woori Yallock</v>
          </cell>
          <cell r="C593">
            <v>115</v>
          </cell>
          <cell r="D593">
            <v>0</v>
          </cell>
          <cell r="E593">
            <v>201</v>
          </cell>
          <cell r="F593">
            <v>0</v>
          </cell>
          <cell r="G593" t="str">
            <v>Brian Voigt Automotive</v>
          </cell>
          <cell r="H593">
            <v>200</v>
          </cell>
          <cell r="I593" t="str">
            <v>Automotive</v>
          </cell>
          <cell r="J593">
            <v>1</v>
          </cell>
          <cell r="K593">
            <v>1</v>
          </cell>
          <cell r="L593">
            <v>1</v>
          </cell>
          <cell r="M593">
            <v>1</v>
          </cell>
          <cell r="N593">
            <v>1</v>
          </cell>
          <cell r="O593">
            <v>1</v>
          </cell>
          <cell r="P593">
            <v>1</v>
          </cell>
          <cell r="Q593">
            <v>1</v>
          </cell>
          <cell r="R593">
            <v>1</v>
          </cell>
          <cell r="S593">
            <v>1</v>
          </cell>
          <cell r="T593">
            <v>1</v>
          </cell>
          <cell r="U593">
            <v>1</v>
          </cell>
          <cell r="V593">
            <v>1</v>
          </cell>
          <cell r="W593">
            <v>1</v>
          </cell>
          <cell r="X593">
            <v>1</v>
          </cell>
          <cell r="Y593">
            <v>1</v>
          </cell>
          <cell r="Z593">
            <v>1</v>
          </cell>
          <cell r="AA593">
            <v>1</v>
          </cell>
          <cell r="AB593">
            <v>1</v>
          </cell>
          <cell r="AC593">
            <v>1</v>
          </cell>
        </row>
        <row r="594">
          <cell r="A594">
            <v>11</v>
          </cell>
          <cell r="B594" t="str">
            <v>Woori Yallock</v>
          </cell>
          <cell r="C594">
            <v>115</v>
          </cell>
          <cell r="D594">
            <v>0</v>
          </cell>
          <cell r="E594">
            <v>201</v>
          </cell>
          <cell r="F594">
            <v>0</v>
          </cell>
          <cell r="G594" t="str">
            <v>Kevin Leslie Automotive</v>
          </cell>
          <cell r="H594">
            <v>200</v>
          </cell>
          <cell r="I594" t="str">
            <v>Automotive</v>
          </cell>
          <cell r="J594">
            <v>1</v>
          </cell>
          <cell r="K594">
            <v>1</v>
          </cell>
          <cell r="L594">
            <v>1</v>
          </cell>
          <cell r="M594">
            <v>1</v>
          </cell>
          <cell r="N594">
            <v>1</v>
          </cell>
          <cell r="O594">
            <v>1</v>
          </cell>
          <cell r="P594">
            <v>1</v>
          </cell>
          <cell r="Q594">
            <v>1</v>
          </cell>
          <cell r="R594">
            <v>1</v>
          </cell>
          <cell r="S594">
            <v>1</v>
          </cell>
          <cell r="T594">
            <v>1</v>
          </cell>
          <cell r="U594">
            <v>1</v>
          </cell>
          <cell r="V594">
            <v>1</v>
          </cell>
          <cell r="W594">
            <v>1</v>
          </cell>
          <cell r="X594">
            <v>1</v>
          </cell>
          <cell r="Y594">
            <v>1</v>
          </cell>
          <cell r="Z594">
            <v>1</v>
          </cell>
          <cell r="AA594">
            <v>1</v>
          </cell>
          <cell r="AB594">
            <v>1</v>
          </cell>
          <cell r="AC594">
            <v>1</v>
          </cell>
        </row>
        <row r="595">
          <cell r="A595">
            <v>11</v>
          </cell>
          <cell r="B595" t="str">
            <v>Woori Yallock</v>
          </cell>
          <cell r="C595">
            <v>115</v>
          </cell>
          <cell r="D595">
            <v>0</v>
          </cell>
          <cell r="E595">
            <v>201</v>
          </cell>
          <cell r="F595">
            <v>0</v>
          </cell>
          <cell r="G595" t="str">
            <v>Woori Yallock Panel Works</v>
          </cell>
          <cell r="H595">
            <v>200</v>
          </cell>
          <cell r="I595" t="str">
            <v>Panel Works</v>
          </cell>
          <cell r="J595">
            <v>1</v>
          </cell>
          <cell r="K595">
            <v>1</v>
          </cell>
          <cell r="L595">
            <v>1</v>
          </cell>
          <cell r="M595">
            <v>1</v>
          </cell>
          <cell r="N595">
            <v>1</v>
          </cell>
          <cell r="O595">
            <v>1</v>
          </cell>
          <cell r="P595">
            <v>1</v>
          </cell>
          <cell r="Q595">
            <v>1</v>
          </cell>
          <cell r="R595">
            <v>1</v>
          </cell>
          <cell r="S595">
            <v>1</v>
          </cell>
          <cell r="T595">
            <v>1</v>
          </cell>
          <cell r="U595">
            <v>1</v>
          </cell>
          <cell r="V595">
            <v>1</v>
          </cell>
          <cell r="W595">
            <v>1</v>
          </cell>
          <cell r="X595">
            <v>1</v>
          </cell>
          <cell r="Y595">
            <v>1</v>
          </cell>
          <cell r="Z595">
            <v>1</v>
          </cell>
          <cell r="AA595">
            <v>1</v>
          </cell>
          <cell r="AB595">
            <v>1</v>
          </cell>
          <cell r="AC595">
            <v>1</v>
          </cell>
        </row>
        <row r="596">
          <cell r="A596">
            <v>11</v>
          </cell>
          <cell r="B596" t="str">
            <v>Woori Yallock</v>
          </cell>
          <cell r="C596">
            <v>115</v>
          </cell>
          <cell r="D596">
            <v>0</v>
          </cell>
          <cell r="E596">
            <v>201</v>
          </cell>
          <cell r="F596">
            <v>0</v>
          </cell>
          <cell r="G596" t="str">
            <v>Yarra Valley Timbertops</v>
          </cell>
          <cell r="H596">
            <v>200</v>
          </cell>
          <cell r="I596" t="str">
            <v>Industrial</v>
          </cell>
          <cell r="J596">
            <v>1</v>
          </cell>
          <cell r="K596">
            <v>1</v>
          </cell>
          <cell r="L596">
            <v>1</v>
          </cell>
          <cell r="M596">
            <v>1</v>
          </cell>
          <cell r="N596">
            <v>1</v>
          </cell>
          <cell r="O596">
            <v>1</v>
          </cell>
          <cell r="P596">
            <v>1</v>
          </cell>
          <cell r="Q596">
            <v>1</v>
          </cell>
          <cell r="R596">
            <v>1</v>
          </cell>
          <cell r="S596">
            <v>1</v>
          </cell>
          <cell r="T596">
            <v>1</v>
          </cell>
          <cell r="U596">
            <v>1</v>
          </cell>
          <cell r="V596">
            <v>1</v>
          </cell>
          <cell r="W596">
            <v>1</v>
          </cell>
          <cell r="X596">
            <v>1</v>
          </cell>
          <cell r="Y596">
            <v>1</v>
          </cell>
          <cell r="Z596">
            <v>1</v>
          </cell>
          <cell r="AA596">
            <v>1</v>
          </cell>
          <cell r="AB596">
            <v>1</v>
          </cell>
          <cell r="AC596">
            <v>1</v>
          </cell>
        </row>
        <row r="597">
          <cell r="A597">
            <v>11</v>
          </cell>
          <cell r="B597" t="str">
            <v>Woori Yallock</v>
          </cell>
          <cell r="C597">
            <v>115</v>
          </cell>
          <cell r="D597">
            <v>0</v>
          </cell>
          <cell r="E597">
            <v>201</v>
          </cell>
          <cell r="F597">
            <v>0</v>
          </cell>
          <cell r="G597" t="str">
            <v>Upper Yarra Auto Electric's</v>
          </cell>
          <cell r="H597">
            <v>200</v>
          </cell>
          <cell r="I597" t="str">
            <v>Auto Electric's</v>
          </cell>
          <cell r="J597">
            <v>1</v>
          </cell>
          <cell r="K597">
            <v>1</v>
          </cell>
          <cell r="L597">
            <v>1</v>
          </cell>
          <cell r="M597">
            <v>1</v>
          </cell>
          <cell r="N597">
            <v>1</v>
          </cell>
          <cell r="O597">
            <v>1</v>
          </cell>
          <cell r="P597">
            <v>1</v>
          </cell>
          <cell r="Q597">
            <v>1</v>
          </cell>
          <cell r="R597">
            <v>1</v>
          </cell>
          <cell r="S597">
            <v>1</v>
          </cell>
          <cell r="T597">
            <v>1</v>
          </cell>
          <cell r="U597">
            <v>1</v>
          </cell>
          <cell r="V597">
            <v>1</v>
          </cell>
          <cell r="W597">
            <v>1</v>
          </cell>
          <cell r="X597">
            <v>1</v>
          </cell>
          <cell r="Y597">
            <v>1</v>
          </cell>
          <cell r="Z597">
            <v>1</v>
          </cell>
          <cell r="AA597">
            <v>1</v>
          </cell>
          <cell r="AB597">
            <v>1</v>
          </cell>
          <cell r="AC597">
            <v>1</v>
          </cell>
        </row>
        <row r="598">
          <cell r="A598">
            <v>11</v>
          </cell>
          <cell r="B598" t="str">
            <v>Woori Yallock</v>
          </cell>
          <cell r="C598">
            <v>115</v>
          </cell>
          <cell r="D598">
            <v>0</v>
          </cell>
          <cell r="E598">
            <v>201</v>
          </cell>
          <cell r="F598">
            <v>0</v>
          </cell>
          <cell r="G598" t="str">
            <v>Yarra Valley Sheet Metail</v>
          </cell>
          <cell r="H598">
            <v>200</v>
          </cell>
          <cell r="I598" t="str">
            <v>Sheet Metal</v>
          </cell>
          <cell r="J598">
            <v>1</v>
          </cell>
          <cell r="K598">
            <v>1</v>
          </cell>
          <cell r="L598">
            <v>1</v>
          </cell>
          <cell r="M598">
            <v>1</v>
          </cell>
          <cell r="N598">
            <v>1</v>
          </cell>
          <cell r="O598">
            <v>1</v>
          </cell>
          <cell r="P598">
            <v>1</v>
          </cell>
          <cell r="Q598">
            <v>1</v>
          </cell>
          <cell r="R598">
            <v>1</v>
          </cell>
          <cell r="S598">
            <v>1</v>
          </cell>
          <cell r="T598">
            <v>1</v>
          </cell>
          <cell r="U598">
            <v>1</v>
          </cell>
          <cell r="V598">
            <v>1</v>
          </cell>
          <cell r="W598">
            <v>1</v>
          </cell>
          <cell r="X598">
            <v>1</v>
          </cell>
          <cell r="Y598">
            <v>1</v>
          </cell>
          <cell r="Z598">
            <v>1</v>
          </cell>
          <cell r="AA598">
            <v>1</v>
          </cell>
          <cell r="AB598">
            <v>1</v>
          </cell>
          <cell r="AC598">
            <v>1</v>
          </cell>
        </row>
        <row r="599">
          <cell r="A599">
            <v>11</v>
          </cell>
          <cell r="B599" t="str">
            <v>Woori Yallock</v>
          </cell>
          <cell r="C599">
            <v>115</v>
          </cell>
          <cell r="D599">
            <v>0</v>
          </cell>
          <cell r="E599">
            <v>201</v>
          </cell>
          <cell r="F599">
            <v>0</v>
          </cell>
          <cell r="G599" t="str">
            <v>Yarra Valley Radiators</v>
          </cell>
          <cell r="H599">
            <v>200</v>
          </cell>
          <cell r="I599" t="str">
            <v>Automotive</v>
          </cell>
          <cell r="J599">
            <v>1</v>
          </cell>
          <cell r="K599">
            <v>1</v>
          </cell>
          <cell r="L599">
            <v>1</v>
          </cell>
          <cell r="M599">
            <v>1</v>
          </cell>
          <cell r="N599">
            <v>1</v>
          </cell>
          <cell r="O599">
            <v>1</v>
          </cell>
          <cell r="P599">
            <v>1</v>
          </cell>
          <cell r="Q599">
            <v>1</v>
          </cell>
          <cell r="R599">
            <v>1</v>
          </cell>
          <cell r="S599">
            <v>1</v>
          </cell>
          <cell r="T599">
            <v>1</v>
          </cell>
          <cell r="U599">
            <v>1</v>
          </cell>
          <cell r="V599">
            <v>1</v>
          </cell>
          <cell r="W599">
            <v>1</v>
          </cell>
          <cell r="X599">
            <v>1</v>
          </cell>
          <cell r="Y599">
            <v>1</v>
          </cell>
          <cell r="Z599">
            <v>1</v>
          </cell>
          <cell r="AA599">
            <v>1</v>
          </cell>
          <cell r="AB599">
            <v>1</v>
          </cell>
          <cell r="AC599">
            <v>1</v>
          </cell>
        </row>
        <row r="600">
          <cell r="A600">
            <v>11</v>
          </cell>
          <cell r="B600" t="str">
            <v>Woori Yallock</v>
          </cell>
          <cell r="C600">
            <v>115</v>
          </cell>
          <cell r="D600">
            <v>0</v>
          </cell>
          <cell r="E600">
            <v>201</v>
          </cell>
          <cell r="F600">
            <v>0</v>
          </cell>
          <cell r="G600" t="str">
            <v>Cook Engineering</v>
          </cell>
          <cell r="H600">
            <v>200</v>
          </cell>
          <cell r="I600" t="str">
            <v>Industrial</v>
          </cell>
          <cell r="J600">
            <v>1</v>
          </cell>
          <cell r="K600">
            <v>1</v>
          </cell>
          <cell r="L600">
            <v>1</v>
          </cell>
          <cell r="M600">
            <v>1</v>
          </cell>
          <cell r="N600">
            <v>1</v>
          </cell>
          <cell r="O600">
            <v>1</v>
          </cell>
          <cell r="P600">
            <v>1</v>
          </cell>
          <cell r="Q600">
            <v>1</v>
          </cell>
          <cell r="R600">
            <v>1</v>
          </cell>
          <cell r="S600">
            <v>1</v>
          </cell>
          <cell r="T600">
            <v>1</v>
          </cell>
          <cell r="U600">
            <v>1</v>
          </cell>
          <cell r="V600">
            <v>1</v>
          </cell>
          <cell r="W600">
            <v>1</v>
          </cell>
          <cell r="X600">
            <v>1</v>
          </cell>
          <cell r="Y600">
            <v>1</v>
          </cell>
          <cell r="Z600">
            <v>1</v>
          </cell>
          <cell r="AA600">
            <v>1</v>
          </cell>
          <cell r="AB600">
            <v>1</v>
          </cell>
          <cell r="AC600">
            <v>1</v>
          </cell>
        </row>
        <row r="601">
          <cell r="A601">
            <v>11</v>
          </cell>
          <cell r="B601" t="str">
            <v>Woori Yallock</v>
          </cell>
          <cell r="C601">
            <v>115</v>
          </cell>
          <cell r="D601">
            <v>0</v>
          </cell>
          <cell r="E601">
            <v>201</v>
          </cell>
          <cell r="F601">
            <v>0</v>
          </cell>
          <cell r="G601" t="str">
            <v>Valley Cabinets and Joinery</v>
          </cell>
          <cell r="H601">
            <v>200</v>
          </cell>
          <cell r="I601" t="str">
            <v>Industrial</v>
          </cell>
          <cell r="J601">
            <v>1</v>
          </cell>
          <cell r="K601">
            <v>1</v>
          </cell>
          <cell r="L601">
            <v>1</v>
          </cell>
          <cell r="M601">
            <v>1</v>
          </cell>
          <cell r="N601">
            <v>1</v>
          </cell>
          <cell r="O601">
            <v>1</v>
          </cell>
          <cell r="P601">
            <v>1</v>
          </cell>
          <cell r="Q601">
            <v>1</v>
          </cell>
          <cell r="R601">
            <v>1</v>
          </cell>
          <cell r="S601">
            <v>1</v>
          </cell>
          <cell r="T601">
            <v>1</v>
          </cell>
          <cell r="U601">
            <v>1</v>
          </cell>
          <cell r="V601">
            <v>1</v>
          </cell>
          <cell r="W601">
            <v>1</v>
          </cell>
          <cell r="X601">
            <v>1</v>
          </cell>
          <cell r="Y601">
            <v>1</v>
          </cell>
          <cell r="Z601">
            <v>1</v>
          </cell>
          <cell r="AA601">
            <v>1</v>
          </cell>
          <cell r="AB601">
            <v>1</v>
          </cell>
          <cell r="AC601">
            <v>1</v>
          </cell>
        </row>
        <row r="602">
          <cell r="A602">
            <v>11</v>
          </cell>
          <cell r="B602" t="str">
            <v>Woori Yallock</v>
          </cell>
          <cell r="C602">
            <v>115</v>
          </cell>
          <cell r="D602">
            <v>0</v>
          </cell>
          <cell r="E602">
            <v>201</v>
          </cell>
          <cell r="F602">
            <v>0</v>
          </cell>
          <cell r="G602" t="str">
            <v>Seville Printing</v>
          </cell>
          <cell r="H602">
            <v>200</v>
          </cell>
          <cell r="I602" t="str">
            <v>Printing</v>
          </cell>
          <cell r="J602">
            <v>1</v>
          </cell>
          <cell r="K602">
            <v>1</v>
          </cell>
          <cell r="L602">
            <v>1</v>
          </cell>
          <cell r="M602">
            <v>1</v>
          </cell>
          <cell r="N602">
            <v>1</v>
          </cell>
          <cell r="O602">
            <v>1</v>
          </cell>
          <cell r="P602">
            <v>1</v>
          </cell>
          <cell r="Q602">
            <v>1</v>
          </cell>
          <cell r="R602">
            <v>1</v>
          </cell>
          <cell r="S602">
            <v>1</v>
          </cell>
          <cell r="T602">
            <v>1</v>
          </cell>
          <cell r="U602">
            <v>1</v>
          </cell>
          <cell r="V602">
            <v>1</v>
          </cell>
          <cell r="W602">
            <v>1</v>
          </cell>
          <cell r="X602">
            <v>1</v>
          </cell>
          <cell r="Y602">
            <v>1</v>
          </cell>
          <cell r="Z602">
            <v>1</v>
          </cell>
          <cell r="AA602">
            <v>1</v>
          </cell>
          <cell r="AB602">
            <v>1</v>
          </cell>
          <cell r="AC602">
            <v>1</v>
          </cell>
        </row>
        <row r="603">
          <cell r="A603">
            <v>11</v>
          </cell>
          <cell r="B603" t="str">
            <v>Woori Yallock</v>
          </cell>
          <cell r="C603">
            <v>115</v>
          </cell>
          <cell r="D603">
            <v>0</v>
          </cell>
          <cell r="E603">
            <v>201</v>
          </cell>
          <cell r="F603">
            <v>0</v>
          </cell>
          <cell r="G603" t="str">
            <v>Woori Yallock Auto Electrics</v>
          </cell>
          <cell r="H603">
            <v>200</v>
          </cell>
          <cell r="I603" t="str">
            <v>Auto Electrics</v>
          </cell>
          <cell r="J603">
            <v>1</v>
          </cell>
          <cell r="K603">
            <v>1</v>
          </cell>
          <cell r="L603">
            <v>1</v>
          </cell>
          <cell r="M603">
            <v>1</v>
          </cell>
          <cell r="N603">
            <v>1</v>
          </cell>
          <cell r="O603">
            <v>1</v>
          </cell>
          <cell r="P603">
            <v>1</v>
          </cell>
          <cell r="Q603">
            <v>1</v>
          </cell>
          <cell r="R603">
            <v>1</v>
          </cell>
          <cell r="S603">
            <v>1</v>
          </cell>
          <cell r="T603">
            <v>1</v>
          </cell>
          <cell r="U603">
            <v>1</v>
          </cell>
          <cell r="V603">
            <v>1</v>
          </cell>
          <cell r="W603">
            <v>1</v>
          </cell>
          <cell r="X603">
            <v>1</v>
          </cell>
          <cell r="Y603">
            <v>1</v>
          </cell>
          <cell r="Z603">
            <v>1</v>
          </cell>
          <cell r="AA603">
            <v>1</v>
          </cell>
          <cell r="AB603">
            <v>1</v>
          </cell>
          <cell r="AC603">
            <v>1</v>
          </cell>
        </row>
        <row r="604">
          <cell r="A604">
            <v>11</v>
          </cell>
          <cell r="B604" t="str">
            <v>Woori Yallock</v>
          </cell>
          <cell r="C604">
            <v>115</v>
          </cell>
          <cell r="D604">
            <v>0</v>
          </cell>
          <cell r="E604">
            <v>201</v>
          </cell>
          <cell r="F604">
            <v>0</v>
          </cell>
          <cell r="G604" t="str">
            <v>Calulu Park Vineyard &amp; Berry Farm</v>
          </cell>
          <cell r="H604">
            <v>200</v>
          </cell>
          <cell r="I604" t="str">
            <v>Vineyard &amp; berry farm</v>
          </cell>
          <cell r="J604">
            <v>1</v>
          </cell>
          <cell r="K604">
            <v>1</v>
          </cell>
          <cell r="L604">
            <v>1</v>
          </cell>
          <cell r="M604">
            <v>1</v>
          </cell>
          <cell r="N604">
            <v>1</v>
          </cell>
          <cell r="O604">
            <v>1</v>
          </cell>
          <cell r="P604">
            <v>1</v>
          </cell>
          <cell r="Q604">
            <v>1</v>
          </cell>
          <cell r="R604">
            <v>1</v>
          </cell>
          <cell r="S604">
            <v>1</v>
          </cell>
          <cell r="T604">
            <v>1</v>
          </cell>
          <cell r="U604">
            <v>1</v>
          </cell>
          <cell r="V604">
            <v>1</v>
          </cell>
          <cell r="W604">
            <v>1</v>
          </cell>
          <cell r="X604">
            <v>1</v>
          </cell>
          <cell r="Y604">
            <v>1</v>
          </cell>
          <cell r="Z604">
            <v>1</v>
          </cell>
          <cell r="AA604">
            <v>1</v>
          </cell>
          <cell r="AB604">
            <v>1</v>
          </cell>
          <cell r="AC604">
            <v>1</v>
          </cell>
        </row>
        <row r="605">
          <cell r="A605">
            <v>11</v>
          </cell>
          <cell r="B605" t="str">
            <v>Woori Yallock</v>
          </cell>
          <cell r="C605">
            <v>115</v>
          </cell>
          <cell r="D605">
            <v>0</v>
          </cell>
          <cell r="E605">
            <v>201</v>
          </cell>
          <cell r="F605">
            <v>0</v>
          </cell>
          <cell r="G605" t="str">
            <v>CG &amp; DE Voigt</v>
          </cell>
          <cell r="H605">
            <v>200</v>
          </cell>
          <cell r="I605" t="str">
            <v>Flower growers</v>
          </cell>
          <cell r="J605">
            <v>1</v>
          </cell>
          <cell r="K605">
            <v>1</v>
          </cell>
          <cell r="L605">
            <v>1</v>
          </cell>
          <cell r="M605">
            <v>1</v>
          </cell>
          <cell r="N605">
            <v>1</v>
          </cell>
          <cell r="O605">
            <v>1</v>
          </cell>
          <cell r="P605">
            <v>1</v>
          </cell>
          <cell r="Q605">
            <v>1</v>
          </cell>
          <cell r="R605">
            <v>1</v>
          </cell>
          <cell r="S605">
            <v>1</v>
          </cell>
          <cell r="T605">
            <v>1</v>
          </cell>
          <cell r="U605">
            <v>1</v>
          </cell>
          <cell r="V605">
            <v>1</v>
          </cell>
          <cell r="W605">
            <v>1</v>
          </cell>
          <cell r="X605">
            <v>1</v>
          </cell>
          <cell r="Y605">
            <v>1</v>
          </cell>
          <cell r="Z605">
            <v>1</v>
          </cell>
          <cell r="AA605">
            <v>1</v>
          </cell>
          <cell r="AB605">
            <v>1</v>
          </cell>
          <cell r="AC605">
            <v>1</v>
          </cell>
        </row>
        <row r="606">
          <cell r="A606">
            <v>16</v>
          </cell>
          <cell r="B606" t="str">
            <v>Yarra Glen</v>
          </cell>
          <cell r="C606">
            <v>115</v>
          </cell>
          <cell r="D606">
            <v>0</v>
          </cell>
          <cell r="E606">
            <v>201</v>
          </cell>
          <cell r="F606">
            <v>0</v>
          </cell>
          <cell r="G606" t="str">
            <v>Yarra Glen Pre School</v>
          </cell>
          <cell r="H606">
            <v>200</v>
          </cell>
          <cell r="I606" t="str">
            <v>Pre School</v>
          </cell>
          <cell r="J606">
            <v>1</v>
          </cell>
          <cell r="K606">
            <v>1</v>
          </cell>
          <cell r="L606">
            <v>1</v>
          </cell>
          <cell r="M606">
            <v>1</v>
          </cell>
          <cell r="N606">
            <v>1</v>
          </cell>
          <cell r="O606">
            <v>1</v>
          </cell>
          <cell r="P606">
            <v>1</v>
          </cell>
          <cell r="Q606">
            <v>1</v>
          </cell>
          <cell r="R606">
            <v>1</v>
          </cell>
          <cell r="S606">
            <v>1</v>
          </cell>
          <cell r="T606">
            <v>1</v>
          </cell>
          <cell r="U606">
            <v>1</v>
          </cell>
          <cell r="V606">
            <v>1</v>
          </cell>
          <cell r="W606">
            <v>1</v>
          </cell>
          <cell r="X606">
            <v>1</v>
          </cell>
          <cell r="Y606">
            <v>1</v>
          </cell>
          <cell r="Z606">
            <v>1</v>
          </cell>
          <cell r="AA606">
            <v>1</v>
          </cell>
          <cell r="AB606">
            <v>1</v>
          </cell>
          <cell r="AC606">
            <v>1</v>
          </cell>
        </row>
        <row r="607">
          <cell r="A607">
            <v>16</v>
          </cell>
          <cell r="B607" t="str">
            <v>Yarra Glen</v>
          </cell>
          <cell r="C607">
            <v>115</v>
          </cell>
          <cell r="D607">
            <v>0</v>
          </cell>
          <cell r="E607">
            <v>201</v>
          </cell>
          <cell r="F607">
            <v>0</v>
          </cell>
          <cell r="G607" t="str">
            <v>Yarra Glen Primary School</v>
          </cell>
          <cell r="H607">
            <v>200</v>
          </cell>
          <cell r="I607" t="str">
            <v>Primary school</v>
          </cell>
          <cell r="J607">
            <v>1</v>
          </cell>
          <cell r="K607">
            <v>1</v>
          </cell>
          <cell r="L607">
            <v>1</v>
          </cell>
          <cell r="M607">
            <v>1</v>
          </cell>
          <cell r="N607">
            <v>1</v>
          </cell>
          <cell r="O607">
            <v>1</v>
          </cell>
          <cell r="P607">
            <v>1</v>
          </cell>
          <cell r="Q607">
            <v>1</v>
          </cell>
          <cell r="R607">
            <v>1</v>
          </cell>
          <cell r="S607">
            <v>1</v>
          </cell>
          <cell r="T607">
            <v>1</v>
          </cell>
          <cell r="U607">
            <v>1</v>
          </cell>
          <cell r="V607">
            <v>1</v>
          </cell>
          <cell r="W607">
            <v>1</v>
          </cell>
          <cell r="X607">
            <v>1</v>
          </cell>
          <cell r="Y607">
            <v>1</v>
          </cell>
          <cell r="Z607">
            <v>1</v>
          </cell>
          <cell r="AA607">
            <v>1</v>
          </cell>
          <cell r="AB607">
            <v>1</v>
          </cell>
          <cell r="AC607">
            <v>1</v>
          </cell>
        </row>
        <row r="608">
          <cell r="A608">
            <v>16</v>
          </cell>
          <cell r="B608" t="str">
            <v>Yarra Glen</v>
          </cell>
          <cell r="C608">
            <v>115</v>
          </cell>
          <cell r="D608">
            <v>0</v>
          </cell>
          <cell r="E608">
            <v>201</v>
          </cell>
          <cell r="F608">
            <v>0</v>
          </cell>
          <cell r="G608" t="str">
            <v>Yarra Glen Child Care</v>
          </cell>
          <cell r="H608">
            <v>200</v>
          </cell>
          <cell r="I608" t="str">
            <v>Child Care</v>
          </cell>
          <cell r="J608">
            <v>1</v>
          </cell>
          <cell r="K608">
            <v>1</v>
          </cell>
          <cell r="L608">
            <v>1</v>
          </cell>
          <cell r="M608">
            <v>1</v>
          </cell>
          <cell r="N608">
            <v>1</v>
          </cell>
          <cell r="O608">
            <v>1</v>
          </cell>
          <cell r="P608">
            <v>1</v>
          </cell>
          <cell r="Q608">
            <v>1</v>
          </cell>
          <cell r="R608">
            <v>1</v>
          </cell>
          <cell r="S608">
            <v>1</v>
          </cell>
          <cell r="T608">
            <v>1</v>
          </cell>
          <cell r="U608">
            <v>1</v>
          </cell>
          <cell r="V608">
            <v>1</v>
          </cell>
          <cell r="W608">
            <v>1</v>
          </cell>
          <cell r="X608">
            <v>1</v>
          </cell>
          <cell r="Y608">
            <v>1</v>
          </cell>
          <cell r="Z608">
            <v>1</v>
          </cell>
          <cell r="AA608">
            <v>1</v>
          </cell>
          <cell r="AB608">
            <v>1</v>
          </cell>
          <cell r="AC608">
            <v>1</v>
          </cell>
        </row>
        <row r="609">
          <cell r="A609">
            <v>16</v>
          </cell>
          <cell r="B609" t="str">
            <v>Yarra Glen</v>
          </cell>
          <cell r="C609">
            <v>115</v>
          </cell>
          <cell r="D609">
            <v>0</v>
          </cell>
          <cell r="E609">
            <v>201</v>
          </cell>
          <cell r="F609">
            <v>0</v>
          </cell>
          <cell r="G609" t="str">
            <v>Yarra Glen senior Citizens</v>
          </cell>
          <cell r="H609">
            <v>200</v>
          </cell>
          <cell r="I609" t="str">
            <v>Entertainment</v>
          </cell>
          <cell r="J609">
            <v>1</v>
          </cell>
          <cell r="K609">
            <v>1</v>
          </cell>
          <cell r="L609">
            <v>1</v>
          </cell>
          <cell r="M609">
            <v>1</v>
          </cell>
          <cell r="N609">
            <v>1</v>
          </cell>
          <cell r="O609">
            <v>1</v>
          </cell>
          <cell r="P609">
            <v>1</v>
          </cell>
          <cell r="Q609">
            <v>1</v>
          </cell>
          <cell r="R609">
            <v>1</v>
          </cell>
          <cell r="S609">
            <v>1</v>
          </cell>
          <cell r="T609">
            <v>1</v>
          </cell>
          <cell r="U609">
            <v>1</v>
          </cell>
          <cell r="V609">
            <v>1</v>
          </cell>
          <cell r="W609">
            <v>1</v>
          </cell>
          <cell r="X609">
            <v>1</v>
          </cell>
          <cell r="Y609">
            <v>1</v>
          </cell>
          <cell r="Z609">
            <v>1</v>
          </cell>
          <cell r="AA609">
            <v>1</v>
          </cell>
          <cell r="AB609">
            <v>1</v>
          </cell>
          <cell r="AC609">
            <v>1</v>
          </cell>
        </row>
        <row r="610">
          <cell r="A610">
            <v>16</v>
          </cell>
          <cell r="B610" t="str">
            <v>Yarra Glen</v>
          </cell>
          <cell r="C610">
            <v>115</v>
          </cell>
          <cell r="D610">
            <v>0</v>
          </cell>
          <cell r="E610">
            <v>201</v>
          </cell>
          <cell r="F610">
            <v>0</v>
          </cell>
          <cell r="G610" t="str">
            <v>Yarra Glen Grand Hotel</v>
          </cell>
          <cell r="H610">
            <v>200</v>
          </cell>
          <cell r="I610" t="str">
            <v>Hotel</v>
          </cell>
          <cell r="J610">
            <v>1</v>
          </cell>
          <cell r="K610">
            <v>1</v>
          </cell>
          <cell r="L610">
            <v>1</v>
          </cell>
          <cell r="M610">
            <v>1</v>
          </cell>
          <cell r="N610">
            <v>1</v>
          </cell>
          <cell r="O610">
            <v>1</v>
          </cell>
          <cell r="P610">
            <v>1</v>
          </cell>
          <cell r="Q610">
            <v>1</v>
          </cell>
          <cell r="R610">
            <v>1</v>
          </cell>
          <cell r="S610">
            <v>1</v>
          </cell>
          <cell r="T610">
            <v>1</v>
          </cell>
          <cell r="U610">
            <v>1</v>
          </cell>
          <cell r="V610">
            <v>1</v>
          </cell>
          <cell r="W610">
            <v>1</v>
          </cell>
          <cell r="X610">
            <v>1</v>
          </cell>
          <cell r="Y610">
            <v>1</v>
          </cell>
          <cell r="Z610">
            <v>1</v>
          </cell>
          <cell r="AA610">
            <v>1</v>
          </cell>
          <cell r="AB610">
            <v>1</v>
          </cell>
          <cell r="AC610">
            <v>1</v>
          </cell>
        </row>
        <row r="611">
          <cell r="A611">
            <v>16</v>
          </cell>
          <cell r="B611" t="str">
            <v>Yarra Glen</v>
          </cell>
          <cell r="C611">
            <v>115</v>
          </cell>
          <cell r="D611">
            <v>0</v>
          </cell>
          <cell r="E611">
            <v>201</v>
          </cell>
          <cell r="F611">
            <v>0</v>
          </cell>
          <cell r="G611" t="str">
            <v>Yarra Glen Racing Club</v>
          </cell>
          <cell r="H611">
            <v>200</v>
          </cell>
          <cell r="I611" t="str">
            <v>Function Centre</v>
          </cell>
          <cell r="J611">
            <v>1</v>
          </cell>
          <cell r="K611">
            <v>1</v>
          </cell>
          <cell r="L611">
            <v>1</v>
          </cell>
          <cell r="M611">
            <v>1</v>
          </cell>
          <cell r="N611">
            <v>1</v>
          </cell>
          <cell r="O611">
            <v>1</v>
          </cell>
          <cell r="P611">
            <v>1</v>
          </cell>
          <cell r="Q611">
            <v>1</v>
          </cell>
          <cell r="R611">
            <v>1</v>
          </cell>
          <cell r="S611">
            <v>1</v>
          </cell>
          <cell r="T611">
            <v>1</v>
          </cell>
          <cell r="U611">
            <v>1</v>
          </cell>
          <cell r="V611">
            <v>1</v>
          </cell>
          <cell r="W611">
            <v>1</v>
          </cell>
          <cell r="X611">
            <v>1</v>
          </cell>
          <cell r="Y611">
            <v>1</v>
          </cell>
          <cell r="Z611">
            <v>1</v>
          </cell>
          <cell r="AA611">
            <v>1</v>
          </cell>
          <cell r="AB611">
            <v>1</v>
          </cell>
          <cell r="AC611">
            <v>1</v>
          </cell>
        </row>
        <row r="612">
          <cell r="A612">
            <v>16</v>
          </cell>
          <cell r="B612" t="str">
            <v>Yarra Glen</v>
          </cell>
          <cell r="C612">
            <v>115</v>
          </cell>
          <cell r="D612">
            <v>0</v>
          </cell>
          <cell r="E612">
            <v>201</v>
          </cell>
          <cell r="F612">
            <v>0</v>
          </cell>
          <cell r="G612" t="str">
            <v>La Porcetta Restaurant</v>
          </cell>
          <cell r="H612">
            <v>200</v>
          </cell>
          <cell r="I612" t="str">
            <v>Restaurant</v>
          </cell>
          <cell r="J612">
            <v>1</v>
          </cell>
          <cell r="K612">
            <v>1</v>
          </cell>
          <cell r="L612">
            <v>1</v>
          </cell>
          <cell r="M612">
            <v>1</v>
          </cell>
          <cell r="N612">
            <v>1</v>
          </cell>
          <cell r="O612">
            <v>1</v>
          </cell>
          <cell r="P612">
            <v>1</v>
          </cell>
          <cell r="Q612">
            <v>1</v>
          </cell>
          <cell r="R612">
            <v>1</v>
          </cell>
          <cell r="S612">
            <v>1</v>
          </cell>
          <cell r="T612">
            <v>1</v>
          </cell>
          <cell r="U612">
            <v>1</v>
          </cell>
          <cell r="V612">
            <v>1</v>
          </cell>
          <cell r="W612">
            <v>1</v>
          </cell>
          <cell r="X612">
            <v>1</v>
          </cell>
          <cell r="Y612">
            <v>1</v>
          </cell>
          <cell r="Z612">
            <v>1</v>
          </cell>
          <cell r="AA612">
            <v>1</v>
          </cell>
          <cell r="AB612">
            <v>1</v>
          </cell>
          <cell r="AC612">
            <v>1</v>
          </cell>
        </row>
        <row r="613">
          <cell r="A613">
            <v>16</v>
          </cell>
          <cell r="B613" t="str">
            <v>Yarra Glen</v>
          </cell>
          <cell r="C613">
            <v>115</v>
          </cell>
          <cell r="D613">
            <v>0</v>
          </cell>
          <cell r="E613">
            <v>201</v>
          </cell>
          <cell r="F613">
            <v>0</v>
          </cell>
          <cell r="G613" t="str">
            <v>Watsons in Yarra Valley</v>
          </cell>
          <cell r="H613">
            <v>200</v>
          </cell>
          <cell r="I613" t="str">
            <v>Restaurant</v>
          </cell>
          <cell r="J613">
            <v>1</v>
          </cell>
          <cell r="K613">
            <v>1</v>
          </cell>
          <cell r="L613">
            <v>1</v>
          </cell>
          <cell r="M613">
            <v>1</v>
          </cell>
          <cell r="N613">
            <v>1</v>
          </cell>
          <cell r="O613">
            <v>1</v>
          </cell>
          <cell r="P613">
            <v>1</v>
          </cell>
          <cell r="Q613">
            <v>1</v>
          </cell>
          <cell r="R613">
            <v>1</v>
          </cell>
          <cell r="S613">
            <v>1</v>
          </cell>
          <cell r="T613">
            <v>1</v>
          </cell>
          <cell r="U613">
            <v>1</v>
          </cell>
          <cell r="V613">
            <v>1</v>
          </cell>
          <cell r="W613">
            <v>1</v>
          </cell>
          <cell r="X613">
            <v>1</v>
          </cell>
          <cell r="Y613">
            <v>1</v>
          </cell>
          <cell r="Z613">
            <v>1</v>
          </cell>
          <cell r="AA613">
            <v>1</v>
          </cell>
          <cell r="AB613">
            <v>1</v>
          </cell>
          <cell r="AC613">
            <v>1</v>
          </cell>
        </row>
        <row r="614">
          <cell r="A614">
            <v>16</v>
          </cell>
          <cell r="B614" t="str">
            <v>Yarra Glen</v>
          </cell>
          <cell r="C614">
            <v>115</v>
          </cell>
          <cell r="D614">
            <v>0</v>
          </cell>
          <cell r="E614">
            <v>201</v>
          </cell>
          <cell r="F614">
            <v>0</v>
          </cell>
          <cell r="G614" t="str">
            <v>Yarra Glen Bakehouse</v>
          </cell>
          <cell r="H614">
            <v>200</v>
          </cell>
          <cell r="I614" t="str">
            <v>Bakery</v>
          </cell>
          <cell r="J614">
            <v>1</v>
          </cell>
          <cell r="K614">
            <v>1</v>
          </cell>
          <cell r="L614">
            <v>1</v>
          </cell>
          <cell r="M614">
            <v>1</v>
          </cell>
          <cell r="N614">
            <v>1</v>
          </cell>
          <cell r="O614">
            <v>1</v>
          </cell>
          <cell r="P614">
            <v>1</v>
          </cell>
          <cell r="Q614">
            <v>1</v>
          </cell>
          <cell r="R614">
            <v>1</v>
          </cell>
          <cell r="S614">
            <v>1</v>
          </cell>
          <cell r="T614">
            <v>1</v>
          </cell>
          <cell r="U614">
            <v>1</v>
          </cell>
          <cell r="V614">
            <v>1</v>
          </cell>
          <cell r="W614">
            <v>1</v>
          </cell>
          <cell r="X614">
            <v>1</v>
          </cell>
          <cell r="Y614">
            <v>1</v>
          </cell>
          <cell r="Z614">
            <v>1</v>
          </cell>
          <cell r="AA614">
            <v>1</v>
          </cell>
          <cell r="AB614">
            <v>1</v>
          </cell>
          <cell r="AC614">
            <v>1</v>
          </cell>
        </row>
        <row r="615">
          <cell r="A615">
            <v>16</v>
          </cell>
          <cell r="B615" t="str">
            <v>Yarra Glen</v>
          </cell>
          <cell r="C615">
            <v>115</v>
          </cell>
          <cell r="D615">
            <v>0</v>
          </cell>
          <cell r="E615">
            <v>201</v>
          </cell>
          <cell r="F615">
            <v>0</v>
          </cell>
          <cell r="G615" t="str">
            <v>Yarra Glenn Café &amp; Store</v>
          </cell>
          <cell r="H615">
            <v>200</v>
          </cell>
          <cell r="I615" t="str">
            <v>Café &amp; takeaway food</v>
          </cell>
          <cell r="J615">
            <v>1</v>
          </cell>
          <cell r="K615">
            <v>1</v>
          </cell>
          <cell r="L615">
            <v>1</v>
          </cell>
          <cell r="M615">
            <v>1</v>
          </cell>
          <cell r="N615">
            <v>1</v>
          </cell>
          <cell r="O615">
            <v>1</v>
          </cell>
          <cell r="P615">
            <v>1</v>
          </cell>
          <cell r="Q615">
            <v>1</v>
          </cell>
          <cell r="R615">
            <v>1</v>
          </cell>
          <cell r="S615">
            <v>1</v>
          </cell>
          <cell r="T615">
            <v>1</v>
          </cell>
          <cell r="U615">
            <v>1</v>
          </cell>
          <cell r="V615">
            <v>1</v>
          </cell>
          <cell r="W615">
            <v>1</v>
          </cell>
          <cell r="X615">
            <v>1</v>
          </cell>
          <cell r="Y615">
            <v>1</v>
          </cell>
          <cell r="Z615">
            <v>1</v>
          </cell>
          <cell r="AA615">
            <v>1</v>
          </cell>
          <cell r="AB615">
            <v>1</v>
          </cell>
          <cell r="AC615">
            <v>1</v>
          </cell>
        </row>
        <row r="616">
          <cell r="A616">
            <v>16</v>
          </cell>
          <cell r="B616" t="str">
            <v>Yarra Glen</v>
          </cell>
          <cell r="C616">
            <v>115</v>
          </cell>
          <cell r="D616">
            <v>0</v>
          </cell>
          <cell r="E616">
            <v>201</v>
          </cell>
          <cell r="F616">
            <v>0</v>
          </cell>
          <cell r="G616" t="str">
            <v>Spotswood Holdings Pty Ltd</v>
          </cell>
          <cell r="H616">
            <v>200</v>
          </cell>
          <cell r="I616" t="str">
            <v>Commercial</v>
          </cell>
          <cell r="J616">
            <v>1</v>
          </cell>
          <cell r="K616">
            <v>1</v>
          </cell>
          <cell r="L616">
            <v>1</v>
          </cell>
          <cell r="M616">
            <v>1</v>
          </cell>
          <cell r="N616">
            <v>1</v>
          </cell>
          <cell r="O616">
            <v>1</v>
          </cell>
          <cell r="P616">
            <v>1</v>
          </cell>
          <cell r="Q616">
            <v>1</v>
          </cell>
          <cell r="R616">
            <v>1</v>
          </cell>
          <cell r="S616">
            <v>1</v>
          </cell>
          <cell r="T616">
            <v>1</v>
          </cell>
          <cell r="U616">
            <v>1</v>
          </cell>
          <cell r="V616">
            <v>1</v>
          </cell>
          <cell r="W616">
            <v>1</v>
          </cell>
          <cell r="X616">
            <v>1</v>
          </cell>
          <cell r="Y616">
            <v>1</v>
          </cell>
          <cell r="Z616">
            <v>1</v>
          </cell>
          <cell r="AA616">
            <v>1</v>
          </cell>
          <cell r="AB616">
            <v>1</v>
          </cell>
          <cell r="AC616">
            <v>1</v>
          </cell>
        </row>
        <row r="617">
          <cell r="A617">
            <v>16</v>
          </cell>
          <cell r="B617" t="str">
            <v>Yarra Glen</v>
          </cell>
          <cell r="C617">
            <v>115</v>
          </cell>
          <cell r="D617">
            <v>0</v>
          </cell>
          <cell r="E617">
            <v>201</v>
          </cell>
          <cell r="F617">
            <v>0</v>
          </cell>
          <cell r="G617" t="str">
            <v>Yarra Glenn Licenced Supermarket</v>
          </cell>
          <cell r="H617">
            <v>200</v>
          </cell>
          <cell r="I617" t="str">
            <v>Supermarket</v>
          </cell>
          <cell r="J617">
            <v>1</v>
          </cell>
          <cell r="K617">
            <v>1</v>
          </cell>
          <cell r="L617">
            <v>1</v>
          </cell>
          <cell r="M617">
            <v>1</v>
          </cell>
          <cell r="N617">
            <v>1</v>
          </cell>
          <cell r="O617">
            <v>1</v>
          </cell>
          <cell r="P617">
            <v>1</v>
          </cell>
          <cell r="Q617">
            <v>1</v>
          </cell>
          <cell r="R617">
            <v>1</v>
          </cell>
          <cell r="S617">
            <v>1</v>
          </cell>
          <cell r="T617">
            <v>1</v>
          </cell>
          <cell r="U617">
            <v>1</v>
          </cell>
          <cell r="V617">
            <v>1</v>
          </cell>
          <cell r="W617">
            <v>1</v>
          </cell>
          <cell r="X617">
            <v>1</v>
          </cell>
          <cell r="Y617">
            <v>1</v>
          </cell>
          <cell r="Z617">
            <v>1</v>
          </cell>
          <cell r="AA617">
            <v>1</v>
          </cell>
          <cell r="AB617">
            <v>1</v>
          </cell>
          <cell r="AC617">
            <v>1</v>
          </cell>
        </row>
        <row r="618">
          <cell r="A618">
            <v>51</v>
          </cell>
          <cell r="B618" t="str">
            <v>Yarra Junction</v>
          </cell>
          <cell r="C618">
            <v>115</v>
          </cell>
          <cell r="D618">
            <v>0</v>
          </cell>
          <cell r="E618">
            <v>201</v>
          </cell>
          <cell r="F618">
            <v>0</v>
          </cell>
          <cell r="G618" t="str">
            <v>All Saints Pre School</v>
          </cell>
          <cell r="H618">
            <v>200</v>
          </cell>
          <cell r="I618" t="str">
            <v>Pre School</v>
          </cell>
          <cell r="J618">
            <v>1</v>
          </cell>
          <cell r="K618">
            <v>1</v>
          </cell>
          <cell r="L618">
            <v>1</v>
          </cell>
          <cell r="M618">
            <v>1</v>
          </cell>
          <cell r="N618">
            <v>1</v>
          </cell>
          <cell r="O618">
            <v>1</v>
          </cell>
          <cell r="P618">
            <v>1</v>
          </cell>
          <cell r="Q618">
            <v>1</v>
          </cell>
          <cell r="R618">
            <v>1</v>
          </cell>
          <cell r="S618">
            <v>1</v>
          </cell>
          <cell r="T618">
            <v>1</v>
          </cell>
          <cell r="U618">
            <v>1</v>
          </cell>
          <cell r="V618">
            <v>1</v>
          </cell>
          <cell r="W618">
            <v>1</v>
          </cell>
          <cell r="X618">
            <v>1</v>
          </cell>
          <cell r="Y618">
            <v>1</v>
          </cell>
          <cell r="Z618">
            <v>1</v>
          </cell>
          <cell r="AA618">
            <v>1</v>
          </cell>
          <cell r="AB618">
            <v>1</v>
          </cell>
          <cell r="AC618">
            <v>1</v>
          </cell>
        </row>
        <row r="619">
          <cell r="A619">
            <v>51</v>
          </cell>
          <cell r="B619" t="str">
            <v>Yarra Junction</v>
          </cell>
          <cell r="C619">
            <v>115</v>
          </cell>
          <cell r="D619">
            <v>0</v>
          </cell>
          <cell r="E619">
            <v>201</v>
          </cell>
          <cell r="F619">
            <v>0</v>
          </cell>
          <cell r="G619" t="str">
            <v>Yarra Junction Primary School</v>
          </cell>
          <cell r="H619">
            <v>200</v>
          </cell>
          <cell r="I619" t="str">
            <v>Primary School</v>
          </cell>
          <cell r="J619">
            <v>1</v>
          </cell>
          <cell r="K619">
            <v>1</v>
          </cell>
          <cell r="L619">
            <v>1</v>
          </cell>
          <cell r="M619">
            <v>1</v>
          </cell>
          <cell r="N619">
            <v>1</v>
          </cell>
          <cell r="O619">
            <v>1</v>
          </cell>
          <cell r="P619">
            <v>1</v>
          </cell>
          <cell r="Q619">
            <v>1</v>
          </cell>
          <cell r="R619">
            <v>1</v>
          </cell>
          <cell r="S619">
            <v>1</v>
          </cell>
          <cell r="T619">
            <v>1</v>
          </cell>
          <cell r="U619">
            <v>1</v>
          </cell>
          <cell r="V619">
            <v>1</v>
          </cell>
          <cell r="W619">
            <v>1</v>
          </cell>
          <cell r="X619">
            <v>1</v>
          </cell>
          <cell r="Y619">
            <v>1</v>
          </cell>
          <cell r="Z619">
            <v>1</v>
          </cell>
          <cell r="AA619">
            <v>1</v>
          </cell>
          <cell r="AB619">
            <v>1</v>
          </cell>
          <cell r="AC619">
            <v>1</v>
          </cell>
        </row>
        <row r="620">
          <cell r="A620">
            <v>51</v>
          </cell>
          <cell r="B620" t="str">
            <v>Yarra Junction</v>
          </cell>
          <cell r="C620">
            <v>115</v>
          </cell>
          <cell r="D620">
            <v>0</v>
          </cell>
          <cell r="E620">
            <v>201</v>
          </cell>
          <cell r="F620">
            <v>0</v>
          </cell>
          <cell r="G620" t="str">
            <v>St Joseph's Primary School</v>
          </cell>
          <cell r="H620">
            <v>200</v>
          </cell>
          <cell r="I620" t="str">
            <v>Primary school</v>
          </cell>
          <cell r="J620">
            <v>1</v>
          </cell>
          <cell r="K620">
            <v>1</v>
          </cell>
          <cell r="L620">
            <v>1</v>
          </cell>
          <cell r="M620">
            <v>1</v>
          </cell>
          <cell r="N620">
            <v>1</v>
          </cell>
          <cell r="O620">
            <v>1</v>
          </cell>
          <cell r="P620">
            <v>1</v>
          </cell>
          <cell r="Q620">
            <v>1</v>
          </cell>
          <cell r="R620">
            <v>1</v>
          </cell>
          <cell r="S620">
            <v>1</v>
          </cell>
          <cell r="T620">
            <v>1</v>
          </cell>
          <cell r="U620">
            <v>1</v>
          </cell>
          <cell r="V620">
            <v>1</v>
          </cell>
          <cell r="W620">
            <v>1</v>
          </cell>
          <cell r="X620">
            <v>1</v>
          </cell>
          <cell r="Y620">
            <v>1</v>
          </cell>
          <cell r="Z620">
            <v>1</v>
          </cell>
          <cell r="AA620">
            <v>1</v>
          </cell>
          <cell r="AB620">
            <v>1</v>
          </cell>
          <cell r="AC620">
            <v>1</v>
          </cell>
        </row>
        <row r="621">
          <cell r="A621">
            <v>51</v>
          </cell>
          <cell r="B621" t="str">
            <v>Yarra Junction</v>
          </cell>
          <cell r="C621">
            <v>115</v>
          </cell>
          <cell r="D621">
            <v>0</v>
          </cell>
          <cell r="E621">
            <v>201</v>
          </cell>
          <cell r="F621">
            <v>0</v>
          </cell>
          <cell r="G621" t="str">
            <v>Upper Yarra Secondary college</v>
          </cell>
          <cell r="H621">
            <v>200</v>
          </cell>
          <cell r="I621" t="str">
            <v>Secondary School</v>
          </cell>
          <cell r="J621">
            <v>1</v>
          </cell>
          <cell r="K621">
            <v>1</v>
          </cell>
          <cell r="L621">
            <v>1</v>
          </cell>
          <cell r="M621">
            <v>1</v>
          </cell>
          <cell r="N621">
            <v>1</v>
          </cell>
          <cell r="O621">
            <v>1</v>
          </cell>
          <cell r="P621">
            <v>1</v>
          </cell>
          <cell r="Q621">
            <v>1</v>
          </cell>
          <cell r="R621">
            <v>1</v>
          </cell>
          <cell r="S621">
            <v>1</v>
          </cell>
          <cell r="T621">
            <v>1</v>
          </cell>
          <cell r="U621">
            <v>1</v>
          </cell>
          <cell r="V621">
            <v>1</v>
          </cell>
          <cell r="W621">
            <v>1</v>
          </cell>
          <cell r="X621">
            <v>1</v>
          </cell>
          <cell r="Y621">
            <v>1</v>
          </cell>
          <cell r="Z621">
            <v>1</v>
          </cell>
          <cell r="AA621">
            <v>1</v>
          </cell>
          <cell r="AB621">
            <v>1</v>
          </cell>
          <cell r="AC621">
            <v>1</v>
          </cell>
        </row>
        <row r="622">
          <cell r="A622">
            <v>51</v>
          </cell>
          <cell r="B622" t="str">
            <v>Yarra Junction</v>
          </cell>
          <cell r="C622">
            <v>115</v>
          </cell>
          <cell r="D622">
            <v>0</v>
          </cell>
          <cell r="E622">
            <v>201</v>
          </cell>
          <cell r="F622">
            <v>0</v>
          </cell>
          <cell r="G622" t="str">
            <v>Little Yarra Steiner School</v>
          </cell>
          <cell r="H622">
            <v>200</v>
          </cell>
          <cell r="I622" t="str">
            <v>Primary &amp; Secondary School</v>
          </cell>
          <cell r="J622">
            <v>1</v>
          </cell>
          <cell r="K622">
            <v>1</v>
          </cell>
          <cell r="L622">
            <v>1</v>
          </cell>
          <cell r="M622">
            <v>1</v>
          </cell>
          <cell r="N622">
            <v>1</v>
          </cell>
          <cell r="O622">
            <v>1</v>
          </cell>
          <cell r="P622">
            <v>1</v>
          </cell>
          <cell r="Q622">
            <v>1</v>
          </cell>
          <cell r="R622">
            <v>1</v>
          </cell>
          <cell r="S622">
            <v>1</v>
          </cell>
          <cell r="T622">
            <v>1</v>
          </cell>
          <cell r="U622">
            <v>1</v>
          </cell>
          <cell r="V622">
            <v>1</v>
          </cell>
          <cell r="W622">
            <v>1</v>
          </cell>
          <cell r="X622">
            <v>1</v>
          </cell>
          <cell r="Y622">
            <v>1</v>
          </cell>
          <cell r="Z622">
            <v>1</v>
          </cell>
          <cell r="AA622">
            <v>1</v>
          </cell>
          <cell r="AB622">
            <v>1</v>
          </cell>
          <cell r="AC622">
            <v>1</v>
          </cell>
        </row>
        <row r="623">
          <cell r="A623">
            <v>51</v>
          </cell>
          <cell r="B623" t="str">
            <v>Yarra Junction</v>
          </cell>
          <cell r="C623">
            <v>115</v>
          </cell>
          <cell r="D623">
            <v>0</v>
          </cell>
          <cell r="E623">
            <v>201</v>
          </cell>
          <cell r="F623">
            <v>0</v>
          </cell>
          <cell r="G623" t="str">
            <v>UYCH Learning Centre</v>
          </cell>
          <cell r="H623">
            <v>200</v>
          </cell>
          <cell r="I623" t="str">
            <v>Child Care</v>
          </cell>
          <cell r="J623">
            <v>1</v>
          </cell>
          <cell r="K623">
            <v>1</v>
          </cell>
          <cell r="L623">
            <v>1</v>
          </cell>
          <cell r="M623">
            <v>1</v>
          </cell>
          <cell r="N623">
            <v>1</v>
          </cell>
          <cell r="O623">
            <v>1</v>
          </cell>
          <cell r="P623">
            <v>1</v>
          </cell>
          <cell r="Q623">
            <v>1</v>
          </cell>
          <cell r="R623">
            <v>1</v>
          </cell>
          <cell r="S623">
            <v>1</v>
          </cell>
          <cell r="T623">
            <v>1</v>
          </cell>
          <cell r="U623">
            <v>1</v>
          </cell>
          <cell r="V623">
            <v>1</v>
          </cell>
          <cell r="W623">
            <v>1</v>
          </cell>
          <cell r="X623">
            <v>1</v>
          </cell>
          <cell r="Y623">
            <v>1</v>
          </cell>
          <cell r="Z623">
            <v>1</v>
          </cell>
          <cell r="AA623">
            <v>1</v>
          </cell>
          <cell r="AB623">
            <v>1</v>
          </cell>
          <cell r="AC623">
            <v>1</v>
          </cell>
        </row>
        <row r="624">
          <cell r="A624">
            <v>51</v>
          </cell>
          <cell r="B624" t="str">
            <v>Yarra Junction</v>
          </cell>
          <cell r="C624">
            <v>115</v>
          </cell>
          <cell r="D624">
            <v>0</v>
          </cell>
          <cell r="E624">
            <v>201</v>
          </cell>
          <cell r="F624">
            <v>0</v>
          </cell>
          <cell r="G624" t="str">
            <v>Upper Yarra Child Care Centre</v>
          </cell>
          <cell r="H624">
            <v>200</v>
          </cell>
          <cell r="I624" t="str">
            <v>Child Care</v>
          </cell>
          <cell r="J624">
            <v>1</v>
          </cell>
          <cell r="K624">
            <v>1</v>
          </cell>
          <cell r="L624">
            <v>1</v>
          </cell>
          <cell r="M624">
            <v>1</v>
          </cell>
          <cell r="N624">
            <v>1</v>
          </cell>
          <cell r="O624">
            <v>1</v>
          </cell>
          <cell r="P624">
            <v>1</v>
          </cell>
          <cell r="Q624">
            <v>1</v>
          </cell>
          <cell r="R624">
            <v>1</v>
          </cell>
          <cell r="S624">
            <v>1</v>
          </cell>
          <cell r="T624">
            <v>1</v>
          </cell>
          <cell r="U624">
            <v>1</v>
          </cell>
          <cell r="V624">
            <v>1</v>
          </cell>
          <cell r="W624">
            <v>1</v>
          </cell>
          <cell r="X624">
            <v>1</v>
          </cell>
          <cell r="Y624">
            <v>1</v>
          </cell>
          <cell r="Z624">
            <v>1</v>
          </cell>
          <cell r="AA624">
            <v>1</v>
          </cell>
          <cell r="AB624">
            <v>1</v>
          </cell>
          <cell r="AC624">
            <v>1</v>
          </cell>
        </row>
        <row r="625">
          <cell r="A625">
            <v>51</v>
          </cell>
          <cell r="B625" t="str">
            <v>Yarra Junction</v>
          </cell>
          <cell r="C625">
            <v>115</v>
          </cell>
          <cell r="D625">
            <v>0</v>
          </cell>
          <cell r="E625">
            <v>201</v>
          </cell>
          <cell r="F625">
            <v>0</v>
          </cell>
          <cell r="G625" t="str">
            <v>Yarraburn Senior Citizens Club</v>
          </cell>
          <cell r="H625">
            <v>200</v>
          </cell>
          <cell r="I625" t="str">
            <v>Function Centre</v>
          </cell>
          <cell r="J625">
            <v>1</v>
          </cell>
          <cell r="K625">
            <v>1</v>
          </cell>
          <cell r="L625">
            <v>1</v>
          </cell>
          <cell r="M625">
            <v>1</v>
          </cell>
          <cell r="N625">
            <v>1</v>
          </cell>
          <cell r="O625">
            <v>1</v>
          </cell>
          <cell r="P625">
            <v>1</v>
          </cell>
          <cell r="Q625">
            <v>1</v>
          </cell>
          <cell r="R625">
            <v>1</v>
          </cell>
          <cell r="S625">
            <v>1</v>
          </cell>
          <cell r="T625">
            <v>1</v>
          </cell>
          <cell r="U625">
            <v>1</v>
          </cell>
          <cell r="V625">
            <v>1</v>
          </cell>
          <cell r="W625">
            <v>1</v>
          </cell>
          <cell r="X625">
            <v>1</v>
          </cell>
          <cell r="Y625">
            <v>1</v>
          </cell>
          <cell r="Z625">
            <v>1</v>
          </cell>
          <cell r="AA625">
            <v>1</v>
          </cell>
          <cell r="AB625">
            <v>1</v>
          </cell>
          <cell r="AC625">
            <v>1</v>
          </cell>
        </row>
        <row r="626">
          <cell r="A626">
            <v>51</v>
          </cell>
          <cell r="B626" t="str">
            <v>Yarra Junction</v>
          </cell>
          <cell r="C626">
            <v>115</v>
          </cell>
          <cell r="D626">
            <v>0</v>
          </cell>
          <cell r="E626">
            <v>201</v>
          </cell>
          <cell r="F626">
            <v>0</v>
          </cell>
          <cell r="G626" t="str">
            <v>Karinya Village</v>
          </cell>
          <cell r="H626">
            <v>200</v>
          </cell>
          <cell r="I626" t="str">
            <v>Community retirement village</v>
          </cell>
          <cell r="J626">
            <v>1</v>
          </cell>
          <cell r="K626">
            <v>1</v>
          </cell>
          <cell r="L626">
            <v>1</v>
          </cell>
          <cell r="M626">
            <v>1</v>
          </cell>
          <cell r="N626">
            <v>1</v>
          </cell>
          <cell r="O626">
            <v>1</v>
          </cell>
          <cell r="P626">
            <v>1</v>
          </cell>
          <cell r="Q626">
            <v>1</v>
          </cell>
          <cell r="R626">
            <v>1</v>
          </cell>
          <cell r="S626">
            <v>1</v>
          </cell>
          <cell r="T626">
            <v>1</v>
          </cell>
          <cell r="U626">
            <v>1</v>
          </cell>
          <cell r="V626">
            <v>1</v>
          </cell>
          <cell r="W626">
            <v>1</v>
          </cell>
          <cell r="X626">
            <v>1</v>
          </cell>
          <cell r="Y626">
            <v>1</v>
          </cell>
          <cell r="Z626">
            <v>1</v>
          </cell>
          <cell r="AA626">
            <v>1</v>
          </cell>
          <cell r="AB626">
            <v>1</v>
          </cell>
          <cell r="AC626">
            <v>1</v>
          </cell>
        </row>
        <row r="627">
          <cell r="A627">
            <v>51</v>
          </cell>
          <cell r="B627" t="str">
            <v>Yarra Junction</v>
          </cell>
          <cell r="C627">
            <v>115</v>
          </cell>
          <cell r="D627">
            <v>0</v>
          </cell>
          <cell r="E627">
            <v>201</v>
          </cell>
          <cell r="F627">
            <v>0</v>
          </cell>
          <cell r="G627" t="str">
            <v>Yarra Valley Nursing Home</v>
          </cell>
          <cell r="H627">
            <v>200</v>
          </cell>
          <cell r="I627" t="str">
            <v>Nursing Home</v>
          </cell>
          <cell r="J627">
            <v>1</v>
          </cell>
          <cell r="K627">
            <v>1</v>
          </cell>
          <cell r="L627">
            <v>1</v>
          </cell>
          <cell r="M627">
            <v>1</v>
          </cell>
          <cell r="N627">
            <v>1</v>
          </cell>
          <cell r="O627">
            <v>1</v>
          </cell>
          <cell r="P627">
            <v>1</v>
          </cell>
          <cell r="Q627">
            <v>1</v>
          </cell>
          <cell r="R627">
            <v>1</v>
          </cell>
          <cell r="S627">
            <v>1</v>
          </cell>
          <cell r="T627">
            <v>1</v>
          </cell>
          <cell r="U627">
            <v>1</v>
          </cell>
          <cell r="V627">
            <v>1</v>
          </cell>
          <cell r="W627">
            <v>1</v>
          </cell>
          <cell r="X627">
            <v>1</v>
          </cell>
          <cell r="Y627">
            <v>1</v>
          </cell>
          <cell r="Z627">
            <v>1</v>
          </cell>
          <cell r="AA627">
            <v>1</v>
          </cell>
          <cell r="AB627">
            <v>1</v>
          </cell>
          <cell r="AC627">
            <v>1</v>
          </cell>
        </row>
        <row r="628">
          <cell r="A628">
            <v>51</v>
          </cell>
          <cell r="B628" t="str">
            <v>Yarra Junction</v>
          </cell>
          <cell r="C628">
            <v>115</v>
          </cell>
          <cell r="D628">
            <v>0</v>
          </cell>
          <cell r="E628">
            <v>201</v>
          </cell>
          <cell r="F628">
            <v>0</v>
          </cell>
          <cell r="G628" t="str">
            <v>Tromp Pies</v>
          </cell>
          <cell r="H628">
            <v>200</v>
          </cell>
          <cell r="I628" t="str">
            <v>Bakery</v>
          </cell>
          <cell r="J628">
            <v>1</v>
          </cell>
          <cell r="K628">
            <v>1</v>
          </cell>
          <cell r="L628">
            <v>1</v>
          </cell>
          <cell r="M628">
            <v>1</v>
          </cell>
          <cell r="N628">
            <v>1</v>
          </cell>
          <cell r="O628">
            <v>1</v>
          </cell>
          <cell r="P628">
            <v>1</v>
          </cell>
          <cell r="Q628">
            <v>1</v>
          </cell>
          <cell r="R628">
            <v>1</v>
          </cell>
          <cell r="S628">
            <v>1</v>
          </cell>
          <cell r="T628">
            <v>1</v>
          </cell>
          <cell r="U628">
            <v>1</v>
          </cell>
          <cell r="V628">
            <v>1</v>
          </cell>
          <cell r="W628">
            <v>1</v>
          </cell>
          <cell r="X628">
            <v>1</v>
          </cell>
          <cell r="Y628">
            <v>1</v>
          </cell>
          <cell r="Z628">
            <v>1</v>
          </cell>
          <cell r="AA628">
            <v>1</v>
          </cell>
          <cell r="AB628">
            <v>1</v>
          </cell>
          <cell r="AC628">
            <v>1</v>
          </cell>
        </row>
        <row r="629">
          <cell r="A629">
            <v>51</v>
          </cell>
          <cell r="B629" t="str">
            <v>Yarra Junction</v>
          </cell>
          <cell r="C629">
            <v>115</v>
          </cell>
          <cell r="D629">
            <v>0</v>
          </cell>
          <cell r="E629">
            <v>201</v>
          </cell>
          <cell r="F629">
            <v>0</v>
          </cell>
          <cell r="G629" t="str">
            <v>Safeway</v>
          </cell>
          <cell r="H629">
            <v>200</v>
          </cell>
          <cell r="I629" t="str">
            <v>Supermarket</v>
          </cell>
          <cell r="J629">
            <v>1</v>
          </cell>
          <cell r="K629">
            <v>1</v>
          </cell>
          <cell r="L629">
            <v>1</v>
          </cell>
          <cell r="M629">
            <v>1</v>
          </cell>
          <cell r="N629">
            <v>1</v>
          </cell>
          <cell r="O629">
            <v>1</v>
          </cell>
          <cell r="P629">
            <v>1</v>
          </cell>
          <cell r="Q629">
            <v>1</v>
          </cell>
          <cell r="R629">
            <v>1</v>
          </cell>
          <cell r="S629">
            <v>1</v>
          </cell>
          <cell r="T629">
            <v>1</v>
          </cell>
          <cell r="U629">
            <v>1</v>
          </cell>
          <cell r="V629">
            <v>1</v>
          </cell>
          <cell r="W629">
            <v>1</v>
          </cell>
          <cell r="X629">
            <v>1</v>
          </cell>
          <cell r="Y629">
            <v>1</v>
          </cell>
          <cell r="Z629">
            <v>1</v>
          </cell>
          <cell r="AA629">
            <v>1</v>
          </cell>
          <cell r="AB629">
            <v>1</v>
          </cell>
          <cell r="AC629">
            <v>1</v>
          </cell>
        </row>
        <row r="630">
          <cell r="A630">
            <v>51</v>
          </cell>
          <cell r="B630" t="str">
            <v>Yarra Junction</v>
          </cell>
          <cell r="C630">
            <v>115</v>
          </cell>
          <cell r="D630">
            <v>0</v>
          </cell>
          <cell r="E630">
            <v>201</v>
          </cell>
          <cell r="F630">
            <v>0</v>
          </cell>
          <cell r="G630" t="str">
            <v>Yarra Junction Milk Bar</v>
          </cell>
          <cell r="H630">
            <v>200</v>
          </cell>
          <cell r="I630" t="str">
            <v>Takeaway food</v>
          </cell>
          <cell r="J630">
            <v>1</v>
          </cell>
          <cell r="K630">
            <v>1</v>
          </cell>
          <cell r="L630">
            <v>1</v>
          </cell>
          <cell r="M630">
            <v>1</v>
          </cell>
          <cell r="N630">
            <v>1</v>
          </cell>
          <cell r="O630">
            <v>1</v>
          </cell>
          <cell r="P630">
            <v>1</v>
          </cell>
          <cell r="Q630">
            <v>1</v>
          </cell>
          <cell r="R630">
            <v>1</v>
          </cell>
          <cell r="S630">
            <v>1</v>
          </cell>
          <cell r="T630">
            <v>1</v>
          </cell>
          <cell r="U630">
            <v>1</v>
          </cell>
          <cell r="V630">
            <v>1</v>
          </cell>
          <cell r="W630">
            <v>1</v>
          </cell>
          <cell r="X630">
            <v>1</v>
          </cell>
          <cell r="Y630">
            <v>1</v>
          </cell>
          <cell r="Z630">
            <v>1</v>
          </cell>
          <cell r="AA630">
            <v>1</v>
          </cell>
          <cell r="AB630">
            <v>1</v>
          </cell>
          <cell r="AC630">
            <v>1</v>
          </cell>
        </row>
        <row r="631">
          <cell r="A631">
            <v>51</v>
          </cell>
          <cell r="B631" t="str">
            <v>Yarra Junction</v>
          </cell>
          <cell r="C631">
            <v>115</v>
          </cell>
          <cell r="D631">
            <v>0</v>
          </cell>
          <cell r="E631">
            <v>201</v>
          </cell>
          <cell r="F631">
            <v>0</v>
          </cell>
          <cell r="G631" t="str">
            <v>Spinakers Fish &amp; Chip Shop</v>
          </cell>
          <cell r="H631">
            <v>200</v>
          </cell>
          <cell r="I631" t="str">
            <v>Takeaway food</v>
          </cell>
          <cell r="J631">
            <v>1</v>
          </cell>
          <cell r="K631">
            <v>1</v>
          </cell>
          <cell r="L631">
            <v>1</v>
          </cell>
          <cell r="M631">
            <v>1</v>
          </cell>
          <cell r="N631">
            <v>1</v>
          </cell>
          <cell r="O631">
            <v>1</v>
          </cell>
          <cell r="P631">
            <v>1</v>
          </cell>
          <cell r="Q631">
            <v>1</v>
          </cell>
          <cell r="R631">
            <v>1</v>
          </cell>
          <cell r="S631">
            <v>1</v>
          </cell>
          <cell r="T631">
            <v>1</v>
          </cell>
          <cell r="U631">
            <v>1</v>
          </cell>
          <cell r="V631">
            <v>1</v>
          </cell>
          <cell r="W631">
            <v>1</v>
          </cell>
          <cell r="X631">
            <v>1</v>
          </cell>
          <cell r="Y631">
            <v>1</v>
          </cell>
          <cell r="Z631">
            <v>1</v>
          </cell>
          <cell r="AA631">
            <v>1</v>
          </cell>
          <cell r="AB631">
            <v>1</v>
          </cell>
          <cell r="AC631">
            <v>1</v>
          </cell>
        </row>
        <row r="632">
          <cell r="A632">
            <v>51</v>
          </cell>
          <cell r="B632" t="str">
            <v>Yarra Junction</v>
          </cell>
          <cell r="C632">
            <v>115</v>
          </cell>
          <cell r="D632">
            <v>0</v>
          </cell>
          <cell r="E632">
            <v>201</v>
          </cell>
          <cell r="F632">
            <v>0</v>
          </cell>
          <cell r="G632" t="str">
            <v>Pridey's Pizza</v>
          </cell>
          <cell r="H632">
            <v>200</v>
          </cell>
          <cell r="I632" t="str">
            <v>Takeaway food</v>
          </cell>
          <cell r="J632">
            <v>1</v>
          </cell>
          <cell r="K632">
            <v>1</v>
          </cell>
          <cell r="L632">
            <v>1</v>
          </cell>
          <cell r="M632">
            <v>1</v>
          </cell>
          <cell r="N632">
            <v>1</v>
          </cell>
          <cell r="O632">
            <v>1</v>
          </cell>
          <cell r="P632">
            <v>1</v>
          </cell>
          <cell r="Q632">
            <v>1</v>
          </cell>
          <cell r="R632">
            <v>1</v>
          </cell>
          <cell r="S632">
            <v>1</v>
          </cell>
          <cell r="T632">
            <v>1</v>
          </cell>
          <cell r="U632">
            <v>1</v>
          </cell>
          <cell r="V632">
            <v>1</v>
          </cell>
          <cell r="W632">
            <v>1</v>
          </cell>
          <cell r="X632">
            <v>1</v>
          </cell>
          <cell r="Y632">
            <v>1</v>
          </cell>
          <cell r="Z632">
            <v>1</v>
          </cell>
          <cell r="AA632">
            <v>1</v>
          </cell>
          <cell r="AB632">
            <v>1</v>
          </cell>
          <cell r="AC632">
            <v>1</v>
          </cell>
        </row>
        <row r="633">
          <cell r="A633">
            <v>51</v>
          </cell>
          <cell r="B633" t="str">
            <v>Yarra Junction</v>
          </cell>
          <cell r="C633">
            <v>115</v>
          </cell>
          <cell r="D633">
            <v>0</v>
          </cell>
          <cell r="E633">
            <v>201</v>
          </cell>
          <cell r="F633">
            <v>0</v>
          </cell>
          <cell r="G633" t="str">
            <v>Yarra Junction Pharmacy</v>
          </cell>
          <cell r="H633">
            <v>200</v>
          </cell>
          <cell r="I633" t="str">
            <v>Pharmacy</v>
          </cell>
          <cell r="J633">
            <v>1</v>
          </cell>
          <cell r="K633">
            <v>1</v>
          </cell>
          <cell r="L633">
            <v>1</v>
          </cell>
          <cell r="M633">
            <v>1</v>
          </cell>
          <cell r="N633">
            <v>1</v>
          </cell>
          <cell r="O633">
            <v>1</v>
          </cell>
          <cell r="P633">
            <v>1</v>
          </cell>
          <cell r="Q633">
            <v>1</v>
          </cell>
          <cell r="R633">
            <v>1</v>
          </cell>
          <cell r="S633">
            <v>1</v>
          </cell>
          <cell r="T633">
            <v>1</v>
          </cell>
          <cell r="U633">
            <v>1</v>
          </cell>
          <cell r="V633">
            <v>1</v>
          </cell>
          <cell r="W633">
            <v>1</v>
          </cell>
          <cell r="X633">
            <v>1</v>
          </cell>
          <cell r="Y633">
            <v>1</v>
          </cell>
          <cell r="Z633">
            <v>1</v>
          </cell>
          <cell r="AA633">
            <v>1</v>
          </cell>
          <cell r="AB633">
            <v>1</v>
          </cell>
          <cell r="AC633">
            <v>1</v>
          </cell>
        </row>
        <row r="634">
          <cell r="A634">
            <v>51</v>
          </cell>
          <cell r="B634" t="str">
            <v>Yarra Junction</v>
          </cell>
          <cell r="C634">
            <v>115</v>
          </cell>
          <cell r="D634">
            <v>0</v>
          </cell>
          <cell r="E634">
            <v>201</v>
          </cell>
          <cell r="F634">
            <v>0</v>
          </cell>
          <cell r="G634" t="str">
            <v>Yarra Junction Dentist</v>
          </cell>
          <cell r="H634">
            <v>200</v>
          </cell>
          <cell r="I634" t="str">
            <v>Dental Clinic</v>
          </cell>
          <cell r="J634">
            <v>1</v>
          </cell>
          <cell r="K634">
            <v>1</v>
          </cell>
          <cell r="L634">
            <v>1</v>
          </cell>
          <cell r="M634">
            <v>1</v>
          </cell>
          <cell r="N634">
            <v>1</v>
          </cell>
          <cell r="O634">
            <v>1</v>
          </cell>
          <cell r="P634">
            <v>1</v>
          </cell>
          <cell r="Q634">
            <v>1</v>
          </cell>
          <cell r="R634">
            <v>1</v>
          </cell>
          <cell r="S634">
            <v>1</v>
          </cell>
          <cell r="T634">
            <v>1</v>
          </cell>
          <cell r="U634">
            <v>1</v>
          </cell>
          <cell r="V634">
            <v>1</v>
          </cell>
          <cell r="W634">
            <v>1</v>
          </cell>
          <cell r="X634">
            <v>1</v>
          </cell>
          <cell r="Y634">
            <v>1</v>
          </cell>
          <cell r="Z634">
            <v>1</v>
          </cell>
          <cell r="AA634">
            <v>1</v>
          </cell>
          <cell r="AB634">
            <v>1</v>
          </cell>
          <cell r="AC634">
            <v>1</v>
          </cell>
        </row>
        <row r="635">
          <cell r="A635">
            <v>51</v>
          </cell>
          <cell r="B635" t="str">
            <v>Yarra Junction</v>
          </cell>
          <cell r="C635">
            <v>115</v>
          </cell>
          <cell r="D635">
            <v>0</v>
          </cell>
          <cell r="E635">
            <v>201</v>
          </cell>
          <cell r="F635">
            <v>0</v>
          </cell>
          <cell r="G635" t="str">
            <v>Cunningham's Iris Inn</v>
          </cell>
          <cell r="H635">
            <v>200</v>
          </cell>
          <cell r="I635" t="str">
            <v>Hotel</v>
          </cell>
          <cell r="J635">
            <v>1</v>
          </cell>
          <cell r="K635">
            <v>1</v>
          </cell>
          <cell r="L635">
            <v>1</v>
          </cell>
          <cell r="M635">
            <v>1</v>
          </cell>
          <cell r="N635">
            <v>1</v>
          </cell>
          <cell r="O635">
            <v>1</v>
          </cell>
          <cell r="P635">
            <v>1</v>
          </cell>
          <cell r="Q635">
            <v>1</v>
          </cell>
          <cell r="R635">
            <v>1</v>
          </cell>
          <cell r="S635">
            <v>1</v>
          </cell>
          <cell r="T635">
            <v>1</v>
          </cell>
          <cell r="U635">
            <v>1</v>
          </cell>
          <cell r="V635">
            <v>1</v>
          </cell>
          <cell r="W635">
            <v>1</v>
          </cell>
          <cell r="X635">
            <v>1</v>
          </cell>
          <cell r="Y635">
            <v>1</v>
          </cell>
          <cell r="Z635">
            <v>1</v>
          </cell>
          <cell r="AA635">
            <v>1</v>
          </cell>
          <cell r="AB635">
            <v>1</v>
          </cell>
          <cell r="AC635">
            <v>1</v>
          </cell>
        </row>
        <row r="636">
          <cell r="A636">
            <v>51</v>
          </cell>
          <cell r="B636" t="str">
            <v>Yarra Junction</v>
          </cell>
          <cell r="C636">
            <v>115</v>
          </cell>
          <cell r="D636">
            <v>0</v>
          </cell>
          <cell r="E636">
            <v>201</v>
          </cell>
          <cell r="F636">
            <v>0</v>
          </cell>
          <cell r="G636" t="str">
            <v>Yarra Burn Winery Restaurant</v>
          </cell>
          <cell r="H636">
            <v>200</v>
          </cell>
          <cell r="I636" t="str">
            <v>Winery &amp; Restaurant</v>
          </cell>
          <cell r="J636">
            <v>1</v>
          </cell>
          <cell r="K636">
            <v>1</v>
          </cell>
          <cell r="L636">
            <v>1</v>
          </cell>
          <cell r="M636">
            <v>1</v>
          </cell>
          <cell r="N636">
            <v>1</v>
          </cell>
          <cell r="O636">
            <v>1</v>
          </cell>
          <cell r="P636">
            <v>1</v>
          </cell>
          <cell r="Q636">
            <v>1</v>
          </cell>
          <cell r="R636">
            <v>1</v>
          </cell>
          <cell r="S636">
            <v>1</v>
          </cell>
          <cell r="T636">
            <v>1</v>
          </cell>
          <cell r="U636">
            <v>1</v>
          </cell>
          <cell r="V636">
            <v>1</v>
          </cell>
          <cell r="W636">
            <v>1</v>
          </cell>
          <cell r="X636">
            <v>1</v>
          </cell>
          <cell r="Y636">
            <v>1</v>
          </cell>
          <cell r="Z636">
            <v>1</v>
          </cell>
          <cell r="AA636">
            <v>1</v>
          </cell>
          <cell r="AB636">
            <v>1</v>
          </cell>
          <cell r="AC636">
            <v>1</v>
          </cell>
        </row>
        <row r="637">
          <cell r="A637">
            <v>51</v>
          </cell>
          <cell r="B637" t="str">
            <v>Yarra Junction</v>
          </cell>
          <cell r="C637">
            <v>115</v>
          </cell>
          <cell r="D637">
            <v>0</v>
          </cell>
          <cell r="E637">
            <v>201</v>
          </cell>
          <cell r="F637">
            <v>0</v>
          </cell>
          <cell r="G637" t="str">
            <v>Upper Yarra Veterinary Clinic</v>
          </cell>
          <cell r="H637">
            <v>200</v>
          </cell>
          <cell r="I637" t="str">
            <v>Vet Clinic</v>
          </cell>
          <cell r="J637">
            <v>1</v>
          </cell>
          <cell r="K637">
            <v>1</v>
          </cell>
          <cell r="L637">
            <v>1</v>
          </cell>
          <cell r="M637">
            <v>1</v>
          </cell>
          <cell r="N637">
            <v>1</v>
          </cell>
          <cell r="O637">
            <v>1</v>
          </cell>
          <cell r="P637">
            <v>1</v>
          </cell>
          <cell r="Q637">
            <v>1</v>
          </cell>
          <cell r="R637">
            <v>1</v>
          </cell>
          <cell r="S637">
            <v>1</v>
          </cell>
          <cell r="T637">
            <v>1</v>
          </cell>
          <cell r="U637">
            <v>1</v>
          </cell>
          <cell r="V637">
            <v>1</v>
          </cell>
          <cell r="W637">
            <v>1</v>
          </cell>
          <cell r="X637">
            <v>1</v>
          </cell>
          <cell r="Y637">
            <v>1</v>
          </cell>
          <cell r="Z637">
            <v>1</v>
          </cell>
          <cell r="AA637">
            <v>1</v>
          </cell>
          <cell r="AB637">
            <v>1</v>
          </cell>
          <cell r="AC637">
            <v>1</v>
          </cell>
        </row>
        <row r="638">
          <cell r="A638">
            <v>51</v>
          </cell>
          <cell r="B638" t="str">
            <v>Yarra Junction</v>
          </cell>
          <cell r="C638">
            <v>115</v>
          </cell>
          <cell r="D638">
            <v>0</v>
          </cell>
          <cell r="E638">
            <v>201</v>
          </cell>
          <cell r="F638">
            <v>0</v>
          </cell>
          <cell r="G638" t="str">
            <v>Reid Vros Sawmillers Pty Ltd</v>
          </cell>
          <cell r="H638">
            <v>200</v>
          </cell>
          <cell r="I638" t="str">
            <v>Sawmillers</v>
          </cell>
          <cell r="J638">
            <v>1</v>
          </cell>
          <cell r="K638">
            <v>1</v>
          </cell>
          <cell r="L638">
            <v>1</v>
          </cell>
          <cell r="M638">
            <v>1</v>
          </cell>
          <cell r="N638">
            <v>1</v>
          </cell>
          <cell r="O638">
            <v>1</v>
          </cell>
          <cell r="P638">
            <v>1</v>
          </cell>
          <cell r="Q638">
            <v>1</v>
          </cell>
          <cell r="R638">
            <v>1</v>
          </cell>
          <cell r="S638">
            <v>1</v>
          </cell>
          <cell r="T638">
            <v>1</v>
          </cell>
          <cell r="U638">
            <v>1</v>
          </cell>
          <cell r="V638">
            <v>1</v>
          </cell>
          <cell r="W638">
            <v>1</v>
          </cell>
          <cell r="X638">
            <v>1</v>
          </cell>
          <cell r="Y638">
            <v>1</v>
          </cell>
          <cell r="Z638">
            <v>1</v>
          </cell>
          <cell r="AA638">
            <v>1</v>
          </cell>
          <cell r="AB638">
            <v>1</v>
          </cell>
          <cell r="AC638">
            <v>1</v>
          </cell>
        </row>
        <row r="639">
          <cell r="A639">
            <v>51</v>
          </cell>
          <cell r="B639" t="str">
            <v>Yarra Junction</v>
          </cell>
          <cell r="C639">
            <v>115</v>
          </cell>
          <cell r="D639">
            <v>0</v>
          </cell>
          <cell r="E639">
            <v>201</v>
          </cell>
          <cell r="F639">
            <v>0</v>
          </cell>
          <cell r="G639" t="str">
            <v>Bell &amp; Lay Sawmillers Pty Ltd</v>
          </cell>
          <cell r="H639">
            <v>200</v>
          </cell>
          <cell r="I639" t="str">
            <v>Sawmillers</v>
          </cell>
          <cell r="J639">
            <v>1</v>
          </cell>
          <cell r="K639">
            <v>1</v>
          </cell>
          <cell r="L639">
            <v>1</v>
          </cell>
          <cell r="M639">
            <v>1</v>
          </cell>
          <cell r="N639">
            <v>1</v>
          </cell>
          <cell r="O639">
            <v>1</v>
          </cell>
          <cell r="P639">
            <v>1</v>
          </cell>
          <cell r="Q639">
            <v>1</v>
          </cell>
          <cell r="R639">
            <v>1</v>
          </cell>
          <cell r="S639">
            <v>1</v>
          </cell>
          <cell r="T639">
            <v>1</v>
          </cell>
          <cell r="U639">
            <v>1</v>
          </cell>
          <cell r="V639">
            <v>1</v>
          </cell>
          <cell r="W639">
            <v>1</v>
          </cell>
          <cell r="X639">
            <v>1</v>
          </cell>
          <cell r="Y639">
            <v>1</v>
          </cell>
          <cell r="Z639">
            <v>1</v>
          </cell>
          <cell r="AA639">
            <v>1</v>
          </cell>
          <cell r="AB639">
            <v>1</v>
          </cell>
          <cell r="AC639">
            <v>1</v>
          </cell>
        </row>
        <row r="640">
          <cell r="A640">
            <v>51</v>
          </cell>
          <cell r="B640" t="str">
            <v>Yarra Junction</v>
          </cell>
          <cell r="C640">
            <v>115</v>
          </cell>
          <cell r="D640">
            <v>0</v>
          </cell>
          <cell r="E640">
            <v>201</v>
          </cell>
          <cell r="F640">
            <v>0</v>
          </cell>
          <cell r="G640" t="str">
            <v>Nursery</v>
          </cell>
          <cell r="H640">
            <v>200</v>
          </cell>
          <cell r="I640" t="str">
            <v>Water plant &amp; seedling nursery</v>
          </cell>
          <cell r="J640">
            <v>1</v>
          </cell>
          <cell r="K640">
            <v>1</v>
          </cell>
          <cell r="L640">
            <v>1</v>
          </cell>
          <cell r="M640">
            <v>1</v>
          </cell>
          <cell r="N640">
            <v>1</v>
          </cell>
          <cell r="O640">
            <v>1</v>
          </cell>
          <cell r="P640">
            <v>1</v>
          </cell>
          <cell r="Q640">
            <v>1</v>
          </cell>
          <cell r="R640">
            <v>1</v>
          </cell>
          <cell r="S640">
            <v>1</v>
          </cell>
          <cell r="T640">
            <v>1</v>
          </cell>
          <cell r="U640">
            <v>1</v>
          </cell>
          <cell r="V640">
            <v>1</v>
          </cell>
          <cell r="W640">
            <v>1</v>
          </cell>
          <cell r="X640">
            <v>1</v>
          </cell>
          <cell r="Y640">
            <v>1</v>
          </cell>
          <cell r="Z640">
            <v>1</v>
          </cell>
          <cell r="AA640">
            <v>1</v>
          </cell>
          <cell r="AB640">
            <v>1</v>
          </cell>
          <cell r="AC640">
            <v>1</v>
          </cell>
        </row>
        <row r="641">
          <cell r="A641">
            <v>51</v>
          </cell>
          <cell r="B641" t="str">
            <v>Yarra Junction</v>
          </cell>
          <cell r="C641">
            <v>115</v>
          </cell>
          <cell r="D641">
            <v>0</v>
          </cell>
          <cell r="E641">
            <v>201</v>
          </cell>
          <cell r="F641">
            <v>0</v>
          </cell>
          <cell r="G641" t="str">
            <v>Shire of Yarra Ranges</v>
          </cell>
          <cell r="H641">
            <v>200</v>
          </cell>
          <cell r="I641" t="str">
            <v>Heated pool</v>
          </cell>
          <cell r="J641">
            <v>1</v>
          </cell>
          <cell r="K641">
            <v>1</v>
          </cell>
          <cell r="L641">
            <v>1</v>
          </cell>
          <cell r="M641">
            <v>1</v>
          </cell>
          <cell r="N641">
            <v>1</v>
          </cell>
          <cell r="O641">
            <v>1</v>
          </cell>
          <cell r="P641">
            <v>1</v>
          </cell>
          <cell r="Q641">
            <v>1</v>
          </cell>
          <cell r="R641">
            <v>1</v>
          </cell>
          <cell r="S641">
            <v>1</v>
          </cell>
          <cell r="T641">
            <v>1</v>
          </cell>
          <cell r="U641">
            <v>1</v>
          </cell>
          <cell r="V641">
            <v>1</v>
          </cell>
          <cell r="W641">
            <v>1</v>
          </cell>
          <cell r="X641">
            <v>1</v>
          </cell>
          <cell r="Y641">
            <v>1</v>
          </cell>
          <cell r="Z641">
            <v>1</v>
          </cell>
          <cell r="AA641">
            <v>1</v>
          </cell>
          <cell r="AB641">
            <v>1</v>
          </cell>
          <cell r="AC641">
            <v>1</v>
          </cell>
        </row>
        <row r="642">
          <cell r="A642">
            <v>155</v>
          </cell>
          <cell r="B642" t="str">
            <v>Pyramid Hill</v>
          </cell>
          <cell r="C642">
            <v>0</v>
          </cell>
          <cell r="D642">
            <v>0</v>
          </cell>
          <cell r="E642">
            <v>0</v>
          </cell>
          <cell r="F642">
            <v>0</v>
          </cell>
          <cell r="G642" t="str">
            <v>Pyramid Jill Salt</v>
          </cell>
          <cell r="H642">
            <v>200</v>
          </cell>
          <cell r="I642" t="str">
            <v>Salt production</v>
          </cell>
          <cell r="J642">
            <v>1</v>
          </cell>
          <cell r="K642">
            <v>1</v>
          </cell>
          <cell r="L642">
            <v>1</v>
          </cell>
          <cell r="M642">
            <v>1</v>
          </cell>
          <cell r="N642">
            <v>1</v>
          </cell>
          <cell r="O642">
            <v>1</v>
          </cell>
          <cell r="P642">
            <v>1</v>
          </cell>
          <cell r="Q642">
            <v>1</v>
          </cell>
          <cell r="R642">
            <v>1</v>
          </cell>
          <cell r="S642">
            <v>1</v>
          </cell>
          <cell r="T642">
            <v>1</v>
          </cell>
          <cell r="U642">
            <v>1</v>
          </cell>
          <cell r="V642">
            <v>1</v>
          </cell>
          <cell r="W642">
            <v>1</v>
          </cell>
          <cell r="X642">
            <v>1</v>
          </cell>
          <cell r="Y642">
            <v>1</v>
          </cell>
          <cell r="Z642">
            <v>1</v>
          </cell>
          <cell r="AA642">
            <v>1</v>
          </cell>
          <cell r="AB642">
            <v>1</v>
          </cell>
          <cell r="AC642">
            <v>1</v>
          </cell>
        </row>
        <row r="643">
          <cell r="A643">
            <v>155</v>
          </cell>
          <cell r="B643" t="str">
            <v>Pyramid Hill</v>
          </cell>
          <cell r="C643">
            <v>0</v>
          </cell>
          <cell r="D643">
            <v>0</v>
          </cell>
          <cell r="E643">
            <v>0</v>
          </cell>
          <cell r="F643">
            <v>0</v>
          </cell>
          <cell r="G643" t="str">
            <v>Australian Speciality Pet Foods</v>
          </cell>
          <cell r="H643">
            <v>200</v>
          </cell>
          <cell r="I643" t="str">
            <v>Canned Pet Food</v>
          </cell>
          <cell r="J643">
            <v>1</v>
          </cell>
          <cell r="K643">
            <v>1</v>
          </cell>
          <cell r="L643">
            <v>1</v>
          </cell>
          <cell r="M643">
            <v>1</v>
          </cell>
          <cell r="N643">
            <v>1</v>
          </cell>
          <cell r="O643">
            <v>1</v>
          </cell>
          <cell r="P643">
            <v>1</v>
          </cell>
          <cell r="Q643">
            <v>1</v>
          </cell>
          <cell r="R643">
            <v>1</v>
          </cell>
          <cell r="S643">
            <v>1</v>
          </cell>
          <cell r="T643">
            <v>1</v>
          </cell>
          <cell r="U643">
            <v>1</v>
          </cell>
          <cell r="V643">
            <v>1</v>
          </cell>
          <cell r="W643">
            <v>1</v>
          </cell>
          <cell r="X643">
            <v>1</v>
          </cell>
          <cell r="Y643">
            <v>1</v>
          </cell>
          <cell r="Z643">
            <v>1</v>
          </cell>
          <cell r="AA643">
            <v>1</v>
          </cell>
          <cell r="AB643">
            <v>1</v>
          </cell>
          <cell r="AC643">
            <v>1</v>
          </cell>
        </row>
        <row r="644">
          <cell r="A644">
            <v>155</v>
          </cell>
          <cell r="B644" t="str">
            <v>Pyramid Hill</v>
          </cell>
          <cell r="C644">
            <v>0</v>
          </cell>
          <cell r="D644">
            <v>0</v>
          </cell>
          <cell r="E644">
            <v>0</v>
          </cell>
          <cell r="F644">
            <v>0</v>
          </cell>
          <cell r="G644" t="str">
            <v>Ozimeats</v>
          </cell>
          <cell r="H644">
            <v>200</v>
          </cell>
          <cell r="I644" t="str">
            <v>Meat Processing</v>
          </cell>
          <cell r="J644">
            <v>1</v>
          </cell>
          <cell r="K644">
            <v>1</v>
          </cell>
          <cell r="L644">
            <v>1</v>
          </cell>
          <cell r="M644">
            <v>1</v>
          </cell>
          <cell r="N644">
            <v>1</v>
          </cell>
          <cell r="O644">
            <v>1</v>
          </cell>
          <cell r="P644">
            <v>1</v>
          </cell>
          <cell r="Q644">
            <v>1</v>
          </cell>
          <cell r="R644">
            <v>1</v>
          </cell>
          <cell r="S644">
            <v>1</v>
          </cell>
          <cell r="T644">
            <v>1</v>
          </cell>
          <cell r="U644">
            <v>1</v>
          </cell>
          <cell r="V644">
            <v>1</v>
          </cell>
          <cell r="W644">
            <v>1</v>
          </cell>
          <cell r="X644">
            <v>1</v>
          </cell>
          <cell r="Y644">
            <v>1</v>
          </cell>
          <cell r="Z644">
            <v>1</v>
          </cell>
          <cell r="AA644">
            <v>1</v>
          </cell>
          <cell r="AB644">
            <v>1</v>
          </cell>
          <cell r="AC644">
            <v>1</v>
          </cell>
        </row>
        <row r="645">
          <cell r="A645">
            <v>155</v>
          </cell>
          <cell r="B645" t="str">
            <v>Pyramid Hill</v>
          </cell>
          <cell r="C645">
            <v>0</v>
          </cell>
          <cell r="D645">
            <v>0</v>
          </cell>
          <cell r="E645">
            <v>0</v>
          </cell>
          <cell r="F645">
            <v>0</v>
          </cell>
          <cell r="G645" t="str">
            <v>Pyramid Hill College</v>
          </cell>
          <cell r="H645">
            <v>200</v>
          </cell>
          <cell r="I645" t="str">
            <v>Education</v>
          </cell>
          <cell r="J645">
            <v>1</v>
          </cell>
          <cell r="K645">
            <v>1</v>
          </cell>
          <cell r="L645">
            <v>1</v>
          </cell>
          <cell r="M645">
            <v>1</v>
          </cell>
          <cell r="N645">
            <v>1</v>
          </cell>
          <cell r="O645">
            <v>1</v>
          </cell>
          <cell r="P645">
            <v>1</v>
          </cell>
          <cell r="Q645">
            <v>1</v>
          </cell>
          <cell r="R645">
            <v>1</v>
          </cell>
          <cell r="S645">
            <v>1</v>
          </cell>
          <cell r="T645">
            <v>1</v>
          </cell>
          <cell r="U645">
            <v>1</v>
          </cell>
          <cell r="V645">
            <v>1</v>
          </cell>
          <cell r="W645">
            <v>1</v>
          </cell>
          <cell r="X645">
            <v>1</v>
          </cell>
          <cell r="Y645">
            <v>1</v>
          </cell>
          <cell r="Z645">
            <v>1</v>
          </cell>
          <cell r="AA645">
            <v>1</v>
          </cell>
          <cell r="AB645">
            <v>1</v>
          </cell>
          <cell r="AC645">
            <v>1</v>
          </cell>
        </row>
        <row r="646">
          <cell r="A646">
            <v>155</v>
          </cell>
          <cell r="B646" t="str">
            <v>Pyramid Hill</v>
          </cell>
          <cell r="C646">
            <v>0</v>
          </cell>
          <cell r="D646">
            <v>0</v>
          </cell>
          <cell r="E646">
            <v>0</v>
          </cell>
          <cell r="F646">
            <v>0</v>
          </cell>
          <cell r="G646" t="str">
            <v>St Patricks Primary School</v>
          </cell>
          <cell r="H646">
            <v>200</v>
          </cell>
          <cell r="I646" t="str">
            <v>Education</v>
          </cell>
          <cell r="J646">
            <v>1</v>
          </cell>
          <cell r="K646">
            <v>1</v>
          </cell>
          <cell r="L646">
            <v>1</v>
          </cell>
          <cell r="M646">
            <v>1</v>
          </cell>
          <cell r="N646">
            <v>1</v>
          </cell>
          <cell r="O646">
            <v>1</v>
          </cell>
          <cell r="P646">
            <v>1</v>
          </cell>
          <cell r="Q646">
            <v>1</v>
          </cell>
          <cell r="R646">
            <v>1</v>
          </cell>
          <cell r="S646">
            <v>1</v>
          </cell>
          <cell r="T646">
            <v>1</v>
          </cell>
          <cell r="U646">
            <v>1</v>
          </cell>
          <cell r="V646">
            <v>1</v>
          </cell>
          <cell r="W646">
            <v>1</v>
          </cell>
          <cell r="X646">
            <v>1</v>
          </cell>
          <cell r="Y646">
            <v>1</v>
          </cell>
          <cell r="Z646">
            <v>1</v>
          </cell>
          <cell r="AA646">
            <v>1</v>
          </cell>
          <cell r="AB646">
            <v>1</v>
          </cell>
          <cell r="AC646">
            <v>1</v>
          </cell>
        </row>
        <row r="647">
          <cell r="A647">
            <v>155</v>
          </cell>
          <cell r="B647" t="str">
            <v>Pyramid Hill</v>
          </cell>
          <cell r="C647">
            <v>0</v>
          </cell>
          <cell r="D647">
            <v>0</v>
          </cell>
          <cell r="E647">
            <v>0</v>
          </cell>
          <cell r="F647">
            <v>0</v>
          </cell>
          <cell r="G647" t="str">
            <v>Pyramid Hill Hostel</v>
          </cell>
          <cell r="H647">
            <v>200</v>
          </cell>
          <cell r="I647" t="str">
            <v>Aged Care</v>
          </cell>
          <cell r="J647">
            <v>1</v>
          </cell>
          <cell r="K647">
            <v>1</v>
          </cell>
          <cell r="L647">
            <v>1</v>
          </cell>
          <cell r="M647">
            <v>1</v>
          </cell>
          <cell r="N647">
            <v>1</v>
          </cell>
          <cell r="O647">
            <v>1</v>
          </cell>
          <cell r="P647">
            <v>1</v>
          </cell>
          <cell r="Q647">
            <v>1</v>
          </cell>
          <cell r="R647">
            <v>1</v>
          </cell>
          <cell r="S647">
            <v>1</v>
          </cell>
          <cell r="T647">
            <v>1</v>
          </cell>
          <cell r="U647">
            <v>1</v>
          </cell>
          <cell r="V647">
            <v>1</v>
          </cell>
          <cell r="W647">
            <v>1</v>
          </cell>
          <cell r="X647">
            <v>1</v>
          </cell>
          <cell r="Y647">
            <v>1</v>
          </cell>
          <cell r="Z647">
            <v>1</v>
          </cell>
          <cell r="AA647">
            <v>1</v>
          </cell>
          <cell r="AB647">
            <v>1</v>
          </cell>
          <cell r="AC647">
            <v>1</v>
          </cell>
        </row>
        <row r="648">
          <cell r="A648">
            <v>155</v>
          </cell>
          <cell r="B648" t="str">
            <v>Pyramid Hill</v>
          </cell>
          <cell r="C648">
            <v>0</v>
          </cell>
          <cell r="D648">
            <v>0</v>
          </cell>
          <cell r="E648">
            <v>0</v>
          </cell>
          <cell r="F648">
            <v>0</v>
          </cell>
          <cell r="G648" t="str">
            <v>Victoria Hotel</v>
          </cell>
          <cell r="H648">
            <v>200</v>
          </cell>
          <cell r="I648" t="str">
            <v>Hotel</v>
          </cell>
          <cell r="J648">
            <v>1</v>
          </cell>
          <cell r="K648">
            <v>1</v>
          </cell>
          <cell r="L648">
            <v>1</v>
          </cell>
          <cell r="M648">
            <v>1</v>
          </cell>
          <cell r="N648">
            <v>1</v>
          </cell>
          <cell r="O648">
            <v>1</v>
          </cell>
          <cell r="P648">
            <v>1</v>
          </cell>
          <cell r="Q648">
            <v>1</v>
          </cell>
          <cell r="R648">
            <v>1</v>
          </cell>
          <cell r="S648">
            <v>1</v>
          </cell>
          <cell r="T648">
            <v>1</v>
          </cell>
          <cell r="U648">
            <v>1</v>
          </cell>
          <cell r="V648">
            <v>1</v>
          </cell>
          <cell r="W648">
            <v>1</v>
          </cell>
          <cell r="X648">
            <v>1</v>
          </cell>
          <cell r="Y648">
            <v>1</v>
          </cell>
          <cell r="Z648">
            <v>1</v>
          </cell>
          <cell r="AA648">
            <v>1</v>
          </cell>
          <cell r="AB648">
            <v>1</v>
          </cell>
          <cell r="AC648">
            <v>1</v>
          </cell>
        </row>
        <row r="649">
          <cell r="A649">
            <v>154</v>
          </cell>
          <cell r="B649" t="str">
            <v>Boort</v>
          </cell>
          <cell r="C649">
            <v>0</v>
          </cell>
          <cell r="D649">
            <v>0</v>
          </cell>
          <cell r="E649">
            <v>0</v>
          </cell>
          <cell r="F649">
            <v>0</v>
          </cell>
          <cell r="G649" t="str">
            <v>Boort District Hospital</v>
          </cell>
          <cell r="H649">
            <v>200</v>
          </cell>
          <cell r="I649" t="str">
            <v>Hospital</v>
          </cell>
          <cell r="J649">
            <v>1</v>
          </cell>
          <cell r="K649">
            <v>1</v>
          </cell>
          <cell r="L649">
            <v>1</v>
          </cell>
          <cell r="M649">
            <v>1</v>
          </cell>
          <cell r="N649">
            <v>1</v>
          </cell>
          <cell r="O649">
            <v>1</v>
          </cell>
          <cell r="P649">
            <v>1</v>
          </cell>
          <cell r="Q649">
            <v>1</v>
          </cell>
          <cell r="R649">
            <v>1</v>
          </cell>
          <cell r="S649">
            <v>1</v>
          </cell>
          <cell r="T649">
            <v>1</v>
          </cell>
          <cell r="U649">
            <v>1</v>
          </cell>
          <cell r="V649">
            <v>1</v>
          </cell>
          <cell r="W649">
            <v>1</v>
          </cell>
          <cell r="X649">
            <v>1</v>
          </cell>
          <cell r="Y649">
            <v>1</v>
          </cell>
          <cell r="Z649">
            <v>1</v>
          </cell>
          <cell r="AA649">
            <v>1</v>
          </cell>
          <cell r="AB649">
            <v>1</v>
          </cell>
          <cell r="AC649">
            <v>1</v>
          </cell>
        </row>
        <row r="650">
          <cell r="A650">
            <v>154</v>
          </cell>
          <cell r="B650" t="str">
            <v>Boort</v>
          </cell>
          <cell r="C650">
            <v>0</v>
          </cell>
          <cell r="D650">
            <v>0</v>
          </cell>
          <cell r="E650">
            <v>0</v>
          </cell>
          <cell r="F650">
            <v>0</v>
          </cell>
          <cell r="G650" t="str">
            <v>Hyclibe Elders</v>
          </cell>
          <cell r="H650">
            <v>200</v>
          </cell>
          <cell r="I650" t="str">
            <v>Exporting</v>
          </cell>
          <cell r="J650">
            <v>1</v>
          </cell>
          <cell r="K650">
            <v>1</v>
          </cell>
          <cell r="L650">
            <v>1</v>
          </cell>
          <cell r="M650">
            <v>1</v>
          </cell>
          <cell r="N650">
            <v>1</v>
          </cell>
          <cell r="O650">
            <v>1</v>
          </cell>
          <cell r="P650">
            <v>1</v>
          </cell>
          <cell r="Q650">
            <v>1</v>
          </cell>
          <cell r="R650">
            <v>1</v>
          </cell>
          <cell r="S650">
            <v>1</v>
          </cell>
          <cell r="T650">
            <v>1</v>
          </cell>
          <cell r="U650">
            <v>1</v>
          </cell>
          <cell r="V650">
            <v>1</v>
          </cell>
          <cell r="W650">
            <v>1</v>
          </cell>
          <cell r="X650">
            <v>1</v>
          </cell>
          <cell r="Y650">
            <v>1</v>
          </cell>
          <cell r="Z650">
            <v>1</v>
          </cell>
          <cell r="AA650">
            <v>1</v>
          </cell>
          <cell r="AB650">
            <v>1</v>
          </cell>
          <cell r="AC650">
            <v>1</v>
          </cell>
        </row>
        <row r="651">
          <cell r="A651">
            <v>154</v>
          </cell>
          <cell r="B651" t="str">
            <v>Boort</v>
          </cell>
          <cell r="C651">
            <v>0</v>
          </cell>
          <cell r="D651">
            <v>0</v>
          </cell>
          <cell r="E651">
            <v>0</v>
          </cell>
          <cell r="F651">
            <v>0</v>
          </cell>
          <cell r="G651" t="str">
            <v>Boort Hostel</v>
          </cell>
          <cell r="H651">
            <v>200</v>
          </cell>
          <cell r="I651" t="str">
            <v>Aged Care</v>
          </cell>
          <cell r="J651">
            <v>1</v>
          </cell>
          <cell r="K651">
            <v>1</v>
          </cell>
          <cell r="L651">
            <v>1</v>
          </cell>
          <cell r="M651">
            <v>1</v>
          </cell>
          <cell r="N651">
            <v>1</v>
          </cell>
          <cell r="O651">
            <v>1</v>
          </cell>
          <cell r="P651">
            <v>1</v>
          </cell>
          <cell r="Q651">
            <v>1</v>
          </cell>
          <cell r="R651">
            <v>1</v>
          </cell>
          <cell r="S651">
            <v>1</v>
          </cell>
          <cell r="T651">
            <v>1</v>
          </cell>
          <cell r="U651">
            <v>1</v>
          </cell>
          <cell r="V651">
            <v>1</v>
          </cell>
          <cell r="W651">
            <v>1</v>
          </cell>
          <cell r="X651">
            <v>1</v>
          </cell>
          <cell r="Y651">
            <v>1</v>
          </cell>
          <cell r="Z651">
            <v>1</v>
          </cell>
          <cell r="AA651">
            <v>1</v>
          </cell>
          <cell r="AB651">
            <v>1</v>
          </cell>
          <cell r="AC651">
            <v>1</v>
          </cell>
        </row>
        <row r="652">
          <cell r="A652">
            <v>154</v>
          </cell>
          <cell r="B652" t="str">
            <v>Boort</v>
          </cell>
          <cell r="C652">
            <v>0</v>
          </cell>
          <cell r="D652">
            <v>0</v>
          </cell>
          <cell r="E652">
            <v>0</v>
          </cell>
          <cell r="F652">
            <v>0</v>
          </cell>
          <cell r="G652" t="str">
            <v>Boort Secondary College</v>
          </cell>
          <cell r="H652">
            <v>200</v>
          </cell>
          <cell r="I652" t="str">
            <v>School</v>
          </cell>
          <cell r="J652">
            <v>1</v>
          </cell>
          <cell r="K652">
            <v>1</v>
          </cell>
          <cell r="L652">
            <v>1</v>
          </cell>
          <cell r="M652">
            <v>1</v>
          </cell>
          <cell r="N652">
            <v>1</v>
          </cell>
          <cell r="O652">
            <v>1</v>
          </cell>
          <cell r="P652">
            <v>1</v>
          </cell>
          <cell r="Q652">
            <v>1</v>
          </cell>
          <cell r="R652">
            <v>1</v>
          </cell>
          <cell r="S652">
            <v>1</v>
          </cell>
          <cell r="T652">
            <v>1</v>
          </cell>
          <cell r="U652">
            <v>1</v>
          </cell>
          <cell r="V652">
            <v>1</v>
          </cell>
          <cell r="W652">
            <v>1</v>
          </cell>
          <cell r="X652">
            <v>1</v>
          </cell>
          <cell r="Y652">
            <v>1</v>
          </cell>
          <cell r="Z652">
            <v>1</v>
          </cell>
          <cell r="AA652">
            <v>1</v>
          </cell>
          <cell r="AB652">
            <v>1</v>
          </cell>
          <cell r="AC652">
            <v>1</v>
          </cell>
        </row>
        <row r="653">
          <cell r="A653">
            <v>154</v>
          </cell>
          <cell r="B653" t="str">
            <v>Boort</v>
          </cell>
          <cell r="C653">
            <v>0</v>
          </cell>
          <cell r="D653">
            <v>0</v>
          </cell>
          <cell r="E653">
            <v>0</v>
          </cell>
          <cell r="F653">
            <v>0</v>
          </cell>
          <cell r="G653" t="str">
            <v>Johnson Asani</v>
          </cell>
          <cell r="H653">
            <v>200</v>
          </cell>
          <cell r="I653" t="str">
            <v>Exporting</v>
          </cell>
          <cell r="J653">
            <v>1</v>
          </cell>
          <cell r="K653">
            <v>1</v>
          </cell>
          <cell r="L653">
            <v>1</v>
          </cell>
          <cell r="M653">
            <v>1</v>
          </cell>
          <cell r="N653">
            <v>1</v>
          </cell>
          <cell r="O653">
            <v>1</v>
          </cell>
          <cell r="P653">
            <v>1</v>
          </cell>
          <cell r="Q653">
            <v>1</v>
          </cell>
          <cell r="R653">
            <v>1</v>
          </cell>
          <cell r="S653">
            <v>1</v>
          </cell>
          <cell r="T653">
            <v>1</v>
          </cell>
          <cell r="U653">
            <v>1</v>
          </cell>
          <cell r="V653">
            <v>1</v>
          </cell>
          <cell r="W653">
            <v>1</v>
          </cell>
          <cell r="X653">
            <v>1</v>
          </cell>
          <cell r="Y653">
            <v>1</v>
          </cell>
          <cell r="Z653">
            <v>1</v>
          </cell>
          <cell r="AA653">
            <v>1</v>
          </cell>
          <cell r="AB653">
            <v>1</v>
          </cell>
          <cell r="AC653">
            <v>1</v>
          </cell>
        </row>
        <row r="654">
          <cell r="A654">
            <v>154</v>
          </cell>
          <cell r="B654" t="str">
            <v>Boort</v>
          </cell>
          <cell r="C654">
            <v>0</v>
          </cell>
          <cell r="D654">
            <v>0</v>
          </cell>
          <cell r="E654">
            <v>0</v>
          </cell>
          <cell r="F654">
            <v>0</v>
          </cell>
          <cell r="G654" t="str">
            <v>Timber Corp Olive Corp</v>
          </cell>
          <cell r="H654">
            <v>200</v>
          </cell>
          <cell r="I654" t="str">
            <v>Processing</v>
          </cell>
          <cell r="J654">
            <v>1</v>
          </cell>
          <cell r="K654">
            <v>1</v>
          </cell>
          <cell r="L654">
            <v>1</v>
          </cell>
          <cell r="M654">
            <v>1</v>
          </cell>
          <cell r="N654">
            <v>1</v>
          </cell>
          <cell r="O654">
            <v>1</v>
          </cell>
          <cell r="P654">
            <v>1</v>
          </cell>
          <cell r="Q654">
            <v>1</v>
          </cell>
          <cell r="R654">
            <v>1</v>
          </cell>
          <cell r="S654">
            <v>1</v>
          </cell>
          <cell r="T654">
            <v>1</v>
          </cell>
          <cell r="U654">
            <v>1</v>
          </cell>
          <cell r="V654">
            <v>1</v>
          </cell>
          <cell r="W654">
            <v>1</v>
          </cell>
          <cell r="X654">
            <v>1</v>
          </cell>
          <cell r="Y654">
            <v>1</v>
          </cell>
          <cell r="Z654">
            <v>1</v>
          </cell>
          <cell r="AA654">
            <v>1</v>
          </cell>
          <cell r="AB654">
            <v>1</v>
          </cell>
          <cell r="AC654">
            <v>1</v>
          </cell>
        </row>
        <row r="655">
          <cell r="A655">
            <v>154</v>
          </cell>
          <cell r="B655" t="str">
            <v>Boort</v>
          </cell>
          <cell r="C655">
            <v>0</v>
          </cell>
          <cell r="D655">
            <v>0</v>
          </cell>
          <cell r="E655">
            <v>0</v>
          </cell>
          <cell r="F655">
            <v>0</v>
          </cell>
          <cell r="G655" t="str">
            <v>Railway Hotel</v>
          </cell>
          <cell r="H655">
            <v>200</v>
          </cell>
          <cell r="I655" t="str">
            <v>Accommondation</v>
          </cell>
          <cell r="J655">
            <v>1</v>
          </cell>
          <cell r="K655">
            <v>1</v>
          </cell>
          <cell r="L655">
            <v>1</v>
          </cell>
          <cell r="M655">
            <v>1</v>
          </cell>
          <cell r="N655">
            <v>1</v>
          </cell>
          <cell r="O655">
            <v>1</v>
          </cell>
          <cell r="P655">
            <v>1</v>
          </cell>
          <cell r="Q655">
            <v>1</v>
          </cell>
          <cell r="R655">
            <v>1</v>
          </cell>
          <cell r="S655">
            <v>1</v>
          </cell>
          <cell r="T655">
            <v>1</v>
          </cell>
          <cell r="U655">
            <v>1</v>
          </cell>
          <cell r="V655">
            <v>1</v>
          </cell>
          <cell r="W655">
            <v>1</v>
          </cell>
          <cell r="X655">
            <v>1</v>
          </cell>
          <cell r="Y655">
            <v>1</v>
          </cell>
          <cell r="Z655">
            <v>1</v>
          </cell>
          <cell r="AA655">
            <v>1</v>
          </cell>
          <cell r="AB655">
            <v>1</v>
          </cell>
          <cell r="AC655">
            <v>1</v>
          </cell>
        </row>
        <row r="656">
          <cell r="A656">
            <v>154</v>
          </cell>
          <cell r="B656" t="str">
            <v>Boort</v>
          </cell>
          <cell r="C656">
            <v>0</v>
          </cell>
          <cell r="D656">
            <v>0</v>
          </cell>
          <cell r="E656">
            <v>0</v>
          </cell>
          <cell r="F656">
            <v>0</v>
          </cell>
          <cell r="G656" t="str">
            <v>Commercial Hotel</v>
          </cell>
          <cell r="H656">
            <v>200</v>
          </cell>
          <cell r="I656" t="str">
            <v>Hotel</v>
          </cell>
          <cell r="J656">
            <v>1</v>
          </cell>
          <cell r="K656">
            <v>1</v>
          </cell>
          <cell r="L656">
            <v>1</v>
          </cell>
          <cell r="M656">
            <v>1</v>
          </cell>
          <cell r="N656">
            <v>1</v>
          </cell>
          <cell r="O656">
            <v>1</v>
          </cell>
          <cell r="P656">
            <v>1</v>
          </cell>
          <cell r="Q656">
            <v>1</v>
          </cell>
          <cell r="R656">
            <v>1</v>
          </cell>
          <cell r="S656">
            <v>1</v>
          </cell>
          <cell r="T656">
            <v>1</v>
          </cell>
          <cell r="U656">
            <v>1</v>
          </cell>
          <cell r="V656">
            <v>1</v>
          </cell>
          <cell r="W656">
            <v>1</v>
          </cell>
          <cell r="X656">
            <v>1</v>
          </cell>
          <cell r="Y656">
            <v>1</v>
          </cell>
          <cell r="Z656">
            <v>1</v>
          </cell>
          <cell r="AA656">
            <v>1</v>
          </cell>
          <cell r="AB656">
            <v>1</v>
          </cell>
          <cell r="AC656">
            <v>1</v>
          </cell>
        </row>
        <row r="657">
          <cell r="A657">
            <v>154</v>
          </cell>
          <cell r="B657" t="str">
            <v>Boort</v>
          </cell>
          <cell r="C657">
            <v>0</v>
          </cell>
          <cell r="D657">
            <v>0</v>
          </cell>
          <cell r="E657">
            <v>0</v>
          </cell>
          <cell r="F657">
            <v>0</v>
          </cell>
          <cell r="G657" t="str">
            <v>Motel/Backpaker</v>
          </cell>
          <cell r="H657">
            <v>200</v>
          </cell>
          <cell r="I657" t="str">
            <v>Accommodation</v>
          </cell>
          <cell r="J657">
            <v>1</v>
          </cell>
          <cell r="K657">
            <v>1</v>
          </cell>
          <cell r="L657">
            <v>1</v>
          </cell>
          <cell r="M657">
            <v>1</v>
          </cell>
          <cell r="N657">
            <v>1</v>
          </cell>
          <cell r="O657">
            <v>1</v>
          </cell>
          <cell r="P657">
            <v>1</v>
          </cell>
          <cell r="Q657">
            <v>1</v>
          </cell>
          <cell r="R657">
            <v>1</v>
          </cell>
          <cell r="S657">
            <v>1</v>
          </cell>
          <cell r="T657">
            <v>1</v>
          </cell>
          <cell r="U657">
            <v>1</v>
          </cell>
          <cell r="V657">
            <v>1</v>
          </cell>
          <cell r="W657">
            <v>1</v>
          </cell>
          <cell r="X657">
            <v>1</v>
          </cell>
          <cell r="Y657">
            <v>1</v>
          </cell>
          <cell r="Z657">
            <v>1</v>
          </cell>
          <cell r="AA657">
            <v>1</v>
          </cell>
          <cell r="AB657">
            <v>1</v>
          </cell>
          <cell r="AC657">
            <v>1</v>
          </cell>
        </row>
        <row r="658">
          <cell r="A658">
            <v>146</v>
          </cell>
          <cell r="B658" t="str">
            <v>Bridgewater</v>
          </cell>
          <cell r="C658">
            <v>0</v>
          </cell>
          <cell r="D658">
            <v>0</v>
          </cell>
          <cell r="E658">
            <v>0</v>
          </cell>
          <cell r="F658">
            <v>0</v>
          </cell>
          <cell r="G658" t="str">
            <v>Water wheel Vineyard</v>
          </cell>
          <cell r="H658">
            <v>200</v>
          </cell>
          <cell r="I658" t="str">
            <v>Winery</v>
          </cell>
          <cell r="J658">
            <v>1</v>
          </cell>
          <cell r="K658">
            <v>1</v>
          </cell>
          <cell r="L658">
            <v>1</v>
          </cell>
          <cell r="M658">
            <v>1</v>
          </cell>
          <cell r="N658">
            <v>1</v>
          </cell>
          <cell r="O658">
            <v>1</v>
          </cell>
          <cell r="P658">
            <v>1</v>
          </cell>
          <cell r="Q658">
            <v>1</v>
          </cell>
          <cell r="R658">
            <v>1</v>
          </cell>
          <cell r="S658">
            <v>1</v>
          </cell>
          <cell r="T658">
            <v>1</v>
          </cell>
          <cell r="U658">
            <v>1</v>
          </cell>
          <cell r="V658">
            <v>1</v>
          </cell>
          <cell r="W658">
            <v>1</v>
          </cell>
          <cell r="X658">
            <v>1</v>
          </cell>
          <cell r="Y658">
            <v>1</v>
          </cell>
          <cell r="Z658">
            <v>1</v>
          </cell>
          <cell r="AA658">
            <v>1</v>
          </cell>
          <cell r="AB658">
            <v>1</v>
          </cell>
          <cell r="AC658">
            <v>1</v>
          </cell>
        </row>
        <row r="659">
          <cell r="A659">
            <v>146</v>
          </cell>
          <cell r="B659" t="str">
            <v>Bridgewater</v>
          </cell>
          <cell r="C659">
            <v>0</v>
          </cell>
          <cell r="D659">
            <v>0</v>
          </cell>
          <cell r="E659">
            <v>0</v>
          </cell>
          <cell r="F659">
            <v>0</v>
          </cell>
          <cell r="G659" t="str">
            <v>Loddon Valley Eggs</v>
          </cell>
          <cell r="H659">
            <v>200</v>
          </cell>
          <cell r="I659" t="str">
            <v>Egg production</v>
          </cell>
          <cell r="J659">
            <v>1</v>
          </cell>
          <cell r="K659">
            <v>1</v>
          </cell>
          <cell r="L659">
            <v>1</v>
          </cell>
          <cell r="M659">
            <v>1</v>
          </cell>
          <cell r="N659">
            <v>1</v>
          </cell>
          <cell r="O659">
            <v>1</v>
          </cell>
          <cell r="P659">
            <v>1</v>
          </cell>
          <cell r="Q659">
            <v>1</v>
          </cell>
          <cell r="R659">
            <v>1</v>
          </cell>
          <cell r="S659">
            <v>1</v>
          </cell>
          <cell r="T659">
            <v>1</v>
          </cell>
          <cell r="U659">
            <v>1</v>
          </cell>
          <cell r="V659">
            <v>1</v>
          </cell>
          <cell r="W659">
            <v>1</v>
          </cell>
          <cell r="X659">
            <v>1</v>
          </cell>
          <cell r="Y659">
            <v>1</v>
          </cell>
          <cell r="Z659">
            <v>1</v>
          </cell>
          <cell r="AA659">
            <v>1</v>
          </cell>
          <cell r="AB659">
            <v>1</v>
          </cell>
          <cell r="AC659">
            <v>1</v>
          </cell>
        </row>
        <row r="660">
          <cell r="A660">
            <v>146</v>
          </cell>
          <cell r="B660" t="str">
            <v>Bridgewater</v>
          </cell>
          <cell r="C660">
            <v>0</v>
          </cell>
          <cell r="D660">
            <v>0</v>
          </cell>
          <cell r="E660">
            <v>0</v>
          </cell>
          <cell r="F660">
            <v>0</v>
          </cell>
          <cell r="G660" t="str">
            <v>Laucke Flour Mill</v>
          </cell>
          <cell r="H660">
            <v>200</v>
          </cell>
          <cell r="I660" t="str">
            <v>Grain Flour</v>
          </cell>
          <cell r="J660">
            <v>1</v>
          </cell>
          <cell r="K660">
            <v>1</v>
          </cell>
          <cell r="L660">
            <v>1</v>
          </cell>
          <cell r="M660">
            <v>1</v>
          </cell>
          <cell r="N660">
            <v>1</v>
          </cell>
          <cell r="O660">
            <v>1</v>
          </cell>
          <cell r="P660">
            <v>1</v>
          </cell>
          <cell r="Q660">
            <v>1</v>
          </cell>
          <cell r="R660">
            <v>1</v>
          </cell>
          <cell r="S660">
            <v>1</v>
          </cell>
          <cell r="T660">
            <v>1</v>
          </cell>
          <cell r="U660">
            <v>1</v>
          </cell>
          <cell r="V660">
            <v>1</v>
          </cell>
          <cell r="W660">
            <v>1</v>
          </cell>
          <cell r="X660">
            <v>1</v>
          </cell>
          <cell r="Y660">
            <v>1</v>
          </cell>
          <cell r="Z660">
            <v>1</v>
          </cell>
          <cell r="AA660">
            <v>1</v>
          </cell>
          <cell r="AB660">
            <v>1</v>
          </cell>
          <cell r="AC660">
            <v>1</v>
          </cell>
        </row>
        <row r="661">
          <cell r="A661">
            <v>146</v>
          </cell>
          <cell r="B661" t="str">
            <v>Bridgewater</v>
          </cell>
          <cell r="C661">
            <v>0</v>
          </cell>
          <cell r="D661">
            <v>0</v>
          </cell>
          <cell r="E661">
            <v>0</v>
          </cell>
          <cell r="F661">
            <v>0</v>
          </cell>
          <cell r="G661" t="str">
            <v>Water Wheel Holdings</v>
          </cell>
          <cell r="H661">
            <v>200</v>
          </cell>
          <cell r="I661" t="str">
            <v>Grains Rice</v>
          </cell>
          <cell r="J661">
            <v>1</v>
          </cell>
          <cell r="K661">
            <v>1</v>
          </cell>
          <cell r="L661">
            <v>1</v>
          </cell>
          <cell r="M661">
            <v>1</v>
          </cell>
          <cell r="N661">
            <v>1</v>
          </cell>
          <cell r="O661">
            <v>1</v>
          </cell>
          <cell r="P661">
            <v>1</v>
          </cell>
          <cell r="Q661">
            <v>1</v>
          </cell>
          <cell r="R661">
            <v>1</v>
          </cell>
          <cell r="S661">
            <v>1</v>
          </cell>
          <cell r="T661">
            <v>1</v>
          </cell>
          <cell r="U661">
            <v>1</v>
          </cell>
          <cell r="V661">
            <v>1</v>
          </cell>
          <cell r="W661">
            <v>1</v>
          </cell>
          <cell r="X661">
            <v>1</v>
          </cell>
          <cell r="Y661">
            <v>1</v>
          </cell>
          <cell r="Z661">
            <v>1</v>
          </cell>
          <cell r="AA661">
            <v>1</v>
          </cell>
          <cell r="AB661">
            <v>1</v>
          </cell>
          <cell r="AC661">
            <v>1</v>
          </cell>
        </row>
        <row r="662">
          <cell r="A662">
            <v>146</v>
          </cell>
          <cell r="B662" t="str">
            <v>Bridgewater</v>
          </cell>
          <cell r="C662">
            <v>0</v>
          </cell>
          <cell r="D662">
            <v>0</v>
          </cell>
          <cell r="E662">
            <v>0</v>
          </cell>
          <cell r="F662">
            <v>0</v>
          </cell>
          <cell r="G662" t="str">
            <v>Motel</v>
          </cell>
          <cell r="H662">
            <v>200</v>
          </cell>
          <cell r="I662" t="str">
            <v>Accommodation</v>
          </cell>
          <cell r="J662">
            <v>1</v>
          </cell>
          <cell r="K662">
            <v>1</v>
          </cell>
          <cell r="L662">
            <v>1</v>
          </cell>
          <cell r="M662">
            <v>1</v>
          </cell>
          <cell r="N662">
            <v>1</v>
          </cell>
          <cell r="O662">
            <v>1</v>
          </cell>
          <cell r="P662">
            <v>1</v>
          </cell>
          <cell r="Q662">
            <v>1</v>
          </cell>
          <cell r="R662">
            <v>1</v>
          </cell>
          <cell r="S662">
            <v>1</v>
          </cell>
          <cell r="T662">
            <v>1</v>
          </cell>
          <cell r="U662">
            <v>1</v>
          </cell>
          <cell r="V662">
            <v>1</v>
          </cell>
          <cell r="W662">
            <v>1</v>
          </cell>
          <cell r="X662">
            <v>1</v>
          </cell>
          <cell r="Y662">
            <v>1</v>
          </cell>
          <cell r="Z662">
            <v>1</v>
          </cell>
          <cell r="AA662">
            <v>1</v>
          </cell>
          <cell r="AB662">
            <v>1</v>
          </cell>
          <cell r="AC662">
            <v>1</v>
          </cell>
        </row>
        <row r="663">
          <cell r="A663">
            <v>146</v>
          </cell>
          <cell r="B663" t="str">
            <v>Bridgewater</v>
          </cell>
          <cell r="C663">
            <v>0</v>
          </cell>
          <cell r="D663">
            <v>0</v>
          </cell>
          <cell r="E663">
            <v>0</v>
          </cell>
          <cell r="F663">
            <v>0</v>
          </cell>
          <cell r="G663" t="str">
            <v>Bridgewater Loddon Hotel</v>
          </cell>
          <cell r="H663">
            <v>200</v>
          </cell>
          <cell r="I663" t="str">
            <v>Hotel</v>
          </cell>
          <cell r="J663">
            <v>1</v>
          </cell>
          <cell r="K663">
            <v>1</v>
          </cell>
          <cell r="L663">
            <v>1</v>
          </cell>
          <cell r="M663">
            <v>1</v>
          </cell>
          <cell r="N663">
            <v>1</v>
          </cell>
          <cell r="O663">
            <v>1</v>
          </cell>
          <cell r="P663">
            <v>1</v>
          </cell>
          <cell r="Q663">
            <v>1</v>
          </cell>
          <cell r="R663">
            <v>1</v>
          </cell>
          <cell r="S663">
            <v>1</v>
          </cell>
          <cell r="T663">
            <v>1</v>
          </cell>
          <cell r="U663">
            <v>1</v>
          </cell>
          <cell r="V663">
            <v>1</v>
          </cell>
          <cell r="W663">
            <v>1</v>
          </cell>
          <cell r="X663">
            <v>1</v>
          </cell>
          <cell r="Y663">
            <v>1</v>
          </cell>
          <cell r="Z663">
            <v>1</v>
          </cell>
          <cell r="AA663">
            <v>1</v>
          </cell>
          <cell r="AB663">
            <v>1</v>
          </cell>
          <cell r="AC663">
            <v>1</v>
          </cell>
        </row>
        <row r="664">
          <cell r="A664">
            <v>146</v>
          </cell>
          <cell r="B664" t="str">
            <v>Bridgewater</v>
          </cell>
          <cell r="C664">
            <v>0</v>
          </cell>
          <cell r="D664">
            <v>0</v>
          </cell>
          <cell r="E664">
            <v>0</v>
          </cell>
          <cell r="F664">
            <v>0</v>
          </cell>
          <cell r="G664" t="str">
            <v>Bridgewater Milkbar</v>
          </cell>
          <cell r="H664">
            <v>200</v>
          </cell>
          <cell r="I664" t="str">
            <v>Food Premises</v>
          </cell>
          <cell r="J664">
            <v>1</v>
          </cell>
          <cell r="K664">
            <v>1</v>
          </cell>
          <cell r="L664">
            <v>1</v>
          </cell>
          <cell r="M664">
            <v>1</v>
          </cell>
          <cell r="N664">
            <v>1</v>
          </cell>
          <cell r="O664">
            <v>1</v>
          </cell>
          <cell r="P664">
            <v>1</v>
          </cell>
          <cell r="Q664">
            <v>1</v>
          </cell>
          <cell r="R664">
            <v>1</v>
          </cell>
          <cell r="S664">
            <v>1</v>
          </cell>
          <cell r="T664">
            <v>1</v>
          </cell>
          <cell r="U664">
            <v>1</v>
          </cell>
          <cell r="V664">
            <v>1</v>
          </cell>
          <cell r="W664">
            <v>1</v>
          </cell>
          <cell r="X664">
            <v>1</v>
          </cell>
          <cell r="Y664">
            <v>1</v>
          </cell>
          <cell r="Z664">
            <v>1</v>
          </cell>
          <cell r="AA664">
            <v>1</v>
          </cell>
          <cell r="AB664">
            <v>1</v>
          </cell>
          <cell r="AC664">
            <v>1</v>
          </cell>
        </row>
        <row r="665">
          <cell r="A665">
            <v>146</v>
          </cell>
          <cell r="B665" t="str">
            <v>Bridgewater</v>
          </cell>
          <cell r="C665">
            <v>0</v>
          </cell>
          <cell r="D665">
            <v>0</v>
          </cell>
          <cell r="E665">
            <v>0</v>
          </cell>
          <cell r="F665">
            <v>0</v>
          </cell>
          <cell r="G665" t="str">
            <v>Harra's Place</v>
          </cell>
          <cell r="H665">
            <v>200</v>
          </cell>
          <cell r="I665" t="str">
            <v>Food Premises</v>
          </cell>
          <cell r="J665">
            <v>1</v>
          </cell>
          <cell r="K665">
            <v>1</v>
          </cell>
          <cell r="L665">
            <v>1</v>
          </cell>
          <cell r="M665">
            <v>1</v>
          </cell>
          <cell r="N665">
            <v>1</v>
          </cell>
          <cell r="O665">
            <v>1</v>
          </cell>
          <cell r="P665">
            <v>1</v>
          </cell>
          <cell r="Q665">
            <v>1</v>
          </cell>
          <cell r="R665">
            <v>1</v>
          </cell>
          <cell r="S665">
            <v>1</v>
          </cell>
          <cell r="T665">
            <v>1</v>
          </cell>
          <cell r="U665">
            <v>1</v>
          </cell>
          <cell r="V665">
            <v>1</v>
          </cell>
          <cell r="W665">
            <v>1</v>
          </cell>
          <cell r="X665">
            <v>1</v>
          </cell>
          <cell r="Y665">
            <v>1</v>
          </cell>
          <cell r="Z665">
            <v>1</v>
          </cell>
          <cell r="AA665">
            <v>1</v>
          </cell>
          <cell r="AB665">
            <v>1</v>
          </cell>
          <cell r="AC665">
            <v>1</v>
          </cell>
        </row>
        <row r="666">
          <cell r="A666">
            <v>143</v>
          </cell>
          <cell r="B666" t="str">
            <v>Wedderburn</v>
          </cell>
          <cell r="C666">
            <v>0</v>
          </cell>
          <cell r="D666">
            <v>0</v>
          </cell>
          <cell r="E666">
            <v>0</v>
          </cell>
          <cell r="F666">
            <v>0</v>
          </cell>
          <cell r="G666" t="str">
            <v>Wedderburn College</v>
          </cell>
          <cell r="H666">
            <v>200</v>
          </cell>
          <cell r="I666" t="str">
            <v>Education</v>
          </cell>
          <cell r="J666">
            <v>1</v>
          </cell>
          <cell r="K666">
            <v>1</v>
          </cell>
          <cell r="L666">
            <v>1</v>
          </cell>
          <cell r="M666">
            <v>1</v>
          </cell>
          <cell r="N666">
            <v>1</v>
          </cell>
          <cell r="O666">
            <v>1</v>
          </cell>
          <cell r="P666">
            <v>1</v>
          </cell>
          <cell r="Q666">
            <v>1</v>
          </cell>
          <cell r="R666">
            <v>1</v>
          </cell>
          <cell r="S666">
            <v>1</v>
          </cell>
          <cell r="T666">
            <v>1</v>
          </cell>
          <cell r="U666">
            <v>1</v>
          </cell>
          <cell r="V666">
            <v>1</v>
          </cell>
          <cell r="W666">
            <v>1</v>
          </cell>
          <cell r="X666">
            <v>1</v>
          </cell>
          <cell r="Y666">
            <v>1</v>
          </cell>
          <cell r="Z666">
            <v>1</v>
          </cell>
          <cell r="AA666">
            <v>1</v>
          </cell>
          <cell r="AB666">
            <v>1</v>
          </cell>
          <cell r="AC666">
            <v>1</v>
          </cell>
        </row>
        <row r="667">
          <cell r="A667">
            <v>143</v>
          </cell>
          <cell r="B667" t="str">
            <v>Wedderburn</v>
          </cell>
          <cell r="C667">
            <v>0</v>
          </cell>
          <cell r="D667">
            <v>0</v>
          </cell>
          <cell r="E667">
            <v>0</v>
          </cell>
          <cell r="F667">
            <v>0</v>
          </cell>
          <cell r="G667" t="str">
            <v>Turf Engineering</v>
          </cell>
          <cell r="H667">
            <v>200</v>
          </cell>
          <cell r="I667" t="str">
            <v>Light engineering</v>
          </cell>
          <cell r="J667">
            <v>1</v>
          </cell>
          <cell r="K667">
            <v>1</v>
          </cell>
          <cell r="L667">
            <v>1</v>
          </cell>
          <cell r="M667">
            <v>1</v>
          </cell>
          <cell r="N667">
            <v>1</v>
          </cell>
          <cell r="O667">
            <v>1</v>
          </cell>
          <cell r="P667">
            <v>1</v>
          </cell>
          <cell r="Q667">
            <v>1</v>
          </cell>
          <cell r="R667">
            <v>1</v>
          </cell>
          <cell r="S667">
            <v>1</v>
          </cell>
          <cell r="T667">
            <v>1</v>
          </cell>
          <cell r="U667">
            <v>1</v>
          </cell>
          <cell r="V667">
            <v>1</v>
          </cell>
          <cell r="W667">
            <v>1</v>
          </cell>
          <cell r="X667">
            <v>1</v>
          </cell>
          <cell r="Y667">
            <v>1</v>
          </cell>
          <cell r="Z667">
            <v>1</v>
          </cell>
          <cell r="AA667">
            <v>1</v>
          </cell>
          <cell r="AB667">
            <v>1</v>
          </cell>
          <cell r="AC667">
            <v>1</v>
          </cell>
        </row>
        <row r="668">
          <cell r="A668">
            <v>143</v>
          </cell>
          <cell r="B668" t="str">
            <v>Wedderburn</v>
          </cell>
          <cell r="C668">
            <v>0</v>
          </cell>
          <cell r="D668">
            <v>0</v>
          </cell>
          <cell r="E668">
            <v>0</v>
          </cell>
          <cell r="F668">
            <v>0</v>
          </cell>
          <cell r="G668" t="str">
            <v>Weddburn Hotel</v>
          </cell>
          <cell r="H668">
            <v>200</v>
          </cell>
          <cell r="I668" t="str">
            <v>Hotel</v>
          </cell>
          <cell r="J668">
            <v>1</v>
          </cell>
          <cell r="K668">
            <v>1</v>
          </cell>
          <cell r="L668">
            <v>1</v>
          </cell>
          <cell r="M668">
            <v>1</v>
          </cell>
          <cell r="N668">
            <v>1</v>
          </cell>
          <cell r="O668">
            <v>1</v>
          </cell>
          <cell r="P668">
            <v>1</v>
          </cell>
          <cell r="Q668">
            <v>1</v>
          </cell>
          <cell r="R668">
            <v>1</v>
          </cell>
          <cell r="S668">
            <v>1</v>
          </cell>
          <cell r="T668">
            <v>1</v>
          </cell>
          <cell r="U668">
            <v>1</v>
          </cell>
          <cell r="V668">
            <v>1</v>
          </cell>
          <cell r="W668">
            <v>1</v>
          </cell>
          <cell r="X668">
            <v>1</v>
          </cell>
          <cell r="Y668">
            <v>1</v>
          </cell>
          <cell r="Z668">
            <v>1</v>
          </cell>
          <cell r="AA668">
            <v>1</v>
          </cell>
          <cell r="AB668">
            <v>1</v>
          </cell>
          <cell r="AC668">
            <v>1</v>
          </cell>
        </row>
        <row r="669">
          <cell r="A669">
            <v>143</v>
          </cell>
          <cell r="B669" t="str">
            <v>Wedderburn</v>
          </cell>
          <cell r="C669">
            <v>0</v>
          </cell>
          <cell r="D669">
            <v>0</v>
          </cell>
          <cell r="E669">
            <v>0</v>
          </cell>
          <cell r="F669">
            <v>0</v>
          </cell>
          <cell r="G669" t="str">
            <v>Randall Supermarket</v>
          </cell>
          <cell r="H669">
            <v>200</v>
          </cell>
          <cell r="I669" t="str">
            <v>Supermarket</v>
          </cell>
          <cell r="J669">
            <v>1</v>
          </cell>
          <cell r="K669">
            <v>1</v>
          </cell>
          <cell r="L669">
            <v>1</v>
          </cell>
          <cell r="M669">
            <v>1</v>
          </cell>
          <cell r="N669">
            <v>1</v>
          </cell>
          <cell r="O669">
            <v>1</v>
          </cell>
          <cell r="P669">
            <v>1</v>
          </cell>
          <cell r="Q669">
            <v>1</v>
          </cell>
          <cell r="R669">
            <v>1</v>
          </cell>
          <cell r="S669">
            <v>1</v>
          </cell>
          <cell r="T669">
            <v>1</v>
          </cell>
          <cell r="U669">
            <v>1</v>
          </cell>
          <cell r="V669">
            <v>1</v>
          </cell>
          <cell r="W669">
            <v>1</v>
          </cell>
          <cell r="X669">
            <v>1</v>
          </cell>
          <cell r="Y669">
            <v>1</v>
          </cell>
          <cell r="Z669">
            <v>1</v>
          </cell>
          <cell r="AA669">
            <v>1</v>
          </cell>
          <cell r="AB669">
            <v>1</v>
          </cell>
          <cell r="AC669">
            <v>1</v>
          </cell>
        </row>
        <row r="670">
          <cell r="A670">
            <v>143</v>
          </cell>
          <cell r="B670" t="str">
            <v>Wedderburn</v>
          </cell>
          <cell r="C670">
            <v>0</v>
          </cell>
          <cell r="D670">
            <v>0</v>
          </cell>
          <cell r="E670">
            <v>0</v>
          </cell>
          <cell r="F670">
            <v>0</v>
          </cell>
          <cell r="G670" t="str">
            <v>W D Powdercoating</v>
          </cell>
          <cell r="H670">
            <v>200</v>
          </cell>
          <cell r="I670" t="str">
            <v>Industrial Powdercoating</v>
          </cell>
          <cell r="J670">
            <v>1</v>
          </cell>
          <cell r="K670">
            <v>1</v>
          </cell>
          <cell r="L670">
            <v>1</v>
          </cell>
          <cell r="M670">
            <v>1</v>
          </cell>
          <cell r="N670">
            <v>1</v>
          </cell>
          <cell r="O670">
            <v>1</v>
          </cell>
          <cell r="P670">
            <v>1</v>
          </cell>
          <cell r="Q670">
            <v>1</v>
          </cell>
          <cell r="R670">
            <v>1</v>
          </cell>
          <cell r="S670">
            <v>1</v>
          </cell>
          <cell r="T670">
            <v>1</v>
          </cell>
          <cell r="U670">
            <v>1</v>
          </cell>
          <cell r="V670">
            <v>1</v>
          </cell>
          <cell r="W670">
            <v>1</v>
          </cell>
          <cell r="X670">
            <v>1</v>
          </cell>
          <cell r="Y670">
            <v>1</v>
          </cell>
          <cell r="Z670">
            <v>1</v>
          </cell>
          <cell r="AA670">
            <v>1</v>
          </cell>
          <cell r="AB670">
            <v>1</v>
          </cell>
          <cell r="AC670">
            <v>1</v>
          </cell>
        </row>
        <row r="671">
          <cell r="A671">
            <v>143</v>
          </cell>
          <cell r="B671" t="str">
            <v>Wedderburn</v>
          </cell>
          <cell r="C671">
            <v>0</v>
          </cell>
          <cell r="D671">
            <v>0</v>
          </cell>
          <cell r="E671">
            <v>0</v>
          </cell>
          <cell r="F671">
            <v>0</v>
          </cell>
          <cell r="G671" t="str">
            <v>Loddon Shire Admin Depot</v>
          </cell>
          <cell r="H671">
            <v>200</v>
          </cell>
          <cell r="I671" t="str">
            <v>Administration</v>
          </cell>
          <cell r="J671">
            <v>1</v>
          </cell>
          <cell r="K671">
            <v>1</v>
          </cell>
          <cell r="L671">
            <v>1</v>
          </cell>
          <cell r="M671">
            <v>1</v>
          </cell>
          <cell r="N671">
            <v>1</v>
          </cell>
          <cell r="O671">
            <v>1</v>
          </cell>
          <cell r="P671">
            <v>1</v>
          </cell>
          <cell r="Q671">
            <v>1</v>
          </cell>
          <cell r="R671">
            <v>1</v>
          </cell>
          <cell r="S671">
            <v>1</v>
          </cell>
          <cell r="T671">
            <v>1</v>
          </cell>
          <cell r="U671">
            <v>1</v>
          </cell>
          <cell r="V671">
            <v>1</v>
          </cell>
          <cell r="W671">
            <v>1</v>
          </cell>
          <cell r="X671">
            <v>1</v>
          </cell>
          <cell r="Y671">
            <v>1</v>
          </cell>
          <cell r="Z671">
            <v>1</v>
          </cell>
          <cell r="AA671">
            <v>1</v>
          </cell>
          <cell r="AB671">
            <v>1</v>
          </cell>
          <cell r="AC671">
            <v>1</v>
          </cell>
        </row>
        <row r="672">
          <cell r="A672">
            <v>143</v>
          </cell>
          <cell r="B672" t="str">
            <v>Wedderburn</v>
          </cell>
          <cell r="C672">
            <v>0</v>
          </cell>
          <cell r="D672">
            <v>0</v>
          </cell>
          <cell r="E672">
            <v>0</v>
          </cell>
          <cell r="F672">
            <v>0</v>
          </cell>
          <cell r="G672" t="str">
            <v>Industrial Estate</v>
          </cell>
          <cell r="H672">
            <v>200</v>
          </cell>
          <cell r="I672" t="str">
            <v>Industrial</v>
          </cell>
          <cell r="J672">
            <v>1</v>
          </cell>
          <cell r="K672">
            <v>1</v>
          </cell>
          <cell r="L672">
            <v>1</v>
          </cell>
          <cell r="M672">
            <v>1</v>
          </cell>
          <cell r="N672">
            <v>1</v>
          </cell>
          <cell r="O672">
            <v>1</v>
          </cell>
          <cell r="P672">
            <v>1</v>
          </cell>
          <cell r="Q672">
            <v>1</v>
          </cell>
          <cell r="R672">
            <v>1</v>
          </cell>
          <cell r="S672">
            <v>1</v>
          </cell>
          <cell r="T672">
            <v>1</v>
          </cell>
          <cell r="U672">
            <v>1</v>
          </cell>
          <cell r="V672">
            <v>1</v>
          </cell>
          <cell r="W672">
            <v>1</v>
          </cell>
          <cell r="X672">
            <v>1</v>
          </cell>
          <cell r="Y672">
            <v>1</v>
          </cell>
          <cell r="Z672">
            <v>1</v>
          </cell>
          <cell r="AA672">
            <v>1</v>
          </cell>
          <cell r="AB672">
            <v>1</v>
          </cell>
          <cell r="AC672">
            <v>1</v>
          </cell>
        </row>
        <row r="673">
          <cell r="A673">
            <v>134</v>
          </cell>
          <cell r="B673" t="str">
            <v>Inglewood</v>
          </cell>
          <cell r="C673">
            <v>0</v>
          </cell>
          <cell r="D673">
            <v>0</v>
          </cell>
          <cell r="E673">
            <v>0</v>
          </cell>
          <cell r="F673">
            <v>0</v>
          </cell>
          <cell r="G673" t="str">
            <v>Inglewood Primary School</v>
          </cell>
          <cell r="H673">
            <v>200</v>
          </cell>
          <cell r="I673" t="str">
            <v>Education</v>
          </cell>
          <cell r="J673">
            <v>1</v>
          </cell>
          <cell r="K673">
            <v>1</v>
          </cell>
          <cell r="L673">
            <v>1</v>
          </cell>
          <cell r="M673">
            <v>1</v>
          </cell>
          <cell r="N673">
            <v>1</v>
          </cell>
          <cell r="O673">
            <v>1</v>
          </cell>
          <cell r="P673">
            <v>1</v>
          </cell>
          <cell r="Q673">
            <v>1</v>
          </cell>
          <cell r="R673">
            <v>1</v>
          </cell>
          <cell r="S673">
            <v>1</v>
          </cell>
          <cell r="T673">
            <v>1</v>
          </cell>
          <cell r="U673">
            <v>1</v>
          </cell>
          <cell r="V673">
            <v>1</v>
          </cell>
          <cell r="W673">
            <v>1</v>
          </cell>
          <cell r="X673">
            <v>1</v>
          </cell>
          <cell r="Y673">
            <v>1</v>
          </cell>
          <cell r="Z673">
            <v>1</v>
          </cell>
          <cell r="AA673">
            <v>1</v>
          </cell>
          <cell r="AB673">
            <v>1</v>
          </cell>
          <cell r="AC673">
            <v>1</v>
          </cell>
        </row>
        <row r="674">
          <cell r="A674">
            <v>134</v>
          </cell>
          <cell r="B674" t="str">
            <v>Inglewood</v>
          </cell>
          <cell r="C674">
            <v>0</v>
          </cell>
          <cell r="D674">
            <v>0</v>
          </cell>
          <cell r="E674">
            <v>0</v>
          </cell>
          <cell r="F674">
            <v>0</v>
          </cell>
          <cell r="G674" t="str">
            <v>Inglewood Motel &amp; Park</v>
          </cell>
          <cell r="H674">
            <v>200</v>
          </cell>
          <cell r="I674" t="str">
            <v>Accommodation</v>
          </cell>
          <cell r="J674">
            <v>1</v>
          </cell>
          <cell r="K674">
            <v>1</v>
          </cell>
          <cell r="L674">
            <v>1</v>
          </cell>
          <cell r="M674">
            <v>1</v>
          </cell>
          <cell r="N674">
            <v>1</v>
          </cell>
          <cell r="O674">
            <v>1</v>
          </cell>
          <cell r="P674">
            <v>1</v>
          </cell>
          <cell r="Q674">
            <v>1</v>
          </cell>
          <cell r="R674">
            <v>1</v>
          </cell>
          <cell r="S674">
            <v>1</v>
          </cell>
          <cell r="T674">
            <v>1</v>
          </cell>
          <cell r="U674">
            <v>1</v>
          </cell>
          <cell r="V674">
            <v>1</v>
          </cell>
          <cell r="W674">
            <v>1</v>
          </cell>
          <cell r="X674">
            <v>1</v>
          </cell>
          <cell r="Y674">
            <v>1</v>
          </cell>
          <cell r="Z674">
            <v>1</v>
          </cell>
          <cell r="AA674">
            <v>1</v>
          </cell>
          <cell r="AB674">
            <v>1</v>
          </cell>
          <cell r="AC674">
            <v>1</v>
          </cell>
        </row>
        <row r="675">
          <cell r="A675">
            <v>134</v>
          </cell>
          <cell r="B675" t="str">
            <v>Inglewood</v>
          </cell>
          <cell r="C675">
            <v>0</v>
          </cell>
          <cell r="D675">
            <v>0</v>
          </cell>
          <cell r="E675">
            <v>0</v>
          </cell>
          <cell r="F675">
            <v>0</v>
          </cell>
          <cell r="G675" t="str">
            <v>Inglewood &amp; District Hospital</v>
          </cell>
          <cell r="H675">
            <v>200</v>
          </cell>
          <cell r="I675" t="str">
            <v>Hospital</v>
          </cell>
          <cell r="J675">
            <v>1</v>
          </cell>
          <cell r="K675">
            <v>1</v>
          </cell>
          <cell r="L675">
            <v>1</v>
          </cell>
          <cell r="M675">
            <v>1</v>
          </cell>
          <cell r="N675">
            <v>1</v>
          </cell>
          <cell r="O675">
            <v>1</v>
          </cell>
          <cell r="P675">
            <v>1</v>
          </cell>
          <cell r="Q675">
            <v>1</v>
          </cell>
          <cell r="R675">
            <v>1</v>
          </cell>
          <cell r="S675">
            <v>1</v>
          </cell>
          <cell r="T675">
            <v>1</v>
          </cell>
          <cell r="U675">
            <v>1</v>
          </cell>
          <cell r="V675">
            <v>1</v>
          </cell>
          <cell r="W675">
            <v>1</v>
          </cell>
          <cell r="X675">
            <v>1</v>
          </cell>
          <cell r="Y675">
            <v>1</v>
          </cell>
          <cell r="Z675">
            <v>1</v>
          </cell>
          <cell r="AA675">
            <v>1</v>
          </cell>
          <cell r="AB675">
            <v>1</v>
          </cell>
          <cell r="AC675">
            <v>1</v>
          </cell>
        </row>
        <row r="676">
          <cell r="A676">
            <v>134</v>
          </cell>
          <cell r="B676" t="str">
            <v>Inglewood</v>
          </cell>
          <cell r="C676">
            <v>0</v>
          </cell>
          <cell r="D676">
            <v>0</v>
          </cell>
          <cell r="E676">
            <v>0</v>
          </cell>
          <cell r="F676">
            <v>0</v>
          </cell>
          <cell r="G676" t="str">
            <v>IGA Supermarket</v>
          </cell>
          <cell r="H676">
            <v>200</v>
          </cell>
          <cell r="I676" t="str">
            <v>Supermarket</v>
          </cell>
          <cell r="J676">
            <v>1</v>
          </cell>
          <cell r="K676">
            <v>1</v>
          </cell>
          <cell r="L676">
            <v>1</v>
          </cell>
          <cell r="M676">
            <v>1</v>
          </cell>
          <cell r="N676">
            <v>1</v>
          </cell>
          <cell r="O676">
            <v>1</v>
          </cell>
          <cell r="P676">
            <v>1</v>
          </cell>
          <cell r="Q676">
            <v>1</v>
          </cell>
          <cell r="R676">
            <v>1</v>
          </cell>
          <cell r="S676">
            <v>1</v>
          </cell>
          <cell r="T676">
            <v>1</v>
          </cell>
          <cell r="U676">
            <v>1</v>
          </cell>
          <cell r="V676">
            <v>1</v>
          </cell>
          <cell r="W676">
            <v>1</v>
          </cell>
          <cell r="X676">
            <v>1</v>
          </cell>
          <cell r="Y676">
            <v>1</v>
          </cell>
          <cell r="Z676">
            <v>1</v>
          </cell>
          <cell r="AA676">
            <v>1</v>
          </cell>
          <cell r="AB676">
            <v>1</v>
          </cell>
          <cell r="AC676">
            <v>1</v>
          </cell>
        </row>
        <row r="677">
          <cell r="A677">
            <v>134</v>
          </cell>
          <cell r="B677" t="str">
            <v>Inglewood</v>
          </cell>
          <cell r="C677">
            <v>0</v>
          </cell>
          <cell r="D677">
            <v>0</v>
          </cell>
          <cell r="E677">
            <v>0</v>
          </cell>
          <cell r="F677">
            <v>0</v>
          </cell>
          <cell r="G677" t="str">
            <v>Goodfellows Supermarket</v>
          </cell>
          <cell r="H677">
            <v>200</v>
          </cell>
          <cell r="I677" t="str">
            <v>Supermarket</v>
          </cell>
          <cell r="J677">
            <v>1</v>
          </cell>
          <cell r="K677">
            <v>1</v>
          </cell>
          <cell r="L677">
            <v>1</v>
          </cell>
          <cell r="M677">
            <v>1</v>
          </cell>
          <cell r="N677">
            <v>1</v>
          </cell>
          <cell r="O677">
            <v>1</v>
          </cell>
          <cell r="P677">
            <v>1</v>
          </cell>
          <cell r="Q677">
            <v>1</v>
          </cell>
          <cell r="R677">
            <v>1</v>
          </cell>
          <cell r="S677">
            <v>1</v>
          </cell>
          <cell r="T677">
            <v>1</v>
          </cell>
          <cell r="U677">
            <v>1</v>
          </cell>
          <cell r="V677">
            <v>1</v>
          </cell>
          <cell r="W677">
            <v>1</v>
          </cell>
          <cell r="X677">
            <v>1</v>
          </cell>
          <cell r="Y677">
            <v>1</v>
          </cell>
          <cell r="Z677">
            <v>1</v>
          </cell>
          <cell r="AA677">
            <v>1</v>
          </cell>
          <cell r="AB677">
            <v>1</v>
          </cell>
          <cell r="AC677">
            <v>1</v>
          </cell>
        </row>
        <row r="678">
          <cell r="A678">
            <v>134</v>
          </cell>
          <cell r="B678" t="str">
            <v>Inglewood</v>
          </cell>
          <cell r="C678">
            <v>0</v>
          </cell>
          <cell r="D678">
            <v>0</v>
          </cell>
          <cell r="E678">
            <v>0</v>
          </cell>
          <cell r="F678">
            <v>0</v>
          </cell>
          <cell r="G678" t="str">
            <v>Empire Hotel</v>
          </cell>
          <cell r="H678">
            <v>200</v>
          </cell>
          <cell r="I678" t="str">
            <v>Hotel</v>
          </cell>
          <cell r="J678">
            <v>1</v>
          </cell>
          <cell r="K678">
            <v>1</v>
          </cell>
          <cell r="L678">
            <v>1</v>
          </cell>
          <cell r="M678">
            <v>1</v>
          </cell>
          <cell r="N678">
            <v>1</v>
          </cell>
          <cell r="O678">
            <v>1</v>
          </cell>
          <cell r="P678">
            <v>1</v>
          </cell>
          <cell r="Q678">
            <v>1</v>
          </cell>
          <cell r="R678">
            <v>1</v>
          </cell>
          <cell r="S678">
            <v>1</v>
          </cell>
          <cell r="T678">
            <v>1</v>
          </cell>
          <cell r="U678">
            <v>1</v>
          </cell>
          <cell r="V678">
            <v>1</v>
          </cell>
          <cell r="W678">
            <v>1</v>
          </cell>
          <cell r="X678">
            <v>1</v>
          </cell>
          <cell r="Y678">
            <v>1</v>
          </cell>
          <cell r="Z678">
            <v>1</v>
          </cell>
          <cell r="AA678">
            <v>1</v>
          </cell>
          <cell r="AB678">
            <v>1</v>
          </cell>
          <cell r="AC678">
            <v>1</v>
          </cell>
        </row>
        <row r="679">
          <cell r="A679">
            <v>134</v>
          </cell>
          <cell r="B679" t="str">
            <v>Inglewood</v>
          </cell>
          <cell r="C679">
            <v>0</v>
          </cell>
          <cell r="D679">
            <v>0</v>
          </cell>
          <cell r="E679">
            <v>0</v>
          </cell>
          <cell r="F679">
            <v>0</v>
          </cell>
          <cell r="G679" t="str">
            <v>Royal Hotel</v>
          </cell>
          <cell r="H679">
            <v>200</v>
          </cell>
          <cell r="I679" t="str">
            <v>Hotel</v>
          </cell>
          <cell r="J679">
            <v>1</v>
          </cell>
          <cell r="K679">
            <v>1</v>
          </cell>
          <cell r="L679">
            <v>1</v>
          </cell>
          <cell r="M679">
            <v>1</v>
          </cell>
          <cell r="N679">
            <v>1</v>
          </cell>
          <cell r="O679">
            <v>1</v>
          </cell>
          <cell r="P679">
            <v>1</v>
          </cell>
          <cell r="Q679">
            <v>1</v>
          </cell>
          <cell r="R679">
            <v>1</v>
          </cell>
          <cell r="S679">
            <v>1</v>
          </cell>
          <cell r="T679">
            <v>1</v>
          </cell>
          <cell r="U679">
            <v>1</v>
          </cell>
          <cell r="V679">
            <v>1</v>
          </cell>
          <cell r="W679">
            <v>1</v>
          </cell>
          <cell r="X679">
            <v>1</v>
          </cell>
          <cell r="Y679">
            <v>1</v>
          </cell>
          <cell r="Z679">
            <v>1</v>
          </cell>
          <cell r="AA679">
            <v>1</v>
          </cell>
          <cell r="AB679">
            <v>1</v>
          </cell>
          <cell r="AC679">
            <v>1</v>
          </cell>
        </row>
        <row r="680">
          <cell r="A680">
            <v>153</v>
          </cell>
          <cell r="B680" t="str">
            <v>Tarnagulla</v>
          </cell>
          <cell r="C680">
            <v>0</v>
          </cell>
          <cell r="D680">
            <v>0</v>
          </cell>
          <cell r="E680">
            <v>0</v>
          </cell>
          <cell r="F680">
            <v>0</v>
          </cell>
          <cell r="G680" t="str">
            <v>Victoria Hotel-Golden Age</v>
          </cell>
          <cell r="H680">
            <v>200</v>
          </cell>
          <cell r="I680" t="str">
            <v>Hotel</v>
          </cell>
          <cell r="J680">
            <v>1</v>
          </cell>
          <cell r="K680">
            <v>1</v>
          </cell>
          <cell r="L680">
            <v>1</v>
          </cell>
          <cell r="M680">
            <v>1</v>
          </cell>
          <cell r="N680">
            <v>1</v>
          </cell>
          <cell r="O680">
            <v>1</v>
          </cell>
          <cell r="P680">
            <v>1</v>
          </cell>
          <cell r="Q680">
            <v>1</v>
          </cell>
          <cell r="R680">
            <v>1</v>
          </cell>
          <cell r="S680">
            <v>1</v>
          </cell>
          <cell r="T680">
            <v>1</v>
          </cell>
          <cell r="U680">
            <v>1</v>
          </cell>
          <cell r="V680">
            <v>1</v>
          </cell>
          <cell r="W680">
            <v>1</v>
          </cell>
          <cell r="X680">
            <v>1</v>
          </cell>
          <cell r="Y680">
            <v>1</v>
          </cell>
          <cell r="Z680">
            <v>1</v>
          </cell>
          <cell r="AA680">
            <v>1</v>
          </cell>
          <cell r="AB680">
            <v>1</v>
          </cell>
          <cell r="AC680">
            <v>1</v>
          </cell>
        </row>
        <row r="681">
          <cell r="A681">
            <v>153</v>
          </cell>
          <cell r="B681" t="str">
            <v>Tarnagulla</v>
          </cell>
          <cell r="C681">
            <v>0</v>
          </cell>
          <cell r="D681">
            <v>0</v>
          </cell>
          <cell r="E681">
            <v>0</v>
          </cell>
          <cell r="F681">
            <v>0</v>
          </cell>
          <cell r="G681" t="str">
            <v>Tarnegulla Caravan Park</v>
          </cell>
          <cell r="H681">
            <v>200</v>
          </cell>
          <cell r="I681" t="str">
            <v>Caravan Park</v>
          </cell>
          <cell r="J681">
            <v>1</v>
          </cell>
          <cell r="K681">
            <v>1</v>
          </cell>
          <cell r="L681">
            <v>1</v>
          </cell>
          <cell r="M681">
            <v>1</v>
          </cell>
          <cell r="N681">
            <v>1</v>
          </cell>
          <cell r="O681">
            <v>1</v>
          </cell>
          <cell r="P681">
            <v>1</v>
          </cell>
          <cell r="Q681">
            <v>1</v>
          </cell>
          <cell r="R681">
            <v>1</v>
          </cell>
          <cell r="S681">
            <v>1</v>
          </cell>
          <cell r="T681">
            <v>1</v>
          </cell>
          <cell r="U681">
            <v>1</v>
          </cell>
          <cell r="V681">
            <v>1</v>
          </cell>
          <cell r="W681">
            <v>1</v>
          </cell>
          <cell r="X681">
            <v>1</v>
          </cell>
          <cell r="Y681">
            <v>1</v>
          </cell>
          <cell r="Z681">
            <v>1</v>
          </cell>
          <cell r="AA681">
            <v>1</v>
          </cell>
          <cell r="AB681">
            <v>1</v>
          </cell>
          <cell r="AC681">
            <v>1</v>
          </cell>
        </row>
        <row r="682">
          <cell r="A682">
            <v>79</v>
          </cell>
          <cell r="B682" t="str">
            <v>Myrtleford</v>
          </cell>
          <cell r="C682">
            <v>0</v>
          </cell>
          <cell r="D682">
            <v>0</v>
          </cell>
          <cell r="E682">
            <v>0</v>
          </cell>
          <cell r="F682">
            <v>0</v>
          </cell>
          <cell r="G682" t="str">
            <v>Marian College</v>
          </cell>
          <cell r="H682">
            <v>200</v>
          </cell>
          <cell r="I682" t="str">
            <v>Secondary School</v>
          </cell>
          <cell r="J682">
            <v>1</v>
          </cell>
          <cell r="K682">
            <v>1</v>
          </cell>
          <cell r="L682">
            <v>1</v>
          </cell>
          <cell r="M682">
            <v>1</v>
          </cell>
          <cell r="N682">
            <v>1</v>
          </cell>
          <cell r="O682">
            <v>1</v>
          </cell>
          <cell r="P682">
            <v>1</v>
          </cell>
          <cell r="Q682">
            <v>1</v>
          </cell>
          <cell r="R682">
            <v>1</v>
          </cell>
          <cell r="S682">
            <v>1</v>
          </cell>
          <cell r="T682">
            <v>1</v>
          </cell>
          <cell r="U682">
            <v>1</v>
          </cell>
          <cell r="V682">
            <v>1</v>
          </cell>
          <cell r="W682">
            <v>1</v>
          </cell>
          <cell r="X682">
            <v>1</v>
          </cell>
          <cell r="Y682">
            <v>1</v>
          </cell>
          <cell r="Z682">
            <v>1</v>
          </cell>
          <cell r="AA682">
            <v>1</v>
          </cell>
          <cell r="AB682">
            <v>1</v>
          </cell>
          <cell r="AC682">
            <v>1</v>
          </cell>
        </row>
        <row r="683">
          <cell r="A683">
            <v>79</v>
          </cell>
          <cell r="B683" t="str">
            <v>Myrtleford</v>
          </cell>
          <cell r="C683">
            <v>0</v>
          </cell>
          <cell r="D683">
            <v>0</v>
          </cell>
          <cell r="E683">
            <v>0</v>
          </cell>
          <cell r="F683">
            <v>0</v>
          </cell>
          <cell r="G683" t="str">
            <v>Myrtleford Secondary College</v>
          </cell>
          <cell r="H683">
            <v>200</v>
          </cell>
          <cell r="I683" t="str">
            <v>Secondary school</v>
          </cell>
          <cell r="J683">
            <v>1</v>
          </cell>
          <cell r="K683">
            <v>1</v>
          </cell>
          <cell r="L683">
            <v>1</v>
          </cell>
          <cell r="M683">
            <v>1</v>
          </cell>
          <cell r="N683">
            <v>1</v>
          </cell>
          <cell r="O683">
            <v>1</v>
          </cell>
          <cell r="P683">
            <v>1</v>
          </cell>
          <cell r="Q683">
            <v>1</v>
          </cell>
          <cell r="R683">
            <v>1</v>
          </cell>
          <cell r="S683">
            <v>1</v>
          </cell>
          <cell r="T683">
            <v>1</v>
          </cell>
          <cell r="U683">
            <v>1</v>
          </cell>
          <cell r="V683">
            <v>1</v>
          </cell>
          <cell r="W683">
            <v>1</v>
          </cell>
          <cell r="X683">
            <v>1</v>
          </cell>
          <cell r="Y683">
            <v>1</v>
          </cell>
          <cell r="Z683">
            <v>1</v>
          </cell>
          <cell r="AA683">
            <v>1</v>
          </cell>
          <cell r="AB683">
            <v>1</v>
          </cell>
          <cell r="AC683">
            <v>1</v>
          </cell>
        </row>
        <row r="684">
          <cell r="A684">
            <v>79</v>
          </cell>
          <cell r="B684" t="str">
            <v>Myrtleford</v>
          </cell>
          <cell r="C684">
            <v>0</v>
          </cell>
          <cell r="D684">
            <v>0</v>
          </cell>
          <cell r="E684">
            <v>0</v>
          </cell>
          <cell r="F684">
            <v>0</v>
          </cell>
          <cell r="G684" t="str">
            <v>Myrtleford St Mary's Catholic Primary School</v>
          </cell>
          <cell r="H684">
            <v>200</v>
          </cell>
          <cell r="I684" t="str">
            <v>Primary School</v>
          </cell>
          <cell r="J684">
            <v>1</v>
          </cell>
          <cell r="K684">
            <v>1</v>
          </cell>
          <cell r="L684">
            <v>1</v>
          </cell>
          <cell r="M684">
            <v>1</v>
          </cell>
          <cell r="N684">
            <v>1</v>
          </cell>
          <cell r="O684">
            <v>1</v>
          </cell>
          <cell r="P684">
            <v>1</v>
          </cell>
          <cell r="Q684">
            <v>1</v>
          </cell>
          <cell r="R684">
            <v>1</v>
          </cell>
          <cell r="S684">
            <v>1</v>
          </cell>
          <cell r="T684">
            <v>1</v>
          </cell>
          <cell r="U684">
            <v>1</v>
          </cell>
          <cell r="V684">
            <v>1</v>
          </cell>
          <cell r="W684">
            <v>1</v>
          </cell>
          <cell r="X684">
            <v>1</v>
          </cell>
          <cell r="Y684">
            <v>1</v>
          </cell>
          <cell r="Z684">
            <v>1</v>
          </cell>
          <cell r="AA684">
            <v>1</v>
          </cell>
          <cell r="AB684">
            <v>1</v>
          </cell>
          <cell r="AC684">
            <v>1</v>
          </cell>
        </row>
        <row r="685">
          <cell r="A685">
            <v>79</v>
          </cell>
          <cell r="B685" t="str">
            <v>Myrtleford</v>
          </cell>
          <cell r="C685">
            <v>0</v>
          </cell>
          <cell r="D685">
            <v>0</v>
          </cell>
          <cell r="E685">
            <v>0</v>
          </cell>
          <cell r="F685">
            <v>0</v>
          </cell>
          <cell r="G685" t="str">
            <v>Myrtleford Primary School</v>
          </cell>
          <cell r="H685">
            <v>200</v>
          </cell>
          <cell r="I685" t="str">
            <v>Primary School</v>
          </cell>
          <cell r="J685">
            <v>1</v>
          </cell>
          <cell r="K685">
            <v>1</v>
          </cell>
          <cell r="L685">
            <v>1</v>
          </cell>
          <cell r="M685">
            <v>1</v>
          </cell>
          <cell r="N685">
            <v>1</v>
          </cell>
          <cell r="O685">
            <v>1</v>
          </cell>
          <cell r="P685">
            <v>1</v>
          </cell>
          <cell r="Q685">
            <v>1</v>
          </cell>
          <cell r="R685">
            <v>1</v>
          </cell>
          <cell r="S685">
            <v>1</v>
          </cell>
          <cell r="T685">
            <v>1</v>
          </cell>
          <cell r="U685">
            <v>1</v>
          </cell>
          <cell r="V685">
            <v>1</v>
          </cell>
          <cell r="W685">
            <v>1</v>
          </cell>
          <cell r="X685">
            <v>1</v>
          </cell>
          <cell r="Y685">
            <v>1</v>
          </cell>
          <cell r="Z685">
            <v>1</v>
          </cell>
          <cell r="AA685">
            <v>1</v>
          </cell>
          <cell r="AB685">
            <v>1</v>
          </cell>
          <cell r="AC685">
            <v>1</v>
          </cell>
        </row>
        <row r="686">
          <cell r="A686">
            <v>79</v>
          </cell>
          <cell r="B686" t="str">
            <v>Myrtleford</v>
          </cell>
          <cell r="C686">
            <v>0</v>
          </cell>
          <cell r="D686">
            <v>0</v>
          </cell>
          <cell r="E686">
            <v>0</v>
          </cell>
          <cell r="F686">
            <v>0</v>
          </cell>
          <cell r="G686" t="str">
            <v>Alpine Health Myrtleford District War Memorial Hos</v>
          </cell>
          <cell r="H686">
            <v>200</v>
          </cell>
          <cell r="I686" t="str">
            <v>Hospital</v>
          </cell>
          <cell r="J686">
            <v>1</v>
          </cell>
          <cell r="K686">
            <v>1</v>
          </cell>
          <cell r="L686">
            <v>1</v>
          </cell>
          <cell r="M686">
            <v>1</v>
          </cell>
          <cell r="N686">
            <v>1</v>
          </cell>
          <cell r="O686">
            <v>1</v>
          </cell>
          <cell r="P686">
            <v>1</v>
          </cell>
          <cell r="Q686">
            <v>1</v>
          </cell>
          <cell r="R686">
            <v>1</v>
          </cell>
          <cell r="S686">
            <v>1</v>
          </cell>
          <cell r="T686">
            <v>1</v>
          </cell>
          <cell r="U686">
            <v>1</v>
          </cell>
          <cell r="V686">
            <v>1</v>
          </cell>
          <cell r="W686">
            <v>1</v>
          </cell>
          <cell r="X686">
            <v>1</v>
          </cell>
          <cell r="Y686">
            <v>1</v>
          </cell>
          <cell r="Z686">
            <v>1</v>
          </cell>
          <cell r="AA686">
            <v>1</v>
          </cell>
          <cell r="AB686">
            <v>1</v>
          </cell>
          <cell r="AC686">
            <v>1</v>
          </cell>
        </row>
        <row r="687">
          <cell r="A687">
            <v>79</v>
          </cell>
          <cell r="B687" t="str">
            <v>Myrtleford</v>
          </cell>
          <cell r="C687">
            <v>0</v>
          </cell>
          <cell r="D687">
            <v>0</v>
          </cell>
          <cell r="E687">
            <v>0</v>
          </cell>
          <cell r="F687">
            <v>0</v>
          </cell>
          <cell r="G687" t="str">
            <v>Mountain View Children's Centre</v>
          </cell>
          <cell r="H687">
            <v>200</v>
          </cell>
          <cell r="I687" t="str">
            <v>Child Care &amp; Kindergarten</v>
          </cell>
          <cell r="J687">
            <v>1</v>
          </cell>
          <cell r="K687">
            <v>1</v>
          </cell>
          <cell r="L687">
            <v>1</v>
          </cell>
          <cell r="M687">
            <v>1</v>
          </cell>
          <cell r="N687">
            <v>1</v>
          </cell>
          <cell r="O687">
            <v>1</v>
          </cell>
          <cell r="P687">
            <v>1</v>
          </cell>
          <cell r="Q687">
            <v>1</v>
          </cell>
          <cell r="R687">
            <v>1</v>
          </cell>
          <cell r="S687">
            <v>1</v>
          </cell>
          <cell r="T687">
            <v>1</v>
          </cell>
          <cell r="U687">
            <v>1</v>
          </cell>
          <cell r="V687">
            <v>1</v>
          </cell>
          <cell r="W687">
            <v>1</v>
          </cell>
          <cell r="X687">
            <v>1</v>
          </cell>
          <cell r="Y687">
            <v>1</v>
          </cell>
          <cell r="Z687">
            <v>1</v>
          </cell>
          <cell r="AA687">
            <v>1</v>
          </cell>
          <cell r="AB687">
            <v>1</v>
          </cell>
          <cell r="AC687">
            <v>1</v>
          </cell>
        </row>
        <row r="688">
          <cell r="A688">
            <v>79</v>
          </cell>
          <cell r="B688" t="str">
            <v>Myrtleford</v>
          </cell>
          <cell r="C688">
            <v>0</v>
          </cell>
          <cell r="D688">
            <v>0</v>
          </cell>
          <cell r="E688">
            <v>0</v>
          </cell>
          <cell r="F688">
            <v>0</v>
          </cell>
          <cell r="G688" t="str">
            <v>Myrtleford Lodge Aged Care</v>
          </cell>
          <cell r="H688">
            <v>200</v>
          </cell>
          <cell r="I688" t="str">
            <v>Aged Care Hostel</v>
          </cell>
          <cell r="J688">
            <v>1</v>
          </cell>
          <cell r="K688">
            <v>1</v>
          </cell>
          <cell r="L688">
            <v>1</v>
          </cell>
          <cell r="M688">
            <v>1</v>
          </cell>
          <cell r="N688">
            <v>1</v>
          </cell>
          <cell r="O688">
            <v>1</v>
          </cell>
          <cell r="P688">
            <v>1</v>
          </cell>
          <cell r="Q688">
            <v>1</v>
          </cell>
          <cell r="R688">
            <v>1</v>
          </cell>
          <cell r="S688">
            <v>1</v>
          </cell>
          <cell r="T688">
            <v>1</v>
          </cell>
          <cell r="U688">
            <v>1</v>
          </cell>
          <cell r="V688">
            <v>1</v>
          </cell>
          <cell r="W688">
            <v>1</v>
          </cell>
          <cell r="X688">
            <v>1</v>
          </cell>
          <cell r="Y688">
            <v>1</v>
          </cell>
          <cell r="Z688">
            <v>1</v>
          </cell>
          <cell r="AA688">
            <v>1</v>
          </cell>
          <cell r="AB688">
            <v>1</v>
          </cell>
          <cell r="AC688">
            <v>1</v>
          </cell>
        </row>
        <row r="689">
          <cell r="A689">
            <v>79</v>
          </cell>
          <cell r="B689" t="str">
            <v>Myrtleford</v>
          </cell>
          <cell r="C689">
            <v>0</v>
          </cell>
          <cell r="D689">
            <v>0</v>
          </cell>
          <cell r="E689">
            <v>0</v>
          </cell>
          <cell r="F689">
            <v>0</v>
          </cell>
          <cell r="G689" t="str">
            <v>Barwidgee Lodge Myrtleford</v>
          </cell>
          <cell r="H689">
            <v>200</v>
          </cell>
          <cell r="I689" t="str">
            <v>Residential Aged Care Facility</v>
          </cell>
          <cell r="J689">
            <v>1</v>
          </cell>
          <cell r="K689">
            <v>1</v>
          </cell>
          <cell r="L689">
            <v>1</v>
          </cell>
          <cell r="M689">
            <v>1</v>
          </cell>
          <cell r="N689">
            <v>1</v>
          </cell>
          <cell r="O689">
            <v>1</v>
          </cell>
          <cell r="P689">
            <v>1</v>
          </cell>
          <cell r="Q689">
            <v>1</v>
          </cell>
          <cell r="R689">
            <v>1</v>
          </cell>
          <cell r="S689">
            <v>1</v>
          </cell>
          <cell r="T689">
            <v>1</v>
          </cell>
          <cell r="U689">
            <v>1</v>
          </cell>
          <cell r="V689">
            <v>1</v>
          </cell>
          <cell r="W689">
            <v>1</v>
          </cell>
          <cell r="X689">
            <v>1</v>
          </cell>
          <cell r="Y689">
            <v>1</v>
          </cell>
          <cell r="Z689">
            <v>1</v>
          </cell>
          <cell r="AA689">
            <v>1</v>
          </cell>
          <cell r="AB689">
            <v>1</v>
          </cell>
          <cell r="AC689">
            <v>1</v>
          </cell>
        </row>
        <row r="690">
          <cell r="A690">
            <v>79</v>
          </cell>
          <cell r="B690" t="str">
            <v>Myrtleford</v>
          </cell>
          <cell r="C690">
            <v>0</v>
          </cell>
          <cell r="D690">
            <v>0</v>
          </cell>
          <cell r="E690">
            <v>0</v>
          </cell>
          <cell r="F690">
            <v>0</v>
          </cell>
          <cell r="G690" t="str">
            <v>Myrtleford Caravan Park</v>
          </cell>
          <cell r="H690">
            <v>200</v>
          </cell>
          <cell r="I690" t="str">
            <v>Caravan Park</v>
          </cell>
          <cell r="J690">
            <v>1</v>
          </cell>
          <cell r="K690">
            <v>1</v>
          </cell>
          <cell r="L690">
            <v>1</v>
          </cell>
          <cell r="M690">
            <v>1</v>
          </cell>
          <cell r="N690">
            <v>1</v>
          </cell>
          <cell r="O690">
            <v>1</v>
          </cell>
          <cell r="P690">
            <v>1</v>
          </cell>
          <cell r="Q690">
            <v>1</v>
          </cell>
          <cell r="R690">
            <v>1</v>
          </cell>
          <cell r="S690">
            <v>1</v>
          </cell>
          <cell r="T690">
            <v>1</v>
          </cell>
          <cell r="U690">
            <v>1</v>
          </cell>
          <cell r="V690">
            <v>1</v>
          </cell>
          <cell r="W690">
            <v>1</v>
          </cell>
          <cell r="X690">
            <v>1</v>
          </cell>
          <cell r="Y690">
            <v>1</v>
          </cell>
          <cell r="Z690">
            <v>1</v>
          </cell>
          <cell r="AA690">
            <v>1</v>
          </cell>
          <cell r="AB690">
            <v>1</v>
          </cell>
          <cell r="AC690">
            <v>1</v>
          </cell>
        </row>
        <row r="691">
          <cell r="A691">
            <v>79</v>
          </cell>
          <cell r="B691" t="str">
            <v>Myrtleford</v>
          </cell>
          <cell r="C691">
            <v>0</v>
          </cell>
          <cell r="D691">
            <v>0</v>
          </cell>
          <cell r="E691">
            <v>0</v>
          </cell>
          <cell r="F691">
            <v>0</v>
          </cell>
          <cell r="G691" t="str">
            <v>Myrtleford Savoy Club</v>
          </cell>
          <cell r="H691">
            <v>200</v>
          </cell>
          <cell r="I691" t="str">
            <v>Club</v>
          </cell>
          <cell r="J691">
            <v>1</v>
          </cell>
          <cell r="K691">
            <v>1</v>
          </cell>
          <cell r="L691">
            <v>1</v>
          </cell>
          <cell r="M691">
            <v>1</v>
          </cell>
          <cell r="N691">
            <v>1</v>
          </cell>
          <cell r="O691">
            <v>1</v>
          </cell>
          <cell r="P691">
            <v>1</v>
          </cell>
          <cell r="Q691">
            <v>1</v>
          </cell>
          <cell r="R691">
            <v>1</v>
          </cell>
          <cell r="S691">
            <v>1</v>
          </cell>
          <cell r="T691">
            <v>1</v>
          </cell>
          <cell r="U691">
            <v>1</v>
          </cell>
          <cell r="V691">
            <v>1</v>
          </cell>
          <cell r="W691">
            <v>1</v>
          </cell>
          <cell r="X691">
            <v>1</v>
          </cell>
          <cell r="Y691">
            <v>1</v>
          </cell>
          <cell r="Z691">
            <v>1</v>
          </cell>
          <cell r="AA691">
            <v>1</v>
          </cell>
          <cell r="AB691">
            <v>1</v>
          </cell>
          <cell r="AC691">
            <v>1</v>
          </cell>
        </row>
        <row r="692">
          <cell r="A692">
            <v>79</v>
          </cell>
          <cell r="B692" t="str">
            <v>Myrtleford</v>
          </cell>
          <cell r="C692">
            <v>0</v>
          </cell>
          <cell r="D692">
            <v>0</v>
          </cell>
          <cell r="E692">
            <v>0</v>
          </cell>
          <cell r="F692">
            <v>0</v>
          </cell>
          <cell r="G692" t="str">
            <v>Tobacco Cooperative of Victoria</v>
          </cell>
          <cell r="H692">
            <v>200</v>
          </cell>
          <cell r="I692" t="str">
            <v>Tobacco cooperative</v>
          </cell>
          <cell r="J692">
            <v>1</v>
          </cell>
          <cell r="K692">
            <v>1</v>
          </cell>
          <cell r="L692">
            <v>1</v>
          </cell>
          <cell r="M692">
            <v>1</v>
          </cell>
          <cell r="N692">
            <v>1</v>
          </cell>
          <cell r="O692">
            <v>1</v>
          </cell>
          <cell r="P692">
            <v>1</v>
          </cell>
          <cell r="Q692">
            <v>1</v>
          </cell>
          <cell r="R692">
            <v>1</v>
          </cell>
          <cell r="S692">
            <v>1</v>
          </cell>
          <cell r="T692">
            <v>1</v>
          </cell>
          <cell r="U692">
            <v>1</v>
          </cell>
          <cell r="V692">
            <v>1</v>
          </cell>
          <cell r="W692">
            <v>1</v>
          </cell>
          <cell r="X692">
            <v>1</v>
          </cell>
          <cell r="Y692">
            <v>1</v>
          </cell>
          <cell r="Z692">
            <v>1</v>
          </cell>
          <cell r="AA692">
            <v>1</v>
          </cell>
          <cell r="AB692">
            <v>1</v>
          </cell>
          <cell r="AC692">
            <v>1</v>
          </cell>
        </row>
        <row r="693">
          <cell r="A693">
            <v>79</v>
          </cell>
          <cell r="B693" t="str">
            <v>Myrtleford</v>
          </cell>
          <cell r="C693">
            <v>0</v>
          </cell>
          <cell r="D693">
            <v>0</v>
          </cell>
          <cell r="E693">
            <v>0</v>
          </cell>
          <cell r="F693">
            <v>0</v>
          </cell>
          <cell r="G693" t="str">
            <v>Carter Holt Harvey</v>
          </cell>
          <cell r="H693">
            <v>200</v>
          </cell>
          <cell r="I693" t="str">
            <v>Softwood Timber milling &amp; processing</v>
          </cell>
          <cell r="J693">
            <v>1</v>
          </cell>
          <cell r="K693">
            <v>1</v>
          </cell>
          <cell r="L693">
            <v>1</v>
          </cell>
          <cell r="M693">
            <v>1</v>
          </cell>
          <cell r="N693">
            <v>1</v>
          </cell>
          <cell r="O693">
            <v>1</v>
          </cell>
          <cell r="P693">
            <v>1</v>
          </cell>
          <cell r="Q693">
            <v>1</v>
          </cell>
          <cell r="R693">
            <v>1</v>
          </cell>
          <cell r="S693">
            <v>1</v>
          </cell>
          <cell r="T693">
            <v>1</v>
          </cell>
          <cell r="U693">
            <v>1</v>
          </cell>
          <cell r="V693">
            <v>1</v>
          </cell>
          <cell r="W693">
            <v>1</v>
          </cell>
          <cell r="X693">
            <v>1</v>
          </cell>
          <cell r="Y693">
            <v>1</v>
          </cell>
          <cell r="Z693">
            <v>1</v>
          </cell>
          <cell r="AA693">
            <v>1</v>
          </cell>
          <cell r="AB693">
            <v>1</v>
          </cell>
          <cell r="AC693">
            <v>1</v>
          </cell>
        </row>
        <row r="694">
          <cell r="A694">
            <v>79</v>
          </cell>
          <cell r="B694" t="str">
            <v>Myrtleford</v>
          </cell>
          <cell r="C694">
            <v>0</v>
          </cell>
          <cell r="D694">
            <v>0</v>
          </cell>
          <cell r="E694">
            <v>0</v>
          </cell>
          <cell r="F694">
            <v>0</v>
          </cell>
          <cell r="G694" t="str">
            <v>Rostrevor Hop Garden Ltd</v>
          </cell>
          <cell r="H694">
            <v>200</v>
          </cell>
          <cell r="I694" t="str">
            <v>Hops grower &amp; processor</v>
          </cell>
          <cell r="J694">
            <v>1</v>
          </cell>
          <cell r="K694">
            <v>1</v>
          </cell>
          <cell r="L694">
            <v>1</v>
          </cell>
          <cell r="M694">
            <v>1</v>
          </cell>
          <cell r="N694">
            <v>1</v>
          </cell>
          <cell r="O694">
            <v>1</v>
          </cell>
          <cell r="P694">
            <v>1</v>
          </cell>
          <cell r="Q694">
            <v>1</v>
          </cell>
          <cell r="R694">
            <v>1</v>
          </cell>
          <cell r="S694">
            <v>1</v>
          </cell>
          <cell r="T694">
            <v>1</v>
          </cell>
          <cell r="U694">
            <v>1</v>
          </cell>
          <cell r="V694">
            <v>1</v>
          </cell>
          <cell r="W694">
            <v>1</v>
          </cell>
          <cell r="X694">
            <v>1</v>
          </cell>
          <cell r="Y694">
            <v>1</v>
          </cell>
          <cell r="Z694">
            <v>1</v>
          </cell>
          <cell r="AA694">
            <v>1</v>
          </cell>
          <cell r="AB694">
            <v>1</v>
          </cell>
          <cell r="AC694">
            <v>1</v>
          </cell>
        </row>
        <row r="695">
          <cell r="A695">
            <v>79</v>
          </cell>
          <cell r="B695" t="str">
            <v>Myrtleford</v>
          </cell>
          <cell r="C695">
            <v>0</v>
          </cell>
          <cell r="D695">
            <v>0</v>
          </cell>
          <cell r="E695">
            <v>0</v>
          </cell>
          <cell r="F695">
            <v>0</v>
          </cell>
          <cell r="G695" t="str">
            <v>Ardens Caravan Park</v>
          </cell>
          <cell r="H695">
            <v>200</v>
          </cell>
          <cell r="I695" t="str">
            <v>Caravan Park</v>
          </cell>
          <cell r="J695">
            <v>1</v>
          </cell>
          <cell r="K695">
            <v>1</v>
          </cell>
          <cell r="L695">
            <v>1</v>
          </cell>
          <cell r="M695">
            <v>1</v>
          </cell>
          <cell r="N695">
            <v>1</v>
          </cell>
          <cell r="O695">
            <v>1</v>
          </cell>
          <cell r="P695">
            <v>1</v>
          </cell>
          <cell r="Q695">
            <v>1</v>
          </cell>
          <cell r="R695">
            <v>1</v>
          </cell>
          <cell r="S695">
            <v>1</v>
          </cell>
          <cell r="T695">
            <v>1</v>
          </cell>
          <cell r="U695">
            <v>1</v>
          </cell>
          <cell r="V695">
            <v>1</v>
          </cell>
          <cell r="W695">
            <v>1</v>
          </cell>
          <cell r="X695">
            <v>1</v>
          </cell>
          <cell r="Y695">
            <v>1</v>
          </cell>
          <cell r="Z695">
            <v>1</v>
          </cell>
          <cell r="AA695">
            <v>1</v>
          </cell>
          <cell r="AB695">
            <v>1</v>
          </cell>
          <cell r="AC695">
            <v>1</v>
          </cell>
        </row>
        <row r="696">
          <cell r="A696">
            <v>79</v>
          </cell>
          <cell r="B696" t="str">
            <v>Myrtleford</v>
          </cell>
          <cell r="C696">
            <v>0</v>
          </cell>
          <cell r="D696">
            <v>0</v>
          </cell>
          <cell r="E696">
            <v>0</v>
          </cell>
          <cell r="F696">
            <v>0</v>
          </cell>
          <cell r="G696" t="str">
            <v>Michelini Wines</v>
          </cell>
          <cell r="H696">
            <v>200</v>
          </cell>
          <cell r="I696" t="str">
            <v>Wine manufacturer</v>
          </cell>
          <cell r="J696">
            <v>1</v>
          </cell>
          <cell r="K696">
            <v>1</v>
          </cell>
          <cell r="L696">
            <v>1</v>
          </cell>
          <cell r="M696">
            <v>1</v>
          </cell>
          <cell r="N696">
            <v>1</v>
          </cell>
          <cell r="O696">
            <v>1</v>
          </cell>
          <cell r="P696">
            <v>1</v>
          </cell>
          <cell r="Q696">
            <v>1</v>
          </cell>
          <cell r="R696">
            <v>1</v>
          </cell>
          <cell r="S696">
            <v>1</v>
          </cell>
          <cell r="T696">
            <v>1</v>
          </cell>
          <cell r="U696">
            <v>1</v>
          </cell>
          <cell r="V696">
            <v>1</v>
          </cell>
          <cell r="W696">
            <v>1</v>
          </cell>
          <cell r="X696">
            <v>1</v>
          </cell>
          <cell r="Y696">
            <v>1</v>
          </cell>
          <cell r="Z696">
            <v>1</v>
          </cell>
          <cell r="AA696">
            <v>1</v>
          </cell>
          <cell r="AB696">
            <v>1</v>
          </cell>
          <cell r="AC696">
            <v>1</v>
          </cell>
        </row>
        <row r="697">
          <cell r="A697">
            <v>79</v>
          </cell>
          <cell r="B697" t="str">
            <v>Myrtleford</v>
          </cell>
          <cell r="C697">
            <v>0</v>
          </cell>
          <cell r="D697">
            <v>0</v>
          </cell>
          <cell r="E697">
            <v>0</v>
          </cell>
          <cell r="F697">
            <v>0</v>
          </cell>
          <cell r="G697" t="str">
            <v>Myrtleford Caravan Park</v>
          </cell>
          <cell r="H697">
            <v>200</v>
          </cell>
          <cell r="I697" t="str">
            <v>Caravan Park</v>
          </cell>
          <cell r="J697">
            <v>1</v>
          </cell>
          <cell r="K697">
            <v>1</v>
          </cell>
          <cell r="L697">
            <v>1</v>
          </cell>
          <cell r="M697">
            <v>1</v>
          </cell>
          <cell r="N697">
            <v>1</v>
          </cell>
          <cell r="O697">
            <v>1</v>
          </cell>
          <cell r="P697">
            <v>1</v>
          </cell>
          <cell r="Q697">
            <v>1</v>
          </cell>
          <cell r="R697">
            <v>1</v>
          </cell>
          <cell r="S697">
            <v>1</v>
          </cell>
          <cell r="T697">
            <v>1</v>
          </cell>
          <cell r="U697">
            <v>1</v>
          </cell>
          <cell r="V697">
            <v>1</v>
          </cell>
          <cell r="W697">
            <v>1</v>
          </cell>
          <cell r="X697">
            <v>1</v>
          </cell>
          <cell r="Y697">
            <v>1</v>
          </cell>
          <cell r="Z697">
            <v>1</v>
          </cell>
          <cell r="AA697">
            <v>1</v>
          </cell>
          <cell r="AB697">
            <v>1</v>
          </cell>
          <cell r="AC697">
            <v>1</v>
          </cell>
        </row>
        <row r="698">
          <cell r="A698">
            <v>79</v>
          </cell>
          <cell r="B698" t="str">
            <v>Myrtleford</v>
          </cell>
          <cell r="C698">
            <v>0</v>
          </cell>
          <cell r="D698">
            <v>0</v>
          </cell>
          <cell r="E698">
            <v>0</v>
          </cell>
          <cell r="F698">
            <v>0</v>
          </cell>
          <cell r="G698" t="str">
            <v>Golden Leaf Conference Centre &amp; Motel</v>
          </cell>
          <cell r="H698">
            <v>200</v>
          </cell>
          <cell r="I698" t="str">
            <v>Accommodation &amp; Restaurant</v>
          </cell>
          <cell r="J698">
            <v>1</v>
          </cell>
          <cell r="K698">
            <v>1</v>
          </cell>
          <cell r="L698">
            <v>1</v>
          </cell>
          <cell r="M698">
            <v>1</v>
          </cell>
          <cell r="N698">
            <v>1</v>
          </cell>
          <cell r="O698">
            <v>1</v>
          </cell>
          <cell r="P698">
            <v>1</v>
          </cell>
          <cell r="Q698">
            <v>1</v>
          </cell>
          <cell r="R698">
            <v>1</v>
          </cell>
          <cell r="S698">
            <v>1</v>
          </cell>
          <cell r="T698">
            <v>1</v>
          </cell>
          <cell r="U698">
            <v>1</v>
          </cell>
          <cell r="V698">
            <v>1</v>
          </cell>
          <cell r="W698">
            <v>1</v>
          </cell>
          <cell r="X698">
            <v>1</v>
          </cell>
          <cell r="Y698">
            <v>1</v>
          </cell>
          <cell r="Z698">
            <v>1</v>
          </cell>
          <cell r="AA698">
            <v>1</v>
          </cell>
          <cell r="AB698">
            <v>1</v>
          </cell>
          <cell r="AC698">
            <v>1</v>
          </cell>
        </row>
        <row r="699">
          <cell r="A699">
            <v>145</v>
          </cell>
          <cell r="B699" t="str">
            <v>Porepunkah</v>
          </cell>
          <cell r="C699">
            <v>0</v>
          </cell>
          <cell r="D699">
            <v>0</v>
          </cell>
          <cell r="E699">
            <v>0</v>
          </cell>
          <cell r="F699">
            <v>0</v>
          </cell>
          <cell r="G699" t="str">
            <v>Porepunkah Primary School</v>
          </cell>
          <cell r="H699">
            <v>200</v>
          </cell>
          <cell r="I699" t="str">
            <v>Primary School</v>
          </cell>
          <cell r="J699">
            <v>1</v>
          </cell>
          <cell r="K699">
            <v>1</v>
          </cell>
          <cell r="L699">
            <v>1</v>
          </cell>
          <cell r="M699">
            <v>1</v>
          </cell>
          <cell r="N699">
            <v>1</v>
          </cell>
          <cell r="O699">
            <v>1</v>
          </cell>
          <cell r="P699">
            <v>1</v>
          </cell>
          <cell r="Q699">
            <v>1</v>
          </cell>
          <cell r="R699">
            <v>1</v>
          </cell>
          <cell r="S699">
            <v>1</v>
          </cell>
          <cell r="T699">
            <v>1</v>
          </cell>
          <cell r="U699">
            <v>1</v>
          </cell>
          <cell r="V699">
            <v>1</v>
          </cell>
          <cell r="W699">
            <v>1</v>
          </cell>
          <cell r="X699">
            <v>1</v>
          </cell>
          <cell r="Y699">
            <v>1</v>
          </cell>
          <cell r="Z699">
            <v>1</v>
          </cell>
          <cell r="AA699">
            <v>1</v>
          </cell>
          <cell r="AB699">
            <v>1</v>
          </cell>
          <cell r="AC699">
            <v>1</v>
          </cell>
        </row>
        <row r="700">
          <cell r="A700">
            <v>145</v>
          </cell>
          <cell r="B700" t="str">
            <v>Porepunkah</v>
          </cell>
          <cell r="C700">
            <v>0</v>
          </cell>
          <cell r="D700">
            <v>0</v>
          </cell>
          <cell r="E700">
            <v>0</v>
          </cell>
          <cell r="F700">
            <v>0</v>
          </cell>
          <cell r="G700" t="str">
            <v>Mount Buffalo Caravan Park</v>
          </cell>
          <cell r="H700">
            <v>200</v>
          </cell>
          <cell r="I700" t="str">
            <v>Caravan Park</v>
          </cell>
          <cell r="J700">
            <v>1</v>
          </cell>
          <cell r="K700">
            <v>1</v>
          </cell>
          <cell r="L700">
            <v>1</v>
          </cell>
          <cell r="M700">
            <v>1</v>
          </cell>
          <cell r="N700">
            <v>1</v>
          </cell>
          <cell r="O700">
            <v>1</v>
          </cell>
          <cell r="P700">
            <v>1</v>
          </cell>
          <cell r="Q700">
            <v>1</v>
          </cell>
          <cell r="R700">
            <v>1</v>
          </cell>
          <cell r="S700">
            <v>1</v>
          </cell>
          <cell r="T700">
            <v>1</v>
          </cell>
          <cell r="U700">
            <v>1</v>
          </cell>
          <cell r="V700">
            <v>1</v>
          </cell>
          <cell r="W700">
            <v>1</v>
          </cell>
          <cell r="X700">
            <v>1</v>
          </cell>
          <cell r="Y700">
            <v>1</v>
          </cell>
          <cell r="Z700">
            <v>1</v>
          </cell>
          <cell r="AA700">
            <v>1</v>
          </cell>
          <cell r="AB700">
            <v>1</v>
          </cell>
          <cell r="AC700">
            <v>1</v>
          </cell>
        </row>
        <row r="701">
          <cell r="A701">
            <v>145</v>
          </cell>
          <cell r="B701" t="str">
            <v>Porepunkah</v>
          </cell>
          <cell r="C701">
            <v>0</v>
          </cell>
          <cell r="D701">
            <v>0</v>
          </cell>
          <cell r="E701">
            <v>0</v>
          </cell>
          <cell r="F701">
            <v>0</v>
          </cell>
          <cell r="G701" t="str">
            <v>Porepunkah Caravan Park</v>
          </cell>
          <cell r="H701">
            <v>200</v>
          </cell>
          <cell r="I701" t="str">
            <v>Caravan Park</v>
          </cell>
          <cell r="J701">
            <v>1</v>
          </cell>
          <cell r="K701">
            <v>1</v>
          </cell>
          <cell r="L701">
            <v>1</v>
          </cell>
          <cell r="M701">
            <v>1</v>
          </cell>
          <cell r="N701">
            <v>1</v>
          </cell>
          <cell r="O701">
            <v>1</v>
          </cell>
          <cell r="P701">
            <v>1</v>
          </cell>
          <cell r="Q701">
            <v>1</v>
          </cell>
          <cell r="R701">
            <v>1</v>
          </cell>
          <cell r="S701">
            <v>1</v>
          </cell>
          <cell r="T701">
            <v>1</v>
          </cell>
          <cell r="U701">
            <v>1</v>
          </cell>
          <cell r="V701">
            <v>1</v>
          </cell>
          <cell r="W701">
            <v>1</v>
          </cell>
          <cell r="X701">
            <v>1</v>
          </cell>
          <cell r="Y701">
            <v>1</v>
          </cell>
          <cell r="Z701">
            <v>1</v>
          </cell>
          <cell r="AA701">
            <v>1</v>
          </cell>
          <cell r="AB701">
            <v>1</v>
          </cell>
          <cell r="AC701">
            <v>1</v>
          </cell>
        </row>
        <row r="702">
          <cell r="A702">
            <v>145</v>
          </cell>
          <cell r="B702" t="str">
            <v>Porepunkah</v>
          </cell>
          <cell r="C702">
            <v>0</v>
          </cell>
          <cell r="D702">
            <v>0</v>
          </cell>
          <cell r="E702">
            <v>0</v>
          </cell>
          <cell r="F702">
            <v>0</v>
          </cell>
          <cell r="G702" t="str">
            <v>Alpine Park Holiday Cottages</v>
          </cell>
          <cell r="H702">
            <v>200</v>
          </cell>
          <cell r="I702" t="str">
            <v>Accommodation</v>
          </cell>
          <cell r="J702">
            <v>1</v>
          </cell>
          <cell r="K702">
            <v>1</v>
          </cell>
          <cell r="L702">
            <v>1</v>
          </cell>
          <cell r="M702">
            <v>1</v>
          </cell>
          <cell r="N702">
            <v>1</v>
          </cell>
          <cell r="O702">
            <v>1</v>
          </cell>
          <cell r="P702">
            <v>1</v>
          </cell>
          <cell r="Q702">
            <v>1</v>
          </cell>
          <cell r="R702">
            <v>1</v>
          </cell>
          <cell r="S702">
            <v>1</v>
          </cell>
          <cell r="T702">
            <v>1</v>
          </cell>
          <cell r="U702">
            <v>1</v>
          </cell>
          <cell r="V702">
            <v>1</v>
          </cell>
          <cell r="W702">
            <v>1</v>
          </cell>
          <cell r="X702">
            <v>1</v>
          </cell>
          <cell r="Y702">
            <v>1</v>
          </cell>
          <cell r="Z702">
            <v>1</v>
          </cell>
          <cell r="AA702">
            <v>1</v>
          </cell>
          <cell r="AB702">
            <v>1</v>
          </cell>
          <cell r="AC702">
            <v>1</v>
          </cell>
        </row>
        <row r="703">
          <cell r="A703">
            <v>145</v>
          </cell>
          <cell r="B703" t="str">
            <v>Porepunkah</v>
          </cell>
          <cell r="C703">
            <v>0</v>
          </cell>
          <cell r="D703">
            <v>0</v>
          </cell>
          <cell r="E703">
            <v>0</v>
          </cell>
          <cell r="F703">
            <v>0</v>
          </cell>
          <cell r="G703" t="str">
            <v>Porepunkah Hotel/Motel</v>
          </cell>
          <cell r="H703">
            <v>200</v>
          </cell>
          <cell r="I703" t="str">
            <v>Hotel/Motel</v>
          </cell>
          <cell r="J703">
            <v>1</v>
          </cell>
          <cell r="K703">
            <v>1</v>
          </cell>
          <cell r="L703">
            <v>1</v>
          </cell>
          <cell r="M703">
            <v>1</v>
          </cell>
          <cell r="N703">
            <v>1</v>
          </cell>
          <cell r="O703">
            <v>1</v>
          </cell>
          <cell r="P703">
            <v>1</v>
          </cell>
          <cell r="Q703">
            <v>1</v>
          </cell>
          <cell r="R703">
            <v>1</v>
          </cell>
          <cell r="S703">
            <v>1</v>
          </cell>
          <cell r="T703">
            <v>1</v>
          </cell>
          <cell r="U703">
            <v>1</v>
          </cell>
          <cell r="V703">
            <v>1</v>
          </cell>
          <cell r="W703">
            <v>1</v>
          </cell>
          <cell r="X703">
            <v>1</v>
          </cell>
          <cell r="Y703">
            <v>1</v>
          </cell>
          <cell r="Z703">
            <v>1</v>
          </cell>
          <cell r="AA703">
            <v>1</v>
          </cell>
          <cell r="AB703">
            <v>1</v>
          </cell>
          <cell r="AC703">
            <v>1</v>
          </cell>
        </row>
        <row r="704">
          <cell r="A704">
            <v>145</v>
          </cell>
          <cell r="B704" t="str">
            <v>Porepunkah</v>
          </cell>
          <cell r="C704">
            <v>0</v>
          </cell>
          <cell r="D704">
            <v>0</v>
          </cell>
          <cell r="E704">
            <v>0</v>
          </cell>
          <cell r="F704">
            <v>0</v>
          </cell>
          <cell r="G704" t="str">
            <v>Riverview Caravan Park</v>
          </cell>
          <cell r="H704">
            <v>200</v>
          </cell>
          <cell r="I704" t="str">
            <v>Caravan Park</v>
          </cell>
          <cell r="J704">
            <v>1</v>
          </cell>
          <cell r="K704">
            <v>1</v>
          </cell>
          <cell r="L704">
            <v>1</v>
          </cell>
          <cell r="M704">
            <v>1</v>
          </cell>
          <cell r="N704">
            <v>1</v>
          </cell>
          <cell r="O704">
            <v>1</v>
          </cell>
          <cell r="P704">
            <v>1</v>
          </cell>
          <cell r="Q704">
            <v>1</v>
          </cell>
          <cell r="R704">
            <v>1</v>
          </cell>
          <cell r="S704">
            <v>1</v>
          </cell>
          <cell r="T704">
            <v>1</v>
          </cell>
          <cell r="U704">
            <v>1</v>
          </cell>
          <cell r="V704">
            <v>1</v>
          </cell>
          <cell r="W704">
            <v>1</v>
          </cell>
          <cell r="X704">
            <v>1</v>
          </cell>
          <cell r="Y704">
            <v>1</v>
          </cell>
          <cell r="Z704">
            <v>1</v>
          </cell>
          <cell r="AA704">
            <v>1</v>
          </cell>
          <cell r="AB704">
            <v>1</v>
          </cell>
          <cell r="AC704">
            <v>1</v>
          </cell>
        </row>
        <row r="705">
          <cell r="A705">
            <v>145</v>
          </cell>
          <cell r="B705" t="str">
            <v>Porepunkah</v>
          </cell>
          <cell r="C705">
            <v>0</v>
          </cell>
          <cell r="D705">
            <v>0</v>
          </cell>
          <cell r="E705">
            <v>0</v>
          </cell>
          <cell r="F705">
            <v>0</v>
          </cell>
          <cell r="G705" t="str">
            <v>Rush Inn Caravan Park</v>
          </cell>
          <cell r="H705">
            <v>200</v>
          </cell>
          <cell r="I705" t="str">
            <v>Caravan Park &amp; Tavern</v>
          </cell>
          <cell r="J705">
            <v>1</v>
          </cell>
          <cell r="K705">
            <v>1</v>
          </cell>
          <cell r="L705">
            <v>1</v>
          </cell>
          <cell r="M705">
            <v>1</v>
          </cell>
          <cell r="N705">
            <v>1</v>
          </cell>
          <cell r="O705">
            <v>1</v>
          </cell>
          <cell r="P705">
            <v>1</v>
          </cell>
          <cell r="Q705">
            <v>1</v>
          </cell>
          <cell r="R705">
            <v>1</v>
          </cell>
          <cell r="S705">
            <v>1</v>
          </cell>
          <cell r="T705">
            <v>1</v>
          </cell>
          <cell r="U705">
            <v>1</v>
          </cell>
          <cell r="V705">
            <v>1</v>
          </cell>
          <cell r="W705">
            <v>1</v>
          </cell>
          <cell r="X705">
            <v>1</v>
          </cell>
          <cell r="Y705">
            <v>1</v>
          </cell>
          <cell r="Z705">
            <v>1</v>
          </cell>
          <cell r="AA705">
            <v>1</v>
          </cell>
          <cell r="AB705">
            <v>1</v>
          </cell>
          <cell r="AC705">
            <v>1</v>
          </cell>
        </row>
        <row r="706">
          <cell r="A706">
            <v>145</v>
          </cell>
          <cell r="B706" t="str">
            <v>Porepunkah</v>
          </cell>
          <cell r="C706">
            <v>0</v>
          </cell>
          <cell r="D706">
            <v>0</v>
          </cell>
          <cell r="E706">
            <v>0</v>
          </cell>
          <cell r="F706">
            <v>0</v>
          </cell>
          <cell r="G706" t="str">
            <v>Boyton's Winery</v>
          </cell>
          <cell r="H706">
            <v>200</v>
          </cell>
          <cell r="I706" t="str">
            <v>Wine Manufacturer</v>
          </cell>
          <cell r="J706">
            <v>1</v>
          </cell>
          <cell r="K706">
            <v>1</v>
          </cell>
          <cell r="L706">
            <v>1</v>
          </cell>
          <cell r="M706">
            <v>1</v>
          </cell>
          <cell r="N706">
            <v>1</v>
          </cell>
          <cell r="O706">
            <v>1</v>
          </cell>
          <cell r="P706">
            <v>1</v>
          </cell>
          <cell r="Q706">
            <v>1</v>
          </cell>
          <cell r="R706">
            <v>1</v>
          </cell>
          <cell r="S706">
            <v>1</v>
          </cell>
          <cell r="T706">
            <v>1</v>
          </cell>
          <cell r="U706">
            <v>1</v>
          </cell>
          <cell r="V706">
            <v>1</v>
          </cell>
          <cell r="W706">
            <v>1</v>
          </cell>
          <cell r="X706">
            <v>1</v>
          </cell>
          <cell r="Y706">
            <v>1</v>
          </cell>
          <cell r="Z706">
            <v>1</v>
          </cell>
          <cell r="AA706">
            <v>1</v>
          </cell>
          <cell r="AB706">
            <v>1</v>
          </cell>
          <cell r="AC706">
            <v>1</v>
          </cell>
        </row>
        <row r="707">
          <cell r="A707">
            <v>104</v>
          </cell>
          <cell r="B707" t="str">
            <v>Bright</v>
          </cell>
          <cell r="C707">
            <v>0</v>
          </cell>
          <cell r="D707">
            <v>0</v>
          </cell>
          <cell r="E707">
            <v>0</v>
          </cell>
          <cell r="F707">
            <v>0</v>
          </cell>
          <cell r="G707" t="str">
            <v>Bright P-12 College</v>
          </cell>
          <cell r="H707">
            <v>200</v>
          </cell>
          <cell r="I707" t="str">
            <v>Secondary School</v>
          </cell>
          <cell r="J707">
            <v>1</v>
          </cell>
          <cell r="K707">
            <v>1</v>
          </cell>
          <cell r="L707">
            <v>1</v>
          </cell>
          <cell r="M707">
            <v>1</v>
          </cell>
          <cell r="N707">
            <v>1</v>
          </cell>
          <cell r="O707">
            <v>1</v>
          </cell>
          <cell r="P707">
            <v>1</v>
          </cell>
          <cell r="Q707">
            <v>1</v>
          </cell>
          <cell r="R707">
            <v>1</v>
          </cell>
          <cell r="S707">
            <v>1</v>
          </cell>
          <cell r="T707">
            <v>1</v>
          </cell>
          <cell r="U707">
            <v>1</v>
          </cell>
          <cell r="V707">
            <v>1</v>
          </cell>
          <cell r="W707">
            <v>1</v>
          </cell>
          <cell r="X707">
            <v>1</v>
          </cell>
          <cell r="Y707">
            <v>1</v>
          </cell>
          <cell r="Z707">
            <v>1</v>
          </cell>
          <cell r="AA707">
            <v>1</v>
          </cell>
          <cell r="AB707">
            <v>1</v>
          </cell>
          <cell r="AC707">
            <v>1</v>
          </cell>
        </row>
        <row r="708">
          <cell r="A708">
            <v>104</v>
          </cell>
          <cell r="B708" t="str">
            <v>Bright</v>
          </cell>
          <cell r="C708">
            <v>0</v>
          </cell>
          <cell r="D708">
            <v>0</v>
          </cell>
          <cell r="E708">
            <v>0</v>
          </cell>
          <cell r="F708">
            <v>0</v>
          </cell>
          <cell r="G708" t="str">
            <v>Alpine Health Bright District &amp; Health Services</v>
          </cell>
          <cell r="H708">
            <v>200</v>
          </cell>
          <cell r="I708" t="str">
            <v>Hospital</v>
          </cell>
          <cell r="J708">
            <v>1</v>
          </cell>
          <cell r="K708">
            <v>1</v>
          </cell>
          <cell r="L708">
            <v>1</v>
          </cell>
          <cell r="M708">
            <v>1</v>
          </cell>
          <cell r="N708">
            <v>1</v>
          </cell>
          <cell r="O708">
            <v>1</v>
          </cell>
          <cell r="P708">
            <v>1</v>
          </cell>
          <cell r="Q708">
            <v>1</v>
          </cell>
          <cell r="R708">
            <v>1</v>
          </cell>
          <cell r="S708">
            <v>1</v>
          </cell>
          <cell r="T708">
            <v>1</v>
          </cell>
          <cell r="U708">
            <v>1</v>
          </cell>
          <cell r="V708">
            <v>1</v>
          </cell>
          <cell r="W708">
            <v>1</v>
          </cell>
          <cell r="X708">
            <v>1</v>
          </cell>
          <cell r="Y708">
            <v>1</v>
          </cell>
          <cell r="Z708">
            <v>1</v>
          </cell>
          <cell r="AA708">
            <v>1</v>
          </cell>
          <cell r="AB708">
            <v>1</v>
          </cell>
          <cell r="AC708">
            <v>1</v>
          </cell>
        </row>
        <row r="709">
          <cell r="A709">
            <v>104</v>
          </cell>
          <cell r="B709" t="str">
            <v>Bright</v>
          </cell>
          <cell r="C709">
            <v>0</v>
          </cell>
          <cell r="D709">
            <v>0</v>
          </cell>
          <cell r="E709">
            <v>0</v>
          </cell>
          <cell r="F709">
            <v>0</v>
          </cell>
          <cell r="G709" t="str">
            <v>Lyndhurst Family Day Centre &amp; Children's Centre</v>
          </cell>
          <cell r="H709">
            <v>200</v>
          </cell>
          <cell r="I709" t="str">
            <v>Family Day &amp; Childcare</v>
          </cell>
          <cell r="J709">
            <v>1</v>
          </cell>
          <cell r="K709">
            <v>1</v>
          </cell>
          <cell r="L709">
            <v>1</v>
          </cell>
          <cell r="M709">
            <v>1</v>
          </cell>
          <cell r="N709">
            <v>1</v>
          </cell>
          <cell r="O709">
            <v>1</v>
          </cell>
          <cell r="P709">
            <v>1</v>
          </cell>
          <cell r="Q709">
            <v>1</v>
          </cell>
          <cell r="R709">
            <v>1</v>
          </cell>
          <cell r="S709">
            <v>1</v>
          </cell>
          <cell r="T709">
            <v>1</v>
          </cell>
          <cell r="U709">
            <v>1</v>
          </cell>
          <cell r="V709">
            <v>1</v>
          </cell>
          <cell r="W709">
            <v>1</v>
          </cell>
          <cell r="X709">
            <v>1</v>
          </cell>
          <cell r="Y709">
            <v>1</v>
          </cell>
          <cell r="Z709">
            <v>1</v>
          </cell>
          <cell r="AA709">
            <v>1</v>
          </cell>
          <cell r="AB709">
            <v>1</v>
          </cell>
          <cell r="AC709">
            <v>1</v>
          </cell>
        </row>
        <row r="710">
          <cell r="A710">
            <v>104</v>
          </cell>
          <cell r="B710" t="str">
            <v>Bright</v>
          </cell>
          <cell r="C710">
            <v>0</v>
          </cell>
          <cell r="D710">
            <v>0</v>
          </cell>
          <cell r="E710">
            <v>0</v>
          </cell>
          <cell r="F710">
            <v>0</v>
          </cell>
          <cell r="G710" t="str">
            <v>Hawthorn Village</v>
          </cell>
          <cell r="H710">
            <v>200</v>
          </cell>
          <cell r="I710" t="str">
            <v>Hostel</v>
          </cell>
          <cell r="J710">
            <v>1</v>
          </cell>
          <cell r="K710">
            <v>1</v>
          </cell>
          <cell r="L710">
            <v>1</v>
          </cell>
          <cell r="M710">
            <v>1</v>
          </cell>
          <cell r="N710">
            <v>1</v>
          </cell>
          <cell r="O710">
            <v>1</v>
          </cell>
          <cell r="P710">
            <v>1</v>
          </cell>
          <cell r="Q710">
            <v>1</v>
          </cell>
          <cell r="R710">
            <v>1</v>
          </cell>
          <cell r="S710">
            <v>1</v>
          </cell>
          <cell r="T710">
            <v>1</v>
          </cell>
          <cell r="U710">
            <v>1</v>
          </cell>
          <cell r="V710">
            <v>1</v>
          </cell>
          <cell r="W710">
            <v>1</v>
          </cell>
          <cell r="X710">
            <v>1</v>
          </cell>
          <cell r="Y710">
            <v>1</v>
          </cell>
          <cell r="Z710">
            <v>1</v>
          </cell>
          <cell r="AA710">
            <v>1</v>
          </cell>
          <cell r="AB710">
            <v>1</v>
          </cell>
          <cell r="AC710">
            <v>1</v>
          </cell>
        </row>
        <row r="711">
          <cell r="A711">
            <v>104</v>
          </cell>
          <cell r="B711" t="str">
            <v>Bright</v>
          </cell>
          <cell r="C711">
            <v>0</v>
          </cell>
          <cell r="D711">
            <v>0</v>
          </cell>
          <cell r="E711">
            <v>0</v>
          </cell>
          <cell r="F711">
            <v>0</v>
          </cell>
          <cell r="G711" t="str">
            <v>HCL Pty Ltd - Bogong View Motor Inn</v>
          </cell>
          <cell r="H711">
            <v>200</v>
          </cell>
          <cell r="I711" t="str">
            <v>Motel</v>
          </cell>
          <cell r="J711">
            <v>1</v>
          </cell>
          <cell r="K711">
            <v>1</v>
          </cell>
          <cell r="L711">
            <v>1</v>
          </cell>
          <cell r="M711">
            <v>1</v>
          </cell>
          <cell r="N711">
            <v>1</v>
          </cell>
          <cell r="O711">
            <v>1</v>
          </cell>
          <cell r="P711">
            <v>1</v>
          </cell>
          <cell r="Q711">
            <v>1</v>
          </cell>
          <cell r="R711">
            <v>1</v>
          </cell>
          <cell r="S711">
            <v>1</v>
          </cell>
          <cell r="T711">
            <v>1</v>
          </cell>
          <cell r="U711">
            <v>1</v>
          </cell>
          <cell r="V711">
            <v>1</v>
          </cell>
          <cell r="W711">
            <v>1</v>
          </cell>
          <cell r="X711">
            <v>1</v>
          </cell>
          <cell r="Y711">
            <v>1</v>
          </cell>
          <cell r="Z711">
            <v>1</v>
          </cell>
          <cell r="AA711">
            <v>1</v>
          </cell>
          <cell r="AB711">
            <v>1</v>
          </cell>
          <cell r="AC711">
            <v>1</v>
          </cell>
        </row>
        <row r="712">
          <cell r="A712">
            <v>104</v>
          </cell>
          <cell r="B712" t="str">
            <v>Bright</v>
          </cell>
          <cell r="C712">
            <v>0</v>
          </cell>
          <cell r="D712">
            <v>0</v>
          </cell>
          <cell r="E712">
            <v>0</v>
          </cell>
          <cell r="F712">
            <v>0</v>
          </cell>
          <cell r="G712" t="str">
            <v>Merrimeet Place</v>
          </cell>
          <cell r="H712">
            <v>200</v>
          </cell>
          <cell r="I712" t="str">
            <v>Motel</v>
          </cell>
          <cell r="J712">
            <v>1</v>
          </cell>
          <cell r="K712">
            <v>1</v>
          </cell>
          <cell r="L712">
            <v>1</v>
          </cell>
          <cell r="M712">
            <v>1</v>
          </cell>
          <cell r="N712">
            <v>1</v>
          </cell>
          <cell r="O712">
            <v>1</v>
          </cell>
          <cell r="P712">
            <v>1</v>
          </cell>
          <cell r="Q712">
            <v>1</v>
          </cell>
          <cell r="R712">
            <v>1</v>
          </cell>
          <cell r="S712">
            <v>1</v>
          </cell>
          <cell r="T712">
            <v>1</v>
          </cell>
          <cell r="U712">
            <v>1</v>
          </cell>
          <cell r="V712">
            <v>1</v>
          </cell>
          <cell r="W712">
            <v>1</v>
          </cell>
          <cell r="X712">
            <v>1</v>
          </cell>
          <cell r="Y712">
            <v>1</v>
          </cell>
          <cell r="Z712">
            <v>1</v>
          </cell>
          <cell r="AA712">
            <v>1</v>
          </cell>
          <cell r="AB712">
            <v>1</v>
          </cell>
          <cell r="AC712">
            <v>1</v>
          </cell>
        </row>
        <row r="713">
          <cell r="A713">
            <v>104</v>
          </cell>
          <cell r="B713" t="str">
            <v>Bright</v>
          </cell>
          <cell r="C713">
            <v>0</v>
          </cell>
          <cell r="D713">
            <v>0</v>
          </cell>
          <cell r="E713">
            <v>0</v>
          </cell>
          <cell r="F713">
            <v>0</v>
          </cell>
          <cell r="G713" t="str">
            <v>Adina Lodge Holiday Units</v>
          </cell>
          <cell r="H713">
            <v>200</v>
          </cell>
          <cell r="I713" t="str">
            <v>Holiday Units</v>
          </cell>
          <cell r="J713">
            <v>1</v>
          </cell>
          <cell r="K713">
            <v>1</v>
          </cell>
          <cell r="L713">
            <v>1</v>
          </cell>
          <cell r="M713">
            <v>1</v>
          </cell>
          <cell r="N713">
            <v>1</v>
          </cell>
          <cell r="O713">
            <v>1</v>
          </cell>
          <cell r="P713">
            <v>1</v>
          </cell>
          <cell r="Q713">
            <v>1</v>
          </cell>
          <cell r="R713">
            <v>1</v>
          </cell>
          <cell r="S713">
            <v>1</v>
          </cell>
          <cell r="T713">
            <v>1</v>
          </cell>
          <cell r="U713">
            <v>1</v>
          </cell>
          <cell r="V713">
            <v>1</v>
          </cell>
          <cell r="W713">
            <v>1</v>
          </cell>
          <cell r="X713">
            <v>1</v>
          </cell>
          <cell r="Y713">
            <v>1</v>
          </cell>
          <cell r="Z713">
            <v>1</v>
          </cell>
          <cell r="AA713">
            <v>1</v>
          </cell>
          <cell r="AB713">
            <v>1</v>
          </cell>
          <cell r="AC713">
            <v>1</v>
          </cell>
        </row>
        <row r="714">
          <cell r="A714">
            <v>104</v>
          </cell>
          <cell r="B714" t="str">
            <v>Bright</v>
          </cell>
          <cell r="C714">
            <v>0</v>
          </cell>
          <cell r="D714">
            <v>0</v>
          </cell>
          <cell r="E714">
            <v>0</v>
          </cell>
          <cell r="F714">
            <v>0</v>
          </cell>
          <cell r="G714" t="str">
            <v>Alinga-Longa Holiday Units</v>
          </cell>
          <cell r="H714">
            <v>200</v>
          </cell>
          <cell r="I714" t="str">
            <v>Holiday Units</v>
          </cell>
          <cell r="J714">
            <v>1</v>
          </cell>
          <cell r="K714">
            <v>1</v>
          </cell>
          <cell r="L714">
            <v>1</v>
          </cell>
          <cell r="M714">
            <v>1</v>
          </cell>
          <cell r="N714">
            <v>1</v>
          </cell>
          <cell r="O714">
            <v>1</v>
          </cell>
          <cell r="P714">
            <v>1</v>
          </cell>
          <cell r="Q714">
            <v>1</v>
          </cell>
          <cell r="R714">
            <v>1</v>
          </cell>
          <cell r="S714">
            <v>1</v>
          </cell>
          <cell r="T714">
            <v>1</v>
          </cell>
          <cell r="U714">
            <v>1</v>
          </cell>
          <cell r="V714">
            <v>1</v>
          </cell>
          <cell r="W714">
            <v>1</v>
          </cell>
          <cell r="X714">
            <v>1</v>
          </cell>
          <cell r="Y714">
            <v>1</v>
          </cell>
          <cell r="Z714">
            <v>1</v>
          </cell>
          <cell r="AA714">
            <v>1</v>
          </cell>
          <cell r="AB714">
            <v>1</v>
          </cell>
          <cell r="AC714">
            <v>1</v>
          </cell>
        </row>
        <row r="715">
          <cell r="A715">
            <v>104</v>
          </cell>
          <cell r="B715" t="str">
            <v>Bright</v>
          </cell>
          <cell r="C715">
            <v>0</v>
          </cell>
          <cell r="D715">
            <v>0</v>
          </cell>
          <cell r="E715">
            <v>0</v>
          </cell>
          <cell r="F715">
            <v>0</v>
          </cell>
          <cell r="G715" t="str">
            <v>Bright Avenue Motor Inn &amp; Holiday Cottage</v>
          </cell>
          <cell r="H715">
            <v>200</v>
          </cell>
          <cell r="I715" t="str">
            <v>Motel</v>
          </cell>
          <cell r="J715">
            <v>1</v>
          </cell>
          <cell r="K715">
            <v>1</v>
          </cell>
          <cell r="L715">
            <v>1</v>
          </cell>
          <cell r="M715">
            <v>1</v>
          </cell>
          <cell r="N715">
            <v>1</v>
          </cell>
          <cell r="O715">
            <v>1</v>
          </cell>
          <cell r="P715">
            <v>1</v>
          </cell>
          <cell r="Q715">
            <v>1</v>
          </cell>
          <cell r="R715">
            <v>1</v>
          </cell>
          <cell r="S715">
            <v>1</v>
          </cell>
          <cell r="T715">
            <v>1</v>
          </cell>
          <cell r="U715">
            <v>1</v>
          </cell>
          <cell r="V715">
            <v>1</v>
          </cell>
          <cell r="W715">
            <v>1</v>
          </cell>
          <cell r="X715">
            <v>1</v>
          </cell>
          <cell r="Y715">
            <v>1</v>
          </cell>
          <cell r="Z715">
            <v>1</v>
          </cell>
          <cell r="AA715">
            <v>1</v>
          </cell>
          <cell r="AB715">
            <v>1</v>
          </cell>
          <cell r="AC715">
            <v>1</v>
          </cell>
        </row>
        <row r="716">
          <cell r="A716">
            <v>104</v>
          </cell>
          <cell r="B716" t="str">
            <v>Bright</v>
          </cell>
          <cell r="C716">
            <v>0</v>
          </cell>
          <cell r="D716">
            <v>0</v>
          </cell>
          <cell r="E716">
            <v>0</v>
          </cell>
          <cell r="F716">
            <v>0</v>
          </cell>
          <cell r="G716" t="str">
            <v>Bright Caravan Park Pty Ltd</v>
          </cell>
          <cell r="H716">
            <v>200</v>
          </cell>
          <cell r="I716" t="str">
            <v>Caravan Park</v>
          </cell>
          <cell r="J716">
            <v>1</v>
          </cell>
          <cell r="K716">
            <v>1</v>
          </cell>
          <cell r="L716">
            <v>1</v>
          </cell>
          <cell r="M716">
            <v>1</v>
          </cell>
          <cell r="N716">
            <v>1</v>
          </cell>
          <cell r="O716">
            <v>1</v>
          </cell>
          <cell r="P716">
            <v>1</v>
          </cell>
          <cell r="Q716">
            <v>1</v>
          </cell>
          <cell r="R716">
            <v>1</v>
          </cell>
          <cell r="S716">
            <v>1</v>
          </cell>
          <cell r="T716">
            <v>1</v>
          </cell>
          <cell r="U716">
            <v>1</v>
          </cell>
          <cell r="V716">
            <v>1</v>
          </cell>
          <cell r="W716">
            <v>1</v>
          </cell>
          <cell r="X716">
            <v>1</v>
          </cell>
          <cell r="Y716">
            <v>1</v>
          </cell>
          <cell r="Z716">
            <v>1</v>
          </cell>
          <cell r="AA716">
            <v>1</v>
          </cell>
          <cell r="AB716">
            <v>1</v>
          </cell>
          <cell r="AC716">
            <v>1</v>
          </cell>
        </row>
        <row r="717">
          <cell r="A717">
            <v>104</v>
          </cell>
          <cell r="B717" t="str">
            <v>Bright</v>
          </cell>
          <cell r="C717">
            <v>0</v>
          </cell>
          <cell r="D717">
            <v>0</v>
          </cell>
          <cell r="E717">
            <v>0</v>
          </cell>
          <cell r="F717">
            <v>0</v>
          </cell>
          <cell r="G717" t="str">
            <v>Bright Central Motel &amp; Lodge</v>
          </cell>
          <cell r="H717">
            <v>200</v>
          </cell>
          <cell r="I717" t="str">
            <v>Motel</v>
          </cell>
          <cell r="J717">
            <v>1</v>
          </cell>
          <cell r="K717">
            <v>1</v>
          </cell>
          <cell r="L717">
            <v>1</v>
          </cell>
          <cell r="M717">
            <v>1</v>
          </cell>
          <cell r="N717">
            <v>1</v>
          </cell>
          <cell r="O717">
            <v>1</v>
          </cell>
          <cell r="P717">
            <v>1</v>
          </cell>
          <cell r="Q717">
            <v>1</v>
          </cell>
          <cell r="R717">
            <v>1</v>
          </cell>
          <cell r="S717">
            <v>1</v>
          </cell>
          <cell r="T717">
            <v>1</v>
          </cell>
          <cell r="U717">
            <v>1</v>
          </cell>
          <cell r="V717">
            <v>1</v>
          </cell>
          <cell r="W717">
            <v>1</v>
          </cell>
          <cell r="X717">
            <v>1</v>
          </cell>
          <cell r="Y717">
            <v>1</v>
          </cell>
          <cell r="Z717">
            <v>1</v>
          </cell>
          <cell r="AA717">
            <v>1</v>
          </cell>
          <cell r="AB717">
            <v>1</v>
          </cell>
          <cell r="AC717">
            <v>1</v>
          </cell>
        </row>
        <row r="718">
          <cell r="A718">
            <v>104</v>
          </cell>
          <cell r="B718" t="str">
            <v>Bright</v>
          </cell>
          <cell r="C718">
            <v>0</v>
          </cell>
          <cell r="D718">
            <v>0</v>
          </cell>
          <cell r="E718">
            <v>0</v>
          </cell>
          <cell r="F718">
            <v>0</v>
          </cell>
          <cell r="G718" t="str">
            <v>Bright Chalet</v>
          </cell>
          <cell r="H718">
            <v>200</v>
          </cell>
          <cell r="I718" t="str">
            <v>Motel</v>
          </cell>
          <cell r="J718">
            <v>1</v>
          </cell>
          <cell r="K718">
            <v>1</v>
          </cell>
          <cell r="L718">
            <v>1</v>
          </cell>
          <cell r="M718">
            <v>1</v>
          </cell>
          <cell r="N718">
            <v>1</v>
          </cell>
          <cell r="O718">
            <v>1</v>
          </cell>
          <cell r="P718">
            <v>1</v>
          </cell>
          <cell r="Q718">
            <v>1</v>
          </cell>
          <cell r="R718">
            <v>1</v>
          </cell>
          <cell r="S718">
            <v>1</v>
          </cell>
          <cell r="T718">
            <v>1</v>
          </cell>
          <cell r="U718">
            <v>1</v>
          </cell>
          <cell r="V718">
            <v>1</v>
          </cell>
          <cell r="W718">
            <v>1</v>
          </cell>
          <cell r="X718">
            <v>1</v>
          </cell>
          <cell r="Y718">
            <v>1</v>
          </cell>
          <cell r="Z718">
            <v>1</v>
          </cell>
          <cell r="AA718">
            <v>1</v>
          </cell>
          <cell r="AB718">
            <v>1</v>
          </cell>
          <cell r="AC718">
            <v>1</v>
          </cell>
        </row>
        <row r="719">
          <cell r="A719">
            <v>104</v>
          </cell>
          <cell r="B719" t="str">
            <v>Bright</v>
          </cell>
          <cell r="C719">
            <v>0</v>
          </cell>
          <cell r="D719">
            <v>0</v>
          </cell>
          <cell r="E719">
            <v>0</v>
          </cell>
          <cell r="F719">
            <v>0</v>
          </cell>
          <cell r="G719" t="str">
            <v>Bright Licensed Supermqarket</v>
          </cell>
          <cell r="H719">
            <v>200</v>
          </cell>
          <cell r="I719" t="str">
            <v>Supermarket</v>
          </cell>
          <cell r="J719">
            <v>1</v>
          </cell>
          <cell r="K719">
            <v>1</v>
          </cell>
          <cell r="L719">
            <v>1</v>
          </cell>
          <cell r="M719">
            <v>1</v>
          </cell>
          <cell r="N719">
            <v>1</v>
          </cell>
          <cell r="O719">
            <v>1</v>
          </cell>
          <cell r="P719">
            <v>1</v>
          </cell>
          <cell r="Q719">
            <v>1</v>
          </cell>
          <cell r="R719">
            <v>1</v>
          </cell>
          <cell r="S719">
            <v>1</v>
          </cell>
          <cell r="T719">
            <v>1</v>
          </cell>
          <cell r="U719">
            <v>1</v>
          </cell>
          <cell r="V719">
            <v>1</v>
          </cell>
          <cell r="W719">
            <v>1</v>
          </cell>
          <cell r="X719">
            <v>1</v>
          </cell>
          <cell r="Y719">
            <v>1</v>
          </cell>
          <cell r="Z719">
            <v>1</v>
          </cell>
          <cell r="AA719">
            <v>1</v>
          </cell>
          <cell r="AB719">
            <v>1</v>
          </cell>
          <cell r="AC719">
            <v>1</v>
          </cell>
        </row>
        <row r="720">
          <cell r="A720">
            <v>104</v>
          </cell>
          <cell r="B720" t="str">
            <v>Bright</v>
          </cell>
          <cell r="C720">
            <v>0</v>
          </cell>
          <cell r="D720">
            <v>0</v>
          </cell>
          <cell r="E720">
            <v>0</v>
          </cell>
          <cell r="F720">
            <v>0</v>
          </cell>
          <cell r="G720" t="str">
            <v>Bright IGA Supermarket</v>
          </cell>
          <cell r="H720">
            <v>200</v>
          </cell>
          <cell r="I720" t="str">
            <v>Supermarket</v>
          </cell>
          <cell r="J720">
            <v>1</v>
          </cell>
          <cell r="K720">
            <v>1</v>
          </cell>
          <cell r="L720">
            <v>1</v>
          </cell>
          <cell r="M720">
            <v>1</v>
          </cell>
          <cell r="N720">
            <v>1</v>
          </cell>
          <cell r="O720">
            <v>1</v>
          </cell>
          <cell r="P720">
            <v>1</v>
          </cell>
          <cell r="Q720">
            <v>1</v>
          </cell>
          <cell r="R720">
            <v>1</v>
          </cell>
          <cell r="S720">
            <v>1</v>
          </cell>
          <cell r="T720">
            <v>1</v>
          </cell>
          <cell r="U720">
            <v>1</v>
          </cell>
          <cell r="V720">
            <v>1</v>
          </cell>
          <cell r="W720">
            <v>1</v>
          </cell>
          <cell r="X720">
            <v>1</v>
          </cell>
          <cell r="Y720">
            <v>1</v>
          </cell>
          <cell r="Z720">
            <v>1</v>
          </cell>
          <cell r="AA720">
            <v>1</v>
          </cell>
          <cell r="AB720">
            <v>1</v>
          </cell>
          <cell r="AC720">
            <v>1</v>
          </cell>
        </row>
        <row r="721">
          <cell r="A721">
            <v>104</v>
          </cell>
          <cell r="B721" t="str">
            <v>Bright</v>
          </cell>
          <cell r="C721">
            <v>0</v>
          </cell>
          <cell r="D721">
            <v>0</v>
          </cell>
          <cell r="E721">
            <v>0</v>
          </cell>
          <cell r="F721">
            <v>0</v>
          </cell>
          <cell r="G721" t="str">
            <v>Bright Colonial Motor Inn</v>
          </cell>
          <cell r="H721">
            <v>200</v>
          </cell>
          <cell r="I721" t="str">
            <v>Accommodation</v>
          </cell>
          <cell r="J721">
            <v>1</v>
          </cell>
          <cell r="K721">
            <v>1</v>
          </cell>
          <cell r="L721">
            <v>1</v>
          </cell>
          <cell r="M721">
            <v>1</v>
          </cell>
          <cell r="N721">
            <v>1</v>
          </cell>
          <cell r="O721">
            <v>1</v>
          </cell>
          <cell r="P721">
            <v>1</v>
          </cell>
          <cell r="Q721">
            <v>1</v>
          </cell>
          <cell r="R721">
            <v>1</v>
          </cell>
          <cell r="S721">
            <v>1</v>
          </cell>
          <cell r="T721">
            <v>1</v>
          </cell>
          <cell r="U721">
            <v>1</v>
          </cell>
          <cell r="V721">
            <v>1</v>
          </cell>
          <cell r="W721">
            <v>1</v>
          </cell>
          <cell r="X721">
            <v>1</v>
          </cell>
          <cell r="Y721">
            <v>1</v>
          </cell>
          <cell r="Z721">
            <v>1</v>
          </cell>
          <cell r="AA721">
            <v>1</v>
          </cell>
          <cell r="AB721">
            <v>1</v>
          </cell>
          <cell r="AC721">
            <v>1</v>
          </cell>
        </row>
        <row r="722">
          <cell r="A722">
            <v>104</v>
          </cell>
          <cell r="B722" t="str">
            <v>Bright</v>
          </cell>
          <cell r="C722">
            <v>0</v>
          </cell>
          <cell r="D722">
            <v>0</v>
          </cell>
          <cell r="E722">
            <v>0</v>
          </cell>
          <cell r="F722">
            <v>0</v>
          </cell>
          <cell r="G722" t="str">
            <v>Bright Resort Ltd</v>
          </cell>
          <cell r="H722">
            <v>200</v>
          </cell>
          <cell r="I722" t="str">
            <v>Accommodation</v>
          </cell>
          <cell r="J722">
            <v>1</v>
          </cell>
          <cell r="K722">
            <v>1</v>
          </cell>
          <cell r="L722">
            <v>1</v>
          </cell>
          <cell r="M722">
            <v>1</v>
          </cell>
          <cell r="N722">
            <v>1</v>
          </cell>
          <cell r="O722">
            <v>1</v>
          </cell>
          <cell r="P722">
            <v>1</v>
          </cell>
          <cell r="Q722">
            <v>1</v>
          </cell>
          <cell r="R722">
            <v>1</v>
          </cell>
          <cell r="S722">
            <v>1</v>
          </cell>
          <cell r="T722">
            <v>1</v>
          </cell>
          <cell r="U722">
            <v>1</v>
          </cell>
          <cell r="V722">
            <v>1</v>
          </cell>
          <cell r="W722">
            <v>1</v>
          </cell>
          <cell r="X722">
            <v>1</v>
          </cell>
          <cell r="Y722">
            <v>1</v>
          </cell>
          <cell r="Z722">
            <v>1</v>
          </cell>
          <cell r="AA722">
            <v>1</v>
          </cell>
          <cell r="AB722">
            <v>1</v>
          </cell>
          <cell r="AC722">
            <v>1</v>
          </cell>
        </row>
        <row r="723">
          <cell r="A723">
            <v>104</v>
          </cell>
          <cell r="B723" t="str">
            <v>Bright</v>
          </cell>
          <cell r="C723">
            <v>0</v>
          </cell>
          <cell r="D723">
            <v>0</v>
          </cell>
          <cell r="E723">
            <v>0</v>
          </cell>
          <cell r="F723">
            <v>0</v>
          </cell>
          <cell r="G723" t="str">
            <v>Cedar Holiday Units</v>
          </cell>
          <cell r="H723">
            <v>200</v>
          </cell>
          <cell r="I723" t="str">
            <v>Accommodation</v>
          </cell>
          <cell r="J723">
            <v>1</v>
          </cell>
          <cell r="K723">
            <v>1</v>
          </cell>
          <cell r="L723">
            <v>1</v>
          </cell>
          <cell r="M723">
            <v>1</v>
          </cell>
          <cell r="N723">
            <v>1</v>
          </cell>
          <cell r="O723">
            <v>1</v>
          </cell>
          <cell r="P723">
            <v>1</v>
          </cell>
          <cell r="Q723">
            <v>1</v>
          </cell>
          <cell r="R723">
            <v>1</v>
          </cell>
          <cell r="S723">
            <v>1</v>
          </cell>
          <cell r="T723">
            <v>1</v>
          </cell>
          <cell r="U723">
            <v>1</v>
          </cell>
          <cell r="V723">
            <v>1</v>
          </cell>
          <cell r="W723">
            <v>1</v>
          </cell>
          <cell r="X723">
            <v>1</v>
          </cell>
          <cell r="Y723">
            <v>1</v>
          </cell>
          <cell r="Z723">
            <v>1</v>
          </cell>
          <cell r="AA723">
            <v>1</v>
          </cell>
          <cell r="AB723">
            <v>1</v>
          </cell>
          <cell r="AC723">
            <v>1</v>
          </cell>
        </row>
        <row r="724">
          <cell r="A724">
            <v>104</v>
          </cell>
          <cell r="B724" t="str">
            <v>Bright</v>
          </cell>
          <cell r="C724">
            <v>0</v>
          </cell>
          <cell r="D724">
            <v>0</v>
          </cell>
          <cell r="E724">
            <v>0</v>
          </cell>
          <cell r="F724">
            <v>0</v>
          </cell>
          <cell r="G724" t="str">
            <v>Elm Lodge</v>
          </cell>
          <cell r="H724">
            <v>200</v>
          </cell>
          <cell r="I724" t="str">
            <v>Motel</v>
          </cell>
          <cell r="J724">
            <v>1</v>
          </cell>
          <cell r="K724">
            <v>1</v>
          </cell>
          <cell r="L724">
            <v>1</v>
          </cell>
          <cell r="M724">
            <v>1</v>
          </cell>
          <cell r="N724">
            <v>1</v>
          </cell>
          <cell r="O724">
            <v>1</v>
          </cell>
          <cell r="P724">
            <v>1</v>
          </cell>
          <cell r="Q724">
            <v>1</v>
          </cell>
          <cell r="R724">
            <v>1</v>
          </cell>
          <cell r="S724">
            <v>1</v>
          </cell>
          <cell r="T724">
            <v>1</v>
          </cell>
          <cell r="U724">
            <v>1</v>
          </cell>
          <cell r="V724">
            <v>1</v>
          </cell>
          <cell r="W724">
            <v>1</v>
          </cell>
          <cell r="X724">
            <v>1</v>
          </cell>
          <cell r="Y724">
            <v>1</v>
          </cell>
          <cell r="Z724">
            <v>1</v>
          </cell>
          <cell r="AA724">
            <v>1</v>
          </cell>
          <cell r="AB724">
            <v>1</v>
          </cell>
          <cell r="AC724">
            <v>1</v>
          </cell>
        </row>
        <row r="725">
          <cell r="A725">
            <v>104</v>
          </cell>
          <cell r="B725" t="str">
            <v>Bright</v>
          </cell>
          <cell r="C725">
            <v>0</v>
          </cell>
          <cell r="D725">
            <v>0</v>
          </cell>
          <cell r="E725">
            <v>0</v>
          </cell>
          <cell r="F725">
            <v>0</v>
          </cell>
          <cell r="G725" t="str">
            <v>Greenhills Cabins &amp; Caravan Park</v>
          </cell>
          <cell r="H725">
            <v>200</v>
          </cell>
          <cell r="I725" t="str">
            <v>Caravan Park</v>
          </cell>
          <cell r="J725">
            <v>1</v>
          </cell>
          <cell r="K725">
            <v>1</v>
          </cell>
          <cell r="L725">
            <v>1</v>
          </cell>
          <cell r="M725">
            <v>1</v>
          </cell>
          <cell r="N725">
            <v>1</v>
          </cell>
          <cell r="O725">
            <v>1</v>
          </cell>
          <cell r="P725">
            <v>1</v>
          </cell>
          <cell r="Q725">
            <v>1</v>
          </cell>
          <cell r="R725">
            <v>1</v>
          </cell>
          <cell r="S725">
            <v>1</v>
          </cell>
          <cell r="T725">
            <v>1</v>
          </cell>
          <cell r="U725">
            <v>1</v>
          </cell>
          <cell r="V725">
            <v>1</v>
          </cell>
          <cell r="W725">
            <v>1</v>
          </cell>
          <cell r="X725">
            <v>1</v>
          </cell>
          <cell r="Y725">
            <v>1</v>
          </cell>
          <cell r="Z725">
            <v>1</v>
          </cell>
          <cell r="AA725">
            <v>1</v>
          </cell>
          <cell r="AB725">
            <v>1</v>
          </cell>
          <cell r="AC725">
            <v>1</v>
          </cell>
        </row>
        <row r="726">
          <cell r="A726">
            <v>104</v>
          </cell>
          <cell r="B726" t="str">
            <v>Bright</v>
          </cell>
          <cell r="C726">
            <v>0</v>
          </cell>
          <cell r="D726">
            <v>0</v>
          </cell>
          <cell r="E726">
            <v>0</v>
          </cell>
          <cell r="F726">
            <v>0</v>
          </cell>
          <cell r="G726" t="str">
            <v>Gapsted Wines</v>
          </cell>
          <cell r="H726">
            <v>200</v>
          </cell>
          <cell r="I726" t="str">
            <v>Wine Manufacturer</v>
          </cell>
          <cell r="J726">
            <v>1</v>
          </cell>
          <cell r="K726">
            <v>1</v>
          </cell>
          <cell r="L726">
            <v>1</v>
          </cell>
          <cell r="M726">
            <v>1</v>
          </cell>
          <cell r="N726">
            <v>1</v>
          </cell>
          <cell r="O726">
            <v>1</v>
          </cell>
          <cell r="P726">
            <v>1</v>
          </cell>
          <cell r="Q726">
            <v>1</v>
          </cell>
          <cell r="R726">
            <v>1</v>
          </cell>
          <cell r="S726">
            <v>1</v>
          </cell>
          <cell r="T726">
            <v>1</v>
          </cell>
          <cell r="U726">
            <v>1</v>
          </cell>
          <cell r="V726">
            <v>1</v>
          </cell>
          <cell r="W726">
            <v>1</v>
          </cell>
          <cell r="X726">
            <v>1</v>
          </cell>
          <cell r="Y726">
            <v>1</v>
          </cell>
          <cell r="Z726">
            <v>1</v>
          </cell>
          <cell r="AA726">
            <v>1</v>
          </cell>
          <cell r="AB726">
            <v>1</v>
          </cell>
          <cell r="AC726">
            <v>1</v>
          </cell>
        </row>
        <row r="727">
          <cell r="A727">
            <v>104</v>
          </cell>
          <cell r="B727" t="str">
            <v>Bright</v>
          </cell>
          <cell r="C727">
            <v>0</v>
          </cell>
          <cell r="D727">
            <v>0</v>
          </cell>
          <cell r="E727">
            <v>0</v>
          </cell>
          <cell r="F727">
            <v>0</v>
          </cell>
          <cell r="G727" t="str">
            <v>Bright Sports Centre</v>
          </cell>
          <cell r="H727">
            <v>200</v>
          </cell>
          <cell r="I727" t="str">
            <v>Sports &amp; Leisure Centre</v>
          </cell>
          <cell r="J727">
            <v>1</v>
          </cell>
          <cell r="K727">
            <v>1</v>
          </cell>
          <cell r="L727">
            <v>1</v>
          </cell>
          <cell r="M727">
            <v>1</v>
          </cell>
          <cell r="N727">
            <v>1</v>
          </cell>
          <cell r="O727">
            <v>1</v>
          </cell>
          <cell r="P727">
            <v>1</v>
          </cell>
          <cell r="Q727">
            <v>1</v>
          </cell>
          <cell r="R727">
            <v>1</v>
          </cell>
          <cell r="S727">
            <v>1</v>
          </cell>
          <cell r="T727">
            <v>1</v>
          </cell>
          <cell r="U727">
            <v>1</v>
          </cell>
          <cell r="V727">
            <v>1</v>
          </cell>
          <cell r="W727">
            <v>1</v>
          </cell>
          <cell r="X727">
            <v>1</v>
          </cell>
          <cell r="Y727">
            <v>1</v>
          </cell>
          <cell r="Z727">
            <v>1</v>
          </cell>
          <cell r="AA727">
            <v>1</v>
          </cell>
          <cell r="AB727">
            <v>1</v>
          </cell>
          <cell r="AC727">
            <v>1</v>
          </cell>
        </row>
        <row r="728">
          <cell r="A728">
            <v>104</v>
          </cell>
          <cell r="B728" t="str">
            <v>Bright</v>
          </cell>
          <cell r="C728">
            <v>0</v>
          </cell>
          <cell r="D728">
            <v>0</v>
          </cell>
          <cell r="E728">
            <v>0</v>
          </cell>
          <cell r="F728">
            <v>0</v>
          </cell>
          <cell r="G728" t="str">
            <v>Ovens Valley Motor Inn</v>
          </cell>
          <cell r="H728">
            <v>200</v>
          </cell>
          <cell r="I728" t="str">
            <v>Accommodation &amp; Restaurant</v>
          </cell>
          <cell r="J728">
            <v>1</v>
          </cell>
          <cell r="K728">
            <v>1</v>
          </cell>
          <cell r="L728">
            <v>1</v>
          </cell>
          <cell r="M728">
            <v>1</v>
          </cell>
          <cell r="N728">
            <v>1</v>
          </cell>
          <cell r="O728">
            <v>1</v>
          </cell>
          <cell r="P728">
            <v>1</v>
          </cell>
          <cell r="Q728">
            <v>1</v>
          </cell>
          <cell r="R728">
            <v>1</v>
          </cell>
          <cell r="S728">
            <v>1</v>
          </cell>
          <cell r="T728">
            <v>1</v>
          </cell>
          <cell r="U728">
            <v>1</v>
          </cell>
          <cell r="V728">
            <v>1</v>
          </cell>
          <cell r="W728">
            <v>1</v>
          </cell>
          <cell r="X728">
            <v>1</v>
          </cell>
          <cell r="Y728">
            <v>1</v>
          </cell>
          <cell r="Z728">
            <v>1</v>
          </cell>
          <cell r="AA728">
            <v>1</v>
          </cell>
          <cell r="AB728">
            <v>1</v>
          </cell>
          <cell r="AC728">
            <v>1</v>
          </cell>
        </row>
        <row r="729">
          <cell r="A729">
            <v>104</v>
          </cell>
          <cell r="B729" t="str">
            <v>Bright</v>
          </cell>
          <cell r="C729">
            <v>0</v>
          </cell>
          <cell r="D729">
            <v>0</v>
          </cell>
          <cell r="E729">
            <v>0</v>
          </cell>
          <cell r="F729">
            <v>0</v>
          </cell>
          <cell r="G729" t="str">
            <v>High Country Motor Inn</v>
          </cell>
          <cell r="H729">
            <v>200</v>
          </cell>
          <cell r="I729" t="str">
            <v>Accommodation &amp; Restaurant</v>
          </cell>
          <cell r="J729">
            <v>1</v>
          </cell>
          <cell r="K729">
            <v>1</v>
          </cell>
          <cell r="L729">
            <v>1</v>
          </cell>
          <cell r="M729">
            <v>1</v>
          </cell>
          <cell r="N729">
            <v>1</v>
          </cell>
          <cell r="O729">
            <v>1</v>
          </cell>
          <cell r="P729">
            <v>1</v>
          </cell>
          <cell r="Q729">
            <v>1</v>
          </cell>
          <cell r="R729">
            <v>1</v>
          </cell>
          <cell r="S729">
            <v>1</v>
          </cell>
          <cell r="T729">
            <v>1</v>
          </cell>
          <cell r="U729">
            <v>1</v>
          </cell>
          <cell r="V729">
            <v>1</v>
          </cell>
          <cell r="W729">
            <v>1</v>
          </cell>
          <cell r="X729">
            <v>1</v>
          </cell>
          <cell r="Y729">
            <v>1</v>
          </cell>
          <cell r="Z729">
            <v>1</v>
          </cell>
          <cell r="AA729">
            <v>1</v>
          </cell>
          <cell r="AB729">
            <v>1</v>
          </cell>
          <cell r="AC729">
            <v>1</v>
          </cell>
        </row>
        <row r="730">
          <cell r="A730">
            <v>104</v>
          </cell>
          <cell r="B730" t="str">
            <v>Bright</v>
          </cell>
          <cell r="C730">
            <v>0</v>
          </cell>
          <cell r="D730">
            <v>0</v>
          </cell>
          <cell r="E730">
            <v>0</v>
          </cell>
          <cell r="F730">
            <v>0</v>
          </cell>
          <cell r="G730" t="str">
            <v>Pine Valley Top Tourist Park</v>
          </cell>
          <cell r="H730">
            <v>200</v>
          </cell>
          <cell r="I730" t="str">
            <v>Caravan Park</v>
          </cell>
          <cell r="J730">
            <v>1</v>
          </cell>
          <cell r="K730">
            <v>1</v>
          </cell>
          <cell r="L730">
            <v>1</v>
          </cell>
          <cell r="M730">
            <v>1</v>
          </cell>
          <cell r="N730">
            <v>1</v>
          </cell>
          <cell r="O730">
            <v>1</v>
          </cell>
          <cell r="P730">
            <v>1</v>
          </cell>
          <cell r="Q730">
            <v>1</v>
          </cell>
          <cell r="R730">
            <v>1</v>
          </cell>
          <cell r="S730">
            <v>1</v>
          </cell>
          <cell r="T730">
            <v>1</v>
          </cell>
          <cell r="U730">
            <v>1</v>
          </cell>
          <cell r="V730">
            <v>1</v>
          </cell>
          <cell r="W730">
            <v>1</v>
          </cell>
          <cell r="X730">
            <v>1</v>
          </cell>
          <cell r="Y730">
            <v>1</v>
          </cell>
          <cell r="Z730">
            <v>1</v>
          </cell>
          <cell r="AA730">
            <v>1</v>
          </cell>
          <cell r="AB730">
            <v>1</v>
          </cell>
          <cell r="AC730">
            <v>1</v>
          </cell>
        </row>
        <row r="731">
          <cell r="A731">
            <v>104</v>
          </cell>
          <cell r="B731" t="str">
            <v>Bright</v>
          </cell>
          <cell r="C731">
            <v>0</v>
          </cell>
          <cell r="D731">
            <v>0</v>
          </cell>
          <cell r="E731">
            <v>0</v>
          </cell>
          <cell r="F731">
            <v>0</v>
          </cell>
          <cell r="G731" t="str">
            <v>The Alpine &amp; Star Hotels</v>
          </cell>
          <cell r="H731">
            <v>200</v>
          </cell>
          <cell r="I731" t="str">
            <v>Hotel/Motel</v>
          </cell>
          <cell r="J731">
            <v>1</v>
          </cell>
          <cell r="K731">
            <v>1</v>
          </cell>
          <cell r="L731">
            <v>1</v>
          </cell>
          <cell r="M731">
            <v>1</v>
          </cell>
          <cell r="N731">
            <v>1</v>
          </cell>
          <cell r="O731">
            <v>1</v>
          </cell>
          <cell r="P731">
            <v>1</v>
          </cell>
          <cell r="Q731">
            <v>1</v>
          </cell>
          <cell r="R731">
            <v>1</v>
          </cell>
          <cell r="S731">
            <v>1</v>
          </cell>
          <cell r="T731">
            <v>1</v>
          </cell>
          <cell r="U731">
            <v>1</v>
          </cell>
          <cell r="V731">
            <v>1</v>
          </cell>
          <cell r="W731">
            <v>1</v>
          </cell>
          <cell r="X731">
            <v>1</v>
          </cell>
          <cell r="Y731">
            <v>1</v>
          </cell>
          <cell r="Z731">
            <v>1</v>
          </cell>
          <cell r="AA731">
            <v>1</v>
          </cell>
          <cell r="AB731">
            <v>1</v>
          </cell>
          <cell r="AC731">
            <v>1</v>
          </cell>
        </row>
        <row r="732">
          <cell r="A732">
            <v>104</v>
          </cell>
          <cell r="B732" t="str">
            <v>Bright</v>
          </cell>
          <cell r="C732">
            <v>0</v>
          </cell>
          <cell r="D732">
            <v>0</v>
          </cell>
          <cell r="E732">
            <v>0</v>
          </cell>
          <cell r="F732">
            <v>0</v>
          </cell>
          <cell r="G732" t="str">
            <v>Coachhouse Inn</v>
          </cell>
          <cell r="H732">
            <v>200</v>
          </cell>
          <cell r="I732" t="str">
            <v>Accommodation &amp; Restaurant</v>
          </cell>
          <cell r="J732">
            <v>1</v>
          </cell>
          <cell r="K732">
            <v>1</v>
          </cell>
          <cell r="L732">
            <v>1</v>
          </cell>
          <cell r="M732">
            <v>1</v>
          </cell>
          <cell r="N732">
            <v>1</v>
          </cell>
          <cell r="O732">
            <v>1</v>
          </cell>
          <cell r="P732">
            <v>1</v>
          </cell>
          <cell r="Q732">
            <v>1</v>
          </cell>
          <cell r="R732">
            <v>1</v>
          </cell>
          <cell r="S732">
            <v>1</v>
          </cell>
          <cell r="T732">
            <v>1</v>
          </cell>
          <cell r="U732">
            <v>1</v>
          </cell>
          <cell r="V732">
            <v>1</v>
          </cell>
          <cell r="W732">
            <v>1</v>
          </cell>
          <cell r="X732">
            <v>1</v>
          </cell>
          <cell r="Y732">
            <v>1</v>
          </cell>
          <cell r="Z732">
            <v>1</v>
          </cell>
          <cell r="AA732">
            <v>1</v>
          </cell>
          <cell r="AB732">
            <v>1</v>
          </cell>
          <cell r="AC732">
            <v>1</v>
          </cell>
        </row>
        <row r="733">
          <cell r="A733">
            <v>44</v>
          </cell>
          <cell r="B733" t="str">
            <v>Bannockburn</v>
          </cell>
          <cell r="C733">
            <v>0</v>
          </cell>
          <cell r="D733">
            <v>0</v>
          </cell>
          <cell r="E733">
            <v>0</v>
          </cell>
          <cell r="F733">
            <v>0</v>
          </cell>
          <cell r="G733" t="str">
            <v>Shell Petrol Station</v>
          </cell>
          <cell r="H733">
            <v>200</v>
          </cell>
          <cell r="I733" t="str">
            <v>Petrol service</v>
          </cell>
          <cell r="J733">
            <v>1</v>
          </cell>
          <cell r="K733">
            <v>1</v>
          </cell>
          <cell r="L733">
            <v>1</v>
          </cell>
          <cell r="M733">
            <v>1</v>
          </cell>
          <cell r="N733">
            <v>1</v>
          </cell>
          <cell r="O733">
            <v>1</v>
          </cell>
          <cell r="P733">
            <v>1</v>
          </cell>
          <cell r="Q733">
            <v>1</v>
          </cell>
          <cell r="R733">
            <v>1</v>
          </cell>
          <cell r="S733">
            <v>1</v>
          </cell>
          <cell r="T733">
            <v>1</v>
          </cell>
          <cell r="U733">
            <v>1</v>
          </cell>
          <cell r="V733">
            <v>1</v>
          </cell>
          <cell r="W733">
            <v>1</v>
          </cell>
          <cell r="X733">
            <v>1</v>
          </cell>
          <cell r="Y733">
            <v>1</v>
          </cell>
          <cell r="Z733">
            <v>1</v>
          </cell>
          <cell r="AA733">
            <v>1</v>
          </cell>
          <cell r="AB733">
            <v>1</v>
          </cell>
          <cell r="AC733">
            <v>1</v>
          </cell>
        </row>
        <row r="734">
          <cell r="A734">
            <v>44</v>
          </cell>
          <cell r="B734" t="str">
            <v>Bannockburn</v>
          </cell>
          <cell r="C734">
            <v>0</v>
          </cell>
          <cell r="D734">
            <v>0</v>
          </cell>
          <cell r="E734">
            <v>0</v>
          </cell>
          <cell r="F734">
            <v>0</v>
          </cell>
          <cell r="G734" t="str">
            <v>Railway Hotel</v>
          </cell>
          <cell r="H734">
            <v>200</v>
          </cell>
          <cell r="I734" t="str">
            <v>Hotel &amp; Meals</v>
          </cell>
          <cell r="J734">
            <v>1</v>
          </cell>
          <cell r="K734">
            <v>1</v>
          </cell>
          <cell r="L734">
            <v>1</v>
          </cell>
          <cell r="M734">
            <v>1</v>
          </cell>
          <cell r="N734">
            <v>1</v>
          </cell>
          <cell r="O734">
            <v>1</v>
          </cell>
          <cell r="P734">
            <v>1</v>
          </cell>
          <cell r="Q734">
            <v>1</v>
          </cell>
          <cell r="R734">
            <v>1</v>
          </cell>
          <cell r="S734">
            <v>1</v>
          </cell>
          <cell r="T734">
            <v>1</v>
          </cell>
          <cell r="U734">
            <v>1</v>
          </cell>
          <cell r="V734">
            <v>1</v>
          </cell>
          <cell r="W734">
            <v>1</v>
          </cell>
          <cell r="X734">
            <v>1</v>
          </cell>
          <cell r="Y734">
            <v>1</v>
          </cell>
          <cell r="Z734">
            <v>1</v>
          </cell>
          <cell r="AA734">
            <v>1</v>
          </cell>
          <cell r="AB734">
            <v>1</v>
          </cell>
          <cell r="AC734">
            <v>1</v>
          </cell>
        </row>
        <row r="735">
          <cell r="A735">
            <v>44</v>
          </cell>
          <cell r="B735" t="str">
            <v>Bannockburn</v>
          </cell>
          <cell r="C735">
            <v>0</v>
          </cell>
          <cell r="D735">
            <v>0</v>
          </cell>
          <cell r="E735">
            <v>0</v>
          </cell>
          <cell r="F735">
            <v>0</v>
          </cell>
          <cell r="G735" t="str">
            <v>Country Plaza Shopping Centre</v>
          </cell>
          <cell r="H735">
            <v>200</v>
          </cell>
          <cell r="I735" t="str">
            <v>Supermarket, Bank &amp; shops</v>
          </cell>
          <cell r="J735">
            <v>1</v>
          </cell>
          <cell r="K735">
            <v>1</v>
          </cell>
          <cell r="L735">
            <v>1</v>
          </cell>
          <cell r="M735">
            <v>1</v>
          </cell>
          <cell r="N735">
            <v>1</v>
          </cell>
          <cell r="O735">
            <v>1</v>
          </cell>
          <cell r="P735">
            <v>1</v>
          </cell>
          <cell r="Q735">
            <v>1</v>
          </cell>
          <cell r="R735">
            <v>1</v>
          </cell>
          <cell r="S735">
            <v>1</v>
          </cell>
          <cell r="T735">
            <v>1</v>
          </cell>
          <cell r="U735">
            <v>1</v>
          </cell>
          <cell r="V735">
            <v>1</v>
          </cell>
          <cell r="W735">
            <v>1</v>
          </cell>
          <cell r="X735">
            <v>1</v>
          </cell>
          <cell r="Y735">
            <v>1</v>
          </cell>
          <cell r="Z735">
            <v>1</v>
          </cell>
          <cell r="AA735">
            <v>1</v>
          </cell>
          <cell r="AB735">
            <v>1</v>
          </cell>
          <cell r="AC735">
            <v>1</v>
          </cell>
        </row>
        <row r="736">
          <cell r="A736">
            <v>44</v>
          </cell>
          <cell r="B736" t="str">
            <v>Bannockburn</v>
          </cell>
          <cell r="C736">
            <v>0</v>
          </cell>
          <cell r="D736">
            <v>0</v>
          </cell>
          <cell r="E736">
            <v>0</v>
          </cell>
          <cell r="F736">
            <v>0</v>
          </cell>
          <cell r="G736" t="str">
            <v>Bannockburn Chamber of Commerce</v>
          </cell>
          <cell r="H736">
            <v>200</v>
          </cell>
          <cell r="I736" t="str">
            <v>Industry &amp; Business in Bannockburn</v>
          </cell>
          <cell r="J736">
            <v>1</v>
          </cell>
          <cell r="K736">
            <v>1</v>
          </cell>
          <cell r="L736">
            <v>1</v>
          </cell>
          <cell r="M736">
            <v>1</v>
          </cell>
          <cell r="N736">
            <v>1</v>
          </cell>
          <cell r="O736">
            <v>1</v>
          </cell>
          <cell r="P736">
            <v>1</v>
          </cell>
          <cell r="Q736">
            <v>1</v>
          </cell>
          <cell r="R736">
            <v>1</v>
          </cell>
          <cell r="S736">
            <v>1</v>
          </cell>
          <cell r="T736">
            <v>1</v>
          </cell>
          <cell r="U736">
            <v>1</v>
          </cell>
          <cell r="V736">
            <v>1</v>
          </cell>
          <cell r="W736">
            <v>1</v>
          </cell>
          <cell r="X736">
            <v>1</v>
          </cell>
          <cell r="Y736">
            <v>1</v>
          </cell>
          <cell r="Z736">
            <v>1</v>
          </cell>
          <cell r="AA736">
            <v>1</v>
          </cell>
          <cell r="AB736">
            <v>1</v>
          </cell>
          <cell r="AC736">
            <v>1</v>
          </cell>
        </row>
        <row r="737">
          <cell r="A737">
            <v>44</v>
          </cell>
          <cell r="B737" t="str">
            <v>Bannockburn</v>
          </cell>
          <cell r="C737">
            <v>0</v>
          </cell>
          <cell r="D737">
            <v>0</v>
          </cell>
          <cell r="E737">
            <v>0</v>
          </cell>
          <cell r="F737">
            <v>0</v>
          </cell>
          <cell r="G737" t="str">
            <v>Bannockburn Primary School</v>
          </cell>
          <cell r="H737">
            <v>200</v>
          </cell>
          <cell r="I737" t="str">
            <v>Primary School &amp; Sports staduim</v>
          </cell>
          <cell r="J737">
            <v>1</v>
          </cell>
          <cell r="K737">
            <v>1</v>
          </cell>
          <cell r="L737">
            <v>1</v>
          </cell>
          <cell r="M737">
            <v>1</v>
          </cell>
          <cell r="N737">
            <v>1</v>
          </cell>
          <cell r="O737">
            <v>1</v>
          </cell>
          <cell r="P737">
            <v>1</v>
          </cell>
          <cell r="Q737">
            <v>1</v>
          </cell>
          <cell r="R737">
            <v>1</v>
          </cell>
          <cell r="S737">
            <v>1</v>
          </cell>
          <cell r="T737">
            <v>1</v>
          </cell>
          <cell r="U737">
            <v>1</v>
          </cell>
          <cell r="V737">
            <v>1</v>
          </cell>
          <cell r="W737">
            <v>1</v>
          </cell>
          <cell r="X737">
            <v>1</v>
          </cell>
          <cell r="Y737">
            <v>1</v>
          </cell>
          <cell r="Z737">
            <v>1</v>
          </cell>
          <cell r="AA737">
            <v>1</v>
          </cell>
          <cell r="AB737">
            <v>1</v>
          </cell>
          <cell r="AC737">
            <v>1</v>
          </cell>
        </row>
        <row r="738">
          <cell r="A738">
            <v>44</v>
          </cell>
          <cell r="B738" t="str">
            <v>Bannockburn</v>
          </cell>
          <cell r="C738">
            <v>0</v>
          </cell>
          <cell r="D738">
            <v>0</v>
          </cell>
          <cell r="E738">
            <v>0</v>
          </cell>
          <cell r="F738">
            <v>0</v>
          </cell>
          <cell r="G738" t="str">
            <v>Barrter Enterproses</v>
          </cell>
          <cell r="H738">
            <v>200</v>
          </cell>
          <cell r="I738" t="str">
            <v>Poultry breeding, hatchery &amp; growers</v>
          </cell>
          <cell r="J738">
            <v>1</v>
          </cell>
          <cell r="K738">
            <v>1</v>
          </cell>
          <cell r="L738">
            <v>1</v>
          </cell>
          <cell r="M738">
            <v>1</v>
          </cell>
          <cell r="N738">
            <v>1</v>
          </cell>
          <cell r="O738">
            <v>1</v>
          </cell>
          <cell r="P738">
            <v>1</v>
          </cell>
          <cell r="Q738">
            <v>1</v>
          </cell>
          <cell r="R738">
            <v>1</v>
          </cell>
          <cell r="S738">
            <v>1</v>
          </cell>
          <cell r="T738">
            <v>1</v>
          </cell>
          <cell r="U738">
            <v>1</v>
          </cell>
          <cell r="V738">
            <v>1</v>
          </cell>
          <cell r="W738">
            <v>1</v>
          </cell>
          <cell r="X738">
            <v>1</v>
          </cell>
          <cell r="Y738">
            <v>1</v>
          </cell>
          <cell r="Z738">
            <v>1</v>
          </cell>
          <cell r="AA738">
            <v>1</v>
          </cell>
          <cell r="AB738">
            <v>1</v>
          </cell>
          <cell r="AC738">
            <v>1</v>
          </cell>
        </row>
        <row r="739">
          <cell r="A739">
            <v>44</v>
          </cell>
          <cell r="B739" t="str">
            <v>Bannockburn</v>
          </cell>
          <cell r="C739">
            <v>0</v>
          </cell>
          <cell r="D739">
            <v>0</v>
          </cell>
          <cell r="E739">
            <v>0</v>
          </cell>
          <cell r="F739">
            <v>0</v>
          </cell>
          <cell r="G739" t="str">
            <v>Golden Plains Shire</v>
          </cell>
          <cell r="H739">
            <v>200</v>
          </cell>
          <cell r="I739" t="str">
            <v>Customer Service Office</v>
          </cell>
          <cell r="J739">
            <v>1</v>
          </cell>
          <cell r="K739">
            <v>1</v>
          </cell>
          <cell r="L739">
            <v>1</v>
          </cell>
          <cell r="M739">
            <v>1</v>
          </cell>
          <cell r="N739">
            <v>1</v>
          </cell>
          <cell r="O739">
            <v>1</v>
          </cell>
          <cell r="P739">
            <v>1</v>
          </cell>
          <cell r="Q739">
            <v>1</v>
          </cell>
          <cell r="R739">
            <v>1</v>
          </cell>
          <cell r="S739">
            <v>1</v>
          </cell>
          <cell r="T739">
            <v>1</v>
          </cell>
          <cell r="U739">
            <v>1</v>
          </cell>
          <cell r="V739">
            <v>1</v>
          </cell>
          <cell r="W739">
            <v>1</v>
          </cell>
          <cell r="X739">
            <v>1</v>
          </cell>
          <cell r="Y739">
            <v>1</v>
          </cell>
          <cell r="Z739">
            <v>1</v>
          </cell>
          <cell r="AA739">
            <v>1</v>
          </cell>
          <cell r="AB739">
            <v>1</v>
          </cell>
          <cell r="AC739">
            <v>1</v>
          </cell>
        </row>
        <row r="740">
          <cell r="A740">
            <v>152</v>
          </cell>
          <cell r="B740" t="str">
            <v>Smythesdale</v>
          </cell>
          <cell r="C740">
            <v>0</v>
          </cell>
          <cell r="D740">
            <v>0</v>
          </cell>
          <cell r="E740">
            <v>0</v>
          </cell>
          <cell r="F740">
            <v>0</v>
          </cell>
          <cell r="G740" t="str">
            <v>Mobil Petrol Station</v>
          </cell>
          <cell r="H740">
            <v>200</v>
          </cell>
          <cell r="I740" t="str">
            <v>Petrol Service</v>
          </cell>
          <cell r="J740">
            <v>1</v>
          </cell>
          <cell r="K740">
            <v>1</v>
          </cell>
          <cell r="L740">
            <v>1</v>
          </cell>
          <cell r="M740">
            <v>1</v>
          </cell>
          <cell r="N740">
            <v>1</v>
          </cell>
          <cell r="O740">
            <v>1</v>
          </cell>
          <cell r="P740">
            <v>1</v>
          </cell>
          <cell r="Q740">
            <v>1</v>
          </cell>
          <cell r="R740">
            <v>1</v>
          </cell>
          <cell r="S740">
            <v>1</v>
          </cell>
          <cell r="T740">
            <v>1</v>
          </cell>
          <cell r="U740">
            <v>1</v>
          </cell>
          <cell r="V740">
            <v>1</v>
          </cell>
          <cell r="W740">
            <v>1</v>
          </cell>
          <cell r="X740">
            <v>1</v>
          </cell>
          <cell r="Y740">
            <v>1</v>
          </cell>
          <cell r="Z740">
            <v>1</v>
          </cell>
          <cell r="AA740">
            <v>1</v>
          </cell>
          <cell r="AB740">
            <v>1</v>
          </cell>
          <cell r="AC740">
            <v>1</v>
          </cell>
        </row>
        <row r="741">
          <cell r="A741">
            <v>152</v>
          </cell>
          <cell r="B741" t="str">
            <v>Smythesdale</v>
          </cell>
          <cell r="C741">
            <v>0</v>
          </cell>
          <cell r="D741">
            <v>0</v>
          </cell>
          <cell r="E741">
            <v>0</v>
          </cell>
          <cell r="F741">
            <v>0</v>
          </cell>
          <cell r="G741" t="str">
            <v>Couthouse Hotel</v>
          </cell>
          <cell r="H741">
            <v>200</v>
          </cell>
          <cell r="I741" t="str">
            <v>Hotel &amp; Meals</v>
          </cell>
          <cell r="J741">
            <v>1</v>
          </cell>
          <cell r="K741">
            <v>1</v>
          </cell>
          <cell r="L741">
            <v>1</v>
          </cell>
          <cell r="M741">
            <v>1</v>
          </cell>
          <cell r="N741">
            <v>1</v>
          </cell>
          <cell r="O741">
            <v>1</v>
          </cell>
          <cell r="P741">
            <v>1</v>
          </cell>
          <cell r="Q741">
            <v>1</v>
          </cell>
          <cell r="R741">
            <v>1</v>
          </cell>
          <cell r="S741">
            <v>1</v>
          </cell>
          <cell r="T741">
            <v>1</v>
          </cell>
          <cell r="U741">
            <v>1</v>
          </cell>
          <cell r="V741">
            <v>1</v>
          </cell>
          <cell r="W741">
            <v>1</v>
          </cell>
          <cell r="X741">
            <v>1</v>
          </cell>
          <cell r="Y741">
            <v>1</v>
          </cell>
          <cell r="Z741">
            <v>1</v>
          </cell>
          <cell r="AA741">
            <v>1</v>
          </cell>
          <cell r="AB741">
            <v>1</v>
          </cell>
          <cell r="AC741">
            <v>1</v>
          </cell>
        </row>
        <row r="742">
          <cell r="A742">
            <v>152</v>
          </cell>
          <cell r="B742" t="str">
            <v>Smythesdale</v>
          </cell>
          <cell r="C742">
            <v>0</v>
          </cell>
          <cell r="D742">
            <v>0</v>
          </cell>
          <cell r="E742">
            <v>0</v>
          </cell>
          <cell r="F742">
            <v>0</v>
          </cell>
          <cell r="G742" t="str">
            <v>Smythesdale Primary School</v>
          </cell>
          <cell r="H742">
            <v>200</v>
          </cell>
          <cell r="I742" t="str">
            <v>Primary School</v>
          </cell>
          <cell r="J742">
            <v>1</v>
          </cell>
          <cell r="K742">
            <v>1</v>
          </cell>
          <cell r="L742">
            <v>1</v>
          </cell>
          <cell r="M742">
            <v>1</v>
          </cell>
          <cell r="N742">
            <v>1</v>
          </cell>
          <cell r="O742">
            <v>1</v>
          </cell>
          <cell r="P742">
            <v>1</v>
          </cell>
          <cell r="Q742">
            <v>1</v>
          </cell>
          <cell r="R742">
            <v>1</v>
          </cell>
          <cell r="S742">
            <v>1</v>
          </cell>
          <cell r="T742">
            <v>1</v>
          </cell>
          <cell r="U742">
            <v>1</v>
          </cell>
          <cell r="V742">
            <v>1</v>
          </cell>
          <cell r="W742">
            <v>1</v>
          </cell>
          <cell r="X742">
            <v>1</v>
          </cell>
          <cell r="Y742">
            <v>1</v>
          </cell>
          <cell r="Z742">
            <v>1</v>
          </cell>
          <cell r="AA742">
            <v>1</v>
          </cell>
          <cell r="AB742">
            <v>1</v>
          </cell>
          <cell r="AC742">
            <v>1</v>
          </cell>
        </row>
        <row r="743">
          <cell r="A743">
            <v>152</v>
          </cell>
          <cell r="B743" t="str">
            <v>Smythesdale</v>
          </cell>
          <cell r="C743">
            <v>0</v>
          </cell>
          <cell r="D743">
            <v>0</v>
          </cell>
          <cell r="E743">
            <v>0</v>
          </cell>
          <cell r="F743">
            <v>0</v>
          </cell>
          <cell r="G743" t="str">
            <v>Smythesdale Food &amp; Liquor</v>
          </cell>
          <cell r="H743">
            <v>200</v>
          </cell>
          <cell r="I743" t="str">
            <v>Supermarket &amp; Liquor retail outlet</v>
          </cell>
          <cell r="J743">
            <v>1</v>
          </cell>
          <cell r="K743">
            <v>1</v>
          </cell>
          <cell r="L743">
            <v>1</v>
          </cell>
          <cell r="M743">
            <v>1</v>
          </cell>
          <cell r="N743">
            <v>1</v>
          </cell>
          <cell r="O743">
            <v>1</v>
          </cell>
          <cell r="P743">
            <v>1</v>
          </cell>
          <cell r="Q743">
            <v>1</v>
          </cell>
          <cell r="R743">
            <v>1</v>
          </cell>
          <cell r="S743">
            <v>1</v>
          </cell>
          <cell r="T743">
            <v>1</v>
          </cell>
          <cell r="U743">
            <v>1</v>
          </cell>
          <cell r="V743">
            <v>1</v>
          </cell>
          <cell r="W743">
            <v>1</v>
          </cell>
          <cell r="X743">
            <v>1</v>
          </cell>
          <cell r="Y743">
            <v>1</v>
          </cell>
          <cell r="Z743">
            <v>1</v>
          </cell>
          <cell r="AA743">
            <v>1</v>
          </cell>
          <cell r="AB743">
            <v>1</v>
          </cell>
          <cell r="AC743">
            <v>1</v>
          </cell>
        </row>
        <row r="744">
          <cell r="A744">
            <v>152</v>
          </cell>
          <cell r="B744" t="str">
            <v>Smythesdale</v>
          </cell>
          <cell r="C744">
            <v>0</v>
          </cell>
          <cell r="D744">
            <v>0</v>
          </cell>
          <cell r="E744">
            <v>0</v>
          </cell>
          <cell r="F744">
            <v>0</v>
          </cell>
          <cell r="G744" t="str">
            <v>Smythesdale Take away</v>
          </cell>
          <cell r="H744">
            <v>200</v>
          </cell>
          <cell r="I744" t="str">
            <v>General Store</v>
          </cell>
          <cell r="J744">
            <v>1</v>
          </cell>
          <cell r="K744">
            <v>1</v>
          </cell>
          <cell r="L744">
            <v>1</v>
          </cell>
          <cell r="M744">
            <v>1</v>
          </cell>
          <cell r="N744">
            <v>1</v>
          </cell>
          <cell r="O744">
            <v>1</v>
          </cell>
          <cell r="P744">
            <v>1</v>
          </cell>
          <cell r="Q744">
            <v>1</v>
          </cell>
          <cell r="R744">
            <v>1</v>
          </cell>
          <cell r="S744">
            <v>1</v>
          </cell>
          <cell r="T744">
            <v>1</v>
          </cell>
          <cell r="U744">
            <v>1</v>
          </cell>
          <cell r="V744">
            <v>1</v>
          </cell>
          <cell r="W744">
            <v>1</v>
          </cell>
          <cell r="X744">
            <v>1</v>
          </cell>
          <cell r="Y744">
            <v>1</v>
          </cell>
          <cell r="Z744">
            <v>1</v>
          </cell>
          <cell r="AA744">
            <v>1</v>
          </cell>
          <cell r="AB744">
            <v>1</v>
          </cell>
          <cell r="AC744">
            <v>1</v>
          </cell>
        </row>
        <row r="745">
          <cell r="A745">
            <v>152</v>
          </cell>
          <cell r="B745" t="str">
            <v>Smythesdale</v>
          </cell>
          <cell r="C745">
            <v>0</v>
          </cell>
          <cell r="D745">
            <v>0</v>
          </cell>
          <cell r="E745">
            <v>0</v>
          </cell>
          <cell r="F745">
            <v>0</v>
          </cell>
          <cell r="G745" t="str">
            <v>Special Accommodation house</v>
          </cell>
          <cell r="H745">
            <v>200</v>
          </cell>
          <cell r="I745" t="str">
            <v>Aged Care Facility</v>
          </cell>
          <cell r="J745">
            <v>1</v>
          </cell>
          <cell r="K745">
            <v>1</v>
          </cell>
          <cell r="L745">
            <v>1</v>
          </cell>
          <cell r="M745">
            <v>1</v>
          </cell>
          <cell r="N745">
            <v>1</v>
          </cell>
          <cell r="O745">
            <v>1</v>
          </cell>
          <cell r="P745">
            <v>1</v>
          </cell>
          <cell r="Q745">
            <v>1</v>
          </cell>
          <cell r="R745">
            <v>1</v>
          </cell>
          <cell r="S745">
            <v>1</v>
          </cell>
          <cell r="T745">
            <v>1</v>
          </cell>
          <cell r="U745">
            <v>1</v>
          </cell>
          <cell r="V745">
            <v>1</v>
          </cell>
          <cell r="W745">
            <v>1</v>
          </cell>
          <cell r="X745">
            <v>1</v>
          </cell>
          <cell r="Y745">
            <v>1</v>
          </cell>
          <cell r="Z745">
            <v>1</v>
          </cell>
          <cell r="AA745">
            <v>1</v>
          </cell>
          <cell r="AB745">
            <v>1</v>
          </cell>
          <cell r="AC745">
            <v>1</v>
          </cell>
        </row>
        <row r="746">
          <cell r="A746">
            <v>152</v>
          </cell>
          <cell r="B746" t="str">
            <v>Smythesdale</v>
          </cell>
          <cell r="C746">
            <v>0</v>
          </cell>
          <cell r="D746">
            <v>0</v>
          </cell>
          <cell r="E746">
            <v>0</v>
          </cell>
          <cell r="F746">
            <v>0</v>
          </cell>
          <cell r="G746" t="str">
            <v>Blackhorse Trding</v>
          </cell>
          <cell r="H746">
            <v>200</v>
          </cell>
          <cell r="I746" t="str">
            <v>Rural Supplies</v>
          </cell>
          <cell r="J746">
            <v>1</v>
          </cell>
          <cell r="K746">
            <v>1</v>
          </cell>
          <cell r="L746">
            <v>1</v>
          </cell>
          <cell r="M746">
            <v>1</v>
          </cell>
          <cell r="N746">
            <v>1</v>
          </cell>
          <cell r="O746">
            <v>1</v>
          </cell>
          <cell r="P746">
            <v>1</v>
          </cell>
          <cell r="Q746">
            <v>1</v>
          </cell>
          <cell r="R746">
            <v>1</v>
          </cell>
          <cell r="S746">
            <v>1</v>
          </cell>
          <cell r="T746">
            <v>1</v>
          </cell>
          <cell r="U746">
            <v>1</v>
          </cell>
          <cell r="V746">
            <v>1</v>
          </cell>
          <cell r="W746">
            <v>1</v>
          </cell>
          <cell r="X746">
            <v>1</v>
          </cell>
          <cell r="Y746">
            <v>1</v>
          </cell>
          <cell r="Z746">
            <v>1</v>
          </cell>
          <cell r="AA746">
            <v>1</v>
          </cell>
          <cell r="AB746">
            <v>1</v>
          </cell>
          <cell r="AC746">
            <v>1</v>
          </cell>
        </row>
        <row r="747">
          <cell r="A747">
            <v>152</v>
          </cell>
          <cell r="B747" t="str">
            <v>Smythesdale</v>
          </cell>
          <cell r="C747">
            <v>0</v>
          </cell>
          <cell r="D747">
            <v>0</v>
          </cell>
          <cell r="E747">
            <v>0</v>
          </cell>
          <cell r="F747">
            <v>0</v>
          </cell>
          <cell r="G747" t="str">
            <v>Smythesdale Regional Equestrian Centre</v>
          </cell>
          <cell r="H747">
            <v>200</v>
          </cell>
          <cell r="I747" t="str">
            <v>Regional Equestrian Facility</v>
          </cell>
          <cell r="J747">
            <v>1</v>
          </cell>
          <cell r="K747">
            <v>1</v>
          </cell>
          <cell r="L747">
            <v>1</v>
          </cell>
          <cell r="M747">
            <v>1</v>
          </cell>
          <cell r="N747">
            <v>1</v>
          </cell>
          <cell r="O747">
            <v>1</v>
          </cell>
          <cell r="P747">
            <v>1</v>
          </cell>
          <cell r="Q747">
            <v>1</v>
          </cell>
          <cell r="R747">
            <v>1</v>
          </cell>
          <cell r="S747">
            <v>1</v>
          </cell>
          <cell r="T747">
            <v>1</v>
          </cell>
          <cell r="U747">
            <v>1</v>
          </cell>
          <cell r="V747">
            <v>1</v>
          </cell>
          <cell r="W747">
            <v>1</v>
          </cell>
          <cell r="X747">
            <v>1</v>
          </cell>
          <cell r="Y747">
            <v>1</v>
          </cell>
          <cell r="Z747">
            <v>1</v>
          </cell>
          <cell r="AA747">
            <v>1</v>
          </cell>
          <cell r="AB747">
            <v>1</v>
          </cell>
          <cell r="AC747">
            <v>1</v>
          </cell>
        </row>
        <row r="748">
          <cell r="A748">
            <v>152</v>
          </cell>
          <cell r="B748" t="str">
            <v>Smythesdale</v>
          </cell>
          <cell r="C748">
            <v>0</v>
          </cell>
          <cell r="D748">
            <v>0</v>
          </cell>
          <cell r="E748">
            <v>0</v>
          </cell>
          <cell r="F748">
            <v>0</v>
          </cell>
          <cell r="G748" t="str">
            <v>Gay Stevenson</v>
          </cell>
          <cell r="H748">
            <v>200</v>
          </cell>
          <cell r="I748" t="str">
            <v>Residential</v>
          </cell>
          <cell r="J748">
            <v>1</v>
          </cell>
          <cell r="K748">
            <v>1</v>
          </cell>
          <cell r="L748">
            <v>1</v>
          </cell>
          <cell r="M748">
            <v>1</v>
          </cell>
          <cell r="N748">
            <v>1</v>
          </cell>
          <cell r="O748">
            <v>1</v>
          </cell>
          <cell r="P748">
            <v>1</v>
          </cell>
          <cell r="Q748">
            <v>1</v>
          </cell>
          <cell r="R748">
            <v>1</v>
          </cell>
          <cell r="S748">
            <v>1</v>
          </cell>
          <cell r="T748">
            <v>1</v>
          </cell>
          <cell r="U748">
            <v>1</v>
          </cell>
          <cell r="V748">
            <v>1</v>
          </cell>
          <cell r="W748">
            <v>1</v>
          </cell>
          <cell r="X748">
            <v>1</v>
          </cell>
          <cell r="Y748">
            <v>1</v>
          </cell>
          <cell r="Z748">
            <v>1</v>
          </cell>
          <cell r="AA748">
            <v>1</v>
          </cell>
          <cell r="AB748">
            <v>1</v>
          </cell>
          <cell r="AC748">
            <v>1</v>
          </cell>
        </row>
        <row r="749">
          <cell r="A749">
            <v>45</v>
          </cell>
          <cell r="B749" t="str">
            <v>Mansfield</v>
          </cell>
          <cell r="C749">
            <v>0</v>
          </cell>
          <cell r="D749">
            <v>0</v>
          </cell>
          <cell r="E749">
            <v>0</v>
          </cell>
          <cell r="F749">
            <v>0</v>
          </cell>
          <cell r="G749" t="str">
            <v>Mansfield District Hospital</v>
          </cell>
          <cell r="H749">
            <v>200</v>
          </cell>
          <cell r="I749" t="str">
            <v>Hospital</v>
          </cell>
          <cell r="J749">
            <v>1</v>
          </cell>
          <cell r="K749">
            <v>1</v>
          </cell>
          <cell r="L749">
            <v>1</v>
          </cell>
          <cell r="M749">
            <v>1</v>
          </cell>
          <cell r="N749">
            <v>1</v>
          </cell>
          <cell r="O749">
            <v>1</v>
          </cell>
          <cell r="P749">
            <v>1</v>
          </cell>
          <cell r="Q749">
            <v>1</v>
          </cell>
          <cell r="R749">
            <v>1</v>
          </cell>
          <cell r="S749">
            <v>1</v>
          </cell>
          <cell r="T749">
            <v>1</v>
          </cell>
          <cell r="U749">
            <v>1</v>
          </cell>
          <cell r="V749">
            <v>1</v>
          </cell>
          <cell r="W749">
            <v>1</v>
          </cell>
          <cell r="X749">
            <v>1</v>
          </cell>
          <cell r="Y749">
            <v>1</v>
          </cell>
          <cell r="Z749">
            <v>1</v>
          </cell>
          <cell r="AA749">
            <v>1</v>
          </cell>
          <cell r="AB749">
            <v>1</v>
          </cell>
          <cell r="AC749">
            <v>1</v>
          </cell>
        </row>
        <row r="750">
          <cell r="A750">
            <v>45</v>
          </cell>
          <cell r="B750" t="str">
            <v>Mansfield</v>
          </cell>
          <cell r="C750">
            <v>0</v>
          </cell>
          <cell r="D750">
            <v>0</v>
          </cell>
          <cell r="E750">
            <v>0</v>
          </cell>
          <cell r="F750">
            <v>0</v>
          </cell>
          <cell r="G750" t="str">
            <v>Mansfield Shire Council</v>
          </cell>
          <cell r="H750">
            <v>200</v>
          </cell>
          <cell r="I750" t="str">
            <v>Council</v>
          </cell>
          <cell r="J750">
            <v>1</v>
          </cell>
          <cell r="K750">
            <v>1</v>
          </cell>
          <cell r="L750">
            <v>1</v>
          </cell>
          <cell r="M750">
            <v>1</v>
          </cell>
          <cell r="N750">
            <v>1</v>
          </cell>
          <cell r="O750">
            <v>1</v>
          </cell>
          <cell r="P750">
            <v>1</v>
          </cell>
          <cell r="Q750">
            <v>1</v>
          </cell>
          <cell r="R750">
            <v>1</v>
          </cell>
          <cell r="S750">
            <v>1</v>
          </cell>
          <cell r="T750">
            <v>1</v>
          </cell>
          <cell r="U750">
            <v>1</v>
          </cell>
          <cell r="V750">
            <v>1</v>
          </cell>
          <cell r="W750">
            <v>1</v>
          </cell>
          <cell r="X750">
            <v>1</v>
          </cell>
          <cell r="Y750">
            <v>1</v>
          </cell>
          <cell r="Z750">
            <v>1</v>
          </cell>
          <cell r="AA750">
            <v>1</v>
          </cell>
          <cell r="AB750">
            <v>1</v>
          </cell>
          <cell r="AC750">
            <v>1</v>
          </cell>
        </row>
        <row r="751">
          <cell r="A751">
            <v>45</v>
          </cell>
          <cell r="B751" t="str">
            <v>Mansfield</v>
          </cell>
          <cell r="C751">
            <v>0</v>
          </cell>
          <cell r="D751">
            <v>0</v>
          </cell>
          <cell r="E751">
            <v>0</v>
          </cell>
          <cell r="F751">
            <v>0</v>
          </cell>
          <cell r="G751" t="str">
            <v>Marks IGA Supermarket</v>
          </cell>
          <cell r="H751">
            <v>200</v>
          </cell>
          <cell r="I751" t="str">
            <v>Supermarket</v>
          </cell>
          <cell r="J751">
            <v>1</v>
          </cell>
          <cell r="K751">
            <v>1</v>
          </cell>
          <cell r="L751">
            <v>1</v>
          </cell>
          <cell r="M751">
            <v>1</v>
          </cell>
          <cell r="N751">
            <v>1</v>
          </cell>
          <cell r="O751">
            <v>1</v>
          </cell>
          <cell r="P751">
            <v>1</v>
          </cell>
          <cell r="Q751">
            <v>1</v>
          </cell>
          <cell r="R751">
            <v>1</v>
          </cell>
          <cell r="S751">
            <v>1</v>
          </cell>
          <cell r="T751">
            <v>1</v>
          </cell>
          <cell r="U751">
            <v>1</v>
          </cell>
          <cell r="V751">
            <v>1</v>
          </cell>
          <cell r="W751">
            <v>1</v>
          </cell>
          <cell r="X751">
            <v>1</v>
          </cell>
          <cell r="Y751">
            <v>1</v>
          </cell>
          <cell r="Z751">
            <v>1</v>
          </cell>
          <cell r="AA751">
            <v>1</v>
          </cell>
          <cell r="AB751">
            <v>1</v>
          </cell>
          <cell r="AC751">
            <v>1</v>
          </cell>
        </row>
        <row r="752">
          <cell r="A752">
            <v>45</v>
          </cell>
          <cell r="B752" t="str">
            <v>Mansfield</v>
          </cell>
          <cell r="C752">
            <v>0</v>
          </cell>
          <cell r="D752">
            <v>0</v>
          </cell>
          <cell r="E752">
            <v>0</v>
          </cell>
          <cell r="F752">
            <v>0</v>
          </cell>
          <cell r="G752" t="str">
            <v>Reddrops Supermarket/Mitre 10</v>
          </cell>
          <cell r="H752">
            <v>200</v>
          </cell>
          <cell r="I752" t="str">
            <v>Supermarket/Hardware Store</v>
          </cell>
          <cell r="J752">
            <v>1</v>
          </cell>
          <cell r="K752">
            <v>1</v>
          </cell>
          <cell r="L752">
            <v>1</v>
          </cell>
          <cell r="M752">
            <v>1</v>
          </cell>
          <cell r="N752">
            <v>1</v>
          </cell>
          <cell r="O752">
            <v>1</v>
          </cell>
          <cell r="P752">
            <v>1</v>
          </cell>
          <cell r="Q752">
            <v>1</v>
          </cell>
          <cell r="R752">
            <v>1</v>
          </cell>
          <cell r="S752">
            <v>1</v>
          </cell>
          <cell r="T752">
            <v>1</v>
          </cell>
          <cell r="U752">
            <v>1</v>
          </cell>
          <cell r="V752">
            <v>1</v>
          </cell>
          <cell r="W752">
            <v>1</v>
          </cell>
          <cell r="X752">
            <v>1</v>
          </cell>
          <cell r="Y752">
            <v>1</v>
          </cell>
          <cell r="Z752">
            <v>1</v>
          </cell>
          <cell r="AA752">
            <v>1</v>
          </cell>
          <cell r="AB752">
            <v>1</v>
          </cell>
          <cell r="AC752">
            <v>1</v>
          </cell>
        </row>
        <row r="753">
          <cell r="A753">
            <v>45</v>
          </cell>
          <cell r="B753" t="str">
            <v>Mansfield</v>
          </cell>
          <cell r="C753">
            <v>0</v>
          </cell>
          <cell r="D753">
            <v>0</v>
          </cell>
          <cell r="E753">
            <v>0</v>
          </cell>
          <cell r="F753">
            <v>0</v>
          </cell>
          <cell r="G753" t="str">
            <v>Stinchcombe Engineering</v>
          </cell>
          <cell r="H753">
            <v>200</v>
          </cell>
          <cell r="I753" t="str">
            <v>Engineering</v>
          </cell>
          <cell r="J753">
            <v>1</v>
          </cell>
          <cell r="K753">
            <v>1</v>
          </cell>
          <cell r="L753">
            <v>1</v>
          </cell>
          <cell r="M753">
            <v>1</v>
          </cell>
          <cell r="N753">
            <v>1</v>
          </cell>
          <cell r="O753">
            <v>1</v>
          </cell>
          <cell r="P753">
            <v>1</v>
          </cell>
          <cell r="Q753">
            <v>1</v>
          </cell>
          <cell r="R753">
            <v>1</v>
          </cell>
          <cell r="S753">
            <v>1</v>
          </cell>
          <cell r="T753">
            <v>1</v>
          </cell>
          <cell r="U753">
            <v>1</v>
          </cell>
          <cell r="V753">
            <v>1</v>
          </cell>
          <cell r="W753">
            <v>1</v>
          </cell>
          <cell r="X753">
            <v>1</v>
          </cell>
          <cell r="Y753">
            <v>1</v>
          </cell>
          <cell r="Z753">
            <v>1</v>
          </cell>
          <cell r="AA753">
            <v>1</v>
          </cell>
          <cell r="AB753">
            <v>1</v>
          </cell>
          <cell r="AC753">
            <v>1</v>
          </cell>
        </row>
        <row r="754">
          <cell r="A754">
            <v>45</v>
          </cell>
          <cell r="B754" t="str">
            <v>Mansfield</v>
          </cell>
          <cell r="C754">
            <v>0</v>
          </cell>
          <cell r="D754">
            <v>0</v>
          </cell>
          <cell r="E754">
            <v>0</v>
          </cell>
          <cell r="F754">
            <v>0</v>
          </cell>
          <cell r="G754" t="str">
            <v>Bertalli's Bakery</v>
          </cell>
          <cell r="H754">
            <v>200</v>
          </cell>
          <cell r="I754" t="str">
            <v>Bakery</v>
          </cell>
          <cell r="J754">
            <v>1</v>
          </cell>
          <cell r="K754">
            <v>1</v>
          </cell>
          <cell r="L754">
            <v>1</v>
          </cell>
          <cell r="M754">
            <v>1</v>
          </cell>
          <cell r="N754">
            <v>1</v>
          </cell>
          <cell r="O754">
            <v>1</v>
          </cell>
          <cell r="P754">
            <v>1</v>
          </cell>
          <cell r="Q754">
            <v>1</v>
          </cell>
          <cell r="R754">
            <v>1</v>
          </cell>
          <cell r="S754">
            <v>1</v>
          </cell>
          <cell r="T754">
            <v>1</v>
          </cell>
          <cell r="U754">
            <v>1</v>
          </cell>
          <cell r="V754">
            <v>1</v>
          </cell>
          <cell r="W754">
            <v>1</v>
          </cell>
          <cell r="X754">
            <v>1</v>
          </cell>
          <cell r="Y754">
            <v>1</v>
          </cell>
          <cell r="Z754">
            <v>1</v>
          </cell>
          <cell r="AA754">
            <v>1</v>
          </cell>
          <cell r="AB754">
            <v>1</v>
          </cell>
          <cell r="AC754">
            <v>1</v>
          </cell>
        </row>
        <row r="755">
          <cell r="A755">
            <v>45</v>
          </cell>
          <cell r="B755" t="str">
            <v>Mansfield</v>
          </cell>
          <cell r="C755">
            <v>0</v>
          </cell>
          <cell r="D755">
            <v>0</v>
          </cell>
          <cell r="E755">
            <v>0</v>
          </cell>
          <cell r="F755">
            <v>0</v>
          </cell>
          <cell r="G755" t="str">
            <v>O'Malley's</v>
          </cell>
          <cell r="H755">
            <v>200</v>
          </cell>
          <cell r="I755" t="str">
            <v>Pizza Bar</v>
          </cell>
          <cell r="J755">
            <v>1</v>
          </cell>
          <cell r="K755">
            <v>1</v>
          </cell>
          <cell r="L755">
            <v>1</v>
          </cell>
          <cell r="M755">
            <v>1</v>
          </cell>
          <cell r="N755">
            <v>1</v>
          </cell>
          <cell r="O755">
            <v>1</v>
          </cell>
          <cell r="P755">
            <v>1</v>
          </cell>
          <cell r="Q755">
            <v>1</v>
          </cell>
          <cell r="R755">
            <v>1</v>
          </cell>
          <cell r="S755">
            <v>1</v>
          </cell>
          <cell r="T755">
            <v>1</v>
          </cell>
          <cell r="U755">
            <v>1</v>
          </cell>
          <cell r="V755">
            <v>1</v>
          </cell>
          <cell r="W755">
            <v>1</v>
          </cell>
          <cell r="X755">
            <v>1</v>
          </cell>
          <cell r="Y755">
            <v>1</v>
          </cell>
          <cell r="Z755">
            <v>1</v>
          </cell>
          <cell r="AA755">
            <v>1</v>
          </cell>
          <cell r="AB755">
            <v>1</v>
          </cell>
          <cell r="AC755">
            <v>1</v>
          </cell>
        </row>
        <row r="756">
          <cell r="A756">
            <v>45</v>
          </cell>
          <cell r="B756" t="str">
            <v>Mansfield</v>
          </cell>
          <cell r="C756">
            <v>0</v>
          </cell>
          <cell r="D756">
            <v>0</v>
          </cell>
          <cell r="E756">
            <v>0</v>
          </cell>
          <cell r="F756">
            <v>0</v>
          </cell>
          <cell r="G756" t="str">
            <v>Mansfield Commercial Laundry</v>
          </cell>
          <cell r="H756">
            <v>200</v>
          </cell>
          <cell r="I756" t="str">
            <v>Laundry</v>
          </cell>
          <cell r="J756">
            <v>1</v>
          </cell>
          <cell r="K756">
            <v>1</v>
          </cell>
          <cell r="L756">
            <v>1</v>
          </cell>
          <cell r="M756">
            <v>1</v>
          </cell>
          <cell r="N756">
            <v>1</v>
          </cell>
          <cell r="O756">
            <v>1</v>
          </cell>
          <cell r="P756">
            <v>1</v>
          </cell>
          <cell r="Q756">
            <v>1</v>
          </cell>
          <cell r="R756">
            <v>1</v>
          </cell>
          <cell r="S756">
            <v>1</v>
          </cell>
          <cell r="T756">
            <v>1</v>
          </cell>
          <cell r="U756">
            <v>1</v>
          </cell>
          <cell r="V756">
            <v>1</v>
          </cell>
          <cell r="W756">
            <v>1</v>
          </cell>
          <cell r="X756">
            <v>1</v>
          </cell>
          <cell r="Y756">
            <v>1</v>
          </cell>
          <cell r="Z756">
            <v>1</v>
          </cell>
          <cell r="AA756">
            <v>1</v>
          </cell>
          <cell r="AB756">
            <v>1</v>
          </cell>
          <cell r="AC756">
            <v>1</v>
          </cell>
        </row>
        <row r="757">
          <cell r="A757">
            <v>45</v>
          </cell>
          <cell r="B757" t="str">
            <v>Mansfield</v>
          </cell>
          <cell r="C757">
            <v>0</v>
          </cell>
          <cell r="D757">
            <v>0</v>
          </cell>
          <cell r="E757">
            <v>0</v>
          </cell>
          <cell r="F757">
            <v>0</v>
          </cell>
          <cell r="G757" t="str">
            <v>Alzburg Inn Resort</v>
          </cell>
          <cell r="H757">
            <v>200</v>
          </cell>
          <cell r="I757" t="str">
            <v>Motel/Restaurant</v>
          </cell>
          <cell r="J757">
            <v>1</v>
          </cell>
          <cell r="K757">
            <v>1</v>
          </cell>
          <cell r="L757">
            <v>1</v>
          </cell>
          <cell r="M757">
            <v>1</v>
          </cell>
          <cell r="N757">
            <v>1</v>
          </cell>
          <cell r="O757">
            <v>1</v>
          </cell>
          <cell r="P757">
            <v>1</v>
          </cell>
          <cell r="Q757">
            <v>1</v>
          </cell>
          <cell r="R757">
            <v>1</v>
          </cell>
          <cell r="S757">
            <v>1</v>
          </cell>
          <cell r="T757">
            <v>1</v>
          </cell>
          <cell r="U757">
            <v>1</v>
          </cell>
          <cell r="V757">
            <v>1</v>
          </cell>
          <cell r="W757">
            <v>1</v>
          </cell>
          <cell r="X757">
            <v>1</v>
          </cell>
          <cell r="Y757">
            <v>1</v>
          </cell>
          <cell r="Z757">
            <v>1</v>
          </cell>
          <cell r="AA757">
            <v>1</v>
          </cell>
          <cell r="AB757">
            <v>1</v>
          </cell>
          <cell r="AC757">
            <v>1</v>
          </cell>
        </row>
        <row r="758">
          <cell r="A758">
            <v>45</v>
          </cell>
          <cell r="B758" t="str">
            <v>Mansfield</v>
          </cell>
          <cell r="C758">
            <v>0</v>
          </cell>
          <cell r="D758">
            <v>0</v>
          </cell>
          <cell r="E758">
            <v>0</v>
          </cell>
          <cell r="F758">
            <v>0</v>
          </cell>
          <cell r="G758" t="str">
            <v>Mansfield High School</v>
          </cell>
          <cell r="H758">
            <v>200</v>
          </cell>
          <cell r="I758" t="str">
            <v>School</v>
          </cell>
          <cell r="J758">
            <v>1</v>
          </cell>
          <cell r="K758">
            <v>1</v>
          </cell>
          <cell r="L758">
            <v>1</v>
          </cell>
          <cell r="M758">
            <v>1</v>
          </cell>
          <cell r="N758">
            <v>1</v>
          </cell>
          <cell r="O758">
            <v>1</v>
          </cell>
          <cell r="P758">
            <v>1</v>
          </cell>
          <cell r="Q758">
            <v>1</v>
          </cell>
          <cell r="R758">
            <v>1</v>
          </cell>
          <cell r="S758">
            <v>1</v>
          </cell>
          <cell r="T758">
            <v>1</v>
          </cell>
          <cell r="U758">
            <v>1</v>
          </cell>
          <cell r="V758">
            <v>1</v>
          </cell>
          <cell r="W758">
            <v>1</v>
          </cell>
          <cell r="X758">
            <v>1</v>
          </cell>
          <cell r="Y758">
            <v>1</v>
          </cell>
          <cell r="Z758">
            <v>1</v>
          </cell>
          <cell r="AA758">
            <v>1</v>
          </cell>
          <cell r="AB758">
            <v>1</v>
          </cell>
          <cell r="AC758">
            <v>1</v>
          </cell>
        </row>
        <row r="759">
          <cell r="A759">
            <v>45</v>
          </cell>
          <cell r="B759" t="str">
            <v>Mansfield</v>
          </cell>
          <cell r="C759">
            <v>0</v>
          </cell>
          <cell r="D759">
            <v>0</v>
          </cell>
          <cell r="E759">
            <v>0</v>
          </cell>
          <cell r="F759">
            <v>0</v>
          </cell>
          <cell r="G759" t="str">
            <v>Mansfield Motel</v>
          </cell>
          <cell r="H759">
            <v>200</v>
          </cell>
          <cell r="I759" t="str">
            <v>Motel</v>
          </cell>
          <cell r="J759">
            <v>1</v>
          </cell>
          <cell r="K759">
            <v>1</v>
          </cell>
          <cell r="L759">
            <v>1</v>
          </cell>
          <cell r="M759">
            <v>1</v>
          </cell>
          <cell r="N759">
            <v>1</v>
          </cell>
          <cell r="O759">
            <v>1</v>
          </cell>
          <cell r="P759">
            <v>1</v>
          </cell>
          <cell r="Q759">
            <v>1</v>
          </cell>
          <cell r="R759">
            <v>1</v>
          </cell>
          <cell r="S759">
            <v>1</v>
          </cell>
          <cell r="T759">
            <v>1</v>
          </cell>
          <cell r="U759">
            <v>1</v>
          </cell>
          <cell r="V759">
            <v>1</v>
          </cell>
          <cell r="W759">
            <v>1</v>
          </cell>
          <cell r="X759">
            <v>1</v>
          </cell>
          <cell r="Y759">
            <v>1</v>
          </cell>
          <cell r="Z759">
            <v>1</v>
          </cell>
          <cell r="AA759">
            <v>1</v>
          </cell>
          <cell r="AB759">
            <v>1</v>
          </cell>
          <cell r="AC759">
            <v>1</v>
          </cell>
        </row>
        <row r="760">
          <cell r="A760">
            <v>45</v>
          </cell>
          <cell r="B760" t="str">
            <v>Mansfield</v>
          </cell>
          <cell r="C760">
            <v>0</v>
          </cell>
          <cell r="D760">
            <v>0</v>
          </cell>
          <cell r="E760">
            <v>0</v>
          </cell>
          <cell r="F760">
            <v>0</v>
          </cell>
          <cell r="G760" t="str">
            <v>Ski Inn Café</v>
          </cell>
          <cell r="H760">
            <v>200</v>
          </cell>
          <cell r="I760" t="str">
            <v>Café/Takeaway</v>
          </cell>
          <cell r="J760">
            <v>1</v>
          </cell>
          <cell r="K760">
            <v>1</v>
          </cell>
          <cell r="L760">
            <v>1</v>
          </cell>
          <cell r="M760">
            <v>1</v>
          </cell>
          <cell r="N760">
            <v>1</v>
          </cell>
          <cell r="O760">
            <v>1</v>
          </cell>
          <cell r="P760">
            <v>1</v>
          </cell>
          <cell r="Q760">
            <v>1</v>
          </cell>
          <cell r="R760">
            <v>1</v>
          </cell>
          <cell r="S760">
            <v>1</v>
          </cell>
          <cell r="T760">
            <v>1</v>
          </cell>
          <cell r="U760">
            <v>1</v>
          </cell>
          <cell r="V760">
            <v>1</v>
          </cell>
          <cell r="W760">
            <v>1</v>
          </cell>
          <cell r="X760">
            <v>1</v>
          </cell>
          <cell r="Y760">
            <v>1</v>
          </cell>
          <cell r="Z760">
            <v>1</v>
          </cell>
          <cell r="AA760">
            <v>1</v>
          </cell>
          <cell r="AB760">
            <v>1</v>
          </cell>
          <cell r="AC760">
            <v>1</v>
          </cell>
        </row>
        <row r="761">
          <cell r="A761">
            <v>45</v>
          </cell>
          <cell r="B761" t="str">
            <v>Mansfield</v>
          </cell>
          <cell r="C761">
            <v>0</v>
          </cell>
          <cell r="D761">
            <v>0</v>
          </cell>
          <cell r="E761">
            <v>0</v>
          </cell>
          <cell r="F761">
            <v>0</v>
          </cell>
          <cell r="G761" t="str">
            <v>Mansfield Hotel</v>
          </cell>
          <cell r="H761">
            <v>200</v>
          </cell>
          <cell r="I761" t="str">
            <v>Hotel/Restaurant</v>
          </cell>
          <cell r="J761">
            <v>1</v>
          </cell>
          <cell r="K761">
            <v>1</v>
          </cell>
          <cell r="L761">
            <v>1</v>
          </cell>
          <cell r="M761">
            <v>1</v>
          </cell>
          <cell r="N761">
            <v>1</v>
          </cell>
          <cell r="O761">
            <v>1</v>
          </cell>
          <cell r="P761">
            <v>1</v>
          </cell>
          <cell r="Q761">
            <v>1</v>
          </cell>
          <cell r="R761">
            <v>1</v>
          </cell>
          <cell r="S761">
            <v>1</v>
          </cell>
          <cell r="T761">
            <v>1</v>
          </cell>
          <cell r="U761">
            <v>1</v>
          </cell>
          <cell r="V761">
            <v>1</v>
          </cell>
          <cell r="W761">
            <v>1</v>
          </cell>
          <cell r="X761">
            <v>1</v>
          </cell>
          <cell r="Y761">
            <v>1</v>
          </cell>
          <cell r="Z761">
            <v>1</v>
          </cell>
          <cell r="AA761">
            <v>1</v>
          </cell>
          <cell r="AB761">
            <v>1</v>
          </cell>
          <cell r="AC761">
            <v>1</v>
          </cell>
        </row>
        <row r="762">
          <cell r="A762">
            <v>45</v>
          </cell>
          <cell r="B762" t="str">
            <v>Mansfield</v>
          </cell>
          <cell r="C762">
            <v>0</v>
          </cell>
          <cell r="D762">
            <v>0</v>
          </cell>
          <cell r="E762">
            <v>0</v>
          </cell>
          <cell r="F762">
            <v>0</v>
          </cell>
          <cell r="G762" t="str">
            <v>Flake Out</v>
          </cell>
          <cell r="H762">
            <v>200</v>
          </cell>
          <cell r="I762" t="str">
            <v>Café/Pizza/Takeaway</v>
          </cell>
          <cell r="J762">
            <v>1</v>
          </cell>
          <cell r="K762">
            <v>1</v>
          </cell>
          <cell r="L762">
            <v>1</v>
          </cell>
          <cell r="M762">
            <v>1</v>
          </cell>
          <cell r="N762">
            <v>1</v>
          </cell>
          <cell r="O762">
            <v>1</v>
          </cell>
          <cell r="P762">
            <v>1</v>
          </cell>
          <cell r="Q762">
            <v>1</v>
          </cell>
          <cell r="R762">
            <v>1</v>
          </cell>
          <cell r="S762">
            <v>1</v>
          </cell>
          <cell r="T762">
            <v>1</v>
          </cell>
          <cell r="U762">
            <v>1</v>
          </cell>
          <cell r="V762">
            <v>1</v>
          </cell>
          <cell r="W762">
            <v>1</v>
          </cell>
          <cell r="X762">
            <v>1</v>
          </cell>
          <cell r="Y762">
            <v>1</v>
          </cell>
          <cell r="Z762">
            <v>1</v>
          </cell>
          <cell r="AA762">
            <v>1</v>
          </cell>
          <cell r="AB762">
            <v>1</v>
          </cell>
          <cell r="AC762">
            <v>1</v>
          </cell>
        </row>
        <row r="763">
          <cell r="A763">
            <v>45</v>
          </cell>
          <cell r="B763" t="str">
            <v>Mansfield</v>
          </cell>
          <cell r="C763">
            <v>0</v>
          </cell>
          <cell r="D763">
            <v>0</v>
          </cell>
          <cell r="E763">
            <v>0</v>
          </cell>
          <cell r="F763">
            <v>0</v>
          </cell>
          <cell r="G763" t="str">
            <v>Red's Charcoal Chicken</v>
          </cell>
          <cell r="H763">
            <v>200</v>
          </cell>
          <cell r="I763" t="str">
            <v>Chicken Shop</v>
          </cell>
          <cell r="J763">
            <v>1</v>
          </cell>
          <cell r="K763">
            <v>1</v>
          </cell>
          <cell r="L763">
            <v>1</v>
          </cell>
          <cell r="M763">
            <v>1</v>
          </cell>
          <cell r="N763">
            <v>1</v>
          </cell>
          <cell r="O763">
            <v>1</v>
          </cell>
          <cell r="P763">
            <v>1</v>
          </cell>
          <cell r="Q763">
            <v>1</v>
          </cell>
          <cell r="R763">
            <v>1</v>
          </cell>
          <cell r="S763">
            <v>1</v>
          </cell>
          <cell r="T763">
            <v>1</v>
          </cell>
          <cell r="U763">
            <v>1</v>
          </cell>
          <cell r="V763">
            <v>1</v>
          </cell>
          <cell r="W763">
            <v>1</v>
          </cell>
          <cell r="X763">
            <v>1</v>
          </cell>
          <cell r="Y763">
            <v>1</v>
          </cell>
          <cell r="Z763">
            <v>1</v>
          </cell>
          <cell r="AA763">
            <v>1</v>
          </cell>
          <cell r="AB763">
            <v>1</v>
          </cell>
          <cell r="AC763">
            <v>1</v>
          </cell>
        </row>
        <row r="764">
          <cell r="A764">
            <v>45</v>
          </cell>
          <cell r="B764" t="str">
            <v>Mansfield</v>
          </cell>
          <cell r="C764">
            <v>0</v>
          </cell>
          <cell r="D764">
            <v>0</v>
          </cell>
          <cell r="E764">
            <v>0</v>
          </cell>
          <cell r="F764">
            <v>0</v>
          </cell>
          <cell r="G764" t="str">
            <v>Neely Brothers Car Wash</v>
          </cell>
          <cell r="H764">
            <v>200</v>
          </cell>
          <cell r="I764" t="str">
            <v>Car Wash</v>
          </cell>
          <cell r="J764">
            <v>1</v>
          </cell>
          <cell r="K764">
            <v>1</v>
          </cell>
          <cell r="L764">
            <v>1</v>
          </cell>
          <cell r="M764">
            <v>1</v>
          </cell>
          <cell r="N764">
            <v>1</v>
          </cell>
          <cell r="O764">
            <v>1</v>
          </cell>
          <cell r="P764">
            <v>1</v>
          </cell>
          <cell r="Q764">
            <v>1</v>
          </cell>
          <cell r="R764">
            <v>1</v>
          </cell>
          <cell r="S764">
            <v>1</v>
          </cell>
          <cell r="T764">
            <v>1</v>
          </cell>
          <cell r="U764">
            <v>1</v>
          </cell>
          <cell r="V764">
            <v>1</v>
          </cell>
          <cell r="W764">
            <v>1</v>
          </cell>
          <cell r="X764">
            <v>1</v>
          </cell>
          <cell r="Y764">
            <v>1</v>
          </cell>
          <cell r="Z764">
            <v>1</v>
          </cell>
          <cell r="AA764">
            <v>1</v>
          </cell>
          <cell r="AB764">
            <v>1</v>
          </cell>
          <cell r="AC764">
            <v>1</v>
          </cell>
        </row>
        <row r="765">
          <cell r="A765">
            <v>39</v>
          </cell>
          <cell r="B765" t="str">
            <v>Werribee South</v>
          </cell>
          <cell r="C765">
            <v>0</v>
          </cell>
          <cell r="D765">
            <v>0</v>
          </cell>
          <cell r="E765">
            <v>0</v>
          </cell>
          <cell r="F765">
            <v>0</v>
          </cell>
          <cell r="G765" t="str">
            <v>Portogallo Nursery</v>
          </cell>
          <cell r="H765">
            <v>200</v>
          </cell>
          <cell r="I765" t="str">
            <v>Seedling Nursery</v>
          </cell>
          <cell r="J765">
            <v>1</v>
          </cell>
          <cell r="K765">
            <v>1</v>
          </cell>
          <cell r="L765">
            <v>1</v>
          </cell>
          <cell r="M765">
            <v>1</v>
          </cell>
          <cell r="N765">
            <v>1</v>
          </cell>
          <cell r="O765">
            <v>1</v>
          </cell>
          <cell r="P765">
            <v>1</v>
          </cell>
          <cell r="Q765">
            <v>1</v>
          </cell>
          <cell r="R765">
            <v>1</v>
          </cell>
          <cell r="S765">
            <v>1</v>
          </cell>
          <cell r="T765">
            <v>1</v>
          </cell>
          <cell r="U765">
            <v>1</v>
          </cell>
          <cell r="V765">
            <v>1</v>
          </cell>
          <cell r="W765">
            <v>1</v>
          </cell>
          <cell r="X765">
            <v>1</v>
          </cell>
          <cell r="Y765">
            <v>1</v>
          </cell>
          <cell r="Z765">
            <v>1</v>
          </cell>
          <cell r="AA765">
            <v>1</v>
          </cell>
          <cell r="AB765">
            <v>1</v>
          </cell>
          <cell r="AC765">
            <v>1</v>
          </cell>
        </row>
        <row r="766">
          <cell r="A766">
            <v>39</v>
          </cell>
          <cell r="B766" t="str">
            <v>Werribee South</v>
          </cell>
          <cell r="C766">
            <v>0</v>
          </cell>
          <cell r="D766">
            <v>0</v>
          </cell>
          <cell r="E766">
            <v>0</v>
          </cell>
          <cell r="F766">
            <v>0</v>
          </cell>
          <cell r="G766" t="str">
            <v>Victoria's Open Range Zoo</v>
          </cell>
          <cell r="H766">
            <v>200</v>
          </cell>
          <cell r="I766" t="str">
            <v>Tourism - Open range zoo</v>
          </cell>
          <cell r="J766">
            <v>1</v>
          </cell>
          <cell r="K766">
            <v>1</v>
          </cell>
          <cell r="L766">
            <v>1</v>
          </cell>
          <cell r="M766">
            <v>1</v>
          </cell>
          <cell r="N766">
            <v>1</v>
          </cell>
          <cell r="O766">
            <v>1</v>
          </cell>
          <cell r="P766">
            <v>1</v>
          </cell>
          <cell r="Q766">
            <v>1</v>
          </cell>
          <cell r="R766">
            <v>1</v>
          </cell>
          <cell r="S766">
            <v>1</v>
          </cell>
          <cell r="T766">
            <v>1</v>
          </cell>
          <cell r="U766">
            <v>1</v>
          </cell>
          <cell r="V766">
            <v>1</v>
          </cell>
          <cell r="W766">
            <v>1</v>
          </cell>
          <cell r="X766">
            <v>1</v>
          </cell>
          <cell r="Y766">
            <v>1</v>
          </cell>
          <cell r="Z766">
            <v>1</v>
          </cell>
          <cell r="AA766">
            <v>1</v>
          </cell>
          <cell r="AB766">
            <v>1</v>
          </cell>
          <cell r="AC766">
            <v>1</v>
          </cell>
        </row>
        <row r="767">
          <cell r="A767">
            <v>39</v>
          </cell>
          <cell r="B767" t="str">
            <v>Werribee South</v>
          </cell>
          <cell r="C767">
            <v>0</v>
          </cell>
          <cell r="D767">
            <v>0</v>
          </cell>
          <cell r="E767">
            <v>0</v>
          </cell>
          <cell r="F767">
            <v>0</v>
          </cell>
          <cell r="G767" t="str">
            <v>National Equestrian Centre</v>
          </cell>
          <cell r="H767">
            <v>200</v>
          </cell>
          <cell r="I767" t="str">
            <v>Equestrian Centre</v>
          </cell>
          <cell r="J767">
            <v>1</v>
          </cell>
          <cell r="K767">
            <v>1</v>
          </cell>
          <cell r="L767">
            <v>1</v>
          </cell>
          <cell r="M767">
            <v>1</v>
          </cell>
          <cell r="N767">
            <v>1</v>
          </cell>
          <cell r="O767">
            <v>1</v>
          </cell>
          <cell r="P767">
            <v>1</v>
          </cell>
          <cell r="Q767">
            <v>1</v>
          </cell>
          <cell r="R767">
            <v>1</v>
          </cell>
          <cell r="S767">
            <v>1</v>
          </cell>
          <cell r="T767">
            <v>1</v>
          </cell>
          <cell r="U767">
            <v>1</v>
          </cell>
          <cell r="V767">
            <v>1</v>
          </cell>
          <cell r="W767">
            <v>1</v>
          </cell>
          <cell r="X767">
            <v>1</v>
          </cell>
          <cell r="Y767">
            <v>1</v>
          </cell>
          <cell r="Z767">
            <v>1</v>
          </cell>
          <cell r="AA767">
            <v>1</v>
          </cell>
          <cell r="AB767">
            <v>1</v>
          </cell>
          <cell r="AC767">
            <v>1</v>
          </cell>
        </row>
        <row r="768">
          <cell r="A768">
            <v>39</v>
          </cell>
          <cell r="B768" t="str">
            <v>Werribee South</v>
          </cell>
          <cell r="C768">
            <v>0</v>
          </cell>
          <cell r="D768">
            <v>0</v>
          </cell>
          <cell r="E768">
            <v>0</v>
          </cell>
          <cell r="F768">
            <v>0</v>
          </cell>
          <cell r="G768" t="str">
            <v>The Mansion at Werribbe Park</v>
          </cell>
          <cell r="H768">
            <v>200</v>
          </cell>
          <cell r="I768" t="str">
            <v>Tourism - Mansion &amp; gardens</v>
          </cell>
          <cell r="J768">
            <v>1</v>
          </cell>
          <cell r="K768">
            <v>1</v>
          </cell>
          <cell r="L768">
            <v>1</v>
          </cell>
          <cell r="M768">
            <v>1</v>
          </cell>
          <cell r="N768">
            <v>1</v>
          </cell>
          <cell r="O768">
            <v>1</v>
          </cell>
          <cell r="P768">
            <v>1</v>
          </cell>
          <cell r="Q768">
            <v>1</v>
          </cell>
          <cell r="R768">
            <v>1</v>
          </cell>
          <cell r="S768">
            <v>1</v>
          </cell>
          <cell r="T768">
            <v>1</v>
          </cell>
          <cell r="U768">
            <v>1</v>
          </cell>
          <cell r="V768">
            <v>1</v>
          </cell>
          <cell r="W768">
            <v>1</v>
          </cell>
          <cell r="X768">
            <v>1</v>
          </cell>
          <cell r="Y768">
            <v>1</v>
          </cell>
          <cell r="Z768">
            <v>1</v>
          </cell>
          <cell r="AA768">
            <v>1</v>
          </cell>
          <cell r="AB768">
            <v>1</v>
          </cell>
          <cell r="AC768">
            <v>1</v>
          </cell>
        </row>
        <row r="769">
          <cell r="A769">
            <v>39</v>
          </cell>
          <cell r="B769" t="str">
            <v>Werribee South</v>
          </cell>
          <cell r="C769">
            <v>0</v>
          </cell>
          <cell r="D769">
            <v>0</v>
          </cell>
          <cell r="E769">
            <v>0</v>
          </cell>
          <cell r="F769">
            <v>0</v>
          </cell>
          <cell r="G769" t="str">
            <v>Werribee Park Reception Centre</v>
          </cell>
          <cell r="H769">
            <v>200</v>
          </cell>
          <cell r="I769" t="str">
            <v>Reception Centre</v>
          </cell>
          <cell r="J769">
            <v>1</v>
          </cell>
          <cell r="K769">
            <v>1</v>
          </cell>
          <cell r="L769">
            <v>1</v>
          </cell>
          <cell r="M769">
            <v>1</v>
          </cell>
          <cell r="N769">
            <v>1</v>
          </cell>
          <cell r="O769">
            <v>1</v>
          </cell>
          <cell r="P769">
            <v>1</v>
          </cell>
          <cell r="Q769">
            <v>1</v>
          </cell>
          <cell r="R769">
            <v>1</v>
          </cell>
          <cell r="S769">
            <v>1</v>
          </cell>
          <cell r="T769">
            <v>1</v>
          </cell>
          <cell r="U769">
            <v>1</v>
          </cell>
          <cell r="V769">
            <v>1</v>
          </cell>
          <cell r="W769">
            <v>1</v>
          </cell>
          <cell r="X769">
            <v>1</v>
          </cell>
          <cell r="Y769">
            <v>1</v>
          </cell>
          <cell r="Z769">
            <v>1</v>
          </cell>
          <cell r="AA769">
            <v>1</v>
          </cell>
          <cell r="AB769">
            <v>1</v>
          </cell>
          <cell r="AC769">
            <v>1</v>
          </cell>
        </row>
        <row r="770">
          <cell r="A770">
            <v>39</v>
          </cell>
          <cell r="B770" t="str">
            <v>Werribee South</v>
          </cell>
          <cell r="C770">
            <v>0</v>
          </cell>
          <cell r="D770">
            <v>0</v>
          </cell>
          <cell r="E770">
            <v>0</v>
          </cell>
          <cell r="F770">
            <v>0</v>
          </cell>
          <cell r="G770" t="str">
            <v>The Mansion Hotel</v>
          </cell>
          <cell r="H770">
            <v>200</v>
          </cell>
          <cell r="I770" t="str">
            <v>Hotel Accommodation &amp; Function Centre</v>
          </cell>
          <cell r="J770">
            <v>1</v>
          </cell>
          <cell r="K770">
            <v>1</v>
          </cell>
          <cell r="L770">
            <v>1</v>
          </cell>
          <cell r="M770">
            <v>1</v>
          </cell>
          <cell r="N770">
            <v>1</v>
          </cell>
          <cell r="O770">
            <v>1</v>
          </cell>
          <cell r="P770">
            <v>1</v>
          </cell>
          <cell r="Q770">
            <v>1</v>
          </cell>
          <cell r="R770">
            <v>1</v>
          </cell>
          <cell r="S770">
            <v>1</v>
          </cell>
          <cell r="T770">
            <v>1</v>
          </cell>
          <cell r="U770">
            <v>1</v>
          </cell>
          <cell r="V770">
            <v>1</v>
          </cell>
          <cell r="W770">
            <v>1</v>
          </cell>
          <cell r="X770">
            <v>1</v>
          </cell>
          <cell r="Y770">
            <v>1</v>
          </cell>
          <cell r="Z770">
            <v>1</v>
          </cell>
          <cell r="AA770">
            <v>1</v>
          </cell>
          <cell r="AB770">
            <v>1</v>
          </cell>
          <cell r="AC770">
            <v>1</v>
          </cell>
        </row>
        <row r="771">
          <cell r="A771">
            <v>39</v>
          </cell>
          <cell r="B771" t="str">
            <v>Werribee South</v>
          </cell>
          <cell r="C771">
            <v>0</v>
          </cell>
          <cell r="D771">
            <v>0</v>
          </cell>
          <cell r="E771">
            <v>0</v>
          </cell>
          <cell r="F771">
            <v>0</v>
          </cell>
          <cell r="G771" t="str">
            <v>Werribee Park Golf Club</v>
          </cell>
          <cell r="H771">
            <v>200</v>
          </cell>
          <cell r="I771" t="str">
            <v>Golf Club house</v>
          </cell>
          <cell r="J771">
            <v>1</v>
          </cell>
          <cell r="K771">
            <v>1</v>
          </cell>
          <cell r="L771">
            <v>1</v>
          </cell>
          <cell r="M771">
            <v>1</v>
          </cell>
          <cell r="N771">
            <v>1</v>
          </cell>
          <cell r="O771">
            <v>1</v>
          </cell>
          <cell r="P771">
            <v>1</v>
          </cell>
          <cell r="Q771">
            <v>1</v>
          </cell>
          <cell r="R771">
            <v>1</v>
          </cell>
          <cell r="S771">
            <v>1</v>
          </cell>
          <cell r="T771">
            <v>1</v>
          </cell>
          <cell r="U771">
            <v>1</v>
          </cell>
          <cell r="V771">
            <v>1</v>
          </cell>
          <cell r="W771">
            <v>1</v>
          </cell>
          <cell r="X771">
            <v>1</v>
          </cell>
          <cell r="Y771">
            <v>1</v>
          </cell>
          <cell r="Z771">
            <v>1</v>
          </cell>
          <cell r="AA771">
            <v>1</v>
          </cell>
          <cell r="AB771">
            <v>1</v>
          </cell>
          <cell r="AC771">
            <v>1</v>
          </cell>
        </row>
        <row r="772">
          <cell r="A772">
            <v>39</v>
          </cell>
          <cell r="B772" t="str">
            <v>Werribee South</v>
          </cell>
          <cell r="C772">
            <v>0</v>
          </cell>
          <cell r="D772">
            <v>0</v>
          </cell>
          <cell r="E772">
            <v>0</v>
          </cell>
          <cell r="F772">
            <v>0</v>
          </cell>
          <cell r="G772" t="str">
            <v>Fresh Select</v>
          </cell>
          <cell r="H772">
            <v>200</v>
          </cell>
          <cell r="I772" t="str">
            <v>Fresh vegetable packing</v>
          </cell>
          <cell r="J772">
            <v>1</v>
          </cell>
          <cell r="K772">
            <v>1</v>
          </cell>
          <cell r="L772">
            <v>1</v>
          </cell>
          <cell r="M772">
            <v>1</v>
          </cell>
          <cell r="N772">
            <v>1</v>
          </cell>
          <cell r="O772">
            <v>1</v>
          </cell>
          <cell r="P772">
            <v>1</v>
          </cell>
          <cell r="Q772">
            <v>1</v>
          </cell>
          <cell r="R772">
            <v>1</v>
          </cell>
          <cell r="S772">
            <v>1</v>
          </cell>
          <cell r="T772">
            <v>1</v>
          </cell>
          <cell r="U772">
            <v>1</v>
          </cell>
          <cell r="V772">
            <v>1</v>
          </cell>
          <cell r="W772">
            <v>1</v>
          </cell>
          <cell r="X772">
            <v>1</v>
          </cell>
          <cell r="Y772">
            <v>1</v>
          </cell>
          <cell r="Z772">
            <v>1</v>
          </cell>
          <cell r="AA772">
            <v>1</v>
          </cell>
          <cell r="AB772">
            <v>1</v>
          </cell>
          <cell r="AC772">
            <v>1</v>
          </cell>
        </row>
        <row r="773">
          <cell r="A773">
            <v>39</v>
          </cell>
          <cell r="B773" t="str">
            <v>Werribee South</v>
          </cell>
          <cell r="C773">
            <v>0</v>
          </cell>
          <cell r="D773">
            <v>0</v>
          </cell>
          <cell r="E773">
            <v>0</v>
          </cell>
          <cell r="F773">
            <v>0</v>
          </cell>
          <cell r="G773" t="str">
            <v>Riverside Pty Ltd</v>
          </cell>
          <cell r="H773">
            <v>200</v>
          </cell>
          <cell r="I773" t="str">
            <v>Fresh vegetable packing</v>
          </cell>
          <cell r="J773">
            <v>1</v>
          </cell>
          <cell r="K773">
            <v>1</v>
          </cell>
          <cell r="L773">
            <v>1</v>
          </cell>
          <cell r="M773">
            <v>1</v>
          </cell>
          <cell r="N773">
            <v>1</v>
          </cell>
          <cell r="O773">
            <v>1</v>
          </cell>
          <cell r="P773">
            <v>1</v>
          </cell>
          <cell r="Q773">
            <v>1</v>
          </cell>
          <cell r="R773">
            <v>1</v>
          </cell>
          <cell r="S773">
            <v>1</v>
          </cell>
          <cell r="T773">
            <v>1</v>
          </cell>
          <cell r="U773">
            <v>1</v>
          </cell>
          <cell r="V773">
            <v>1</v>
          </cell>
          <cell r="W773">
            <v>1</v>
          </cell>
          <cell r="X773">
            <v>1</v>
          </cell>
          <cell r="Y773">
            <v>1</v>
          </cell>
          <cell r="Z773">
            <v>1</v>
          </cell>
          <cell r="AA773">
            <v>1</v>
          </cell>
          <cell r="AB773">
            <v>1</v>
          </cell>
          <cell r="AC773">
            <v>1</v>
          </cell>
        </row>
        <row r="774">
          <cell r="A774">
            <v>39</v>
          </cell>
          <cell r="B774" t="str">
            <v>Werribee South</v>
          </cell>
          <cell r="C774">
            <v>0</v>
          </cell>
          <cell r="D774">
            <v>0</v>
          </cell>
          <cell r="E774">
            <v>0</v>
          </cell>
          <cell r="F774">
            <v>0</v>
          </cell>
          <cell r="G774" t="str">
            <v>Intercoast Express</v>
          </cell>
          <cell r="H774">
            <v>200</v>
          </cell>
          <cell r="I774" t="str">
            <v>Transport</v>
          </cell>
          <cell r="J774">
            <v>1</v>
          </cell>
          <cell r="K774">
            <v>1</v>
          </cell>
          <cell r="L774">
            <v>1</v>
          </cell>
          <cell r="M774">
            <v>1</v>
          </cell>
          <cell r="N774">
            <v>1</v>
          </cell>
          <cell r="O774">
            <v>1</v>
          </cell>
          <cell r="P774">
            <v>1</v>
          </cell>
          <cell r="Q774">
            <v>1</v>
          </cell>
          <cell r="R774">
            <v>1</v>
          </cell>
          <cell r="S774">
            <v>1</v>
          </cell>
          <cell r="T774">
            <v>1</v>
          </cell>
          <cell r="U774">
            <v>1</v>
          </cell>
          <cell r="V774">
            <v>1</v>
          </cell>
          <cell r="W774">
            <v>1</v>
          </cell>
          <cell r="X774">
            <v>1</v>
          </cell>
          <cell r="Y774">
            <v>1</v>
          </cell>
          <cell r="Z774">
            <v>1</v>
          </cell>
          <cell r="AA774">
            <v>1</v>
          </cell>
          <cell r="AB774">
            <v>1</v>
          </cell>
          <cell r="AC774">
            <v>1</v>
          </cell>
        </row>
        <row r="775">
          <cell r="A775">
            <v>39</v>
          </cell>
          <cell r="B775" t="str">
            <v>Werribee South</v>
          </cell>
          <cell r="C775">
            <v>0</v>
          </cell>
          <cell r="D775">
            <v>0</v>
          </cell>
          <cell r="E775">
            <v>0</v>
          </cell>
          <cell r="F775">
            <v>0</v>
          </cell>
          <cell r="G775" t="str">
            <v>Damorange Pty Ltd</v>
          </cell>
          <cell r="H775">
            <v>200</v>
          </cell>
          <cell r="I775" t="str">
            <v>Transport</v>
          </cell>
          <cell r="J775">
            <v>1</v>
          </cell>
          <cell r="K775">
            <v>1</v>
          </cell>
          <cell r="L775">
            <v>1</v>
          </cell>
          <cell r="M775">
            <v>1</v>
          </cell>
          <cell r="N775">
            <v>1</v>
          </cell>
          <cell r="O775">
            <v>1</v>
          </cell>
          <cell r="P775">
            <v>1</v>
          </cell>
          <cell r="Q775">
            <v>1</v>
          </cell>
          <cell r="R775">
            <v>1</v>
          </cell>
          <cell r="S775">
            <v>1</v>
          </cell>
          <cell r="T775">
            <v>1</v>
          </cell>
          <cell r="U775">
            <v>1</v>
          </cell>
          <cell r="V775">
            <v>1</v>
          </cell>
          <cell r="W775">
            <v>1</v>
          </cell>
          <cell r="X775">
            <v>1</v>
          </cell>
          <cell r="Y775">
            <v>1</v>
          </cell>
          <cell r="Z775">
            <v>1</v>
          </cell>
          <cell r="AA775">
            <v>1</v>
          </cell>
          <cell r="AB775">
            <v>1</v>
          </cell>
          <cell r="AC775">
            <v>1</v>
          </cell>
        </row>
        <row r="776">
          <cell r="A776">
            <v>39</v>
          </cell>
          <cell r="B776" t="str">
            <v>Werribee South</v>
          </cell>
          <cell r="C776">
            <v>0</v>
          </cell>
          <cell r="D776">
            <v>0</v>
          </cell>
          <cell r="E776">
            <v>0</v>
          </cell>
          <cell r="F776">
            <v>0</v>
          </cell>
          <cell r="G776" t="str">
            <v>Werribee South Caravan Park</v>
          </cell>
          <cell r="H776">
            <v>200</v>
          </cell>
          <cell r="I776" t="str">
            <v>Caravan Park</v>
          </cell>
          <cell r="J776">
            <v>1</v>
          </cell>
          <cell r="K776">
            <v>1</v>
          </cell>
          <cell r="L776">
            <v>1</v>
          </cell>
          <cell r="M776">
            <v>1</v>
          </cell>
          <cell r="N776">
            <v>1</v>
          </cell>
          <cell r="O776">
            <v>1</v>
          </cell>
          <cell r="P776">
            <v>1</v>
          </cell>
          <cell r="Q776">
            <v>1</v>
          </cell>
          <cell r="R776">
            <v>1</v>
          </cell>
          <cell r="S776">
            <v>1</v>
          </cell>
          <cell r="T776">
            <v>1</v>
          </cell>
          <cell r="U776">
            <v>1</v>
          </cell>
          <cell r="V776">
            <v>1</v>
          </cell>
          <cell r="W776">
            <v>1</v>
          </cell>
          <cell r="X776">
            <v>1</v>
          </cell>
          <cell r="Y776">
            <v>1</v>
          </cell>
          <cell r="Z776">
            <v>1</v>
          </cell>
          <cell r="AA776">
            <v>1</v>
          </cell>
          <cell r="AB776">
            <v>1</v>
          </cell>
          <cell r="AC776">
            <v>1</v>
          </cell>
        </row>
        <row r="777">
          <cell r="A777">
            <v>39</v>
          </cell>
          <cell r="B777" t="str">
            <v>Werribee South</v>
          </cell>
          <cell r="C777">
            <v>0</v>
          </cell>
          <cell r="D777">
            <v>0</v>
          </cell>
          <cell r="E777">
            <v>0</v>
          </cell>
          <cell r="F777">
            <v>0</v>
          </cell>
          <cell r="G777" t="str">
            <v>BP Scaravan Park</v>
          </cell>
          <cell r="H777">
            <v>200</v>
          </cell>
          <cell r="I777" t="str">
            <v>Caravan Park</v>
          </cell>
          <cell r="J777">
            <v>1</v>
          </cell>
          <cell r="K777">
            <v>1</v>
          </cell>
          <cell r="L777">
            <v>1</v>
          </cell>
          <cell r="M777">
            <v>1</v>
          </cell>
          <cell r="N777">
            <v>1</v>
          </cell>
          <cell r="O777">
            <v>1</v>
          </cell>
          <cell r="P777">
            <v>1</v>
          </cell>
          <cell r="Q777">
            <v>1</v>
          </cell>
          <cell r="R777">
            <v>1</v>
          </cell>
          <cell r="S777">
            <v>1</v>
          </cell>
          <cell r="T777">
            <v>1</v>
          </cell>
          <cell r="U777">
            <v>1</v>
          </cell>
          <cell r="V777">
            <v>1</v>
          </cell>
          <cell r="W777">
            <v>1</v>
          </cell>
          <cell r="X777">
            <v>1</v>
          </cell>
          <cell r="Y777">
            <v>1</v>
          </cell>
          <cell r="Z777">
            <v>1</v>
          </cell>
          <cell r="AA777">
            <v>1</v>
          </cell>
          <cell r="AB777">
            <v>1</v>
          </cell>
          <cell r="AC777">
            <v>1</v>
          </cell>
        </row>
        <row r="778">
          <cell r="A778">
            <v>39</v>
          </cell>
          <cell r="B778" t="str">
            <v>Werribee South</v>
          </cell>
          <cell r="C778">
            <v>0</v>
          </cell>
          <cell r="D778">
            <v>0</v>
          </cell>
          <cell r="E778">
            <v>0</v>
          </cell>
          <cell r="F778">
            <v>0</v>
          </cell>
          <cell r="G778" t="str">
            <v>Plants Galore</v>
          </cell>
          <cell r="H778">
            <v>200</v>
          </cell>
          <cell r="I778" t="str">
            <v>Plant nursery</v>
          </cell>
          <cell r="J778">
            <v>1</v>
          </cell>
          <cell r="K778">
            <v>1</v>
          </cell>
          <cell r="L778">
            <v>1</v>
          </cell>
          <cell r="M778">
            <v>1</v>
          </cell>
          <cell r="N778">
            <v>1</v>
          </cell>
          <cell r="O778">
            <v>1</v>
          </cell>
          <cell r="P778">
            <v>1</v>
          </cell>
          <cell r="Q778">
            <v>1</v>
          </cell>
          <cell r="R778">
            <v>1</v>
          </cell>
          <cell r="S778">
            <v>1</v>
          </cell>
          <cell r="T778">
            <v>1</v>
          </cell>
          <cell r="U778">
            <v>1</v>
          </cell>
          <cell r="V778">
            <v>1</v>
          </cell>
          <cell r="W778">
            <v>1</v>
          </cell>
          <cell r="X778">
            <v>1</v>
          </cell>
          <cell r="Y778">
            <v>1</v>
          </cell>
          <cell r="Z778">
            <v>1</v>
          </cell>
          <cell r="AA778">
            <v>1</v>
          </cell>
          <cell r="AB778">
            <v>1</v>
          </cell>
          <cell r="AC778">
            <v>1</v>
          </cell>
        </row>
        <row r="779">
          <cell r="A779">
            <v>39</v>
          </cell>
          <cell r="B779" t="str">
            <v>Werribee South</v>
          </cell>
          <cell r="C779">
            <v>0</v>
          </cell>
          <cell r="D779">
            <v>0</v>
          </cell>
          <cell r="E779">
            <v>0</v>
          </cell>
          <cell r="F779">
            <v>0</v>
          </cell>
          <cell r="G779" t="str">
            <v>Mambourin Enterprises</v>
          </cell>
          <cell r="H779">
            <v>200</v>
          </cell>
          <cell r="I779" t="str">
            <v>Workshop for adults with learning disabilities</v>
          </cell>
          <cell r="J779">
            <v>1</v>
          </cell>
          <cell r="K779">
            <v>1</v>
          </cell>
          <cell r="L779">
            <v>1</v>
          </cell>
          <cell r="M779">
            <v>1</v>
          </cell>
          <cell r="N779">
            <v>1</v>
          </cell>
          <cell r="O779">
            <v>1</v>
          </cell>
          <cell r="P779">
            <v>1</v>
          </cell>
          <cell r="Q779">
            <v>1</v>
          </cell>
          <cell r="R779">
            <v>1</v>
          </cell>
          <cell r="S779">
            <v>1</v>
          </cell>
          <cell r="T779">
            <v>1</v>
          </cell>
          <cell r="U779">
            <v>1</v>
          </cell>
          <cell r="V779">
            <v>1</v>
          </cell>
          <cell r="W779">
            <v>1</v>
          </cell>
          <cell r="X779">
            <v>1</v>
          </cell>
          <cell r="Y779">
            <v>1</v>
          </cell>
          <cell r="Z779">
            <v>1</v>
          </cell>
          <cell r="AA779">
            <v>1</v>
          </cell>
          <cell r="AB779">
            <v>1</v>
          </cell>
          <cell r="AC779">
            <v>1</v>
          </cell>
        </row>
        <row r="780">
          <cell r="A780">
            <v>39</v>
          </cell>
          <cell r="B780" t="str">
            <v>Werribee South</v>
          </cell>
          <cell r="C780">
            <v>0</v>
          </cell>
          <cell r="D780">
            <v>0</v>
          </cell>
          <cell r="E780">
            <v>0</v>
          </cell>
          <cell r="F780">
            <v>0</v>
          </cell>
          <cell r="G780" t="str">
            <v>St Mary's Primary School</v>
          </cell>
          <cell r="H780">
            <v>200</v>
          </cell>
          <cell r="I780" t="str">
            <v>School</v>
          </cell>
          <cell r="J780">
            <v>1</v>
          </cell>
          <cell r="K780">
            <v>1</v>
          </cell>
          <cell r="L780">
            <v>1</v>
          </cell>
          <cell r="M780">
            <v>1</v>
          </cell>
          <cell r="N780">
            <v>1</v>
          </cell>
          <cell r="O780">
            <v>1</v>
          </cell>
          <cell r="P780">
            <v>1</v>
          </cell>
          <cell r="Q780">
            <v>1</v>
          </cell>
          <cell r="R780">
            <v>1</v>
          </cell>
          <cell r="S780">
            <v>1</v>
          </cell>
          <cell r="T780">
            <v>1</v>
          </cell>
          <cell r="U780">
            <v>1</v>
          </cell>
          <cell r="V780">
            <v>1</v>
          </cell>
          <cell r="W780">
            <v>1</v>
          </cell>
          <cell r="X780">
            <v>1</v>
          </cell>
          <cell r="Y780">
            <v>1</v>
          </cell>
          <cell r="Z780">
            <v>1</v>
          </cell>
          <cell r="AA780">
            <v>1</v>
          </cell>
          <cell r="AB780">
            <v>1</v>
          </cell>
          <cell r="AC780">
            <v>1</v>
          </cell>
        </row>
        <row r="781">
          <cell r="A781">
            <v>39</v>
          </cell>
          <cell r="B781" t="str">
            <v>Werribee South</v>
          </cell>
          <cell r="C781">
            <v>0</v>
          </cell>
          <cell r="D781">
            <v>0</v>
          </cell>
          <cell r="E781">
            <v>0</v>
          </cell>
          <cell r="F781">
            <v>0</v>
          </cell>
          <cell r="G781" t="str">
            <v>Costas Pty Ltd</v>
          </cell>
          <cell r="H781">
            <v>200</v>
          </cell>
          <cell r="I781" t="str">
            <v>Fresh vegetable packing</v>
          </cell>
          <cell r="J781">
            <v>1</v>
          </cell>
          <cell r="K781">
            <v>1</v>
          </cell>
          <cell r="L781">
            <v>1</v>
          </cell>
          <cell r="M781">
            <v>1</v>
          </cell>
          <cell r="N781">
            <v>1</v>
          </cell>
          <cell r="O781">
            <v>1</v>
          </cell>
          <cell r="P781">
            <v>1</v>
          </cell>
          <cell r="Q781">
            <v>1</v>
          </cell>
          <cell r="R781">
            <v>1</v>
          </cell>
          <cell r="S781">
            <v>1</v>
          </cell>
          <cell r="T781">
            <v>1</v>
          </cell>
          <cell r="U781">
            <v>1</v>
          </cell>
          <cell r="V781">
            <v>1</v>
          </cell>
          <cell r="W781">
            <v>1</v>
          </cell>
          <cell r="X781">
            <v>1</v>
          </cell>
          <cell r="Y781">
            <v>1</v>
          </cell>
          <cell r="Z781">
            <v>1</v>
          </cell>
          <cell r="AA781">
            <v>1</v>
          </cell>
          <cell r="AB781">
            <v>1</v>
          </cell>
          <cell r="AC781">
            <v>1</v>
          </cell>
        </row>
        <row r="782">
          <cell r="A782">
            <v>39</v>
          </cell>
          <cell r="B782" t="str">
            <v>Werribee South</v>
          </cell>
          <cell r="C782">
            <v>0</v>
          </cell>
          <cell r="D782">
            <v>0</v>
          </cell>
          <cell r="E782">
            <v>0</v>
          </cell>
          <cell r="F782">
            <v>0</v>
          </cell>
          <cell r="G782" t="str">
            <v>Werribee Fresh</v>
          </cell>
          <cell r="H782">
            <v>200</v>
          </cell>
          <cell r="I782" t="str">
            <v>Fresh vegetable packing</v>
          </cell>
          <cell r="J782">
            <v>1</v>
          </cell>
          <cell r="K782">
            <v>1</v>
          </cell>
          <cell r="L782">
            <v>1</v>
          </cell>
          <cell r="M782">
            <v>1</v>
          </cell>
          <cell r="N782">
            <v>1</v>
          </cell>
          <cell r="O782">
            <v>1</v>
          </cell>
          <cell r="P782">
            <v>1</v>
          </cell>
          <cell r="Q782">
            <v>1</v>
          </cell>
          <cell r="R782">
            <v>1</v>
          </cell>
          <cell r="S782">
            <v>1</v>
          </cell>
          <cell r="T782">
            <v>1</v>
          </cell>
          <cell r="U782">
            <v>1</v>
          </cell>
          <cell r="V782">
            <v>1</v>
          </cell>
          <cell r="W782">
            <v>1</v>
          </cell>
          <cell r="X782">
            <v>1</v>
          </cell>
          <cell r="Y782">
            <v>1</v>
          </cell>
          <cell r="Z782">
            <v>1</v>
          </cell>
          <cell r="AA782">
            <v>1</v>
          </cell>
          <cell r="AB782">
            <v>1</v>
          </cell>
          <cell r="AC782">
            <v>1</v>
          </cell>
        </row>
        <row r="783">
          <cell r="A783">
            <v>46</v>
          </cell>
          <cell r="B783" t="str">
            <v>Little River</v>
          </cell>
          <cell r="C783">
            <v>0</v>
          </cell>
          <cell r="D783">
            <v>0</v>
          </cell>
          <cell r="E783">
            <v>0</v>
          </cell>
          <cell r="F783">
            <v>0</v>
          </cell>
          <cell r="G783" t="str">
            <v>Little River Hotel</v>
          </cell>
          <cell r="H783">
            <v>200</v>
          </cell>
          <cell r="I783" t="str">
            <v>Hotel</v>
          </cell>
          <cell r="J783">
            <v>1</v>
          </cell>
          <cell r="K783">
            <v>1</v>
          </cell>
          <cell r="L783">
            <v>1</v>
          </cell>
          <cell r="M783">
            <v>1</v>
          </cell>
          <cell r="N783">
            <v>1</v>
          </cell>
          <cell r="O783">
            <v>1</v>
          </cell>
          <cell r="P783">
            <v>1</v>
          </cell>
          <cell r="Q783">
            <v>1</v>
          </cell>
          <cell r="R783">
            <v>1</v>
          </cell>
          <cell r="S783">
            <v>1</v>
          </cell>
          <cell r="T783">
            <v>1</v>
          </cell>
          <cell r="U783">
            <v>1</v>
          </cell>
          <cell r="V783">
            <v>1</v>
          </cell>
          <cell r="W783">
            <v>1</v>
          </cell>
          <cell r="X783">
            <v>1</v>
          </cell>
          <cell r="Y783">
            <v>1</v>
          </cell>
          <cell r="Z783">
            <v>1</v>
          </cell>
          <cell r="AA783">
            <v>1</v>
          </cell>
          <cell r="AB783">
            <v>1</v>
          </cell>
          <cell r="AC783">
            <v>1</v>
          </cell>
        </row>
        <row r="784">
          <cell r="A784">
            <v>46</v>
          </cell>
          <cell r="B784" t="str">
            <v>Little River</v>
          </cell>
          <cell r="C784">
            <v>0</v>
          </cell>
          <cell r="D784">
            <v>0</v>
          </cell>
          <cell r="E784">
            <v>0</v>
          </cell>
          <cell r="F784">
            <v>0</v>
          </cell>
          <cell r="G784" t="str">
            <v>Little River Primary School</v>
          </cell>
          <cell r="H784">
            <v>200</v>
          </cell>
          <cell r="I784" t="str">
            <v>School</v>
          </cell>
          <cell r="J784">
            <v>1</v>
          </cell>
          <cell r="K784">
            <v>1</v>
          </cell>
          <cell r="L784">
            <v>1</v>
          </cell>
          <cell r="M784">
            <v>1</v>
          </cell>
          <cell r="N784">
            <v>1</v>
          </cell>
          <cell r="O784">
            <v>1</v>
          </cell>
          <cell r="P784">
            <v>1</v>
          </cell>
          <cell r="Q784">
            <v>1</v>
          </cell>
          <cell r="R784">
            <v>1</v>
          </cell>
          <cell r="S784">
            <v>1</v>
          </cell>
          <cell r="T784">
            <v>1</v>
          </cell>
          <cell r="U784">
            <v>1</v>
          </cell>
          <cell r="V784">
            <v>1</v>
          </cell>
          <cell r="W784">
            <v>1</v>
          </cell>
          <cell r="X784">
            <v>1</v>
          </cell>
          <cell r="Y784">
            <v>1</v>
          </cell>
          <cell r="Z784">
            <v>1</v>
          </cell>
          <cell r="AA784">
            <v>1</v>
          </cell>
          <cell r="AB784">
            <v>1</v>
          </cell>
          <cell r="AC784">
            <v>1</v>
          </cell>
        </row>
        <row r="785">
          <cell r="A785">
            <v>46</v>
          </cell>
          <cell r="B785" t="str">
            <v>Little River</v>
          </cell>
          <cell r="C785">
            <v>0</v>
          </cell>
          <cell r="D785">
            <v>0</v>
          </cell>
          <cell r="E785">
            <v>0</v>
          </cell>
          <cell r="F785">
            <v>0</v>
          </cell>
          <cell r="G785" t="str">
            <v>Hedt Engineering</v>
          </cell>
          <cell r="H785">
            <v>200</v>
          </cell>
          <cell r="I785" t="str">
            <v>Manufacturing &amp; Greenhouse</v>
          </cell>
          <cell r="J785">
            <v>1</v>
          </cell>
          <cell r="K785">
            <v>1</v>
          </cell>
          <cell r="L785">
            <v>1</v>
          </cell>
          <cell r="M785">
            <v>1</v>
          </cell>
          <cell r="N785">
            <v>1</v>
          </cell>
          <cell r="O785">
            <v>1</v>
          </cell>
          <cell r="P785">
            <v>1</v>
          </cell>
          <cell r="Q785">
            <v>1</v>
          </cell>
          <cell r="R785">
            <v>1</v>
          </cell>
          <cell r="S785">
            <v>1</v>
          </cell>
          <cell r="T785">
            <v>1</v>
          </cell>
          <cell r="U785">
            <v>1</v>
          </cell>
          <cell r="V785">
            <v>1</v>
          </cell>
          <cell r="W785">
            <v>1</v>
          </cell>
          <cell r="X785">
            <v>1</v>
          </cell>
          <cell r="Y785">
            <v>1</v>
          </cell>
          <cell r="Z785">
            <v>1</v>
          </cell>
          <cell r="AA785">
            <v>1</v>
          </cell>
          <cell r="AB785">
            <v>1</v>
          </cell>
          <cell r="AC785">
            <v>1</v>
          </cell>
        </row>
        <row r="786">
          <cell r="A786">
            <v>46</v>
          </cell>
          <cell r="B786" t="str">
            <v>Little River</v>
          </cell>
          <cell r="C786">
            <v>0</v>
          </cell>
          <cell r="D786">
            <v>0</v>
          </cell>
          <cell r="E786">
            <v>0</v>
          </cell>
          <cell r="F786">
            <v>0</v>
          </cell>
          <cell r="G786" t="str">
            <v>C&amp;J Dollan</v>
          </cell>
          <cell r="H786">
            <v>200</v>
          </cell>
          <cell r="I786" t="str">
            <v>LP gas supplies</v>
          </cell>
          <cell r="J786">
            <v>1</v>
          </cell>
          <cell r="K786">
            <v>1</v>
          </cell>
          <cell r="L786">
            <v>1</v>
          </cell>
          <cell r="M786">
            <v>1</v>
          </cell>
          <cell r="N786">
            <v>1</v>
          </cell>
          <cell r="O786">
            <v>1</v>
          </cell>
          <cell r="P786">
            <v>1</v>
          </cell>
          <cell r="Q786">
            <v>1</v>
          </cell>
          <cell r="R786">
            <v>1</v>
          </cell>
          <cell r="S786">
            <v>1</v>
          </cell>
          <cell r="T786">
            <v>1</v>
          </cell>
          <cell r="U786">
            <v>1</v>
          </cell>
          <cell r="V786">
            <v>1</v>
          </cell>
          <cell r="W786">
            <v>1</v>
          </cell>
          <cell r="X786">
            <v>1</v>
          </cell>
          <cell r="Y786">
            <v>1</v>
          </cell>
          <cell r="Z786">
            <v>1</v>
          </cell>
          <cell r="AA786">
            <v>1</v>
          </cell>
          <cell r="AB786">
            <v>1</v>
          </cell>
          <cell r="AC786">
            <v>1</v>
          </cell>
        </row>
        <row r="787">
          <cell r="A787">
            <v>46</v>
          </cell>
          <cell r="B787" t="str">
            <v>Little River</v>
          </cell>
          <cell r="C787">
            <v>0</v>
          </cell>
          <cell r="D787">
            <v>0</v>
          </cell>
          <cell r="E787">
            <v>0</v>
          </cell>
          <cell r="F787">
            <v>0</v>
          </cell>
          <cell r="G787" t="str">
            <v>Collins Hydroponics</v>
          </cell>
          <cell r="H787">
            <v>200</v>
          </cell>
          <cell r="I787" t="str">
            <v>Hydroponic tomatos</v>
          </cell>
          <cell r="J787">
            <v>1</v>
          </cell>
          <cell r="K787">
            <v>1</v>
          </cell>
          <cell r="L787">
            <v>1</v>
          </cell>
          <cell r="M787">
            <v>1</v>
          </cell>
          <cell r="N787">
            <v>1</v>
          </cell>
          <cell r="O787">
            <v>1</v>
          </cell>
          <cell r="P787">
            <v>1</v>
          </cell>
          <cell r="Q787">
            <v>1</v>
          </cell>
          <cell r="R787">
            <v>1</v>
          </cell>
          <cell r="S787">
            <v>1</v>
          </cell>
          <cell r="T787">
            <v>1</v>
          </cell>
          <cell r="U787">
            <v>1</v>
          </cell>
          <cell r="V787">
            <v>1</v>
          </cell>
          <cell r="W787">
            <v>1</v>
          </cell>
          <cell r="X787">
            <v>1</v>
          </cell>
          <cell r="Y787">
            <v>1</v>
          </cell>
          <cell r="Z787">
            <v>1</v>
          </cell>
          <cell r="AA787">
            <v>1</v>
          </cell>
          <cell r="AB787">
            <v>1</v>
          </cell>
          <cell r="AC787">
            <v>1</v>
          </cell>
        </row>
        <row r="788">
          <cell r="A788">
            <v>46</v>
          </cell>
          <cell r="B788" t="str">
            <v>Little River</v>
          </cell>
          <cell r="C788">
            <v>0</v>
          </cell>
          <cell r="D788">
            <v>0</v>
          </cell>
          <cell r="E788">
            <v>0</v>
          </cell>
          <cell r="F788">
            <v>0</v>
          </cell>
          <cell r="G788" t="str">
            <v>G&amp;H Parrish</v>
          </cell>
          <cell r="H788">
            <v>200</v>
          </cell>
          <cell r="I788" t="str">
            <v>Transport</v>
          </cell>
          <cell r="J788">
            <v>1</v>
          </cell>
          <cell r="K788">
            <v>1</v>
          </cell>
          <cell r="L788">
            <v>1</v>
          </cell>
          <cell r="M788">
            <v>1</v>
          </cell>
          <cell r="N788">
            <v>1</v>
          </cell>
          <cell r="O788">
            <v>1</v>
          </cell>
          <cell r="P788">
            <v>1</v>
          </cell>
          <cell r="Q788">
            <v>1</v>
          </cell>
          <cell r="R788">
            <v>1</v>
          </cell>
          <cell r="S788">
            <v>1</v>
          </cell>
          <cell r="T788">
            <v>1</v>
          </cell>
          <cell r="U788">
            <v>1</v>
          </cell>
          <cell r="V788">
            <v>1</v>
          </cell>
          <cell r="W788">
            <v>1</v>
          </cell>
          <cell r="X788">
            <v>1</v>
          </cell>
          <cell r="Y788">
            <v>1</v>
          </cell>
          <cell r="Z788">
            <v>1</v>
          </cell>
          <cell r="AA788">
            <v>1</v>
          </cell>
          <cell r="AB788">
            <v>1</v>
          </cell>
          <cell r="AC788">
            <v>1</v>
          </cell>
        </row>
        <row r="789">
          <cell r="A789">
            <v>46</v>
          </cell>
          <cell r="B789" t="str">
            <v>Little River</v>
          </cell>
          <cell r="C789">
            <v>0</v>
          </cell>
          <cell r="D789">
            <v>0</v>
          </cell>
          <cell r="E789">
            <v>0</v>
          </cell>
          <cell r="F789">
            <v>0</v>
          </cell>
          <cell r="G789" t="str">
            <v>Boomaroo Nursery</v>
          </cell>
          <cell r="H789">
            <v>200</v>
          </cell>
          <cell r="I789" t="str">
            <v>Seedling nursery</v>
          </cell>
          <cell r="J789">
            <v>1</v>
          </cell>
          <cell r="K789">
            <v>1</v>
          </cell>
          <cell r="L789">
            <v>1</v>
          </cell>
          <cell r="M789">
            <v>1</v>
          </cell>
          <cell r="N789">
            <v>1</v>
          </cell>
          <cell r="O789">
            <v>1</v>
          </cell>
          <cell r="P789">
            <v>1</v>
          </cell>
          <cell r="Q789">
            <v>1</v>
          </cell>
          <cell r="R789">
            <v>1</v>
          </cell>
          <cell r="S789">
            <v>1</v>
          </cell>
          <cell r="T789">
            <v>1</v>
          </cell>
          <cell r="U789">
            <v>1</v>
          </cell>
          <cell r="V789">
            <v>1</v>
          </cell>
          <cell r="W789">
            <v>1</v>
          </cell>
          <cell r="X789">
            <v>1</v>
          </cell>
          <cell r="Y789">
            <v>1</v>
          </cell>
          <cell r="Z789">
            <v>1</v>
          </cell>
          <cell r="AA789">
            <v>1</v>
          </cell>
          <cell r="AB789">
            <v>1</v>
          </cell>
          <cell r="AC789">
            <v>1</v>
          </cell>
        </row>
        <row r="790">
          <cell r="A790">
            <v>23</v>
          </cell>
          <cell r="B790" t="str">
            <v>Rockbank</v>
          </cell>
          <cell r="C790">
            <v>0</v>
          </cell>
          <cell r="D790">
            <v>0</v>
          </cell>
          <cell r="E790">
            <v>0</v>
          </cell>
          <cell r="F790">
            <v>0</v>
          </cell>
          <cell r="G790" t="str">
            <v>Rockbank Hall</v>
          </cell>
          <cell r="H790">
            <v>200</v>
          </cell>
          <cell r="I790" t="str">
            <v>Community</v>
          </cell>
          <cell r="J790">
            <v>1</v>
          </cell>
          <cell r="K790">
            <v>1</v>
          </cell>
          <cell r="L790">
            <v>1</v>
          </cell>
          <cell r="M790">
            <v>1</v>
          </cell>
          <cell r="N790">
            <v>1</v>
          </cell>
          <cell r="O790">
            <v>1</v>
          </cell>
          <cell r="P790">
            <v>1</v>
          </cell>
          <cell r="Q790">
            <v>1</v>
          </cell>
          <cell r="R790">
            <v>1</v>
          </cell>
          <cell r="S790">
            <v>1</v>
          </cell>
          <cell r="T790">
            <v>1</v>
          </cell>
          <cell r="U790">
            <v>1</v>
          </cell>
          <cell r="V790">
            <v>1</v>
          </cell>
          <cell r="W790">
            <v>1</v>
          </cell>
          <cell r="X790">
            <v>1</v>
          </cell>
          <cell r="Y790">
            <v>1</v>
          </cell>
          <cell r="Z790">
            <v>1</v>
          </cell>
          <cell r="AA790">
            <v>1</v>
          </cell>
          <cell r="AB790">
            <v>1</v>
          </cell>
          <cell r="AC790">
            <v>1</v>
          </cell>
        </row>
        <row r="791">
          <cell r="A791">
            <v>23</v>
          </cell>
          <cell r="B791" t="str">
            <v>Rockbank</v>
          </cell>
          <cell r="C791">
            <v>0</v>
          </cell>
          <cell r="D791">
            <v>0</v>
          </cell>
          <cell r="E791">
            <v>0</v>
          </cell>
          <cell r="F791">
            <v>0</v>
          </cell>
          <cell r="G791" t="str">
            <v>Rockbank Family Services</v>
          </cell>
          <cell r="H791">
            <v>200</v>
          </cell>
          <cell r="I791" t="str">
            <v>Community</v>
          </cell>
          <cell r="J791">
            <v>1</v>
          </cell>
          <cell r="K791">
            <v>1</v>
          </cell>
          <cell r="L791">
            <v>1</v>
          </cell>
          <cell r="M791">
            <v>1</v>
          </cell>
          <cell r="N791">
            <v>1</v>
          </cell>
          <cell r="O791">
            <v>1</v>
          </cell>
          <cell r="P791">
            <v>1</v>
          </cell>
          <cell r="Q791">
            <v>1</v>
          </cell>
          <cell r="R791">
            <v>1</v>
          </cell>
          <cell r="S791">
            <v>1</v>
          </cell>
          <cell r="T791">
            <v>1</v>
          </cell>
          <cell r="U791">
            <v>1</v>
          </cell>
          <cell r="V791">
            <v>1</v>
          </cell>
          <cell r="W791">
            <v>1</v>
          </cell>
          <cell r="X791">
            <v>1</v>
          </cell>
          <cell r="Y791">
            <v>1</v>
          </cell>
          <cell r="Z791">
            <v>1</v>
          </cell>
          <cell r="AA791">
            <v>1</v>
          </cell>
          <cell r="AB791">
            <v>1</v>
          </cell>
          <cell r="AC791">
            <v>1</v>
          </cell>
        </row>
        <row r="792">
          <cell r="A792">
            <v>23</v>
          </cell>
          <cell r="B792" t="str">
            <v>Rockbank</v>
          </cell>
          <cell r="C792">
            <v>0</v>
          </cell>
          <cell r="D792">
            <v>0</v>
          </cell>
          <cell r="E792">
            <v>0</v>
          </cell>
          <cell r="F792">
            <v>0</v>
          </cell>
          <cell r="G792" t="str">
            <v>Rockbank Football Club</v>
          </cell>
          <cell r="H792">
            <v>200</v>
          </cell>
          <cell r="I792" t="str">
            <v>Sporting</v>
          </cell>
          <cell r="J792">
            <v>1</v>
          </cell>
          <cell r="K792">
            <v>1</v>
          </cell>
          <cell r="L792">
            <v>1</v>
          </cell>
          <cell r="M792">
            <v>1</v>
          </cell>
          <cell r="N792">
            <v>1</v>
          </cell>
          <cell r="O792">
            <v>1</v>
          </cell>
          <cell r="P792">
            <v>1</v>
          </cell>
          <cell r="Q792">
            <v>1</v>
          </cell>
          <cell r="R792">
            <v>1</v>
          </cell>
          <cell r="S792">
            <v>1</v>
          </cell>
          <cell r="T792">
            <v>1</v>
          </cell>
          <cell r="U792">
            <v>1</v>
          </cell>
          <cell r="V792">
            <v>1</v>
          </cell>
          <cell r="W792">
            <v>1</v>
          </cell>
          <cell r="X792">
            <v>1</v>
          </cell>
          <cell r="Y792">
            <v>1</v>
          </cell>
          <cell r="Z792">
            <v>1</v>
          </cell>
          <cell r="AA792">
            <v>1</v>
          </cell>
          <cell r="AB792">
            <v>1</v>
          </cell>
          <cell r="AC792">
            <v>1</v>
          </cell>
        </row>
        <row r="793">
          <cell r="A793">
            <v>23</v>
          </cell>
          <cell r="B793" t="str">
            <v>Rockbank</v>
          </cell>
          <cell r="C793">
            <v>0</v>
          </cell>
          <cell r="D793">
            <v>0</v>
          </cell>
          <cell r="E793">
            <v>0</v>
          </cell>
          <cell r="F793">
            <v>0</v>
          </cell>
          <cell r="G793" t="str">
            <v>Living Springs Baptist Church</v>
          </cell>
          <cell r="H793">
            <v>200</v>
          </cell>
          <cell r="I793" t="str">
            <v>Religious</v>
          </cell>
          <cell r="J793">
            <v>1</v>
          </cell>
          <cell r="K793">
            <v>1</v>
          </cell>
          <cell r="L793">
            <v>1</v>
          </cell>
          <cell r="M793">
            <v>1</v>
          </cell>
          <cell r="N793">
            <v>1</v>
          </cell>
          <cell r="O793">
            <v>1</v>
          </cell>
          <cell r="P793">
            <v>1</v>
          </cell>
          <cell r="Q793">
            <v>1</v>
          </cell>
          <cell r="R793">
            <v>1</v>
          </cell>
          <cell r="S793">
            <v>1</v>
          </cell>
          <cell r="T793">
            <v>1</v>
          </cell>
          <cell r="U793">
            <v>1</v>
          </cell>
          <cell r="V793">
            <v>1</v>
          </cell>
          <cell r="W793">
            <v>1</v>
          </cell>
          <cell r="X793">
            <v>1</v>
          </cell>
          <cell r="Y793">
            <v>1</v>
          </cell>
          <cell r="Z793">
            <v>1</v>
          </cell>
          <cell r="AA793">
            <v>1</v>
          </cell>
          <cell r="AB793">
            <v>1</v>
          </cell>
          <cell r="AC793">
            <v>1</v>
          </cell>
        </row>
        <row r="794">
          <cell r="A794">
            <v>23</v>
          </cell>
          <cell r="B794" t="str">
            <v>Rockbank</v>
          </cell>
          <cell r="C794">
            <v>0</v>
          </cell>
          <cell r="D794">
            <v>0</v>
          </cell>
          <cell r="E794">
            <v>0</v>
          </cell>
          <cell r="F794">
            <v>0</v>
          </cell>
          <cell r="G794" t="str">
            <v>Rockbank General Store</v>
          </cell>
          <cell r="H794">
            <v>200</v>
          </cell>
          <cell r="I794" t="str">
            <v>Commercial</v>
          </cell>
          <cell r="J794">
            <v>1</v>
          </cell>
          <cell r="K794">
            <v>1</v>
          </cell>
          <cell r="L794">
            <v>1</v>
          </cell>
          <cell r="M794">
            <v>1</v>
          </cell>
          <cell r="N794">
            <v>1</v>
          </cell>
          <cell r="O794">
            <v>1</v>
          </cell>
          <cell r="P794">
            <v>1</v>
          </cell>
          <cell r="Q794">
            <v>1</v>
          </cell>
          <cell r="R794">
            <v>1</v>
          </cell>
          <cell r="S794">
            <v>1</v>
          </cell>
          <cell r="T794">
            <v>1</v>
          </cell>
          <cell r="U794">
            <v>1</v>
          </cell>
          <cell r="V794">
            <v>1</v>
          </cell>
          <cell r="W794">
            <v>1</v>
          </cell>
          <cell r="X794">
            <v>1</v>
          </cell>
          <cell r="Y794">
            <v>1</v>
          </cell>
          <cell r="Z794">
            <v>1</v>
          </cell>
          <cell r="AA794">
            <v>1</v>
          </cell>
          <cell r="AB794">
            <v>1</v>
          </cell>
          <cell r="AC794">
            <v>1</v>
          </cell>
        </row>
        <row r="795">
          <cell r="A795">
            <v>23</v>
          </cell>
          <cell r="B795" t="str">
            <v>Rockbank</v>
          </cell>
          <cell r="C795">
            <v>0</v>
          </cell>
          <cell r="D795">
            <v>0</v>
          </cell>
          <cell r="E795">
            <v>0</v>
          </cell>
          <cell r="F795">
            <v>0</v>
          </cell>
          <cell r="G795" t="str">
            <v>Rockbank Primary School</v>
          </cell>
          <cell r="H795">
            <v>200</v>
          </cell>
          <cell r="I795" t="str">
            <v>School</v>
          </cell>
          <cell r="J795">
            <v>1</v>
          </cell>
          <cell r="K795">
            <v>1</v>
          </cell>
          <cell r="L795">
            <v>1</v>
          </cell>
          <cell r="M795">
            <v>1</v>
          </cell>
          <cell r="N795">
            <v>1</v>
          </cell>
          <cell r="O795">
            <v>1</v>
          </cell>
          <cell r="P795">
            <v>1</v>
          </cell>
          <cell r="Q795">
            <v>1</v>
          </cell>
          <cell r="R795">
            <v>1</v>
          </cell>
          <cell r="S795">
            <v>1</v>
          </cell>
          <cell r="T795">
            <v>1</v>
          </cell>
          <cell r="U795">
            <v>1</v>
          </cell>
          <cell r="V795">
            <v>1</v>
          </cell>
          <cell r="W795">
            <v>1</v>
          </cell>
          <cell r="X795">
            <v>1</v>
          </cell>
          <cell r="Y795">
            <v>1</v>
          </cell>
          <cell r="Z795">
            <v>1</v>
          </cell>
          <cell r="AA795">
            <v>1</v>
          </cell>
          <cell r="AB795">
            <v>1</v>
          </cell>
          <cell r="AC795">
            <v>1</v>
          </cell>
        </row>
        <row r="796">
          <cell r="A796">
            <v>23</v>
          </cell>
          <cell r="B796" t="str">
            <v>Rockbank</v>
          </cell>
          <cell r="C796">
            <v>0</v>
          </cell>
          <cell r="D796">
            <v>0</v>
          </cell>
          <cell r="E796">
            <v>0</v>
          </cell>
          <cell r="F796">
            <v>0</v>
          </cell>
          <cell r="G796" t="str">
            <v>Rockbank stockfeed</v>
          </cell>
          <cell r="H796">
            <v>200</v>
          </cell>
          <cell r="I796" t="str">
            <v>Commercial</v>
          </cell>
          <cell r="J796">
            <v>1</v>
          </cell>
          <cell r="K796">
            <v>1</v>
          </cell>
          <cell r="L796">
            <v>1</v>
          </cell>
          <cell r="M796">
            <v>1</v>
          </cell>
          <cell r="N796">
            <v>1</v>
          </cell>
          <cell r="O796">
            <v>1</v>
          </cell>
          <cell r="P796">
            <v>1</v>
          </cell>
          <cell r="Q796">
            <v>1</v>
          </cell>
          <cell r="R796">
            <v>1</v>
          </cell>
          <cell r="S796">
            <v>1</v>
          </cell>
          <cell r="T796">
            <v>1</v>
          </cell>
          <cell r="U796">
            <v>1</v>
          </cell>
          <cell r="V796">
            <v>1</v>
          </cell>
          <cell r="W796">
            <v>1</v>
          </cell>
          <cell r="X796">
            <v>1</v>
          </cell>
          <cell r="Y796">
            <v>1</v>
          </cell>
          <cell r="Z796">
            <v>1</v>
          </cell>
          <cell r="AA796">
            <v>1</v>
          </cell>
          <cell r="AB796">
            <v>1</v>
          </cell>
          <cell r="AC796">
            <v>1</v>
          </cell>
        </row>
        <row r="797">
          <cell r="A797">
            <v>23</v>
          </cell>
          <cell r="B797" t="str">
            <v>Rockbank</v>
          </cell>
          <cell r="C797">
            <v>0</v>
          </cell>
          <cell r="D797">
            <v>0</v>
          </cell>
          <cell r="E797">
            <v>0</v>
          </cell>
          <cell r="F797">
            <v>0</v>
          </cell>
          <cell r="G797" t="str">
            <v>Godings Machinery</v>
          </cell>
          <cell r="H797">
            <v>200</v>
          </cell>
          <cell r="I797" t="str">
            <v>Agricultural Machinery</v>
          </cell>
          <cell r="J797">
            <v>1</v>
          </cell>
          <cell r="K797">
            <v>1</v>
          </cell>
          <cell r="L797">
            <v>1</v>
          </cell>
          <cell r="M797">
            <v>1</v>
          </cell>
          <cell r="N797">
            <v>1</v>
          </cell>
          <cell r="O797">
            <v>1</v>
          </cell>
          <cell r="P797">
            <v>1</v>
          </cell>
          <cell r="Q797">
            <v>1</v>
          </cell>
          <cell r="R797">
            <v>1</v>
          </cell>
          <cell r="S797">
            <v>1</v>
          </cell>
          <cell r="T797">
            <v>1</v>
          </cell>
          <cell r="U797">
            <v>1</v>
          </cell>
          <cell r="V797">
            <v>1</v>
          </cell>
          <cell r="W797">
            <v>1</v>
          </cell>
          <cell r="X797">
            <v>1</v>
          </cell>
          <cell r="Y797">
            <v>1</v>
          </cell>
          <cell r="Z797">
            <v>1</v>
          </cell>
          <cell r="AA797">
            <v>1</v>
          </cell>
          <cell r="AB797">
            <v>1</v>
          </cell>
          <cell r="AC797">
            <v>1</v>
          </cell>
        </row>
        <row r="798">
          <cell r="A798">
            <v>23</v>
          </cell>
          <cell r="B798" t="str">
            <v>Rockbank</v>
          </cell>
          <cell r="C798">
            <v>0</v>
          </cell>
          <cell r="D798">
            <v>0</v>
          </cell>
          <cell r="E798">
            <v>0</v>
          </cell>
          <cell r="F798">
            <v>0</v>
          </cell>
          <cell r="G798" t="str">
            <v>Mobil Service Station</v>
          </cell>
          <cell r="H798">
            <v>200</v>
          </cell>
          <cell r="I798" t="str">
            <v>Commercial</v>
          </cell>
          <cell r="J798">
            <v>1</v>
          </cell>
          <cell r="K798">
            <v>1</v>
          </cell>
          <cell r="L798">
            <v>1</v>
          </cell>
          <cell r="M798">
            <v>1</v>
          </cell>
          <cell r="N798">
            <v>1</v>
          </cell>
          <cell r="O798">
            <v>1</v>
          </cell>
          <cell r="P798">
            <v>1</v>
          </cell>
          <cell r="Q798">
            <v>1</v>
          </cell>
          <cell r="R798">
            <v>1</v>
          </cell>
          <cell r="S798">
            <v>1</v>
          </cell>
          <cell r="T798">
            <v>1</v>
          </cell>
          <cell r="U798">
            <v>1</v>
          </cell>
          <cell r="V798">
            <v>1</v>
          </cell>
          <cell r="W798">
            <v>1</v>
          </cell>
          <cell r="X798">
            <v>1</v>
          </cell>
          <cell r="Y798">
            <v>1</v>
          </cell>
          <cell r="Z798">
            <v>1</v>
          </cell>
          <cell r="AA798">
            <v>1</v>
          </cell>
          <cell r="AB798">
            <v>1</v>
          </cell>
          <cell r="AC798">
            <v>1</v>
          </cell>
        </row>
        <row r="799">
          <cell r="A799">
            <v>28</v>
          </cell>
          <cell r="B799" t="str">
            <v>Birregurra</v>
          </cell>
          <cell r="C799">
            <v>0</v>
          </cell>
          <cell r="D799">
            <v>0</v>
          </cell>
          <cell r="E799">
            <v>0</v>
          </cell>
          <cell r="F799">
            <v>0</v>
          </cell>
          <cell r="G799" t="str">
            <v>WH Bennett &amp; Sons</v>
          </cell>
          <cell r="H799">
            <v>200</v>
          </cell>
          <cell r="I799" t="str">
            <v>Dry Mill</v>
          </cell>
          <cell r="J799">
            <v>1</v>
          </cell>
          <cell r="K799">
            <v>1</v>
          </cell>
          <cell r="L799">
            <v>1</v>
          </cell>
          <cell r="M799">
            <v>1</v>
          </cell>
          <cell r="N799">
            <v>1</v>
          </cell>
          <cell r="O799">
            <v>1</v>
          </cell>
          <cell r="P799">
            <v>1</v>
          </cell>
          <cell r="Q799">
            <v>1</v>
          </cell>
          <cell r="R799">
            <v>1</v>
          </cell>
          <cell r="S799">
            <v>1</v>
          </cell>
          <cell r="T799">
            <v>1</v>
          </cell>
          <cell r="U799">
            <v>1</v>
          </cell>
          <cell r="V799">
            <v>1</v>
          </cell>
          <cell r="W799">
            <v>1</v>
          </cell>
          <cell r="X799">
            <v>1</v>
          </cell>
          <cell r="Y799">
            <v>1</v>
          </cell>
          <cell r="Z799">
            <v>1</v>
          </cell>
          <cell r="AA799">
            <v>1</v>
          </cell>
          <cell r="AB799">
            <v>1</v>
          </cell>
          <cell r="AC799">
            <v>1</v>
          </cell>
        </row>
        <row r="800">
          <cell r="A800">
            <v>28</v>
          </cell>
          <cell r="B800" t="str">
            <v>Birregurra</v>
          </cell>
          <cell r="C800">
            <v>0</v>
          </cell>
          <cell r="D800">
            <v>0</v>
          </cell>
          <cell r="E800">
            <v>0</v>
          </cell>
          <cell r="F800">
            <v>0</v>
          </cell>
          <cell r="G800" t="str">
            <v>Otway Hardwood Pty Ltd</v>
          </cell>
          <cell r="H800">
            <v>200</v>
          </cell>
          <cell r="I800" t="str">
            <v>Dry Mill</v>
          </cell>
          <cell r="J800">
            <v>1</v>
          </cell>
          <cell r="K800">
            <v>1</v>
          </cell>
          <cell r="L800">
            <v>1</v>
          </cell>
          <cell r="M800">
            <v>1</v>
          </cell>
          <cell r="N800">
            <v>1</v>
          </cell>
          <cell r="O800">
            <v>1</v>
          </cell>
          <cell r="P800">
            <v>1</v>
          </cell>
          <cell r="Q800">
            <v>1</v>
          </cell>
          <cell r="R800">
            <v>1</v>
          </cell>
          <cell r="S800">
            <v>1</v>
          </cell>
          <cell r="T800">
            <v>1</v>
          </cell>
          <cell r="U800">
            <v>1</v>
          </cell>
          <cell r="V800">
            <v>1</v>
          </cell>
          <cell r="W800">
            <v>1</v>
          </cell>
          <cell r="X800">
            <v>1</v>
          </cell>
          <cell r="Y800">
            <v>1</v>
          </cell>
          <cell r="Z800">
            <v>1</v>
          </cell>
          <cell r="AA800">
            <v>1</v>
          </cell>
          <cell r="AB800">
            <v>1</v>
          </cell>
          <cell r="AC800">
            <v>1</v>
          </cell>
        </row>
        <row r="801">
          <cell r="A801">
            <v>28</v>
          </cell>
          <cell r="B801" t="str">
            <v>Birregurra</v>
          </cell>
          <cell r="C801">
            <v>0</v>
          </cell>
          <cell r="D801">
            <v>0</v>
          </cell>
          <cell r="E801">
            <v>0</v>
          </cell>
          <cell r="F801">
            <v>0</v>
          </cell>
          <cell r="G801" t="str">
            <v>Bowen Motors</v>
          </cell>
          <cell r="H801">
            <v>200</v>
          </cell>
          <cell r="I801" t="str">
            <v>Car Repairs</v>
          </cell>
          <cell r="J801">
            <v>1</v>
          </cell>
          <cell r="K801">
            <v>1</v>
          </cell>
          <cell r="L801">
            <v>1</v>
          </cell>
          <cell r="M801">
            <v>1</v>
          </cell>
          <cell r="N801">
            <v>1</v>
          </cell>
          <cell r="O801">
            <v>1</v>
          </cell>
          <cell r="P801">
            <v>1</v>
          </cell>
          <cell r="Q801">
            <v>1</v>
          </cell>
          <cell r="R801">
            <v>1</v>
          </cell>
          <cell r="S801">
            <v>1</v>
          </cell>
          <cell r="T801">
            <v>1</v>
          </cell>
          <cell r="U801">
            <v>1</v>
          </cell>
          <cell r="V801">
            <v>1</v>
          </cell>
          <cell r="W801">
            <v>1</v>
          </cell>
          <cell r="X801">
            <v>1</v>
          </cell>
          <cell r="Y801">
            <v>1</v>
          </cell>
          <cell r="Z801">
            <v>1</v>
          </cell>
          <cell r="AA801">
            <v>1</v>
          </cell>
          <cell r="AB801">
            <v>1</v>
          </cell>
          <cell r="AC801">
            <v>1</v>
          </cell>
        </row>
        <row r="802">
          <cell r="A802">
            <v>28</v>
          </cell>
          <cell r="B802" t="str">
            <v>Birregurra</v>
          </cell>
          <cell r="C802">
            <v>0</v>
          </cell>
          <cell r="D802">
            <v>0</v>
          </cell>
          <cell r="E802">
            <v>0</v>
          </cell>
          <cell r="F802">
            <v>0</v>
          </cell>
          <cell r="G802" t="str">
            <v>Ard Mohr</v>
          </cell>
          <cell r="H802">
            <v>200</v>
          </cell>
          <cell r="I802" t="str">
            <v>Fundraising</v>
          </cell>
          <cell r="J802">
            <v>1</v>
          </cell>
          <cell r="K802">
            <v>1</v>
          </cell>
          <cell r="L802">
            <v>1</v>
          </cell>
          <cell r="M802">
            <v>1</v>
          </cell>
          <cell r="N802">
            <v>1</v>
          </cell>
          <cell r="O802">
            <v>1</v>
          </cell>
          <cell r="P802">
            <v>1</v>
          </cell>
          <cell r="Q802">
            <v>1</v>
          </cell>
          <cell r="R802">
            <v>1</v>
          </cell>
          <cell r="S802">
            <v>1</v>
          </cell>
          <cell r="T802">
            <v>1</v>
          </cell>
          <cell r="U802">
            <v>1</v>
          </cell>
          <cell r="V802">
            <v>1</v>
          </cell>
          <cell r="W802">
            <v>1</v>
          </cell>
          <cell r="X802">
            <v>1</v>
          </cell>
          <cell r="Y802">
            <v>1</v>
          </cell>
          <cell r="Z802">
            <v>1</v>
          </cell>
          <cell r="AA802">
            <v>1</v>
          </cell>
          <cell r="AB802">
            <v>1</v>
          </cell>
          <cell r="AC802">
            <v>1</v>
          </cell>
        </row>
        <row r="803">
          <cell r="A803">
            <v>28</v>
          </cell>
          <cell r="B803" t="str">
            <v>Birregurra</v>
          </cell>
          <cell r="C803">
            <v>0</v>
          </cell>
          <cell r="D803">
            <v>0</v>
          </cell>
          <cell r="E803">
            <v>0</v>
          </cell>
          <cell r="F803">
            <v>0</v>
          </cell>
          <cell r="G803" t="str">
            <v>Outback Trading Co</v>
          </cell>
          <cell r="H803">
            <v>200</v>
          </cell>
          <cell r="I803" t="str">
            <v>Farm Retail</v>
          </cell>
          <cell r="J803">
            <v>1</v>
          </cell>
          <cell r="K803">
            <v>1</v>
          </cell>
          <cell r="L803">
            <v>1</v>
          </cell>
          <cell r="M803">
            <v>1</v>
          </cell>
          <cell r="N803">
            <v>1</v>
          </cell>
          <cell r="O803">
            <v>1</v>
          </cell>
          <cell r="P803">
            <v>1</v>
          </cell>
          <cell r="Q803">
            <v>1</v>
          </cell>
          <cell r="R803">
            <v>1</v>
          </cell>
          <cell r="S803">
            <v>1</v>
          </cell>
          <cell r="T803">
            <v>1</v>
          </cell>
          <cell r="U803">
            <v>1</v>
          </cell>
          <cell r="V803">
            <v>1</v>
          </cell>
          <cell r="W803">
            <v>1</v>
          </cell>
          <cell r="X803">
            <v>1</v>
          </cell>
          <cell r="Y803">
            <v>1</v>
          </cell>
          <cell r="Z803">
            <v>1</v>
          </cell>
          <cell r="AA803">
            <v>1</v>
          </cell>
          <cell r="AB803">
            <v>1</v>
          </cell>
          <cell r="AC803">
            <v>1</v>
          </cell>
        </row>
        <row r="804">
          <cell r="A804">
            <v>28</v>
          </cell>
          <cell r="B804" t="str">
            <v>Birregurra</v>
          </cell>
          <cell r="C804">
            <v>0</v>
          </cell>
          <cell r="D804">
            <v>0</v>
          </cell>
          <cell r="E804">
            <v>0</v>
          </cell>
          <cell r="F804">
            <v>0</v>
          </cell>
          <cell r="G804" t="str">
            <v>Jorandah's</v>
          </cell>
          <cell r="H804">
            <v>200</v>
          </cell>
          <cell r="I804" t="str">
            <v>Restaurant</v>
          </cell>
          <cell r="J804">
            <v>1</v>
          </cell>
          <cell r="K804">
            <v>1</v>
          </cell>
          <cell r="L804">
            <v>1</v>
          </cell>
          <cell r="M804">
            <v>1</v>
          </cell>
          <cell r="N804">
            <v>1</v>
          </cell>
          <cell r="O804">
            <v>1</v>
          </cell>
          <cell r="P804">
            <v>1</v>
          </cell>
          <cell r="Q804">
            <v>1</v>
          </cell>
          <cell r="R804">
            <v>1</v>
          </cell>
          <cell r="S804">
            <v>1</v>
          </cell>
          <cell r="T804">
            <v>1</v>
          </cell>
          <cell r="U804">
            <v>1</v>
          </cell>
          <cell r="V804">
            <v>1</v>
          </cell>
          <cell r="W804">
            <v>1</v>
          </cell>
          <cell r="X804">
            <v>1</v>
          </cell>
          <cell r="Y804">
            <v>1</v>
          </cell>
          <cell r="Z804">
            <v>1</v>
          </cell>
          <cell r="AA804">
            <v>1</v>
          </cell>
          <cell r="AB804">
            <v>1</v>
          </cell>
          <cell r="AC804">
            <v>1</v>
          </cell>
        </row>
        <row r="805">
          <cell r="A805">
            <v>28</v>
          </cell>
          <cell r="B805" t="str">
            <v>Birregurra</v>
          </cell>
          <cell r="C805">
            <v>0</v>
          </cell>
          <cell r="D805">
            <v>0</v>
          </cell>
          <cell r="E805">
            <v>0</v>
          </cell>
          <cell r="F805">
            <v>0</v>
          </cell>
          <cell r="G805" t="str">
            <v>Royal Mail Hotel</v>
          </cell>
          <cell r="H805">
            <v>200</v>
          </cell>
          <cell r="I805" t="str">
            <v>Hotel</v>
          </cell>
          <cell r="J805">
            <v>1</v>
          </cell>
          <cell r="K805">
            <v>1</v>
          </cell>
          <cell r="L805">
            <v>1</v>
          </cell>
          <cell r="M805">
            <v>1</v>
          </cell>
          <cell r="N805">
            <v>1</v>
          </cell>
          <cell r="O805">
            <v>1</v>
          </cell>
          <cell r="P805">
            <v>1</v>
          </cell>
          <cell r="Q805">
            <v>1</v>
          </cell>
          <cell r="R805">
            <v>1</v>
          </cell>
          <cell r="S805">
            <v>1</v>
          </cell>
          <cell r="T805">
            <v>1</v>
          </cell>
          <cell r="U805">
            <v>1</v>
          </cell>
          <cell r="V805">
            <v>1</v>
          </cell>
          <cell r="W805">
            <v>1</v>
          </cell>
          <cell r="X805">
            <v>1</v>
          </cell>
          <cell r="Y805">
            <v>1</v>
          </cell>
          <cell r="Z805">
            <v>1</v>
          </cell>
          <cell r="AA805">
            <v>1</v>
          </cell>
          <cell r="AB805">
            <v>1</v>
          </cell>
          <cell r="AC805">
            <v>1</v>
          </cell>
        </row>
        <row r="806">
          <cell r="A806">
            <v>28</v>
          </cell>
          <cell r="B806" t="str">
            <v>Birregurra</v>
          </cell>
          <cell r="C806">
            <v>0</v>
          </cell>
          <cell r="D806">
            <v>0</v>
          </cell>
          <cell r="E806">
            <v>0</v>
          </cell>
          <cell r="F806">
            <v>0</v>
          </cell>
          <cell r="G806" t="str">
            <v>Ugly Stuff Antiques &amp; Collectables</v>
          </cell>
          <cell r="H806">
            <v>200</v>
          </cell>
          <cell r="I806" t="str">
            <v>Antiques</v>
          </cell>
          <cell r="J806">
            <v>1</v>
          </cell>
          <cell r="K806">
            <v>1</v>
          </cell>
          <cell r="L806">
            <v>1</v>
          </cell>
          <cell r="M806">
            <v>1</v>
          </cell>
          <cell r="N806">
            <v>1</v>
          </cell>
          <cell r="O806">
            <v>1</v>
          </cell>
          <cell r="P806">
            <v>1</v>
          </cell>
          <cell r="Q806">
            <v>1</v>
          </cell>
          <cell r="R806">
            <v>1</v>
          </cell>
          <cell r="S806">
            <v>1</v>
          </cell>
          <cell r="T806">
            <v>1</v>
          </cell>
          <cell r="U806">
            <v>1</v>
          </cell>
          <cell r="V806">
            <v>1</v>
          </cell>
          <cell r="W806">
            <v>1</v>
          </cell>
          <cell r="X806">
            <v>1</v>
          </cell>
          <cell r="Y806">
            <v>1</v>
          </cell>
          <cell r="Z806">
            <v>1</v>
          </cell>
          <cell r="AA806">
            <v>1</v>
          </cell>
          <cell r="AB806">
            <v>1</v>
          </cell>
          <cell r="AC806">
            <v>1</v>
          </cell>
        </row>
        <row r="807">
          <cell r="A807">
            <v>28</v>
          </cell>
          <cell r="B807" t="str">
            <v>Birregurra</v>
          </cell>
          <cell r="C807">
            <v>0</v>
          </cell>
          <cell r="D807">
            <v>0</v>
          </cell>
          <cell r="E807">
            <v>0</v>
          </cell>
          <cell r="F807">
            <v>0</v>
          </cell>
          <cell r="G807" t="str">
            <v>Birregurra General Store</v>
          </cell>
          <cell r="H807">
            <v>200</v>
          </cell>
          <cell r="I807" t="str">
            <v>General Store</v>
          </cell>
          <cell r="J807">
            <v>1</v>
          </cell>
          <cell r="K807">
            <v>1</v>
          </cell>
          <cell r="L807">
            <v>1</v>
          </cell>
          <cell r="M807">
            <v>1</v>
          </cell>
          <cell r="N807">
            <v>1</v>
          </cell>
          <cell r="O807">
            <v>1</v>
          </cell>
          <cell r="P807">
            <v>1</v>
          </cell>
          <cell r="Q807">
            <v>1</v>
          </cell>
          <cell r="R807">
            <v>1</v>
          </cell>
          <cell r="S807">
            <v>1</v>
          </cell>
          <cell r="T807">
            <v>1</v>
          </cell>
          <cell r="U807">
            <v>1</v>
          </cell>
          <cell r="V807">
            <v>1</v>
          </cell>
          <cell r="W807">
            <v>1</v>
          </cell>
          <cell r="X807">
            <v>1</v>
          </cell>
          <cell r="Y807">
            <v>1</v>
          </cell>
          <cell r="Z807">
            <v>1</v>
          </cell>
          <cell r="AA807">
            <v>1</v>
          </cell>
          <cell r="AB807">
            <v>1</v>
          </cell>
          <cell r="AC807">
            <v>1</v>
          </cell>
        </row>
        <row r="808">
          <cell r="A808">
            <v>28</v>
          </cell>
          <cell r="B808" t="str">
            <v>Birregurra</v>
          </cell>
          <cell r="C808">
            <v>0</v>
          </cell>
          <cell r="D808">
            <v>0</v>
          </cell>
          <cell r="E808">
            <v>0</v>
          </cell>
          <cell r="F808">
            <v>0</v>
          </cell>
          <cell r="G808" t="str">
            <v>Birregurra Rural Transaction Centre</v>
          </cell>
          <cell r="H808">
            <v>200</v>
          </cell>
          <cell r="I808" t="str">
            <v>Postal</v>
          </cell>
          <cell r="J808">
            <v>1</v>
          </cell>
          <cell r="K808">
            <v>1</v>
          </cell>
          <cell r="L808">
            <v>1</v>
          </cell>
          <cell r="M808">
            <v>1</v>
          </cell>
          <cell r="N808">
            <v>1</v>
          </cell>
          <cell r="O808">
            <v>1</v>
          </cell>
          <cell r="P808">
            <v>1</v>
          </cell>
          <cell r="Q808">
            <v>1</v>
          </cell>
          <cell r="R808">
            <v>1</v>
          </cell>
          <cell r="S808">
            <v>1</v>
          </cell>
          <cell r="T808">
            <v>1</v>
          </cell>
          <cell r="U808">
            <v>1</v>
          </cell>
          <cell r="V808">
            <v>1</v>
          </cell>
          <cell r="W808">
            <v>1</v>
          </cell>
          <cell r="X808">
            <v>1</v>
          </cell>
          <cell r="Y808">
            <v>1</v>
          </cell>
          <cell r="Z808">
            <v>1</v>
          </cell>
          <cell r="AA808">
            <v>1</v>
          </cell>
          <cell r="AB808">
            <v>1</v>
          </cell>
          <cell r="AC808">
            <v>1</v>
          </cell>
        </row>
        <row r="809">
          <cell r="A809">
            <v>28</v>
          </cell>
          <cell r="B809" t="str">
            <v>Birregurra</v>
          </cell>
          <cell r="C809">
            <v>0</v>
          </cell>
          <cell r="D809">
            <v>0</v>
          </cell>
          <cell r="E809">
            <v>0</v>
          </cell>
          <cell r="F809">
            <v>0</v>
          </cell>
          <cell r="G809" t="str">
            <v>Birregurra Tea Rooms</v>
          </cell>
          <cell r="H809">
            <v>200</v>
          </cell>
          <cell r="I809" t="str">
            <v>Retail</v>
          </cell>
          <cell r="J809">
            <v>1</v>
          </cell>
          <cell r="K809">
            <v>1</v>
          </cell>
          <cell r="L809">
            <v>1</v>
          </cell>
          <cell r="M809">
            <v>1</v>
          </cell>
          <cell r="N809">
            <v>1</v>
          </cell>
          <cell r="O809">
            <v>1</v>
          </cell>
          <cell r="P809">
            <v>1</v>
          </cell>
          <cell r="Q809">
            <v>1</v>
          </cell>
          <cell r="R809">
            <v>1</v>
          </cell>
          <cell r="S809">
            <v>1</v>
          </cell>
          <cell r="T809">
            <v>1</v>
          </cell>
          <cell r="U809">
            <v>1</v>
          </cell>
          <cell r="V809">
            <v>1</v>
          </cell>
          <cell r="W809">
            <v>1</v>
          </cell>
          <cell r="X809">
            <v>1</v>
          </cell>
          <cell r="Y809">
            <v>1</v>
          </cell>
          <cell r="Z809">
            <v>1</v>
          </cell>
          <cell r="AA809">
            <v>1</v>
          </cell>
          <cell r="AB809">
            <v>1</v>
          </cell>
          <cell r="AC809">
            <v>1</v>
          </cell>
        </row>
        <row r="810">
          <cell r="A810">
            <v>28</v>
          </cell>
          <cell r="B810" t="str">
            <v>Birregurra</v>
          </cell>
          <cell r="C810">
            <v>0</v>
          </cell>
          <cell r="D810">
            <v>0</v>
          </cell>
          <cell r="E810">
            <v>0</v>
          </cell>
          <cell r="F810">
            <v>0</v>
          </cell>
          <cell r="G810" t="str">
            <v>Barbara's Hair Cottage</v>
          </cell>
          <cell r="H810">
            <v>200</v>
          </cell>
          <cell r="I810" t="str">
            <v>Hairdressing</v>
          </cell>
          <cell r="J810">
            <v>1</v>
          </cell>
          <cell r="K810">
            <v>1</v>
          </cell>
          <cell r="L810">
            <v>1</v>
          </cell>
          <cell r="M810">
            <v>1</v>
          </cell>
          <cell r="N810">
            <v>1</v>
          </cell>
          <cell r="O810">
            <v>1</v>
          </cell>
          <cell r="P810">
            <v>1</v>
          </cell>
          <cell r="Q810">
            <v>1</v>
          </cell>
          <cell r="R810">
            <v>1</v>
          </cell>
          <cell r="S810">
            <v>1</v>
          </cell>
          <cell r="T810">
            <v>1</v>
          </cell>
          <cell r="U810">
            <v>1</v>
          </cell>
          <cell r="V810">
            <v>1</v>
          </cell>
          <cell r="W810">
            <v>1</v>
          </cell>
          <cell r="X810">
            <v>1</v>
          </cell>
          <cell r="Y810">
            <v>1</v>
          </cell>
          <cell r="Z810">
            <v>1</v>
          </cell>
          <cell r="AA810">
            <v>1</v>
          </cell>
          <cell r="AB810">
            <v>1</v>
          </cell>
          <cell r="AC810">
            <v>1</v>
          </cell>
        </row>
        <row r="811">
          <cell r="A811">
            <v>28</v>
          </cell>
          <cell r="B811" t="str">
            <v>Birregurra</v>
          </cell>
          <cell r="C811">
            <v>0</v>
          </cell>
          <cell r="D811">
            <v>0</v>
          </cell>
          <cell r="E811">
            <v>0</v>
          </cell>
          <cell r="F811">
            <v>0</v>
          </cell>
          <cell r="G811" t="str">
            <v>Birregurra Engineering</v>
          </cell>
          <cell r="H811">
            <v>200</v>
          </cell>
          <cell r="I811" t="str">
            <v>Engineering</v>
          </cell>
          <cell r="J811">
            <v>1</v>
          </cell>
          <cell r="K811">
            <v>1</v>
          </cell>
          <cell r="L811">
            <v>1</v>
          </cell>
          <cell r="M811">
            <v>1</v>
          </cell>
          <cell r="N811">
            <v>1</v>
          </cell>
          <cell r="O811">
            <v>1</v>
          </cell>
          <cell r="P811">
            <v>1</v>
          </cell>
          <cell r="Q811">
            <v>1</v>
          </cell>
          <cell r="R811">
            <v>1</v>
          </cell>
          <cell r="S811">
            <v>1</v>
          </cell>
          <cell r="T811">
            <v>1</v>
          </cell>
          <cell r="U811">
            <v>1</v>
          </cell>
          <cell r="V811">
            <v>1</v>
          </cell>
          <cell r="W811">
            <v>1</v>
          </cell>
          <cell r="X811">
            <v>1</v>
          </cell>
          <cell r="Y811">
            <v>1</v>
          </cell>
          <cell r="Z811">
            <v>1</v>
          </cell>
          <cell r="AA811">
            <v>1</v>
          </cell>
          <cell r="AB811">
            <v>1</v>
          </cell>
          <cell r="AC811">
            <v>1</v>
          </cell>
        </row>
        <row r="812">
          <cell r="A812">
            <v>28</v>
          </cell>
          <cell r="B812" t="str">
            <v>Birregurra</v>
          </cell>
          <cell r="C812">
            <v>0</v>
          </cell>
          <cell r="D812">
            <v>0</v>
          </cell>
          <cell r="E812">
            <v>0</v>
          </cell>
          <cell r="F812">
            <v>0</v>
          </cell>
          <cell r="G812" t="str">
            <v>GJ &amp; PR Hutchinson Bus Proprietors</v>
          </cell>
          <cell r="H812">
            <v>200</v>
          </cell>
          <cell r="I812" t="str">
            <v>Bus Company</v>
          </cell>
          <cell r="J812">
            <v>1</v>
          </cell>
          <cell r="K812">
            <v>1</v>
          </cell>
          <cell r="L812">
            <v>1</v>
          </cell>
          <cell r="M812">
            <v>1</v>
          </cell>
          <cell r="N812">
            <v>1</v>
          </cell>
          <cell r="O812">
            <v>1</v>
          </cell>
          <cell r="P812">
            <v>1</v>
          </cell>
          <cell r="Q812">
            <v>1</v>
          </cell>
          <cell r="R812">
            <v>1</v>
          </cell>
          <cell r="S812">
            <v>1</v>
          </cell>
          <cell r="T812">
            <v>1</v>
          </cell>
          <cell r="U812">
            <v>1</v>
          </cell>
          <cell r="V812">
            <v>1</v>
          </cell>
          <cell r="W812">
            <v>1</v>
          </cell>
          <cell r="X812">
            <v>1</v>
          </cell>
          <cell r="Y812">
            <v>1</v>
          </cell>
          <cell r="Z812">
            <v>1</v>
          </cell>
          <cell r="AA812">
            <v>1</v>
          </cell>
          <cell r="AB812">
            <v>1</v>
          </cell>
          <cell r="AC812">
            <v>1</v>
          </cell>
        </row>
        <row r="813">
          <cell r="A813">
            <v>28</v>
          </cell>
          <cell r="B813" t="str">
            <v>Birregurra</v>
          </cell>
          <cell r="C813">
            <v>0</v>
          </cell>
          <cell r="D813">
            <v>0</v>
          </cell>
          <cell r="E813">
            <v>0</v>
          </cell>
          <cell r="F813">
            <v>0</v>
          </cell>
          <cell r="G813" t="str">
            <v>Birregurra Community Health Centre</v>
          </cell>
          <cell r="H813">
            <v>200</v>
          </cell>
          <cell r="I813" t="str">
            <v>Health Centre</v>
          </cell>
          <cell r="J813">
            <v>1</v>
          </cell>
          <cell r="K813">
            <v>1</v>
          </cell>
          <cell r="L813">
            <v>1</v>
          </cell>
          <cell r="M813">
            <v>1</v>
          </cell>
          <cell r="N813">
            <v>1</v>
          </cell>
          <cell r="O813">
            <v>1</v>
          </cell>
          <cell r="P813">
            <v>1</v>
          </cell>
          <cell r="Q813">
            <v>1</v>
          </cell>
          <cell r="R813">
            <v>1</v>
          </cell>
          <cell r="S813">
            <v>1</v>
          </cell>
          <cell r="T813">
            <v>1</v>
          </cell>
          <cell r="U813">
            <v>1</v>
          </cell>
          <cell r="V813">
            <v>1</v>
          </cell>
          <cell r="W813">
            <v>1</v>
          </cell>
          <cell r="X813">
            <v>1</v>
          </cell>
          <cell r="Y813">
            <v>1</v>
          </cell>
          <cell r="Z813">
            <v>1</v>
          </cell>
          <cell r="AA813">
            <v>1</v>
          </cell>
          <cell r="AB813">
            <v>1</v>
          </cell>
          <cell r="AC813">
            <v>1</v>
          </cell>
        </row>
        <row r="814">
          <cell r="A814">
            <v>28</v>
          </cell>
          <cell r="B814" t="str">
            <v>Birregurra</v>
          </cell>
          <cell r="C814">
            <v>0</v>
          </cell>
          <cell r="D814">
            <v>0</v>
          </cell>
          <cell r="E814">
            <v>0</v>
          </cell>
          <cell r="F814">
            <v>0</v>
          </cell>
          <cell r="G814" t="str">
            <v>Birregurra Tree Trimmers Pty Ltd</v>
          </cell>
          <cell r="H814">
            <v>200</v>
          </cell>
          <cell r="I814" t="str">
            <v>Tree Trimmers</v>
          </cell>
          <cell r="J814">
            <v>1</v>
          </cell>
          <cell r="K814">
            <v>1</v>
          </cell>
          <cell r="L814">
            <v>1</v>
          </cell>
          <cell r="M814">
            <v>1</v>
          </cell>
          <cell r="N814">
            <v>1</v>
          </cell>
          <cell r="O814">
            <v>1</v>
          </cell>
          <cell r="P814">
            <v>1</v>
          </cell>
          <cell r="Q814">
            <v>1</v>
          </cell>
          <cell r="R814">
            <v>1</v>
          </cell>
          <cell r="S814">
            <v>1</v>
          </cell>
          <cell r="T814">
            <v>1</v>
          </cell>
          <cell r="U814">
            <v>1</v>
          </cell>
          <cell r="V814">
            <v>1</v>
          </cell>
          <cell r="W814">
            <v>1</v>
          </cell>
          <cell r="X814">
            <v>1</v>
          </cell>
          <cell r="Y814">
            <v>1</v>
          </cell>
          <cell r="Z814">
            <v>1</v>
          </cell>
          <cell r="AA814">
            <v>1</v>
          </cell>
          <cell r="AB814">
            <v>1</v>
          </cell>
          <cell r="AC814">
            <v>1</v>
          </cell>
        </row>
        <row r="815">
          <cell r="A815">
            <v>28</v>
          </cell>
          <cell r="B815" t="str">
            <v>Birregurra</v>
          </cell>
          <cell r="C815">
            <v>0</v>
          </cell>
          <cell r="D815">
            <v>0</v>
          </cell>
          <cell r="E815">
            <v>0</v>
          </cell>
          <cell r="F815">
            <v>0</v>
          </cell>
          <cell r="G815" t="str">
            <v>Lidgerwood Seeds</v>
          </cell>
          <cell r="H815">
            <v>200</v>
          </cell>
          <cell r="I815" t="str">
            <v>Seed Producers</v>
          </cell>
          <cell r="J815">
            <v>1</v>
          </cell>
          <cell r="K815">
            <v>1</v>
          </cell>
          <cell r="L815">
            <v>1</v>
          </cell>
          <cell r="M815">
            <v>1</v>
          </cell>
          <cell r="N815">
            <v>1</v>
          </cell>
          <cell r="O815">
            <v>1</v>
          </cell>
          <cell r="P815">
            <v>1</v>
          </cell>
          <cell r="Q815">
            <v>1</v>
          </cell>
          <cell r="R815">
            <v>1</v>
          </cell>
          <cell r="S815">
            <v>1</v>
          </cell>
          <cell r="T815">
            <v>1</v>
          </cell>
          <cell r="U815">
            <v>1</v>
          </cell>
          <cell r="V815">
            <v>1</v>
          </cell>
          <cell r="W815">
            <v>1</v>
          </cell>
          <cell r="X815">
            <v>1</v>
          </cell>
          <cell r="Y815">
            <v>1</v>
          </cell>
          <cell r="Z815">
            <v>1</v>
          </cell>
          <cell r="AA815">
            <v>1</v>
          </cell>
          <cell r="AB815">
            <v>1</v>
          </cell>
          <cell r="AC815">
            <v>1</v>
          </cell>
        </row>
        <row r="816">
          <cell r="A816">
            <v>28</v>
          </cell>
          <cell r="B816" t="str">
            <v>Birregurra</v>
          </cell>
          <cell r="C816">
            <v>0</v>
          </cell>
          <cell r="D816">
            <v>0</v>
          </cell>
          <cell r="E816">
            <v>0</v>
          </cell>
          <cell r="F816">
            <v>0</v>
          </cell>
          <cell r="G816" t="str">
            <v>Butlers House</v>
          </cell>
          <cell r="H816">
            <v>200</v>
          </cell>
          <cell r="I816" t="str">
            <v>Hospitality</v>
          </cell>
          <cell r="J816">
            <v>1</v>
          </cell>
          <cell r="K816">
            <v>1</v>
          </cell>
          <cell r="L816">
            <v>1</v>
          </cell>
          <cell r="M816">
            <v>1</v>
          </cell>
          <cell r="N816">
            <v>1</v>
          </cell>
          <cell r="O816">
            <v>1</v>
          </cell>
          <cell r="P816">
            <v>1</v>
          </cell>
          <cell r="Q816">
            <v>1</v>
          </cell>
          <cell r="R816">
            <v>1</v>
          </cell>
          <cell r="S816">
            <v>1</v>
          </cell>
          <cell r="T816">
            <v>1</v>
          </cell>
          <cell r="U816">
            <v>1</v>
          </cell>
          <cell r="V816">
            <v>1</v>
          </cell>
          <cell r="W816">
            <v>1</v>
          </cell>
          <cell r="X816">
            <v>1</v>
          </cell>
          <cell r="Y816">
            <v>1</v>
          </cell>
          <cell r="Z816">
            <v>1</v>
          </cell>
          <cell r="AA816">
            <v>1</v>
          </cell>
          <cell r="AB816">
            <v>1</v>
          </cell>
          <cell r="AC816">
            <v>1</v>
          </cell>
        </row>
        <row r="817">
          <cell r="A817">
            <v>1</v>
          </cell>
          <cell r="B817" t="str">
            <v>Ararat City</v>
          </cell>
          <cell r="C817">
            <v>0</v>
          </cell>
          <cell r="D817">
            <v>0</v>
          </cell>
          <cell r="E817">
            <v>0</v>
          </cell>
          <cell r="F817">
            <v>0</v>
          </cell>
          <cell r="G817" t="str">
            <v>AME Systems Pty Ltd</v>
          </cell>
          <cell r="H817">
            <v>200</v>
          </cell>
          <cell r="I817" t="str">
            <v>Industrial</v>
          </cell>
          <cell r="J817">
            <v>1</v>
          </cell>
          <cell r="K817">
            <v>1</v>
          </cell>
          <cell r="L817">
            <v>1</v>
          </cell>
          <cell r="M817">
            <v>1</v>
          </cell>
          <cell r="N817">
            <v>1</v>
          </cell>
          <cell r="O817">
            <v>1</v>
          </cell>
          <cell r="P817">
            <v>1</v>
          </cell>
          <cell r="Q817">
            <v>1</v>
          </cell>
          <cell r="R817">
            <v>1</v>
          </cell>
          <cell r="S817">
            <v>1</v>
          </cell>
          <cell r="T817">
            <v>1</v>
          </cell>
          <cell r="U817">
            <v>1</v>
          </cell>
          <cell r="V817">
            <v>1</v>
          </cell>
          <cell r="W817">
            <v>1</v>
          </cell>
          <cell r="X817">
            <v>1</v>
          </cell>
          <cell r="Y817">
            <v>1</v>
          </cell>
          <cell r="Z817">
            <v>1</v>
          </cell>
          <cell r="AA817">
            <v>1</v>
          </cell>
          <cell r="AB817">
            <v>1</v>
          </cell>
          <cell r="AC817">
            <v>1</v>
          </cell>
        </row>
        <row r="818">
          <cell r="A818">
            <v>1</v>
          </cell>
          <cell r="B818" t="str">
            <v>Ararat City</v>
          </cell>
          <cell r="C818">
            <v>0</v>
          </cell>
          <cell r="D818">
            <v>0</v>
          </cell>
          <cell r="E818">
            <v>0</v>
          </cell>
          <cell r="F818">
            <v>0</v>
          </cell>
          <cell r="G818" t="str">
            <v>KHS Business Park</v>
          </cell>
          <cell r="H818">
            <v>200</v>
          </cell>
          <cell r="I818" t="str">
            <v>Industrial Complex</v>
          </cell>
          <cell r="J818">
            <v>1</v>
          </cell>
          <cell r="K818">
            <v>1</v>
          </cell>
          <cell r="L818">
            <v>1</v>
          </cell>
          <cell r="M818">
            <v>1</v>
          </cell>
          <cell r="N818">
            <v>1</v>
          </cell>
          <cell r="O818">
            <v>1</v>
          </cell>
          <cell r="P818">
            <v>1</v>
          </cell>
          <cell r="Q818">
            <v>1</v>
          </cell>
          <cell r="R818">
            <v>1</v>
          </cell>
          <cell r="S818">
            <v>1</v>
          </cell>
          <cell r="T818">
            <v>1</v>
          </cell>
          <cell r="U818">
            <v>1</v>
          </cell>
          <cell r="V818">
            <v>1</v>
          </cell>
          <cell r="W818">
            <v>1</v>
          </cell>
          <cell r="X818">
            <v>1</v>
          </cell>
          <cell r="Y818">
            <v>1</v>
          </cell>
          <cell r="Z818">
            <v>1</v>
          </cell>
          <cell r="AA818">
            <v>1</v>
          </cell>
          <cell r="AB818">
            <v>1</v>
          </cell>
          <cell r="AC818">
            <v>1</v>
          </cell>
        </row>
        <row r="819">
          <cell r="A819">
            <v>1</v>
          </cell>
          <cell r="B819" t="str">
            <v>Ararat City</v>
          </cell>
          <cell r="C819">
            <v>0</v>
          </cell>
          <cell r="D819">
            <v>0</v>
          </cell>
          <cell r="E819">
            <v>0</v>
          </cell>
          <cell r="F819">
            <v>0</v>
          </cell>
          <cell r="G819" t="str">
            <v>Bartco</v>
          </cell>
          <cell r="H819">
            <v>200</v>
          </cell>
          <cell r="I819" t="str">
            <v>Equipment Manufacturers</v>
          </cell>
          <cell r="J819">
            <v>1</v>
          </cell>
          <cell r="K819">
            <v>1</v>
          </cell>
          <cell r="L819">
            <v>1</v>
          </cell>
          <cell r="M819">
            <v>1</v>
          </cell>
          <cell r="N819">
            <v>1</v>
          </cell>
          <cell r="O819">
            <v>1</v>
          </cell>
          <cell r="P819">
            <v>1</v>
          </cell>
          <cell r="Q819">
            <v>1</v>
          </cell>
          <cell r="R819">
            <v>1</v>
          </cell>
          <cell r="S819">
            <v>1</v>
          </cell>
          <cell r="T819">
            <v>1</v>
          </cell>
          <cell r="U819">
            <v>1</v>
          </cell>
          <cell r="V819">
            <v>1</v>
          </cell>
          <cell r="W819">
            <v>1</v>
          </cell>
          <cell r="X819">
            <v>1</v>
          </cell>
          <cell r="Y819">
            <v>1</v>
          </cell>
          <cell r="Z819">
            <v>1</v>
          </cell>
          <cell r="AA819">
            <v>1</v>
          </cell>
          <cell r="AB819">
            <v>1</v>
          </cell>
          <cell r="AC819">
            <v>1</v>
          </cell>
        </row>
        <row r="820">
          <cell r="A820">
            <v>1</v>
          </cell>
          <cell r="B820" t="str">
            <v>Ararat City</v>
          </cell>
          <cell r="C820">
            <v>0</v>
          </cell>
          <cell r="D820">
            <v>0</v>
          </cell>
          <cell r="E820">
            <v>0</v>
          </cell>
          <cell r="F820">
            <v>0</v>
          </cell>
          <cell r="G820" t="str">
            <v>RAL Homes</v>
          </cell>
          <cell r="H820">
            <v>200</v>
          </cell>
          <cell r="I820" t="str">
            <v>Industrial</v>
          </cell>
          <cell r="J820">
            <v>1</v>
          </cell>
          <cell r="K820">
            <v>1</v>
          </cell>
          <cell r="L820">
            <v>1</v>
          </cell>
          <cell r="M820">
            <v>1</v>
          </cell>
          <cell r="N820">
            <v>1</v>
          </cell>
          <cell r="O820">
            <v>1</v>
          </cell>
          <cell r="P820">
            <v>1</v>
          </cell>
          <cell r="Q820">
            <v>1</v>
          </cell>
          <cell r="R820">
            <v>1</v>
          </cell>
          <cell r="S820">
            <v>1</v>
          </cell>
          <cell r="T820">
            <v>1</v>
          </cell>
          <cell r="U820">
            <v>1</v>
          </cell>
          <cell r="V820">
            <v>1</v>
          </cell>
          <cell r="W820">
            <v>1</v>
          </cell>
          <cell r="X820">
            <v>1</v>
          </cell>
          <cell r="Y820">
            <v>1</v>
          </cell>
          <cell r="Z820">
            <v>1</v>
          </cell>
          <cell r="AA820">
            <v>1</v>
          </cell>
          <cell r="AB820">
            <v>1</v>
          </cell>
          <cell r="AC820">
            <v>1</v>
          </cell>
        </row>
        <row r="821">
          <cell r="A821">
            <v>1</v>
          </cell>
          <cell r="B821" t="str">
            <v>Ararat City</v>
          </cell>
          <cell r="C821">
            <v>0</v>
          </cell>
          <cell r="D821">
            <v>0</v>
          </cell>
          <cell r="E821">
            <v>0</v>
          </cell>
          <cell r="F821">
            <v>0</v>
          </cell>
          <cell r="G821" t="str">
            <v>Rutheven Steel</v>
          </cell>
          <cell r="H821">
            <v>200</v>
          </cell>
          <cell r="I821" t="str">
            <v>Industrial</v>
          </cell>
          <cell r="J821">
            <v>1</v>
          </cell>
          <cell r="K821">
            <v>1</v>
          </cell>
          <cell r="L821">
            <v>1</v>
          </cell>
          <cell r="M821">
            <v>1</v>
          </cell>
          <cell r="N821">
            <v>1</v>
          </cell>
          <cell r="O821">
            <v>1</v>
          </cell>
          <cell r="P821">
            <v>1</v>
          </cell>
          <cell r="Q821">
            <v>1</v>
          </cell>
          <cell r="R821">
            <v>1</v>
          </cell>
          <cell r="S821">
            <v>1</v>
          </cell>
          <cell r="T821">
            <v>1</v>
          </cell>
          <cell r="U821">
            <v>1</v>
          </cell>
          <cell r="V821">
            <v>1</v>
          </cell>
          <cell r="W821">
            <v>1</v>
          </cell>
          <cell r="X821">
            <v>1</v>
          </cell>
          <cell r="Y821">
            <v>1</v>
          </cell>
          <cell r="Z821">
            <v>1</v>
          </cell>
          <cell r="AA821">
            <v>1</v>
          </cell>
          <cell r="AB821">
            <v>1</v>
          </cell>
          <cell r="AC821">
            <v>1</v>
          </cell>
        </row>
        <row r="822">
          <cell r="A822">
            <v>1</v>
          </cell>
          <cell r="B822" t="str">
            <v>Ararat City</v>
          </cell>
          <cell r="C822">
            <v>0</v>
          </cell>
          <cell r="D822">
            <v>0</v>
          </cell>
          <cell r="E822">
            <v>0</v>
          </cell>
          <cell r="F822">
            <v>0</v>
          </cell>
          <cell r="G822" t="str">
            <v>Phoenix Woodwork, Mamma Gum Nursery</v>
          </cell>
          <cell r="H822">
            <v>200</v>
          </cell>
          <cell r="I822" t="str">
            <v>Commercial</v>
          </cell>
          <cell r="J822">
            <v>1</v>
          </cell>
          <cell r="K822">
            <v>1</v>
          </cell>
          <cell r="L822">
            <v>1</v>
          </cell>
          <cell r="M822">
            <v>1</v>
          </cell>
          <cell r="N822">
            <v>1</v>
          </cell>
          <cell r="O822">
            <v>1</v>
          </cell>
          <cell r="P822">
            <v>1</v>
          </cell>
          <cell r="Q822">
            <v>1</v>
          </cell>
          <cell r="R822">
            <v>1</v>
          </cell>
          <cell r="S822">
            <v>1</v>
          </cell>
          <cell r="T822">
            <v>1</v>
          </cell>
          <cell r="U822">
            <v>1</v>
          </cell>
          <cell r="V822">
            <v>1</v>
          </cell>
          <cell r="W822">
            <v>1</v>
          </cell>
          <cell r="X822">
            <v>1</v>
          </cell>
          <cell r="Y822">
            <v>1</v>
          </cell>
          <cell r="Z822">
            <v>1</v>
          </cell>
          <cell r="AA822">
            <v>1</v>
          </cell>
          <cell r="AB822">
            <v>1</v>
          </cell>
          <cell r="AC822">
            <v>1</v>
          </cell>
        </row>
        <row r="823">
          <cell r="A823">
            <v>1</v>
          </cell>
          <cell r="B823" t="str">
            <v>Ararat City</v>
          </cell>
          <cell r="C823">
            <v>0</v>
          </cell>
          <cell r="D823">
            <v>0</v>
          </cell>
          <cell r="E823">
            <v>0</v>
          </cell>
          <cell r="F823">
            <v>0</v>
          </cell>
          <cell r="G823" t="str">
            <v>Britz Vehicles</v>
          </cell>
          <cell r="H823">
            <v>200</v>
          </cell>
          <cell r="I823" t="str">
            <v>Industrial</v>
          </cell>
          <cell r="J823">
            <v>1</v>
          </cell>
          <cell r="K823">
            <v>1</v>
          </cell>
          <cell r="L823">
            <v>1</v>
          </cell>
          <cell r="M823">
            <v>1</v>
          </cell>
          <cell r="N823">
            <v>1</v>
          </cell>
          <cell r="O823">
            <v>1</v>
          </cell>
          <cell r="P823">
            <v>1</v>
          </cell>
          <cell r="Q823">
            <v>1</v>
          </cell>
          <cell r="R823">
            <v>1</v>
          </cell>
          <cell r="S823">
            <v>1</v>
          </cell>
          <cell r="T823">
            <v>1</v>
          </cell>
          <cell r="U823">
            <v>1</v>
          </cell>
          <cell r="V823">
            <v>1</v>
          </cell>
          <cell r="W823">
            <v>1</v>
          </cell>
          <cell r="X823">
            <v>1</v>
          </cell>
          <cell r="Y823">
            <v>1</v>
          </cell>
          <cell r="Z823">
            <v>1</v>
          </cell>
          <cell r="AA823">
            <v>1</v>
          </cell>
          <cell r="AB823">
            <v>1</v>
          </cell>
          <cell r="AC823">
            <v>1</v>
          </cell>
        </row>
        <row r="824">
          <cell r="A824">
            <v>1</v>
          </cell>
          <cell r="B824" t="str">
            <v>Ararat City</v>
          </cell>
          <cell r="C824">
            <v>0</v>
          </cell>
          <cell r="D824">
            <v>0</v>
          </cell>
          <cell r="E824">
            <v>0</v>
          </cell>
          <cell r="F824">
            <v>0</v>
          </cell>
          <cell r="G824" t="str">
            <v>RACV</v>
          </cell>
          <cell r="H824">
            <v>200</v>
          </cell>
          <cell r="I824" t="str">
            <v>Industrial</v>
          </cell>
          <cell r="J824">
            <v>1</v>
          </cell>
          <cell r="K824">
            <v>1</v>
          </cell>
          <cell r="L824">
            <v>1</v>
          </cell>
          <cell r="M824">
            <v>1</v>
          </cell>
          <cell r="N824">
            <v>1</v>
          </cell>
          <cell r="O824">
            <v>1</v>
          </cell>
          <cell r="P824">
            <v>1</v>
          </cell>
          <cell r="Q824">
            <v>1</v>
          </cell>
          <cell r="R824">
            <v>1</v>
          </cell>
          <cell r="S824">
            <v>1</v>
          </cell>
          <cell r="T824">
            <v>1</v>
          </cell>
          <cell r="U824">
            <v>1</v>
          </cell>
          <cell r="V824">
            <v>1</v>
          </cell>
          <cell r="W824">
            <v>1</v>
          </cell>
          <cell r="X824">
            <v>1</v>
          </cell>
          <cell r="Y824">
            <v>1</v>
          </cell>
          <cell r="Z824">
            <v>1</v>
          </cell>
          <cell r="AA824">
            <v>1</v>
          </cell>
          <cell r="AB824">
            <v>1</v>
          </cell>
          <cell r="AC824">
            <v>1</v>
          </cell>
        </row>
        <row r="825">
          <cell r="A825">
            <v>1</v>
          </cell>
          <cell r="B825" t="str">
            <v>Ararat City</v>
          </cell>
          <cell r="C825">
            <v>0</v>
          </cell>
          <cell r="D825">
            <v>0</v>
          </cell>
          <cell r="E825">
            <v>0</v>
          </cell>
          <cell r="F825">
            <v>0</v>
          </cell>
          <cell r="G825" t="str">
            <v>Ararat Plastering</v>
          </cell>
          <cell r="H825">
            <v>200</v>
          </cell>
          <cell r="I825" t="str">
            <v>Industrial</v>
          </cell>
          <cell r="J825">
            <v>1</v>
          </cell>
          <cell r="K825">
            <v>1</v>
          </cell>
          <cell r="L825">
            <v>1</v>
          </cell>
          <cell r="M825">
            <v>1</v>
          </cell>
          <cell r="N825">
            <v>1</v>
          </cell>
          <cell r="O825">
            <v>1</v>
          </cell>
          <cell r="P825">
            <v>1</v>
          </cell>
          <cell r="Q825">
            <v>1</v>
          </cell>
          <cell r="R825">
            <v>1</v>
          </cell>
          <cell r="S825">
            <v>1</v>
          </cell>
          <cell r="T825">
            <v>1</v>
          </cell>
          <cell r="U825">
            <v>1</v>
          </cell>
          <cell r="V825">
            <v>1</v>
          </cell>
          <cell r="W825">
            <v>1</v>
          </cell>
          <cell r="X825">
            <v>1</v>
          </cell>
          <cell r="Y825">
            <v>1</v>
          </cell>
          <cell r="Z825">
            <v>1</v>
          </cell>
          <cell r="AA825">
            <v>1</v>
          </cell>
          <cell r="AB825">
            <v>1</v>
          </cell>
          <cell r="AC825">
            <v>1</v>
          </cell>
        </row>
        <row r="826">
          <cell r="A826">
            <v>1</v>
          </cell>
          <cell r="B826" t="str">
            <v>Ararat City</v>
          </cell>
          <cell r="C826">
            <v>0</v>
          </cell>
          <cell r="D826">
            <v>0</v>
          </cell>
          <cell r="E826">
            <v>0</v>
          </cell>
          <cell r="F826">
            <v>0</v>
          </cell>
          <cell r="G826" t="str">
            <v>Boyd's Body Works</v>
          </cell>
          <cell r="H826">
            <v>200</v>
          </cell>
          <cell r="I826" t="str">
            <v>Industrial</v>
          </cell>
          <cell r="J826">
            <v>1</v>
          </cell>
          <cell r="K826">
            <v>1</v>
          </cell>
          <cell r="L826">
            <v>1</v>
          </cell>
          <cell r="M826">
            <v>1</v>
          </cell>
          <cell r="N826">
            <v>1</v>
          </cell>
          <cell r="O826">
            <v>1</v>
          </cell>
          <cell r="P826">
            <v>1</v>
          </cell>
          <cell r="Q826">
            <v>1</v>
          </cell>
          <cell r="R826">
            <v>1</v>
          </cell>
          <cell r="S826">
            <v>1</v>
          </cell>
          <cell r="T826">
            <v>1</v>
          </cell>
          <cell r="U826">
            <v>1</v>
          </cell>
          <cell r="V826">
            <v>1</v>
          </cell>
          <cell r="W826">
            <v>1</v>
          </cell>
          <cell r="X826">
            <v>1</v>
          </cell>
          <cell r="Y826">
            <v>1</v>
          </cell>
          <cell r="Z826">
            <v>1</v>
          </cell>
          <cell r="AA826">
            <v>1</v>
          </cell>
          <cell r="AB826">
            <v>1</v>
          </cell>
          <cell r="AC826">
            <v>1</v>
          </cell>
        </row>
        <row r="827">
          <cell r="A827">
            <v>1</v>
          </cell>
          <cell r="B827" t="str">
            <v>Ararat City</v>
          </cell>
          <cell r="C827">
            <v>0</v>
          </cell>
          <cell r="D827">
            <v>0</v>
          </cell>
          <cell r="E827">
            <v>0</v>
          </cell>
          <cell r="F827">
            <v>0</v>
          </cell>
          <cell r="G827" t="str">
            <v>Ararat Engineering</v>
          </cell>
          <cell r="H827">
            <v>200</v>
          </cell>
          <cell r="I827" t="str">
            <v>Industrial</v>
          </cell>
          <cell r="J827">
            <v>1</v>
          </cell>
          <cell r="K827">
            <v>1</v>
          </cell>
          <cell r="L827">
            <v>1</v>
          </cell>
          <cell r="M827">
            <v>1</v>
          </cell>
          <cell r="N827">
            <v>1</v>
          </cell>
          <cell r="O827">
            <v>1</v>
          </cell>
          <cell r="P827">
            <v>1</v>
          </cell>
          <cell r="Q827">
            <v>1</v>
          </cell>
          <cell r="R827">
            <v>1</v>
          </cell>
          <cell r="S827">
            <v>1</v>
          </cell>
          <cell r="T827">
            <v>1</v>
          </cell>
          <cell r="U827">
            <v>1</v>
          </cell>
          <cell r="V827">
            <v>1</v>
          </cell>
          <cell r="W827">
            <v>1</v>
          </cell>
          <cell r="X827">
            <v>1</v>
          </cell>
          <cell r="Y827">
            <v>1</v>
          </cell>
          <cell r="Z827">
            <v>1</v>
          </cell>
          <cell r="AA827">
            <v>1</v>
          </cell>
          <cell r="AB827">
            <v>1</v>
          </cell>
          <cell r="AC827">
            <v>1</v>
          </cell>
        </row>
        <row r="828">
          <cell r="A828">
            <v>1</v>
          </cell>
          <cell r="B828" t="str">
            <v>Ararat City</v>
          </cell>
          <cell r="C828">
            <v>0</v>
          </cell>
          <cell r="D828">
            <v>0</v>
          </cell>
          <cell r="E828">
            <v>0</v>
          </cell>
          <cell r="F828">
            <v>0</v>
          </cell>
          <cell r="G828" t="str">
            <v>lumbing</v>
          </cell>
          <cell r="H828">
            <v>200</v>
          </cell>
          <cell r="I828" t="str">
            <v>Industrial</v>
          </cell>
          <cell r="J828">
            <v>1</v>
          </cell>
          <cell r="K828">
            <v>1</v>
          </cell>
          <cell r="L828">
            <v>1</v>
          </cell>
          <cell r="M828">
            <v>1</v>
          </cell>
          <cell r="N828">
            <v>1</v>
          </cell>
          <cell r="O828">
            <v>1</v>
          </cell>
          <cell r="P828">
            <v>1</v>
          </cell>
          <cell r="Q828">
            <v>1</v>
          </cell>
          <cell r="R828">
            <v>1</v>
          </cell>
          <cell r="S828">
            <v>1</v>
          </cell>
          <cell r="T828">
            <v>1</v>
          </cell>
          <cell r="U828">
            <v>1</v>
          </cell>
          <cell r="V828">
            <v>1</v>
          </cell>
          <cell r="W828">
            <v>1</v>
          </cell>
          <cell r="X828">
            <v>1</v>
          </cell>
          <cell r="Y828">
            <v>1</v>
          </cell>
          <cell r="Z828">
            <v>1</v>
          </cell>
          <cell r="AA828">
            <v>1</v>
          </cell>
          <cell r="AB828">
            <v>1</v>
          </cell>
          <cell r="AC828">
            <v>1</v>
          </cell>
        </row>
        <row r="829">
          <cell r="A829">
            <v>1</v>
          </cell>
          <cell r="B829" t="str">
            <v>Ararat City</v>
          </cell>
          <cell r="C829">
            <v>0</v>
          </cell>
          <cell r="D829">
            <v>0</v>
          </cell>
          <cell r="E829">
            <v>0</v>
          </cell>
          <cell r="F829">
            <v>0</v>
          </cell>
          <cell r="G829" t="str">
            <v>Chalambar Golf Club</v>
          </cell>
          <cell r="H829">
            <v>200</v>
          </cell>
          <cell r="I829" t="str">
            <v>Commercial</v>
          </cell>
          <cell r="J829">
            <v>1</v>
          </cell>
          <cell r="K829">
            <v>1</v>
          </cell>
          <cell r="L829">
            <v>1</v>
          </cell>
          <cell r="M829">
            <v>1</v>
          </cell>
          <cell r="N829">
            <v>1</v>
          </cell>
          <cell r="O829">
            <v>1</v>
          </cell>
          <cell r="P829">
            <v>1</v>
          </cell>
          <cell r="Q829">
            <v>1</v>
          </cell>
          <cell r="R829">
            <v>1</v>
          </cell>
          <cell r="S829">
            <v>1</v>
          </cell>
          <cell r="T829">
            <v>1</v>
          </cell>
          <cell r="U829">
            <v>1</v>
          </cell>
          <cell r="V829">
            <v>1</v>
          </cell>
          <cell r="W829">
            <v>1</v>
          </cell>
          <cell r="X829">
            <v>1</v>
          </cell>
          <cell r="Y829">
            <v>1</v>
          </cell>
          <cell r="Z829">
            <v>1</v>
          </cell>
          <cell r="AA829">
            <v>1</v>
          </cell>
          <cell r="AB829">
            <v>1</v>
          </cell>
          <cell r="AC829">
            <v>1</v>
          </cell>
        </row>
        <row r="830">
          <cell r="A830">
            <v>1</v>
          </cell>
          <cell r="B830" t="str">
            <v>Ararat City</v>
          </cell>
          <cell r="C830">
            <v>0</v>
          </cell>
          <cell r="D830">
            <v>0</v>
          </cell>
          <cell r="E830">
            <v>0</v>
          </cell>
          <cell r="F830">
            <v>0</v>
          </cell>
          <cell r="G830" t="str">
            <v>Golden Gateway Special Accommodation</v>
          </cell>
          <cell r="H830">
            <v>200</v>
          </cell>
          <cell r="I830" t="str">
            <v>Commercial</v>
          </cell>
          <cell r="J830">
            <v>1</v>
          </cell>
          <cell r="K830">
            <v>1</v>
          </cell>
          <cell r="L830">
            <v>1</v>
          </cell>
          <cell r="M830">
            <v>1</v>
          </cell>
          <cell r="N830">
            <v>1</v>
          </cell>
          <cell r="O830">
            <v>1</v>
          </cell>
          <cell r="P830">
            <v>1</v>
          </cell>
          <cell r="Q830">
            <v>1</v>
          </cell>
          <cell r="R830">
            <v>1</v>
          </cell>
          <cell r="S830">
            <v>1</v>
          </cell>
          <cell r="T830">
            <v>1</v>
          </cell>
          <cell r="U830">
            <v>1</v>
          </cell>
          <cell r="V830">
            <v>1</v>
          </cell>
          <cell r="W830">
            <v>1</v>
          </cell>
          <cell r="X830">
            <v>1</v>
          </cell>
          <cell r="Y830">
            <v>1</v>
          </cell>
          <cell r="Z830">
            <v>1</v>
          </cell>
          <cell r="AA830">
            <v>1</v>
          </cell>
          <cell r="AB830">
            <v>1</v>
          </cell>
          <cell r="AC830">
            <v>1</v>
          </cell>
        </row>
        <row r="831">
          <cell r="A831">
            <v>1</v>
          </cell>
          <cell r="B831" t="str">
            <v>Ararat City</v>
          </cell>
          <cell r="C831">
            <v>0</v>
          </cell>
          <cell r="D831">
            <v>0</v>
          </cell>
          <cell r="E831">
            <v>0</v>
          </cell>
          <cell r="F831">
            <v>0</v>
          </cell>
          <cell r="G831" t="str">
            <v>SAS Truck Services</v>
          </cell>
          <cell r="H831">
            <v>200</v>
          </cell>
          <cell r="I831" t="str">
            <v>Industrial</v>
          </cell>
          <cell r="J831">
            <v>1</v>
          </cell>
          <cell r="K831">
            <v>1</v>
          </cell>
          <cell r="L831">
            <v>1</v>
          </cell>
          <cell r="M831">
            <v>1</v>
          </cell>
          <cell r="N831">
            <v>1</v>
          </cell>
          <cell r="O831">
            <v>1</v>
          </cell>
          <cell r="P831">
            <v>1</v>
          </cell>
          <cell r="Q831">
            <v>1</v>
          </cell>
          <cell r="R831">
            <v>1</v>
          </cell>
          <cell r="S831">
            <v>1</v>
          </cell>
          <cell r="T831">
            <v>1</v>
          </cell>
          <cell r="U831">
            <v>1</v>
          </cell>
          <cell r="V831">
            <v>1</v>
          </cell>
          <cell r="W831">
            <v>1</v>
          </cell>
          <cell r="X831">
            <v>1</v>
          </cell>
          <cell r="Y831">
            <v>1</v>
          </cell>
          <cell r="Z831">
            <v>1</v>
          </cell>
          <cell r="AA831">
            <v>1</v>
          </cell>
          <cell r="AB831">
            <v>1</v>
          </cell>
          <cell r="AC831">
            <v>1</v>
          </cell>
        </row>
        <row r="832">
          <cell r="A832">
            <v>1</v>
          </cell>
          <cell r="B832" t="str">
            <v>Ararat City</v>
          </cell>
          <cell r="C832">
            <v>0</v>
          </cell>
          <cell r="D832">
            <v>0</v>
          </cell>
          <cell r="E832">
            <v>0</v>
          </cell>
          <cell r="F832">
            <v>0</v>
          </cell>
          <cell r="G832" t="str">
            <v>Chalambar Motel</v>
          </cell>
          <cell r="H832">
            <v>200</v>
          </cell>
          <cell r="I832" t="str">
            <v>Commercial</v>
          </cell>
          <cell r="J832">
            <v>1</v>
          </cell>
          <cell r="K832">
            <v>1</v>
          </cell>
          <cell r="L832">
            <v>1</v>
          </cell>
          <cell r="M832">
            <v>1</v>
          </cell>
          <cell r="N832">
            <v>1</v>
          </cell>
          <cell r="O832">
            <v>1</v>
          </cell>
          <cell r="P832">
            <v>1</v>
          </cell>
          <cell r="Q832">
            <v>1</v>
          </cell>
          <cell r="R832">
            <v>1</v>
          </cell>
          <cell r="S832">
            <v>1</v>
          </cell>
          <cell r="T832">
            <v>1</v>
          </cell>
          <cell r="U832">
            <v>1</v>
          </cell>
          <cell r="V832">
            <v>1</v>
          </cell>
          <cell r="W832">
            <v>1</v>
          </cell>
          <cell r="X832">
            <v>1</v>
          </cell>
          <cell r="Y832">
            <v>1</v>
          </cell>
          <cell r="Z832">
            <v>1</v>
          </cell>
          <cell r="AA832">
            <v>1</v>
          </cell>
          <cell r="AB832">
            <v>1</v>
          </cell>
          <cell r="AC832">
            <v>1</v>
          </cell>
        </row>
        <row r="833">
          <cell r="A833">
            <v>1</v>
          </cell>
          <cell r="B833" t="str">
            <v>Ararat City</v>
          </cell>
          <cell r="C833">
            <v>0</v>
          </cell>
          <cell r="D833">
            <v>0</v>
          </cell>
          <cell r="E833">
            <v>0</v>
          </cell>
          <cell r="F833">
            <v>0</v>
          </cell>
          <cell r="G833" t="str">
            <v>McAdie's &amp; Son's</v>
          </cell>
          <cell r="H833">
            <v>200</v>
          </cell>
          <cell r="I833" t="str">
            <v>Industrial</v>
          </cell>
          <cell r="J833">
            <v>1</v>
          </cell>
          <cell r="K833">
            <v>1</v>
          </cell>
          <cell r="L833">
            <v>1</v>
          </cell>
          <cell r="M833">
            <v>1</v>
          </cell>
          <cell r="N833">
            <v>1</v>
          </cell>
          <cell r="O833">
            <v>1</v>
          </cell>
          <cell r="P833">
            <v>1</v>
          </cell>
          <cell r="Q833">
            <v>1</v>
          </cell>
          <cell r="R833">
            <v>1</v>
          </cell>
          <cell r="S833">
            <v>1</v>
          </cell>
          <cell r="T833">
            <v>1</v>
          </cell>
          <cell r="U833">
            <v>1</v>
          </cell>
          <cell r="V833">
            <v>1</v>
          </cell>
          <cell r="W833">
            <v>1</v>
          </cell>
          <cell r="X833">
            <v>1</v>
          </cell>
          <cell r="Y833">
            <v>1</v>
          </cell>
          <cell r="Z833">
            <v>1</v>
          </cell>
          <cell r="AA833">
            <v>1</v>
          </cell>
          <cell r="AB833">
            <v>1</v>
          </cell>
          <cell r="AC833">
            <v>1</v>
          </cell>
        </row>
        <row r="834">
          <cell r="A834">
            <v>1</v>
          </cell>
          <cell r="B834" t="str">
            <v>Ararat City</v>
          </cell>
          <cell r="C834">
            <v>0</v>
          </cell>
          <cell r="D834">
            <v>0</v>
          </cell>
          <cell r="E834">
            <v>0</v>
          </cell>
          <cell r="F834">
            <v>0</v>
          </cell>
          <cell r="G834" t="str">
            <v>Rural Steel</v>
          </cell>
          <cell r="H834">
            <v>200</v>
          </cell>
          <cell r="I834" t="str">
            <v>Industrial</v>
          </cell>
          <cell r="J834">
            <v>1</v>
          </cell>
          <cell r="K834">
            <v>1</v>
          </cell>
          <cell r="L834">
            <v>1</v>
          </cell>
          <cell r="M834">
            <v>1</v>
          </cell>
          <cell r="N834">
            <v>1</v>
          </cell>
          <cell r="O834">
            <v>1</v>
          </cell>
          <cell r="P834">
            <v>1</v>
          </cell>
          <cell r="Q834">
            <v>1</v>
          </cell>
          <cell r="R834">
            <v>1</v>
          </cell>
          <cell r="S834">
            <v>1</v>
          </cell>
          <cell r="T834">
            <v>1</v>
          </cell>
          <cell r="U834">
            <v>1</v>
          </cell>
          <cell r="V834">
            <v>1</v>
          </cell>
          <cell r="W834">
            <v>1</v>
          </cell>
          <cell r="X834">
            <v>1</v>
          </cell>
          <cell r="Y834">
            <v>1</v>
          </cell>
          <cell r="Z834">
            <v>1</v>
          </cell>
          <cell r="AA834">
            <v>1</v>
          </cell>
          <cell r="AB834">
            <v>1</v>
          </cell>
          <cell r="AC834">
            <v>1</v>
          </cell>
        </row>
        <row r="835">
          <cell r="A835">
            <v>13</v>
          </cell>
          <cell r="B835" t="str">
            <v>Lancefield</v>
          </cell>
          <cell r="C835">
            <v>0</v>
          </cell>
          <cell r="D835">
            <v>0</v>
          </cell>
          <cell r="E835">
            <v>0</v>
          </cell>
          <cell r="F835">
            <v>0</v>
          </cell>
          <cell r="G835" t="str">
            <v>Lancemore Hill</v>
          </cell>
          <cell r="H835">
            <v>200</v>
          </cell>
          <cell r="I835" t="str">
            <v>Convention</v>
          </cell>
          <cell r="J835">
            <v>1</v>
          </cell>
          <cell r="K835">
            <v>1</v>
          </cell>
          <cell r="L835">
            <v>1</v>
          </cell>
          <cell r="M835">
            <v>1</v>
          </cell>
          <cell r="N835">
            <v>1</v>
          </cell>
          <cell r="O835">
            <v>1</v>
          </cell>
          <cell r="P835">
            <v>1</v>
          </cell>
          <cell r="Q835">
            <v>1</v>
          </cell>
          <cell r="R835">
            <v>1</v>
          </cell>
          <cell r="S835">
            <v>1</v>
          </cell>
          <cell r="T835">
            <v>1</v>
          </cell>
          <cell r="U835">
            <v>1</v>
          </cell>
          <cell r="V835">
            <v>1</v>
          </cell>
          <cell r="W835">
            <v>1</v>
          </cell>
          <cell r="X835">
            <v>1</v>
          </cell>
          <cell r="Y835">
            <v>1</v>
          </cell>
          <cell r="Z835">
            <v>1</v>
          </cell>
          <cell r="AA835">
            <v>1</v>
          </cell>
          <cell r="AB835">
            <v>1</v>
          </cell>
          <cell r="AC835">
            <v>1</v>
          </cell>
        </row>
        <row r="836">
          <cell r="A836">
            <v>13</v>
          </cell>
          <cell r="B836" t="str">
            <v>Lancefield</v>
          </cell>
          <cell r="C836">
            <v>0</v>
          </cell>
          <cell r="D836">
            <v>0</v>
          </cell>
          <cell r="E836">
            <v>0</v>
          </cell>
          <cell r="F836">
            <v>0</v>
          </cell>
          <cell r="G836" t="str">
            <v>Lancefield Caravan Park</v>
          </cell>
          <cell r="H836">
            <v>200</v>
          </cell>
          <cell r="I836" t="str">
            <v>Caravan Park</v>
          </cell>
          <cell r="J836">
            <v>1</v>
          </cell>
          <cell r="K836">
            <v>1</v>
          </cell>
          <cell r="L836">
            <v>1</v>
          </cell>
          <cell r="M836">
            <v>1</v>
          </cell>
          <cell r="N836">
            <v>1</v>
          </cell>
          <cell r="O836">
            <v>1</v>
          </cell>
          <cell r="P836">
            <v>1</v>
          </cell>
          <cell r="Q836">
            <v>1</v>
          </cell>
          <cell r="R836">
            <v>1</v>
          </cell>
          <cell r="S836">
            <v>1</v>
          </cell>
          <cell r="T836">
            <v>1</v>
          </cell>
          <cell r="U836">
            <v>1</v>
          </cell>
          <cell r="V836">
            <v>1</v>
          </cell>
          <cell r="W836">
            <v>1</v>
          </cell>
          <cell r="X836">
            <v>1</v>
          </cell>
          <cell r="Y836">
            <v>1</v>
          </cell>
          <cell r="Z836">
            <v>1</v>
          </cell>
          <cell r="AA836">
            <v>1</v>
          </cell>
          <cell r="AB836">
            <v>1</v>
          </cell>
          <cell r="AC836">
            <v>1</v>
          </cell>
        </row>
        <row r="837">
          <cell r="A837">
            <v>13</v>
          </cell>
          <cell r="B837" t="str">
            <v>Lancefield</v>
          </cell>
          <cell r="C837">
            <v>0</v>
          </cell>
          <cell r="D837">
            <v>0</v>
          </cell>
          <cell r="E837">
            <v>0</v>
          </cell>
          <cell r="F837">
            <v>0</v>
          </cell>
          <cell r="G837" t="str">
            <v>Lancfield Primary</v>
          </cell>
          <cell r="H837">
            <v>200</v>
          </cell>
          <cell r="I837" t="str">
            <v>School</v>
          </cell>
          <cell r="J837">
            <v>1</v>
          </cell>
          <cell r="K837">
            <v>1</v>
          </cell>
          <cell r="L837">
            <v>1</v>
          </cell>
          <cell r="M837">
            <v>1</v>
          </cell>
          <cell r="N837">
            <v>1</v>
          </cell>
          <cell r="O837">
            <v>1</v>
          </cell>
          <cell r="P837">
            <v>1</v>
          </cell>
          <cell r="Q837">
            <v>1</v>
          </cell>
          <cell r="R837">
            <v>1</v>
          </cell>
          <cell r="S837">
            <v>1</v>
          </cell>
          <cell r="T837">
            <v>1</v>
          </cell>
          <cell r="U837">
            <v>1</v>
          </cell>
          <cell r="V837">
            <v>1</v>
          </cell>
          <cell r="W837">
            <v>1</v>
          </cell>
          <cell r="X837">
            <v>1</v>
          </cell>
          <cell r="Y837">
            <v>1</v>
          </cell>
          <cell r="Z837">
            <v>1</v>
          </cell>
          <cell r="AA837">
            <v>1</v>
          </cell>
          <cell r="AB837">
            <v>1</v>
          </cell>
          <cell r="AC837">
            <v>1</v>
          </cell>
        </row>
        <row r="838">
          <cell r="A838">
            <v>13</v>
          </cell>
          <cell r="B838" t="str">
            <v>Lancefield</v>
          </cell>
          <cell r="C838">
            <v>0</v>
          </cell>
          <cell r="D838">
            <v>0</v>
          </cell>
          <cell r="E838">
            <v>0</v>
          </cell>
          <cell r="F838">
            <v>0</v>
          </cell>
          <cell r="G838" t="str">
            <v>The Grange</v>
          </cell>
          <cell r="H838">
            <v>200</v>
          </cell>
          <cell r="I838" t="str">
            <v>Convention</v>
          </cell>
          <cell r="J838">
            <v>1</v>
          </cell>
          <cell r="K838">
            <v>1</v>
          </cell>
          <cell r="L838">
            <v>1</v>
          </cell>
          <cell r="M838">
            <v>1</v>
          </cell>
          <cell r="N838">
            <v>1</v>
          </cell>
          <cell r="O838">
            <v>1</v>
          </cell>
          <cell r="P838">
            <v>1</v>
          </cell>
          <cell r="Q838">
            <v>1</v>
          </cell>
          <cell r="R838">
            <v>1</v>
          </cell>
          <cell r="S838">
            <v>1</v>
          </cell>
          <cell r="T838">
            <v>1</v>
          </cell>
          <cell r="U838">
            <v>1</v>
          </cell>
          <cell r="V838">
            <v>1</v>
          </cell>
          <cell r="W838">
            <v>1</v>
          </cell>
          <cell r="X838">
            <v>1</v>
          </cell>
          <cell r="Y838">
            <v>1</v>
          </cell>
          <cell r="Z838">
            <v>1</v>
          </cell>
          <cell r="AA838">
            <v>1</v>
          </cell>
          <cell r="AB838">
            <v>1</v>
          </cell>
          <cell r="AC838">
            <v>1</v>
          </cell>
        </row>
        <row r="839">
          <cell r="A839">
            <v>13</v>
          </cell>
          <cell r="B839" t="str">
            <v>Lancefield</v>
          </cell>
          <cell r="C839">
            <v>0</v>
          </cell>
          <cell r="D839">
            <v>0</v>
          </cell>
          <cell r="E839">
            <v>0</v>
          </cell>
          <cell r="F839">
            <v>0</v>
          </cell>
          <cell r="G839" t="str">
            <v>St Mary's</v>
          </cell>
          <cell r="H839">
            <v>200</v>
          </cell>
          <cell r="I839" t="str">
            <v>School</v>
          </cell>
          <cell r="J839">
            <v>1</v>
          </cell>
          <cell r="K839">
            <v>1</v>
          </cell>
          <cell r="L839">
            <v>1</v>
          </cell>
          <cell r="M839">
            <v>1</v>
          </cell>
          <cell r="N839">
            <v>1</v>
          </cell>
          <cell r="O839">
            <v>1</v>
          </cell>
          <cell r="P839">
            <v>1</v>
          </cell>
          <cell r="Q839">
            <v>1</v>
          </cell>
          <cell r="R839">
            <v>1</v>
          </cell>
          <cell r="S839">
            <v>1</v>
          </cell>
          <cell r="T839">
            <v>1</v>
          </cell>
          <cell r="U839">
            <v>1</v>
          </cell>
          <cell r="V839">
            <v>1</v>
          </cell>
          <cell r="W839">
            <v>1</v>
          </cell>
          <cell r="X839">
            <v>1</v>
          </cell>
          <cell r="Y839">
            <v>1</v>
          </cell>
          <cell r="Z839">
            <v>1</v>
          </cell>
          <cell r="AA839">
            <v>1</v>
          </cell>
          <cell r="AB839">
            <v>1</v>
          </cell>
          <cell r="AC839">
            <v>1</v>
          </cell>
        </row>
        <row r="840">
          <cell r="A840">
            <v>13</v>
          </cell>
          <cell r="B840" t="str">
            <v>Lancefield</v>
          </cell>
          <cell r="C840">
            <v>0</v>
          </cell>
          <cell r="D840">
            <v>0</v>
          </cell>
          <cell r="E840">
            <v>0</v>
          </cell>
          <cell r="F840">
            <v>0</v>
          </cell>
          <cell r="G840" t="str">
            <v>Glen Erin</v>
          </cell>
          <cell r="H840">
            <v>200</v>
          </cell>
          <cell r="I840" t="str">
            <v>Convention</v>
          </cell>
          <cell r="J840">
            <v>1</v>
          </cell>
          <cell r="K840">
            <v>1</v>
          </cell>
          <cell r="L840">
            <v>1</v>
          </cell>
          <cell r="M840">
            <v>1</v>
          </cell>
          <cell r="N840">
            <v>1</v>
          </cell>
          <cell r="O840">
            <v>1</v>
          </cell>
          <cell r="P840">
            <v>1</v>
          </cell>
          <cell r="Q840">
            <v>1</v>
          </cell>
          <cell r="R840">
            <v>1</v>
          </cell>
          <cell r="S840">
            <v>1</v>
          </cell>
          <cell r="T840">
            <v>1</v>
          </cell>
          <cell r="U840">
            <v>1</v>
          </cell>
          <cell r="V840">
            <v>1</v>
          </cell>
          <cell r="W840">
            <v>1</v>
          </cell>
          <cell r="X840">
            <v>1</v>
          </cell>
          <cell r="Y840">
            <v>1</v>
          </cell>
          <cell r="Z840">
            <v>1</v>
          </cell>
          <cell r="AA840">
            <v>1</v>
          </cell>
          <cell r="AB840">
            <v>1</v>
          </cell>
          <cell r="AC840">
            <v>1</v>
          </cell>
        </row>
        <row r="841">
          <cell r="A841">
            <v>20</v>
          </cell>
          <cell r="B841" t="str">
            <v>Romsey</v>
          </cell>
          <cell r="C841">
            <v>0</v>
          </cell>
          <cell r="D841">
            <v>0</v>
          </cell>
          <cell r="E841">
            <v>0</v>
          </cell>
          <cell r="F841">
            <v>0</v>
          </cell>
          <cell r="G841" t="str">
            <v>Cope Williams</v>
          </cell>
          <cell r="H841">
            <v>200</v>
          </cell>
          <cell r="I841" t="str">
            <v>Winery/Conference</v>
          </cell>
          <cell r="J841">
            <v>1</v>
          </cell>
          <cell r="K841">
            <v>1</v>
          </cell>
          <cell r="L841">
            <v>1</v>
          </cell>
          <cell r="M841">
            <v>1</v>
          </cell>
          <cell r="N841">
            <v>1</v>
          </cell>
          <cell r="O841">
            <v>1</v>
          </cell>
          <cell r="P841">
            <v>1</v>
          </cell>
          <cell r="Q841">
            <v>1</v>
          </cell>
          <cell r="R841">
            <v>1</v>
          </cell>
          <cell r="S841">
            <v>1</v>
          </cell>
          <cell r="T841">
            <v>1</v>
          </cell>
          <cell r="U841">
            <v>1</v>
          </cell>
          <cell r="V841">
            <v>1</v>
          </cell>
          <cell r="W841">
            <v>1</v>
          </cell>
          <cell r="X841">
            <v>1</v>
          </cell>
          <cell r="Y841">
            <v>1</v>
          </cell>
          <cell r="Z841">
            <v>1</v>
          </cell>
          <cell r="AA841">
            <v>1</v>
          </cell>
          <cell r="AB841">
            <v>1</v>
          </cell>
          <cell r="AC841">
            <v>1</v>
          </cell>
        </row>
        <row r="842">
          <cell r="A842">
            <v>20</v>
          </cell>
          <cell r="B842" t="str">
            <v>Romsey</v>
          </cell>
          <cell r="C842">
            <v>0</v>
          </cell>
          <cell r="D842">
            <v>0</v>
          </cell>
          <cell r="E842">
            <v>0</v>
          </cell>
          <cell r="F842">
            <v>0</v>
          </cell>
          <cell r="G842" t="str">
            <v>Romsey Primary</v>
          </cell>
          <cell r="H842">
            <v>200</v>
          </cell>
          <cell r="I842" t="str">
            <v>School</v>
          </cell>
          <cell r="J842">
            <v>1</v>
          </cell>
          <cell r="K842">
            <v>1</v>
          </cell>
          <cell r="L842">
            <v>1</v>
          </cell>
          <cell r="M842">
            <v>1</v>
          </cell>
          <cell r="N842">
            <v>1</v>
          </cell>
          <cell r="O842">
            <v>1</v>
          </cell>
          <cell r="P842">
            <v>1</v>
          </cell>
          <cell r="Q842">
            <v>1</v>
          </cell>
          <cell r="R842">
            <v>1</v>
          </cell>
          <cell r="S842">
            <v>1</v>
          </cell>
          <cell r="T842">
            <v>1</v>
          </cell>
          <cell r="U842">
            <v>1</v>
          </cell>
          <cell r="V842">
            <v>1</v>
          </cell>
          <cell r="W842">
            <v>1</v>
          </cell>
          <cell r="X842">
            <v>1</v>
          </cell>
          <cell r="Y842">
            <v>1</v>
          </cell>
          <cell r="Z842">
            <v>1</v>
          </cell>
          <cell r="AA842">
            <v>1</v>
          </cell>
          <cell r="AB842">
            <v>1</v>
          </cell>
          <cell r="AC842">
            <v>1</v>
          </cell>
        </row>
        <row r="843">
          <cell r="A843">
            <v>71</v>
          </cell>
          <cell r="B843" t="str">
            <v>Riddells Creek</v>
          </cell>
          <cell r="C843">
            <v>0</v>
          </cell>
          <cell r="D843">
            <v>0</v>
          </cell>
          <cell r="E843">
            <v>0</v>
          </cell>
          <cell r="F843">
            <v>0</v>
          </cell>
          <cell r="G843" t="str">
            <v>Riddells Creek Primary</v>
          </cell>
          <cell r="H843">
            <v>200</v>
          </cell>
          <cell r="I843" t="str">
            <v>School</v>
          </cell>
          <cell r="J843">
            <v>1</v>
          </cell>
          <cell r="K843">
            <v>1</v>
          </cell>
          <cell r="L843">
            <v>1</v>
          </cell>
          <cell r="M843">
            <v>1</v>
          </cell>
          <cell r="N843">
            <v>1</v>
          </cell>
          <cell r="O843">
            <v>1</v>
          </cell>
          <cell r="P843">
            <v>1</v>
          </cell>
          <cell r="Q843">
            <v>1</v>
          </cell>
          <cell r="R843">
            <v>1</v>
          </cell>
          <cell r="S843">
            <v>1</v>
          </cell>
          <cell r="T843">
            <v>1</v>
          </cell>
          <cell r="U843">
            <v>1</v>
          </cell>
          <cell r="V843">
            <v>1</v>
          </cell>
          <cell r="W843">
            <v>1</v>
          </cell>
          <cell r="X843">
            <v>1</v>
          </cell>
          <cell r="Y843">
            <v>1</v>
          </cell>
          <cell r="Z843">
            <v>1</v>
          </cell>
          <cell r="AA843">
            <v>1</v>
          </cell>
          <cell r="AB843">
            <v>1</v>
          </cell>
          <cell r="AC843">
            <v>1</v>
          </cell>
        </row>
        <row r="844">
          <cell r="A844">
            <v>71</v>
          </cell>
          <cell r="B844" t="str">
            <v>Riddells Creek</v>
          </cell>
          <cell r="C844">
            <v>0</v>
          </cell>
          <cell r="D844">
            <v>0</v>
          </cell>
          <cell r="E844">
            <v>0</v>
          </cell>
          <cell r="F844">
            <v>0</v>
          </cell>
          <cell r="G844" t="str">
            <v>Riddells Creek Hotel</v>
          </cell>
          <cell r="H844">
            <v>200</v>
          </cell>
          <cell r="I844" t="str">
            <v>Hotel</v>
          </cell>
          <cell r="J844">
            <v>1</v>
          </cell>
          <cell r="K844">
            <v>1</v>
          </cell>
          <cell r="L844">
            <v>1</v>
          </cell>
          <cell r="M844">
            <v>1</v>
          </cell>
          <cell r="N844">
            <v>1</v>
          </cell>
          <cell r="O844">
            <v>1</v>
          </cell>
          <cell r="P844">
            <v>1</v>
          </cell>
          <cell r="Q844">
            <v>1</v>
          </cell>
          <cell r="R844">
            <v>1</v>
          </cell>
          <cell r="S844">
            <v>1</v>
          </cell>
          <cell r="T844">
            <v>1</v>
          </cell>
          <cell r="U844">
            <v>1</v>
          </cell>
          <cell r="V844">
            <v>1</v>
          </cell>
          <cell r="W844">
            <v>1</v>
          </cell>
          <cell r="X844">
            <v>1</v>
          </cell>
          <cell r="Y844">
            <v>1</v>
          </cell>
          <cell r="Z844">
            <v>1</v>
          </cell>
          <cell r="AA844">
            <v>1</v>
          </cell>
          <cell r="AB844">
            <v>1</v>
          </cell>
          <cell r="AC844">
            <v>1</v>
          </cell>
        </row>
        <row r="845">
          <cell r="A845">
            <v>78</v>
          </cell>
          <cell r="B845" t="str">
            <v>Gisborne/ New Gisborne</v>
          </cell>
          <cell r="C845">
            <v>0</v>
          </cell>
          <cell r="D845">
            <v>0</v>
          </cell>
          <cell r="E845">
            <v>0</v>
          </cell>
          <cell r="F845">
            <v>0</v>
          </cell>
          <cell r="G845" t="str">
            <v>whistle Stop</v>
          </cell>
          <cell r="H845">
            <v>200</v>
          </cell>
          <cell r="I845" t="str">
            <v>Tavern</v>
          </cell>
          <cell r="J845">
            <v>1</v>
          </cell>
          <cell r="K845">
            <v>1</v>
          </cell>
          <cell r="L845">
            <v>1</v>
          </cell>
          <cell r="M845">
            <v>1</v>
          </cell>
          <cell r="N845">
            <v>1</v>
          </cell>
          <cell r="O845">
            <v>1</v>
          </cell>
          <cell r="P845">
            <v>1</v>
          </cell>
          <cell r="Q845">
            <v>1</v>
          </cell>
          <cell r="R845">
            <v>1</v>
          </cell>
          <cell r="S845">
            <v>1</v>
          </cell>
          <cell r="T845">
            <v>1</v>
          </cell>
          <cell r="U845">
            <v>1</v>
          </cell>
          <cell r="V845">
            <v>1</v>
          </cell>
          <cell r="W845">
            <v>1</v>
          </cell>
          <cell r="X845">
            <v>1</v>
          </cell>
          <cell r="Y845">
            <v>1</v>
          </cell>
          <cell r="Z845">
            <v>1</v>
          </cell>
          <cell r="AA845">
            <v>1</v>
          </cell>
          <cell r="AB845">
            <v>1</v>
          </cell>
          <cell r="AC845">
            <v>1</v>
          </cell>
        </row>
        <row r="846">
          <cell r="A846">
            <v>78</v>
          </cell>
          <cell r="B846" t="str">
            <v>Gisborne/ New Gisborne</v>
          </cell>
          <cell r="C846">
            <v>0</v>
          </cell>
          <cell r="D846">
            <v>0</v>
          </cell>
          <cell r="E846">
            <v>0</v>
          </cell>
          <cell r="F846">
            <v>0</v>
          </cell>
          <cell r="G846" t="str">
            <v>Gisborne High School</v>
          </cell>
          <cell r="H846">
            <v>200</v>
          </cell>
          <cell r="I846" t="str">
            <v>School</v>
          </cell>
          <cell r="J846">
            <v>1</v>
          </cell>
          <cell r="K846">
            <v>1</v>
          </cell>
          <cell r="L846">
            <v>1</v>
          </cell>
          <cell r="M846">
            <v>1</v>
          </cell>
          <cell r="N846">
            <v>1</v>
          </cell>
          <cell r="O846">
            <v>1</v>
          </cell>
          <cell r="P846">
            <v>1</v>
          </cell>
          <cell r="Q846">
            <v>1</v>
          </cell>
          <cell r="R846">
            <v>1</v>
          </cell>
          <cell r="S846">
            <v>1</v>
          </cell>
          <cell r="T846">
            <v>1</v>
          </cell>
          <cell r="U846">
            <v>1</v>
          </cell>
          <cell r="V846">
            <v>1</v>
          </cell>
          <cell r="W846">
            <v>1</v>
          </cell>
          <cell r="X846">
            <v>1</v>
          </cell>
          <cell r="Y846">
            <v>1</v>
          </cell>
          <cell r="Z846">
            <v>1</v>
          </cell>
          <cell r="AA846">
            <v>1</v>
          </cell>
          <cell r="AB846">
            <v>1</v>
          </cell>
          <cell r="AC846">
            <v>1</v>
          </cell>
        </row>
        <row r="847">
          <cell r="A847">
            <v>78</v>
          </cell>
          <cell r="B847" t="str">
            <v>Gisborne/ New Gisborne</v>
          </cell>
          <cell r="C847">
            <v>0</v>
          </cell>
          <cell r="D847">
            <v>0</v>
          </cell>
          <cell r="E847">
            <v>0</v>
          </cell>
          <cell r="F847">
            <v>0</v>
          </cell>
          <cell r="G847" t="str">
            <v>G.S Swimming</v>
          </cell>
          <cell r="H847">
            <v>200</v>
          </cell>
          <cell r="I847" t="str">
            <v>Pool</v>
          </cell>
          <cell r="J847">
            <v>1</v>
          </cell>
          <cell r="K847">
            <v>1</v>
          </cell>
          <cell r="L847">
            <v>1</v>
          </cell>
          <cell r="M847">
            <v>1</v>
          </cell>
          <cell r="N847">
            <v>1</v>
          </cell>
          <cell r="O847">
            <v>1</v>
          </cell>
          <cell r="P847">
            <v>1</v>
          </cell>
          <cell r="Q847">
            <v>1</v>
          </cell>
          <cell r="R847">
            <v>1</v>
          </cell>
          <cell r="S847">
            <v>1</v>
          </cell>
          <cell r="T847">
            <v>1</v>
          </cell>
          <cell r="U847">
            <v>1</v>
          </cell>
          <cell r="V847">
            <v>1</v>
          </cell>
          <cell r="W847">
            <v>1</v>
          </cell>
          <cell r="X847">
            <v>1</v>
          </cell>
          <cell r="Y847">
            <v>1</v>
          </cell>
          <cell r="Z847">
            <v>1</v>
          </cell>
          <cell r="AA847">
            <v>1</v>
          </cell>
          <cell r="AB847">
            <v>1</v>
          </cell>
          <cell r="AC847">
            <v>1</v>
          </cell>
        </row>
        <row r="848">
          <cell r="A848">
            <v>78</v>
          </cell>
          <cell r="B848" t="str">
            <v>Gisborne/ New Gisborne</v>
          </cell>
          <cell r="C848">
            <v>0</v>
          </cell>
          <cell r="D848">
            <v>0</v>
          </cell>
          <cell r="E848">
            <v>0</v>
          </cell>
          <cell r="F848">
            <v>0</v>
          </cell>
          <cell r="G848" t="str">
            <v>N.G Holy Cross</v>
          </cell>
          <cell r="H848">
            <v>200</v>
          </cell>
          <cell r="I848" t="str">
            <v>School</v>
          </cell>
          <cell r="J848">
            <v>1</v>
          </cell>
          <cell r="K848">
            <v>1</v>
          </cell>
          <cell r="L848">
            <v>1</v>
          </cell>
          <cell r="M848">
            <v>1</v>
          </cell>
          <cell r="N848">
            <v>1</v>
          </cell>
          <cell r="O848">
            <v>1</v>
          </cell>
          <cell r="P848">
            <v>1</v>
          </cell>
          <cell r="Q848">
            <v>1</v>
          </cell>
          <cell r="R848">
            <v>1</v>
          </cell>
          <cell r="S848">
            <v>1</v>
          </cell>
          <cell r="T848">
            <v>1</v>
          </cell>
          <cell r="U848">
            <v>1</v>
          </cell>
          <cell r="V848">
            <v>1</v>
          </cell>
          <cell r="W848">
            <v>1</v>
          </cell>
          <cell r="X848">
            <v>1</v>
          </cell>
          <cell r="Y848">
            <v>1</v>
          </cell>
          <cell r="Z848">
            <v>1</v>
          </cell>
          <cell r="AA848">
            <v>1</v>
          </cell>
          <cell r="AB848">
            <v>1</v>
          </cell>
          <cell r="AC848">
            <v>1</v>
          </cell>
        </row>
        <row r="849">
          <cell r="A849">
            <v>78</v>
          </cell>
          <cell r="B849" t="str">
            <v>Gisborne/ New Gisborne</v>
          </cell>
          <cell r="C849">
            <v>0</v>
          </cell>
          <cell r="D849">
            <v>0</v>
          </cell>
          <cell r="E849">
            <v>0</v>
          </cell>
          <cell r="F849">
            <v>0</v>
          </cell>
          <cell r="G849" t="str">
            <v>Gisborne Hostel</v>
          </cell>
          <cell r="H849">
            <v>200</v>
          </cell>
          <cell r="I849" t="str">
            <v>Nurse/Home</v>
          </cell>
          <cell r="J849">
            <v>1</v>
          </cell>
          <cell r="K849">
            <v>1</v>
          </cell>
          <cell r="L849">
            <v>1</v>
          </cell>
          <cell r="M849">
            <v>1</v>
          </cell>
          <cell r="N849">
            <v>1</v>
          </cell>
          <cell r="O849">
            <v>1</v>
          </cell>
          <cell r="P849">
            <v>1</v>
          </cell>
          <cell r="Q849">
            <v>1</v>
          </cell>
          <cell r="R849">
            <v>1</v>
          </cell>
          <cell r="S849">
            <v>1</v>
          </cell>
          <cell r="T849">
            <v>1</v>
          </cell>
          <cell r="U849">
            <v>1</v>
          </cell>
          <cell r="V849">
            <v>1</v>
          </cell>
          <cell r="W849">
            <v>1</v>
          </cell>
          <cell r="X849">
            <v>1</v>
          </cell>
          <cell r="Y849">
            <v>1</v>
          </cell>
          <cell r="Z849">
            <v>1</v>
          </cell>
          <cell r="AA849">
            <v>1</v>
          </cell>
          <cell r="AB849">
            <v>1</v>
          </cell>
          <cell r="AC849">
            <v>1</v>
          </cell>
        </row>
        <row r="850">
          <cell r="A850">
            <v>78</v>
          </cell>
          <cell r="B850" t="str">
            <v>Gisborne/ New Gisborne</v>
          </cell>
          <cell r="C850">
            <v>0</v>
          </cell>
          <cell r="D850">
            <v>0</v>
          </cell>
          <cell r="E850">
            <v>0</v>
          </cell>
          <cell r="F850">
            <v>0</v>
          </cell>
          <cell r="G850" t="str">
            <v>Gisborne Gold Club</v>
          </cell>
          <cell r="H850">
            <v>200</v>
          </cell>
          <cell r="I850" t="str">
            <v>Gold Club</v>
          </cell>
          <cell r="J850">
            <v>1</v>
          </cell>
          <cell r="K850">
            <v>1</v>
          </cell>
          <cell r="L850">
            <v>1</v>
          </cell>
          <cell r="M850">
            <v>1</v>
          </cell>
          <cell r="N850">
            <v>1</v>
          </cell>
          <cell r="O850">
            <v>1</v>
          </cell>
          <cell r="P850">
            <v>1</v>
          </cell>
          <cell r="Q850">
            <v>1</v>
          </cell>
          <cell r="R850">
            <v>1</v>
          </cell>
          <cell r="S850">
            <v>1</v>
          </cell>
          <cell r="T850">
            <v>1</v>
          </cell>
          <cell r="U850">
            <v>1</v>
          </cell>
          <cell r="V850">
            <v>1</v>
          </cell>
          <cell r="W850">
            <v>1</v>
          </cell>
          <cell r="X850">
            <v>1</v>
          </cell>
          <cell r="Y850">
            <v>1</v>
          </cell>
          <cell r="Z850">
            <v>1</v>
          </cell>
          <cell r="AA850">
            <v>1</v>
          </cell>
          <cell r="AB850">
            <v>1</v>
          </cell>
          <cell r="AC850">
            <v>1</v>
          </cell>
        </row>
        <row r="851">
          <cell r="A851">
            <v>78</v>
          </cell>
          <cell r="B851" t="str">
            <v>Gisborne/ New Gisborne</v>
          </cell>
          <cell r="C851">
            <v>0</v>
          </cell>
          <cell r="D851">
            <v>0</v>
          </cell>
          <cell r="E851">
            <v>0</v>
          </cell>
          <cell r="F851">
            <v>0</v>
          </cell>
          <cell r="G851" t="str">
            <v>Gisborne Motel</v>
          </cell>
          <cell r="H851">
            <v>200</v>
          </cell>
          <cell r="I851" t="str">
            <v>Motel</v>
          </cell>
          <cell r="J851">
            <v>1</v>
          </cell>
          <cell r="K851">
            <v>1</v>
          </cell>
          <cell r="L851">
            <v>1</v>
          </cell>
          <cell r="M851">
            <v>1</v>
          </cell>
          <cell r="N851">
            <v>1</v>
          </cell>
          <cell r="O851">
            <v>1</v>
          </cell>
          <cell r="P851">
            <v>1</v>
          </cell>
          <cell r="Q851">
            <v>1</v>
          </cell>
          <cell r="R851">
            <v>1</v>
          </cell>
          <cell r="S851">
            <v>1</v>
          </cell>
          <cell r="T851">
            <v>1</v>
          </cell>
          <cell r="U851">
            <v>1</v>
          </cell>
          <cell r="V851">
            <v>1</v>
          </cell>
          <cell r="W851">
            <v>1</v>
          </cell>
          <cell r="X851">
            <v>1</v>
          </cell>
          <cell r="Y851">
            <v>1</v>
          </cell>
          <cell r="Z851">
            <v>1</v>
          </cell>
          <cell r="AA851">
            <v>1</v>
          </cell>
          <cell r="AB851">
            <v>1</v>
          </cell>
          <cell r="AC851">
            <v>1</v>
          </cell>
        </row>
        <row r="852">
          <cell r="A852">
            <v>78</v>
          </cell>
          <cell r="B852" t="str">
            <v>Gisborne/ New Gisborne</v>
          </cell>
          <cell r="C852">
            <v>0</v>
          </cell>
          <cell r="D852">
            <v>0</v>
          </cell>
          <cell r="E852">
            <v>0</v>
          </cell>
          <cell r="F852">
            <v>0</v>
          </cell>
          <cell r="G852" t="str">
            <v>Victoria Tavern</v>
          </cell>
          <cell r="H852">
            <v>200</v>
          </cell>
          <cell r="I852" t="str">
            <v>Hotel</v>
          </cell>
          <cell r="J852">
            <v>1</v>
          </cell>
          <cell r="K852">
            <v>1</v>
          </cell>
          <cell r="L852">
            <v>1</v>
          </cell>
          <cell r="M852">
            <v>1</v>
          </cell>
          <cell r="N852">
            <v>1</v>
          </cell>
          <cell r="O852">
            <v>1</v>
          </cell>
          <cell r="P852">
            <v>1</v>
          </cell>
          <cell r="Q852">
            <v>1</v>
          </cell>
          <cell r="R852">
            <v>1</v>
          </cell>
          <cell r="S852">
            <v>1</v>
          </cell>
          <cell r="T852">
            <v>1</v>
          </cell>
          <cell r="U852">
            <v>1</v>
          </cell>
          <cell r="V852">
            <v>1</v>
          </cell>
          <cell r="W852">
            <v>1</v>
          </cell>
          <cell r="X852">
            <v>1</v>
          </cell>
          <cell r="Y852">
            <v>1</v>
          </cell>
          <cell r="Z852">
            <v>1</v>
          </cell>
          <cell r="AA852">
            <v>1</v>
          </cell>
          <cell r="AB852">
            <v>1</v>
          </cell>
          <cell r="AC852">
            <v>1</v>
          </cell>
        </row>
        <row r="853">
          <cell r="A853">
            <v>78</v>
          </cell>
          <cell r="B853" t="str">
            <v>Gisborne/ New Gisborne</v>
          </cell>
          <cell r="C853">
            <v>0</v>
          </cell>
          <cell r="D853">
            <v>0</v>
          </cell>
          <cell r="E853">
            <v>0</v>
          </cell>
          <cell r="F853">
            <v>0</v>
          </cell>
          <cell r="G853" t="str">
            <v>Telegraph Hotel</v>
          </cell>
          <cell r="H853">
            <v>200</v>
          </cell>
          <cell r="I853" t="str">
            <v>Hotel</v>
          </cell>
          <cell r="J853">
            <v>1</v>
          </cell>
          <cell r="K853">
            <v>1</v>
          </cell>
          <cell r="L853">
            <v>1</v>
          </cell>
          <cell r="M853">
            <v>1</v>
          </cell>
          <cell r="N853">
            <v>1</v>
          </cell>
          <cell r="O853">
            <v>1</v>
          </cell>
          <cell r="P853">
            <v>1</v>
          </cell>
          <cell r="Q853">
            <v>1</v>
          </cell>
          <cell r="R853">
            <v>1</v>
          </cell>
          <cell r="S853">
            <v>1</v>
          </cell>
          <cell r="T853">
            <v>1</v>
          </cell>
          <cell r="U853">
            <v>1</v>
          </cell>
          <cell r="V853">
            <v>1</v>
          </cell>
          <cell r="W853">
            <v>1</v>
          </cell>
          <cell r="X853">
            <v>1</v>
          </cell>
          <cell r="Y853">
            <v>1</v>
          </cell>
          <cell r="Z853">
            <v>1</v>
          </cell>
          <cell r="AA853">
            <v>1</v>
          </cell>
          <cell r="AB853">
            <v>1</v>
          </cell>
          <cell r="AC853">
            <v>1</v>
          </cell>
        </row>
        <row r="854">
          <cell r="A854">
            <v>78</v>
          </cell>
          <cell r="B854" t="str">
            <v>Gisborne/ New Gisborne</v>
          </cell>
          <cell r="C854">
            <v>0</v>
          </cell>
          <cell r="D854">
            <v>0</v>
          </cell>
          <cell r="E854">
            <v>0</v>
          </cell>
          <cell r="F854">
            <v>0</v>
          </cell>
          <cell r="G854" t="str">
            <v>New Gisborne Primary school</v>
          </cell>
          <cell r="H854">
            <v>200</v>
          </cell>
          <cell r="I854" t="str">
            <v>School</v>
          </cell>
          <cell r="J854">
            <v>1</v>
          </cell>
          <cell r="K854">
            <v>1</v>
          </cell>
          <cell r="L854">
            <v>1</v>
          </cell>
          <cell r="M854">
            <v>1</v>
          </cell>
          <cell r="N854">
            <v>1</v>
          </cell>
          <cell r="O854">
            <v>1</v>
          </cell>
          <cell r="P854">
            <v>1</v>
          </cell>
          <cell r="Q854">
            <v>1</v>
          </cell>
          <cell r="R854">
            <v>1</v>
          </cell>
          <cell r="S854">
            <v>1</v>
          </cell>
          <cell r="T854">
            <v>1</v>
          </cell>
          <cell r="U854">
            <v>1</v>
          </cell>
          <cell r="V854">
            <v>1</v>
          </cell>
          <cell r="W854">
            <v>1</v>
          </cell>
          <cell r="X854">
            <v>1</v>
          </cell>
          <cell r="Y854">
            <v>1</v>
          </cell>
          <cell r="Z854">
            <v>1</v>
          </cell>
          <cell r="AA854">
            <v>1</v>
          </cell>
          <cell r="AB854">
            <v>1</v>
          </cell>
          <cell r="AC854">
            <v>1</v>
          </cell>
        </row>
        <row r="855">
          <cell r="A855">
            <v>78</v>
          </cell>
          <cell r="B855" t="str">
            <v>Gisborne/ New Gisborne</v>
          </cell>
          <cell r="C855">
            <v>0</v>
          </cell>
          <cell r="D855">
            <v>0</v>
          </cell>
          <cell r="E855">
            <v>0</v>
          </cell>
          <cell r="F855">
            <v>0</v>
          </cell>
          <cell r="G855" t="str">
            <v>St Bridgets Primary School</v>
          </cell>
          <cell r="H855">
            <v>200</v>
          </cell>
          <cell r="I855" t="str">
            <v>School</v>
          </cell>
          <cell r="J855">
            <v>1</v>
          </cell>
          <cell r="K855">
            <v>1</v>
          </cell>
          <cell r="L855">
            <v>1</v>
          </cell>
          <cell r="M855">
            <v>1</v>
          </cell>
          <cell r="N855">
            <v>1</v>
          </cell>
          <cell r="O855">
            <v>1</v>
          </cell>
          <cell r="P855">
            <v>1</v>
          </cell>
          <cell r="Q855">
            <v>1</v>
          </cell>
          <cell r="R855">
            <v>1</v>
          </cell>
          <cell r="S855">
            <v>1</v>
          </cell>
          <cell r="T855">
            <v>1</v>
          </cell>
          <cell r="U855">
            <v>1</v>
          </cell>
          <cell r="V855">
            <v>1</v>
          </cell>
          <cell r="W855">
            <v>1</v>
          </cell>
          <cell r="X855">
            <v>1</v>
          </cell>
          <cell r="Y855">
            <v>1</v>
          </cell>
          <cell r="Z855">
            <v>1</v>
          </cell>
          <cell r="AA855">
            <v>1</v>
          </cell>
          <cell r="AB855">
            <v>1</v>
          </cell>
          <cell r="AC855">
            <v>1</v>
          </cell>
        </row>
        <row r="856">
          <cell r="A856">
            <v>78</v>
          </cell>
          <cell r="B856" t="str">
            <v>Gisborne/ New Gisborne</v>
          </cell>
          <cell r="C856">
            <v>0</v>
          </cell>
          <cell r="D856">
            <v>0</v>
          </cell>
          <cell r="E856">
            <v>0</v>
          </cell>
          <cell r="F856">
            <v>0</v>
          </cell>
          <cell r="G856" t="str">
            <v>Gisborne Primary</v>
          </cell>
          <cell r="H856">
            <v>200</v>
          </cell>
          <cell r="I856" t="str">
            <v>School</v>
          </cell>
          <cell r="J856">
            <v>1</v>
          </cell>
          <cell r="K856">
            <v>1</v>
          </cell>
          <cell r="L856">
            <v>1</v>
          </cell>
          <cell r="M856">
            <v>1</v>
          </cell>
          <cell r="N856">
            <v>1</v>
          </cell>
          <cell r="O856">
            <v>1</v>
          </cell>
          <cell r="P856">
            <v>1</v>
          </cell>
          <cell r="Q856">
            <v>1</v>
          </cell>
          <cell r="R856">
            <v>1</v>
          </cell>
          <cell r="S856">
            <v>1</v>
          </cell>
          <cell r="T856">
            <v>1</v>
          </cell>
          <cell r="U856">
            <v>1</v>
          </cell>
          <cell r="V856">
            <v>1</v>
          </cell>
          <cell r="W856">
            <v>1</v>
          </cell>
          <cell r="X856">
            <v>1</v>
          </cell>
          <cell r="Y856">
            <v>1</v>
          </cell>
          <cell r="Z856">
            <v>1</v>
          </cell>
          <cell r="AA856">
            <v>1</v>
          </cell>
          <cell r="AB856">
            <v>1</v>
          </cell>
          <cell r="AC856">
            <v>1</v>
          </cell>
        </row>
        <row r="857">
          <cell r="A857">
            <v>78</v>
          </cell>
          <cell r="B857" t="str">
            <v>Gisborne/ New Gisborne</v>
          </cell>
          <cell r="C857">
            <v>0</v>
          </cell>
          <cell r="D857">
            <v>0</v>
          </cell>
          <cell r="E857">
            <v>0</v>
          </cell>
          <cell r="F857">
            <v>0</v>
          </cell>
          <cell r="G857" t="str">
            <v>Flexdrive</v>
          </cell>
          <cell r="H857">
            <v>200</v>
          </cell>
          <cell r="I857" t="str">
            <v>Car Component</v>
          </cell>
          <cell r="J857">
            <v>1</v>
          </cell>
          <cell r="K857">
            <v>1</v>
          </cell>
          <cell r="L857">
            <v>1</v>
          </cell>
          <cell r="M857">
            <v>1</v>
          </cell>
          <cell r="N857">
            <v>1</v>
          </cell>
          <cell r="O857">
            <v>1</v>
          </cell>
          <cell r="P857">
            <v>1</v>
          </cell>
          <cell r="Q857">
            <v>1</v>
          </cell>
          <cell r="R857">
            <v>1</v>
          </cell>
          <cell r="S857">
            <v>1</v>
          </cell>
          <cell r="T857">
            <v>1</v>
          </cell>
          <cell r="U857">
            <v>1</v>
          </cell>
          <cell r="V857">
            <v>1</v>
          </cell>
          <cell r="W857">
            <v>1</v>
          </cell>
          <cell r="X857">
            <v>1</v>
          </cell>
          <cell r="Y857">
            <v>1</v>
          </cell>
          <cell r="Z857">
            <v>1</v>
          </cell>
          <cell r="AA857">
            <v>1</v>
          </cell>
          <cell r="AB857">
            <v>1</v>
          </cell>
          <cell r="AC857">
            <v>1</v>
          </cell>
        </row>
        <row r="858">
          <cell r="A858">
            <v>41</v>
          </cell>
          <cell r="B858" t="str">
            <v>Woodend</v>
          </cell>
          <cell r="C858">
            <v>0</v>
          </cell>
          <cell r="D858">
            <v>0</v>
          </cell>
          <cell r="E858">
            <v>0</v>
          </cell>
          <cell r="F858">
            <v>0</v>
          </cell>
          <cell r="G858" t="str">
            <v>Maloa House</v>
          </cell>
          <cell r="H858">
            <v>200</v>
          </cell>
          <cell r="I858" t="str">
            <v>Convention</v>
          </cell>
          <cell r="J858">
            <v>1</v>
          </cell>
          <cell r="K858">
            <v>1</v>
          </cell>
          <cell r="L858">
            <v>1</v>
          </cell>
          <cell r="M858">
            <v>1</v>
          </cell>
          <cell r="N858">
            <v>1</v>
          </cell>
          <cell r="O858">
            <v>1</v>
          </cell>
          <cell r="P858">
            <v>1</v>
          </cell>
          <cell r="Q858">
            <v>1</v>
          </cell>
          <cell r="R858">
            <v>1</v>
          </cell>
          <cell r="S858">
            <v>1</v>
          </cell>
          <cell r="T858">
            <v>1</v>
          </cell>
          <cell r="U858">
            <v>1</v>
          </cell>
          <cell r="V858">
            <v>1</v>
          </cell>
          <cell r="W858">
            <v>1</v>
          </cell>
          <cell r="X858">
            <v>1</v>
          </cell>
          <cell r="Y858">
            <v>1</v>
          </cell>
          <cell r="Z858">
            <v>1</v>
          </cell>
          <cell r="AA858">
            <v>1</v>
          </cell>
          <cell r="AB858">
            <v>1</v>
          </cell>
          <cell r="AC858">
            <v>1</v>
          </cell>
        </row>
        <row r="859">
          <cell r="A859">
            <v>41</v>
          </cell>
          <cell r="B859" t="str">
            <v>Woodend</v>
          </cell>
          <cell r="C859">
            <v>0</v>
          </cell>
          <cell r="D859">
            <v>0</v>
          </cell>
          <cell r="E859">
            <v>0</v>
          </cell>
          <cell r="F859">
            <v>0</v>
          </cell>
          <cell r="G859" t="str">
            <v>Bentinck</v>
          </cell>
          <cell r="H859">
            <v>200</v>
          </cell>
          <cell r="I859" t="str">
            <v>Convention</v>
          </cell>
          <cell r="J859">
            <v>1</v>
          </cell>
          <cell r="K859">
            <v>1</v>
          </cell>
          <cell r="L859">
            <v>1</v>
          </cell>
          <cell r="M859">
            <v>1</v>
          </cell>
          <cell r="N859">
            <v>1</v>
          </cell>
          <cell r="O859">
            <v>1</v>
          </cell>
          <cell r="P859">
            <v>1</v>
          </cell>
          <cell r="Q859">
            <v>1</v>
          </cell>
          <cell r="R859">
            <v>1</v>
          </cell>
          <cell r="S859">
            <v>1</v>
          </cell>
          <cell r="T859">
            <v>1</v>
          </cell>
          <cell r="U859">
            <v>1</v>
          </cell>
          <cell r="V859">
            <v>1</v>
          </cell>
          <cell r="W859">
            <v>1</v>
          </cell>
          <cell r="X859">
            <v>1</v>
          </cell>
          <cell r="Y859">
            <v>1</v>
          </cell>
          <cell r="Z859">
            <v>1</v>
          </cell>
          <cell r="AA859">
            <v>1</v>
          </cell>
          <cell r="AB859">
            <v>1</v>
          </cell>
          <cell r="AC859">
            <v>1</v>
          </cell>
        </row>
        <row r="860">
          <cell r="A860">
            <v>41</v>
          </cell>
          <cell r="B860" t="str">
            <v>Woodend</v>
          </cell>
          <cell r="C860">
            <v>0</v>
          </cell>
          <cell r="D860">
            <v>0</v>
          </cell>
          <cell r="E860">
            <v>0</v>
          </cell>
          <cell r="F860">
            <v>0</v>
          </cell>
          <cell r="G860" t="str">
            <v>Cammeray Waters</v>
          </cell>
          <cell r="H860">
            <v>200</v>
          </cell>
          <cell r="I860" t="str">
            <v>Convention</v>
          </cell>
          <cell r="J860">
            <v>1</v>
          </cell>
          <cell r="K860">
            <v>1</v>
          </cell>
          <cell r="L860">
            <v>1</v>
          </cell>
          <cell r="M860">
            <v>1</v>
          </cell>
          <cell r="N860">
            <v>1</v>
          </cell>
          <cell r="O860">
            <v>1</v>
          </cell>
          <cell r="P860">
            <v>1</v>
          </cell>
          <cell r="Q860">
            <v>1</v>
          </cell>
          <cell r="R860">
            <v>1</v>
          </cell>
          <cell r="S860">
            <v>1</v>
          </cell>
          <cell r="T860">
            <v>1</v>
          </cell>
          <cell r="U860">
            <v>1</v>
          </cell>
          <cell r="V860">
            <v>1</v>
          </cell>
          <cell r="W860">
            <v>1</v>
          </cell>
          <cell r="X860">
            <v>1</v>
          </cell>
          <cell r="Y860">
            <v>1</v>
          </cell>
          <cell r="Z860">
            <v>1</v>
          </cell>
          <cell r="AA860">
            <v>1</v>
          </cell>
          <cell r="AB860">
            <v>1</v>
          </cell>
          <cell r="AC860">
            <v>1</v>
          </cell>
        </row>
        <row r="861">
          <cell r="A861">
            <v>41</v>
          </cell>
          <cell r="B861" t="str">
            <v>Woodend</v>
          </cell>
          <cell r="C861">
            <v>0</v>
          </cell>
          <cell r="D861">
            <v>0</v>
          </cell>
          <cell r="E861">
            <v>0</v>
          </cell>
          <cell r="F861">
            <v>0</v>
          </cell>
          <cell r="G861" t="str">
            <v>Barkers Trailers</v>
          </cell>
          <cell r="H861">
            <v>200</v>
          </cell>
          <cell r="I861" t="str">
            <v>Trailer Manufacturer</v>
          </cell>
          <cell r="J861">
            <v>1</v>
          </cell>
          <cell r="K861">
            <v>1</v>
          </cell>
          <cell r="L861">
            <v>1</v>
          </cell>
          <cell r="M861">
            <v>1</v>
          </cell>
          <cell r="N861">
            <v>1</v>
          </cell>
          <cell r="O861">
            <v>1</v>
          </cell>
          <cell r="P861">
            <v>1</v>
          </cell>
          <cell r="Q861">
            <v>1</v>
          </cell>
          <cell r="R861">
            <v>1</v>
          </cell>
          <cell r="S861">
            <v>1</v>
          </cell>
          <cell r="T861">
            <v>1</v>
          </cell>
          <cell r="U861">
            <v>1</v>
          </cell>
          <cell r="V861">
            <v>1</v>
          </cell>
          <cell r="W861">
            <v>1</v>
          </cell>
          <cell r="X861">
            <v>1</v>
          </cell>
          <cell r="Y861">
            <v>1</v>
          </cell>
          <cell r="Z861">
            <v>1</v>
          </cell>
          <cell r="AA861">
            <v>1</v>
          </cell>
          <cell r="AB861">
            <v>1</v>
          </cell>
          <cell r="AC861">
            <v>1</v>
          </cell>
        </row>
        <row r="862">
          <cell r="A862">
            <v>41</v>
          </cell>
          <cell r="B862" t="str">
            <v>Woodend</v>
          </cell>
          <cell r="C862">
            <v>0</v>
          </cell>
          <cell r="D862">
            <v>0</v>
          </cell>
          <cell r="E862">
            <v>0</v>
          </cell>
          <cell r="F862">
            <v>0</v>
          </cell>
          <cell r="G862" t="str">
            <v>Victoria Hotel</v>
          </cell>
          <cell r="H862">
            <v>200</v>
          </cell>
          <cell r="I862" t="str">
            <v>Hotel</v>
          </cell>
          <cell r="J862">
            <v>1</v>
          </cell>
          <cell r="K862">
            <v>1</v>
          </cell>
          <cell r="L862">
            <v>1</v>
          </cell>
          <cell r="M862">
            <v>1</v>
          </cell>
          <cell r="N862">
            <v>1</v>
          </cell>
          <cell r="O862">
            <v>1</v>
          </cell>
          <cell r="P862">
            <v>1</v>
          </cell>
          <cell r="Q862">
            <v>1</v>
          </cell>
          <cell r="R862">
            <v>1</v>
          </cell>
          <cell r="S862">
            <v>1</v>
          </cell>
          <cell r="T862">
            <v>1</v>
          </cell>
          <cell r="U862">
            <v>1</v>
          </cell>
          <cell r="V862">
            <v>1</v>
          </cell>
          <cell r="W862">
            <v>1</v>
          </cell>
          <cell r="X862">
            <v>1</v>
          </cell>
          <cell r="Y862">
            <v>1</v>
          </cell>
          <cell r="Z862">
            <v>1</v>
          </cell>
          <cell r="AA862">
            <v>1</v>
          </cell>
          <cell r="AB862">
            <v>1</v>
          </cell>
          <cell r="AC862">
            <v>1</v>
          </cell>
        </row>
        <row r="863">
          <cell r="A863">
            <v>41</v>
          </cell>
          <cell r="B863" t="str">
            <v>Woodend</v>
          </cell>
          <cell r="C863">
            <v>0</v>
          </cell>
          <cell r="D863">
            <v>0</v>
          </cell>
          <cell r="E863">
            <v>0</v>
          </cell>
          <cell r="F863">
            <v>0</v>
          </cell>
          <cell r="G863" t="str">
            <v>CSL</v>
          </cell>
          <cell r="H863">
            <v>200</v>
          </cell>
          <cell r="I863" t="str">
            <v>Research Farm</v>
          </cell>
          <cell r="J863">
            <v>1</v>
          </cell>
          <cell r="K863">
            <v>1</v>
          </cell>
          <cell r="L863">
            <v>1</v>
          </cell>
          <cell r="M863">
            <v>1</v>
          </cell>
          <cell r="N863">
            <v>1</v>
          </cell>
          <cell r="O863">
            <v>1</v>
          </cell>
          <cell r="P863">
            <v>1</v>
          </cell>
          <cell r="Q863">
            <v>1</v>
          </cell>
          <cell r="R863">
            <v>1</v>
          </cell>
          <cell r="S863">
            <v>1</v>
          </cell>
          <cell r="T863">
            <v>1</v>
          </cell>
          <cell r="U863">
            <v>1</v>
          </cell>
          <cell r="V863">
            <v>1</v>
          </cell>
          <cell r="W863">
            <v>1</v>
          </cell>
          <cell r="X863">
            <v>1</v>
          </cell>
          <cell r="Y863">
            <v>1</v>
          </cell>
          <cell r="Z863">
            <v>1</v>
          </cell>
          <cell r="AA863">
            <v>1</v>
          </cell>
          <cell r="AB863">
            <v>1</v>
          </cell>
          <cell r="AC863">
            <v>1</v>
          </cell>
        </row>
        <row r="864">
          <cell r="A864">
            <v>41</v>
          </cell>
          <cell r="B864" t="str">
            <v>Woodend</v>
          </cell>
          <cell r="C864">
            <v>0</v>
          </cell>
          <cell r="D864">
            <v>0</v>
          </cell>
          <cell r="E864">
            <v>0</v>
          </cell>
          <cell r="F864">
            <v>0</v>
          </cell>
          <cell r="G864" t="str">
            <v>Holgates Brewer</v>
          </cell>
          <cell r="H864">
            <v>200</v>
          </cell>
          <cell r="I864" t="str">
            <v>Hotel</v>
          </cell>
          <cell r="J864">
            <v>1</v>
          </cell>
          <cell r="K864">
            <v>1</v>
          </cell>
          <cell r="L864">
            <v>1</v>
          </cell>
          <cell r="M864">
            <v>1</v>
          </cell>
          <cell r="N864">
            <v>1</v>
          </cell>
          <cell r="O864">
            <v>1</v>
          </cell>
          <cell r="P864">
            <v>1</v>
          </cell>
          <cell r="Q864">
            <v>1</v>
          </cell>
          <cell r="R864">
            <v>1</v>
          </cell>
          <cell r="S864">
            <v>1</v>
          </cell>
          <cell r="T864">
            <v>1</v>
          </cell>
          <cell r="U864">
            <v>1</v>
          </cell>
          <cell r="V864">
            <v>1</v>
          </cell>
          <cell r="W864">
            <v>1</v>
          </cell>
          <cell r="X864">
            <v>1</v>
          </cell>
          <cell r="Y864">
            <v>1</v>
          </cell>
          <cell r="Z864">
            <v>1</v>
          </cell>
          <cell r="AA864">
            <v>1</v>
          </cell>
          <cell r="AB864">
            <v>1</v>
          </cell>
          <cell r="AC864">
            <v>1</v>
          </cell>
        </row>
        <row r="865">
          <cell r="A865">
            <v>41</v>
          </cell>
          <cell r="B865" t="str">
            <v>Woodend</v>
          </cell>
          <cell r="C865">
            <v>0</v>
          </cell>
          <cell r="D865">
            <v>0</v>
          </cell>
          <cell r="E865">
            <v>0</v>
          </cell>
          <cell r="F865">
            <v>0</v>
          </cell>
          <cell r="G865" t="str">
            <v>Braemer College</v>
          </cell>
          <cell r="H865">
            <v>200</v>
          </cell>
          <cell r="I865" t="str">
            <v>School</v>
          </cell>
          <cell r="J865">
            <v>1</v>
          </cell>
          <cell r="K865">
            <v>1</v>
          </cell>
          <cell r="L865">
            <v>1</v>
          </cell>
          <cell r="M865">
            <v>1</v>
          </cell>
          <cell r="N865">
            <v>1</v>
          </cell>
          <cell r="O865">
            <v>1</v>
          </cell>
          <cell r="P865">
            <v>1</v>
          </cell>
          <cell r="Q865">
            <v>1</v>
          </cell>
          <cell r="R865">
            <v>1</v>
          </cell>
          <cell r="S865">
            <v>1</v>
          </cell>
          <cell r="T865">
            <v>1</v>
          </cell>
          <cell r="U865">
            <v>1</v>
          </cell>
          <cell r="V865">
            <v>1</v>
          </cell>
          <cell r="W865">
            <v>1</v>
          </cell>
          <cell r="X865">
            <v>1</v>
          </cell>
          <cell r="Y865">
            <v>1</v>
          </cell>
          <cell r="Z865">
            <v>1</v>
          </cell>
          <cell r="AA865">
            <v>1</v>
          </cell>
          <cell r="AB865">
            <v>1</v>
          </cell>
          <cell r="AC865">
            <v>1</v>
          </cell>
        </row>
        <row r="866">
          <cell r="A866">
            <v>41</v>
          </cell>
          <cell r="B866" t="str">
            <v>Woodend</v>
          </cell>
          <cell r="C866">
            <v>0</v>
          </cell>
          <cell r="D866">
            <v>0</v>
          </cell>
          <cell r="E866">
            <v>0</v>
          </cell>
          <cell r="F866">
            <v>0</v>
          </cell>
          <cell r="G866" t="str">
            <v>Woodend Primary</v>
          </cell>
          <cell r="H866">
            <v>200</v>
          </cell>
          <cell r="I866" t="str">
            <v>School</v>
          </cell>
          <cell r="J866">
            <v>1</v>
          </cell>
          <cell r="K866">
            <v>1</v>
          </cell>
          <cell r="L866">
            <v>1</v>
          </cell>
          <cell r="M866">
            <v>1</v>
          </cell>
          <cell r="N866">
            <v>1</v>
          </cell>
          <cell r="O866">
            <v>1</v>
          </cell>
          <cell r="P866">
            <v>1</v>
          </cell>
          <cell r="Q866">
            <v>1</v>
          </cell>
          <cell r="R866">
            <v>1</v>
          </cell>
          <cell r="S866">
            <v>1</v>
          </cell>
          <cell r="T866">
            <v>1</v>
          </cell>
          <cell r="U866">
            <v>1</v>
          </cell>
          <cell r="V866">
            <v>1</v>
          </cell>
          <cell r="W866">
            <v>1</v>
          </cell>
          <cell r="X866">
            <v>1</v>
          </cell>
          <cell r="Y866">
            <v>1</v>
          </cell>
          <cell r="Z866">
            <v>1</v>
          </cell>
          <cell r="AA866">
            <v>1</v>
          </cell>
          <cell r="AB866">
            <v>1</v>
          </cell>
          <cell r="AC866">
            <v>1</v>
          </cell>
        </row>
        <row r="867">
          <cell r="A867">
            <v>41</v>
          </cell>
          <cell r="B867" t="str">
            <v>Woodend</v>
          </cell>
          <cell r="C867">
            <v>0</v>
          </cell>
          <cell r="D867">
            <v>0</v>
          </cell>
          <cell r="E867">
            <v>0</v>
          </cell>
          <cell r="F867">
            <v>0</v>
          </cell>
          <cell r="G867" t="str">
            <v>Campaspe House</v>
          </cell>
          <cell r="H867">
            <v>200</v>
          </cell>
          <cell r="I867" t="str">
            <v>Convention</v>
          </cell>
          <cell r="J867">
            <v>1</v>
          </cell>
          <cell r="K867">
            <v>1</v>
          </cell>
          <cell r="L867">
            <v>1</v>
          </cell>
          <cell r="M867">
            <v>1</v>
          </cell>
          <cell r="N867">
            <v>1</v>
          </cell>
          <cell r="O867">
            <v>1</v>
          </cell>
          <cell r="P867">
            <v>1</v>
          </cell>
          <cell r="Q867">
            <v>1</v>
          </cell>
          <cell r="R867">
            <v>1</v>
          </cell>
          <cell r="S867">
            <v>1</v>
          </cell>
          <cell r="T867">
            <v>1</v>
          </cell>
          <cell r="U867">
            <v>1</v>
          </cell>
          <cell r="V867">
            <v>1</v>
          </cell>
          <cell r="W867">
            <v>1</v>
          </cell>
          <cell r="X867">
            <v>1</v>
          </cell>
          <cell r="Y867">
            <v>1</v>
          </cell>
          <cell r="Z867">
            <v>1</v>
          </cell>
          <cell r="AA867">
            <v>1</v>
          </cell>
          <cell r="AB867">
            <v>1</v>
          </cell>
          <cell r="AC867">
            <v>1</v>
          </cell>
        </row>
        <row r="868">
          <cell r="A868">
            <v>41</v>
          </cell>
          <cell r="B868" t="str">
            <v>Woodend</v>
          </cell>
          <cell r="C868">
            <v>0</v>
          </cell>
          <cell r="D868">
            <v>0</v>
          </cell>
          <cell r="E868">
            <v>0</v>
          </cell>
          <cell r="F868">
            <v>0</v>
          </cell>
          <cell r="G868" t="str">
            <v>St Ambrose Primary school</v>
          </cell>
          <cell r="H868">
            <v>200</v>
          </cell>
          <cell r="I868" t="str">
            <v>School</v>
          </cell>
          <cell r="J868">
            <v>1</v>
          </cell>
          <cell r="K868">
            <v>1</v>
          </cell>
          <cell r="L868">
            <v>1</v>
          </cell>
          <cell r="M868">
            <v>1</v>
          </cell>
          <cell r="N868">
            <v>1</v>
          </cell>
          <cell r="O868">
            <v>1</v>
          </cell>
          <cell r="P868">
            <v>1</v>
          </cell>
          <cell r="Q868">
            <v>1</v>
          </cell>
          <cell r="R868">
            <v>1</v>
          </cell>
          <cell r="S868">
            <v>1</v>
          </cell>
          <cell r="T868">
            <v>1</v>
          </cell>
          <cell r="U868">
            <v>1</v>
          </cell>
          <cell r="V868">
            <v>1</v>
          </cell>
          <cell r="W868">
            <v>1</v>
          </cell>
          <cell r="X868">
            <v>1</v>
          </cell>
          <cell r="Y868">
            <v>1</v>
          </cell>
          <cell r="Z868">
            <v>1</v>
          </cell>
          <cell r="AA868">
            <v>1</v>
          </cell>
          <cell r="AB868">
            <v>1</v>
          </cell>
          <cell r="AC868">
            <v>1</v>
          </cell>
        </row>
        <row r="869">
          <cell r="A869">
            <v>41</v>
          </cell>
          <cell r="B869" t="str">
            <v>Woodend</v>
          </cell>
          <cell r="C869">
            <v>0</v>
          </cell>
          <cell r="D869">
            <v>0</v>
          </cell>
          <cell r="E869">
            <v>0</v>
          </cell>
          <cell r="F869">
            <v>0</v>
          </cell>
          <cell r="G869" t="str">
            <v>Arcadian Aquatic</v>
          </cell>
          <cell r="H869">
            <v>200</v>
          </cell>
          <cell r="I869" t="str">
            <v>Pool</v>
          </cell>
          <cell r="J869">
            <v>1</v>
          </cell>
          <cell r="K869">
            <v>1</v>
          </cell>
          <cell r="L869">
            <v>1</v>
          </cell>
          <cell r="M869">
            <v>1</v>
          </cell>
          <cell r="N869">
            <v>1</v>
          </cell>
          <cell r="O869">
            <v>1</v>
          </cell>
          <cell r="P869">
            <v>1</v>
          </cell>
          <cell r="Q869">
            <v>1</v>
          </cell>
          <cell r="R869">
            <v>1</v>
          </cell>
          <cell r="S869">
            <v>1</v>
          </cell>
          <cell r="T869">
            <v>1</v>
          </cell>
          <cell r="U869">
            <v>1</v>
          </cell>
          <cell r="V869">
            <v>1</v>
          </cell>
          <cell r="W869">
            <v>1</v>
          </cell>
          <cell r="X869">
            <v>1</v>
          </cell>
          <cell r="Y869">
            <v>1</v>
          </cell>
          <cell r="Z869">
            <v>1</v>
          </cell>
          <cell r="AA869">
            <v>1</v>
          </cell>
          <cell r="AB869">
            <v>1</v>
          </cell>
          <cell r="AC869">
            <v>1</v>
          </cell>
        </row>
        <row r="870">
          <cell r="A870">
            <v>81</v>
          </cell>
          <cell r="B870" t="str">
            <v>Macedon</v>
          </cell>
          <cell r="C870">
            <v>0</v>
          </cell>
          <cell r="D870">
            <v>0</v>
          </cell>
          <cell r="E870">
            <v>0</v>
          </cell>
          <cell r="F870">
            <v>0</v>
          </cell>
          <cell r="G870" t="str">
            <v>Macedon Grammer</v>
          </cell>
          <cell r="H870">
            <v>200</v>
          </cell>
          <cell r="I870" t="str">
            <v>School</v>
          </cell>
          <cell r="J870">
            <v>1</v>
          </cell>
          <cell r="K870">
            <v>1</v>
          </cell>
          <cell r="L870">
            <v>1</v>
          </cell>
          <cell r="M870">
            <v>1</v>
          </cell>
          <cell r="N870">
            <v>1</v>
          </cell>
          <cell r="O870">
            <v>1</v>
          </cell>
          <cell r="P870">
            <v>1</v>
          </cell>
          <cell r="Q870">
            <v>1</v>
          </cell>
          <cell r="R870">
            <v>1</v>
          </cell>
          <cell r="S870">
            <v>1</v>
          </cell>
          <cell r="T870">
            <v>1</v>
          </cell>
          <cell r="U870">
            <v>1</v>
          </cell>
          <cell r="V870">
            <v>1</v>
          </cell>
          <cell r="W870">
            <v>1</v>
          </cell>
          <cell r="X870">
            <v>1</v>
          </cell>
          <cell r="Y870">
            <v>1</v>
          </cell>
          <cell r="Z870">
            <v>1</v>
          </cell>
          <cell r="AA870">
            <v>1</v>
          </cell>
          <cell r="AB870">
            <v>1</v>
          </cell>
          <cell r="AC870">
            <v>1</v>
          </cell>
        </row>
        <row r="871">
          <cell r="A871">
            <v>81</v>
          </cell>
          <cell r="B871" t="str">
            <v>Macedon</v>
          </cell>
          <cell r="C871">
            <v>0</v>
          </cell>
          <cell r="D871">
            <v>0</v>
          </cell>
          <cell r="E871">
            <v>0</v>
          </cell>
          <cell r="F871">
            <v>0</v>
          </cell>
          <cell r="G871" t="str">
            <v>Macedon Caravan Park</v>
          </cell>
          <cell r="H871">
            <v>200</v>
          </cell>
          <cell r="I871" t="str">
            <v>Caravan Park</v>
          </cell>
          <cell r="J871">
            <v>1</v>
          </cell>
          <cell r="K871">
            <v>1</v>
          </cell>
          <cell r="L871">
            <v>1</v>
          </cell>
          <cell r="M871">
            <v>1</v>
          </cell>
          <cell r="N871">
            <v>1</v>
          </cell>
          <cell r="O871">
            <v>1</v>
          </cell>
          <cell r="P871">
            <v>1</v>
          </cell>
          <cell r="Q871">
            <v>1</v>
          </cell>
          <cell r="R871">
            <v>1</v>
          </cell>
          <cell r="S871">
            <v>1</v>
          </cell>
          <cell r="T871">
            <v>1</v>
          </cell>
          <cell r="U871">
            <v>1</v>
          </cell>
          <cell r="V871">
            <v>1</v>
          </cell>
          <cell r="W871">
            <v>1</v>
          </cell>
          <cell r="X871">
            <v>1</v>
          </cell>
          <cell r="Y871">
            <v>1</v>
          </cell>
          <cell r="Z871">
            <v>1</v>
          </cell>
          <cell r="AA871">
            <v>1</v>
          </cell>
          <cell r="AB871">
            <v>1</v>
          </cell>
          <cell r="AC871">
            <v>1</v>
          </cell>
        </row>
        <row r="872">
          <cell r="A872">
            <v>81</v>
          </cell>
          <cell r="B872" t="str">
            <v>Macedon</v>
          </cell>
          <cell r="C872">
            <v>0</v>
          </cell>
          <cell r="D872">
            <v>0</v>
          </cell>
          <cell r="E872">
            <v>0</v>
          </cell>
          <cell r="F872">
            <v>0</v>
          </cell>
          <cell r="G872" t="str">
            <v>Macedon Primary School</v>
          </cell>
          <cell r="H872">
            <v>200</v>
          </cell>
          <cell r="I872" t="str">
            <v>School</v>
          </cell>
          <cell r="J872">
            <v>1</v>
          </cell>
          <cell r="K872">
            <v>1</v>
          </cell>
          <cell r="L872">
            <v>1</v>
          </cell>
          <cell r="M872">
            <v>1</v>
          </cell>
          <cell r="N872">
            <v>1</v>
          </cell>
          <cell r="O872">
            <v>1</v>
          </cell>
          <cell r="P872">
            <v>1</v>
          </cell>
          <cell r="Q872">
            <v>1</v>
          </cell>
          <cell r="R872">
            <v>1</v>
          </cell>
          <cell r="S872">
            <v>1</v>
          </cell>
          <cell r="T872">
            <v>1</v>
          </cell>
          <cell r="U872">
            <v>1</v>
          </cell>
          <cell r="V872">
            <v>1</v>
          </cell>
          <cell r="W872">
            <v>1</v>
          </cell>
          <cell r="X872">
            <v>1</v>
          </cell>
          <cell r="Y872">
            <v>1</v>
          </cell>
          <cell r="Z872">
            <v>1</v>
          </cell>
          <cell r="AA872">
            <v>1</v>
          </cell>
          <cell r="AB872">
            <v>1</v>
          </cell>
          <cell r="AC872">
            <v>1</v>
          </cell>
        </row>
        <row r="873">
          <cell r="A873">
            <v>81</v>
          </cell>
          <cell r="B873" t="str">
            <v>Macedon</v>
          </cell>
          <cell r="C873">
            <v>0</v>
          </cell>
          <cell r="D873">
            <v>0</v>
          </cell>
          <cell r="E873">
            <v>0</v>
          </cell>
          <cell r="F873">
            <v>0</v>
          </cell>
          <cell r="G873" t="str">
            <v>Macedon Hotel</v>
          </cell>
          <cell r="H873">
            <v>200</v>
          </cell>
          <cell r="I873" t="str">
            <v>Hotel</v>
          </cell>
          <cell r="J873">
            <v>1</v>
          </cell>
          <cell r="K873">
            <v>1</v>
          </cell>
          <cell r="L873">
            <v>1</v>
          </cell>
          <cell r="M873">
            <v>1</v>
          </cell>
          <cell r="N873">
            <v>1</v>
          </cell>
          <cell r="O873">
            <v>1</v>
          </cell>
          <cell r="P873">
            <v>1</v>
          </cell>
          <cell r="Q873">
            <v>1</v>
          </cell>
          <cell r="R873">
            <v>1</v>
          </cell>
          <cell r="S873">
            <v>1</v>
          </cell>
          <cell r="T873">
            <v>1</v>
          </cell>
          <cell r="U873">
            <v>1</v>
          </cell>
          <cell r="V873">
            <v>1</v>
          </cell>
          <cell r="W873">
            <v>1</v>
          </cell>
          <cell r="X873">
            <v>1</v>
          </cell>
          <cell r="Y873">
            <v>1</v>
          </cell>
          <cell r="Z873">
            <v>1</v>
          </cell>
          <cell r="AA873">
            <v>1</v>
          </cell>
          <cell r="AB873">
            <v>1</v>
          </cell>
          <cell r="AC873">
            <v>1</v>
          </cell>
        </row>
        <row r="874">
          <cell r="A874">
            <v>91</v>
          </cell>
          <cell r="B874" t="str">
            <v>Mount Macedon</v>
          </cell>
          <cell r="C874">
            <v>0</v>
          </cell>
          <cell r="D874">
            <v>0</v>
          </cell>
          <cell r="E874">
            <v>0</v>
          </cell>
          <cell r="F874">
            <v>0</v>
          </cell>
          <cell r="G874" t="str">
            <v>Sefton</v>
          </cell>
          <cell r="H874">
            <v>200</v>
          </cell>
          <cell r="I874" t="str">
            <v>Convention</v>
          </cell>
          <cell r="J874">
            <v>1</v>
          </cell>
          <cell r="K874">
            <v>1</v>
          </cell>
          <cell r="L874">
            <v>1</v>
          </cell>
          <cell r="M874">
            <v>1</v>
          </cell>
          <cell r="N874">
            <v>1</v>
          </cell>
          <cell r="O874">
            <v>1</v>
          </cell>
          <cell r="P874">
            <v>1</v>
          </cell>
          <cell r="Q874">
            <v>1</v>
          </cell>
          <cell r="R874">
            <v>1</v>
          </cell>
          <cell r="S874">
            <v>1</v>
          </cell>
          <cell r="T874">
            <v>1</v>
          </cell>
          <cell r="U874">
            <v>1</v>
          </cell>
          <cell r="V874">
            <v>1</v>
          </cell>
          <cell r="W874">
            <v>1</v>
          </cell>
          <cell r="X874">
            <v>1</v>
          </cell>
          <cell r="Y874">
            <v>1</v>
          </cell>
          <cell r="Z874">
            <v>1</v>
          </cell>
          <cell r="AA874">
            <v>1</v>
          </cell>
          <cell r="AB874">
            <v>1</v>
          </cell>
          <cell r="AC874">
            <v>1</v>
          </cell>
        </row>
        <row r="875">
          <cell r="A875">
            <v>91</v>
          </cell>
          <cell r="B875" t="str">
            <v>Mount Macedon</v>
          </cell>
          <cell r="C875">
            <v>0</v>
          </cell>
          <cell r="D875">
            <v>0</v>
          </cell>
          <cell r="E875">
            <v>0</v>
          </cell>
          <cell r="F875">
            <v>0</v>
          </cell>
          <cell r="G875" t="str">
            <v>Mountain Inn</v>
          </cell>
          <cell r="H875">
            <v>200</v>
          </cell>
          <cell r="I875" t="str">
            <v>Hotel</v>
          </cell>
          <cell r="J875">
            <v>1</v>
          </cell>
          <cell r="K875">
            <v>1</v>
          </cell>
          <cell r="L875">
            <v>1</v>
          </cell>
          <cell r="M875">
            <v>1</v>
          </cell>
          <cell r="N875">
            <v>1</v>
          </cell>
          <cell r="O875">
            <v>1</v>
          </cell>
          <cell r="P875">
            <v>1</v>
          </cell>
          <cell r="Q875">
            <v>1</v>
          </cell>
          <cell r="R875">
            <v>1</v>
          </cell>
          <cell r="S875">
            <v>1</v>
          </cell>
          <cell r="T875">
            <v>1</v>
          </cell>
          <cell r="U875">
            <v>1</v>
          </cell>
          <cell r="V875">
            <v>1</v>
          </cell>
          <cell r="W875">
            <v>1</v>
          </cell>
          <cell r="X875">
            <v>1</v>
          </cell>
          <cell r="Y875">
            <v>1</v>
          </cell>
          <cell r="Z875">
            <v>1</v>
          </cell>
          <cell r="AA875">
            <v>1</v>
          </cell>
          <cell r="AB875">
            <v>1</v>
          </cell>
          <cell r="AC875">
            <v>1</v>
          </cell>
        </row>
        <row r="876">
          <cell r="A876">
            <v>91</v>
          </cell>
          <cell r="B876" t="str">
            <v>Mount Macedon</v>
          </cell>
          <cell r="C876">
            <v>0</v>
          </cell>
          <cell r="D876">
            <v>0</v>
          </cell>
          <cell r="E876">
            <v>0</v>
          </cell>
          <cell r="F876">
            <v>0</v>
          </cell>
          <cell r="G876" t="str">
            <v>Mount Macedon Primary School</v>
          </cell>
          <cell r="H876">
            <v>200</v>
          </cell>
          <cell r="I876" t="str">
            <v>School</v>
          </cell>
          <cell r="J876">
            <v>1</v>
          </cell>
          <cell r="K876">
            <v>1</v>
          </cell>
          <cell r="L876">
            <v>1</v>
          </cell>
          <cell r="M876">
            <v>1</v>
          </cell>
          <cell r="N876">
            <v>1</v>
          </cell>
          <cell r="O876">
            <v>1</v>
          </cell>
          <cell r="P876">
            <v>1</v>
          </cell>
          <cell r="Q876">
            <v>1</v>
          </cell>
          <cell r="R876">
            <v>1</v>
          </cell>
          <cell r="S876">
            <v>1</v>
          </cell>
          <cell r="T876">
            <v>1</v>
          </cell>
          <cell r="U876">
            <v>1</v>
          </cell>
          <cell r="V876">
            <v>1</v>
          </cell>
          <cell r="W876">
            <v>1</v>
          </cell>
          <cell r="X876">
            <v>1</v>
          </cell>
          <cell r="Y876">
            <v>1</v>
          </cell>
          <cell r="Z876">
            <v>1</v>
          </cell>
          <cell r="AA876">
            <v>1</v>
          </cell>
          <cell r="AB876">
            <v>1</v>
          </cell>
          <cell r="AC876">
            <v>1</v>
          </cell>
        </row>
        <row r="877">
          <cell r="A877">
            <v>91</v>
          </cell>
          <cell r="B877" t="str">
            <v>Mount Macedon</v>
          </cell>
          <cell r="C877">
            <v>0</v>
          </cell>
          <cell r="D877">
            <v>0</v>
          </cell>
          <cell r="E877">
            <v>0</v>
          </cell>
          <cell r="F877">
            <v>0</v>
          </cell>
          <cell r="G877" t="str">
            <v>Emerg. Management Austra.</v>
          </cell>
          <cell r="H877">
            <v>200</v>
          </cell>
          <cell r="I877" t="str">
            <v>Convention</v>
          </cell>
          <cell r="J877">
            <v>1</v>
          </cell>
          <cell r="K877">
            <v>1</v>
          </cell>
          <cell r="L877">
            <v>1</v>
          </cell>
          <cell r="M877">
            <v>1</v>
          </cell>
          <cell r="N877">
            <v>1</v>
          </cell>
          <cell r="O877">
            <v>1</v>
          </cell>
          <cell r="P877">
            <v>1</v>
          </cell>
          <cell r="Q877">
            <v>1</v>
          </cell>
          <cell r="R877">
            <v>1</v>
          </cell>
          <cell r="S877">
            <v>1</v>
          </cell>
          <cell r="T877">
            <v>1</v>
          </cell>
          <cell r="U877">
            <v>1</v>
          </cell>
          <cell r="V877">
            <v>1</v>
          </cell>
          <cell r="W877">
            <v>1</v>
          </cell>
          <cell r="X877">
            <v>1</v>
          </cell>
          <cell r="Y877">
            <v>1</v>
          </cell>
          <cell r="Z877">
            <v>1</v>
          </cell>
          <cell r="AA877">
            <v>1</v>
          </cell>
          <cell r="AB877">
            <v>1</v>
          </cell>
          <cell r="AC877">
            <v>1</v>
          </cell>
        </row>
        <row r="878">
          <cell r="A878">
            <v>123</v>
          </cell>
          <cell r="B878" t="str">
            <v>Tylden</v>
          </cell>
          <cell r="C878">
            <v>0</v>
          </cell>
          <cell r="D878">
            <v>0</v>
          </cell>
          <cell r="E878">
            <v>0</v>
          </cell>
          <cell r="F878">
            <v>0</v>
          </cell>
          <cell r="G878" t="str">
            <v>Campaspe Dpwns</v>
          </cell>
          <cell r="H878">
            <v>200</v>
          </cell>
          <cell r="I878" t="str">
            <v>Convention</v>
          </cell>
          <cell r="J878">
            <v>1</v>
          </cell>
          <cell r="K878">
            <v>1</v>
          </cell>
          <cell r="L878">
            <v>1</v>
          </cell>
          <cell r="M878">
            <v>1</v>
          </cell>
          <cell r="N878">
            <v>1</v>
          </cell>
          <cell r="O878">
            <v>1</v>
          </cell>
          <cell r="P878">
            <v>1</v>
          </cell>
          <cell r="Q878">
            <v>1</v>
          </cell>
          <cell r="R878">
            <v>1</v>
          </cell>
          <cell r="S878">
            <v>1</v>
          </cell>
          <cell r="T878">
            <v>1</v>
          </cell>
          <cell r="U878">
            <v>1</v>
          </cell>
          <cell r="V878">
            <v>1</v>
          </cell>
          <cell r="W878">
            <v>1</v>
          </cell>
          <cell r="X878">
            <v>1</v>
          </cell>
          <cell r="Y878">
            <v>1</v>
          </cell>
          <cell r="Z878">
            <v>1</v>
          </cell>
          <cell r="AA878">
            <v>1</v>
          </cell>
          <cell r="AB878">
            <v>1</v>
          </cell>
          <cell r="AC878">
            <v>1</v>
          </cell>
        </row>
        <row r="879">
          <cell r="A879">
            <v>123</v>
          </cell>
          <cell r="B879" t="str">
            <v>Tylden</v>
          </cell>
          <cell r="C879">
            <v>0</v>
          </cell>
          <cell r="D879">
            <v>0</v>
          </cell>
          <cell r="E879">
            <v>0</v>
          </cell>
          <cell r="F879">
            <v>0</v>
          </cell>
          <cell r="G879" t="str">
            <v>Tylden Primary school</v>
          </cell>
          <cell r="H879">
            <v>200</v>
          </cell>
          <cell r="I879" t="str">
            <v>School</v>
          </cell>
          <cell r="J879">
            <v>1</v>
          </cell>
          <cell r="K879">
            <v>1</v>
          </cell>
          <cell r="L879">
            <v>1</v>
          </cell>
          <cell r="M879">
            <v>1</v>
          </cell>
          <cell r="N879">
            <v>1</v>
          </cell>
          <cell r="O879">
            <v>1</v>
          </cell>
          <cell r="P879">
            <v>1</v>
          </cell>
          <cell r="Q879">
            <v>1</v>
          </cell>
          <cell r="R879">
            <v>1</v>
          </cell>
          <cell r="S879">
            <v>1</v>
          </cell>
          <cell r="T879">
            <v>1</v>
          </cell>
          <cell r="U879">
            <v>1</v>
          </cell>
          <cell r="V879">
            <v>1</v>
          </cell>
          <cell r="W879">
            <v>1</v>
          </cell>
          <cell r="X879">
            <v>1</v>
          </cell>
          <cell r="Y879">
            <v>1</v>
          </cell>
          <cell r="Z879">
            <v>1</v>
          </cell>
          <cell r="AA879">
            <v>1</v>
          </cell>
          <cell r="AB879">
            <v>1</v>
          </cell>
          <cell r="AC879">
            <v>1</v>
          </cell>
        </row>
        <row r="880">
          <cell r="A880">
            <v>50</v>
          </cell>
          <cell r="B880" t="str">
            <v>Port Fairy</v>
          </cell>
          <cell r="C880">
            <v>0</v>
          </cell>
          <cell r="D880">
            <v>0</v>
          </cell>
          <cell r="E880">
            <v>0</v>
          </cell>
          <cell r="F880">
            <v>0</v>
          </cell>
          <cell r="G880" t="str">
            <v>GlaxoSmith Kline</v>
          </cell>
          <cell r="H880">
            <v>200</v>
          </cell>
          <cell r="I880" t="str">
            <v>Pharmaceutical Product Manufacturer</v>
          </cell>
          <cell r="J880">
            <v>1</v>
          </cell>
          <cell r="K880">
            <v>1</v>
          </cell>
          <cell r="L880">
            <v>1</v>
          </cell>
          <cell r="M880">
            <v>1</v>
          </cell>
          <cell r="N880">
            <v>1</v>
          </cell>
          <cell r="O880">
            <v>1</v>
          </cell>
          <cell r="P880">
            <v>1</v>
          </cell>
          <cell r="Q880">
            <v>1</v>
          </cell>
          <cell r="R880">
            <v>1</v>
          </cell>
          <cell r="S880">
            <v>1</v>
          </cell>
          <cell r="T880">
            <v>1</v>
          </cell>
          <cell r="U880">
            <v>1</v>
          </cell>
          <cell r="V880">
            <v>1</v>
          </cell>
          <cell r="W880">
            <v>1</v>
          </cell>
          <cell r="X880">
            <v>1</v>
          </cell>
          <cell r="Y880">
            <v>1</v>
          </cell>
          <cell r="Z880">
            <v>1</v>
          </cell>
          <cell r="AA880">
            <v>1</v>
          </cell>
          <cell r="AB880">
            <v>1</v>
          </cell>
          <cell r="AC880">
            <v>1</v>
          </cell>
        </row>
        <row r="881">
          <cell r="A881">
            <v>50</v>
          </cell>
          <cell r="B881" t="str">
            <v>Port Fairy</v>
          </cell>
          <cell r="C881">
            <v>0</v>
          </cell>
          <cell r="D881">
            <v>0</v>
          </cell>
          <cell r="E881">
            <v>0</v>
          </cell>
          <cell r="F881">
            <v>0</v>
          </cell>
          <cell r="G881" t="str">
            <v>Moyne Health service</v>
          </cell>
          <cell r="H881">
            <v>200</v>
          </cell>
          <cell r="I881" t="str">
            <v>Pt Fairy Hospital</v>
          </cell>
          <cell r="J881">
            <v>1</v>
          </cell>
          <cell r="K881">
            <v>1</v>
          </cell>
          <cell r="L881">
            <v>1</v>
          </cell>
          <cell r="M881">
            <v>1</v>
          </cell>
          <cell r="N881">
            <v>1</v>
          </cell>
          <cell r="O881">
            <v>1</v>
          </cell>
          <cell r="P881">
            <v>1</v>
          </cell>
          <cell r="Q881">
            <v>1</v>
          </cell>
          <cell r="R881">
            <v>1</v>
          </cell>
          <cell r="S881">
            <v>1</v>
          </cell>
          <cell r="T881">
            <v>1</v>
          </cell>
          <cell r="U881">
            <v>1</v>
          </cell>
          <cell r="V881">
            <v>1</v>
          </cell>
          <cell r="W881">
            <v>1</v>
          </cell>
          <cell r="X881">
            <v>1</v>
          </cell>
          <cell r="Y881">
            <v>1</v>
          </cell>
          <cell r="Z881">
            <v>1</v>
          </cell>
          <cell r="AA881">
            <v>1</v>
          </cell>
          <cell r="AB881">
            <v>1</v>
          </cell>
          <cell r="AC881">
            <v>1</v>
          </cell>
        </row>
        <row r="882">
          <cell r="A882">
            <v>50</v>
          </cell>
          <cell r="B882" t="str">
            <v>Port Fairy</v>
          </cell>
          <cell r="C882">
            <v>0</v>
          </cell>
          <cell r="D882">
            <v>0</v>
          </cell>
          <cell r="E882">
            <v>0</v>
          </cell>
          <cell r="F882">
            <v>0</v>
          </cell>
          <cell r="G882" t="str">
            <v>Sou'West Seafoods</v>
          </cell>
          <cell r="H882">
            <v>200</v>
          </cell>
          <cell r="I882" t="str">
            <v>Seafood Processing</v>
          </cell>
          <cell r="J882">
            <v>1</v>
          </cell>
          <cell r="K882">
            <v>1</v>
          </cell>
          <cell r="L882">
            <v>1</v>
          </cell>
          <cell r="M882">
            <v>1</v>
          </cell>
          <cell r="N882">
            <v>1</v>
          </cell>
          <cell r="O882">
            <v>1</v>
          </cell>
          <cell r="P882">
            <v>1</v>
          </cell>
          <cell r="Q882">
            <v>1</v>
          </cell>
          <cell r="R882">
            <v>1</v>
          </cell>
          <cell r="S882">
            <v>1</v>
          </cell>
          <cell r="T882">
            <v>1</v>
          </cell>
          <cell r="U882">
            <v>1</v>
          </cell>
          <cell r="V882">
            <v>1</v>
          </cell>
          <cell r="W882">
            <v>1</v>
          </cell>
          <cell r="X882">
            <v>1</v>
          </cell>
          <cell r="Y882">
            <v>1</v>
          </cell>
          <cell r="Z882">
            <v>1</v>
          </cell>
          <cell r="AA882">
            <v>1</v>
          </cell>
          <cell r="AB882">
            <v>1</v>
          </cell>
          <cell r="AC882">
            <v>1</v>
          </cell>
        </row>
        <row r="883">
          <cell r="A883">
            <v>105</v>
          </cell>
          <cell r="B883" t="str">
            <v>Mortlake</v>
          </cell>
          <cell r="C883">
            <v>0</v>
          </cell>
          <cell r="D883">
            <v>0</v>
          </cell>
          <cell r="E883">
            <v>0</v>
          </cell>
          <cell r="F883">
            <v>0</v>
          </cell>
          <cell r="G883" t="str">
            <v>Clarke's Pies</v>
          </cell>
          <cell r="H883">
            <v>200</v>
          </cell>
          <cell r="I883" t="str">
            <v>Large Scale Bakery</v>
          </cell>
          <cell r="J883">
            <v>1</v>
          </cell>
          <cell r="K883">
            <v>1</v>
          </cell>
          <cell r="L883">
            <v>1</v>
          </cell>
          <cell r="M883">
            <v>1</v>
          </cell>
          <cell r="N883">
            <v>1</v>
          </cell>
          <cell r="O883">
            <v>1</v>
          </cell>
          <cell r="P883">
            <v>1</v>
          </cell>
          <cell r="Q883">
            <v>1</v>
          </cell>
          <cell r="R883">
            <v>1</v>
          </cell>
          <cell r="S883">
            <v>1</v>
          </cell>
          <cell r="T883">
            <v>1</v>
          </cell>
          <cell r="U883">
            <v>1</v>
          </cell>
          <cell r="V883">
            <v>1</v>
          </cell>
          <cell r="W883">
            <v>1</v>
          </cell>
          <cell r="X883">
            <v>1</v>
          </cell>
          <cell r="Y883">
            <v>1</v>
          </cell>
          <cell r="Z883">
            <v>1</v>
          </cell>
          <cell r="AA883">
            <v>1</v>
          </cell>
          <cell r="AB883">
            <v>1</v>
          </cell>
          <cell r="AC883">
            <v>1</v>
          </cell>
        </row>
        <row r="884">
          <cell r="A884">
            <v>112</v>
          </cell>
          <cell r="B884" t="str">
            <v>Tallangatta</v>
          </cell>
          <cell r="C884">
            <v>0</v>
          </cell>
          <cell r="D884">
            <v>0</v>
          </cell>
          <cell r="E884">
            <v>0</v>
          </cell>
          <cell r="F884">
            <v>0</v>
          </cell>
          <cell r="G884" t="str">
            <v>Tallangatta Meat Processors</v>
          </cell>
          <cell r="H884">
            <v>200</v>
          </cell>
          <cell r="I884" t="str">
            <v>Expanding Food &amp; meat processing plant</v>
          </cell>
          <cell r="J884">
            <v>1</v>
          </cell>
          <cell r="K884">
            <v>1</v>
          </cell>
          <cell r="L884">
            <v>1</v>
          </cell>
          <cell r="M884">
            <v>1</v>
          </cell>
          <cell r="N884">
            <v>1</v>
          </cell>
          <cell r="O884">
            <v>1</v>
          </cell>
          <cell r="P884">
            <v>1</v>
          </cell>
          <cell r="Q884">
            <v>1</v>
          </cell>
          <cell r="R884">
            <v>1</v>
          </cell>
          <cell r="S884">
            <v>1</v>
          </cell>
          <cell r="T884">
            <v>1</v>
          </cell>
          <cell r="U884">
            <v>1</v>
          </cell>
          <cell r="V884">
            <v>1</v>
          </cell>
          <cell r="W884">
            <v>1</v>
          </cell>
          <cell r="X884">
            <v>1</v>
          </cell>
          <cell r="Y884">
            <v>1</v>
          </cell>
          <cell r="Z884">
            <v>1</v>
          </cell>
          <cell r="AA884">
            <v>1</v>
          </cell>
          <cell r="AB884">
            <v>1</v>
          </cell>
          <cell r="AC884">
            <v>1</v>
          </cell>
        </row>
        <row r="885">
          <cell r="A885">
            <v>112</v>
          </cell>
          <cell r="B885" t="str">
            <v>Tallangatta</v>
          </cell>
          <cell r="C885">
            <v>0</v>
          </cell>
          <cell r="D885">
            <v>0</v>
          </cell>
          <cell r="E885">
            <v>0</v>
          </cell>
          <cell r="F885">
            <v>0</v>
          </cell>
          <cell r="G885" t="str">
            <v>Tallangatta Health Services</v>
          </cell>
          <cell r="H885">
            <v>200</v>
          </cell>
          <cell r="I885" t="str">
            <v>Hospital &amp; Aged Care Centre</v>
          </cell>
          <cell r="J885">
            <v>1</v>
          </cell>
          <cell r="K885">
            <v>1</v>
          </cell>
          <cell r="L885">
            <v>1</v>
          </cell>
          <cell r="M885">
            <v>1</v>
          </cell>
          <cell r="N885">
            <v>1</v>
          </cell>
          <cell r="O885">
            <v>1</v>
          </cell>
          <cell r="P885">
            <v>1</v>
          </cell>
          <cell r="Q885">
            <v>1</v>
          </cell>
          <cell r="R885">
            <v>1</v>
          </cell>
          <cell r="S885">
            <v>1</v>
          </cell>
          <cell r="T885">
            <v>1</v>
          </cell>
          <cell r="U885">
            <v>1</v>
          </cell>
          <cell r="V885">
            <v>1</v>
          </cell>
          <cell r="W885">
            <v>1</v>
          </cell>
          <cell r="X885">
            <v>1</v>
          </cell>
          <cell r="Y885">
            <v>1</v>
          </cell>
          <cell r="Z885">
            <v>1</v>
          </cell>
          <cell r="AA885">
            <v>1</v>
          </cell>
          <cell r="AB885">
            <v>1</v>
          </cell>
          <cell r="AC885">
            <v>1</v>
          </cell>
        </row>
        <row r="886">
          <cell r="A886">
            <v>112</v>
          </cell>
          <cell r="B886" t="str">
            <v>Tallangatta</v>
          </cell>
          <cell r="C886">
            <v>0</v>
          </cell>
          <cell r="D886">
            <v>0</v>
          </cell>
          <cell r="E886">
            <v>0</v>
          </cell>
          <cell r="F886">
            <v>0</v>
          </cell>
          <cell r="G886" t="str">
            <v>Tallangatta Senior College</v>
          </cell>
          <cell r="H886">
            <v>200</v>
          </cell>
          <cell r="I886" t="str">
            <v>Education</v>
          </cell>
          <cell r="J886">
            <v>1</v>
          </cell>
          <cell r="K886">
            <v>1</v>
          </cell>
          <cell r="L886">
            <v>1</v>
          </cell>
          <cell r="M886">
            <v>1</v>
          </cell>
          <cell r="N886">
            <v>1</v>
          </cell>
          <cell r="O886">
            <v>1</v>
          </cell>
          <cell r="P886">
            <v>1</v>
          </cell>
          <cell r="Q886">
            <v>1</v>
          </cell>
          <cell r="R886">
            <v>1</v>
          </cell>
          <cell r="S886">
            <v>1</v>
          </cell>
          <cell r="T886">
            <v>1</v>
          </cell>
          <cell r="U886">
            <v>1</v>
          </cell>
          <cell r="V886">
            <v>1</v>
          </cell>
          <cell r="W886">
            <v>1</v>
          </cell>
          <cell r="X886">
            <v>1</v>
          </cell>
          <cell r="Y886">
            <v>1</v>
          </cell>
          <cell r="Z886">
            <v>1</v>
          </cell>
          <cell r="AA886">
            <v>1</v>
          </cell>
          <cell r="AB886">
            <v>1</v>
          </cell>
          <cell r="AC886">
            <v>1</v>
          </cell>
        </row>
        <row r="887">
          <cell r="A887">
            <v>112</v>
          </cell>
          <cell r="B887" t="str">
            <v>Tallangatta</v>
          </cell>
          <cell r="C887">
            <v>0</v>
          </cell>
          <cell r="D887">
            <v>0</v>
          </cell>
          <cell r="E887">
            <v>0</v>
          </cell>
          <cell r="F887">
            <v>0</v>
          </cell>
          <cell r="G887" t="str">
            <v>Towong Shire Council</v>
          </cell>
          <cell r="H887">
            <v>200</v>
          </cell>
          <cell r="I887" t="str">
            <v>Local Government</v>
          </cell>
          <cell r="J887">
            <v>1</v>
          </cell>
          <cell r="K887">
            <v>1</v>
          </cell>
          <cell r="L887">
            <v>1</v>
          </cell>
          <cell r="M887">
            <v>1</v>
          </cell>
          <cell r="N887">
            <v>1</v>
          </cell>
          <cell r="O887">
            <v>1</v>
          </cell>
          <cell r="P887">
            <v>1</v>
          </cell>
          <cell r="Q887">
            <v>1</v>
          </cell>
          <cell r="R887">
            <v>1</v>
          </cell>
          <cell r="S887">
            <v>1</v>
          </cell>
          <cell r="T887">
            <v>1</v>
          </cell>
          <cell r="U887">
            <v>1</v>
          </cell>
          <cell r="V887">
            <v>1</v>
          </cell>
          <cell r="W887">
            <v>1</v>
          </cell>
          <cell r="X887">
            <v>1</v>
          </cell>
          <cell r="Y887">
            <v>1</v>
          </cell>
          <cell r="Z887">
            <v>1</v>
          </cell>
          <cell r="AA887">
            <v>1</v>
          </cell>
          <cell r="AB887">
            <v>1</v>
          </cell>
          <cell r="AC887">
            <v>1</v>
          </cell>
        </row>
        <row r="888">
          <cell r="A888">
            <v>112</v>
          </cell>
          <cell r="B888" t="str">
            <v>Tallangatta</v>
          </cell>
          <cell r="C888">
            <v>0</v>
          </cell>
          <cell r="D888">
            <v>0</v>
          </cell>
          <cell r="E888">
            <v>0</v>
          </cell>
          <cell r="F888">
            <v>0</v>
          </cell>
          <cell r="G888" t="str">
            <v>Tallangatta Memorial Hall</v>
          </cell>
          <cell r="H888">
            <v>200</v>
          </cell>
          <cell r="I888" t="str">
            <v>Community Hall</v>
          </cell>
          <cell r="J888">
            <v>1</v>
          </cell>
          <cell r="K888">
            <v>1</v>
          </cell>
          <cell r="L888">
            <v>1</v>
          </cell>
          <cell r="M888">
            <v>1</v>
          </cell>
          <cell r="N888">
            <v>1</v>
          </cell>
          <cell r="O888">
            <v>1</v>
          </cell>
          <cell r="P888">
            <v>1</v>
          </cell>
          <cell r="Q888">
            <v>1</v>
          </cell>
          <cell r="R888">
            <v>1</v>
          </cell>
          <cell r="S888">
            <v>1</v>
          </cell>
          <cell r="T888">
            <v>1</v>
          </cell>
          <cell r="U888">
            <v>1</v>
          </cell>
          <cell r="V888">
            <v>1</v>
          </cell>
          <cell r="W888">
            <v>1</v>
          </cell>
          <cell r="X888">
            <v>1</v>
          </cell>
          <cell r="Y888">
            <v>1</v>
          </cell>
          <cell r="Z888">
            <v>1</v>
          </cell>
          <cell r="AA888">
            <v>1</v>
          </cell>
          <cell r="AB888">
            <v>1</v>
          </cell>
          <cell r="AC888">
            <v>1</v>
          </cell>
        </row>
        <row r="889">
          <cell r="A889">
            <v>112</v>
          </cell>
          <cell r="B889" t="str">
            <v>Tallangatta</v>
          </cell>
          <cell r="C889">
            <v>0</v>
          </cell>
          <cell r="D889">
            <v>0</v>
          </cell>
          <cell r="E889">
            <v>0</v>
          </cell>
          <cell r="F889">
            <v>0</v>
          </cell>
          <cell r="G889" t="str">
            <v>Tallangatta IGA supermarket</v>
          </cell>
          <cell r="H889">
            <v>200</v>
          </cell>
          <cell r="I889" t="str">
            <v>Retail</v>
          </cell>
          <cell r="J889">
            <v>1</v>
          </cell>
          <cell r="K889">
            <v>1</v>
          </cell>
          <cell r="L889">
            <v>1</v>
          </cell>
          <cell r="M889">
            <v>1</v>
          </cell>
          <cell r="N889">
            <v>1</v>
          </cell>
          <cell r="O889">
            <v>1</v>
          </cell>
          <cell r="P889">
            <v>1</v>
          </cell>
          <cell r="Q889">
            <v>1</v>
          </cell>
          <cell r="R889">
            <v>1</v>
          </cell>
          <cell r="S889">
            <v>1</v>
          </cell>
          <cell r="T889">
            <v>1</v>
          </cell>
          <cell r="U889">
            <v>1</v>
          </cell>
          <cell r="V889">
            <v>1</v>
          </cell>
          <cell r="W889">
            <v>1</v>
          </cell>
          <cell r="X889">
            <v>1</v>
          </cell>
          <cell r="Y889">
            <v>1</v>
          </cell>
          <cell r="Z889">
            <v>1</v>
          </cell>
          <cell r="AA889">
            <v>1</v>
          </cell>
          <cell r="AB889">
            <v>1</v>
          </cell>
          <cell r="AC889">
            <v>1</v>
          </cell>
        </row>
        <row r="890">
          <cell r="A890">
            <v>112</v>
          </cell>
          <cell r="B890" t="str">
            <v>Tallangatta</v>
          </cell>
          <cell r="C890">
            <v>0</v>
          </cell>
          <cell r="D890">
            <v>0</v>
          </cell>
          <cell r="E890">
            <v>0</v>
          </cell>
          <cell r="F890">
            <v>0</v>
          </cell>
          <cell r="G890" t="str">
            <v>Tallangatta Victoria Hotel</v>
          </cell>
          <cell r="H890">
            <v>200</v>
          </cell>
          <cell r="I890" t="str">
            <v>Restaurant</v>
          </cell>
          <cell r="J890">
            <v>1</v>
          </cell>
          <cell r="K890">
            <v>1</v>
          </cell>
          <cell r="L890">
            <v>1</v>
          </cell>
          <cell r="M890">
            <v>1</v>
          </cell>
          <cell r="N890">
            <v>1</v>
          </cell>
          <cell r="O890">
            <v>1</v>
          </cell>
          <cell r="P890">
            <v>1</v>
          </cell>
          <cell r="Q890">
            <v>1</v>
          </cell>
          <cell r="R890">
            <v>1</v>
          </cell>
          <cell r="S890">
            <v>1</v>
          </cell>
          <cell r="T890">
            <v>1</v>
          </cell>
          <cell r="U890">
            <v>1</v>
          </cell>
          <cell r="V890">
            <v>1</v>
          </cell>
          <cell r="W890">
            <v>1</v>
          </cell>
          <cell r="X890">
            <v>1</v>
          </cell>
          <cell r="Y890">
            <v>1</v>
          </cell>
          <cell r="Z890">
            <v>1</v>
          </cell>
          <cell r="AA890">
            <v>1</v>
          </cell>
          <cell r="AB890">
            <v>1</v>
          </cell>
          <cell r="AC890">
            <v>1</v>
          </cell>
        </row>
        <row r="891">
          <cell r="A891">
            <v>112</v>
          </cell>
          <cell r="B891" t="str">
            <v>Tallangatta</v>
          </cell>
          <cell r="C891">
            <v>0</v>
          </cell>
          <cell r="D891">
            <v>0</v>
          </cell>
          <cell r="E891">
            <v>0</v>
          </cell>
          <cell r="F891">
            <v>0</v>
          </cell>
          <cell r="G891" t="str">
            <v>Ormindale Sports Centre</v>
          </cell>
          <cell r="H891">
            <v>200</v>
          </cell>
          <cell r="I891" t="str">
            <v>Community sports</v>
          </cell>
          <cell r="J891">
            <v>1</v>
          </cell>
          <cell r="K891">
            <v>1</v>
          </cell>
          <cell r="L891">
            <v>1</v>
          </cell>
          <cell r="M891">
            <v>1</v>
          </cell>
          <cell r="N891">
            <v>1</v>
          </cell>
          <cell r="O891">
            <v>1</v>
          </cell>
          <cell r="P891">
            <v>1</v>
          </cell>
          <cell r="Q891">
            <v>1</v>
          </cell>
          <cell r="R891">
            <v>1</v>
          </cell>
          <cell r="S891">
            <v>1</v>
          </cell>
          <cell r="T891">
            <v>1</v>
          </cell>
          <cell r="U891">
            <v>1</v>
          </cell>
          <cell r="V891">
            <v>1</v>
          </cell>
          <cell r="W891">
            <v>1</v>
          </cell>
          <cell r="X891">
            <v>1</v>
          </cell>
          <cell r="Y891">
            <v>1</v>
          </cell>
          <cell r="Z891">
            <v>1</v>
          </cell>
          <cell r="AA891">
            <v>1</v>
          </cell>
          <cell r="AB891">
            <v>1</v>
          </cell>
          <cell r="AC891">
            <v>1</v>
          </cell>
        </row>
        <row r="892">
          <cell r="A892">
            <v>112</v>
          </cell>
          <cell r="B892" t="str">
            <v>Tallangatta</v>
          </cell>
          <cell r="C892">
            <v>0</v>
          </cell>
          <cell r="D892">
            <v>0</v>
          </cell>
          <cell r="E892">
            <v>0</v>
          </cell>
          <cell r="F892">
            <v>0</v>
          </cell>
          <cell r="G892" t="str">
            <v>MJ's Bakery</v>
          </cell>
          <cell r="H892">
            <v>200</v>
          </cell>
          <cell r="I892" t="str">
            <v>Food/Retail</v>
          </cell>
          <cell r="J892">
            <v>1</v>
          </cell>
          <cell r="K892">
            <v>1</v>
          </cell>
          <cell r="L892">
            <v>1</v>
          </cell>
          <cell r="M892">
            <v>1</v>
          </cell>
          <cell r="N892">
            <v>1</v>
          </cell>
          <cell r="O892">
            <v>1</v>
          </cell>
          <cell r="P892">
            <v>1</v>
          </cell>
          <cell r="Q892">
            <v>1</v>
          </cell>
          <cell r="R892">
            <v>1</v>
          </cell>
          <cell r="S892">
            <v>1</v>
          </cell>
          <cell r="T892">
            <v>1</v>
          </cell>
          <cell r="U892">
            <v>1</v>
          </cell>
          <cell r="V892">
            <v>1</v>
          </cell>
          <cell r="W892">
            <v>1</v>
          </cell>
          <cell r="X892">
            <v>1</v>
          </cell>
          <cell r="Y892">
            <v>1</v>
          </cell>
          <cell r="Z892">
            <v>1</v>
          </cell>
          <cell r="AA892">
            <v>1</v>
          </cell>
          <cell r="AB892">
            <v>1</v>
          </cell>
          <cell r="AC892">
            <v>1</v>
          </cell>
        </row>
        <row r="893">
          <cell r="A893">
            <v>112</v>
          </cell>
          <cell r="B893" t="str">
            <v>Tallangatta</v>
          </cell>
          <cell r="C893">
            <v>0</v>
          </cell>
          <cell r="D893">
            <v>0</v>
          </cell>
          <cell r="E893">
            <v>0</v>
          </cell>
          <cell r="F893">
            <v>0</v>
          </cell>
          <cell r="G893" t="str">
            <v>Tallangatta Primary School</v>
          </cell>
          <cell r="H893">
            <v>200</v>
          </cell>
          <cell r="I893" t="str">
            <v>Education</v>
          </cell>
          <cell r="J893">
            <v>1</v>
          </cell>
          <cell r="K893">
            <v>1</v>
          </cell>
          <cell r="L893">
            <v>1</v>
          </cell>
          <cell r="M893">
            <v>1</v>
          </cell>
          <cell r="N893">
            <v>1</v>
          </cell>
          <cell r="O893">
            <v>1</v>
          </cell>
          <cell r="P893">
            <v>1</v>
          </cell>
          <cell r="Q893">
            <v>1</v>
          </cell>
          <cell r="R893">
            <v>1</v>
          </cell>
          <cell r="S893">
            <v>1</v>
          </cell>
          <cell r="T893">
            <v>1</v>
          </cell>
          <cell r="U893">
            <v>1</v>
          </cell>
          <cell r="V893">
            <v>1</v>
          </cell>
          <cell r="W893">
            <v>1</v>
          </cell>
          <cell r="X893">
            <v>1</v>
          </cell>
          <cell r="Y893">
            <v>1</v>
          </cell>
          <cell r="Z893">
            <v>1</v>
          </cell>
          <cell r="AA893">
            <v>1</v>
          </cell>
          <cell r="AB893">
            <v>1</v>
          </cell>
          <cell r="AC893">
            <v>1</v>
          </cell>
        </row>
        <row r="894">
          <cell r="A894">
            <v>112</v>
          </cell>
          <cell r="B894" t="str">
            <v>Tallangatta</v>
          </cell>
          <cell r="C894">
            <v>0</v>
          </cell>
          <cell r="D894">
            <v>0</v>
          </cell>
          <cell r="E894">
            <v>0</v>
          </cell>
          <cell r="F894">
            <v>0</v>
          </cell>
          <cell r="G894" t="str">
            <v>St Michael's Primary School</v>
          </cell>
          <cell r="H894">
            <v>200</v>
          </cell>
          <cell r="I894" t="str">
            <v>Education</v>
          </cell>
          <cell r="J894">
            <v>1</v>
          </cell>
          <cell r="K894">
            <v>1</v>
          </cell>
          <cell r="L894">
            <v>1</v>
          </cell>
          <cell r="M894">
            <v>1</v>
          </cell>
          <cell r="N894">
            <v>1</v>
          </cell>
          <cell r="O894">
            <v>1</v>
          </cell>
          <cell r="P894">
            <v>1</v>
          </cell>
          <cell r="Q894">
            <v>1</v>
          </cell>
          <cell r="R894">
            <v>1</v>
          </cell>
          <cell r="S894">
            <v>1</v>
          </cell>
          <cell r="T894">
            <v>1</v>
          </cell>
          <cell r="U894">
            <v>1</v>
          </cell>
          <cell r="V894">
            <v>1</v>
          </cell>
          <cell r="W894">
            <v>1</v>
          </cell>
          <cell r="X894">
            <v>1</v>
          </cell>
          <cell r="Y894">
            <v>1</v>
          </cell>
          <cell r="Z894">
            <v>1</v>
          </cell>
          <cell r="AA894">
            <v>1</v>
          </cell>
          <cell r="AB894">
            <v>1</v>
          </cell>
          <cell r="AC894">
            <v>1</v>
          </cell>
        </row>
        <row r="895">
          <cell r="A895">
            <v>112</v>
          </cell>
          <cell r="B895" t="str">
            <v>Tallangatta</v>
          </cell>
          <cell r="C895">
            <v>0</v>
          </cell>
          <cell r="D895">
            <v>0</v>
          </cell>
          <cell r="E895">
            <v>0</v>
          </cell>
          <cell r="F895">
            <v>0</v>
          </cell>
          <cell r="G895" t="str">
            <v>Towong Shire Council Depot</v>
          </cell>
          <cell r="H895">
            <v>200</v>
          </cell>
          <cell r="I895" t="str">
            <v>Local Government</v>
          </cell>
          <cell r="J895">
            <v>1</v>
          </cell>
          <cell r="K895">
            <v>1</v>
          </cell>
          <cell r="L895">
            <v>1</v>
          </cell>
          <cell r="M895">
            <v>1</v>
          </cell>
          <cell r="N895">
            <v>1</v>
          </cell>
          <cell r="O895">
            <v>1</v>
          </cell>
          <cell r="P895">
            <v>1</v>
          </cell>
          <cell r="Q895">
            <v>1</v>
          </cell>
          <cell r="R895">
            <v>1</v>
          </cell>
          <cell r="S895">
            <v>1</v>
          </cell>
          <cell r="T895">
            <v>1</v>
          </cell>
          <cell r="U895">
            <v>1</v>
          </cell>
          <cell r="V895">
            <v>1</v>
          </cell>
          <cell r="W895">
            <v>1</v>
          </cell>
          <cell r="X895">
            <v>1</v>
          </cell>
          <cell r="Y895">
            <v>1</v>
          </cell>
          <cell r="Z895">
            <v>1</v>
          </cell>
          <cell r="AA895">
            <v>1</v>
          </cell>
          <cell r="AB895">
            <v>1</v>
          </cell>
          <cell r="AC895">
            <v>1</v>
          </cell>
        </row>
        <row r="896">
          <cell r="A896">
            <v>112</v>
          </cell>
          <cell r="B896" t="str">
            <v>Tallangatta</v>
          </cell>
          <cell r="C896">
            <v>0</v>
          </cell>
          <cell r="D896">
            <v>0</v>
          </cell>
          <cell r="E896">
            <v>0</v>
          </cell>
          <cell r="F896">
            <v>0</v>
          </cell>
          <cell r="G896" t="str">
            <v>Forestry/NRE</v>
          </cell>
          <cell r="H896">
            <v>200</v>
          </cell>
          <cell r="I896" t="str">
            <v>Forrestry</v>
          </cell>
          <cell r="J896">
            <v>1</v>
          </cell>
          <cell r="K896">
            <v>1</v>
          </cell>
          <cell r="L896">
            <v>1</v>
          </cell>
          <cell r="M896">
            <v>1</v>
          </cell>
          <cell r="N896">
            <v>1</v>
          </cell>
          <cell r="O896">
            <v>1</v>
          </cell>
          <cell r="P896">
            <v>1</v>
          </cell>
          <cell r="Q896">
            <v>1</v>
          </cell>
          <cell r="R896">
            <v>1</v>
          </cell>
          <cell r="S896">
            <v>1</v>
          </cell>
          <cell r="T896">
            <v>1</v>
          </cell>
          <cell r="U896">
            <v>1</v>
          </cell>
          <cell r="V896">
            <v>1</v>
          </cell>
          <cell r="W896">
            <v>1</v>
          </cell>
          <cell r="X896">
            <v>1</v>
          </cell>
          <cell r="Y896">
            <v>1</v>
          </cell>
          <cell r="Z896">
            <v>1</v>
          </cell>
          <cell r="AA896">
            <v>1</v>
          </cell>
          <cell r="AB896">
            <v>1</v>
          </cell>
          <cell r="AC896">
            <v>1</v>
          </cell>
        </row>
        <row r="897">
          <cell r="A897">
            <v>136</v>
          </cell>
          <cell r="B897" t="str">
            <v>Corryong</v>
          </cell>
          <cell r="C897">
            <v>0</v>
          </cell>
          <cell r="D897">
            <v>0</v>
          </cell>
          <cell r="E897">
            <v>0</v>
          </cell>
          <cell r="F897">
            <v>0</v>
          </cell>
          <cell r="G897" t="str">
            <v>Corryong High School</v>
          </cell>
          <cell r="H897">
            <v>200</v>
          </cell>
          <cell r="I897" t="str">
            <v>Education</v>
          </cell>
          <cell r="J897">
            <v>1</v>
          </cell>
          <cell r="K897">
            <v>1</v>
          </cell>
          <cell r="L897">
            <v>1</v>
          </cell>
          <cell r="M897">
            <v>1</v>
          </cell>
          <cell r="N897">
            <v>1</v>
          </cell>
          <cell r="O897">
            <v>1</v>
          </cell>
          <cell r="P897">
            <v>1</v>
          </cell>
          <cell r="Q897">
            <v>1</v>
          </cell>
          <cell r="R897">
            <v>1</v>
          </cell>
          <cell r="S897">
            <v>1</v>
          </cell>
          <cell r="T897">
            <v>1</v>
          </cell>
          <cell r="U897">
            <v>1</v>
          </cell>
          <cell r="V897">
            <v>1</v>
          </cell>
          <cell r="W897">
            <v>1</v>
          </cell>
          <cell r="X897">
            <v>1</v>
          </cell>
          <cell r="Y897">
            <v>1</v>
          </cell>
          <cell r="Z897">
            <v>1</v>
          </cell>
          <cell r="AA897">
            <v>1</v>
          </cell>
          <cell r="AB897">
            <v>1</v>
          </cell>
          <cell r="AC897">
            <v>1</v>
          </cell>
        </row>
        <row r="898">
          <cell r="A898">
            <v>136</v>
          </cell>
          <cell r="B898" t="str">
            <v>Corryong</v>
          </cell>
          <cell r="C898">
            <v>0</v>
          </cell>
          <cell r="D898">
            <v>0</v>
          </cell>
          <cell r="E898">
            <v>0</v>
          </cell>
          <cell r="F898">
            <v>0</v>
          </cell>
          <cell r="G898" t="str">
            <v>Corryong Primary School</v>
          </cell>
          <cell r="H898">
            <v>200</v>
          </cell>
          <cell r="I898" t="str">
            <v>Education</v>
          </cell>
          <cell r="J898">
            <v>1</v>
          </cell>
          <cell r="K898">
            <v>1</v>
          </cell>
          <cell r="L898">
            <v>1</v>
          </cell>
          <cell r="M898">
            <v>1</v>
          </cell>
          <cell r="N898">
            <v>1</v>
          </cell>
          <cell r="O898">
            <v>1</v>
          </cell>
          <cell r="P898">
            <v>1</v>
          </cell>
          <cell r="Q898">
            <v>1</v>
          </cell>
          <cell r="R898">
            <v>1</v>
          </cell>
          <cell r="S898">
            <v>1</v>
          </cell>
          <cell r="T898">
            <v>1</v>
          </cell>
          <cell r="U898">
            <v>1</v>
          </cell>
          <cell r="V898">
            <v>1</v>
          </cell>
          <cell r="W898">
            <v>1</v>
          </cell>
          <cell r="X898">
            <v>1</v>
          </cell>
          <cell r="Y898">
            <v>1</v>
          </cell>
          <cell r="Z898">
            <v>1</v>
          </cell>
          <cell r="AA898">
            <v>1</v>
          </cell>
          <cell r="AB898">
            <v>1</v>
          </cell>
          <cell r="AC898">
            <v>1</v>
          </cell>
        </row>
        <row r="899">
          <cell r="A899">
            <v>136</v>
          </cell>
          <cell r="B899" t="str">
            <v>Corryong</v>
          </cell>
          <cell r="C899">
            <v>0</v>
          </cell>
          <cell r="D899">
            <v>0</v>
          </cell>
          <cell r="E899">
            <v>0</v>
          </cell>
          <cell r="F899">
            <v>0</v>
          </cell>
          <cell r="G899" t="str">
            <v>Corryong Catholic School</v>
          </cell>
          <cell r="H899">
            <v>200</v>
          </cell>
          <cell r="I899" t="str">
            <v>Education</v>
          </cell>
          <cell r="J899">
            <v>1</v>
          </cell>
          <cell r="K899">
            <v>1</v>
          </cell>
          <cell r="L899">
            <v>1</v>
          </cell>
          <cell r="M899">
            <v>1</v>
          </cell>
          <cell r="N899">
            <v>1</v>
          </cell>
          <cell r="O899">
            <v>1</v>
          </cell>
          <cell r="P899">
            <v>1</v>
          </cell>
          <cell r="Q899">
            <v>1</v>
          </cell>
          <cell r="R899">
            <v>1</v>
          </cell>
          <cell r="S899">
            <v>1</v>
          </cell>
          <cell r="T899">
            <v>1</v>
          </cell>
          <cell r="U899">
            <v>1</v>
          </cell>
          <cell r="V899">
            <v>1</v>
          </cell>
          <cell r="W899">
            <v>1</v>
          </cell>
          <cell r="X899">
            <v>1</v>
          </cell>
          <cell r="Y899">
            <v>1</v>
          </cell>
          <cell r="Z899">
            <v>1</v>
          </cell>
          <cell r="AA899">
            <v>1</v>
          </cell>
          <cell r="AB899">
            <v>1</v>
          </cell>
          <cell r="AC899">
            <v>1</v>
          </cell>
        </row>
        <row r="900">
          <cell r="A900">
            <v>136</v>
          </cell>
          <cell r="B900" t="str">
            <v>Corryong</v>
          </cell>
          <cell r="C900">
            <v>0</v>
          </cell>
          <cell r="D900">
            <v>0</v>
          </cell>
          <cell r="E900">
            <v>0</v>
          </cell>
          <cell r="F900">
            <v>0</v>
          </cell>
          <cell r="G900" t="str">
            <v>Corryong Hospital &amp; Aged Care</v>
          </cell>
          <cell r="H900">
            <v>200</v>
          </cell>
          <cell r="I900" t="str">
            <v>Health</v>
          </cell>
          <cell r="J900">
            <v>1</v>
          </cell>
          <cell r="K900">
            <v>1</v>
          </cell>
          <cell r="L900">
            <v>1</v>
          </cell>
          <cell r="M900">
            <v>1</v>
          </cell>
          <cell r="N900">
            <v>1</v>
          </cell>
          <cell r="O900">
            <v>1</v>
          </cell>
          <cell r="P900">
            <v>1</v>
          </cell>
          <cell r="Q900">
            <v>1</v>
          </cell>
          <cell r="R900">
            <v>1</v>
          </cell>
          <cell r="S900">
            <v>1</v>
          </cell>
          <cell r="T900">
            <v>1</v>
          </cell>
          <cell r="U900">
            <v>1</v>
          </cell>
          <cell r="V900">
            <v>1</v>
          </cell>
          <cell r="W900">
            <v>1</v>
          </cell>
          <cell r="X900">
            <v>1</v>
          </cell>
          <cell r="Y900">
            <v>1</v>
          </cell>
          <cell r="Z900">
            <v>1</v>
          </cell>
          <cell r="AA900">
            <v>1</v>
          </cell>
          <cell r="AB900">
            <v>1</v>
          </cell>
          <cell r="AC900">
            <v>1</v>
          </cell>
        </row>
        <row r="901">
          <cell r="A901">
            <v>136</v>
          </cell>
          <cell r="B901" t="str">
            <v>Corryong</v>
          </cell>
          <cell r="C901">
            <v>0</v>
          </cell>
          <cell r="D901">
            <v>0</v>
          </cell>
          <cell r="E901">
            <v>0</v>
          </cell>
          <cell r="F901">
            <v>0</v>
          </cell>
          <cell r="G901" t="str">
            <v>Corryong Timbers Pty Ltd</v>
          </cell>
          <cell r="H901">
            <v>200</v>
          </cell>
          <cell r="I901" t="str">
            <v>Forestry</v>
          </cell>
          <cell r="J901">
            <v>1</v>
          </cell>
          <cell r="K901">
            <v>1</v>
          </cell>
          <cell r="L901">
            <v>1</v>
          </cell>
          <cell r="M901">
            <v>1</v>
          </cell>
          <cell r="N901">
            <v>1</v>
          </cell>
          <cell r="O901">
            <v>1</v>
          </cell>
          <cell r="P901">
            <v>1</v>
          </cell>
          <cell r="Q901">
            <v>1</v>
          </cell>
          <cell r="R901">
            <v>1</v>
          </cell>
          <cell r="S901">
            <v>1</v>
          </cell>
          <cell r="T901">
            <v>1</v>
          </cell>
          <cell r="U901">
            <v>1</v>
          </cell>
          <cell r="V901">
            <v>1</v>
          </cell>
          <cell r="W901">
            <v>1</v>
          </cell>
          <cell r="X901">
            <v>1</v>
          </cell>
          <cell r="Y901">
            <v>1</v>
          </cell>
          <cell r="Z901">
            <v>1</v>
          </cell>
          <cell r="AA901">
            <v>1</v>
          </cell>
          <cell r="AB901">
            <v>1</v>
          </cell>
          <cell r="AC901">
            <v>1</v>
          </cell>
        </row>
        <row r="902">
          <cell r="A902">
            <v>136</v>
          </cell>
          <cell r="B902" t="str">
            <v>Corryong</v>
          </cell>
          <cell r="C902">
            <v>0</v>
          </cell>
          <cell r="D902">
            <v>0</v>
          </cell>
          <cell r="E902">
            <v>0</v>
          </cell>
          <cell r="F902">
            <v>0</v>
          </cell>
          <cell r="G902" t="str">
            <v>Snowy Mountains Organic Milk</v>
          </cell>
          <cell r="H902">
            <v>200</v>
          </cell>
          <cell r="I902" t="str">
            <v>Food Manufacturing</v>
          </cell>
          <cell r="J902">
            <v>1</v>
          </cell>
          <cell r="K902">
            <v>1</v>
          </cell>
          <cell r="L902">
            <v>1</v>
          </cell>
          <cell r="M902">
            <v>1</v>
          </cell>
          <cell r="N902">
            <v>1</v>
          </cell>
          <cell r="O902">
            <v>1</v>
          </cell>
          <cell r="P902">
            <v>1</v>
          </cell>
          <cell r="Q902">
            <v>1</v>
          </cell>
          <cell r="R902">
            <v>1</v>
          </cell>
          <cell r="S902">
            <v>1</v>
          </cell>
          <cell r="T902">
            <v>1</v>
          </cell>
          <cell r="U902">
            <v>1</v>
          </cell>
          <cell r="V902">
            <v>1</v>
          </cell>
          <cell r="W902">
            <v>1</v>
          </cell>
          <cell r="X902">
            <v>1</v>
          </cell>
          <cell r="Y902">
            <v>1</v>
          </cell>
          <cell r="Z902">
            <v>1</v>
          </cell>
          <cell r="AA902">
            <v>1</v>
          </cell>
          <cell r="AB902">
            <v>1</v>
          </cell>
          <cell r="AC902">
            <v>1</v>
          </cell>
        </row>
        <row r="903">
          <cell r="A903">
            <v>136</v>
          </cell>
          <cell r="B903" t="str">
            <v>Corryong</v>
          </cell>
          <cell r="C903">
            <v>0</v>
          </cell>
          <cell r="D903">
            <v>0</v>
          </cell>
          <cell r="E903">
            <v>0</v>
          </cell>
          <cell r="F903">
            <v>0</v>
          </cell>
          <cell r="G903" t="str">
            <v>Corryong Abattoir</v>
          </cell>
          <cell r="H903">
            <v>200</v>
          </cell>
          <cell r="I903" t="str">
            <v>Food Manufacturing</v>
          </cell>
          <cell r="J903">
            <v>1</v>
          </cell>
          <cell r="K903">
            <v>1</v>
          </cell>
          <cell r="L903">
            <v>1</v>
          </cell>
          <cell r="M903">
            <v>1</v>
          </cell>
          <cell r="N903">
            <v>1</v>
          </cell>
          <cell r="O903">
            <v>1</v>
          </cell>
          <cell r="P903">
            <v>1</v>
          </cell>
          <cell r="Q903">
            <v>1</v>
          </cell>
          <cell r="R903">
            <v>1</v>
          </cell>
          <cell r="S903">
            <v>1</v>
          </cell>
          <cell r="T903">
            <v>1</v>
          </cell>
          <cell r="U903">
            <v>1</v>
          </cell>
          <cell r="V903">
            <v>1</v>
          </cell>
          <cell r="W903">
            <v>1</v>
          </cell>
          <cell r="X903">
            <v>1</v>
          </cell>
          <cell r="Y903">
            <v>1</v>
          </cell>
          <cell r="Z903">
            <v>1</v>
          </cell>
          <cell r="AA903">
            <v>1</v>
          </cell>
          <cell r="AB903">
            <v>1</v>
          </cell>
          <cell r="AC903">
            <v>1</v>
          </cell>
        </row>
        <row r="904">
          <cell r="A904">
            <v>136</v>
          </cell>
          <cell r="B904" t="str">
            <v>Corryong</v>
          </cell>
          <cell r="C904">
            <v>0</v>
          </cell>
          <cell r="D904">
            <v>0</v>
          </cell>
          <cell r="E904">
            <v>0</v>
          </cell>
          <cell r="F904">
            <v>0</v>
          </cell>
          <cell r="G904" t="str">
            <v>Corryong Golf Club</v>
          </cell>
          <cell r="H904">
            <v>200</v>
          </cell>
          <cell r="I904" t="str">
            <v>Sporting Club</v>
          </cell>
          <cell r="J904">
            <v>1</v>
          </cell>
          <cell r="K904">
            <v>1</v>
          </cell>
          <cell r="L904">
            <v>1</v>
          </cell>
          <cell r="M904">
            <v>1</v>
          </cell>
          <cell r="N904">
            <v>1</v>
          </cell>
          <cell r="O904">
            <v>1</v>
          </cell>
          <cell r="P904">
            <v>1</v>
          </cell>
          <cell r="Q904">
            <v>1</v>
          </cell>
          <cell r="R904">
            <v>1</v>
          </cell>
          <cell r="S904">
            <v>1</v>
          </cell>
          <cell r="T904">
            <v>1</v>
          </cell>
          <cell r="U904">
            <v>1</v>
          </cell>
          <cell r="V904">
            <v>1</v>
          </cell>
          <cell r="W904">
            <v>1</v>
          </cell>
          <cell r="X904">
            <v>1</v>
          </cell>
          <cell r="Y904">
            <v>1</v>
          </cell>
          <cell r="Z904">
            <v>1</v>
          </cell>
          <cell r="AA904">
            <v>1</v>
          </cell>
          <cell r="AB904">
            <v>1</v>
          </cell>
          <cell r="AC904">
            <v>1</v>
          </cell>
        </row>
        <row r="905">
          <cell r="A905">
            <v>136</v>
          </cell>
          <cell r="B905" t="str">
            <v>Corryong</v>
          </cell>
          <cell r="C905">
            <v>0</v>
          </cell>
          <cell r="D905">
            <v>0</v>
          </cell>
          <cell r="E905">
            <v>0</v>
          </cell>
          <cell r="F905">
            <v>0</v>
          </cell>
          <cell r="G905" t="str">
            <v>Murray Goulburn</v>
          </cell>
          <cell r="H905">
            <v>200</v>
          </cell>
          <cell r="I905" t="str">
            <v>Rural Produce</v>
          </cell>
          <cell r="J905">
            <v>1</v>
          </cell>
          <cell r="K905">
            <v>1</v>
          </cell>
          <cell r="L905">
            <v>1</v>
          </cell>
          <cell r="M905">
            <v>1</v>
          </cell>
          <cell r="N905">
            <v>1</v>
          </cell>
          <cell r="O905">
            <v>1</v>
          </cell>
          <cell r="P905">
            <v>1</v>
          </cell>
          <cell r="Q905">
            <v>1</v>
          </cell>
          <cell r="R905">
            <v>1</v>
          </cell>
          <cell r="S905">
            <v>1</v>
          </cell>
          <cell r="T905">
            <v>1</v>
          </cell>
          <cell r="U905">
            <v>1</v>
          </cell>
          <cell r="V905">
            <v>1</v>
          </cell>
          <cell r="W905">
            <v>1</v>
          </cell>
          <cell r="X905">
            <v>1</v>
          </cell>
          <cell r="Y905">
            <v>1</v>
          </cell>
          <cell r="Z905">
            <v>1</v>
          </cell>
          <cell r="AA905">
            <v>1</v>
          </cell>
          <cell r="AB905">
            <v>1</v>
          </cell>
          <cell r="AC905">
            <v>1</v>
          </cell>
        </row>
        <row r="906">
          <cell r="A906">
            <v>136</v>
          </cell>
          <cell r="B906" t="str">
            <v>Corryong</v>
          </cell>
          <cell r="C906">
            <v>0</v>
          </cell>
          <cell r="D906">
            <v>0</v>
          </cell>
          <cell r="E906">
            <v>0</v>
          </cell>
          <cell r="F906">
            <v>0</v>
          </cell>
          <cell r="G906" t="str">
            <v>Upper Murray Seeds</v>
          </cell>
          <cell r="H906">
            <v>200</v>
          </cell>
          <cell r="I906" t="str">
            <v>Rural</v>
          </cell>
          <cell r="J906">
            <v>1</v>
          </cell>
          <cell r="K906">
            <v>1</v>
          </cell>
          <cell r="L906">
            <v>1</v>
          </cell>
          <cell r="M906">
            <v>1</v>
          </cell>
          <cell r="N906">
            <v>1</v>
          </cell>
          <cell r="O906">
            <v>1</v>
          </cell>
          <cell r="P906">
            <v>1</v>
          </cell>
          <cell r="Q906">
            <v>1</v>
          </cell>
          <cell r="R906">
            <v>1</v>
          </cell>
          <cell r="S906">
            <v>1</v>
          </cell>
          <cell r="T906">
            <v>1</v>
          </cell>
          <cell r="U906">
            <v>1</v>
          </cell>
          <cell r="V906">
            <v>1</v>
          </cell>
          <cell r="W906">
            <v>1</v>
          </cell>
          <cell r="X906">
            <v>1</v>
          </cell>
          <cell r="Y906">
            <v>1</v>
          </cell>
          <cell r="Z906">
            <v>1</v>
          </cell>
          <cell r="AA906">
            <v>1</v>
          </cell>
          <cell r="AB906">
            <v>1</v>
          </cell>
          <cell r="AC906">
            <v>1</v>
          </cell>
        </row>
        <row r="907">
          <cell r="A907">
            <v>136</v>
          </cell>
          <cell r="B907" t="str">
            <v>Corryong</v>
          </cell>
          <cell r="C907">
            <v>0</v>
          </cell>
          <cell r="D907">
            <v>0</v>
          </cell>
          <cell r="E907">
            <v>0</v>
          </cell>
          <cell r="F907">
            <v>0</v>
          </cell>
          <cell r="G907" t="str">
            <v>Roger C Brown</v>
          </cell>
          <cell r="H907">
            <v>200</v>
          </cell>
          <cell r="I907" t="str">
            <v>Farm Machinery</v>
          </cell>
          <cell r="J907">
            <v>1</v>
          </cell>
          <cell r="K907">
            <v>1</v>
          </cell>
          <cell r="L907">
            <v>1</v>
          </cell>
          <cell r="M907">
            <v>1</v>
          </cell>
          <cell r="N907">
            <v>1</v>
          </cell>
          <cell r="O907">
            <v>1</v>
          </cell>
          <cell r="P907">
            <v>1</v>
          </cell>
          <cell r="Q907">
            <v>1</v>
          </cell>
          <cell r="R907">
            <v>1</v>
          </cell>
          <cell r="S907">
            <v>1</v>
          </cell>
          <cell r="T907">
            <v>1</v>
          </cell>
          <cell r="U907">
            <v>1</v>
          </cell>
          <cell r="V907">
            <v>1</v>
          </cell>
          <cell r="W907">
            <v>1</v>
          </cell>
          <cell r="X907">
            <v>1</v>
          </cell>
          <cell r="Y907">
            <v>1</v>
          </cell>
          <cell r="Z907">
            <v>1</v>
          </cell>
          <cell r="AA907">
            <v>1</v>
          </cell>
          <cell r="AB907">
            <v>1</v>
          </cell>
          <cell r="AC907">
            <v>1</v>
          </cell>
        </row>
        <row r="908">
          <cell r="A908">
            <v>136</v>
          </cell>
          <cell r="B908" t="str">
            <v>Corryong</v>
          </cell>
          <cell r="C908">
            <v>0</v>
          </cell>
          <cell r="D908">
            <v>0</v>
          </cell>
          <cell r="E908">
            <v>0</v>
          </cell>
          <cell r="F908">
            <v>0</v>
          </cell>
          <cell r="G908" t="str">
            <v>Foodway Supermarket</v>
          </cell>
          <cell r="H908">
            <v>200</v>
          </cell>
          <cell r="I908" t="str">
            <v>Retail</v>
          </cell>
          <cell r="J908">
            <v>1</v>
          </cell>
          <cell r="K908">
            <v>1</v>
          </cell>
          <cell r="L908">
            <v>1</v>
          </cell>
          <cell r="M908">
            <v>1</v>
          </cell>
          <cell r="N908">
            <v>1</v>
          </cell>
          <cell r="O908">
            <v>1</v>
          </cell>
          <cell r="P908">
            <v>1</v>
          </cell>
          <cell r="Q908">
            <v>1</v>
          </cell>
          <cell r="R908">
            <v>1</v>
          </cell>
          <cell r="S908">
            <v>1</v>
          </cell>
          <cell r="T908">
            <v>1</v>
          </cell>
          <cell r="U908">
            <v>1</v>
          </cell>
          <cell r="V908">
            <v>1</v>
          </cell>
          <cell r="W908">
            <v>1</v>
          </cell>
          <cell r="X908">
            <v>1</v>
          </cell>
          <cell r="Y908">
            <v>1</v>
          </cell>
          <cell r="Z908">
            <v>1</v>
          </cell>
          <cell r="AA908">
            <v>1</v>
          </cell>
          <cell r="AB908">
            <v>1</v>
          </cell>
          <cell r="AC908">
            <v>1</v>
          </cell>
        </row>
        <row r="909">
          <cell r="A909">
            <v>136</v>
          </cell>
          <cell r="B909" t="str">
            <v>Corryong</v>
          </cell>
          <cell r="C909">
            <v>0</v>
          </cell>
          <cell r="D909">
            <v>0</v>
          </cell>
          <cell r="E909">
            <v>0</v>
          </cell>
          <cell r="F909">
            <v>0</v>
          </cell>
          <cell r="G909" t="str">
            <v>Permalast Timbers</v>
          </cell>
          <cell r="H909">
            <v>200</v>
          </cell>
          <cell r="I909" t="str">
            <v>Forestry</v>
          </cell>
          <cell r="J909">
            <v>1</v>
          </cell>
          <cell r="K909">
            <v>1</v>
          </cell>
          <cell r="L909">
            <v>1</v>
          </cell>
          <cell r="M909">
            <v>1</v>
          </cell>
          <cell r="N909">
            <v>1</v>
          </cell>
          <cell r="O909">
            <v>1</v>
          </cell>
          <cell r="P909">
            <v>1</v>
          </cell>
          <cell r="Q909">
            <v>1</v>
          </cell>
          <cell r="R909">
            <v>1</v>
          </cell>
          <cell r="S909">
            <v>1</v>
          </cell>
          <cell r="T909">
            <v>1</v>
          </cell>
          <cell r="U909">
            <v>1</v>
          </cell>
          <cell r="V909">
            <v>1</v>
          </cell>
          <cell r="W909">
            <v>1</v>
          </cell>
          <cell r="X909">
            <v>1</v>
          </cell>
          <cell r="Y909">
            <v>1</v>
          </cell>
          <cell r="Z909">
            <v>1</v>
          </cell>
          <cell r="AA909">
            <v>1</v>
          </cell>
          <cell r="AB909">
            <v>1</v>
          </cell>
          <cell r="AC909">
            <v>1</v>
          </cell>
        </row>
        <row r="910">
          <cell r="A910">
            <v>136</v>
          </cell>
          <cell r="B910" t="str">
            <v>Corryong</v>
          </cell>
          <cell r="C910">
            <v>0</v>
          </cell>
          <cell r="D910">
            <v>0</v>
          </cell>
          <cell r="E910">
            <v>0</v>
          </cell>
          <cell r="F910">
            <v>0</v>
          </cell>
          <cell r="G910" t="str">
            <v>Legends on Hansen</v>
          </cell>
          <cell r="H910">
            <v>200</v>
          </cell>
          <cell r="I910" t="str">
            <v>Food Retail</v>
          </cell>
          <cell r="J910">
            <v>1</v>
          </cell>
          <cell r="K910">
            <v>1</v>
          </cell>
          <cell r="L910">
            <v>1</v>
          </cell>
          <cell r="M910">
            <v>1</v>
          </cell>
          <cell r="N910">
            <v>1</v>
          </cell>
          <cell r="O910">
            <v>1</v>
          </cell>
          <cell r="P910">
            <v>1</v>
          </cell>
          <cell r="Q910">
            <v>1</v>
          </cell>
          <cell r="R910">
            <v>1</v>
          </cell>
          <cell r="S910">
            <v>1</v>
          </cell>
          <cell r="T910">
            <v>1</v>
          </cell>
          <cell r="U910">
            <v>1</v>
          </cell>
          <cell r="V910">
            <v>1</v>
          </cell>
          <cell r="W910">
            <v>1</v>
          </cell>
          <cell r="X910">
            <v>1</v>
          </cell>
          <cell r="Y910">
            <v>1</v>
          </cell>
          <cell r="Z910">
            <v>1</v>
          </cell>
          <cell r="AA910">
            <v>1</v>
          </cell>
          <cell r="AB910">
            <v>1</v>
          </cell>
          <cell r="AC910">
            <v>1</v>
          </cell>
        </row>
        <row r="911">
          <cell r="A911">
            <v>136</v>
          </cell>
          <cell r="B911" t="str">
            <v>Corryong</v>
          </cell>
          <cell r="C911">
            <v>0</v>
          </cell>
          <cell r="D911">
            <v>0</v>
          </cell>
          <cell r="E911">
            <v>0</v>
          </cell>
          <cell r="F911">
            <v>0</v>
          </cell>
          <cell r="G911" t="str">
            <v>Courthouse Hotel</v>
          </cell>
          <cell r="H911">
            <v>200</v>
          </cell>
          <cell r="I911" t="str">
            <v>Hospitality</v>
          </cell>
          <cell r="J911">
            <v>1</v>
          </cell>
          <cell r="K911">
            <v>1</v>
          </cell>
          <cell r="L911">
            <v>1</v>
          </cell>
          <cell r="M911">
            <v>1</v>
          </cell>
          <cell r="N911">
            <v>1</v>
          </cell>
          <cell r="O911">
            <v>1</v>
          </cell>
          <cell r="P911">
            <v>1</v>
          </cell>
          <cell r="Q911">
            <v>1</v>
          </cell>
          <cell r="R911">
            <v>1</v>
          </cell>
          <cell r="S911">
            <v>1</v>
          </cell>
          <cell r="T911">
            <v>1</v>
          </cell>
          <cell r="U911">
            <v>1</v>
          </cell>
          <cell r="V911">
            <v>1</v>
          </cell>
          <cell r="W911">
            <v>1</v>
          </cell>
          <cell r="X911">
            <v>1</v>
          </cell>
          <cell r="Y911">
            <v>1</v>
          </cell>
          <cell r="Z911">
            <v>1</v>
          </cell>
          <cell r="AA911">
            <v>1</v>
          </cell>
          <cell r="AB911">
            <v>1</v>
          </cell>
          <cell r="AC911">
            <v>1</v>
          </cell>
        </row>
        <row r="912">
          <cell r="A912">
            <v>136</v>
          </cell>
          <cell r="B912" t="str">
            <v>Corryong</v>
          </cell>
          <cell r="C912">
            <v>0</v>
          </cell>
          <cell r="D912">
            <v>0</v>
          </cell>
          <cell r="E912">
            <v>0</v>
          </cell>
          <cell r="F912">
            <v>0</v>
          </cell>
          <cell r="G912" t="str">
            <v>Corryong Hotel/Motel</v>
          </cell>
          <cell r="H912">
            <v>200</v>
          </cell>
          <cell r="I912" t="str">
            <v>Hospitality</v>
          </cell>
          <cell r="J912">
            <v>1</v>
          </cell>
          <cell r="K912">
            <v>1</v>
          </cell>
          <cell r="L912">
            <v>1</v>
          </cell>
          <cell r="M912">
            <v>1</v>
          </cell>
          <cell r="N912">
            <v>1</v>
          </cell>
          <cell r="O912">
            <v>1</v>
          </cell>
          <cell r="P912">
            <v>1</v>
          </cell>
          <cell r="Q912">
            <v>1</v>
          </cell>
          <cell r="R912">
            <v>1</v>
          </cell>
          <cell r="S912">
            <v>1</v>
          </cell>
          <cell r="T912">
            <v>1</v>
          </cell>
          <cell r="U912">
            <v>1</v>
          </cell>
          <cell r="V912">
            <v>1</v>
          </cell>
          <cell r="W912">
            <v>1</v>
          </cell>
          <cell r="X912">
            <v>1</v>
          </cell>
          <cell r="Y912">
            <v>1</v>
          </cell>
          <cell r="Z912">
            <v>1</v>
          </cell>
          <cell r="AA912">
            <v>1</v>
          </cell>
          <cell r="AB912">
            <v>1</v>
          </cell>
          <cell r="AC912">
            <v>1</v>
          </cell>
        </row>
        <row r="913">
          <cell r="A913">
            <v>136</v>
          </cell>
          <cell r="B913" t="str">
            <v>Corryong</v>
          </cell>
          <cell r="C913">
            <v>0</v>
          </cell>
          <cell r="D913">
            <v>0</v>
          </cell>
          <cell r="E913">
            <v>0</v>
          </cell>
          <cell r="F913">
            <v>0</v>
          </cell>
          <cell r="G913" t="str">
            <v>Pinnabar Motel</v>
          </cell>
          <cell r="H913">
            <v>200</v>
          </cell>
          <cell r="I913" t="str">
            <v>Hospitality</v>
          </cell>
          <cell r="J913">
            <v>1</v>
          </cell>
          <cell r="K913">
            <v>1</v>
          </cell>
          <cell r="L913">
            <v>1</v>
          </cell>
          <cell r="M913">
            <v>1</v>
          </cell>
          <cell r="N913">
            <v>1</v>
          </cell>
          <cell r="O913">
            <v>1</v>
          </cell>
          <cell r="P913">
            <v>1</v>
          </cell>
          <cell r="Q913">
            <v>1</v>
          </cell>
          <cell r="R913">
            <v>1</v>
          </cell>
          <cell r="S913">
            <v>1</v>
          </cell>
          <cell r="T913">
            <v>1</v>
          </cell>
          <cell r="U913">
            <v>1</v>
          </cell>
          <cell r="V913">
            <v>1</v>
          </cell>
          <cell r="W913">
            <v>1</v>
          </cell>
          <cell r="X913">
            <v>1</v>
          </cell>
          <cell r="Y913">
            <v>1</v>
          </cell>
          <cell r="Z913">
            <v>1</v>
          </cell>
          <cell r="AA913">
            <v>1</v>
          </cell>
          <cell r="AB913">
            <v>1</v>
          </cell>
          <cell r="AC913">
            <v>1</v>
          </cell>
        </row>
        <row r="914">
          <cell r="A914">
            <v>114</v>
          </cell>
          <cell r="B914" t="str">
            <v>Gateway Island &amp; Baranduda</v>
          </cell>
          <cell r="C914">
            <v>0</v>
          </cell>
          <cell r="D914">
            <v>0</v>
          </cell>
          <cell r="E914">
            <v>0</v>
          </cell>
          <cell r="F914">
            <v>0</v>
          </cell>
          <cell r="G914" t="str">
            <v>CSR Emoleum</v>
          </cell>
          <cell r="H914">
            <v>200</v>
          </cell>
          <cell r="I914" t="str">
            <v>Gravel extraction</v>
          </cell>
          <cell r="J914">
            <v>1</v>
          </cell>
          <cell r="K914">
            <v>1</v>
          </cell>
          <cell r="L914">
            <v>1</v>
          </cell>
          <cell r="M914">
            <v>1</v>
          </cell>
          <cell r="N914">
            <v>1</v>
          </cell>
          <cell r="O914">
            <v>1</v>
          </cell>
          <cell r="P914">
            <v>1</v>
          </cell>
          <cell r="Q914">
            <v>1</v>
          </cell>
          <cell r="R914">
            <v>1</v>
          </cell>
          <cell r="S914">
            <v>1</v>
          </cell>
          <cell r="T914">
            <v>1</v>
          </cell>
          <cell r="U914">
            <v>1</v>
          </cell>
          <cell r="V914">
            <v>1</v>
          </cell>
          <cell r="W914">
            <v>1</v>
          </cell>
          <cell r="X914">
            <v>1</v>
          </cell>
          <cell r="Y914">
            <v>1</v>
          </cell>
          <cell r="Z914">
            <v>1</v>
          </cell>
          <cell r="AA914">
            <v>1</v>
          </cell>
          <cell r="AB914">
            <v>1</v>
          </cell>
          <cell r="AC914">
            <v>1</v>
          </cell>
        </row>
        <row r="915">
          <cell r="A915">
            <v>114</v>
          </cell>
          <cell r="B915" t="str">
            <v>Gateway Island &amp; Baranduda</v>
          </cell>
          <cell r="C915">
            <v>0</v>
          </cell>
          <cell r="D915">
            <v>0</v>
          </cell>
          <cell r="E915">
            <v>0</v>
          </cell>
          <cell r="F915">
            <v>0</v>
          </cell>
          <cell r="G915" t="str">
            <v>Weatherall Masonry</v>
          </cell>
          <cell r="H915">
            <v>200</v>
          </cell>
          <cell r="I915" t="str">
            <v>Brickworks</v>
          </cell>
          <cell r="J915">
            <v>1</v>
          </cell>
          <cell r="K915">
            <v>1</v>
          </cell>
          <cell r="L915">
            <v>1</v>
          </cell>
          <cell r="M915">
            <v>1</v>
          </cell>
          <cell r="N915">
            <v>1</v>
          </cell>
          <cell r="O915">
            <v>1</v>
          </cell>
          <cell r="P915">
            <v>1</v>
          </cell>
          <cell r="Q915">
            <v>1</v>
          </cell>
          <cell r="R915">
            <v>1</v>
          </cell>
          <cell r="S915">
            <v>1</v>
          </cell>
          <cell r="T915">
            <v>1</v>
          </cell>
          <cell r="U915">
            <v>1</v>
          </cell>
          <cell r="V915">
            <v>1</v>
          </cell>
          <cell r="W915">
            <v>1</v>
          </cell>
          <cell r="X915">
            <v>1</v>
          </cell>
          <cell r="Y915">
            <v>1</v>
          </cell>
          <cell r="Z915">
            <v>1</v>
          </cell>
          <cell r="AA915">
            <v>1</v>
          </cell>
          <cell r="AB915">
            <v>1</v>
          </cell>
          <cell r="AC915">
            <v>1</v>
          </cell>
        </row>
        <row r="916">
          <cell r="A916">
            <v>114</v>
          </cell>
          <cell r="B916" t="str">
            <v>Gateway Island &amp; Baranduda</v>
          </cell>
          <cell r="C916">
            <v>0</v>
          </cell>
          <cell r="D916">
            <v>0</v>
          </cell>
          <cell r="E916">
            <v>0</v>
          </cell>
          <cell r="F916">
            <v>0</v>
          </cell>
          <cell r="G916" t="str">
            <v>Airlie Pottery</v>
          </cell>
          <cell r="H916">
            <v>200</v>
          </cell>
          <cell r="I916" t="str">
            <v>Pottery studio &amp; café</v>
          </cell>
          <cell r="J916">
            <v>1</v>
          </cell>
          <cell r="K916">
            <v>1</v>
          </cell>
          <cell r="L916">
            <v>1</v>
          </cell>
          <cell r="M916">
            <v>1</v>
          </cell>
          <cell r="N916">
            <v>1</v>
          </cell>
          <cell r="O916">
            <v>1</v>
          </cell>
          <cell r="P916">
            <v>1</v>
          </cell>
          <cell r="Q916">
            <v>1</v>
          </cell>
          <cell r="R916">
            <v>1</v>
          </cell>
          <cell r="S916">
            <v>1</v>
          </cell>
          <cell r="T916">
            <v>1</v>
          </cell>
          <cell r="U916">
            <v>1</v>
          </cell>
          <cell r="V916">
            <v>1</v>
          </cell>
          <cell r="W916">
            <v>1</v>
          </cell>
          <cell r="X916">
            <v>1</v>
          </cell>
          <cell r="Y916">
            <v>1</v>
          </cell>
          <cell r="Z916">
            <v>1</v>
          </cell>
          <cell r="AA916">
            <v>1</v>
          </cell>
          <cell r="AB916">
            <v>1</v>
          </cell>
          <cell r="AC916">
            <v>1</v>
          </cell>
        </row>
        <row r="917">
          <cell r="A917">
            <v>114</v>
          </cell>
          <cell r="B917" t="str">
            <v>Gateway Island &amp; Baranduda</v>
          </cell>
          <cell r="C917">
            <v>0</v>
          </cell>
          <cell r="D917">
            <v>0</v>
          </cell>
          <cell r="E917">
            <v>0</v>
          </cell>
          <cell r="F917">
            <v>0</v>
          </cell>
          <cell r="G917" t="str">
            <v>Chestnuts</v>
          </cell>
          <cell r="H917">
            <v>200</v>
          </cell>
          <cell r="I917" t="str">
            <v>Café/Restaurant</v>
          </cell>
          <cell r="J917">
            <v>1</v>
          </cell>
          <cell r="K917">
            <v>1</v>
          </cell>
          <cell r="L917">
            <v>1</v>
          </cell>
          <cell r="M917">
            <v>1</v>
          </cell>
          <cell r="N917">
            <v>1</v>
          </cell>
          <cell r="O917">
            <v>1</v>
          </cell>
          <cell r="P917">
            <v>1</v>
          </cell>
          <cell r="Q917">
            <v>1</v>
          </cell>
          <cell r="R917">
            <v>1</v>
          </cell>
          <cell r="S917">
            <v>1</v>
          </cell>
          <cell r="T917">
            <v>1</v>
          </cell>
          <cell r="U917">
            <v>1</v>
          </cell>
          <cell r="V917">
            <v>1</v>
          </cell>
          <cell r="W917">
            <v>1</v>
          </cell>
          <cell r="X917">
            <v>1</v>
          </cell>
          <cell r="Y917">
            <v>1</v>
          </cell>
          <cell r="Z917">
            <v>1</v>
          </cell>
          <cell r="AA917">
            <v>1</v>
          </cell>
          <cell r="AB917">
            <v>1</v>
          </cell>
          <cell r="AC917">
            <v>1</v>
          </cell>
        </row>
        <row r="918">
          <cell r="A918">
            <v>114</v>
          </cell>
          <cell r="B918" t="str">
            <v>Gateway Island &amp; Baranduda</v>
          </cell>
          <cell r="C918">
            <v>0</v>
          </cell>
          <cell r="D918">
            <v>0</v>
          </cell>
          <cell r="E918">
            <v>0</v>
          </cell>
          <cell r="F918">
            <v>0</v>
          </cell>
          <cell r="G918" t="str">
            <v>Hothouse Theatre</v>
          </cell>
          <cell r="H918">
            <v>200</v>
          </cell>
          <cell r="I918" t="str">
            <v>Theatre</v>
          </cell>
          <cell r="J918">
            <v>1</v>
          </cell>
          <cell r="K918">
            <v>1</v>
          </cell>
          <cell r="L918">
            <v>1</v>
          </cell>
          <cell r="M918">
            <v>1</v>
          </cell>
          <cell r="N918">
            <v>1</v>
          </cell>
          <cell r="O918">
            <v>1</v>
          </cell>
          <cell r="P918">
            <v>1</v>
          </cell>
          <cell r="Q918">
            <v>1</v>
          </cell>
          <cell r="R918">
            <v>1</v>
          </cell>
          <cell r="S918">
            <v>1</v>
          </cell>
          <cell r="T918">
            <v>1</v>
          </cell>
          <cell r="U918">
            <v>1</v>
          </cell>
          <cell r="V918">
            <v>1</v>
          </cell>
          <cell r="W918">
            <v>1</v>
          </cell>
          <cell r="X918">
            <v>1</v>
          </cell>
          <cell r="Y918">
            <v>1</v>
          </cell>
          <cell r="Z918">
            <v>1</v>
          </cell>
          <cell r="AA918">
            <v>1</v>
          </cell>
          <cell r="AB918">
            <v>1</v>
          </cell>
          <cell r="AC918">
            <v>1</v>
          </cell>
        </row>
        <row r="919">
          <cell r="A919">
            <v>114</v>
          </cell>
          <cell r="B919" t="str">
            <v>Gateway Island &amp; Baranduda</v>
          </cell>
          <cell r="C919">
            <v>0</v>
          </cell>
          <cell r="D919">
            <v>0</v>
          </cell>
          <cell r="E919">
            <v>0</v>
          </cell>
          <cell r="F919">
            <v>0</v>
          </cell>
          <cell r="G919" t="str">
            <v>Harvey's Fish Farm &amp; tourist centre</v>
          </cell>
          <cell r="H919">
            <v>200</v>
          </cell>
          <cell r="I919" t="str">
            <v>Fish farm &amp; fun park</v>
          </cell>
          <cell r="J919">
            <v>1</v>
          </cell>
          <cell r="K919">
            <v>1</v>
          </cell>
          <cell r="L919">
            <v>1</v>
          </cell>
          <cell r="M919">
            <v>1</v>
          </cell>
          <cell r="N919">
            <v>1</v>
          </cell>
          <cell r="O919">
            <v>1</v>
          </cell>
          <cell r="P919">
            <v>1</v>
          </cell>
          <cell r="Q919">
            <v>1</v>
          </cell>
          <cell r="R919">
            <v>1</v>
          </cell>
          <cell r="S919">
            <v>1</v>
          </cell>
          <cell r="T919">
            <v>1</v>
          </cell>
          <cell r="U919">
            <v>1</v>
          </cell>
          <cell r="V919">
            <v>1</v>
          </cell>
          <cell r="W919">
            <v>1</v>
          </cell>
          <cell r="X919">
            <v>1</v>
          </cell>
          <cell r="Y919">
            <v>1</v>
          </cell>
          <cell r="Z919">
            <v>1</v>
          </cell>
          <cell r="AA919">
            <v>1</v>
          </cell>
          <cell r="AB919">
            <v>1</v>
          </cell>
          <cell r="AC919">
            <v>1</v>
          </cell>
        </row>
        <row r="920">
          <cell r="A920">
            <v>114</v>
          </cell>
          <cell r="B920" t="str">
            <v>Gateway Island &amp; Baranduda</v>
          </cell>
          <cell r="C920">
            <v>0</v>
          </cell>
          <cell r="D920">
            <v>0</v>
          </cell>
          <cell r="E920">
            <v>0</v>
          </cell>
          <cell r="F920">
            <v>0</v>
          </cell>
          <cell r="G920" t="str">
            <v>Albury Wodonga Tourism</v>
          </cell>
          <cell r="H920">
            <v>200</v>
          </cell>
          <cell r="I920" t="str">
            <v>Visitor Information Centre</v>
          </cell>
          <cell r="J920">
            <v>1</v>
          </cell>
          <cell r="K920">
            <v>1</v>
          </cell>
          <cell r="L920">
            <v>1</v>
          </cell>
          <cell r="M920">
            <v>1</v>
          </cell>
          <cell r="N920">
            <v>1</v>
          </cell>
          <cell r="O920">
            <v>1</v>
          </cell>
          <cell r="P920">
            <v>1</v>
          </cell>
          <cell r="Q920">
            <v>1</v>
          </cell>
          <cell r="R920">
            <v>1</v>
          </cell>
          <cell r="S920">
            <v>1</v>
          </cell>
          <cell r="T920">
            <v>1</v>
          </cell>
          <cell r="U920">
            <v>1</v>
          </cell>
          <cell r="V920">
            <v>1</v>
          </cell>
          <cell r="W920">
            <v>1</v>
          </cell>
          <cell r="X920">
            <v>1</v>
          </cell>
          <cell r="Y920">
            <v>1</v>
          </cell>
          <cell r="Z920">
            <v>1</v>
          </cell>
          <cell r="AA920">
            <v>1</v>
          </cell>
          <cell r="AB920">
            <v>1</v>
          </cell>
          <cell r="AC920">
            <v>1</v>
          </cell>
        </row>
        <row r="921">
          <cell r="A921">
            <v>114</v>
          </cell>
          <cell r="B921" t="str">
            <v>Gateway Island &amp; Baranduda</v>
          </cell>
          <cell r="C921">
            <v>0</v>
          </cell>
          <cell r="D921">
            <v>0</v>
          </cell>
          <cell r="E921">
            <v>0</v>
          </cell>
          <cell r="F921">
            <v>0</v>
          </cell>
          <cell r="G921" t="str">
            <v>City Hall</v>
          </cell>
          <cell r="H921">
            <v>200</v>
          </cell>
          <cell r="I921" t="str">
            <v>Restaurant</v>
          </cell>
          <cell r="J921">
            <v>1</v>
          </cell>
          <cell r="K921">
            <v>1</v>
          </cell>
          <cell r="L921">
            <v>1</v>
          </cell>
          <cell r="M921">
            <v>1</v>
          </cell>
          <cell r="N921">
            <v>1</v>
          </cell>
          <cell r="O921">
            <v>1</v>
          </cell>
          <cell r="P921">
            <v>1</v>
          </cell>
          <cell r="Q921">
            <v>1</v>
          </cell>
          <cell r="R921">
            <v>1</v>
          </cell>
          <cell r="S921">
            <v>1</v>
          </cell>
          <cell r="T921">
            <v>1</v>
          </cell>
          <cell r="U921">
            <v>1</v>
          </cell>
          <cell r="V921">
            <v>1</v>
          </cell>
          <cell r="W921">
            <v>1</v>
          </cell>
          <cell r="X921">
            <v>1</v>
          </cell>
          <cell r="Y921">
            <v>1</v>
          </cell>
          <cell r="Z921">
            <v>1</v>
          </cell>
          <cell r="AA921">
            <v>1</v>
          </cell>
          <cell r="AB921">
            <v>1</v>
          </cell>
          <cell r="AC921">
            <v>1</v>
          </cell>
        </row>
        <row r="922">
          <cell r="A922">
            <v>114</v>
          </cell>
          <cell r="B922" t="str">
            <v>Gateway Island &amp; Baranduda</v>
          </cell>
          <cell r="C922">
            <v>0</v>
          </cell>
          <cell r="D922">
            <v>0</v>
          </cell>
          <cell r="E922">
            <v>0</v>
          </cell>
          <cell r="F922">
            <v>0</v>
          </cell>
          <cell r="G922" t="str">
            <v>Creator's Gallery</v>
          </cell>
          <cell r="H922">
            <v>200</v>
          </cell>
          <cell r="I922" t="str">
            <v>Gallery</v>
          </cell>
          <cell r="J922">
            <v>1</v>
          </cell>
          <cell r="K922">
            <v>1</v>
          </cell>
          <cell r="L922">
            <v>1</v>
          </cell>
          <cell r="M922">
            <v>1</v>
          </cell>
          <cell r="N922">
            <v>1</v>
          </cell>
          <cell r="O922">
            <v>1</v>
          </cell>
          <cell r="P922">
            <v>1</v>
          </cell>
          <cell r="Q922">
            <v>1</v>
          </cell>
          <cell r="R922">
            <v>1</v>
          </cell>
          <cell r="S922">
            <v>1</v>
          </cell>
          <cell r="T922">
            <v>1</v>
          </cell>
          <cell r="U922">
            <v>1</v>
          </cell>
          <cell r="V922">
            <v>1</v>
          </cell>
          <cell r="W922">
            <v>1</v>
          </cell>
          <cell r="X922">
            <v>1</v>
          </cell>
          <cell r="Y922">
            <v>1</v>
          </cell>
          <cell r="Z922">
            <v>1</v>
          </cell>
          <cell r="AA922">
            <v>1</v>
          </cell>
          <cell r="AB922">
            <v>1</v>
          </cell>
          <cell r="AC922">
            <v>1</v>
          </cell>
        </row>
        <row r="923">
          <cell r="A923">
            <v>29</v>
          </cell>
          <cell r="B923" t="str">
            <v>Newstead</v>
          </cell>
          <cell r="C923">
            <v>0</v>
          </cell>
          <cell r="D923">
            <v>0</v>
          </cell>
          <cell r="E923">
            <v>0</v>
          </cell>
          <cell r="F923">
            <v>0</v>
          </cell>
          <cell r="G923" t="str">
            <v>Primary School</v>
          </cell>
          <cell r="H923">
            <v>200</v>
          </cell>
          <cell r="I923" t="str">
            <v>School</v>
          </cell>
          <cell r="J923">
            <v>1</v>
          </cell>
          <cell r="K923">
            <v>1</v>
          </cell>
          <cell r="L923">
            <v>1</v>
          </cell>
          <cell r="M923">
            <v>1</v>
          </cell>
          <cell r="N923">
            <v>1</v>
          </cell>
          <cell r="O923">
            <v>1</v>
          </cell>
          <cell r="P923">
            <v>1</v>
          </cell>
          <cell r="Q923">
            <v>1</v>
          </cell>
          <cell r="R923">
            <v>1</v>
          </cell>
          <cell r="S923">
            <v>1</v>
          </cell>
          <cell r="T923">
            <v>1</v>
          </cell>
          <cell r="U923">
            <v>1</v>
          </cell>
          <cell r="V923">
            <v>1</v>
          </cell>
          <cell r="W923">
            <v>1</v>
          </cell>
          <cell r="X923">
            <v>1</v>
          </cell>
          <cell r="Y923">
            <v>1</v>
          </cell>
          <cell r="Z923">
            <v>1</v>
          </cell>
          <cell r="AA923">
            <v>1</v>
          </cell>
          <cell r="AB923">
            <v>1</v>
          </cell>
          <cell r="AC923">
            <v>1</v>
          </cell>
        </row>
        <row r="924">
          <cell r="A924">
            <v>29</v>
          </cell>
          <cell r="B924" t="str">
            <v>Newstead</v>
          </cell>
          <cell r="C924">
            <v>0</v>
          </cell>
          <cell r="D924">
            <v>0</v>
          </cell>
          <cell r="E924">
            <v>0</v>
          </cell>
          <cell r="F924">
            <v>0</v>
          </cell>
          <cell r="G924" t="str">
            <v>Oz Candles</v>
          </cell>
          <cell r="H924">
            <v>200</v>
          </cell>
          <cell r="I924" t="str">
            <v>Candle Factory</v>
          </cell>
          <cell r="J924">
            <v>1</v>
          </cell>
          <cell r="K924">
            <v>1</v>
          </cell>
          <cell r="L924">
            <v>1</v>
          </cell>
          <cell r="M924">
            <v>1</v>
          </cell>
          <cell r="N924">
            <v>1</v>
          </cell>
          <cell r="O924">
            <v>1</v>
          </cell>
          <cell r="P924">
            <v>1</v>
          </cell>
          <cell r="Q924">
            <v>1</v>
          </cell>
          <cell r="R924">
            <v>1</v>
          </cell>
          <cell r="S924">
            <v>1</v>
          </cell>
          <cell r="T924">
            <v>1</v>
          </cell>
          <cell r="U924">
            <v>1</v>
          </cell>
          <cell r="V924">
            <v>1</v>
          </cell>
          <cell r="W924">
            <v>1</v>
          </cell>
          <cell r="X924">
            <v>1</v>
          </cell>
          <cell r="Y924">
            <v>1</v>
          </cell>
          <cell r="Z924">
            <v>1</v>
          </cell>
          <cell r="AA924">
            <v>1</v>
          </cell>
          <cell r="AB924">
            <v>1</v>
          </cell>
          <cell r="AC924">
            <v>1</v>
          </cell>
        </row>
        <row r="925">
          <cell r="A925">
            <v>29</v>
          </cell>
          <cell r="B925" t="str">
            <v>Newstead</v>
          </cell>
          <cell r="C925">
            <v>0</v>
          </cell>
          <cell r="D925">
            <v>0</v>
          </cell>
          <cell r="E925">
            <v>0</v>
          </cell>
          <cell r="F925">
            <v>0</v>
          </cell>
          <cell r="G925" t="str">
            <v>Railway Motel</v>
          </cell>
          <cell r="H925">
            <v>200</v>
          </cell>
          <cell r="I925" t="str">
            <v>Motel</v>
          </cell>
          <cell r="J925">
            <v>1</v>
          </cell>
          <cell r="K925">
            <v>1</v>
          </cell>
          <cell r="L925">
            <v>1</v>
          </cell>
          <cell r="M925">
            <v>1</v>
          </cell>
          <cell r="N925">
            <v>1</v>
          </cell>
          <cell r="O925">
            <v>1</v>
          </cell>
          <cell r="P925">
            <v>1</v>
          </cell>
          <cell r="Q925">
            <v>1</v>
          </cell>
          <cell r="R925">
            <v>1</v>
          </cell>
          <cell r="S925">
            <v>1</v>
          </cell>
          <cell r="T925">
            <v>1</v>
          </cell>
          <cell r="U925">
            <v>1</v>
          </cell>
          <cell r="V925">
            <v>1</v>
          </cell>
          <cell r="W925">
            <v>1</v>
          </cell>
          <cell r="X925">
            <v>1</v>
          </cell>
          <cell r="Y925">
            <v>1</v>
          </cell>
          <cell r="Z925">
            <v>1</v>
          </cell>
          <cell r="AA925">
            <v>1</v>
          </cell>
          <cell r="AB925">
            <v>1</v>
          </cell>
          <cell r="AC925">
            <v>1</v>
          </cell>
        </row>
        <row r="926">
          <cell r="A926">
            <v>29</v>
          </cell>
          <cell r="B926" t="str">
            <v>Newstead</v>
          </cell>
          <cell r="C926">
            <v>0</v>
          </cell>
          <cell r="D926">
            <v>0</v>
          </cell>
          <cell r="E926">
            <v>0</v>
          </cell>
          <cell r="F926">
            <v>0</v>
          </cell>
          <cell r="G926" t="str">
            <v>Crown Hotel</v>
          </cell>
          <cell r="H926">
            <v>200</v>
          </cell>
          <cell r="I926" t="str">
            <v>Hotel</v>
          </cell>
          <cell r="J926">
            <v>1</v>
          </cell>
          <cell r="K926">
            <v>1</v>
          </cell>
          <cell r="L926">
            <v>1</v>
          </cell>
          <cell r="M926">
            <v>1</v>
          </cell>
          <cell r="N926">
            <v>1</v>
          </cell>
          <cell r="O926">
            <v>1</v>
          </cell>
          <cell r="P926">
            <v>1</v>
          </cell>
          <cell r="Q926">
            <v>1</v>
          </cell>
          <cell r="R926">
            <v>1</v>
          </cell>
          <cell r="S926">
            <v>1</v>
          </cell>
          <cell r="T926">
            <v>1</v>
          </cell>
          <cell r="U926">
            <v>1</v>
          </cell>
          <cell r="V926">
            <v>1</v>
          </cell>
          <cell r="W926">
            <v>1</v>
          </cell>
          <cell r="X926">
            <v>1</v>
          </cell>
          <cell r="Y926">
            <v>1</v>
          </cell>
          <cell r="Z926">
            <v>1</v>
          </cell>
          <cell r="AA926">
            <v>1</v>
          </cell>
          <cell r="AB926">
            <v>1</v>
          </cell>
          <cell r="AC926">
            <v>1</v>
          </cell>
        </row>
        <row r="927">
          <cell r="A927">
            <v>29</v>
          </cell>
          <cell r="B927" t="str">
            <v>Newstead</v>
          </cell>
          <cell r="C927">
            <v>0</v>
          </cell>
          <cell r="D927">
            <v>0</v>
          </cell>
          <cell r="E927">
            <v>0</v>
          </cell>
          <cell r="F927">
            <v>0</v>
          </cell>
          <cell r="G927" t="str">
            <v>Pre-School</v>
          </cell>
          <cell r="H927">
            <v>200</v>
          </cell>
          <cell r="I927" t="str">
            <v>Pre-School</v>
          </cell>
          <cell r="J927">
            <v>1</v>
          </cell>
          <cell r="K927">
            <v>1</v>
          </cell>
          <cell r="L927">
            <v>1</v>
          </cell>
          <cell r="M927">
            <v>1</v>
          </cell>
          <cell r="N927">
            <v>1</v>
          </cell>
          <cell r="O927">
            <v>1</v>
          </cell>
          <cell r="P927">
            <v>1</v>
          </cell>
          <cell r="Q927">
            <v>1</v>
          </cell>
          <cell r="R927">
            <v>1</v>
          </cell>
          <cell r="S927">
            <v>1</v>
          </cell>
          <cell r="T927">
            <v>1</v>
          </cell>
          <cell r="U927">
            <v>1</v>
          </cell>
          <cell r="V927">
            <v>1</v>
          </cell>
          <cell r="W927">
            <v>1</v>
          </cell>
          <cell r="X927">
            <v>1</v>
          </cell>
          <cell r="Y927">
            <v>1</v>
          </cell>
          <cell r="Z927">
            <v>1</v>
          </cell>
          <cell r="AA927">
            <v>1</v>
          </cell>
          <cell r="AB927">
            <v>1</v>
          </cell>
          <cell r="AC927">
            <v>1</v>
          </cell>
        </row>
        <row r="928">
          <cell r="A928">
            <v>29</v>
          </cell>
          <cell r="B928" t="str">
            <v>Newstead</v>
          </cell>
          <cell r="C928">
            <v>0</v>
          </cell>
          <cell r="D928">
            <v>0</v>
          </cell>
          <cell r="E928">
            <v>0</v>
          </cell>
          <cell r="F928">
            <v>0</v>
          </cell>
          <cell r="G928" t="str">
            <v>Clarkes</v>
          </cell>
          <cell r="H928">
            <v>200</v>
          </cell>
          <cell r="I928" t="str">
            <v>Bees wax processor</v>
          </cell>
          <cell r="J928">
            <v>1</v>
          </cell>
          <cell r="K928">
            <v>1</v>
          </cell>
          <cell r="L928">
            <v>1</v>
          </cell>
          <cell r="M928">
            <v>1</v>
          </cell>
          <cell r="N928">
            <v>1</v>
          </cell>
          <cell r="O928">
            <v>1</v>
          </cell>
          <cell r="P928">
            <v>1</v>
          </cell>
          <cell r="Q928">
            <v>1</v>
          </cell>
          <cell r="R928">
            <v>1</v>
          </cell>
          <cell r="S928">
            <v>1</v>
          </cell>
          <cell r="T928">
            <v>1</v>
          </cell>
          <cell r="U928">
            <v>1</v>
          </cell>
          <cell r="V928">
            <v>1</v>
          </cell>
          <cell r="W928">
            <v>1</v>
          </cell>
          <cell r="X928">
            <v>1</v>
          </cell>
          <cell r="Y928">
            <v>1</v>
          </cell>
          <cell r="Z928">
            <v>1</v>
          </cell>
          <cell r="AA928">
            <v>1</v>
          </cell>
          <cell r="AB928">
            <v>1</v>
          </cell>
          <cell r="AC928">
            <v>1</v>
          </cell>
        </row>
        <row r="929">
          <cell r="A929">
            <v>29</v>
          </cell>
          <cell r="B929" t="str">
            <v>Newstead</v>
          </cell>
          <cell r="C929">
            <v>0</v>
          </cell>
          <cell r="D929">
            <v>0</v>
          </cell>
          <cell r="E929">
            <v>0</v>
          </cell>
          <cell r="F929">
            <v>0</v>
          </cell>
          <cell r="G929" t="str">
            <v>Community Centre</v>
          </cell>
          <cell r="H929">
            <v>200</v>
          </cell>
          <cell r="I929" t="str">
            <v>Community hall &amp; meeting room</v>
          </cell>
          <cell r="J929">
            <v>1</v>
          </cell>
          <cell r="K929">
            <v>1</v>
          </cell>
          <cell r="L929">
            <v>1</v>
          </cell>
          <cell r="M929">
            <v>1</v>
          </cell>
          <cell r="N929">
            <v>1</v>
          </cell>
          <cell r="O929">
            <v>1</v>
          </cell>
          <cell r="P929">
            <v>1</v>
          </cell>
          <cell r="Q929">
            <v>1</v>
          </cell>
          <cell r="R929">
            <v>1</v>
          </cell>
          <cell r="S929">
            <v>1</v>
          </cell>
          <cell r="T929">
            <v>1</v>
          </cell>
          <cell r="U929">
            <v>1</v>
          </cell>
          <cell r="V929">
            <v>1</v>
          </cell>
          <cell r="W929">
            <v>1</v>
          </cell>
          <cell r="X929">
            <v>1</v>
          </cell>
          <cell r="Y929">
            <v>1</v>
          </cell>
          <cell r="Z929">
            <v>1</v>
          </cell>
          <cell r="AA929">
            <v>1</v>
          </cell>
          <cell r="AB929">
            <v>1</v>
          </cell>
          <cell r="AC929">
            <v>1</v>
          </cell>
        </row>
        <row r="930">
          <cell r="A930">
            <v>29</v>
          </cell>
          <cell r="B930" t="str">
            <v>Newstead</v>
          </cell>
          <cell r="C930">
            <v>0</v>
          </cell>
          <cell r="D930">
            <v>0</v>
          </cell>
          <cell r="E930">
            <v>0</v>
          </cell>
          <cell r="F930">
            <v>0</v>
          </cell>
          <cell r="G930" t="str">
            <v>Shire Office service centre</v>
          </cell>
          <cell r="H930">
            <v>200</v>
          </cell>
          <cell r="I930" t="str">
            <v>Shire office</v>
          </cell>
          <cell r="J930">
            <v>1</v>
          </cell>
          <cell r="K930">
            <v>1</v>
          </cell>
          <cell r="L930">
            <v>1</v>
          </cell>
          <cell r="M930">
            <v>1</v>
          </cell>
          <cell r="N930">
            <v>1</v>
          </cell>
          <cell r="O930">
            <v>1</v>
          </cell>
          <cell r="P930">
            <v>1</v>
          </cell>
          <cell r="Q930">
            <v>1</v>
          </cell>
          <cell r="R930">
            <v>1</v>
          </cell>
          <cell r="S930">
            <v>1</v>
          </cell>
          <cell r="T930">
            <v>1</v>
          </cell>
          <cell r="U930">
            <v>1</v>
          </cell>
          <cell r="V930">
            <v>1</v>
          </cell>
          <cell r="W930">
            <v>1</v>
          </cell>
          <cell r="X930">
            <v>1</v>
          </cell>
          <cell r="Y930">
            <v>1</v>
          </cell>
          <cell r="Z930">
            <v>1</v>
          </cell>
          <cell r="AA930">
            <v>1</v>
          </cell>
          <cell r="AB930">
            <v>1</v>
          </cell>
          <cell r="AC930">
            <v>1</v>
          </cell>
        </row>
        <row r="931">
          <cell r="A931">
            <v>29</v>
          </cell>
          <cell r="B931" t="str">
            <v>Newstead</v>
          </cell>
          <cell r="C931">
            <v>0</v>
          </cell>
          <cell r="D931">
            <v>0</v>
          </cell>
          <cell r="E931">
            <v>0</v>
          </cell>
          <cell r="F931">
            <v>0</v>
          </cell>
          <cell r="G931" t="str">
            <v>General Store</v>
          </cell>
          <cell r="H931">
            <v>200</v>
          </cell>
          <cell r="I931" t="str">
            <v>store &amp; fast food outlet</v>
          </cell>
          <cell r="J931">
            <v>1</v>
          </cell>
          <cell r="K931">
            <v>1</v>
          </cell>
          <cell r="L931">
            <v>1</v>
          </cell>
          <cell r="M931">
            <v>1</v>
          </cell>
          <cell r="N931">
            <v>1</v>
          </cell>
          <cell r="O931">
            <v>1</v>
          </cell>
          <cell r="P931">
            <v>1</v>
          </cell>
          <cell r="Q931">
            <v>1</v>
          </cell>
          <cell r="R931">
            <v>1</v>
          </cell>
          <cell r="S931">
            <v>1</v>
          </cell>
          <cell r="T931">
            <v>1</v>
          </cell>
          <cell r="U931">
            <v>1</v>
          </cell>
          <cell r="V931">
            <v>1</v>
          </cell>
          <cell r="W931">
            <v>1</v>
          </cell>
          <cell r="X931">
            <v>1</v>
          </cell>
          <cell r="Y931">
            <v>1</v>
          </cell>
          <cell r="Z931">
            <v>1</v>
          </cell>
          <cell r="AA931">
            <v>1</v>
          </cell>
          <cell r="AB931">
            <v>1</v>
          </cell>
          <cell r="AC931">
            <v>1</v>
          </cell>
        </row>
        <row r="932">
          <cell r="A932">
            <v>29</v>
          </cell>
          <cell r="B932" t="str">
            <v>Newstead</v>
          </cell>
          <cell r="C932">
            <v>0</v>
          </cell>
          <cell r="D932">
            <v>0</v>
          </cell>
          <cell r="E932">
            <v>0</v>
          </cell>
          <cell r="F932">
            <v>0</v>
          </cell>
          <cell r="G932" t="str">
            <v>Newstead Motel</v>
          </cell>
          <cell r="H932">
            <v>200</v>
          </cell>
          <cell r="I932" t="str">
            <v>Motel</v>
          </cell>
          <cell r="J932">
            <v>1</v>
          </cell>
          <cell r="K932">
            <v>1</v>
          </cell>
          <cell r="L932">
            <v>1</v>
          </cell>
          <cell r="M932">
            <v>1</v>
          </cell>
          <cell r="N932">
            <v>1</v>
          </cell>
          <cell r="O932">
            <v>1</v>
          </cell>
          <cell r="P932">
            <v>1</v>
          </cell>
          <cell r="Q932">
            <v>1</v>
          </cell>
          <cell r="R932">
            <v>1</v>
          </cell>
          <cell r="S932">
            <v>1</v>
          </cell>
          <cell r="T932">
            <v>1</v>
          </cell>
          <cell r="U932">
            <v>1</v>
          </cell>
          <cell r="V932">
            <v>1</v>
          </cell>
          <cell r="W932">
            <v>1</v>
          </cell>
          <cell r="X932">
            <v>1</v>
          </cell>
          <cell r="Y932">
            <v>1</v>
          </cell>
          <cell r="Z932">
            <v>1</v>
          </cell>
          <cell r="AA932">
            <v>1</v>
          </cell>
          <cell r="AB932">
            <v>1</v>
          </cell>
          <cell r="AC932">
            <v>1</v>
          </cell>
        </row>
        <row r="933">
          <cell r="A933">
            <v>29</v>
          </cell>
          <cell r="B933" t="str">
            <v>Newstead</v>
          </cell>
          <cell r="C933">
            <v>0</v>
          </cell>
          <cell r="D933">
            <v>0</v>
          </cell>
          <cell r="E933">
            <v>0</v>
          </cell>
          <cell r="F933">
            <v>0</v>
          </cell>
          <cell r="G933" t="str">
            <v>N/S Fuel &amp; Produce Store</v>
          </cell>
          <cell r="H933">
            <v>200</v>
          </cell>
          <cell r="I933" t="str">
            <v>garage &amp; produce supplier</v>
          </cell>
          <cell r="J933">
            <v>1</v>
          </cell>
          <cell r="K933">
            <v>1</v>
          </cell>
          <cell r="L933">
            <v>1</v>
          </cell>
          <cell r="M933">
            <v>1</v>
          </cell>
          <cell r="N933">
            <v>1</v>
          </cell>
          <cell r="O933">
            <v>1</v>
          </cell>
          <cell r="P933">
            <v>1</v>
          </cell>
          <cell r="Q933">
            <v>1</v>
          </cell>
          <cell r="R933">
            <v>1</v>
          </cell>
          <cell r="S933">
            <v>1</v>
          </cell>
          <cell r="T933">
            <v>1</v>
          </cell>
          <cell r="U933">
            <v>1</v>
          </cell>
          <cell r="V933">
            <v>1</v>
          </cell>
          <cell r="W933">
            <v>1</v>
          </cell>
          <cell r="X933">
            <v>1</v>
          </cell>
          <cell r="Y933">
            <v>1</v>
          </cell>
          <cell r="Z933">
            <v>1</v>
          </cell>
          <cell r="AA933">
            <v>1</v>
          </cell>
          <cell r="AB933">
            <v>1</v>
          </cell>
          <cell r="AC933">
            <v>1</v>
          </cell>
        </row>
        <row r="934">
          <cell r="A934">
            <v>29</v>
          </cell>
          <cell r="B934" t="str">
            <v>Newstead</v>
          </cell>
          <cell r="C934">
            <v>0</v>
          </cell>
          <cell r="D934">
            <v>0</v>
          </cell>
          <cell r="E934">
            <v>0</v>
          </cell>
          <cell r="F934">
            <v>0</v>
          </cell>
          <cell r="G934" t="str">
            <v>Supermarket &amp; Bakery</v>
          </cell>
          <cell r="H934">
            <v>200</v>
          </cell>
          <cell r="I934" t="str">
            <v>supermarket &amp; bakery</v>
          </cell>
          <cell r="J934">
            <v>1</v>
          </cell>
          <cell r="K934">
            <v>1</v>
          </cell>
          <cell r="L934">
            <v>1</v>
          </cell>
          <cell r="M934">
            <v>1</v>
          </cell>
          <cell r="N934">
            <v>1</v>
          </cell>
          <cell r="O934">
            <v>1</v>
          </cell>
          <cell r="P934">
            <v>1</v>
          </cell>
          <cell r="Q934">
            <v>1</v>
          </cell>
          <cell r="R934">
            <v>1</v>
          </cell>
          <cell r="S934">
            <v>1</v>
          </cell>
          <cell r="T934">
            <v>1</v>
          </cell>
          <cell r="U934">
            <v>1</v>
          </cell>
          <cell r="V934">
            <v>1</v>
          </cell>
          <cell r="W934">
            <v>1</v>
          </cell>
          <cell r="X934">
            <v>1</v>
          </cell>
          <cell r="Y934">
            <v>1</v>
          </cell>
          <cell r="Z934">
            <v>1</v>
          </cell>
          <cell r="AA934">
            <v>1</v>
          </cell>
          <cell r="AB934">
            <v>1</v>
          </cell>
          <cell r="AC934">
            <v>1</v>
          </cell>
        </row>
        <row r="935">
          <cell r="A935">
            <v>29</v>
          </cell>
          <cell r="B935" t="str">
            <v>Newstead</v>
          </cell>
          <cell r="C935">
            <v>0</v>
          </cell>
          <cell r="D935">
            <v>0</v>
          </cell>
          <cell r="E935">
            <v>0</v>
          </cell>
          <cell r="F935">
            <v>0</v>
          </cell>
          <cell r="G935" t="str">
            <v>Ken Smith</v>
          </cell>
          <cell r="H935">
            <v>200</v>
          </cell>
          <cell r="I935" t="str">
            <v>apharist</v>
          </cell>
          <cell r="J935">
            <v>1</v>
          </cell>
          <cell r="K935">
            <v>1</v>
          </cell>
          <cell r="L935">
            <v>1</v>
          </cell>
          <cell r="M935">
            <v>1</v>
          </cell>
          <cell r="N935">
            <v>1</v>
          </cell>
          <cell r="O935">
            <v>1</v>
          </cell>
          <cell r="P935">
            <v>1</v>
          </cell>
          <cell r="Q935">
            <v>1</v>
          </cell>
          <cell r="R935">
            <v>1</v>
          </cell>
          <cell r="S935">
            <v>1</v>
          </cell>
          <cell r="T935">
            <v>1</v>
          </cell>
          <cell r="U935">
            <v>1</v>
          </cell>
          <cell r="V935">
            <v>1</v>
          </cell>
          <cell r="W935">
            <v>1</v>
          </cell>
          <cell r="X935">
            <v>1</v>
          </cell>
          <cell r="Y935">
            <v>1</v>
          </cell>
          <cell r="Z935">
            <v>1</v>
          </cell>
          <cell r="AA935">
            <v>1</v>
          </cell>
          <cell r="AB935">
            <v>1</v>
          </cell>
          <cell r="AC935">
            <v>1</v>
          </cell>
        </row>
        <row r="936">
          <cell r="A936">
            <v>29</v>
          </cell>
          <cell r="B936" t="str">
            <v>Newstead</v>
          </cell>
          <cell r="C936">
            <v>0</v>
          </cell>
          <cell r="D936">
            <v>0</v>
          </cell>
          <cell r="E936">
            <v>0</v>
          </cell>
          <cell r="F936">
            <v>0</v>
          </cell>
          <cell r="G936" t="str">
            <v>Newstead Football Club</v>
          </cell>
          <cell r="H936">
            <v>200</v>
          </cell>
          <cell r="I936" t="str">
            <v>Football Club</v>
          </cell>
          <cell r="J936">
            <v>1</v>
          </cell>
          <cell r="K936">
            <v>1</v>
          </cell>
          <cell r="L936">
            <v>1</v>
          </cell>
          <cell r="M936">
            <v>1</v>
          </cell>
          <cell r="N936">
            <v>1</v>
          </cell>
          <cell r="O936">
            <v>1</v>
          </cell>
          <cell r="P936">
            <v>1</v>
          </cell>
          <cell r="Q936">
            <v>1</v>
          </cell>
          <cell r="R936">
            <v>1</v>
          </cell>
          <cell r="S936">
            <v>1</v>
          </cell>
          <cell r="T936">
            <v>1</v>
          </cell>
          <cell r="U936">
            <v>1</v>
          </cell>
          <cell r="V936">
            <v>1</v>
          </cell>
          <cell r="W936">
            <v>1</v>
          </cell>
          <cell r="X936">
            <v>1</v>
          </cell>
          <cell r="Y936">
            <v>1</v>
          </cell>
          <cell r="Z936">
            <v>1</v>
          </cell>
          <cell r="AA936">
            <v>1</v>
          </cell>
          <cell r="AB936">
            <v>1</v>
          </cell>
          <cell r="AC936">
            <v>1</v>
          </cell>
        </row>
        <row r="937">
          <cell r="A937">
            <v>95</v>
          </cell>
          <cell r="B937" t="str">
            <v>Harcourt</v>
          </cell>
          <cell r="C937">
            <v>0</v>
          </cell>
          <cell r="D937">
            <v>0</v>
          </cell>
          <cell r="E937">
            <v>0</v>
          </cell>
          <cell r="F937">
            <v>0</v>
          </cell>
          <cell r="G937" t="str">
            <v>Primary school</v>
          </cell>
          <cell r="H937">
            <v>200</v>
          </cell>
          <cell r="I937" t="str">
            <v>School</v>
          </cell>
          <cell r="J937">
            <v>1</v>
          </cell>
          <cell r="K937">
            <v>1</v>
          </cell>
          <cell r="L937">
            <v>1</v>
          </cell>
          <cell r="M937">
            <v>1</v>
          </cell>
          <cell r="N937">
            <v>1</v>
          </cell>
          <cell r="O937">
            <v>1</v>
          </cell>
          <cell r="P937">
            <v>1</v>
          </cell>
          <cell r="Q937">
            <v>1</v>
          </cell>
          <cell r="R937">
            <v>1</v>
          </cell>
          <cell r="S937">
            <v>1</v>
          </cell>
          <cell r="T937">
            <v>1</v>
          </cell>
          <cell r="U937">
            <v>1</v>
          </cell>
          <cell r="V937">
            <v>1</v>
          </cell>
          <cell r="W937">
            <v>1</v>
          </cell>
          <cell r="X937">
            <v>1</v>
          </cell>
          <cell r="Y937">
            <v>1</v>
          </cell>
          <cell r="Z937">
            <v>1</v>
          </cell>
          <cell r="AA937">
            <v>1</v>
          </cell>
          <cell r="AB937">
            <v>1</v>
          </cell>
          <cell r="AC937">
            <v>1</v>
          </cell>
        </row>
        <row r="938">
          <cell r="A938">
            <v>95</v>
          </cell>
          <cell r="B938" t="str">
            <v>Harcourt</v>
          </cell>
          <cell r="C938">
            <v>0</v>
          </cell>
          <cell r="D938">
            <v>0</v>
          </cell>
          <cell r="E938">
            <v>0</v>
          </cell>
          <cell r="F938">
            <v>0</v>
          </cell>
          <cell r="G938" t="str">
            <v>Harcourt Tavern</v>
          </cell>
          <cell r="H938">
            <v>200</v>
          </cell>
          <cell r="I938" t="str">
            <v>Hotel</v>
          </cell>
          <cell r="J938">
            <v>1</v>
          </cell>
          <cell r="K938">
            <v>1</v>
          </cell>
          <cell r="L938">
            <v>1</v>
          </cell>
          <cell r="M938">
            <v>1</v>
          </cell>
          <cell r="N938">
            <v>1</v>
          </cell>
          <cell r="O938">
            <v>1</v>
          </cell>
          <cell r="P938">
            <v>1</v>
          </cell>
          <cell r="Q938">
            <v>1</v>
          </cell>
          <cell r="R938">
            <v>1</v>
          </cell>
          <cell r="S938">
            <v>1</v>
          </cell>
          <cell r="T938">
            <v>1</v>
          </cell>
          <cell r="U938">
            <v>1</v>
          </cell>
          <cell r="V938">
            <v>1</v>
          </cell>
          <cell r="W938">
            <v>1</v>
          </cell>
          <cell r="X938">
            <v>1</v>
          </cell>
          <cell r="Y938">
            <v>1</v>
          </cell>
          <cell r="Z938">
            <v>1</v>
          </cell>
          <cell r="AA938">
            <v>1</v>
          </cell>
          <cell r="AB938">
            <v>1</v>
          </cell>
          <cell r="AC938">
            <v>1</v>
          </cell>
        </row>
        <row r="939">
          <cell r="A939">
            <v>95</v>
          </cell>
          <cell r="B939" t="str">
            <v>Harcourt</v>
          </cell>
          <cell r="C939">
            <v>0</v>
          </cell>
          <cell r="D939">
            <v>0</v>
          </cell>
          <cell r="E939">
            <v>0</v>
          </cell>
          <cell r="F939">
            <v>0</v>
          </cell>
          <cell r="G939" t="str">
            <v>General Store/Take-away</v>
          </cell>
          <cell r="H939">
            <v>200</v>
          </cell>
          <cell r="I939" t="str">
            <v>Food Store</v>
          </cell>
          <cell r="J939">
            <v>1</v>
          </cell>
          <cell r="K939">
            <v>1</v>
          </cell>
          <cell r="L939">
            <v>1</v>
          </cell>
          <cell r="M939">
            <v>1</v>
          </cell>
          <cell r="N939">
            <v>1</v>
          </cell>
          <cell r="O939">
            <v>1</v>
          </cell>
          <cell r="P939">
            <v>1</v>
          </cell>
          <cell r="Q939">
            <v>1</v>
          </cell>
          <cell r="R939">
            <v>1</v>
          </cell>
          <cell r="S939">
            <v>1</v>
          </cell>
          <cell r="T939">
            <v>1</v>
          </cell>
          <cell r="U939">
            <v>1</v>
          </cell>
          <cell r="V939">
            <v>1</v>
          </cell>
          <cell r="W939">
            <v>1</v>
          </cell>
          <cell r="X939">
            <v>1</v>
          </cell>
          <cell r="Y939">
            <v>1</v>
          </cell>
          <cell r="Z939">
            <v>1</v>
          </cell>
          <cell r="AA939">
            <v>1</v>
          </cell>
          <cell r="AB939">
            <v>1</v>
          </cell>
          <cell r="AC939">
            <v>1</v>
          </cell>
        </row>
        <row r="940">
          <cell r="A940">
            <v>95</v>
          </cell>
          <cell r="B940" t="str">
            <v>Harcourt</v>
          </cell>
          <cell r="C940">
            <v>0</v>
          </cell>
          <cell r="D940">
            <v>0</v>
          </cell>
          <cell r="E940">
            <v>0</v>
          </cell>
          <cell r="F940">
            <v>0</v>
          </cell>
          <cell r="G940" t="str">
            <v>Harcourt Motel</v>
          </cell>
          <cell r="H940">
            <v>200</v>
          </cell>
          <cell r="I940" t="str">
            <v>Motel</v>
          </cell>
          <cell r="J940">
            <v>1</v>
          </cell>
          <cell r="K940">
            <v>1</v>
          </cell>
          <cell r="L940">
            <v>1</v>
          </cell>
          <cell r="M940">
            <v>1</v>
          </cell>
          <cell r="N940">
            <v>1</v>
          </cell>
          <cell r="O940">
            <v>1</v>
          </cell>
          <cell r="P940">
            <v>1</v>
          </cell>
          <cell r="Q940">
            <v>1</v>
          </cell>
          <cell r="R940">
            <v>1</v>
          </cell>
          <cell r="S940">
            <v>1</v>
          </cell>
          <cell r="T940">
            <v>1</v>
          </cell>
          <cell r="U940">
            <v>1</v>
          </cell>
          <cell r="V940">
            <v>1</v>
          </cell>
          <cell r="W940">
            <v>1</v>
          </cell>
          <cell r="X940">
            <v>1</v>
          </cell>
          <cell r="Y940">
            <v>1</v>
          </cell>
          <cell r="Z940">
            <v>1</v>
          </cell>
          <cell r="AA940">
            <v>1</v>
          </cell>
          <cell r="AB940">
            <v>1</v>
          </cell>
          <cell r="AC940">
            <v>1</v>
          </cell>
        </row>
        <row r="941">
          <cell r="A941">
            <v>95</v>
          </cell>
          <cell r="B941" t="str">
            <v>Harcourt</v>
          </cell>
          <cell r="C941">
            <v>0</v>
          </cell>
          <cell r="D941">
            <v>0</v>
          </cell>
          <cell r="E941">
            <v>0</v>
          </cell>
          <cell r="F941">
            <v>0</v>
          </cell>
          <cell r="G941" t="str">
            <v>Pre-School/Play Centre</v>
          </cell>
          <cell r="H941">
            <v>200</v>
          </cell>
          <cell r="I941" t="str">
            <v>Preschool</v>
          </cell>
          <cell r="J941">
            <v>1</v>
          </cell>
          <cell r="K941">
            <v>1</v>
          </cell>
          <cell r="L941">
            <v>1</v>
          </cell>
          <cell r="M941">
            <v>1</v>
          </cell>
          <cell r="N941">
            <v>1</v>
          </cell>
          <cell r="O941">
            <v>1</v>
          </cell>
          <cell r="P941">
            <v>1</v>
          </cell>
          <cell r="Q941">
            <v>1</v>
          </cell>
          <cell r="R941">
            <v>1</v>
          </cell>
          <cell r="S941">
            <v>1</v>
          </cell>
          <cell r="T941">
            <v>1</v>
          </cell>
          <cell r="U941">
            <v>1</v>
          </cell>
          <cell r="V941">
            <v>1</v>
          </cell>
          <cell r="W941">
            <v>1</v>
          </cell>
          <cell r="X941">
            <v>1</v>
          </cell>
          <cell r="Y941">
            <v>1</v>
          </cell>
          <cell r="Z941">
            <v>1</v>
          </cell>
          <cell r="AA941">
            <v>1</v>
          </cell>
          <cell r="AB941">
            <v>1</v>
          </cell>
          <cell r="AC941">
            <v>1</v>
          </cell>
        </row>
        <row r="942">
          <cell r="A942">
            <v>95</v>
          </cell>
          <cell r="B942" t="str">
            <v>Harcourt</v>
          </cell>
          <cell r="C942">
            <v>0</v>
          </cell>
          <cell r="D942">
            <v>0</v>
          </cell>
          <cell r="E942">
            <v>0</v>
          </cell>
          <cell r="F942">
            <v>0</v>
          </cell>
          <cell r="G942" t="str">
            <v>Harcourt Co-op Cool Stores</v>
          </cell>
          <cell r="H942">
            <v>200</v>
          </cell>
          <cell r="I942" t="str">
            <v>Coolstore &amp; waxing centre</v>
          </cell>
          <cell r="J942">
            <v>1</v>
          </cell>
          <cell r="K942">
            <v>1</v>
          </cell>
          <cell r="L942">
            <v>1</v>
          </cell>
          <cell r="M942">
            <v>1</v>
          </cell>
          <cell r="N942">
            <v>1</v>
          </cell>
          <cell r="O942">
            <v>1</v>
          </cell>
          <cell r="P942">
            <v>1</v>
          </cell>
          <cell r="Q942">
            <v>1</v>
          </cell>
          <cell r="R942">
            <v>1</v>
          </cell>
          <cell r="S942">
            <v>1</v>
          </cell>
          <cell r="T942">
            <v>1</v>
          </cell>
          <cell r="U942">
            <v>1</v>
          </cell>
          <cell r="V942">
            <v>1</v>
          </cell>
          <cell r="W942">
            <v>1</v>
          </cell>
          <cell r="X942">
            <v>1</v>
          </cell>
          <cell r="Y942">
            <v>1</v>
          </cell>
          <cell r="Z942">
            <v>1</v>
          </cell>
          <cell r="AA942">
            <v>1</v>
          </cell>
          <cell r="AB942">
            <v>1</v>
          </cell>
          <cell r="AC942">
            <v>1</v>
          </cell>
        </row>
        <row r="943">
          <cell r="A943">
            <v>95</v>
          </cell>
          <cell r="B943" t="str">
            <v>Harcourt</v>
          </cell>
          <cell r="C943">
            <v>0</v>
          </cell>
          <cell r="D943">
            <v>0</v>
          </cell>
          <cell r="E943">
            <v>0</v>
          </cell>
          <cell r="F943">
            <v>0</v>
          </cell>
          <cell r="G943" t="str">
            <v>Community Centre</v>
          </cell>
          <cell r="H943">
            <v>200</v>
          </cell>
          <cell r="I943" t="str">
            <v>sports &amp; Community centre</v>
          </cell>
          <cell r="J943">
            <v>1</v>
          </cell>
          <cell r="K943">
            <v>1</v>
          </cell>
          <cell r="L943">
            <v>1</v>
          </cell>
          <cell r="M943">
            <v>1</v>
          </cell>
          <cell r="N943">
            <v>1</v>
          </cell>
          <cell r="O943">
            <v>1</v>
          </cell>
          <cell r="P943">
            <v>1</v>
          </cell>
          <cell r="Q943">
            <v>1</v>
          </cell>
          <cell r="R943">
            <v>1</v>
          </cell>
          <cell r="S943">
            <v>1</v>
          </cell>
          <cell r="T943">
            <v>1</v>
          </cell>
          <cell r="U943">
            <v>1</v>
          </cell>
          <cell r="V943">
            <v>1</v>
          </cell>
          <cell r="W943">
            <v>1</v>
          </cell>
          <cell r="X943">
            <v>1</v>
          </cell>
          <cell r="Y943">
            <v>1</v>
          </cell>
          <cell r="Z943">
            <v>1</v>
          </cell>
          <cell r="AA943">
            <v>1</v>
          </cell>
          <cell r="AB943">
            <v>1</v>
          </cell>
          <cell r="AC943">
            <v>1</v>
          </cell>
        </row>
        <row r="944">
          <cell r="A944">
            <v>95</v>
          </cell>
          <cell r="B944" t="str">
            <v>Harcourt</v>
          </cell>
          <cell r="C944">
            <v>0</v>
          </cell>
          <cell r="D944">
            <v>0</v>
          </cell>
          <cell r="E944">
            <v>0</v>
          </cell>
          <cell r="F944">
            <v>0</v>
          </cell>
          <cell r="G944" t="str">
            <v>Di crest Engineering</v>
          </cell>
          <cell r="H944">
            <v>200</v>
          </cell>
          <cell r="I944" t="str">
            <v>Engineering works</v>
          </cell>
          <cell r="J944">
            <v>1</v>
          </cell>
          <cell r="K944">
            <v>1</v>
          </cell>
          <cell r="L944">
            <v>1</v>
          </cell>
          <cell r="M944">
            <v>1</v>
          </cell>
          <cell r="N944">
            <v>1</v>
          </cell>
          <cell r="O944">
            <v>1</v>
          </cell>
          <cell r="P944">
            <v>1</v>
          </cell>
          <cell r="Q944">
            <v>1</v>
          </cell>
          <cell r="R944">
            <v>1</v>
          </cell>
          <cell r="S944">
            <v>1</v>
          </cell>
          <cell r="T944">
            <v>1</v>
          </cell>
          <cell r="U944">
            <v>1</v>
          </cell>
          <cell r="V944">
            <v>1</v>
          </cell>
          <cell r="W944">
            <v>1</v>
          </cell>
          <cell r="X944">
            <v>1</v>
          </cell>
          <cell r="Y944">
            <v>1</v>
          </cell>
          <cell r="Z944">
            <v>1</v>
          </cell>
          <cell r="AA944">
            <v>1</v>
          </cell>
          <cell r="AB944">
            <v>1</v>
          </cell>
          <cell r="AC944">
            <v>1</v>
          </cell>
        </row>
        <row r="945">
          <cell r="A945">
            <v>95</v>
          </cell>
          <cell r="B945" t="str">
            <v>Harcourt</v>
          </cell>
          <cell r="C945">
            <v>0</v>
          </cell>
          <cell r="D945">
            <v>0</v>
          </cell>
          <cell r="E945">
            <v>0</v>
          </cell>
          <cell r="F945">
            <v>0</v>
          </cell>
          <cell r="G945" t="str">
            <v>Bowling Club</v>
          </cell>
          <cell r="H945">
            <v>200</v>
          </cell>
          <cell r="I945" t="str">
            <v>sports club</v>
          </cell>
          <cell r="J945">
            <v>1</v>
          </cell>
          <cell r="K945">
            <v>1</v>
          </cell>
          <cell r="L945">
            <v>1</v>
          </cell>
          <cell r="M945">
            <v>1</v>
          </cell>
          <cell r="N945">
            <v>1</v>
          </cell>
          <cell r="O945">
            <v>1</v>
          </cell>
          <cell r="P945">
            <v>1</v>
          </cell>
          <cell r="Q945">
            <v>1</v>
          </cell>
          <cell r="R945">
            <v>1</v>
          </cell>
          <cell r="S945">
            <v>1</v>
          </cell>
          <cell r="T945">
            <v>1</v>
          </cell>
          <cell r="U945">
            <v>1</v>
          </cell>
          <cell r="V945">
            <v>1</v>
          </cell>
          <cell r="W945">
            <v>1</v>
          </cell>
          <cell r="X945">
            <v>1</v>
          </cell>
          <cell r="Y945">
            <v>1</v>
          </cell>
          <cell r="Z945">
            <v>1</v>
          </cell>
          <cell r="AA945">
            <v>1</v>
          </cell>
          <cell r="AB945">
            <v>1</v>
          </cell>
          <cell r="AC945">
            <v>1</v>
          </cell>
        </row>
        <row r="946">
          <cell r="A946">
            <v>95</v>
          </cell>
          <cell r="B946" t="str">
            <v>Harcourt</v>
          </cell>
          <cell r="C946">
            <v>0</v>
          </cell>
          <cell r="D946">
            <v>0</v>
          </cell>
          <cell r="E946">
            <v>0</v>
          </cell>
          <cell r="F946">
            <v>0</v>
          </cell>
          <cell r="G946" t="str">
            <v>Maddern Transport</v>
          </cell>
          <cell r="H946">
            <v>200</v>
          </cell>
          <cell r="I946" t="str">
            <v>Admin &amp; depot</v>
          </cell>
          <cell r="J946">
            <v>1</v>
          </cell>
          <cell r="K946">
            <v>1</v>
          </cell>
          <cell r="L946">
            <v>1</v>
          </cell>
          <cell r="M946">
            <v>1</v>
          </cell>
          <cell r="N946">
            <v>1</v>
          </cell>
          <cell r="O946">
            <v>1</v>
          </cell>
          <cell r="P946">
            <v>1</v>
          </cell>
          <cell r="Q946">
            <v>1</v>
          </cell>
          <cell r="R946">
            <v>1</v>
          </cell>
          <cell r="S946">
            <v>1</v>
          </cell>
          <cell r="T946">
            <v>1</v>
          </cell>
          <cell r="U946">
            <v>1</v>
          </cell>
          <cell r="V946">
            <v>1</v>
          </cell>
          <cell r="W946">
            <v>1</v>
          </cell>
          <cell r="X946">
            <v>1</v>
          </cell>
          <cell r="Y946">
            <v>1</v>
          </cell>
          <cell r="Z946">
            <v>1</v>
          </cell>
          <cell r="AA946">
            <v>1</v>
          </cell>
          <cell r="AB946">
            <v>1</v>
          </cell>
          <cell r="AC946">
            <v>1</v>
          </cell>
        </row>
        <row r="947">
          <cell r="A947">
            <v>95</v>
          </cell>
          <cell r="B947" t="str">
            <v>Harcourt</v>
          </cell>
          <cell r="C947">
            <v>0</v>
          </cell>
          <cell r="D947">
            <v>0</v>
          </cell>
          <cell r="E947">
            <v>0</v>
          </cell>
          <cell r="F947">
            <v>0</v>
          </cell>
          <cell r="G947" t="str">
            <v>Railway Station Gallery</v>
          </cell>
          <cell r="H947">
            <v>200</v>
          </cell>
          <cell r="I947" t="str">
            <v>craft shop</v>
          </cell>
          <cell r="J947">
            <v>1</v>
          </cell>
          <cell r="K947">
            <v>1</v>
          </cell>
          <cell r="L947">
            <v>1</v>
          </cell>
          <cell r="M947">
            <v>1</v>
          </cell>
          <cell r="N947">
            <v>1</v>
          </cell>
          <cell r="O947">
            <v>1</v>
          </cell>
          <cell r="P947">
            <v>1</v>
          </cell>
          <cell r="Q947">
            <v>1</v>
          </cell>
          <cell r="R947">
            <v>1</v>
          </cell>
          <cell r="S947">
            <v>1</v>
          </cell>
          <cell r="T947">
            <v>1</v>
          </cell>
          <cell r="U947">
            <v>1</v>
          </cell>
          <cell r="V947">
            <v>1</v>
          </cell>
          <cell r="W947">
            <v>1</v>
          </cell>
          <cell r="X947">
            <v>1</v>
          </cell>
          <cell r="Y947">
            <v>1</v>
          </cell>
          <cell r="Z947">
            <v>1</v>
          </cell>
          <cell r="AA947">
            <v>1</v>
          </cell>
          <cell r="AB947">
            <v>1</v>
          </cell>
          <cell r="AC947">
            <v>1</v>
          </cell>
        </row>
        <row r="948">
          <cell r="A948">
            <v>95</v>
          </cell>
          <cell r="B948" t="str">
            <v>Harcourt</v>
          </cell>
          <cell r="C948">
            <v>0</v>
          </cell>
          <cell r="D948">
            <v>0</v>
          </cell>
          <cell r="E948">
            <v>0</v>
          </cell>
          <cell r="F948">
            <v>0</v>
          </cell>
          <cell r="G948" t="str">
            <v>The Pine Centre</v>
          </cell>
          <cell r="H948">
            <v>200</v>
          </cell>
          <cell r="I948" t="str">
            <v>Timber furniture</v>
          </cell>
          <cell r="J948">
            <v>1</v>
          </cell>
          <cell r="K948">
            <v>1</v>
          </cell>
          <cell r="L948">
            <v>1</v>
          </cell>
          <cell r="M948">
            <v>1</v>
          </cell>
          <cell r="N948">
            <v>1</v>
          </cell>
          <cell r="O948">
            <v>1</v>
          </cell>
          <cell r="P948">
            <v>1</v>
          </cell>
          <cell r="Q948">
            <v>1</v>
          </cell>
          <cell r="R948">
            <v>1</v>
          </cell>
          <cell r="S948">
            <v>1</v>
          </cell>
          <cell r="T948">
            <v>1</v>
          </cell>
          <cell r="U948">
            <v>1</v>
          </cell>
          <cell r="V948">
            <v>1</v>
          </cell>
          <cell r="W948">
            <v>1</v>
          </cell>
          <cell r="X948">
            <v>1</v>
          </cell>
          <cell r="Y948">
            <v>1</v>
          </cell>
          <cell r="Z948">
            <v>1</v>
          </cell>
          <cell r="AA948">
            <v>1</v>
          </cell>
          <cell r="AB948">
            <v>1</v>
          </cell>
          <cell r="AC948">
            <v>1</v>
          </cell>
        </row>
        <row r="949">
          <cell r="A949">
            <v>95</v>
          </cell>
          <cell r="B949" t="str">
            <v>Harcourt</v>
          </cell>
          <cell r="C949">
            <v>0</v>
          </cell>
          <cell r="D949">
            <v>0</v>
          </cell>
          <cell r="E949">
            <v>0</v>
          </cell>
          <cell r="F949">
            <v>0</v>
          </cell>
          <cell r="G949" t="str">
            <v>Heritage Centre</v>
          </cell>
          <cell r="H949">
            <v>200</v>
          </cell>
          <cell r="I949" t="str">
            <v>Hall &amp; meeting room</v>
          </cell>
          <cell r="J949">
            <v>1</v>
          </cell>
          <cell r="K949">
            <v>1</v>
          </cell>
          <cell r="L949">
            <v>1</v>
          </cell>
          <cell r="M949">
            <v>1</v>
          </cell>
          <cell r="N949">
            <v>1</v>
          </cell>
          <cell r="O949">
            <v>1</v>
          </cell>
          <cell r="P949">
            <v>1</v>
          </cell>
          <cell r="Q949">
            <v>1</v>
          </cell>
          <cell r="R949">
            <v>1</v>
          </cell>
          <cell r="S949">
            <v>1</v>
          </cell>
          <cell r="T949">
            <v>1</v>
          </cell>
          <cell r="U949">
            <v>1</v>
          </cell>
          <cell r="V949">
            <v>1</v>
          </cell>
          <cell r="W949">
            <v>1</v>
          </cell>
          <cell r="X949">
            <v>1</v>
          </cell>
          <cell r="Y949">
            <v>1</v>
          </cell>
          <cell r="Z949">
            <v>1</v>
          </cell>
          <cell r="AA949">
            <v>1</v>
          </cell>
          <cell r="AB949">
            <v>1</v>
          </cell>
          <cell r="AC949">
            <v>1</v>
          </cell>
        </row>
        <row r="950">
          <cell r="A950">
            <v>57</v>
          </cell>
          <cell r="B950" t="str">
            <v>Maldon</v>
          </cell>
          <cell r="C950">
            <v>0</v>
          </cell>
          <cell r="D950">
            <v>0</v>
          </cell>
          <cell r="E950">
            <v>0</v>
          </cell>
          <cell r="F950">
            <v>0</v>
          </cell>
          <cell r="G950" t="str">
            <v>Maldon Hospital</v>
          </cell>
          <cell r="H950">
            <v>200</v>
          </cell>
          <cell r="I950" t="str">
            <v>Public Hospital</v>
          </cell>
          <cell r="J950">
            <v>1</v>
          </cell>
          <cell r="K950">
            <v>1</v>
          </cell>
          <cell r="L950">
            <v>1</v>
          </cell>
          <cell r="M950">
            <v>1</v>
          </cell>
          <cell r="N950">
            <v>1</v>
          </cell>
          <cell r="O950">
            <v>1</v>
          </cell>
          <cell r="P950">
            <v>1</v>
          </cell>
          <cell r="Q950">
            <v>1</v>
          </cell>
          <cell r="R950">
            <v>1</v>
          </cell>
          <cell r="S950">
            <v>1</v>
          </cell>
          <cell r="T950">
            <v>1</v>
          </cell>
          <cell r="U950">
            <v>1</v>
          </cell>
          <cell r="V950">
            <v>1</v>
          </cell>
          <cell r="W950">
            <v>1</v>
          </cell>
          <cell r="X950">
            <v>1</v>
          </cell>
          <cell r="Y950">
            <v>1</v>
          </cell>
          <cell r="Z950">
            <v>1</v>
          </cell>
          <cell r="AA950">
            <v>1</v>
          </cell>
          <cell r="AB950">
            <v>1</v>
          </cell>
          <cell r="AC950">
            <v>1</v>
          </cell>
        </row>
        <row r="951">
          <cell r="A951">
            <v>57</v>
          </cell>
          <cell r="B951" t="str">
            <v>Maldon</v>
          </cell>
          <cell r="C951">
            <v>0</v>
          </cell>
          <cell r="D951">
            <v>0</v>
          </cell>
          <cell r="E951">
            <v>0</v>
          </cell>
          <cell r="F951">
            <v>0</v>
          </cell>
          <cell r="G951" t="str">
            <v>Tarrangower Village</v>
          </cell>
          <cell r="H951">
            <v>200</v>
          </cell>
          <cell r="I951" t="str">
            <v>Retirement Village</v>
          </cell>
          <cell r="J951">
            <v>1</v>
          </cell>
          <cell r="K951">
            <v>1</v>
          </cell>
          <cell r="L951">
            <v>1</v>
          </cell>
          <cell r="M951">
            <v>1</v>
          </cell>
          <cell r="N951">
            <v>1</v>
          </cell>
          <cell r="O951">
            <v>1</v>
          </cell>
          <cell r="P951">
            <v>1</v>
          </cell>
          <cell r="Q951">
            <v>1</v>
          </cell>
          <cell r="R951">
            <v>1</v>
          </cell>
          <cell r="S951">
            <v>1</v>
          </cell>
          <cell r="T951">
            <v>1</v>
          </cell>
          <cell r="U951">
            <v>1</v>
          </cell>
          <cell r="V951">
            <v>1</v>
          </cell>
          <cell r="W951">
            <v>1</v>
          </cell>
          <cell r="X951">
            <v>1</v>
          </cell>
          <cell r="Y951">
            <v>1</v>
          </cell>
          <cell r="Z951">
            <v>1</v>
          </cell>
          <cell r="AA951">
            <v>1</v>
          </cell>
          <cell r="AB951">
            <v>1</v>
          </cell>
          <cell r="AC951">
            <v>1</v>
          </cell>
        </row>
        <row r="952">
          <cell r="A952">
            <v>57</v>
          </cell>
          <cell r="B952" t="str">
            <v>Maldon</v>
          </cell>
          <cell r="C952">
            <v>0</v>
          </cell>
          <cell r="D952">
            <v>0</v>
          </cell>
          <cell r="E952">
            <v>0</v>
          </cell>
          <cell r="F952">
            <v>0</v>
          </cell>
          <cell r="G952" t="str">
            <v>Derby Hill</v>
          </cell>
          <cell r="H952">
            <v>200</v>
          </cell>
          <cell r="I952" t="str">
            <v>School/ community camp</v>
          </cell>
          <cell r="J952">
            <v>1</v>
          </cell>
          <cell r="K952">
            <v>1</v>
          </cell>
          <cell r="L952">
            <v>1</v>
          </cell>
          <cell r="M952">
            <v>1</v>
          </cell>
          <cell r="N952">
            <v>1</v>
          </cell>
          <cell r="O952">
            <v>1</v>
          </cell>
          <cell r="P952">
            <v>1</v>
          </cell>
          <cell r="Q952">
            <v>1</v>
          </cell>
          <cell r="R952">
            <v>1</v>
          </cell>
          <cell r="S952">
            <v>1</v>
          </cell>
          <cell r="T952">
            <v>1</v>
          </cell>
          <cell r="U952">
            <v>1</v>
          </cell>
          <cell r="V952">
            <v>1</v>
          </cell>
          <cell r="W952">
            <v>1</v>
          </cell>
          <cell r="X952">
            <v>1</v>
          </cell>
          <cell r="Y952">
            <v>1</v>
          </cell>
          <cell r="Z952">
            <v>1</v>
          </cell>
          <cell r="AA952">
            <v>1</v>
          </cell>
          <cell r="AB952">
            <v>1</v>
          </cell>
          <cell r="AC952">
            <v>1</v>
          </cell>
        </row>
        <row r="953">
          <cell r="A953">
            <v>57</v>
          </cell>
          <cell r="B953" t="str">
            <v>Maldon</v>
          </cell>
          <cell r="C953">
            <v>0</v>
          </cell>
          <cell r="D953">
            <v>0</v>
          </cell>
          <cell r="E953">
            <v>0</v>
          </cell>
          <cell r="F953">
            <v>0</v>
          </cell>
          <cell r="G953" t="str">
            <v>Primary school</v>
          </cell>
          <cell r="H953">
            <v>200</v>
          </cell>
          <cell r="I953" t="str">
            <v>School</v>
          </cell>
          <cell r="J953">
            <v>1</v>
          </cell>
          <cell r="K953">
            <v>1</v>
          </cell>
          <cell r="L953">
            <v>1</v>
          </cell>
          <cell r="M953">
            <v>1</v>
          </cell>
          <cell r="N953">
            <v>1</v>
          </cell>
          <cell r="O953">
            <v>1</v>
          </cell>
          <cell r="P953">
            <v>1</v>
          </cell>
          <cell r="Q953">
            <v>1</v>
          </cell>
          <cell r="R953">
            <v>1</v>
          </cell>
          <cell r="S953">
            <v>1</v>
          </cell>
          <cell r="T953">
            <v>1</v>
          </cell>
          <cell r="U953">
            <v>1</v>
          </cell>
          <cell r="V953">
            <v>1</v>
          </cell>
          <cell r="W953">
            <v>1</v>
          </cell>
          <cell r="X953">
            <v>1</v>
          </cell>
          <cell r="Y953">
            <v>1</v>
          </cell>
          <cell r="Z953">
            <v>1</v>
          </cell>
          <cell r="AA953">
            <v>1</v>
          </cell>
          <cell r="AB953">
            <v>1</v>
          </cell>
          <cell r="AC953">
            <v>1</v>
          </cell>
        </row>
        <row r="954">
          <cell r="A954">
            <v>57</v>
          </cell>
          <cell r="B954" t="str">
            <v>Maldon</v>
          </cell>
          <cell r="C954">
            <v>0</v>
          </cell>
          <cell r="D954">
            <v>0</v>
          </cell>
          <cell r="E954">
            <v>0</v>
          </cell>
          <cell r="F954">
            <v>0</v>
          </cell>
          <cell r="G954" t="str">
            <v>Pre-School</v>
          </cell>
          <cell r="H954">
            <v>200</v>
          </cell>
          <cell r="I954" t="str">
            <v>Pre-School</v>
          </cell>
          <cell r="J954">
            <v>1</v>
          </cell>
          <cell r="K954">
            <v>1</v>
          </cell>
          <cell r="L954">
            <v>1</v>
          </cell>
          <cell r="M954">
            <v>1</v>
          </cell>
          <cell r="N954">
            <v>1</v>
          </cell>
          <cell r="O954">
            <v>1</v>
          </cell>
          <cell r="P954">
            <v>1</v>
          </cell>
          <cell r="Q954">
            <v>1</v>
          </cell>
          <cell r="R954">
            <v>1</v>
          </cell>
          <cell r="S954">
            <v>1</v>
          </cell>
          <cell r="T954">
            <v>1</v>
          </cell>
          <cell r="U954">
            <v>1</v>
          </cell>
          <cell r="V954">
            <v>1</v>
          </cell>
          <cell r="W954">
            <v>1</v>
          </cell>
          <cell r="X954">
            <v>1</v>
          </cell>
          <cell r="Y954">
            <v>1</v>
          </cell>
          <cell r="Z954">
            <v>1</v>
          </cell>
          <cell r="AA954">
            <v>1</v>
          </cell>
          <cell r="AB954">
            <v>1</v>
          </cell>
          <cell r="AC954">
            <v>1</v>
          </cell>
        </row>
        <row r="955">
          <cell r="A955">
            <v>57</v>
          </cell>
          <cell r="B955" t="str">
            <v>Maldon</v>
          </cell>
          <cell r="C955">
            <v>0</v>
          </cell>
          <cell r="D955">
            <v>0</v>
          </cell>
          <cell r="E955">
            <v>0</v>
          </cell>
          <cell r="F955">
            <v>0</v>
          </cell>
          <cell r="G955" t="str">
            <v>Caravan Park</v>
          </cell>
          <cell r="H955">
            <v>200</v>
          </cell>
          <cell r="I955" t="str">
            <v>Caravan Park</v>
          </cell>
          <cell r="J955">
            <v>1</v>
          </cell>
          <cell r="K955">
            <v>1</v>
          </cell>
          <cell r="L955">
            <v>1</v>
          </cell>
          <cell r="M955">
            <v>1</v>
          </cell>
          <cell r="N955">
            <v>1</v>
          </cell>
          <cell r="O955">
            <v>1</v>
          </cell>
          <cell r="P955">
            <v>1</v>
          </cell>
          <cell r="Q955">
            <v>1</v>
          </cell>
          <cell r="R955">
            <v>1</v>
          </cell>
          <cell r="S955">
            <v>1</v>
          </cell>
          <cell r="T955">
            <v>1</v>
          </cell>
          <cell r="U955">
            <v>1</v>
          </cell>
          <cell r="V955">
            <v>1</v>
          </cell>
          <cell r="W955">
            <v>1</v>
          </cell>
          <cell r="X955">
            <v>1</v>
          </cell>
          <cell r="Y955">
            <v>1</v>
          </cell>
          <cell r="Z955">
            <v>1</v>
          </cell>
          <cell r="AA955">
            <v>1</v>
          </cell>
          <cell r="AB955">
            <v>1</v>
          </cell>
          <cell r="AC955">
            <v>1</v>
          </cell>
        </row>
        <row r="956">
          <cell r="A956">
            <v>57</v>
          </cell>
          <cell r="B956" t="str">
            <v>Maldon</v>
          </cell>
          <cell r="C956">
            <v>0</v>
          </cell>
          <cell r="D956">
            <v>0</v>
          </cell>
          <cell r="E956">
            <v>0</v>
          </cell>
          <cell r="F956">
            <v>0</v>
          </cell>
          <cell r="G956" t="str">
            <v>Tarrengower Womens Prison</v>
          </cell>
          <cell r="H956">
            <v>200</v>
          </cell>
          <cell r="I956" t="str">
            <v>Prison</v>
          </cell>
          <cell r="J956">
            <v>1</v>
          </cell>
          <cell r="K956">
            <v>1</v>
          </cell>
          <cell r="L956">
            <v>1</v>
          </cell>
          <cell r="M956">
            <v>1</v>
          </cell>
          <cell r="N956">
            <v>1</v>
          </cell>
          <cell r="O956">
            <v>1</v>
          </cell>
          <cell r="P956">
            <v>1</v>
          </cell>
          <cell r="Q956">
            <v>1</v>
          </cell>
          <cell r="R956">
            <v>1</v>
          </cell>
          <cell r="S956">
            <v>1</v>
          </cell>
          <cell r="T956">
            <v>1</v>
          </cell>
          <cell r="U956">
            <v>1</v>
          </cell>
          <cell r="V956">
            <v>1</v>
          </cell>
          <cell r="W956">
            <v>1</v>
          </cell>
          <cell r="X956">
            <v>1</v>
          </cell>
          <cell r="Y956">
            <v>1</v>
          </cell>
          <cell r="Z956">
            <v>1</v>
          </cell>
          <cell r="AA956">
            <v>1</v>
          </cell>
          <cell r="AB956">
            <v>1</v>
          </cell>
          <cell r="AC956">
            <v>1</v>
          </cell>
        </row>
        <row r="957">
          <cell r="A957">
            <v>57</v>
          </cell>
          <cell r="B957" t="str">
            <v>Maldon</v>
          </cell>
          <cell r="C957">
            <v>0</v>
          </cell>
          <cell r="D957">
            <v>0</v>
          </cell>
          <cell r="E957">
            <v>0</v>
          </cell>
          <cell r="F957">
            <v>0</v>
          </cell>
          <cell r="G957" t="str">
            <v>Kangaroo Hotel/Chinese Restaurant</v>
          </cell>
          <cell r="H957">
            <v>200</v>
          </cell>
          <cell r="I957" t="str">
            <v>Hotel/Restaurant</v>
          </cell>
          <cell r="J957">
            <v>1</v>
          </cell>
          <cell r="K957">
            <v>1</v>
          </cell>
          <cell r="L957">
            <v>1</v>
          </cell>
          <cell r="M957">
            <v>1</v>
          </cell>
          <cell r="N957">
            <v>1</v>
          </cell>
          <cell r="O957">
            <v>1</v>
          </cell>
          <cell r="P957">
            <v>1</v>
          </cell>
          <cell r="Q957">
            <v>1</v>
          </cell>
          <cell r="R957">
            <v>1</v>
          </cell>
          <cell r="S957">
            <v>1</v>
          </cell>
          <cell r="T957">
            <v>1</v>
          </cell>
          <cell r="U957">
            <v>1</v>
          </cell>
          <cell r="V957">
            <v>1</v>
          </cell>
          <cell r="W957">
            <v>1</v>
          </cell>
          <cell r="X957">
            <v>1</v>
          </cell>
          <cell r="Y957">
            <v>1</v>
          </cell>
          <cell r="Z957">
            <v>1</v>
          </cell>
          <cell r="AA957">
            <v>1</v>
          </cell>
          <cell r="AB957">
            <v>1</v>
          </cell>
          <cell r="AC957">
            <v>1</v>
          </cell>
        </row>
        <row r="958">
          <cell r="A958">
            <v>57</v>
          </cell>
          <cell r="B958" t="str">
            <v>Maldon</v>
          </cell>
          <cell r="C958">
            <v>0</v>
          </cell>
          <cell r="D958">
            <v>0</v>
          </cell>
          <cell r="E958">
            <v>0</v>
          </cell>
          <cell r="F958">
            <v>0</v>
          </cell>
          <cell r="G958" t="str">
            <v>Grand Hotel</v>
          </cell>
          <cell r="H958">
            <v>200</v>
          </cell>
          <cell r="I958" t="str">
            <v>Hotel</v>
          </cell>
          <cell r="J958">
            <v>1</v>
          </cell>
          <cell r="K958">
            <v>1</v>
          </cell>
          <cell r="L958">
            <v>1</v>
          </cell>
          <cell r="M958">
            <v>1</v>
          </cell>
          <cell r="N958">
            <v>1</v>
          </cell>
          <cell r="O958">
            <v>1</v>
          </cell>
          <cell r="P958">
            <v>1</v>
          </cell>
          <cell r="Q958">
            <v>1</v>
          </cell>
          <cell r="R958">
            <v>1</v>
          </cell>
          <cell r="S958">
            <v>1</v>
          </cell>
          <cell r="T958">
            <v>1</v>
          </cell>
          <cell r="U958">
            <v>1</v>
          </cell>
          <cell r="V958">
            <v>1</v>
          </cell>
          <cell r="W958">
            <v>1</v>
          </cell>
          <cell r="X958">
            <v>1</v>
          </cell>
          <cell r="Y958">
            <v>1</v>
          </cell>
          <cell r="Z958">
            <v>1</v>
          </cell>
          <cell r="AA958">
            <v>1</v>
          </cell>
          <cell r="AB958">
            <v>1</v>
          </cell>
          <cell r="AC958">
            <v>1</v>
          </cell>
        </row>
        <row r="959">
          <cell r="A959">
            <v>57</v>
          </cell>
          <cell r="B959" t="str">
            <v>Maldon</v>
          </cell>
          <cell r="C959">
            <v>0</v>
          </cell>
          <cell r="D959">
            <v>0</v>
          </cell>
          <cell r="E959">
            <v>0</v>
          </cell>
          <cell r="F959">
            <v>0</v>
          </cell>
          <cell r="G959" t="str">
            <v>Maldon Supermarket</v>
          </cell>
          <cell r="H959">
            <v>200</v>
          </cell>
          <cell r="I959" t="str">
            <v>Supermarket</v>
          </cell>
          <cell r="J959">
            <v>1</v>
          </cell>
          <cell r="K959">
            <v>1</v>
          </cell>
          <cell r="L959">
            <v>1</v>
          </cell>
          <cell r="M959">
            <v>1</v>
          </cell>
          <cell r="N959">
            <v>1</v>
          </cell>
          <cell r="O959">
            <v>1</v>
          </cell>
          <cell r="P959">
            <v>1</v>
          </cell>
          <cell r="Q959">
            <v>1</v>
          </cell>
          <cell r="R959">
            <v>1</v>
          </cell>
          <cell r="S959">
            <v>1</v>
          </cell>
          <cell r="T959">
            <v>1</v>
          </cell>
          <cell r="U959">
            <v>1</v>
          </cell>
          <cell r="V959">
            <v>1</v>
          </cell>
          <cell r="W959">
            <v>1</v>
          </cell>
          <cell r="X959">
            <v>1</v>
          </cell>
          <cell r="Y959">
            <v>1</v>
          </cell>
          <cell r="Z959">
            <v>1</v>
          </cell>
          <cell r="AA959">
            <v>1</v>
          </cell>
          <cell r="AB959">
            <v>1</v>
          </cell>
          <cell r="AC959">
            <v>1</v>
          </cell>
        </row>
        <row r="960">
          <cell r="A960">
            <v>57</v>
          </cell>
          <cell r="B960" t="str">
            <v>Maldon</v>
          </cell>
          <cell r="C960">
            <v>0</v>
          </cell>
          <cell r="D960">
            <v>0</v>
          </cell>
          <cell r="E960">
            <v>0</v>
          </cell>
          <cell r="F960">
            <v>0</v>
          </cell>
          <cell r="G960" t="str">
            <v>Porcupine Flat Mine</v>
          </cell>
          <cell r="H960">
            <v>200</v>
          </cell>
          <cell r="I960" t="str">
            <v>Gold Mine</v>
          </cell>
          <cell r="J960">
            <v>1</v>
          </cell>
          <cell r="K960">
            <v>1</v>
          </cell>
          <cell r="L960">
            <v>1</v>
          </cell>
          <cell r="M960">
            <v>1</v>
          </cell>
          <cell r="N960">
            <v>1</v>
          </cell>
          <cell r="O960">
            <v>1</v>
          </cell>
          <cell r="P960">
            <v>1</v>
          </cell>
          <cell r="Q960">
            <v>1</v>
          </cell>
          <cell r="R960">
            <v>1</v>
          </cell>
          <cell r="S960">
            <v>1</v>
          </cell>
          <cell r="T960">
            <v>1</v>
          </cell>
          <cell r="U960">
            <v>1</v>
          </cell>
          <cell r="V960">
            <v>1</v>
          </cell>
          <cell r="W960">
            <v>1</v>
          </cell>
          <cell r="X960">
            <v>1</v>
          </cell>
          <cell r="Y960">
            <v>1</v>
          </cell>
          <cell r="Z960">
            <v>1</v>
          </cell>
          <cell r="AA960">
            <v>1</v>
          </cell>
          <cell r="AB960">
            <v>1</v>
          </cell>
          <cell r="AC960">
            <v>1</v>
          </cell>
        </row>
        <row r="961">
          <cell r="A961">
            <v>57</v>
          </cell>
          <cell r="B961" t="str">
            <v>Maldon</v>
          </cell>
          <cell r="C961">
            <v>0</v>
          </cell>
          <cell r="D961">
            <v>0</v>
          </cell>
          <cell r="E961">
            <v>0</v>
          </cell>
          <cell r="F961">
            <v>0</v>
          </cell>
          <cell r="G961" t="str">
            <v>Maldon Hotel</v>
          </cell>
          <cell r="H961">
            <v>200</v>
          </cell>
          <cell r="I961" t="str">
            <v>Hotel</v>
          </cell>
          <cell r="J961">
            <v>1</v>
          </cell>
          <cell r="K961">
            <v>1</v>
          </cell>
          <cell r="L961">
            <v>1</v>
          </cell>
          <cell r="M961">
            <v>1</v>
          </cell>
          <cell r="N961">
            <v>1</v>
          </cell>
          <cell r="O961">
            <v>1</v>
          </cell>
          <cell r="P961">
            <v>1</v>
          </cell>
          <cell r="Q961">
            <v>1</v>
          </cell>
          <cell r="R961">
            <v>1</v>
          </cell>
          <cell r="S961">
            <v>1</v>
          </cell>
          <cell r="T961">
            <v>1</v>
          </cell>
          <cell r="U961">
            <v>1</v>
          </cell>
          <cell r="V961">
            <v>1</v>
          </cell>
          <cell r="W961">
            <v>1</v>
          </cell>
          <cell r="X961">
            <v>1</v>
          </cell>
          <cell r="Y961">
            <v>1</v>
          </cell>
          <cell r="Z961">
            <v>1</v>
          </cell>
          <cell r="AA961">
            <v>1</v>
          </cell>
          <cell r="AB961">
            <v>1</v>
          </cell>
          <cell r="AC961">
            <v>1</v>
          </cell>
        </row>
        <row r="962">
          <cell r="A962">
            <v>129</v>
          </cell>
          <cell r="B962" t="str">
            <v>St Arnaud</v>
          </cell>
          <cell r="C962">
            <v>0</v>
          </cell>
          <cell r="D962">
            <v>0</v>
          </cell>
          <cell r="E962">
            <v>0</v>
          </cell>
          <cell r="F962">
            <v>0</v>
          </cell>
          <cell r="G962" t="str">
            <v>East Wimmera Health Services</v>
          </cell>
          <cell r="H962">
            <v>200</v>
          </cell>
          <cell r="I962" t="str">
            <v>Hospital</v>
          </cell>
          <cell r="J962">
            <v>1</v>
          </cell>
          <cell r="K962">
            <v>1</v>
          </cell>
          <cell r="L962">
            <v>1</v>
          </cell>
          <cell r="M962">
            <v>1</v>
          </cell>
          <cell r="N962">
            <v>1</v>
          </cell>
          <cell r="O962">
            <v>1</v>
          </cell>
          <cell r="P962">
            <v>1</v>
          </cell>
          <cell r="Q962">
            <v>1</v>
          </cell>
          <cell r="R962">
            <v>1</v>
          </cell>
          <cell r="S962">
            <v>1</v>
          </cell>
          <cell r="T962">
            <v>1</v>
          </cell>
          <cell r="U962">
            <v>1</v>
          </cell>
          <cell r="V962">
            <v>1</v>
          </cell>
          <cell r="W962">
            <v>1</v>
          </cell>
          <cell r="X962">
            <v>1</v>
          </cell>
          <cell r="Y962">
            <v>1</v>
          </cell>
          <cell r="Z962">
            <v>1</v>
          </cell>
          <cell r="AA962">
            <v>1</v>
          </cell>
          <cell r="AB962">
            <v>1</v>
          </cell>
          <cell r="AC962">
            <v>1</v>
          </cell>
        </row>
        <row r="963">
          <cell r="A963">
            <v>129</v>
          </cell>
          <cell r="B963" t="str">
            <v>St Arnaud</v>
          </cell>
          <cell r="C963">
            <v>0</v>
          </cell>
          <cell r="D963">
            <v>0</v>
          </cell>
          <cell r="E963">
            <v>0</v>
          </cell>
          <cell r="F963">
            <v>0</v>
          </cell>
          <cell r="G963" t="str">
            <v>QAF Meat Industries</v>
          </cell>
          <cell r="H963">
            <v>200</v>
          </cell>
          <cell r="I963" t="str">
            <v>Export Piggery</v>
          </cell>
          <cell r="J963">
            <v>1</v>
          </cell>
          <cell r="K963">
            <v>1</v>
          </cell>
          <cell r="L963">
            <v>1</v>
          </cell>
          <cell r="M963">
            <v>1</v>
          </cell>
          <cell r="N963">
            <v>1</v>
          </cell>
          <cell r="O963">
            <v>1</v>
          </cell>
          <cell r="P963">
            <v>1</v>
          </cell>
          <cell r="Q963">
            <v>1</v>
          </cell>
          <cell r="R963">
            <v>1</v>
          </cell>
          <cell r="S963">
            <v>1</v>
          </cell>
          <cell r="T963">
            <v>1</v>
          </cell>
          <cell r="U963">
            <v>1</v>
          </cell>
          <cell r="V963">
            <v>1</v>
          </cell>
          <cell r="W963">
            <v>1</v>
          </cell>
          <cell r="X963">
            <v>1</v>
          </cell>
          <cell r="Y963">
            <v>1</v>
          </cell>
          <cell r="Z963">
            <v>1</v>
          </cell>
          <cell r="AA963">
            <v>1</v>
          </cell>
          <cell r="AB963">
            <v>1</v>
          </cell>
          <cell r="AC963">
            <v>1</v>
          </cell>
        </row>
        <row r="964">
          <cell r="A964">
            <v>129</v>
          </cell>
          <cell r="B964" t="str">
            <v>St Arnaud</v>
          </cell>
          <cell r="C964">
            <v>0</v>
          </cell>
          <cell r="D964">
            <v>0</v>
          </cell>
          <cell r="E964">
            <v>0</v>
          </cell>
          <cell r="F964">
            <v>0</v>
          </cell>
          <cell r="G964" t="str">
            <v>Ridleys Agriproducts</v>
          </cell>
          <cell r="H964">
            <v>200</v>
          </cell>
          <cell r="I964" t="str">
            <v>Stock food production</v>
          </cell>
          <cell r="J964">
            <v>1</v>
          </cell>
          <cell r="K964">
            <v>1</v>
          </cell>
          <cell r="L964">
            <v>1</v>
          </cell>
          <cell r="M964">
            <v>1</v>
          </cell>
          <cell r="N964">
            <v>1</v>
          </cell>
          <cell r="O964">
            <v>1</v>
          </cell>
          <cell r="P964">
            <v>1</v>
          </cell>
          <cell r="Q964">
            <v>1</v>
          </cell>
          <cell r="R964">
            <v>1</v>
          </cell>
          <cell r="S964">
            <v>1</v>
          </cell>
          <cell r="T964">
            <v>1</v>
          </cell>
          <cell r="U964">
            <v>1</v>
          </cell>
          <cell r="V964">
            <v>1</v>
          </cell>
          <cell r="W964">
            <v>1</v>
          </cell>
          <cell r="X964">
            <v>1</v>
          </cell>
          <cell r="Y964">
            <v>1</v>
          </cell>
          <cell r="Z964">
            <v>1</v>
          </cell>
          <cell r="AA964">
            <v>1</v>
          </cell>
          <cell r="AB964">
            <v>1</v>
          </cell>
          <cell r="AC964">
            <v>1</v>
          </cell>
        </row>
        <row r="965">
          <cell r="A965">
            <v>129</v>
          </cell>
          <cell r="B965" t="str">
            <v>St Arnaud</v>
          </cell>
          <cell r="C965">
            <v>0</v>
          </cell>
          <cell r="D965">
            <v>0</v>
          </cell>
          <cell r="E965">
            <v>0</v>
          </cell>
          <cell r="F965">
            <v>0</v>
          </cell>
          <cell r="G965" t="str">
            <v>Goldfields Turkeys</v>
          </cell>
          <cell r="H965">
            <v>200</v>
          </cell>
          <cell r="I965" t="str">
            <v>Poultry abbatoir</v>
          </cell>
          <cell r="J965">
            <v>1</v>
          </cell>
          <cell r="K965">
            <v>1</v>
          </cell>
          <cell r="L965">
            <v>1</v>
          </cell>
          <cell r="M965">
            <v>1</v>
          </cell>
          <cell r="N965">
            <v>1</v>
          </cell>
          <cell r="O965">
            <v>1</v>
          </cell>
          <cell r="P965">
            <v>1</v>
          </cell>
          <cell r="Q965">
            <v>1</v>
          </cell>
          <cell r="R965">
            <v>1</v>
          </cell>
          <cell r="S965">
            <v>1</v>
          </cell>
          <cell r="T965">
            <v>1</v>
          </cell>
          <cell r="U965">
            <v>1</v>
          </cell>
          <cell r="V965">
            <v>1</v>
          </cell>
          <cell r="W965">
            <v>1</v>
          </cell>
          <cell r="X965">
            <v>1</v>
          </cell>
          <cell r="Y965">
            <v>1</v>
          </cell>
          <cell r="Z965">
            <v>1</v>
          </cell>
          <cell r="AA965">
            <v>1</v>
          </cell>
          <cell r="AB965">
            <v>1</v>
          </cell>
          <cell r="AC965">
            <v>1</v>
          </cell>
        </row>
        <row r="966">
          <cell r="A966">
            <v>129</v>
          </cell>
          <cell r="B966" t="str">
            <v>St Arnaud</v>
          </cell>
          <cell r="C966">
            <v>0</v>
          </cell>
          <cell r="D966">
            <v>0</v>
          </cell>
          <cell r="E966">
            <v>0</v>
          </cell>
          <cell r="F966">
            <v>0</v>
          </cell>
          <cell r="G966" t="str">
            <v>Rainbow Valley Turkeys</v>
          </cell>
          <cell r="H966">
            <v>200</v>
          </cell>
          <cell r="I966" t="str">
            <v>Turkey Hatchery</v>
          </cell>
          <cell r="J966">
            <v>1</v>
          </cell>
          <cell r="K966">
            <v>1</v>
          </cell>
          <cell r="L966">
            <v>1</v>
          </cell>
          <cell r="M966">
            <v>1</v>
          </cell>
          <cell r="N966">
            <v>1</v>
          </cell>
          <cell r="O966">
            <v>1</v>
          </cell>
          <cell r="P966">
            <v>1</v>
          </cell>
          <cell r="Q966">
            <v>1</v>
          </cell>
          <cell r="R966">
            <v>1</v>
          </cell>
          <cell r="S966">
            <v>1</v>
          </cell>
          <cell r="T966">
            <v>1</v>
          </cell>
          <cell r="U966">
            <v>1</v>
          </cell>
          <cell r="V966">
            <v>1</v>
          </cell>
          <cell r="W966">
            <v>1</v>
          </cell>
          <cell r="X966">
            <v>1</v>
          </cell>
          <cell r="Y966">
            <v>1</v>
          </cell>
          <cell r="Z966">
            <v>1</v>
          </cell>
          <cell r="AA966">
            <v>1</v>
          </cell>
          <cell r="AB966">
            <v>1</v>
          </cell>
          <cell r="AC966">
            <v>1</v>
          </cell>
        </row>
        <row r="967">
          <cell r="A967">
            <v>129</v>
          </cell>
          <cell r="B967" t="str">
            <v>St Arnaud</v>
          </cell>
          <cell r="C967">
            <v>0</v>
          </cell>
          <cell r="D967">
            <v>0</v>
          </cell>
          <cell r="E967">
            <v>0</v>
          </cell>
          <cell r="F967">
            <v>0</v>
          </cell>
          <cell r="G967" t="str">
            <v>R K Macey</v>
          </cell>
          <cell r="H967">
            <v>200</v>
          </cell>
          <cell r="I967" t="str">
            <v>Metal fabricator</v>
          </cell>
          <cell r="J967">
            <v>1</v>
          </cell>
          <cell r="K967">
            <v>1</v>
          </cell>
          <cell r="L967">
            <v>1</v>
          </cell>
          <cell r="M967">
            <v>1</v>
          </cell>
          <cell r="N967">
            <v>1</v>
          </cell>
          <cell r="O967">
            <v>1</v>
          </cell>
          <cell r="P967">
            <v>1</v>
          </cell>
          <cell r="Q967">
            <v>1</v>
          </cell>
          <cell r="R967">
            <v>1</v>
          </cell>
          <cell r="S967">
            <v>1</v>
          </cell>
          <cell r="T967">
            <v>1</v>
          </cell>
          <cell r="U967">
            <v>1</v>
          </cell>
          <cell r="V967">
            <v>1</v>
          </cell>
          <cell r="W967">
            <v>1</v>
          </cell>
          <cell r="X967">
            <v>1</v>
          </cell>
          <cell r="Y967">
            <v>1</v>
          </cell>
          <cell r="Z967">
            <v>1</v>
          </cell>
          <cell r="AA967">
            <v>1</v>
          </cell>
          <cell r="AB967">
            <v>1</v>
          </cell>
          <cell r="AC967">
            <v>1</v>
          </cell>
        </row>
        <row r="968">
          <cell r="A968">
            <v>129</v>
          </cell>
          <cell r="B968" t="str">
            <v>St Arnaud</v>
          </cell>
          <cell r="C968">
            <v>0</v>
          </cell>
          <cell r="D968">
            <v>0</v>
          </cell>
          <cell r="E968">
            <v>0</v>
          </cell>
          <cell r="F968">
            <v>0</v>
          </cell>
          <cell r="G968" t="str">
            <v>Kara Kara Drycleaners</v>
          </cell>
          <cell r="H968">
            <v>200</v>
          </cell>
          <cell r="I968" t="str">
            <v>Drycleaners</v>
          </cell>
          <cell r="J968">
            <v>1</v>
          </cell>
          <cell r="K968">
            <v>1</v>
          </cell>
          <cell r="L968">
            <v>1</v>
          </cell>
          <cell r="M968">
            <v>1</v>
          </cell>
          <cell r="N968">
            <v>1</v>
          </cell>
          <cell r="O968">
            <v>1</v>
          </cell>
          <cell r="P968">
            <v>1</v>
          </cell>
          <cell r="Q968">
            <v>1</v>
          </cell>
          <cell r="R968">
            <v>1</v>
          </cell>
          <cell r="S968">
            <v>1</v>
          </cell>
          <cell r="T968">
            <v>1</v>
          </cell>
          <cell r="U968">
            <v>1</v>
          </cell>
          <cell r="V968">
            <v>1</v>
          </cell>
          <cell r="W968">
            <v>1</v>
          </cell>
          <cell r="X968">
            <v>1</v>
          </cell>
          <cell r="Y968">
            <v>1</v>
          </cell>
          <cell r="Z968">
            <v>1</v>
          </cell>
          <cell r="AA968">
            <v>1</v>
          </cell>
          <cell r="AB968">
            <v>1</v>
          </cell>
          <cell r="AC968">
            <v>1</v>
          </cell>
        </row>
        <row r="969">
          <cell r="A969">
            <v>108</v>
          </cell>
          <cell r="B969" t="str">
            <v>City of Stawell</v>
          </cell>
          <cell r="C969">
            <v>0</v>
          </cell>
          <cell r="D969">
            <v>0</v>
          </cell>
          <cell r="E969">
            <v>0</v>
          </cell>
          <cell r="F969">
            <v>0</v>
          </cell>
          <cell r="G969" t="str">
            <v>Aunde Australia Pty Ltd</v>
          </cell>
          <cell r="H969">
            <v>200</v>
          </cell>
          <cell r="I969" t="str">
            <v>Textile Manufacturer</v>
          </cell>
          <cell r="J969">
            <v>1</v>
          </cell>
          <cell r="K969">
            <v>1</v>
          </cell>
          <cell r="L969">
            <v>1</v>
          </cell>
          <cell r="M969">
            <v>1</v>
          </cell>
          <cell r="N969">
            <v>1</v>
          </cell>
          <cell r="O969">
            <v>1</v>
          </cell>
          <cell r="P969">
            <v>1</v>
          </cell>
          <cell r="Q969">
            <v>1</v>
          </cell>
          <cell r="R969">
            <v>1</v>
          </cell>
          <cell r="S969">
            <v>1</v>
          </cell>
          <cell r="T969">
            <v>1</v>
          </cell>
          <cell r="U969">
            <v>1</v>
          </cell>
          <cell r="V969">
            <v>1</v>
          </cell>
          <cell r="W969">
            <v>1</v>
          </cell>
          <cell r="X969">
            <v>1</v>
          </cell>
          <cell r="Y969">
            <v>1</v>
          </cell>
          <cell r="Z969">
            <v>1</v>
          </cell>
          <cell r="AA969">
            <v>1</v>
          </cell>
          <cell r="AB969">
            <v>1</v>
          </cell>
          <cell r="AC969">
            <v>1</v>
          </cell>
        </row>
        <row r="970">
          <cell r="A970">
            <v>108</v>
          </cell>
          <cell r="B970" t="str">
            <v>City of Stawell</v>
          </cell>
          <cell r="C970">
            <v>0</v>
          </cell>
          <cell r="D970">
            <v>0</v>
          </cell>
          <cell r="E970">
            <v>0</v>
          </cell>
          <cell r="F970">
            <v>0</v>
          </cell>
          <cell r="G970" t="str">
            <v>Kraus Brickworks</v>
          </cell>
          <cell r="H970">
            <v>200</v>
          </cell>
          <cell r="I970" t="str">
            <v>Brickworks</v>
          </cell>
          <cell r="J970">
            <v>1</v>
          </cell>
          <cell r="K970">
            <v>1</v>
          </cell>
          <cell r="L970">
            <v>1</v>
          </cell>
          <cell r="M970">
            <v>1</v>
          </cell>
          <cell r="N970">
            <v>1</v>
          </cell>
          <cell r="O970">
            <v>1</v>
          </cell>
          <cell r="P970">
            <v>1</v>
          </cell>
          <cell r="Q970">
            <v>1</v>
          </cell>
          <cell r="R970">
            <v>1</v>
          </cell>
          <cell r="S970">
            <v>1</v>
          </cell>
          <cell r="T970">
            <v>1</v>
          </cell>
          <cell r="U970">
            <v>1</v>
          </cell>
          <cell r="V970">
            <v>1</v>
          </cell>
          <cell r="W970">
            <v>1</v>
          </cell>
          <cell r="X970">
            <v>1</v>
          </cell>
          <cell r="Y970">
            <v>1</v>
          </cell>
          <cell r="Z970">
            <v>1</v>
          </cell>
          <cell r="AA970">
            <v>1</v>
          </cell>
          <cell r="AB970">
            <v>1</v>
          </cell>
          <cell r="AC970">
            <v>1</v>
          </cell>
        </row>
        <row r="971">
          <cell r="A971">
            <v>108</v>
          </cell>
          <cell r="B971" t="str">
            <v>City of Stawell</v>
          </cell>
          <cell r="C971">
            <v>0</v>
          </cell>
          <cell r="D971">
            <v>0</v>
          </cell>
          <cell r="E971">
            <v>0</v>
          </cell>
          <cell r="F971">
            <v>0</v>
          </cell>
          <cell r="G971" t="str">
            <v>Motorway Tyres</v>
          </cell>
          <cell r="H971">
            <v>200</v>
          </cell>
          <cell r="I971" t="str">
            <v>Tyre Moulder</v>
          </cell>
          <cell r="J971">
            <v>1</v>
          </cell>
          <cell r="K971">
            <v>1</v>
          </cell>
          <cell r="L971">
            <v>1</v>
          </cell>
          <cell r="M971">
            <v>1</v>
          </cell>
          <cell r="N971">
            <v>1</v>
          </cell>
          <cell r="O971">
            <v>1</v>
          </cell>
          <cell r="P971">
            <v>1</v>
          </cell>
          <cell r="Q971">
            <v>1</v>
          </cell>
          <cell r="R971">
            <v>1</v>
          </cell>
          <cell r="S971">
            <v>1</v>
          </cell>
          <cell r="T971">
            <v>1</v>
          </cell>
          <cell r="U971">
            <v>1</v>
          </cell>
          <cell r="V971">
            <v>1</v>
          </cell>
          <cell r="W971">
            <v>1</v>
          </cell>
          <cell r="X971">
            <v>1</v>
          </cell>
          <cell r="Y971">
            <v>1</v>
          </cell>
          <cell r="Z971">
            <v>1</v>
          </cell>
          <cell r="AA971">
            <v>1</v>
          </cell>
          <cell r="AB971">
            <v>1</v>
          </cell>
          <cell r="AC971">
            <v>1</v>
          </cell>
        </row>
        <row r="972">
          <cell r="A972">
            <v>108</v>
          </cell>
          <cell r="B972" t="str">
            <v>City of Stawell</v>
          </cell>
          <cell r="C972">
            <v>0</v>
          </cell>
          <cell r="D972">
            <v>0</v>
          </cell>
          <cell r="E972">
            <v>0</v>
          </cell>
          <cell r="F972">
            <v>0</v>
          </cell>
          <cell r="G972" t="str">
            <v>Magdala Motor Lodge</v>
          </cell>
          <cell r="H972">
            <v>200</v>
          </cell>
          <cell r="I972" t="str">
            <v>Motel &amp; Restaurant</v>
          </cell>
          <cell r="J972">
            <v>1</v>
          </cell>
          <cell r="K972">
            <v>1</v>
          </cell>
          <cell r="L972">
            <v>1</v>
          </cell>
          <cell r="M972">
            <v>1</v>
          </cell>
          <cell r="N972">
            <v>1</v>
          </cell>
          <cell r="O972">
            <v>1</v>
          </cell>
          <cell r="P972">
            <v>1</v>
          </cell>
          <cell r="Q972">
            <v>1</v>
          </cell>
          <cell r="R972">
            <v>1</v>
          </cell>
          <cell r="S972">
            <v>1</v>
          </cell>
          <cell r="T972">
            <v>1</v>
          </cell>
          <cell r="U972">
            <v>1</v>
          </cell>
          <cell r="V972">
            <v>1</v>
          </cell>
          <cell r="W972">
            <v>1</v>
          </cell>
          <cell r="X972">
            <v>1</v>
          </cell>
          <cell r="Y972">
            <v>1</v>
          </cell>
          <cell r="Z972">
            <v>1</v>
          </cell>
          <cell r="AA972">
            <v>1</v>
          </cell>
          <cell r="AB972">
            <v>1</v>
          </cell>
          <cell r="AC972">
            <v>1</v>
          </cell>
        </row>
        <row r="973">
          <cell r="A973">
            <v>108</v>
          </cell>
          <cell r="B973" t="str">
            <v>City of Stawell</v>
          </cell>
          <cell r="C973">
            <v>0</v>
          </cell>
          <cell r="D973">
            <v>0</v>
          </cell>
          <cell r="E973">
            <v>0</v>
          </cell>
          <cell r="F973">
            <v>0</v>
          </cell>
          <cell r="G973" t="str">
            <v>Grampians Gateway Industrial Estate</v>
          </cell>
          <cell r="H973">
            <v>200</v>
          </cell>
          <cell r="I973" t="str">
            <v>Industrial estate</v>
          </cell>
          <cell r="J973">
            <v>1</v>
          </cell>
          <cell r="K973">
            <v>1</v>
          </cell>
          <cell r="L973">
            <v>1</v>
          </cell>
          <cell r="M973">
            <v>1</v>
          </cell>
          <cell r="N973">
            <v>1</v>
          </cell>
          <cell r="O973">
            <v>1</v>
          </cell>
          <cell r="P973">
            <v>1</v>
          </cell>
          <cell r="Q973">
            <v>1</v>
          </cell>
          <cell r="R973">
            <v>1</v>
          </cell>
          <cell r="S973">
            <v>1</v>
          </cell>
          <cell r="T973">
            <v>1</v>
          </cell>
          <cell r="U973">
            <v>1</v>
          </cell>
          <cell r="V973">
            <v>1</v>
          </cell>
          <cell r="W973">
            <v>1</v>
          </cell>
          <cell r="X973">
            <v>1</v>
          </cell>
          <cell r="Y973">
            <v>1</v>
          </cell>
          <cell r="Z973">
            <v>1</v>
          </cell>
          <cell r="AA973">
            <v>1</v>
          </cell>
          <cell r="AB973">
            <v>1</v>
          </cell>
          <cell r="AC973">
            <v>1</v>
          </cell>
        </row>
        <row r="974">
          <cell r="A974">
            <v>108</v>
          </cell>
          <cell r="B974" t="str">
            <v>City of Stawell</v>
          </cell>
          <cell r="C974">
            <v>0</v>
          </cell>
          <cell r="D974">
            <v>0</v>
          </cell>
          <cell r="E974">
            <v>0</v>
          </cell>
          <cell r="F974">
            <v>0</v>
          </cell>
          <cell r="G974" t="str">
            <v>Xingyun Gardens</v>
          </cell>
          <cell r="H974">
            <v>200</v>
          </cell>
          <cell r="I974" t="str">
            <v>Restaurant &amp; accommodation</v>
          </cell>
          <cell r="J974">
            <v>1</v>
          </cell>
          <cell r="K974">
            <v>1</v>
          </cell>
          <cell r="L974">
            <v>1</v>
          </cell>
          <cell r="M974">
            <v>1</v>
          </cell>
          <cell r="N974">
            <v>1</v>
          </cell>
          <cell r="O974">
            <v>1</v>
          </cell>
          <cell r="P974">
            <v>1</v>
          </cell>
          <cell r="Q974">
            <v>1</v>
          </cell>
          <cell r="R974">
            <v>1</v>
          </cell>
          <cell r="S974">
            <v>1</v>
          </cell>
          <cell r="T974">
            <v>1</v>
          </cell>
          <cell r="U974">
            <v>1</v>
          </cell>
          <cell r="V974">
            <v>1</v>
          </cell>
          <cell r="W974">
            <v>1</v>
          </cell>
          <cell r="X974">
            <v>1</v>
          </cell>
          <cell r="Y974">
            <v>1</v>
          </cell>
          <cell r="Z974">
            <v>1</v>
          </cell>
          <cell r="AA974">
            <v>1</v>
          </cell>
          <cell r="AB974">
            <v>1</v>
          </cell>
          <cell r="AC974">
            <v>1</v>
          </cell>
        </row>
        <row r="975">
          <cell r="A975">
            <v>116</v>
          </cell>
          <cell r="B975" t="str">
            <v>Nhill</v>
          </cell>
          <cell r="C975">
            <v>0</v>
          </cell>
          <cell r="D975">
            <v>0</v>
          </cell>
          <cell r="E975">
            <v>0</v>
          </cell>
          <cell r="F975">
            <v>0</v>
          </cell>
          <cell r="G975" t="str">
            <v>Luv a Duck</v>
          </cell>
          <cell r="H975">
            <v>200</v>
          </cell>
          <cell r="I975" t="str">
            <v>Producer of ducks</v>
          </cell>
          <cell r="J975">
            <v>1</v>
          </cell>
          <cell r="K975">
            <v>1</v>
          </cell>
          <cell r="L975">
            <v>1</v>
          </cell>
          <cell r="M975">
            <v>1</v>
          </cell>
          <cell r="N975">
            <v>1</v>
          </cell>
          <cell r="O975">
            <v>1</v>
          </cell>
          <cell r="P975">
            <v>1</v>
          </cell>
          <cell r="Q975">
            <v>1</v>
          </cell>
          <cell r="R975">
            <v>1</v>
          </cell>
          <cell r="S975">
            <v>1</v>
          </cell>
          <cell r="T975">
            <v>1</v>
          </cell>
          <cell r="U975">
            <v>1</v>
          </cell>
          <cell r="V975">
            <v>1</v>
          </cell>
          <cell r="W975">
            <v>1</v>
          </cell>
          <cell r="X975">
            <v>1</v>
          </cell>
          <cell r="Y975">
            <v>1</v>
          </cell>
          <cell r="Z975">
            <v>1</v>
          </cell>
          <cell r="AA975">
            <v>1</v>
          </cell>
          <cell r="AB975">
            <v>1</v>
          </cell>
          <cell r="AC975">
            <v>1</v>
          </cell>
        </row>
        <row r="976">
          <cell r="A976">
            <v>116</v>
          </cell>
          <cell r="B976" t="str">
            <v>Nhill</v>
          </cell>
          <cell r="C976">
            <v>0</v>
          </cell>
          <cell r="D976">
            <v>0</v>
          </cell>
          <cell r="E976">
            <v>0</v>
          </cell>
          <cell r="F976">
            <v>0</v>
          </cell>
          <cell r="G976" t="str">
            <v>West Wimmera Health service</v>
          </cell>
          <cell r="H976">
            <v>200</v>
          </cell>
          <cell r="I976" t="str">
            <v>Public hospital, nursing home and diability educat</v>
          </cell>
          <cell r="J976">
            <v>1</v>
          </cell>
          <cell r="K976">
            <v>1</v>
          </cell>
          <cell r="L976">
            <v>1</v>
          </cell>
          <cell r="M976">
            <v>1</v>
          </cell>
          <cell r="N976">
            <v>1</v>
          </cell>
          <cell r="O976">
            <v>1</v>
          </cell>
          <cell r="P976">
            <v>1</v>
          </cell>
          <cell r="Q976">
            <v>1</v>
          </cell>
          <cell r="R976">
            <v>1</v>
          </cell>
          <cell r="S976">
            <v>1</v>
          </cell>
          <cell r="T976">
            <v>1</v>
          </cell>
          <cell r="U976">
            <v>1</v>
          </cell>
          <cell r="V976">
            <v>1</v>
          </cell>
          <cell r="W976">
            <v>1</v>
          </cell>
          <cell r="X976">
            <v>1</v>
          </cell>
          <cell r="Y976">
            <v>1</v>
          </cell>
          <cell r="Z976">
            <v>1</v>
          </cell>
          <cell r="AA976">
            <v>1</v>
          </cell>
          <cell r="AB976">
            <v>1</v>
          </cell>
          <cell r="AC976">
            <v>1</v>
          </cell>
        </row>
        <row r="977">
          <cell r="A977">
            <v>116</v>
          </cell>
          <cell r="B977" t="str">
            <v>Nhill</v>
          </cell>
          <cell r="C977">
            <v>0</v>
          </cell>
          <cell r="D977">
            <v>0</v>
          </cell>
          <cell r="E977">
            <v>0</v>
          </cell>
          <cell r="F977">
            <v>0</v>
          </cell>
          <cell r="G977" t="str">
            <v>Lowan Wholefoods</v>
          </cell>
          <cell r="H977">
            <v>200</v>
          </cell>
          <cell r="I977" t="str">
            <v>Flour &amp; Oat and consumer food prodcution</v>
          </cell>
          <cell r="J977">
            <v>1</v>
          </cell>
          <cell r="K977">
            <v>1</v>
          </cell>
          <cell r="L977">
            <v>1</v>
          </cell>
          <cell r="M977">
            <v>1</v>
          </cell>
          <cell r="N977">
            <v>1</v>
          </cell>
          <cell r="O977">
            <v>1</v>
          </cell>
          <cell r="P977">
            <v>1</v>
          </cell>
          <cell r="Q977">
            <v>1</v>
          </cell>
          <cell r="R977">
            <v>1</v>
          </cell>
          <cell r="S977">
            <v>1</v>
          </cell>
          <cell r="T977">
            <v>1</v>
          </cell>
          <cell r="U977">
            <v>1</v>
          </cell>
          <cell r="V977">
            <v>1</v>
          </cell>
          <cell r="W977">
            <v>1</v>
          </cell>
          <cell r="X977">
            <v>1</v>
          </cell>
          <cell r="Y977">
            <v>1</v>
          </cell>
          <cell r="Z977">
            <v>1</v>
          </cell>
          <cell r="AA977">
            <v>1</v>
          </cell>
          <cell r="AB977">
            <v>1</v>
          </cell>
          <cell r="AC977">
            <v>1</v>
          </cell>
        </row>
        <row r="978">
          <cell r="A978">
            <v>92</v>
          </cell>
          <cell r="B978" t="str">
            <v>Dimboola</v>
          </cell>
          <cell r="C978">
            <v>0</v>
          </cell>
          <cell r="D978">
            <v>0</v>
          </cell>
          <cell r="E978">
            <v>0</v>
          </cell>
          <cell r="F978">
            <v>0</v>
          </cell>
          <cell r="G978" t="str">
            <v>Dimbolla Secondary College</v>
          </cell>
          <cell r="H978">
            <v>200</v>
          </cell>
          <cell r="I978" t="str">
            <v>Educational</v>
          </cell>
          <cell r="J978">
            <v>1</v>
          </cell>
          <cell r="K978">
            <v>1</v>
          </cell>
          <cell r="L978">
            <v>1</v>
          </cell>
          <cell r="M978">
            <v>1</v>
          </cell>
          <cell r="N978">
            <v>1</v>
          </cell>
          <cell r="O978">
            <v>1</v>
          </cell>
          <cell r="P978">
            <v>1</v>
          </cell>
          <cell r="Q978">
            <v>1</v>
          </cell>
          <cell r="R978">
            <v>1</v>
          </cell>
          <cell r="S978">
            <v>1</v>
          </cell>
          <cell r="T978">
            <v>1</v>
          </cell>
          <cell r="U978">
            <v>1</v>
          </cell>
          <cell r="V978">
            <v>1</v>
          </cell>
          <cell r="W978">
            <v>1</v>
          </cell>
          <cell r="X978">
            <v>1</v>
          </cell>
          <cell r="Y978">
            <v>1</v>
          </cell>
          <cell r="Z978">
            <v>1</v>
          </cell>
          <cell r="AA978">
            <v>1</v>
          </cell>
          <cell r="AB978">
            <v>1</v>
          </cell>
          <cell r="AC978">
            <v>1</v>
          </cell>
        </row>
        <row r="979">
          <cell r="A979">
            <v>92</v>
          </cell>
          <cell r="B979" t="str">
            <v>Dimboola</v>
          </cell>
          <cell r="C979">
            <v>0</v>
          </cell>
          <cell r="D979">
            <v>0</v>
          </cell>
          <cell r="E979">
            <v>0</v>
          </cell>
          <cell r="F979">
            <v>0</v>
          </cell>
          <cell r="G979" t="str">
            <v>Dimbolla Primary School</v>
          </cell>
          <cell r="H979">
            <v>200</v>
          </cell>
          <cell r="I979" t="str">
            <v>Educational</v>
          </cell>
          <cell r="J979">
            <v>1</v>
          </cell>
          <cell r="K979">
            <v>1</v>
          </cell>
          <cell r="L979">
            <v>1</v>
          </cell>
          <cell r="M979">
            <v>1</v>
          </cell>
          <cell r="N979">
            <v>1</v>
          </cell>
          <cell r="O979">
            <v>1</v>
          </cell>
          <cell r="P979">
            <v>1</v>
          </cell>
          <cell r="Q979">
            <v>1</v>
          </cell>
          <cell r="R979">
            <v>1</v>
          </cell>
          <cell r="S979">
            <v>1</v>
          </cell>
          <cell r="T979">
            <v>1</v>
          </cell>
          <cell r="U979">
            <v>1</v>
          </cell>
          <cell r="V979">
            <v>1</v>
          </cell>
          <cell r="W979">
            <v>1</v>
          </cell>
          <cell r="X979">
            <v>1</v>
          </cell>
          <cell r="Y979">
            <v>1</v>
          </cell>
          <cell r="Z979">
            <v>1</v>
          </cell>
          <cell r="AA979">
            <v>1</v>
          </cell>
          <cell r="AB979">
            <v>1</v>
          </cell>
          <cell r="AC979">
            <v>1</v>
          </cell>
        </row>
        <row r="980">
          <cell r="A980">
            <v>147</v>
          </cell>
          <cell r="B980" t="str">
            <v>Buloke</v>
          </cell>
          <cell r="C980">
            <v>0</v>
          </cell>
          <cell r="D980">
            <v>0</v>
          </cell>
          <cell r="E980">
            <v>0</v>
          </cell>
          <cell r="F980">
            <v>0</v>
          </cell>
          <cell r="G980" t="str">
            <v>Glenloth Game</v>
          </cell>
          <cell r="H980">
            <v>200</v>
          </cell>
          <cell r="I980" t="str">
            <v>Abattoir</v>
          </cell>
          <cell r="J980">
            <v>1</v>
          </cell>
          <cell r="K980">
            <v>1</v>
          </cell>
          <cell r="L980">
            <v>1</v>
          </cell>
          <cell r="M980">
            <v>1</v>
          </cell>
          <cell r="N980">
            <v>1</v>
          </cell>
          <cell r="O980">
            <v>1</v>
          </cell>
          <cell r="P980">
            <v>1</v>
          </cell>
          <cell r="Q980">
            <v>1</v>
          </cell>
          <cell r="R980">
            <v>1</v>
          </cell>
          <cell r="S980">
            <v>1</v>
          </cell>
          <cell r="T980">
            <v>1</v>
          </cell>
          <cell r="U980">
            <v>1</v>
          </cell>
          <cell r="V980">
            <v>1</v>
          </cell>
          <cell r="W980">
            <v>1</v>
          </cell>
          <cell r="X980">
            <v>1</v>
          </cell>
          <cell r="Y980">
            <v>1</v>
          </cell>
          <cell r="Z980">
            <v>1</v>
          </cell>
          <cell r="AA980">
            <v>1</v>
          </cell>
          <cell r="AB980">
            <v>1</v>
          </cell>
          <cell r="AC980">
            <v>1</v>
          </cell>
        </row>
        <row r="981">
          <cell r="A981">
            <v>147</v>
          </cell>
          <cell r="B981" t="str">
            <v>Buloke</v>
          </cell>
          <cell r="C981">
            <v>0</v>
          </cell>
          <cell r="D981">
            <v>0</v>
          </cell>
          <cell r="E981">
            <v>0</v>
          </cell>
          <cell r="F981">
            <v>0</v>
          </cell>
          <cell r="G981" t="str">
            <v>Kookas County Cookies</v>
          </cell>
          <cell r="H981">
            <v>200</v>
          </cell>
          <cell r="I981" t="str">
            <v>baking Industry</v>
          </cell>
          <cell r="J981">
            <v>1</v>
          </cell>
          <cell r="K981">
            <v>1</v>
          </cell>
          <cell r="L981">
            <v>1</v>
          </cell>
          <cell r="M981">
            <v>1</v>
          </cell>
          <cell r="N981">
            <v>1</v>
          </cell>
          <cell r="O981">
            <v>1</v>
          </cell>
          <cell r="P981">
            <v>1</v>
          </cell>
          <cell r="Q981">
            <v>1</v>
          </cell>
          <cell r="R981">
            <v>1</v>
          </cell>
          <cell r="S981">
            <v>1</v>
          </cell>
          <cell r="T981">
            <v>1</v>
          </cell>
          <cell r="U981">
            <v>1</v>
          </cell>
          <cell r="V981">
            <v>1</v>
          </cell>
          <cell r="W981">
            <v>1</v>
          </cell>
          <cell r="X981">
            <v>1</v>
          </cell>
          <cell r="Y981">
            <v>1</v>
          </cell>
          <cell r="Z981">
            <v>1</v>
          </cell>
          <cell r="AA981">
            <v>1</v>
          </cell>
          <cell r="AB981">
            <v>1</v>
          </cell>
          <cell r="AC981">
            <v>1</v>
          </cell>
        </row>
        <row r="982">
          <cell r="A982">
            <v>147</v>
          </cell>
          <cell r="B982" t="str">
            <v>Buloke</v>
          </cell>
          <cell r="C982">
            <v>0</v>
          </cell>
          <cell r="D982">
            <v>0</v>
          </cell>
          <cell r="E982">
            <v>0</v>
          </cell>
          <cell r="F982">
            <v>0</v>
          </cell>
          <cell r="G982" t="str">
            <v>Hospital</v>
          </cell>
          <cell r="H982">
            <v>200</v>
          </cell>
          <cell r="I982" t="str">
            <v>Hospital</v>
          </cell>
          <cell r="J982">
            <v>1</v>
          </cell>
          <cell r="K982">
            <v>1</v>
          </cell>
          <cell r="L982">
            <v>1</v>
          </cell>
          <cell r="M982">
            <v>1</v>
          </cell>
          <cell r="N982">
            <v>1</v>
          </cell>
          <cell r="O982">
            <v>1</v>
          </cell>
          <cell r="P982">
            <v>1</v>
          </cell>
          <cell r="Q982">
            <v>1</v>
          </cell>
          <cell r="R982">
            <v>1</v>
          </cell>
          <cell r="S982">
            <v>1</v>
          </cell>
          <cell r="T982">
            <v>1</v>
          </cell>
          <cell r="U982">
            <v>1</v>
          </cell>
          <cell r="V982">
            <v>1</v>
          </cell>
          <cell r="W982">
            <v>1</v>
          </cell>
          <cell r="X982">
            <v>1</v>
          </cell>
          <cell r="Y982">
            <v>1</v>
          </cell>
          <cell r="Z982">
            <v>1</v>
          </cell>
          <cell r="AA982">
            <v>1</v>
          </cell>
          <cell r="AB982">
            <v>1</v>
          </cell>
          <cell r="AC982">
            <v>1</v>
          </cell>
        </row>
        <row r="983">
          <cell r="A983">
            <v>147</v>
          </cell>
          <cell r="B983" t="str">
            <v>Buloke</v>
          </cell>
          <cell r="C983">
            <v>0</v>
          </cell>
          <cell r="D983">
            <v>0</v>
          </cell>
          <cell r="E983">
            <v>0</v>
          </cell>
          <cell r="F983">
            <v>0</v>
          </cell>
          <cell r="G983" t="str">
            <v>Sea Lake Hospital</v>
          </cell>
          <cell r="H983">
            <v>200</v>
          </cell>
          <cell r="I983" t="str">
            <v>Hospital</v>
          </cell>
          <cell r="J983">
            <v>1</v>
          </cell>
          <cell r="K983">
            <v>1</v>
          </cell>
          <cell r="L983">
            <v>1</v>
          </cell>
          <cell r="M983">
            <v>1</v>
          </cell>
          <cell r="N983">
            <v>1</v>
          </cell>
          <cell r="O983">
            <v>1</v>
          </cell>
          <cell r="P983">
            <v>1</v>
          </cell>
          <cell r="Q983">
            <v>1</v>
          </cell>
          <cell r="R983">
            <v>1</v>
          </cell>
          <cell r="S983">
            <v>1</v>
          </cell>
          <cell r="T983">
            <v>1</v>
          </cell>
          <cell r="U983">
            <v>1</v>
          </cell>
          <cell r="V983">
            <v>1</v>
          </cell>
          <cell r="W983">
            <v>1</v>
          </cell>
          <cell r="X983">
            <v>1</v>
          </cell>
          <cell r="Y983">
            <v>1</v>
          </cell>
          <cell r="Z983">
            <v>1</v>
          </cell>
          <cell r="AA983">
            <v>1</v>
          </cell>
          <cell r="AB983">
            <v>1</v>
          </cell>
          <cell r="AC983">
            <v>1</v>
          </cell>
        </row>
        <row r="984">
          <cell r="A984">
            <v>147</v>
          </cell>
          <cell r="B984" t="str">
            <v>Buloke</v>
          </cell>
          <cell r="C984">
            <v>0</v>
          </cell>
          <cell r="D984">
            <v>0</v>
          </cell>
          <cell r="E984">
            <v>0</v>
          </cell>
          <cell r="F984">
            <v>0</v>
          </cell>
          <cell r="G984" t="str">
            <v>Thistledome Motel</v>
          </cell>
          <cell r="H984">
            <v>200</v>
          </cell>
          <cell r="I984" t="str">
            <v>Hospitality</v>
          </cell>
          <cell r="J984">
            <v>1</v>
          </cell>
          <cell r="K984">
            <v>1</v>
          </cell>
          <cell r="L984">
            <v>1</v>
          </cell>
          <cell r="M984">
            <v>1</v>
          </cell>
          <cell r="N984">
            <v>1</v>
          </cell>
          <cell r="O984">
            <v>1</v>
          </cell>
          <cell r="P984">
            <v>1</v>
          </cell>
          <cell r="Q984">
            <v>1</v>
          </cell>
          <cell r="R984">
            <v>1</v>
          </cell>
          <cell r="S984">
            <v>1</v>
          </cell>
          <cell r="T984">
            <v>1</v>
          </cell>
          <cell r="U984">
            <v>1</v>
          </cell>
          <cell r="V984">
            <v>1</v>
          </cell>
          <cell r="W984">
            <v>1</v>
          </cell>
          <cell r="X984">
            <v>1</v>
          </cell>
          <cell r="Y984">
            <v>1</v>
          </cell>
          <cell r="Z984">
            <v>1</v>
          </cell>
          <cell r="AA984">
            <v>1</v>
          </cell>
          <cell r="AB984">
            <v>1</v>
          </cell>
          <cell r="AC984">
            <v>1</v>
          </cell>
        </row>
        <row r="985">
          <cell r="A985">
            <v>147</v>
          </cell>
          <cell r="B985" t="str">
            <v>Buloke</v>
          </cell>
          <cell r="C985">
            <v>0</v>
          </cell>
          <cell r="D985">
            <v>0</v>
          </cell>
          <cell r="E985">
            <v>0</v>
          </cell>
          <cell r="F985">
            <v>0</v>
          </cell>
          <cell r="G985" t="str">
            <v>Hauslers Farm Supplies</v>
          </cell>
          <cell r="H985">
            <v>200</v>
          </cell>
          <cell r="I985" t="str">
            <v>Farm Machinery</v>
          </cell>
          <cell r="J985">
            <v>1</v>
          </cell>
          <cell r="K985">
            <v>1</v>
          </cell>
          <cell r="L985">
            <v>1</v>
          </cell>
          <cell r="M985">
            <v>1</v>
          </cell>
          <cell r="N985">
            <v>1</v>
          </cell>
          <cell r="O985">
            <v>1</v>
          </cell>
          <cell r="P985">
            <v>1</v>
          </cell>
          <cell r="Q985">
            <v>1</v>
          </cell>
          <cell r="R985">
            <v>1</v>
          </cell>
          <cell r="S985">
            <v>1</v>
          </cell>
          <cell r="T985">
            <v>1</v>
          </cell>
          <cell r="U985">
            <v>1</v>
          </cell>
          <cell r="V985">
            <v>1</v>
          </cell>
          <cell r="W985">
            <v>1</v>
          </cell>
          <cell r="X985">
            <v>1</v>
          </cell>
          <cell r="Y985">
            <v>1</v>
          </cell>
          <cell r="Z985">
            <v>1</v>
          </cell>
          <cell r="AA985">
            <v>1</v>
          </cell>
          <cell r="AB985">
            <v>1</v>
          </cell>
          <cell r="AC985">
            <v>1</v>
          </cell>
        </row>
        <row r="986">
          <cell r="A986">
            <v>147</v>
          </cell>
          <cell r="B986" t="str">
            <v>Buloke</v>
          </cell>
          <cell r="C986">
            <v>0</v>
          </cell>
          <cell r="D986">
            <v>0</v>
          </cell>
          <cell r="E986">
            <v>0</v>
          </cell>
          <cell r="F986">
            <v>0</v>
          </cell>
          <cell r="G986" t="str">
            <v>Charlton Feedlot</v>
          </cell>
          <cell r="H986">
            <v>200</v>
          </cell>
          <cell r="I986" t="str">
            <v>Cattle Feelot</v>
          </cell>
          <cell r="J986">
            <v>1</v>
          </cell>
          <cell r="K986">
            <v>1</v>
          </cell>
          <cell r="L986">
            <v>1</v>
          </cell>
          <cell r="M986">
            <v>1</v>
          </cell>
          <cell r="N986">
            <v>1</v>
          </cell>
          <cell r="O986">
            <v>1</v>
          </cell>
          <cell r="P986">
            <v>1</v>
          </cell>
          <cell r="Q986">
            <v>1</v>
          </cell>
          <cell r="R986">
            <v>1</v>
          </cell>
          <cell r="S986">
            <v>1</v>
          </cell>
          <cell r="T986">
            <v>1</v>
          </cell>
          <cell r="U986">
            <v>1</v>
          </cell>
          <cell r="V986">
            <v>1</v>
          </cell>
          <cell r="W986">
            <v>1</v>
          </cell>
          <cell r="X986">
            <v>1</v>
          </cell>
          <cell r="Y986">
            <v>1</v>
          </cell>
          <cell r="Z986">
            <v>1</v>
          </cell>
          <cell r="AA986">
            <v>1</v>
          </cell>
          <cell r="AB986">
            <v>1</v>
          </cell>
          <cell r="AC986">
            <v>1</v>
          </cell>
        </row>
        <row r="987">
          <cell r="A987">
            <v>147</v>
          </cell>
          <cell r="B987" t="str">
            <v>Buloke</v>
          </cell>
          <cell r="C987">
            <v>0</v>
          </cell>
          <cell r="D987">
            <v>0</v>
          </cell>
          <cell r="E987">
            <v>0</v>
          </cell>
          <cell r="F987">
            <v>0</v>
          </cell>
          <cell r="G987" t="str">
            <v>Bakery</v>
          </cell>
          <cell r="H987">
            <v>200</v>
          </cell>
          <cell r="I987" t="str">
            <v>Bakery</v>
          </cell>
          <cell r="J987">
            <v>1</v>
          </cell>
          <cell r="K987">
            <v>1</v>
          </cell>
          <cell r="L987">
            <v>1</v>
          </cell>
          <cell r="M987">
            <v>1</v>
          </cell>
          <cell r="N987">
            <v>1</v>
          </cell>
          <cell r="O987">
            <v>1</v>
          </cell>
          <cell r="P987">
            <v>1</v>
          </cell>
          <cell r="Q987">
            <v>1</v>
          </cell>
          <cell r="R987">
            <v>1</v>
          </cell>
          <cell r="S987">
            <v>1</v>
          </cell>
          <cell r="T987">
            <v>1</v>
          </cell>
          <cell r="U987">
            <v>1</v>
          </cell>
          <cell r="V987">
            <v>1</v>
          </cell>
          <cell r="W987">
            <v>1</v>
          </cell>
          <cell r="X987">
            <v>1</v>
          </cell>
          <cell r="Y987">
            <v>1</v>
          </cell>
          <cell r="Z987">
            <v>1</v>
          </cell>
          <cell r="AA987">
            <v>1</v>
          </cell>
          <cell r="AB987">
            <v>1</v>
          </cell>
          <cell r="AC987">
            <v>1</v>
          </cell>
        </row>
        <row r="988">
          <cell r="A988">
            <v>38</v>
          </cell>
          <cell r="B988" t="str">
            <v>Koo Wee Rup</v>
          </cell>
          <cell r="C988">
            <v>0</v>
          </cell>
          <cell r="D988">
            <v>0</v>
          </cell>
          <cell r="E988">
            <v>0</v>
          </cell>
          <cell r="F988">
            <v>0</v>
          </cell>
          <cell r="G988" t="str">
            <v>PMP Print</v>
          </cell>
          <cell r="H988">
            <v>200</v>
          </cell>
          <cell r="I988" t="str">
            <v>Printing</v>
          </cell>
          <cell r="J988">
            <v>1</v>
          </cell>
          <cell r="K988">
            <v>1</v>
          </cell>
          <cell r="L988">
            <v>1</v>
          </cell>
          <cell r="M988">
            <v>1</v>
          </cell>
          <cell r="N988">
            <v>1</v>
          </cell>
          <cell r="O988">
            <v>1</v>
          </cell>
          <cell r="P988">
            <v>1</v>
          </cell>
          <cell r="Q988">
            <v>1</v>
          </cell>
          <cell r="R988">
            <v>1</v>
          </cell>
          <cell r="S988">
            <v>1</v>
          </cell>
          <cell r="T988">
            <v>1</v>
          </cell>
          <cell r="U988">
            <v>1</v>
          </cell>
          <cell r="V988">
            <v>1</v>
          </cell>
          <cell r="W988">
            <v>1</v>
          </cell>
          <cell r="X988">
            <v>1</v>
          </cell>
          <cell r="Y988">
            <v>1</v>
          </cell>
          <cell r="Z988">
            <v>1</v>
          </cell>
          <cell r="AA988">
            <v>1</v>
          </cell>
          <cell r="AB988">
            <v>1</v>
          </cell>
          <cell r="AC988">
            <v>1</v>
          </cell>
        </row>
        <row r="989">
          <cell r="A989">
            <v>38</v>
          </cell>
          <cell r="B989" t="str">
            <v>Koo Wee Rup</v>
          </cell>
          <cell r="C989">
            <v>0</v>
          </cell>
          <cell r="D989">
            <v>0</v>
          </cell>
          <cell r="E989">
            <v>0</v>
          </cell>
          <cell r="F989">
            <v>0</v>
          </cell>
          <cell r="G989" t="str">
            <v>Koo Wee Regional Health service</v>
          </cell>
          <cell r="H989">
            <v>200</v>
          </cell>
          <cell r="I989" t="str">
            <v>Hospital</v>
          </cell>
          <cell r="J989">
            <v>1</v>
          </cell>
          <cell r="K989">
            <v>1</v>
          </cell>
          <cell r="L989">
            <v>1</v>
          </cell>
          <cell r="M989">
            <v>1</v>
          </cell>
          <cell r="N989">
            <v>1</v>
          </cell>
          <cell r="O989">
            <v>1</v>
          </cell>
          <cell r="P989">
            <v>1</v>
          </cell>
          <cell r="Q989">
            <v>1</v>
          </cell>
          <cell r="R989">
            <v>1</v>
          </cell>
          <cell r="S989">
            <v>1</v>
          </cell>
          <cell r="T989">
            <v>1</v>
          </cell>
          <cell r="U989">
            <v>1</v>
          </cell>
          <cell r="V989">
            <v>1</v>
          </cell>
          <cell r="W989">
            <v>1</v>
          </cell>
          <cell r="X989">
            <v>1</v>
          </cell>
          <cell r="Y989">
            <v>1</v>
          </cell>
          <cell r="Z989">
            <v>1</v>
          </cell>
          <cell r="AA989">
            <v>1</v>
          </cell>
          <cell r="AB989">
            <v>1</v>
          </cell>
          <cell r="AC989">
            <v>1</v>
          </cell>
        </row>
        <row r="990">
          <cell r="A990">
            <v>38</v>
          </cell>
          <cell r="B990" t="str">
            <v>Koo Wee Rup</v>
          </cell>
          <cell r="C990">
            <v>0</v>
          </cell>
          <cell r="D990">
            <v>0</v>
          </cell>
          <cell r="E990">
            <v>0</v>
          </cell>
          <cell r="F990">
            <v>0</v>
          </cell>
          <cell r="G990" t="str">
            <v>Koo Wee Rup Primary School</v>
          </cell>
          <cell r="H990">
            <v>200</v>
          </cell>
          <cell r="I990" t="str">
            <v>Primary School</v>
          </cell>
          <cell r="J990">
            <v>1</v>
          </cell>
          <cell r="K990">
            <v>1</v>
          </cell>
          <cell r="L990">
            <v>1</v>
          </cell>
          <cell r="M990">
            <v>1</v>
          </cell>
          <cell r="N990">
            <v>1</v>
          </cell>
          <cell r="O990">
            <v>1</v>
          </cell>
          <cell r="P990">
            <v>1</v>
          </cell>
          <cell r="Q990">
            <v>1</v>
          </cell>
          <cell r="R990">
            <v>1</v>
          </cell>
          <cell r="S990">
            <v>1</v>
          </cell>
          <cell r="T990">
            <v>1</v>
          </cell>
          <cell r="U990">
            <v>1</v>
          </cell>
          <cell r="V990">
            <v>1</v>
          </cell>
          <cell r="W990">
            <v>1</v>
          </cell>
          <cell r="X990">
            <v>1</v>
          </cell>
          <cell r="Y990">
            <v>1</v>
          </cell>
          <cell r="Z990">
            <v>1</v>
          </cell>
          <cell r="AA990">
            <v>1</v>
          </cell>
          <cell r="AB990">
            <v>1</v>
          </cell>
          <cell r="AC990">
            <v>1</v>
          </cell>
        </row>
        <row r="991">
          <cell r="A991">
            <v>38</v>
          </cell>
          <cell r="B991" t="str">
            <v>Koo Wee Rup</v>
          </cell>
          <cell r="C991">
            <v>0</v>
          </cell>
          <cell r="D991">
            <v>0</v>
          </cell>
          <cell r="E991">
            <v>0</v>
          </cell>
          <cell r="F991">
            <v>0</v>
          </cell>
          <cell r="G991" t="str">
            <v>St John the Baptist Primary School</v>
          </cell>
          <cell r="H991">
            <v>200</v>
          </cell>
          <cell r="I991" t="str">
            <v>Primary school</v>
          </cell>
          <cell r="J991">
            <v>1</v>
          </cell>
          <cell r="K991">
            <v>1</v>
          </cell>
          <cell r="L991">
            <v>1</v>
          </cell>
          <cell r="M991">
            <v>1</v>
          </cell>
          <cell r="N991">
            <v>1</v>
          </cell>
          <cell r="O991">
            <v>1</v>
          </cell>
          <cell r="P991">
            <v>1</v>
          </cell>
          <cell r="Q991">
            <v>1</v>
          </cell>
          <cell r="R991">
            <v>1</v>
          </cell>
          <cell r="S991">
            <v>1</v>
          </cell>
          <cell r="T991">
            <v>1</v>
          </cell>
          <cell r="U991">
            <v>1</v>
          </cell>
          <cell r="V991">
            <v>1</v>
          </cell>
          <cell r="W991">
            <v>1</v>
          </cell>
          <cell r="X991">
            <v>1</v>
          </cell>
          <cell r="Y991">
            <v>1</v>
          </cell>
          <cell r="Z991">
            <v>1</v>
          </cell>
          <cell r="AA991">
            <v>1</v>
          </cell>
          <cell r="AB991">
            <v>1</v>
          </cell>
          <cell r="AC991">
            <v>1</v>
          </cell>
        </row>
        <row r="992">
          <cell r="A992">
            <v>38</v>
          </cell>
          <cell r="B992" t="str">
            <v>Koo Wee Rup</v>
          </cell>
          <cell r="C992">
            <v>0</v>
          </cell>
          <cell r="D992">
            <v>0</v>
          </cell>
          <cell r="E992">
            <v>0</v>
          </cell>
          <cell r="F992">
            <v>0</v>
          </cell>
          <cell r="G992" t="str">
            <v>Koo Wee Rup High school</v>
          </cell>
          <cell r="H992">
            <v>200</v>
          </cell>
          <cell r="I992" t="str">
            <v>High school</v>
          </cell>
          <cell r="J992">
            <v>1</v>
          </cell>
          <cell r="K992">
            <v>1</v>
          </cell>
          <cell r="L992">
            <v>1</v>
          </cell>
          <cell r="M992">
            <v>1</v>
          </cell>
          <cell r="N992">
            <v>1</v>
          </cell>
          <cell r="O992">
            <v>1</v>
          </cell>
          <cell r="P992">
            <v>1</v>
          </cell>
          <cell r="Q992">
            <v>1</v>
          </cell>
          <cell r="R992">
            <v>1</v>
          </cell>
          <cell r="S992">
            <v>1</v>
          </cell>
          <cell r="T992">
            <v>1</v>
          </cell>
          <cell r="U992">
            <v>1</v>
          </cell>
          <cell r="V992">
            <v>1</v>
          </cell>
          <cell r="W992">
            <v>1</v>
          </cell>
          <cell r="X992">
            <v>1</v>
          </cell>
          <cell r="Y992">
            <v>1</v>
          </cell>
          <cell r="Z992">
            <v>1</v>
          </cell>
          <cell r="AA992">
            <v>1</v>
          </cell>
          <cell r="AB992">
            <v>1</v>
          </cell>
          <cell r="AC992">
            <v>1</v>
          </cell>
        </row>
        <row r="993">
          <cell r="A993">
            <v>38</v>
          </cell>
          <cell r="B993" t="str">
            <v>Koo Wee Rup</v>
          </cell>
          <cell r="C993">
            <v>0</v>
          </cell>
          <cell r="D993">
            <v>0</v>
          </cell>
          <cell r="E993">
            <v>0</v>
          </cell>
          <cell r="F993">
            <v>0</v>
          </cell>
          <cell r="G993" t="str">
            <v>Koo Wee Rup Motel</v>
          </cell>
          <cell r="H993">
            <v>200</v>
          </cell>
          <cell r="I993" t="str">
            <v>Motel</v>
          </cell>
          <cell r="J993">
            <v>1</v>
          </cell>
          <cell r="K993">
            <v>1</v>
          </cell>
          <cell r="L993">
            <v>1</v>
          </cell>
          <cell r="M993">
            <v>1</v>
          </cell>
          <cell r="N993">
            <v>1</v>
          </cell>
          <cell r="O993">
            <v>1</v>
          </cell>
          <cell r="P993">
            <v>1</v>
          </cell>
          <cell r="Q993">
            <v>1</v>
          </cell>
          <cell r="R993">
            <v>1</v>
          </cell>
          <cell r="S993">
            <v>1</v>
          </cell>
          <cell r="T993">
            <v>1</v>
          </cell>
          <cell r="U993">
            <v>1</v>
          </cell>
          <cell r="V993">
            <v>1</v>
          </cell>
          <cell r="W993">
            <v>1</v>
          </cell>
          <cell r="X993">
            <v>1</v>
          </cell>
          <cell r="Y993">
            <v>1</v>
          </cell>
          <cell r="Z993">
            <v>1</v>
          </cell>
          <cell r="AA993">
            <v>1</v>
          </cell>
          <cell r="AB993">
            <v>1</v>
          </cell>
          <cell r="AC993">
            <v>1</v>
          </cell>
        </row>
        <row r="994">
          <cell r="A994">
            <v>38</v>
          </cell>
          <cell r="B994" t="str">
            <v>Koo Wee Rup</v>
          </cell>
          <cell r="C994">
            <v>0</v>
          </cell>
          <cell r="D994">
            <v>0</v>
          </cell>
          <cell r="E994">
            <v>0</v>
          </cell>
          <cell r="F994">
            <v>0</v>
          </cell>
          <cell r="G994" t="str">
            <v>Koo Wee Rup Royal Hotel</v>
          </cell>
          <cell r="H994">
            <v>200</v>
          </cell>
          <cell r="I994" t="str">
            <v>Public bar</v>
          </cell>
          <cell r="J994">
            <v>1</v>
          </cell>
          <cell r="K994">
            <v>1</v>
          </cell>
          <cell r="L994">
            <v>1</v>
          </cell>
          <cell r="M994">
            <v>1</v>
          </cell>
          <cell r="N994">
            <v>1</v>
          </cell>
          <cell r="O994">
            <v>1</v>
          </cell>
          <cell r="P994">
            <v>1</v>
          </cell>
          <cell r="Q994">
            <v>1</v>
          </cell>
          <cell r="R994">
            <v>1</v>
          </cell>
          <cell r="S994">
            <v>1</v>
          </cell>
          <cell r="T994">
            <v>1</v>
          </cell>
          <cell r="U994">
            <v>1</v>
          </cell>
          <cell r="V994">
            <v>1</v>
          </cell>
          <cell r="W994">
            <v>1</v>
          </cell>
          <cell r="X994">
            <v>1</v>
          </cell>
          <cell r="Y994">
            <v>1</v>
          </cell>
          <cell r="Z994">
            <v>1</v>
          </cell>
          <cell r="AA994">
            <v>1</v>
          </cell>
          <cell r="AB994">
            <v>1</v>
          </cell>
          <cell r="AC994">
            <v>1</v>
          </cell>
        </row>
        <row r="995">
          <cell r="A995">
            <v>38</v>
          </cell>
          <cell r="B995" t="str">
            <v>Koo Wee Rup</v>
          </cell>
          <cell r="C995">
            <v>0</v>
          </cell>
          <cell r="D995">
            <v>0</v>
          </cell>
          <cell r="E995">
            <v>0</v>
          </cell>
          <cell r="F995">
            <v>0</v>
          </cell>
          <cell r="G995" t="str">
            <v>Koo Wee Rup Community centre</v>
          </cell>
          <cell r="H995">
            <v>200</v>
          </cell>
          <cell r="I995" t="str">
            <v>Community Centre</v>
          </cell>
          <cell r="J995">
            <v>1</v>
          </cell>
          <cell r="K995">
            <v>1</v>
          </cell>
          <cell r="L995">
            <v>1</v>
          </cell>
          <cell r="M995">
            <v>1</v>
          </cell>
          <cell r="N995">
            <v>1</v>
          </cell>
          <cell r="O995">
            <v>1</v>
          </cell>
          <cell r="P995">
            <v>1</v>
          </cell>
          <cell r="Q995">
            <v>1</v>
          </cell>
          <cell r="R995">
            <v>1</v>
          </cell>
          <cell r="S995">
            <v>1</v>
          </cell>
          <cell r="T995">
            <v>1</v>
          </cell>
          <cell r="U995">
            <v>1</v>
          </cell>
          <cell r="V995">
            <v>1</v>
          </cell>
          <cell r="W995">
            <v>1</v>
          </cell>
          <cell r="X995">
            <v>1</v>
          </cell>
          <cell r="Y995">
            <v>1</v>
          </cell>
          <cell r="Z995">
            <v>1</v>
          </cell>
          <cell r="AA995">
            <v>1</v>
          </cell>
          <cell r="AB995">
            <v>1</v>
          </cell>
          <cell r="AC995">
            <v>1</v>
          </cell>
        </row>
        <row r="996">
          <cell r="A996">
            <v>38</v>
          </cell>
          <cell r="B996" t="str">
            <v>Koo Wee Rup</v>
          </cell>
          <cell r="C996">
            <v>0</v>
          </cell>
          <cell r="D996">
            <v>0</v>
          </cell>
          <cell r="E996">
            <v>0</v>
          </cell>
          <cell r="F996">
            <v>0</v>
          </cell>
          <cell r="G996" t="str">
            <v>Koo Wee Rup Fish &amp; Chips</v>
          </cell>
          <cell r="H996">
            <v>200</v>
          </cell>
          <cell r="I996" t="str">
            <v>Food outlet</v>
          </cell>
          <cell r="J996">
            <v>1</v>
          </cell>
          <cell r="K996">
            <v>1</v>
          </cell>
          <cell r="L996">
            <v>1</v>
          </cell>
          <cell r="M996">
            <v>1</v>
          </cell>
          <cell r="N996">
            <v>1</v>
          </cell>
          <cell r="O996">
            <v>1</v>
          </cell>
          <cell r="P996">
            <v>1</v>
          </cell>
          <cell r="Q996">
            <v>1</v>
          </cell>
          <cell r="R996">
            <v>1</v>
          </cell>
          <cell r="S996">
            <v>1</v>
          </cell>
          <cell r="T996">
            <v>1</v>
          </cell>
          <cell r="U996">
            <v>1</v>
          </cell>
          <cell r="V996">
            <v>1</v>
          </cell>
          <cell r="W996">
            <v>1</v>
          </cell>
          <cell r="X996">
            <v>1</v>
          </cell>
          <cell r="Y996">
            <v>1</v>
          </cell>
          <cell r="Z996">
            <v>1</v>
          </cell>
          <cell r="AA996">
            <v>1</v>
          </cell>
          <cell r="AB996">
            <v>1</v>
          </cell>
          <cell r="AC996">
            <v>1</v>
          </cell>
        </row>
        <row r="997">
          <cell r="A997">
            <v>38</v>
          </cell>
          <cell r="B997" t="str">
            <v>Koo Wee Rup</v>
          </cell>
          <cell r="C997">
            <v>0</v>
          </cell>
          <cell r="D997">
            <v>0</v>
          </cell>
          <cell r="E997">
            <v>0</v>
          </cell>
          <cell r="F997">
            <v>0</v>
          </cell>
          <cell r="G997" t="str">
            <v>Swimming pool</v>
          </cell>
          <cell r="H997">
            <v>200</v>
          </cell>
          <cell r="I997" t="str">
            <v>Swimming pool</v>
          </cell>
          <cell r="J997">
            <v>1</v>
          </cell>
          <cell r="K997">
            <v>1</v>
          </cell>
          <cell r="L997">
            <v>1</v>
          </cell>
          <cell r="M997">
            <v>1</v>
          </cell>
          <cell r="N997">
            <v>1</v>
          </cell>
          <cell r="O997">
            <v>1</v>
          </cell>
          <cell r="P997">
            <v>1</v>
          </cell>
          <cell r="Q997">
            <v>1</v>
          </cell>
          <cell r="R997">
            <v>1</v>
          </cell>
          <cell r="S997">
            <v>1</v>
          </cell>
          <cell r="T997">
            <v>1</v>
          </cell>
          <cell r="U997">
            <v>1</v>
          </cell>
          <cell r="V997">
            <v>1</v>
          </cell>
          <cell r="W997">
            <v>1</v>
          </cell>
          <cell r="X997">
            <v>1</v>
          </cell>
          <cell r="Y997">
            <v>1</v>
          </cell>
          <cell r="Z997">
            <v>1</v>
          </cell>
          <cell r="AA997">
            <v>1</v>
          </cell>
          <cell r="AB997">
            <v>1</v>
          </cell>
          <cell r="AC997">
            <v>1</v>
          </cell>
        </row>
        <row r="998">
          <cell r="A998">
            <v>38</v>
          </cell>
          <cell r="B998" t="str">
            <v>Koo Wee Rup</v>
          </cell>
          <cell r="C998">
            <v>0</v>
          </cell>
          <cell r="D998">
            <v>0</v>
          </cell>
          <cell r="E998">
            <v>0</v>
          </cell>
          <cell r="F998">
            <v>0</v>
          </cell>
          <cell r="G998" t="str">
            <v>Sheng's Noodle</v>
          </cell>
          <cell r="H998">
            <v>200</v>
          </cell>
          <cell r="I998" t="str">
            <v>Takeaway food outlet</v>
          </cell>
          <cell r="J998">
            <v>1</v>
          </cell>
          <cell r="K998">
            <v>1</v>
          </cell>
          <cell r="L998">
            <v>1</v>
          </cell>
          <cell r="M998">
            <v>1</v>
          </cell>
          <cell r="N998">
            <v>1</v>
          </cell>
          <cell r="O998">
            <v>1</v>
          </cell>
          <cell r="P998">
            <v>1</v>
          </cell>
          <cell r="Q998">
            <v>1</v>
          </cell>
          <cell r="R998">
            <v>1</v>
          </cell>
          <cell r="S998">
            <v>1</v>
          </cell>
          <cell r="T998">
            <v>1</v>
          </cell>
          <cell r="U998">
            <v>1</v>
          </cell>
          <cell r="V998">
            <v>1</v>
          </cell>
          <cell r="W998">
            <v>1</v>
          </cell>
          <cell r="X998">
            <v>1</v>
          </cell>
          <cell r="Y998">
            <v>1</v>
          </cell>
          <cell r="Z998">
            <v>1</v>
          </cell>
          <cell r="AA998">
            <v>1</v>
          </cell>
          <cell r="AB998">
            <v>1</v>
          </cell>
          <cell r="AC998">
            <v>1</v>
          </cell>
        </row>
        <row r="999">
          <cell r="A999">
            <v>3</v>
          </cell>
          <cell r="B999" t="str">
            <v>Lang Lang</v>
          </cell>
          <cell r="C999">
            <v>0</v>
          </cell>
          <cell r="D999">
            <v>0</v>
          </cell>
          <cell r="E999">
            <v>0</v>
          </cell>
          <cell r="F999">
            <v>0</v>
          </cell>
          <cell r="G999" t="str">
            <v>Tanderry Farm</v>
          </cell>
          <cell r="H999">
            <v>200</v>
          </cell>
          <cell r="I999" t="str">
            <v>Poultry Farm</v>
          </cell>
          <cell r="J999">
            <v>1</v>
          </cell>
          <cell r="K999">
            <v>1</v>
          </cell>
          <cell r="L999">
            <v>1</v>
          </cell>
          <cell r="M999">
            <v>1</v>
          </cell>
          <cell r="N999">
            <v>1</v>
          </cell>
          <cell r="O999">
            <v>1</v>
          </cell>
          <cell r="P999">
            <v>1</v>
          </cell>
          <cell r="Q999">
            <v>1</v>
          </cell>
          <cell r="R999">
            <v>1</v>
          </cell>
          <cell r="S999">
            <v>1</v>
          </cell>
          <cell r="T999">
            <v>1</v>
          </cell>
          <cell r="U999">
            <v>1</v>
          </cell>
          <cell r="V999">
            <v>1</v>
          </cell>
          <cell r="W999">
            <v>1</v>
          </cell>
          <cell r="X999">
            <v>1</v>
          </cell>
          <cell r="Y999">
            <v>1</v>
          </cell>
          <cell r="Z999">
            <v>1</v>
          </cell>
          <cell r="AA999">
            <v>1</v>
          </cell>
          <cell r="AB999">
            <v>1</v>
          </cell>
          <cell r="AC999">
            <v>1</v>
          </cell>
        </row>
        <row r="1000">
          <cell r="A1000">
            <v>3</v>
          </cell>
          <cell r="B1000" t="str">
            <v>Lang Lang</v>
          </cell>
          <cell r="C1000">
            <v>0</v>
          </cell>
          <cell r="D1000">
            <v>0</v>
          </cell>
          <cell r="E1000">
            <v>0</v>
          </cell>
          <cell r="F1000">
            <v>0</v>
          </cell>
          <cell r="G1000" t="str">
            <v>Hargen Pty Ltd</v>
          </cell>
          <cell r="H1000">
            <v>200</v>
          </cell>
          <cell r="I1000" t="str">
            <v>Poultry Farm</v>
          </cell>
          <cell r="J1000">
            <v>1</v>
          </cell>
          <cell r="K1000">
            <v>1</v>
          </cell>
          <cell r="L1000">
            <v>1</v>
          </cell>
          <cell r="M1000">
            <v>1</v>
          </cell>
          <cell r="N1000">
            <v>1</v>
          </cell>
          <cell r="O1000">
            <v>1</v>
          </cell>
          <cell r="P1000">
            <v>1</v>
          </cell>
          <cell r="Q1000">
            <v>1</v>
          </cell>
          <cell r="R1000">
            <v>1</v>
          </cell>
          <cell r="S1000">
            <v>1</v>
          </cell>
          <cell r="T1000">
            <v>1</v>
          </cell>
          <cell r="U1000">
            <v>1</v>
          </cell>
          <cell r="V1000">
            <v>1</v>
          </cell>
          <cell r="W1000">
            <v>1</v>
          </cell>
          <cell r="X1000">
            <v>1</v>
          </cell>
          <cell r="Y1000">
            <v>1</v>
          </cell>
          <cell r="Z1000">
            <v>1</v>
          </cell>
          <cell r="AA1000">
            <v>1</v>
          </cell>
          <cell r="AB1000">
            <v>1</v>
          </cell>
          <cell r="AC1000">
            <v>1</v>
          </cell>
        </row>
        <row r="1001">
          <cell r="A1001">
            <v>3</v>
          </cell>
          <cell r="B1001" t="str">
            <v>Lang Lang</v>
          </cell>
          <cell r="C1001">
            <v>0</v>
          </cell>
          <cell r="D1001">
            <v>0</v>
          </cell>
          <cell r="E1001">
            <v>0</v>
          </cell>
          <cell r="F1001">
            <v>0</v>
          </cell>
          <cell r="G1001" t="str">
            <v>Lang Lang Fish &amp; Chips</v>
          </cell>
          <cell r="H1001">
            <v>200</v>
          </cell>
          <cell r="I1001" t="str">
            <v>Takeaway</v>
          </cell>
          <cell r="J1001">
            <v>1</v>
          </cell>
          <cell r="K1001">
            <v>1</v>
          </cell>
          <cell r="L1001">
            <v>1</v>
          </cell>
          <cell r="M1001">
            <v>1</v>
          </cell>
          <cell r="N1001">
            <v>1</v>
          </cell>
          <cell r="O1001">
            <v>1</v>
          </cell>
          <cell r="P1001">
            <v>1</v>
          </cell>
          <cell r="Q1001">
            <v>1</v>
          </cell>
          <cell r="R1001">
            <v>1</v>
          </cell>
          <cell r="S1001">
            <v>1</v>
          </cell>
          <cell r="T1001">
            <v>1</v>
          </cell>
          <cell r="U1001">
            <v>1</v>
          </cell>
          <cell r="V1001">
            <v>1</v>
          </cell>
          <cell r="W1001">
            <v>1</v>
          </cell>
          <cell r="X1001">
            <v>1</v>
          </cell>
          <cell r="Y1001">
            <v>1</v>
          </cell>
          <cell r="Z1001">
            <v>1</v>
          </cell>
          <cell r="AA1001">
            <v>1</v>
          </cell>
          <cell r="AB1001">
            <v>1</v>
          </cell>
          <cell r="AC1001">
            <v>1</v>
          </cell>
        </row>
        <row r="1002">
          <cell r="A1002">
            <v>3</v>
          </cell>
          <cell r="B1002" t="str">
            <v>Lang Lang</v>
          </cell>
          <cell r="C1002">
            <v>0</v>
          </cell>
          <cell r="D1002">
            <v>0</v>
          </cell>
          <cell r="E1002">
            <v>0</v>
          </cell>
          <cell r="F1002">
            <v>0</v>
          </cell>
          <cell r="G1002" t="str">
            <v>Palace Hotel</v>
          </cell>
          <cell r="H1002">
            <v>200</v>
          </cell>
          <cell r="I1002" t="str">
            <v>Hotel/Bistro</v>
          </cell>
          <cell r="J1002">
            <v>1</v>
          </cell>
          <cell r="K1002">
            <v>1</v>
          </cell>
          <cell r="L1002">
            <v>1</v>
          </cell>
          <cell r="M1002">
            <v>1</v>
          </cell>
          <cell r="N1002">
            <v>1</v>
          </cell>
          <cell r="O1002">
            <v>1</v>
          </cell>
          <cell r="P1002">
            <v>1</v>
          </cell>
          <cell r="Q1002">
            <v>1</v>
          </cell>
          <cell r="R1002">
            <v>1</v>
          </cell>
          <cell r="S1002">
            <v>1</v>
          </cell>
          <cell r="T1002">
            <v>1</v>
          </cell>
          <cell r="U1002">
            <v>1</v>
          </cell>
          <cell r="V1002">
            <v>1</v>
          </cell>
          <cell r="W1002">
            <v>1</v>
          </cell>
          <cell r="X1002">
            <v>1</v>
          </cell>
          <cell r="Y1002">
            <v>1</v>
          </cell>
          <cell r="Z1002">
            <v>1</v>
          </cell>
          <cell r="AA1002">
            <v>1</v>
          </cell>
          <cell r="AB1002">
            <v>1</v>
          </cell>
          <cell r="AC1002">
            <v>1</v>
          </cell>
        </row>
        <row r="1003">
          <cell r="A1003">
            <v>3</v>
          </cell>
          <cell r="B1003" t="str">
            <v>Lang Lang</v>
          </cell>
          <cell r="C1003">
            <v>0</v>
          </cell>
          <cell r="D1003">
            <v>0</v>
          </cell>
          <cell r="E1003">
            <v>0</v>
          </cell>
          <cell r="F1003">
            <v>0</v>
          </cell>
          <cell r="G1003" t="str">
            <v>Lang Lang Primary School</v>
          </cell>
          <cell r="H1003">
            <v>200</v>
          </cell>
          <cell r="I1003" t="str">
            <v>School</v>
          </cell>
          <cell r="J1003">
            <v>1</v>
          </cell>
          <cell r="K1003">
            <v>1</v>
          </cell>
          <cell r="L1003">
            <v>1</v>
          </cell>
          <cell r="M1003">
            <v>1</v>
          </cell>
          <cell r="N1003">
            <v>1</v>
          </cell>
          <cell r="O1003">
            <v>1</v>
          </cell>
          <cell r="P1003">
            <v>1</v>
          </cell>
          <cell r="Q1003">
            <v>1</v>
          </cell>
          <cell r="R1003">
            <v>1</v>
          </cell>
          <cell r="S1003">
            <v>1</v>
          </cell>
          <cell r="T1003">
            <v>1</v>
          </cell>
          <cell r="U1003">
            <v>1</v>
          </cell>
          <cell r="V1003">
            <v>1</v>
          </cell>
          <cell r="W1003">
            <v>1</v>
          </cell>
          <cell r="X1003">
            <v>1</v>
          </cell>
          <cell r="Y1003">
            <v>1</v>
          </cell>
          <cell r="Z1003">
            <v>1</v>
          </cell>
          <cell r="AA1003">
            <v>1</v>
          </cell>
          <cell r="AB1003">
            <v>1</v>
          </cell>
          <cell r="AC1003">
            <v>1</v>
          </cell>
        </row>
        <row r="1004">
          <cell r="A1004">
            <v>3</v>
          </cell>
          <cell r="B1004" t="str">
            <v>Lang Lang</v>
          </cell>
          <cell r="C1004">
            <v>0</v>
          </cell>
          <cell r="D1004">
            <v>0</v>
          </cell>
          <cell r="E1004">
            <v>0</v>
          </cell>
          <cell r="F1004">
            <v>0</v>
          </cell>
          <cell r="G1004" t="str">
            <v>Westernport Childcare Centre</v>
          </cell>
          <cell r="H1004">
            <v>200</v>
          </cell>
          <cell r="I1004" t="str">
            <v>Childcare</v>
          </cell>
          <cell r="J1004">
            <v>1</v>
          </cell>
          <cell r="K1004">
            <v>1</v>
          </cell>
          <cell r="L1004">
            <v>1</v>
          </cell>
          <cell r="M1004">
            <v>1</v>
          </cell>
          <cell r="N1004">
            <v>1</v>
          </cell>
          <cell r="O1004">
            <v>1</v>
          </cell>
          <cell r="P1004">
            <v>1</v>
          </cell>
          <cell r="Q1004">
            <v>1</v>
          </cell>
          <cell r="R1004">
            <v>1</v>
          </cell>
          <cell r="S1004">
            <v>1</v>
          </cell>
          <cell r="T1004">
            <v>1</v>
          </cell>
          <cell r="U1004">
            <v>1</v>
          </cell>
          <cell r="V1004">
            <v>1</v>
          </cell>
          <cell r="W1004">
            <v>1</v>
          </cell>
          <cell r="X1004">
            <v>1</v>
          </cell>
          <cell r="Y1004">
            <v>1</v>
          </cell>
          <cell r="Z1004">
            <v>1</v>
          </cell>
          <cell r="AA1004">
            <v>1</v>
          </cell>
          <cell r="AB1004">
            <v>1</v>
          </cell>
          <cell r="AC1004">
            <v>1</v>
          </cell>
        </row>
        <row r="1005">
          <cell r="A1005">
            <v>3</v>
          </cell>
          <cell r="B1005" t="str">
            <v>Lang Lang</v>
          </cell>
          <cell r="C1005">
            <v>0</v>
          </cell>
          <cell r="D1005">
            <v>0</v>
          </cell>
          <cell r="E1005">
            <v>0</v>
          </cell>
          <cell r="F1005">
            <v>0</v>
          </cell>
          <cell r="G1005" t="str">
            <v>Lang Lang Pre School</v>
          </cell>
          <cell r="H1005">
            <v>200</v>
          </cell>
          <cell r="I1005" t="str">
            <v>Preschool</v>
          </cell>
          <cell r="J1005">
            <v>1</v>
          </cell>
          <cell r="K1005">
            <v>1</v>
          </cell>
          <cell r="L1005">
            <v>1</v>
          </cell>
          <cell r="M1005">
            <v>1</v>
          </cell>
          <cell r="N1005">
            <v>1</v>
          </cell>
          <cell r="O1005">
            <v>1</v>
          </cell>
          <cell r="P1005">
            <v>1</v>
          </cell>
          <cell r="Q1005">
            <v>1</v>
          </cell>
          <cell r="R1005">
            <v>1</v>
          </cell>
          <cell r="S1005">
            <v>1</v>
          </cell>
          <cell r="T1005">
            <v>1</v>
          </cell>
          <cell r="U1005">
            <v>1</v>
          </cell>
          <cell r="V1005">
            <v>1</v>
          </cell>
          <cell r="W1005">
            <v>1</v>
          </cell>
          <cell r="X1005">
            <v>1</v>
          </cell>
          <cell r="Y1005">
            <v>1</v>
          </cell>
          <cell r="Z1005">
            <v>1</v>
          </cell>
          <cell r="AA1005">
            <v>1</v>
          </cell>
          <cell r="AB1005">
            <v>1</v>
          </cell>
          <cell r="AC1005">
            <v>1</v>
          </cell>
        </row>
        <row r="1006">
          <cell r="A1006">
            <v>3</v>
          </cell>
          <cell r="B1006" t="str">
            <v>Lang Lang</v>
          </cell>
          <cell r="C1006">
            <v>0</v>
          </cell>
          <cell r="D1006">
            <v>0</v>
          </cell>
          <cell r="E1006">
            <v>0</v>
          </cell>
          <cell r="F1006">
            <v>0</v>
          </cell>
          <cell r="G1006" t="str">
            <v>Paul King Trading</v>
          </cell>
          <cell r="H1006">
            <v>200</v>
          </cell>
          <cell r="I1006" t="str">
            <v>Retail</v>
          </cell>
          <cell r="J1006">
            <v>1</v>
          </cell>
          <cell r="K1006">
            <v>1</v>
          </cell>
          <cell r="L1006">
            <v>1</v>
          </cell>
          <cell r="M1006">
            <v>1</v>
          </cell>
          <cell r="N1006">
            <v>1</v>
          </cell>
          <cell r="O1006">
            <v>1</v>
          </cell>
          <cell r="P1006">
            <v>1</v>
          </cell>
          <cell r="Q1006">
            <v>1</v>
          </cell>
          <cell r="R1006">
            <v>1</v>
          </cell>
          <cell r="S1006">
            <v>1</v>
          </cell>
          <cell r="T1006">
            <v>1</v>
          </cell>
          <cell r="U1006">
            <v>1</v>
          </cell>
          <cell r="V1006">
            <v>1</v>
          </cell>
          <cell r="W1006">
            <v>1</v>
          </cell>
          <cell r="X1006">
            <v>1</v>
          </cell>
          <cell r="Y1006">
            <v>1</v>
          </cell>
          <cell r="Z1006">
            <v>1</v>
          </cell>
          <cell r="AA1006">
            <v>1</v>
          </cell>
          <cell r="AB1006">
            <v>1</v>
          </cell>
          <cell r="AC1006">
            <v>1</v>
          </cell>
        </row>
        <row r="1007">
          <cell r="A1007">
            <v>22</v>
          </cell>
          <cell r="B1007" t="str">
            <v>Upper Beaconsfield</v>
          </cell>
          <cell r="C1007">
            <v>0</v>
          </cell>
          <cell r="D1007">
            <v>0</v>
          </cell>
          <cell r="E1007">
            <v>0</v>
          </cell>
          <cell r="F1007">
            <v>0</v>
          </cell>
          <cell r="G1007" t="str">
            <v>Pine Grove Hotel</v>
          </cell>
          <cell r="H1007">
            <v>200</v>
          </cell>
          <cell r="I1007" t="str">
            <v>Restaurant</v>
          </cell>
          <cell r="J1007">
            <v>1</v>
          </cell>
          <cell r="K1007">
            <v>1</v>
          </cell>
          <cell r="L1007">
            <v>1</v>
          </cell>
          <cell r="M1007">
            <v>1</v>
          </cell>
          <cell r="N1007">
            <v>1</v>
          </cell>
          <cell r="O1007">
            <v>1</v>
          </cell>
          <cell r="P1007">
            <v>1</v>
          </cell>
          <cell r="Q1007">
            <v>1</v>
          </cell>
          <cell r="R1007">
            <v>1</v>
          </cell>
          <cell r="S1007">
            <v>1</v>
          </cell>
          <cell r="T1007">
            <v>1</v>
          </cell>
          <cell r="U1007">
            <v>1</v>
          </cell>
          <cell r="V1007">
            <v>1</v>
          </cell>
          <cell r="W1007">
            <v>1</v>
          </cell>
          <cell r="X1007">
            <v>1</v>
          </cell>
          <cell r="Y1007">
            <v>1</v>
          </cell>
          <cell r="Z1007">
            <v>1</v>
          </cell>
          <cell r="AA1007">
            <v>1</v>
          </cell>
          <cell r="AB1007">
            <v>1</v>
          </cell>
          <cell r="AC1007">
            <v>1</v>
          </cell>
        </row>
        <row r="1008">
          <cell r="A1008">
            <v>22</v>
          </cell>
          <cell r="B1008" t="str">
            <v>Upper Beaconsfield</v>
          </cell>
          <cell r="C1008">
            <v>0</v>
          </cell>
          <cell r="D1008">
            <v>0</v>
          </cell>
          <cell r="E1008">
            <v>0</v>
          </cell>
          <cell r="F1008">
            <v>0</v>
          </cell>
          <cell r="G1008" t="str">
            <v>Glendower Kartoffel House</v>
          </cell>
          <cell r="H1008">
            <v>200</v>
          </cell>
          <cell r="I1008" t="str">
            <v>Restaurant</v>
          </cell>
          <cell r="J1008">
            <v>1</v>
          </cell>
          <cell r="K1008">
            <v>1</v>
          </cell>
          <cell r="L1008">
            <v>1</v>
          </cell>
          <cell r="M1008">
            <v>1</v>
          </cell>
          <cell r="N1008">
            <v>1</v>
          </cell>
          <cell r="O1008">
            <v>1</v>
          </cell>
          <cell r="P1008">
            <v>1</v>
          </cell>
          <cell r="Q1008">
            <v>1</v>
          </cell>
          <cell r="R1008">
            <v>1</v>
          </cell>
          <cell r="S1008">
            <v>1</v>
          </cell>
          <cell r="T1008">
            <v>1</v>
          </cell>
          <cell r="U1008">
            <v>1</v>
          </cell>
          <cell r="V1008">
            <v>1</v>
          </cell>
          <cell r="W1008">
            <v>1</v>
          </cell>
          <cell r="X1008">
            <v>1</v>
          </cell>
          <cell r="Y1008">
            <v>1</v>
          </cell>
          <cell r="Z1008">
            <v>1</v>
          </cell>
          <cell r="AA1008">
            <v>1</v>
          </cell>
          <cell r="AB1008">
            <v>1</v>
          </cell>
          <cell r="AC1008">
            <v>1</v>
          </cell>
        </row>
        <row r="1009">
          <cell r="A1009">
            <v>22</v>
          </cell>
          <cell r="B1009" t="str">
            <v>Upper Beaconsfield</v>
          </cell>
          <cell r="C1009">
            <v>0</v>
          </cell>
          <cell r="D1009">
            <v>0</v>
          </cell>
          <cell r="E1009">
            <v>0</v>
          </cell>
          <cell r="F1009">
            <v>0</v>
          </cell>
          <cell r="G1009" t="str">
            <v>Ttekceba Bed and Breakfast</v>
          </cell>
          <cell r="H1009">
            <v>200</v>
          </cell>
          <cell r="I1009" t="str">
            <v>Accommodation</v>
          </cell>
          <cell r="J1009">
            <v>1</v>
          </cell>
          <cell r="K1009">
            <v>1</v>
          </cell>
          <cell r="L1009">
            <v>1</v>
          </cell>
          <cell r="M1009">
            <v>1</v>
          </cell>
          <cell r="N1009">
            <v>1</v>
          </cell>
          <cell r="O1009">
            <v>1</v>
          </cell>
          <cell r="P1009">
            <v>1</v>
          </cell>
          <cell r="Q1009">
            <v>1</v>
          </cell>
          <cell r="R1009">
            <v>1</v>
          </cell>
          <cell r="S1009">
            <v>1</v>
          </cell>
          <cell r="T1009">
            <v>1</v>
          </cell>
          <cell r="U1009">
            <v>1</v>
          </cell>
          <cell r="V1009">
            <v>1</v>
          </cell>
          <cell r="W1009">
            <v>1</v>
          </cell>
          <cell r="X1009">
            <v>1</v>
          </cell>
          <cell r="Y1009">
            <v>1</v>
          </cell>
          <cell r="Z1009">
            <v>1</v>
          </cell>
          <cell r="AA1009">
            <v>1</v>
          </cell>
          <cell r="AB1009">
            <v>1</v>
          </cell>
          <cell r="AC1009">
            <v>1</v>
          </cell>
        </row>
        <row r="1010">
          <cell r="A1010">
            <v>22</v>
          </cell>
          <cell r="B1010" t="str">
            <v>Upper Beaconsfield</v>
          </cell>
          <cell r="C1010">
            <v>0</v>
          </cell>
          <cell r="D1010">
            <v>0</v>
          </cell>
          <cell r="E1010">
            <v>0</v>
          </cell>
          <cell r="F1010">
            <v>0</v>
          </cell>
          <cell r="G1010" t="str">
            <v>The Hind Quarter Steakhouse</v>
          </cell>
          <cell r="H1010">
            <v>200</v>
          </cell>
          <cell r="I1010" t="str">
            <v>Restaurant</v>
          </cell>
          <cell r="J1010">
            <v>1</v>
          </cell>
          <cell r="K1010">
            <v>1</v>
          </cell>
          <cell r="L1010">
            <v>1</v>
          </cell>
          <cell r="M1010">
            <v>1</v>
          </cell>
          <cell r="N1010">
            <v>1</v>
          </cell>
          <cell r="O1010">
            <v>1</v>
          </cell>
          <cell r="P1010">
            <v>1</v>
          </cell>
          <cell r="Q1010">
            <v>1</v>
          </cell>
          <cell r="R1010">
            <v>1</v>
          </cell>
          <cell r="S1010">
            <v>1</v>
          </cell>
          <cell r="T1010">
            <v>1</v>
          </cell>
          <cell r="U1010">
            <v>1</v>
          </cell>
          <cell r="V1010">
            <v>1</v>
          </cell>
          <cell r="W1010">
            <v>1</v>
          </cell>
          <cell r="X1010">
            <v>1</v>
          </cell>
          <cell r="Y1010">
            <v>1</v>
          </cell>
          <cell r="Z1010">
            <v>1</v>
          </cell>
          <cell r="AA1010">
            <v>1</v>
          </cell>
          <cell r="AB1010">
            <v>1</v>
          </cell>
          <cell r="AC1010">
            <v>1</v>
          </cell>
        </row>
        <row r="1011">
          <cell r="A1011">
            <v>22</v>
          </cell>
          <cell r="B1011" t="str">
            <v>Upper Beaconsfield</v>
          </cell>
          <cell r="C1011">
            <v>0</v>
          </cell>
          <cell r="D1011">
            <v>0</v>
          </cell>
          <cell r="E1011">
            <v>0</v>
          </cell>
          <cell r="F1011">
            <v>0</v>
          </cell>
          <cell r="G1011" t="str">
            <v>Beaconhills Uppercrust</v>
          </cell>
          <cell r="H1011">
            <v>200</v>
          </cell>
          <cell r="I1011" t="str">
            <v>Takeaway food</v>
          </cell>
          <cell r="J1011">
            <v>1</v>
          </cell>
          <cell r="K1011">
            <v>1</v>
          </cell>
          <cell r="L1011">
            <v>1</v>
          </cell>
          <cell r="M1011">
            <v>1</v>
          </cell>
          <cell r="N1011">
            <v>1</v>
          </cell>
          <cell r="O1011">
            <v>1</v>
          </cell>
          <cell r="P1011">
            <v>1</v>
          </cell>
          <cell r="Q1011">
            <v>1</v>
          </cell>
          <cell r="R1011">
            <v>1</v>
          </cell>
          <cell r="S1011">
            <v>1</v>
          </cell>
          <cell r="T1011">
            <v>1</v>
          </cell>
          <cell r="U1011">
            <v>1</v>
          </cell>
          <cell r="V1011">
            <v>1</v>
          </cell>
          <cell r="W1011">
            <v>1</v>
          </cell>
          <cell r="X1011">
            <v>1</v>
          </cell>
          <cell r="Y1011">
            <v>1</v>
          </cell>
          <cell r="Z1011">
            <v>1</v>
          </cell>
          <cell r="AA1011">
            <v>1</v>
          </cell>
          <cell r="AB1011">
            <v>1</v>
          </cell>
          <cell r="AC1011">
            <v>1</v>
          </cell>
        </row>
        <row r="1012">
          <cell r="A1012">
            <v>22</v>
          </cell>
          <cell r="B1012" t="str">
            <v>Upper Beaconsfield</v>
          </cell>
          <cell r="C1012">
            <v>0</v>
          </cell>
          <cell r="D1012">
            <v>0</v>
          </cell>
          <cell r="E1012">
            <v>0</v>
          </cell>
          <cell r="F1012">
            <v>0</v>
          </cell>
          <cell r="G1012" t="str">
            <v>Upper Beaconsfield Milk Bar</v>
          </cell>
          <cell r="H1012">
            <v>200</v>
          </cell>
          <cell r="I1012" t="str">
            <v>Milk Bar</v>
          </cell>
          <cell r="J1012">
            <v>1</v>
          </cell>
          <cell r="K1012">
            <v>1</v>
          </cell>
          <cell r="L1012">
            <v>1</v>
          </cell>
          <cell r="M1012">
            <v>1</v>
          </cell>
          <cell r="N1012">
            <v>1</v>
          </cell>
          <cell r="O1012">
            <v>1</v>
          </cell>
          <cell r="P1012">
            <v>1</v>
          </cell>
          <cell r="Q1012">
            <v>1</v>
          </cell>
          <cell r="R1012">
            <v>1</v>
          </cell>
          <cell r="S1012">
            <v>1</v>
          </cell>
          <cell r="T1012">
            <v>1</v>
          </cell>
          <cell r="U1012">
            <v>1</v>
          </cell>
          <cell r="V1012">
            <v>1</v>
          </cell>
          <cell r="W1012">
            <v>1</v>
          </cell>
          <cell r="X1012">
            <v>1</v>
          </cell>
          <cell r="Y1012">
            <v>1</v>
          </cell>
          <cell r="Z1012">
            <v>1</v>
          </cell>
          <cell r="AA1012">
            <v>1</v>
          </cell>
          <cell r="AB1012">
            <v>1</v>
          </cell>
          <cell r="AC1012">
            <v>1</v>
          </cell>
        </row>
        <row r="1013">
          <cell r="A1013">
            <v>22</v>
          </cell>
          <cell r="B1013" t="str">
            <v>Upper Beaconsfield</v>
          </cell>
          <cell r="C1013">
            <v>0</v>
          </cell>
          <cell r="D1013">
            <v>0</v>
          </cell>
          <cell r="E1013">
            <v>0</v>
          </cell>
          <cell r="F1013">
            <v>0</v>
          </cell>
          <cell r="G1013" t="str">
            <v>Yallanbee Ridge B&amp;B</v>
          </cell>
          <cell r="H1013">
            <v>200</v>
          </cell>
          <cell r="I1013" t="str">
            <v>Tourist Accommodation</v>
          </cell>
          <cell r="J1013">
            <v>1</v>
          </cell>
          <cell r="K1013">
            <v>1</v>
          </cell>
          <cell r="L1013">
            <v>1</v>
          </cell>
          <cell r="M1013">
            <v>1</v>
          </cell>
          <cell r="N1013">
            <v>1</v>
          </cell>
          <cell r="O1013">
            <v>1</v>
          </cell>
          <cell r="P1013">
            <v>1</v>
          </cell>
          <cell r="Q1013">
            <v>1</v>
          </cell>
          <cell r="R1013">
            <v>1</v>
          </cell>
          <cell r="S1013">
            <v>1</v>
          </cell>
          <cell r="T1013">
            <v>1</v>
          </cell>
          <cell r="U1013">
            <v>1</v>
          </cell>
          <cell r="V1013">
            <v>1</v>
          </cell>
          <cell r="W1013">
            <v>1</v>
          </cell>
          <cell r="X1013">
            <v>1</v>
          </cell>
          <cell r="Y1013">
            <v>1</v>
          </cell>
          <cell r="Z1013">
            <v>1</v>
          </cell>
          <cell r="AA1013">
            <v>1</v>
          </cell>
          <cell r="AB1013">
            <v>1</v>
          </cell>
          <cell r="AC1013">
            <v>1</v>
          </cell>
        </row>
        <row r="1014">
          <cell r="A1014">
            <v>22</v>
          </cell>
          <cell r="B1014" t="str">
            <v>Upper Beaconsfield</v>
          </cell>
          <cell r="C1014">
            <v>0</v>
          </cell>
          <cell r="D1014">
            <v>0</v>
          </cell>
          <cell r="E1014">
            <v>0</v>
          </cell>
          <cell r="F1014">
            <v>0</v>
          </cell>
          <cell r="G1014" t="str">
            <v>Upper Beaconsfield Community Centre</v>
          </cell>
          <cell r="H1014">
            <v>200</v>
          </cell>
          <cell r="I1014" t="str">
            <v>Community Centre</v>
          </cell>
          <cell r="J1014">
            <v>1</v>
          </cell>
          <cell r="K1014">
            <v>1</v>
          </cell>
          <cell r="L1014">
            <v>1</v>
          </cell>
          <cell r="M1014">
            <v>1</v>
          </cell>
          <cell r="N1014">
            <v>1</v>
          </cell>
          <cell r="O1014">
            <v>1</v>
          </cell>
          <cell r="P1014">
            <v>1</v>
          </cell>
          <cell r="Q1014">
            <v>1</v>
          </cell>
          <cell r="R1014">
            <v>1</v>
          </cell>
          <cell r="S1014">
            <v>1</v>
          </cell>
          <cell r="T1014">
            <v>1</v>
          </cell>
          <cell r="U1014">
            <v>1</v>
          </cell>
          <cell r="V1014">
            <v>1</v>
          </cell>
          <cell r="W1014">
            <v>1</v>
          </cell>
          <cell r="X1014">
            <v>1</v>
          </cell>
          <cell r="Y1014">
            <v>1</v>
          </cell>
          <cell r="Z1014">
            <v>1</v>
          </cell>
          <cell r="AA1014">
            <v>1</v>
          </cell>
          <cell r="AB1014">
            <v>1</v>
          </cell>
          <cell r="AC1014">
            <v>1</v>
          </cell>
        </row>
        <row r="1015">
          <cell r="A1015">
            <v>22</v>
          </cell>
          <cell r="B1015" t="str">
            <v>Upper Beaconsfield</v>
          </cell>
          <cell r="C1015">
            <v>0</v>
          </cell>
          <cell r="D1015">
            <v>0</v>
          </cell>
          <cell r="E1015">
            <v>0</v>
          </cell>
          <cell r="F1015">
            <v>0</v>
          </cell>
          <cell r="G1015" t="str">
            <v>Salisbury House Aged Care Facility</v>
          </cell>
          <cell r="H1015">
            <v>200</v>
          </cell>
          <cell r="I1015" t="str">
            <v>Aged Care Facility</v>
          </cell>
          <cell r="J1015">
            <v>1</v>
          </cell>
          <cell r="K1015">
            <v>1</v>
          </cell>
          <cell r="L1015">
            <v>1</v>
          </cell>
          <cell r="M1015">
            <v>1</v>
          </cell>
          <cell r="N1015">
            <v>1</v>
          </cell>
          <cell r="O1015">
            <v>1</v>
          </cell>
          <cell r="P1015">
            <v>1</v>
          </cell>
          <cell r="Q1015">
            <v>1</v>
          </cell>
          <cell r="R1015">
            <v>1</v>
          </cell>
          <cell r="S1015">
            <v>1</v>
          </cell>
          <cell r="T1015">
            <v>1</v>
          </cell>
          <cell r="U1015">
            <v>1</v>
          </cell>
          <cell r="V1015">
            <v>1</v>
          </cell>
          <cell r="W1015">
            <v>1</v>
          </cell>
          <cell r="X1015">
            <v>1</v>
          </cell>
          <cell r="Y1015">
            <v>1</v>
          </cell>
          <cell r="Z1015">
            <v>1</v>
          </cell>
          <cell r="AA1015">
            <v>1</v>
          </cell>
          <cell r="AB1015">
            <v>1</v>
          </cell>
          <cell r="AC1015">
            <v>1</v>
          </cell>
        </row>
        <row r="1016">
          <cell r="A1016">
            <v>22</v>
          </cell>
          <cell r="B1016" t="str">
            <v>Upper Beaconsfield</v>
          </cell>
          <cell r="C1016">
            <v>0</v>
          </cell>
          <cell r="D1016">
            <v>0</v>
          </cell>
          <cell r="E1016">
            <v>0</v>
          </cell>
          <cell r="F1016">
            <v>0</v>
          </cell>
          <cell r="G1016" t="str">
            <v>Beaconhills Golf Club</v>
          </cell>
          <cell r="H1016">
            <v>200</v>
          </cell>
          <cell r="I1016" t="str">
            <v>Golf course &amp; clubhouse</v>
          </cell>
          <cell r="J1016">
            <v>1</v>
          </cell>
          <cell r="K1016">
            <v>1</v>
          </cell>
          <cell r="L1016">
            <v>1</v>
          </cell>
          <cell r="M1016">
            <v>1</v>
          </cell>
          <cell r="N1016">
            <v>1</v>
          </cell>
          <cell r="O1016">
            <v>1</v>
          </cell>
          <cell r="P1016">
            <v>1</v>
          </cell>
          <cell r="Q1016">
            <v>1</v>
          </cell>
          <cell r="R1016">
            <v>1</v>
          </cell>
          <cell r="S1016">
            <v>1</v>
          </cell>
          <cell r="T1016">
            <v>1</v>
          </cell>
          <cell r="U1016">
            <v>1</v>
          </cell>
          <cell r="V1016">
            <v>1</v>
          </cell>
          <cell r="W1016">
            <v>1</v>
          </cell>
          <cell r="X1016">
            <v>1</v>
          </cell>
          <cell r="Y1016">
            <v>1</v>
          </cell>
          <cell r="Z1016">
            <v>1</v>
          </cell>
          <cell r="AA1016">
            <v>1</v>
          </cell>
          <cell r="AB1016">
            <v>1</v>
          </cell>
          <cell r="AC1016">
            <v>1</v>
          </cell>
        </row>
      </sheetData>
      <sheetData sheetId="18" refreshError="1"/>
      <sheetData sheetId="19" refreshError="1">
        <row r="1">
          <cell r="A1" t="str">
            <v>Code</v>
          </cell>
          <cell r="B1" t="str">
            <v>Township</v>
          </cell>
          <cell r="C1" t="str">
            <v>User Group1</v>
          </cell>
          <cell r="D1" t="str">
            <v>Sub Group1</v>
          </cell>
          <cell r="E1" t="str">
            <v>User Group2</v>
          </cell>
          <cell r="F1" t="str">
            <v xml:space="preserve"> User Group2 Sub Group1</v>
          </cell>
          <cell r="G1" t="str">
            <v>Year1</v>
          </cell>
          <cell r="H1" t="str">
            <v>Year2</v>
          </cell>
          <cell r="I1" t="str">
            <v>Year3</v>
          </cell>
          <cell r="J1" t="str">
            <v>Year4</v>
          </cell>
          <cell r="K1" t="str">
            <v>Year5</v>
          </cell>
          <cell r="L1" t="str">
            <v>Year6</v>
          </cell>
          <cell r="M1" t="str">
            <v>Year7</v>
          </cell>
          <cell r="N1" t="str">
            <v>Year8</v>
          </cell>
          <cell r="O1" t="str">
            <v>Year9</v>
          </cell>
          <cell r="P1" t="str">
            <v>Year10</v>
          </cell>
          <cell r="Q1" t="str">
            <v>Year11</v>
          </cell>
          <cell r="R1" t="str">
            <v>Year12</v>
          </cell>
          <cell r="S1" t="str">
            <v>Year13</v>
          </cell>
          <cell r="T1" t="str">
            <v>Year14</v>
          </cell>
          <cell r="U1" t="str">
            <v>Year15</v>
          </cell>
          <cell r="V1" t="str">
            <v>Year16</v>
          </cell>
          <cell r="W1" t="str">
            <v>Year17</v>
          </cell>
          <cell r="X1" t="str">
            <v>Year18</v>
          </cell>
          <cell r="Y1" t="str">
            <v>Year19</v>
          </cell>
          <cell r="Z1" t="str">
            <v>Year20</v>
          </cell>
        </row>
        <row r="2">
          <cell r="A2">
            <v>11</v>
          </cell>
          <cell r="B2" t="str">
            <v>Woori Yallock</v>
          </cell>
          <cell r="C2">
            <v>115</v>
          </cell>
          <cell r="D2">
            <v>0</v>
          </cell>
          <cell r="E2">
            <v>201</v>
          </cell>
          <cell r="F2">
            <v>0</v>
          </cell>
          <cell r="G2">
            <v>842</v>
          </cell>
          <cell r="H2">
            <v>5256</v>
          </cell>
          <cell r="I2">
            <v>9048</v>
          </cell>
          <cell r="J2">
            <v>11556</v>
          </cell>
          <cell r="K2">
            <v>12780</v>
          </cell>
          <cell r="L2">
            <v>13604</v>
          </cell>
          <cell r="M2">
            <v>13902</v>
          </cell>
          <cell r="N2">
            <v>14090</v>
          </cell>
          <cell r="O2">
            <v>14278</v>
          </cell>
          <cell r="P2">
            <v>14466</v>
          </cell>
          <cell r="Q2">
            <v>14654</v>
          </cell>
          <cell r="R2">
            <v>14748</v>
          </cell>
          <cell r="S2">
            <v>14748</v>
          </cell>
          <cell r="T2">
            <v>14748</v>
          </cell>
          <cell r="U2">
            <v>14748</v>
          </cell>
          <cell r="V2">
            <v>14748</v>
          </cell>
          <cell r="W2">
            <v>14748</v>
          </cell>
          <cell r="X2">
            <v>14748</v>
          </cell>
          <cell r="Y2">
            <v>14748</v>
          </cell>
          <cell r="Z2">
            <v>14748</v>
          </cell>
        </row>
        <row r="3">
          <cell r="A3">
            <v>16</v>
          </cell>
          <cell r="B3" t="str">
            <v>Yarra Glen</v>
          </cell>
          <cell r="C3">
            <v>115</v>
          </cell>
          <cell r="D3">
            <v>0</v>
          </cell>
          <cell r="E3">
            <v>201</v>
          </cell>
          <cell r="F3">
            <v>0</v>
          </cell>
          <cell r="G3">
            <v>525</v>
          </cell>
          <cell r="H3">
            <v>3264</v>
          </cell>
          <cell r="I3">
            <v>5592</v>
          </cell>
          <cell r="J3">
            <v>6982</v>
          </cell>
          <cell r="K3">
            <v>7434</v>
          </cell>
          <cell r="L3">
            <v>7774</v>
          </cell>
          <cell r="M3">
            <v>7924</v>
          </cell>
          <cell r="N3">
            <v>7996</v>
          </cell>
          <cell r="O3">
            <v>8068</v>
          </cell>
          <cell r="P3">
            <v>8140</v>
          </cell>
          <cell r="Q3">
            <v>8212</v>
          </cell>
          <cell r="R3">
            <v>8248</v>
          </cell>
          <cell r="S3">
            <v>8248</v>
          </cell>
          <cell r="T3">
            <v>8248</v>
          </cell>
          <cell r="U3">
            <v>8248</v>
          </cell>
          <cell r="V3">
            <v>8248</v>
          </cell>
          <cell r="W3">
            <v>8248</v>
          </cell>
          <cell r="X3">
            <v>8248</v>
          </cell>
          <cell r="Y3">
            <v>8248</v>
          </cell>
          <cell r="Z3">
            <v>8248</v>
          </cell>
        </row>
        <row r="4">
          <cell r="A4">
            <v>26</v>
          </cell>
          <cell r="B4" t="str">
            <v>Seville</v>
          </cell>
          <cell r="C4">
            <v>115</v>
          </cell>
          <cell r="D4">
            <v>0</v>
          </cell>
          <cell r="E4">
            <v>201</v>
          </cell>
          <cell r="F4">
            <v>0</v>
          </cell>
          <cell r="G4">
            <v>550</v>
          </cell>
          <cell r="H4">
            <v>3418</v>
          </cell>
          <cell r="I4">
            <v>5884</v>
          </cell>
          <cell r="J4">
            <v>7584</v>
          </cell>
          <cell r="K4">
            <v>8504</v>
          </cell>
          <cell r="L4">
            <v>9088</v>
          </cell>
          <cell r="M4">
            <v>9254</v>
          </cell>
          <cell r="N4">
            <v>9354</v>
          </cell>
          <cell r="O4">
            <v>9454</v>
          </cell>
          <cell r="P4">
            <v>9554</v>
          </cell>
          <cell r="Q4">
            <v>9654</v>
          </cell>
          <cell r="R4">
            <v>9704</v>
          </cell>
          <cell r="S4">
            <v>9704</v>
          </cell>
          <cell r="T4">
            <v>9704</v>
          </cell>
          <cell r="U4">
            <v>9704</v>
          </cell>
          <cell r="V4">
            <v>9704</v>
          </cell>
          <cell r="W4">
            <v>9704</v>
          </cell>
          <cell r="X4">
            <v>9704</v>
          </cell>
          <cell r="Y4">
            <v>9704</v>
          </cell>
          <cell r="Z4">
            <v>9704</v>
          </cell>
        </row>
        <row r="5">
          <cell r="A5">
            <v>33</v>
          </cell>
          <cell r="B5" t="str">
            <v>Wandin</v>
          </cell>
          <cell r="C5">
            <v>115</v>
          </cell>
          <cell r="D5">
            <v>0</v>
          </cell>
          <cell r="E5">
            <v>201</v>
          </cell>
          <cell r="F5">
            <v>0</v>
          </cell>
          <cell r="G5">
            <v>889</v>
          </cell>
          <cell r="H5">
            <v>5502</v>
          </cell>
          <cell r="I5">
            <v>9424</v>
          </cell>
          <cell r="J5">
            <v>11950</v>
          </cell>
          <cell r="K5">
            <v>13050</v>
          </cell>
          <cell r="L5">
            <v>13782</v>
          </cell>
          <cell r="M5">
            <v>14096</v>
          </cell>
          <cell r="N5">
            <v>14360</v>
          </cell>
          <cell r="O5">
            <v>14624</v>
          </cell>
          <cell r="P5">
            <v>14888</v>
          </cell>
          <cell r="Q5">
            <v>15152</v>
          </cell>
          <cell r="R5">
            <v>15284</v>
          </cell>
          <cell r="S5">
            <v>15284</v>
          </cell>
          <cell r="T5">
            <v>15284</v>
          </cell>
          <cell r="U5">
            <v>15284</v>
          </cell>
          <cell r="V5">
            <v>15284</v>
          </cell>
          <cell r="W5">
            <v>15284</v>
          </cell>
          <cell r="X5">
            <v>15284</v>
          </cell>
          <cell r="Y5">
            <v>15284</v>
          </cell>
          <cell r="Z5">
            <v>15284</v>
          </cell>
        </row>
        <row r="6">
          <cell r="A6">
            <v>42</v>
          </cell>
          <cell r="B6" t="str">
            <v>Launching Place</v>
          </cell>
          <cell r="C6">
            <v>115</v>
          </cell>
          <cell r="D6">
            <v>0</v>
          </cell>
          <cell r="E6">
            <v>201</v>
          </cell>
          <cell r="F6">
            <v>0</v>
          </cell>
          <cell r="G6">
            <v>527</v>
          </cell>
          <cell r="H6">
            <v>3292</v>
          </cell>
          <cell r="I6">
            <v>5662</v>
          </cell>
          <cell r="J6">
            <v>7236</v>
          </cell>
          <cell r="K6">
            <v>8028</v>
          </cell>
          <cell r="L6">
            <v>8548</v>
          </cell>
          <cell r="M6">
            <v>8714</v>
          </cell>
          <cell r="N6">
            <v>8814</v>
          </cell>
          <cell r="O6">
            <v>8914</v>
          </cell>
          <cell r="P6">
            <v>9014</v>
          </cell>
          <cell r="Q6">
            <v>9114</v>
          </cell>
          <cell r="R6">
            <v>9164</v>
          </cell>
          <cell r="S6">
            <v>9164</v>
          </cell>
          <cell r="T6">
            <v>9164</v>
          </cell>
          <cell r="U6">
            <v>9164</v>
          </cell>
          <cell r="V6">
            <v>9164</v>
          </cell>
          <cell r="W6">
            <v>9164</v>
          </cell>
          <cell r="X6">
            <v>9164</v>
          </cell>
          <cell r="Y6">
            <v>9164</v>
          </cell>
          <cell r="Z6">
            <v>9164</v>
          </cell>
        </row>
        <row r="7">
          <cell r="A7">
            <v>51</v>
          </cell>
          <cell r="B7" t="str">
            <v>Yarra Junction</v>
          </cell>
          <cell r="C7">
            <v>115</v>
          </cell>
          <cell r="D7">
            <v>0</v>
          </cell>
          <cell r="E7">
            <v>201</v>
          </cell>
          <cell r="F7">
            <v>0</v>
          </cell>
          <cell r="G7">
            <v>449</v>
          </cell>
          <cell r="H7">
            <v>2840</v>
          </cell>
          <cell r="I7">
            <v>4914</v>
          </cell>
          <cell r="J7">
            <v>6204</v>
          </cell>
          <cell r="K7">
            <v>6724</v>
          </cell>
          <cell r="L7">
            <v>7100</v>
          </cell>
          <cell r="M7">
            <v>7264</v>
          </cell>
          <cell r="N7">
            <v>7360</v>
          </cell>
          <cell r="O7">
            <v>7456</v>
          </cell>
          <cell r="P7">
            <v>7552</v>
          </cell>
          <cell r="Q7">
            <v>7648</v>
          </cell>
          <cell r="R7">
            <v>7696</v>
          </cell>
          <cell r="S7">
            <v>7696</v>
          </cell>
          <cell r="T7">
            <v>7696</v>
          </cell>
          <cell r="U7">
            <v>7696</v>
          </cell>
          <cell r="V7">
            <v>7696</v>
          </cell>
          <cell r="W7">
            <v>7696</v>
          </cell>
          <cell r="X7">
            <v>7696</v>
          </cell>
          <cell r="Y7">
            <v>7696</v>
          </cell>
          <cell r="Z7">
            <v>7696</v>
          </cell>
        </row>
        <row r="8">
          <cell r="A8">
            <v>10</v>
          </cell>
          <cell r="B8" t="str">
            <v>Seville East</v>
          </cell>
          <cell r="C8">
            <v>115</v>
          </cell>
          <cell r="D8">
            <v>0</v>
          </cell>
          <cell r="E8">
            <v>201</v>
          </cell>
          <cell r="F8">
            <v>0</v>
          </cell>
          <cell r="G8">
            <v>338</v>
          </cell>
          <cell r="H8">
            <v>2130</v>
          </cell>
          <cell r="I8">
            <v>3688</v>
          </cell>
          <cell r="J8">
            <v>4716</v>
          </cell>
          <cell r="K8">
            <v>5212</v>
          </cell>
          <cell r="L8">
            <v>5548</v>
          </cell>
          <cell r="M8">
            <v>5664</v>
          </cell>
          <cell r="N8">
            <v>5720</v>
          </cell>
          <cell r="O8">
            <v>5776</v>
          </cell>
          <cell r="P8">
            <v>5832</v>
          </cell>
          <cell r="Q8">
            <v>5888</v>
          </cell>
          <cell r="R8">
            <v>5916</v>
          </cell>
          <cell r="S8">
            <v>5916</v>
          </cell>
          <cell r="T8">
            <v>5916</v>
          </cell>
          <cell r="U8">
            <v>5916</v>
          </cell>
          <cell r="V8">
            <v>5916</v>
          </cell>
          <cell r="W8">
            <v>5916</v>
          </cell>
          <cell r="X8">
            <v>5916</v>
          </cell>
          <cell r="Y8">
            <v>5916</v>
          </cell>
          <cell r="Z8">
            <v>5916</v>
          </cell>
        </row>
        <row r="9">
          <cell r="A9">
            <v>52</v>
          </cell>
          <cell r="B9" t="str">
            <v>Warburton</v>
          </cell>
          <cell r="C9">
            <v>0</v>
          </cell>
          <cell r="D9">
            <v>0</v>
          </cell>
          <cell r="E9">
            <v>201</v>
          </cell>
          <cell r="F9">
            <v>0</v>
          </cell>
          <cell r="G9">
            <v>852</v>
          </cell>
          <cell r="H9">
            <v>5334</v>
          </cell>
          <cell r="I9">
            <v>9200</v>
          </cell>
          <cell r="J9">
            <v>11456</v>
          </cell>
          <cell r="K9">
            <v>12088</v>
          </cell>
          <cell r="L9">
            <v>12640</v>
          </cell>
          <cell r="M9">
            <v>13008</v>
          </cell>
          <cell r="N9">
            <v>13272</v>
          </cell>
          <cell r="O9">
            <v>13536</v>
          </cell>
          <cell r="P9">
            <v>13800</v>
          </cell>
          <cell r="Q9">
            <v>14064</v>
          </cell>
          <cell r="R9">
            <v>14196</v>
          </cell>
          <cell r="S9">
            <v>14196</v>
          </cell>
          <cell r="T9">
            <v>14196</v>
          </cell>
          <cell r="U9">
            <v>14196</v>
          </cell>
          <cell r="V9">
            <v>14196</v>
          </cell>
          <cell r="W9">
            <v>14196</v>
          </cell>
          <cell r="X9">
            <v>14196</v>
          </cell>
          <cell r="Y9">
            <v>14196</v>
          </cell>
          <cell r="Z9">
            <v>14196</v>
          </cell>
        </row>
        <row r="10">
          <cell r="A10">
            <v>68</v>
          </cell>
          <cell r="B10" t="str">
            <v>Millgrove</v>
          </cell>
          <cell r="C10">
            <v>115</v>
          </cell>
          <cell r="D10">
            <v>0</v>
          </cell>
          <cell r="E10">
            <v>201</v>
          </cell>
          <cell r="F10">
            <v>0</v>
          </cell>
          <cell r="G10">
            <v>639</v>
          </cell>
          <cell r="H10">
            <v>4008</v>
          </cell>
          <cell r="I10">
            <v>6928</v>
          </cell>
          <cell r="J10">
            <v>8842</v>
          </cell>
          <cell r="K10">
            <v>9750</v>
          </cell>
          <cell r="L10">
            <v>10386</v>
          </cell>
          <cell r="M10">
            <v>10630</v>
          </cell>
          <cell r="N10">
            <v>10770</v>
          </cell>
          <cell r="O10">
            <v>10910</v>
          </cell>
          <cell r="P10">
            <v>11050</v>
          </cell>
          <cell r="Q10">
            <v>11190</v>
          </cell>
          <cell r="R10">
            <v>11260</v>
          </cell>
          <cell r="S10">
            <v>11260</v>
          </cell>
          <cell r="T10">
            <v>11260</v>
          </cell>
          <cell r="U10">
            <v>11260</v>
          </cell>
          <cell r="V10">
            <v>11260</v>
          </cell>
          <cell r="W10">
            <v>11260</v>
          </cell>
          <cell r="X10">
            <v>11260</v>
          </cell>
          <cell r="Y10">
            <v>11260</v>
          </cell>
          <cell r="Z10">
            <v>11260</v>
          </cell>
        </row>
        <row r="11">
          <cell r="A11">
            <v>99</v>
          </cell>
          <cell r="B11" t="str">
            <v>Wesburn</v>
          </cell>
          <cell r="C11">
            <v>115</v>
          </cell>
          <cell r="D11">
            <v>0</v>
          </cell>
          <cell r="E11">
            <v>201</v>
          </cell>
          <cell r="F11">
            <v>0</v>
          </cell>
          <cell r="G11">
            <v>251</v>
          </cell>
          <cell r="H11">
            <v>1542</v>
          </cell>
          <cell r="I11">
            <v>2632</v>
          </cell>
          <cell r="J11">
            <v>3346</v>
          </cell>
          <cell r="K11">
            <v>3670</v>
          </cell>
          <cell r="L11">
            <v>3882</v>
          </cell>
          <cell r="M11">
            <v>3956</v>
          </cell>
          <cell r="N11">
            <v>4004</v>
          </cell>
          <cell r="O11">
            <v>4052</v>
          </cell>
          <cell r="P11">
            <v>4100</v>
          </cell>
          <cell r="Q11">
            <v>4148</v>
          </cell>
          <cell r="R11">
            <v>4172</v>
          </cell>
          <cell r="S11">
            <v>4172</v>
          </cell>
          <cell r="T11">
            <v>4172</v>
          </cell>
          <cell r="U11">
            <v>4172</v>
          </cell>
          <cell r="V11">
            <v>4172</v>
          </cell>
          <cell r="W11">
            <v>4172</v>
          </cell>
          <cell r="X11">
            <v>4172</v>
          </cell>
          <cell r="Y11">
            <v>4172</v>
          </cell>
          <cell r="Z11">
            <v>4172</v>
          </cell>
        </row>
      </sheetData>
      <sheetData sheetId="20" refreshError="1">
        <row r="1">
          <cell r="A1" t="str">
            <v>Code</v>
          </cell>
          <cell r="B1" t="str">
            <v>Township</v>
          </cell>
          <cell r="C1" t="str">
            <v>User Group1</v>
          </cell>
          <cell r="D1" t="str">
            <v>Sub Group1</v>
          </cell>
          <cell r="E1" t="str">
            <v>User Group2</v>
          </cell>
          <cell r="F1" t="str">
            <v xml:space="preserve"> User Group2 Sub Group1</v>
          </cell>
          <cell r="G1" t="str">
            <v>Year1</v>
          </cell>
          <cell r="H1" t="str">
            <v>Year2</v>
          </cell>
          <cell r="I1" t="str">
            <v>Year3</v>
          </cell>
          <cell r="J1" t="str">
            <v>Year4</v>
          </cell>
          <cell r="K1" t="str">
            <v>Year5</v>
          </cell>
          <cell r="L1" t="str">
            <v>Year6</v>
          </cell>
          <cell r="M1" t="str">
            <v>Year7</v>
          </cell>
          <cell r="N1" t="str">
            <v>Year8</v>
          </cell>
          <cell r="O1" t="str">
            <v>Year9</v>
          </cell>
          <cell r="P1" t="str">
            <v>Year10</v>
          </cell>
          <cell r="Q1" t="str">
            <v>Year11</v>
          </cell>
          <cell r="R1" t="str">
            <v>Year12</v>
          </cell>
          <cell r="S1" t="str">
            <v>Year13</v>
          </cell>
          <cell r="T1" t="str">
            <v>Year14</v>
          </cell>
          <cell r="U1" t="str">
            <v>Year15</v>
          </cell>
          <cell r="V1" t="str">
            <v>Year16</v>
          </cell>
          <cell r="W1" t="str">
            <v>Year17</v>
          </cell>
          <cell r="X1" t="str">
            <v>Year18</v>
          </cell>
          <cell r="Y1" t="str">
            <v>Year19</v>
          </cell>
          <cell r="Z1" t="str">
            <v>Year20</v>
          </cell>
        </row>
        <row r="2">
          <cell r="A2">
            <v>11</v>
          </cell>
          <cell r="B2" t="str">
            <v>Woori Yallock</v>
          </cell>
          <cell r="C2">
            <v>115</v>
          </cell>
          <cell r="D2">
            <v>0</v>
          </cell>
          <cell r="E2">
            <v>201</v>
          </cell>
          <cell r="F2">
            <v>0</v>
          </cell>
          <cell r="G2">
            <v>1880</v>
          </cell>
          <cell r="H2">
            <v>11480</v>
          </cell>
          <cell r="I2">
            <v>19400</v>
          </cell>
          <cell r="J2">
            <v>24040</v>
          </cell>
          <cell r="K2">
            <v>25420</v>
          </cell>
          <cell r="L2">
            <v>26300</v>
          </cell>
          <cell r="M2">
            <v>26560</v>
          </cell>
          <cell r="N2">
            <v>26720</v>
          </cell>
          <cell r="O2">
            <v>26880</v>
          </cell>
          <cell r="P2">
            <v>27040</v>
          </cell>
          <cell r="Q2">
            <v>27200</v>
          </cell>
          <cell r="R2">
            <v>27280</v>
          </cell>
          <cell r="S2">
            <v>27280</v>
          </cell>
          <cell r="T2">
            <v>27280</v>
          </cell>
          <cell r="U2">
            <v>27280</v>
          </cell>
          <cell r="V2">
            <v>27280</v>
          </cell>
          <cell r="W2">
            <v>27280</v>
          </cell>
          <cell r="X2">
            <v>27280</v>
          </cell>
          <cell r="Y2">
            <v>27280</v>
          </cell>
          <cell r="Z2">
            <v>27280</v>
          </cell>
        </row>
        <row r="3">
          <cell r="A3">
            <v>16</v>
          </cell>
          <cell r="B3" t="str">
            <v>Yarra Glen</v>
          </cell>
          <cell r="C3">
            <v>115</v>
          </cell>
          <cell r="D3">
            <v>0</v>
          </cell>
          <cell r="E3">
            <v>201</v>
          </cell>
          <cell r="F3">
            <v>0</v>
          </cell>
          <cell r="G3">
            <v>1120</v>
          </cell>
          <cell r="H3">
            <v>6840</v>
          </cell>
          <cell r="I3">
            <v>11540</v>
          </cell>
          <cell r="J3">
            <v>14120</v>
          </cell>
          <cell r="K3">
            <v>14600</v>
          </cell>
          <cell r="L3">
            <v>14940</v>
          </cell>
          <cell r="M3">
            <v>15060</v>
          </cell>
          <cell r="N3">
            <v>15100</v>
          </cell>
          <cell r="O3">
            <v>15140</v>
          </cell>
          <cell r="P3">
            <v>15180</v>
          </cell>
          <cell r="Q3">
            <v>15220</v>
          </cell>
          <cell r="R3">
            <v>15240</v>
          </cell>
          <cell r="S3">
            <v>15240</v>
          </cell>
          <cell r="T3">
            <v>15240</v>
          </cell>
          <cell r="U3">
            <v>15240</v>
          </cell>
          <cell r="V3">
            <v>15240</v>
          </cell>
          <cell r="W3">
            <v>15240</v>
          </cell>
          <cell r="X3">
            <v>15240</v>
          </cell>
          <cell r="Y3">
            <v>15240</v>
          </cell>
          <cell r="Z3">
            <v>15240</v>
          </cell>
        </row>
        <row r="4">
          <cell r="A4">
            <v>26</v>
          </cell>
          <cell r="B4" t="str">
            <v>Seville</v>
          </cell>
          <cell r="C4">
            <v>115</v>
          </cell>
          <cell r="D4">
            <v>0</v>
          </cell>
          <cell r="E4">
            <v>201</v>
          </cell>
          <cell r="F4">
            <v>0</v>
          </cell>
          <cell r="G4">
            <v>1200</v>
          </cell>
          <cell r="H4">
            <v>7300</v>
          </cell>
          <cell r="I4">
            <v>12340</v>
          </cell>
          <cell r="J4">
            <v>15400</v>
          </cell>
          <cell r="K4">
            <v>16460</v>
          </cell>
          <cell r="L4">
            <v>17100</v>
          </cell>
          <cell r="M4">
            <v>17240</v>
          </cell>
          <cell r="N4">
            <v>17320</v>
          </cell>
          <cell r="O4">
            <v>17400</v>
          </cell>
          <cell r="P4">
            <v>17480</v>
          </cell>
          <cell r="Q4">
            <v>17560</v>
          </cell>
          <cell r="R4">
            <v>17600</v>
          </cell>
          <cell r="S4">
            <v>17600</v>
          </cell>
          <cell r="T4">
            <v>17600</v>
          </cell>
          <cell r="U4">
            <v>17600</v>
          </cell>
          <cell r="V4">
            <v>17600</v>
          </cell>
          <cell r="W4">
            <v>17600</v>
          </cell>
          <cell r="X4">
            <v>17600</v>
          </cell>
          <cell r="Y4">
            <v>17600</v>
          </cell>
          <cell r="Z4">
            <v>17600</v>
          </cell>
        </row>
        <row r="5">
          <cell r="A5">
            <v>33</v>
          </cell>
          <cell r="B5" t="str">
            <v>Wandin</v>
          </cell>
          <cell r="C5">
            <v>115</v>
          </cell>
          <cell r="D5">
            <v>0</v>
          </cell>
          <cell r="E5">
            <v>201</v>
          </cell>
          <cell r="F5">
            <v>0</v>
          </cell>
          <cell r="G5">
            <v>1790</v>
          </cell>
          <cell r="H5">
            <v>10880</v>
          </cell>
          <cell r="I5">
            <v>18380</v>
          </cell>
          <cell r="J5">
            <v>22780</v>
          </cell>
          <cell r="K5">
            <v>24020</v>
          </cell>
          <cell r="L5">
            <v>24800</v>
          </cell>
          <cell r="M5">
            <v>25080</v>
          </cell>
          <cell r="N5">
            <v>25320</v>
          </cell>
          <cell r="O5">
            <v>25560</v>
          </cell>
          <cell r="P5">
            <v>25800</v>
          </cell>
          <cell r="Q5">
            <v>26040</v>
          </cell>
          <cell r="R5">
            <v>26160</v>
          </cell>
          <cell r="S5">
            <v>26160</v>
          </cell>
          <cell r="T5">
            <v>26160</v>
          </cell>
          <cell r="U5">
            <v>26160</v>
          </cell>
          <cell r="V5">
            <v>26160</v>
          </cell>
          <cell r="W5">
            <v>26160</v>
          </cell>
          <cell r="X5">
            <v>26160</v>
          </cell>
          <cell r="Y5">
            <v>26160</v>
          </cell>
          <cell r="Z5">
            <v>26160</v>
          </cell>
        </row>
        <row r="6">
          <cell r="A6">
            <v>42</v>
          </cell>
          <cell r="B6" t="str">
            <v>Launching Place</v>
          </cell>
          <cell r="C6">
            <v>115</v>
          </cell>
          <cell r="D6">
            <v>0</v>
          </cell>
          <cell r="E6">
            <v>201</v>
          </cell>
          <cell r="F6">
            <v>0</v>
          </cell>
          <cell r="G6">
            <v>1170</v>
          </cell>
          <cell r="H6">
            <v>7120</v>
          </cell>
          <cell r="I6">
            <v>12020</v>
          </cell>
          <cell r="J6">
            <v>14920</v>
          </cell>
          <cell r="K6">
            <v>15820</v>
          </cell>
          <cell r="L6">
            <v>16380</v>
          </cell>
          <cell r="M6">
            <v>16520</v>
          </cell>
          <cell r="N6">
            <v>16600</v>
          </cell>
          <cell r="O6">
            <v>16680</v>
          </cell>
          <cell r="P6">
            <v>16760</v>
          </cell>
          <cell r="Q6">
            <v>16840</v>
          </cell>
          <cell r="R6">
            <v>16880</v>
          </cell>
          <cell r="S6">
            <v>16880</v>
          </cell>
          <cell r="T6">
            <v>16880</v>
          </cell>
          <cell r="U6">
            <v>16880</v>
          </cell>
          <cell r="V6">
            <v>16880</v>
          </cell>
          <cell r="W6">
            <v>16880</v>
          </cell>
          <cell r="X6">
            <v>16880</v>
          </cell>
          <cell r="Y6">
            <v>16880</v>
          </cell>
          <cell r="Z6">
            <v>16880</v>
          </cell>
        </row>
        <row r="7">
          <cell r="A7">
            <v>51</v>
          </cell>
          <cell r="B7" t="str">
            <v>Yarra Junction</v>
          </cell>
          <cell r="C7">
            <v>115</v>
          </cell>
          <cell r="D7">
            <v>0</v>
          </cell>
          <cell r="E7">
            <v>201</v>
          </cell>
          <cell r="F7">
            <v>0</v>
          </cell>
          <cell r="G7">
            <v>1070</v>
          </cell>
          <cell r="H7">
            <v>6540</v>
          </cell>
          <cell r="I7">
            <v>11060</v>
          </cell>
          <cell r="J7">
            <v>13600</v>
          </cell>
          <cell r="K7">
            <v>14160</v>
          </cell>
          <cell r="L7">
            <v>14540</v>
          </cell>
          <cell r="M7">
            <v>14680</v>
          </cell>
          <cell r="N7">
            <v>14760</v>
          </cell>
          <cell r="O7">
            <v>14840</v>
          </cell>
          <cell r="P7">
            <v>14920</v>
          </cell>
          <cell r="Q7">
            <v>15000</v>
          </cell>
          <cell r="R7">
            <v>15040</v>
          </cell>
          <cell r="S7">
            <v>15040</v>
          </cell>
          <cell r="T7">
            <v>15040</v>
          </cell>
          <cell r="U7">
            <v>15040</v>
          </cell>
          <cell r="V7">
            <v>15040</v>
          </cell>
          <cell r="W7">
            <v>15040</v>
          </cell>
          <cell r="X7">
            <v>15040</v>
          </cell>
          <cell r="Y7">
            <v>15040</v>
          </cell>
          <cell r="Z7">
            <v>15040</v>
          </cell>
        </row>
        <row r="8">
          <cell r="A8">
            <v>10</v>
          </cell>
          <cell r="B8" t="str">
            <v>Seville East</v>
          </cell>
          <cell r="C8">
            <v>115</v>
          </cell>
          <cell r="D8">
            <v>0</v>
          </cell>
          <cell r="E8">
            <v>201</v>
          </cell>
          <cell r="F8">
            <v>0</v>
          </cell>
          <cell r="G8">
            <v>760</v>
          </cell>
          <cell r="H8">
            <v>4660</v>
          </cell>
          <cell r="I8">
            <v>7920</v>
          </cell>
          <cell r="J8">
            <v>9840</v>
          </cell>
          <cell r="K8">
            <v>10400</v>
          </cell>
          <cell r="L8">
            <v>10760</v>
          </cell>
          <cell r="M8">
            <v>10860</v>
          </cell>
          <cell r="N8">
            <v>10900</v>
          </cell>
          <cell r="O8">
            <v>10940</v>
          </cell>
          <cell r="P8">
            <v>10980</v>
          </cell>
          <cell r="Q8">
            <v>11020</v>
          </cell>
          <cell r="R8">
            <v>11040</v>
          </cell>
          <cell r="S8">
            <v>11040</v>
          </cell>
          <cell r="T8">
            <v>11040</v>
          </cell>
          <cell r="U8">
            <v>11040</v>
          </cell>
          <cell r="V8">
            <v>11040</v>
          </cell>
          <cell r="W8">
            <v>11040</v>
          </cell>
          <cell r="X8">
            <v>11040</v>
          </cell>
          <cell r="Y8">
            <v>11040</v>
          </cell>
          <cell r="Z8">
            <v>11040</v>
          </cell>
        </row>
        <row r="9">
          <cell r="A9">
            <v>52</v>
          </cell>
          <cell r="B9" t="str">
            <v>Warburton</v>
          </cell>
          <cell r="C9">
            <v>0</v>
          </cell>
          <cell r="D9">
            <v>0</v>
          </cell>
          <cell r="E9">
            <v>201</v>
          </cell>
          <cell r="F9">
            <v>0</v>
          </cell>
          <cell r="G9">
            <v>2120</v>
          </cell>
          <cell r="H9">
            <v>12900</v>
          </cell>
          <cell r="I9">
            <v>21760</v>
          </cell>
          <cell r="J9">
            <v>26500</v>
          </cell>
          <cell r="K9">
            <v>27100</v>
          </cell>
          <cell r="L9">
            <v>27600</v>
          </cell>
          <cell r="M9">
            <v>27920</v>
          </cell>
          <cell r="N9">
            <v>28160</v>
          </cell>
          <cell r="O9">
            <v>28400</v>
          </cell>
          <cell r="P9">
            <v>28640</v>
          </cell>
          <cell r="Q9">
            <v>28880</v>
          </cell>
          <cell r="R9">
            <v>29000</v>
          </cell>
          <cell r="S9">
            <v>29000</v>
          </cell>
          <cell r="T9">
            <v>29000</v>
          </cell>
          <cell r="U9">
            <v>29000</v>
          </cell>
          <cell r="V9">
            <v>29000</v>
          </cell>
          <cell r="W9">
            <v>29000</v>
          </cell>
          <cell r="X9">
            <v>29000</v>
          </cell>
          <cell r="Y9">
            <v>29000</v>
          </cell>
          <cell r="Z9">
            <v>29000</v>
          </cell>
        </row>
        <row r="10">
          <cell r="A10">
            <v>68</v>
          </cell>
          <cell r="B10" t="str">
            <v>Millgrove</v>
          </cell>
          <cell r="C10">
            <v>115</v>
          </cell>
          <cell r="D10">
            <v>0</v>
          </cell>
          <cell r="E10">
            <v>201</v>
          </cell>
          <cell r="F10">
            <v>0</v>
          </cell>
          <cell r="G10">
            <v>1440</v>
          </cell>
          <cell r="H10">
            <v>8820</v>
          </cell>
          <cell r="I10">
            <v>14940</v>
          </cell>
          <cell r="J10">
            <v>18500</v>
          </cell>
          <cell r="K10">
            <v>19520</v>
          </cell>
          <cell r="L10">
            <v>20200</v>
          </cell>
          <cell r="M10">
            <v>20420</v>
          </cell>
          <cell r="N10">
            <v>20540</v>
          </cell>
          <cell r="O10">
            <v>20660</v>
          </cell>
          <cell r="P10">
            <v>20780</v>
          </cell>
          <cell r="Q10">
            <v>20900</v>
          </cell>
          <cell r="R10">
            <v>20960</v>
          </cell>
          <cell r="S10">
            <v>20960</v>
          </cell>
          <cell r="T10">
            <v>20960</v>
          </cell>
          <cell r="U10">
            <v>20960</v>
          </cell>
          <cell r="V10">
            <v>20960</v>
          </cell>
          <cell r="W10">
            <v>20960</v>
          </cell>
          <cell r="X10">
            <v>20960</v>
          </cell>
          <cell r="Y10">
            <v>20960</v>
          </cell>
          <cell r="Z10">
            <v>20960</v>
          </cell>
        </row>
        <row r="11">
          <cell r="A11">
            <v>99</v>
          </cell>
          <cell r="B11" t="str">
            <v>Wesburn</v>
          </cell>
          <cell r="C11">
            <v>115</v>
          </cell>
          <cell r="D11">
            <v>0</v>
          </cell>
          <cell r="E11">
            <v>201</v>
          </cell>
          <cell r="F11">
            <v>0</v>
          </cell>
          <cell r="G11">
            <v>570</v>
          </cell>
          <cell r="H11">
            <v>3440</v>
          </cell>
          <cell r="I11">
            <v>5780</v>
          </cell>
          <cell r="J11">
            <v>7140</v>
          </cell>
          <cell r="K11">
            <v>7500</v>
          </cell>
          <cell r="L11">
            <v>7720</v>
          </cell>
          <cell r="M11">
            <v>7780</v>
          </cell>
          <cell r="N11">
            <v>7820</v>
          </cell>
          <cell r="O11">
            <v>7860</v>
          </cell>
          <cell r="P11">
            <v>7900</v>
          </cell>
          <cell r="Q11">
            <v>7940</v>
          </cell>
          <cell r="R11">
            <v>7960</v>
          </cell>
          <cell r="S11">
            <v>7960</v>
          </cell>
          <cell r="T11">
            <v>7960</v>
          </cell>
          <cell r="U11">
            <v>7960</v>
          </cell>
          <cell r="V11">
            <v>7960</v>
          </cell>
          <cell r="W11">
            <v>7960</v>
          </cell>
          <cell r="X11">
            <v>7960</v>
          </cell>
          <cell r="Y11">
            <v>7960</v>
          </cell>
          <cell r="Z11">
            <v>7960</v>
          </cell>
        </row>
      </sheetData>
      <sheetData sheetId="21" refreshError="1">
        <row r="1">
          <cell r="A1" t="str">
            <v>Code</v>
          </cell>
          <cell r="B1" t="str">
            <v>Township</v>
          </cell>
          <cell r="C1" t="str">
            <v>User Group1</v>
          </cell>
          <cell r="D1" t="str">
            <v>Sub Group1</v>
          </cell>
          <cell r="E1" t="str">
            <v>User Group2</v>
          </cell>
          <cell r="F1" t="str">
            <v xml:space="preserve"> User Group2 Sub Group1</v>
          </cell>
          <cell r="G1" t="str">
            <v>Year1</v>
          </cell>
          <cell r="H1" t="str">
            <v>Year2</v>
          </cell>
          <cell r="I1" t="str">
            <v>Year3</v>
          </cell>
          <cell r="J1" t="str">
            <v>Year4</v>
          </cell>
          <cell r="K1" t="str">
            <v>Year5</v>
          </cell>
          <cell r="L1" t="str">
            <v>Year6</v>
          </cell>
          <cell r="M1" t="str">
            <v>Year7</v>
          </cell>
          <cell r="N1" t="str">
            <v>Year8</v>
          </cell>
          <cell r="O1" t="str">
            <v>Year9</v>
          </cell>
          <cell r="P1" t="str">
            <v>Year10</v>
          </cell>
          <cell r="Q1" t="str">
            <v>Year11</v>
          </cell>
          <cell r="R1" t="str">
            <v>Year12</v>
          </cell>
          <cell r="S1" t="str">
            <v>Year13</v>
          </cell>
          <cell r="T1" t="str">
            <v>Year14</v>
          </cell>
          <cell r="U1" t="str">
            <v>Year15</v>
          </cell>
          <cell r="V1" t="str">
            <v>Year16</v>
          </cell>
          <cell r="W1" t="str">
            <v>Year17</v>
          </cell>
          <cell r="X1" t="str">
            <v>Year18</v>
          </cell>
          <cell r="Y1" t="str">
            <v>Year19</v>
          </cell>
          <cell r="Z1" t="str">
            <v>Year20</v>
          </cell>
        </row>
        <row r="2">
          <cell r="A2">
            <v>11</v>
          </cell>
          <cell r="B2" t="str">
            <v>Woori Yallock</v>
          </cell>
          <cell r="C2">
            <v>115</v>
          </cell>
          <cell r="D2">
            <v>0</v>
          </cell>
          <cell r="E2">
            <v>201</v>
          </cell>
          <cell r="F2">
            <v>0</v>
          </cell>
          <cell r="G2">
            <v>188</v>
          </cell>
          <cell r="H2">
            <v>386</v>
          </cell>
          <cell r="I2">
            <v>584</v>
          </cell>
          <cell r="J2">
            <v>618</v>
          </cell>
          <cell r="K2">
            <v>653</v>
          </cell>
          <cell r="L2">
            <v>662</v>
          </cell>
          <cell r="M2">
            <v>666</v>
          </cell>
          <cell r="N2">
            <v>670</v>
          </cell>
          <cell r="O2">
            <v>674</v>
          </cell>
          <cell r="P2">
            <v>678</v>
          </cell>
          <cell r="Q2">
            <v>682</v>
          </cell>
          <cell r="R2">
            <v>682</v>
          </cell>
          <cell r="S2">
            <v>682</v>
          </cell>
          <cell r="T2">
            <v>682</v>
          </cell>
          <cell r="U2">
            <v>682</v>
          </cell>
          <cell r="V2">
            <v>682</v>
          </cell>
          <cell r="W2">
            <v>682</v>
          </cell>
          <cell r="X2">
            <v>682</v>
          </cell>
          <cell r="Y2">
            <v>682</v>
          </cell>
          <cell r="Z2">
            <v>682</v>
          </cell>
        </row>
        <row r="3">
          <cell r="A3">
            <v>16</v>
          </cell>
          <cell r="B3" t="str">
            <v>Yarra Glen</v>
          </cell>
          <cell r="C3">
            <v>115</v>
          </cell>
          <cell r="D3">
            <v>0</v>
          </cell>
          <cell r="E3">
            <v>201</v>
          </cell>
          <cell r="F3">
            <v>0</v>
          </cell>
          <cell r="G3">
            <v>112</v>
          </cell>
          <cell r="H3">
            <v>230</v>
          </cell>
          <cell r="I3">
            <v>347</v>
          </cell>
          <cell r="J3">
            <v>359</v>
          </cell>
          <cell r="K3">
            <v>371</v>
          </cell>
          <cell r="L3">
            <v>376</v>
          </cell>
          <cell r="M3">
            <v>377</v>
          </cell>
          <cell r="N3">
            <v>378</v>
          </cell>
          <cell r="O3">
            <v>379</v>
          </cell>
          <cell r="P3">
            <v>380</v>
          </cell>
          <cell r="Q3">
            <v>381</v>
          </cell>
          <cell r="R3">
            <v>381</v>
          </cell>
          <cell r="S3">
            <v>381</v>
          </cell>
          <cell r="T3">
            <v>381</v>
          </cell>
          <cell r="U3">
            <v>381</v>
          </cell>
          <cell r="V3">
            <v>381</v>
          </cell>
          <cell r="W3">
            <v>381</v>
          </cell>
          <cell r="X3">
            <v>381</v>
          </cell>
          <cell r="Y3">
            <v>381</v>
          </cell>
          <cell r="Z3">
            <v>381</v>
          </cell>
        </row>
        <row r="4">
          <cell r="A4">
            <v>26</v>
          </cell>
          <cell r="B4" t="str">
            <v>Seville</v>
          </cell>
          <cell r="C4">
            <v>115</v>
          </cell>
          <cell r="D4">
            <v>0</v>
          </cell>
          <cell r="E4">
            <v>201</v>
          </cell>
          <cell r="F4">
            <v>0</v>
          </cell>
          <cell r="G4">
            <v>120</v>
          </cell>
          <cell r="H4">
            <v>245</v>
          </cell>
          <cell r="I4">
            <v>372</v>
          </cell>
          <cell r="J4">
            <v>398</v>
          </cell>
          <cell r="K4">
            <v>425</v>
          </cell>
          <cell r="L4">
            <v>430</v>
          </cell>
          <cell r="M4">
            <v>432</v>
          </cell>
          <cell r="N4">
            <v>434</v>
          </cell>
          <cell r="O4">
            <v>436</v>
          </cell>
          <cell r="P4">
            <v>438</v>
          </cell>
          <cell r="Q4">
            <v>440</v>
          </cell>
          <cell r="R4">
            <v>440</v>
          </cell>
          <cell r="S4">
            <v>440</v>
          </cell>
          <cell r="T4">
            <v>440</v>
          </cell>
          <cell r="U4">
            <v>440</v>
          </cell>
          <cell r="V4">
            <v>440</v>
          </cell>
          <cell r="W4">
            <v>440</v>
          </cell>
          <cell r="X4">
            <v>440</v>
          </cell>
          <cell r="Y4">
            <v>440</v>
          </cell>
          <cell r="Z4">
            <v>440</v>
          </cell>
        </row>
        <row r="5">
          <cell r="A5">
            <v>33</v>
          </cell>
          <cell r="B5" t="str">
            <v>Wandin</v>
          </cell>
          <cell r="C5">
            <v>115</v>
          </cell>
          <cell r="D5">
            <v>0</v>
          </cell>
          <cell r="E5">
            <v>201</v>
          </cell>
          <cell r="F5">
            <v>0</v>
          </cell>
          <cell r="G5">
            <v>179</v>
          </cell>
          <cell r="H5">
            <v>365</v>
          </cell>
          <cell r="I5">
            <v>554</v>
          </cell>
          <cell r="J5">
            <v>585</v>
          </cell>
          <cell r="K5">
            <v>616</v>
          </cell>
          <cell r="L5">
            <v>624</v>
          </cell>
          <cell r="M5">
            <v>630</v>
          </cell>
          <cell r="N5">
            <v>636</v>
          </cell>
          <cell r="O5">
            <v>642</v>
          </cell>
          <cell r="P5">
            <v>648</v>
          </cell>
          <cell r="Q5">
            <v>654</v>
          </cell>
          <cell r="R5">
            <v>654</v>
          </cell>
          <cell r="S5">
            <v>654</v>
          </cell>
          <cell r="T5">
            <v>654</v>
          </cell>
          <cell r="U5">
            <v>654</v>
          </cell>
          <cell r="V5">
            <v>654</v>
          </cell>
          <cell r="W5">
            <v>654</v>
          </cell>
          <cell r="X5">
            <v>654</v>
          </cell>
          <cell r="Y5">
            <v>654</v>
          </cell>
          <cell r="Z5">
            <v>654</v>
          </cell>
        </row>
        <row r="6">
          <cell r="A6">
            <v>42</v>
          </cell>
          <cell r="B6" t="str">
            <v>Launching Place</v>
          </cell>
          <cell r="C6">
            <v>115</v>
          </cell>
          <cell r="D6">
            <v>0</v>
          </cell>
          <cell r="E6">
            <v>201</v>
          </cell>
          <cell r="F6">
            <v>0</v>
          </cell>
          <cell r="G6">
            <v>117</v>
          </cell>
          <cell r="H6">
            <v>239</v>
          </cell>
          <cell r="I6">
            <v>362</v>
          </cell>
          <cell r="J6">
            <v>384</v>
          </cell>
          <cell r="K6">
            <v>407</v>
          </cell>
          <cell r="L6">
            <v>412</v>
          </cell>
          <cell r="M6">
            <v>414</v>
          </cell>
          <cell r="N6">
            <v>416</v>
          </cell>
          <cell r="O6">
            <v>418</v>
          </cell>
          <cell r="P6">
            <v>420</v>
          </cell>
          <cell r="Q6">
            <v>422</v>
          </cell>
          <cell r="R6">
            <v>422</v>
          </cell>
          <cell r="S6">
            <v>422</v>
          </cell>
          <cell r="T6">
            <v>422</v>
          </cell>
          <cell r="U6">
            <v>422</v>
          </cell>
          <cell r="V6">
            <v>422</v>
          </cell>
          <cell r="W6">
            <v>422</v>
          </cell>
          <cell r="X6">
            <v>422</v>
          </cell>
          <cell r="Y6">
            <v>422</v>
          </cell>
          <cell r="Z6">
            <v>422</v>
          </cell>
        </row>
        <row r="7">
          <cell r="A7">
            <v>51</v>
          </cell>
          <cell r="B7" t="str">
            <v>Yarra Junction</v>
          </cell>
          <cell r="C7">
            <v>115</v>
          </cell>
          <cell r="D7">
            <v>0</v>
          </cell>
          <cell r="E7">
            <v>201</v>
          </cell>
          <cell r="F7">
            <v>0</v>
          </cell>
          <cell r="G7">
            <v>107</v>
          </cell>
          <cell r="H7">
            <v>220</v>
          </cell>
          <cell r="I7">
            <v>333</v>
          </cell>
          <cell r="J7">
            <v>347</v>
          </cell>
          <cell r="K7">
            <v>361</v>
          </cell>
          <cell r="L7">
            <v>366</v>
          </cell>
          <cell r="M7">
            <v>368</v>
          </cell>
          <cell r="N7">
            <v>370</v>
          </cell>
          <cell r="O7">
            <v>372</v>
          </cell>
          <cell r="P7">
            <v>374</v>
          </cell>
          <cell r="Q7">
            <v>376</v>
          </cell>
          <cell r="R7">
            <v>376</v>
          </cell>
          <cell r="S7">
            <v>376</v>
          </cell>
          <cell r="T7">
            <v>376</v>
          </cell>
          <cell r="U7">
            <v>376</v>
          </cell>
          <cell r="V7">
            <v>376</v>
          </cell>
          <cell r="W7">
            <v>376</v>
          </cell>
          <cell r="X7">
            <v>376</v>
          </cell>
          <cell r="Y7">
            <v>376</v>
          </cell>
          <cell r="Z7">
            <v>376</v>
          </cell>
        </row>
        <row r="8">
          <cell r="A8">
            <v>10</v>
          </cell>
          <cell r="B8" t="str">
            <v>Seville East</v>
          </cell>
          <cell r="C8">
            <v>115</v>
          </cell>
          <cell r="D8">
            <v>0</v>
          </cell>
          <cell r="E8">
            <v>201</v>
          </cell>
          <cell r="F8">
            <v>0</v>
          </cell>
          <cell r="G8">
            <v>76</v>
          </cell>
          <cell r="H8">
            <v>157</v>
          </cell>
          <cell r="I8">
            <v>239</v>
          </cell>
          <cell r="J8">
            <v>253</v>
          </cell>
          <cell r="K8">
            <v>267</v>
          </cell>
          <cell r="L8">
            <v>271</v>
          </cell>
          <cell r="M8">
            <v>272</v>
          </cell>
          <cell r="N8">
            <v>273</v>
          </cell>
          <cell r="O8">
            <v>274</v>
          </cell>
          <cell r="P8">
            <v>275</v>
          </cell>
          <cell r="Q8">
            <v>276</v>
          </cell>
          <cell r="R8">
            <v>276</v>
          </cell>
          <cell r="S8">
            <v>276</v>
          </cell>
          <cell r="T8">
            <v>276</v>
          </cell>
          <cell r="U8">
            <v>276</v>
          </cell>
          <cell r="V8">
            <v>276</v>
          </cell>
          <cell r="W8">
            <v>276</v>
          </cell>
          <cell r="X8">
            <v>276</v>
          </cell>
          <cell r="Y8">
            <v>276</v>
          </cell>
          <cell r="Z8">
            <v>276</v>
          </cell>
        </row>
        <row r="9">
          <cell r="A9">
            <v>52</v>
          </cell>
          <cell r="B9" t="str">
            <v>Warburton</v>
          </cell>
          <cell r="C9">
            <v>0</v>
          </cell>
          <cell r="D9">
            <v>0</v>
          </cell>
          <cell r="E9">
            <v>201</v>
          </cell>
          <cell r="F9">
            <v>0</v>
          </cell>
          <cell r="G9">
            <v>212</v>
          </cell>
          <cell r="H9">
            <v>433</v>
          </cell>
          <cell r="I9">
            <v>655</v>
          </cell>
          <cell r="J9">
            <v>670</v>
          </cell>
          <cell r="K9">
            <v>685</v>
          </cell>
          <cell r="L9">
            <v>695</v>
          </cell>
          <cell r="M9">
            <v>701</v>
          </cell>
          <cell r="N9">
            <v>707</v>
          </cell>
          <cell r="O9">
            <v>713</v>
          </cell>
          <cell r="P9">
            <v>719</v>
          </cell>
          <cell r="Q9">
            <v>725</v>
          </cell>
          <cell r="R9">
            <v>725</v>
          </cell>
          <cell r="S9">
            <v>725</v>
          </cell>
          <cell r="T9">
            <v>725</v>
          </cell>
          <cell r="U9">
            <v>725</v>
          </cell>
          <cell r="V9">
            <v>725</v>
          </cell>
          <cell r="W9">
            <v>725</v>
          </cell>
          <cell r="X9">
            <v>725</v>
          </cell>
          <cell r="Y9">
            <v>725</v>
          </cell>
          <cell r="Z9">
            <v>725</v>
          </cell>
        </row>
        <row r="10">
          <cell r="A10">
            <v>68</v>
          </cell>
          <cell r="B10" t="str">
            <v>Millgrove</v>
          </cell>
          <cell r="C10">
            <v>115</v>
          </cell>
          <cell r="D10">
            <v>0</v>
          </cell>
          <cell r="E10">
            <v>201</v>
          </cell>
          <cell r="F10">
            <v>0</v>
          </cell>
          <cell r="G10">
            <v>144</v>
          </cell>
          <cell r="H10">
            <v>297</v>
          </cell>
          <cell r="I10">
            <v>450</v>
          </cell>
          <cell r="J10">
            <v>475</v>
          </cell>
          <cell r="K10">
            <v>501</v>
          </cell>
          <cell r="L10">
            <v>509</v>
          </cell>
          <cell r="M10">
            <v>512</v>
          </cell>
          <cell r="N10">
            <v>515</v>
          </cell>
          <cell r="O10">
            <v>518</v>
          </cell>
          <cell r="P10">
            <v>521</v>
          </cell>
          <cell r="Q10">
            <v>524</v>
          </cell>
          <cell r="R10">
            <v>524</v>
          </cell>
          <cell r="S10">
            <v>524</v>
          </cell>
          <cell r="T10">
            <v>524</v>
          </cell>
          <cell r="U10">
            <v>524</v>
          </cell>
          <cell r="V10">
            <v>524</v>
          </cell>
          <cell r="W10">
            <v>524</v>
          </cell>
          <cell r="X10">
            <v>524</v>
          </cell>
          <cell r="Y10">
            <v>524</v>
          </cell>
          <cell r="Z10">
            <v>524</v>
          </cell>
        </row>
        <row r="11">
          <cell r="A11">
            <v>99</v>
          </cell>
          <cell r="B11" t="str">
            <v>Wesburn</v>
          </cell>
          <cell r="C11">
            <v>115</v>
          </cell>
          <cell r="D11">
            <v>0</v>
          </cell>
          <cell r="E11">
            <v>201</v>
          </cell>
          <cell r="F11">
            <v>0</v>
          </cell>
          <cell r="G11">
            <v>57</v>
          </cell>
          <cell r="H11">
            <v>115</v>
          </cell>
          <cell r="I11">
            <v>174</v>
          </cell>
          <cell r="J11">
            <v>183</v>
          </cell>
          <cell r="K11">
            <v>192</v>
          </cell>
          <cell r="L11">
            <v>194</v>
          </cell>
          <cell r="M11">
            <v>195</v>
          </cell>
          <cell r="N11">
            <v>196</v>
          </cell>
          <cell r="O11">
            <v>197</v>
          </cell>
          <cell r="P11">
            <v>198</v>
          </cell>
          <cell r="Q11">
            <v>199</v>
          </cell>
          <cell r="R11">
            <v>199</v>
          </cell>
          <cell r="S11">
            <v>199</v>
          </cell>
          <cell r="T11">
            <v>199</v>
          </cell>
          <cell r="U11">
            <v>199</v>
          </cell>
          <cell r="V11">
            <v>199</v>
          </cell>
          <cell r="W11">
            <v>199</v>
          </cell>
          <cell r="X11">
            <v>199</v>
          </cell>
          <cell r="Y11">
            <v>199</v>
          </cell>
          <cell r="Z11">
            <v>199</v>
          </cell>
        </row>
      </sheetData>
      <sheetData sheetId="22" refreshError="1">
        <row r="1">
          <cell r="A1" t="str">
            <v>Code</v>
          </cell>
          <cell r="B1" t="str">
            <v>Township</v>
          </cell>
          <cell r="C1" t="str">
            <v>Spare1</v>
          </cell>
          <cell r="D1" t="str">
            <v>Spare2</v>
          </cell>
          <cell r="E1" t="str">
            <v>User Group1</v>
          </cell>
          <cell r="F1" t="str">
            <v>1Sub Group</v>
          </cell>
          <cell r="G1" t="str">
            <v>1Order</v>
          </cell>
          <cell r="H1" t="str">
            <v>User Group2</v>
          </cell>
          <cell r="I1" t="str">
            <v>2Sub Group</v>
          </cell>
          <cell r="J1" t="str">
            <v>2Order</v>
          </cell>
          <cell r="K1" t="str">
            <v>Population</v>
          </cell>
          <cell r="L1" t="str">
            <v>Dwellings</v>
          </cell>
          <cell r="M1" t="str">
            <v>CI Users</v>
          </cell>
          <cell r="N1" t="str">
            <v>Distance</v>
          </cell>
          <cell r="O1" t="str">
            <v>Supply Type</v>
          </cell>
          <cell r="P1" t="str">
            <v>Distribution Costs</v>
          </cell>
          <cell r="Q1" t="str">
            <v>Supply Costs</v>
          </cell>
          <cell r="R1" t="str">
            <v>Group from Supply (km)</v>
          </cell>
          <cell r="S1" t="str">
            <v>Town from Supply (km)</v>
          </cell>
          <cell r="T1" t="str">
            <v>Owner Occupied</v>
          </cell>
          <cell r="U1" t="str">
            <v>Rented</v>
          </cell>
          <cell r="V1" t="str">
            <v>Seasonal occupancy</v>
          </cell>
          <cell r="W1" t="str">
            <v>heating &amp; hot water immediately</v>
          </cell>
          <cell r="X1" t="str">
            <v>heating immediately</v>
          </cell>
          <cell r="Y1" t="str">
            <v>heating &amp; hot water on replacement</v>
          </cell>
          <cell r="Z1" t="str">
            <v>heating on replacement</v>
          </cell>
          <cell r="AA1" t="str">
            <v>never or no value</v>
          </cell>
          <cell r="AB1" t="str">
            <v>Heater &gt;10 Years</v>
          </cell>
          <cell r="AC1" t="str">
            <v>Heater 5-10 Years</v>
          </cell>
          <cell r="AD1" t="str">
            <v>Heater&lt;5 Years and not Interested</v>
          </cell>
          <cell r="AE1" t="str">
            <v>Climate</v>
          </cell>
          <cell r="AF1" t="str">
            <v>Stove &gt;10 Years</v>
          </cell>
          <cell r="AG1" t="str">
            <v>Stove 5-10 Years</v>
          </cell>
          <cell r="AH1" t="str">
            <v>Sove&lt;5 Years and not Interested</v>
          </cell>
          <cell r="AI1" t="str">
            <v>Heating GJ</v>
          </cell>
          <cell r="AJ1" t="str">
            <v>HW GJ</v>
          </cell>
          <cell r="AK1" t="str">
            <v>Cook GJ</v>
          </cell>
          <cell r="AL1" t="str">
            <v>Growth Rate</v>
          </cell>
          <cell r="AM1" t="str">
            <v>Residents/Dwelling</v>
          </cell>
          <cell r="AN1" t="str">
            <v>Residents/Dwelling per Survey</v>
          </cell>
        </row>
        <row r="2">
          <cell r="A2">
            <v>11</v>
          </cell>
          <cell r="B2" t="str">
            <v>Woori Yallock</v>
          </cell>
          <cell r="E2">
            <v>115</v>
          </cell>
          <cell r="H2">
            <v>201</v>
          </cell>
          <cell r="K2">
            <v>2406</v>
          </cell>
          <cell r="L2">
            <v>914</v>
          </cell>
          <cell r="M2">
            <v>24</v>
          </cell>
          <cell r="N2">
            <v>2.2000000000000002</v>
          </cell>
          <cell r="O2" t="str">
            <v>DP</v>
          </cell>
          <cell r="P2">
            <v>635861.93693693681</v>
          </cell>
          <cell r="Q2">
            <v>569250</v>
          </cell>
          <cell r="R2">
            <v>2.2000000000000002</v>
          </cell>
          <cell r="S2">
            <v>2.2000000000000002</v>
          </cell>
          <cell r="T2">
            <v>731</v>
          </cell>
          <cell r="U2">
            <v>137</v>
          </cell>
          <cell r="V2">
            <v>46</v>
          </cell>
          <cell r="W2">
            <v>0.38547486033519557</v>
          </cell>
          <cell r="X2">
            <v>0.29329608938547486</v>
          </cell>
          <cell r="Y2">
            <v>3.9106145251396648E-2</v>
          </cell>
          <cell r="Z2">
            <v>3.3519553072625698E-2</v>
          </cell>
          <cell r="AA2">
            <v>0.24860335195530725</v>
          </cell>
          <cell r="AB2">
            <v>0.42805755395683454</v>
          </cell>
          <cell r="AC2">
            <v>0.20863309352517986</v>
          </cell>
          <cell r="AD2">
            <v>0.36330935251798557</v>
          </cell>
          <cell r="AE2" t="str">
            <v>Cold</v>
          </cell>
          <cell r="AF2">
            <v>0.46017699115044247</v>
          </cell>
          <cell r="AG2">
            <v>0.23008849557522124</v>
          </cell>
          <cell r="AH2">
            <v>0.30973451327433632</v>
          </cell>
          <cell r="AI2">
            <v>40</v>
          </cell>
          <cell r="AJ2">
            <v>28</v>
          </cell>
          <cell r="AK2">
            <v>4</v>
          </cell>
          <cell r="AL2">
            <v>3.1E-2</v>
          </cell>
          <cell r="AM2">
            <v>2.6323851203501096</v>
          </cell>
          <cell r="AN2">
            <v>3.1699164345403901</v>
          </cell>
        </row>
        <row r="3">
          <cell r="A3">
            <v>16</v>
          </cell>
          <cell r="B3" t="str">
            <v>Yarra Glen</v>
          </cell>
          <cell r="E3">
            <v>115</v>
          </cell>
          <cell r="H3">
            <v>201</v>
          </cell>
          <cell r="K3">
            <v>1363</v>
          </cell>
          <cell r="L3">
            <v>527</v>
          </cell>
          <cell r="M3">
            <v>12</v>
          </cell>
          <cell r="N3">
            <v>1.7</v>
          </cell>
          <cell r="O3" t="str">
            <v>DP</v>
          </cell>
          <cell r="P3">
            <v>561728.37837837834</v>
          </cell>
          <cell r="Q3">
            <v>127867.56756756757</v>
          </cell>
          <cell r="R3">
            <v>1.7</v>
          </cell>
          <cell r="S3">
            <v>1.7</v>
          </cell>
          <cell r="T3">
            <v>422</v>
          </cell>
          <cell r="U3">
            <v>79</v>
          </cell>
          <cell r="V3">
            <v>26</v>
          </cell>
          <cell r="W3">
            <v>0.47685185185185186</v>
          </cell>
          <cell r="X3">
            <v>0.27314814814814814</v>
          </cell>
          <cell r="Y3">
            <v>5.5555555555555552E-2</v>
          </cell>
          <cell r="Z3">
            <v>3.7037037037037035E-2</v>
          </cell>
          <cell r="AA3">
            <v>0.15740740740740744</v>
          </cell>
          <cell r="AB3">
            <v>0.33858267716535428</v>
          </cell>
          <cell r="AC3">
            <v>0.12598425196850394</v>
          </cell>
          <cell r="AD3">
            <v>0.53543307086614178</v>
          </cell>
          <cell r="AE3" t="str">
            <v>Cold</v>
          </cell>
          <cell r="AF3">
            <v>0.40740740740740738</v>
          </cell>
          <cell r="AG3">
            <v>0.24074074074074073</v>
          </cell>
          <cell r="AH3">
            <v>0.35185185185185186</v>
          </cell>
          <cell r="AI3">
            <v>40</v>
          </cell>
          <cell r="AJ3">
            <v>28</v>
          </cell>
          <cell r="AK3">
            <v>4</v>
          </cell>
          <cell r="AL3">
            <v>1.6E-2</v>
          </cell>
          <cell r="AM3">
            <v>2.586337760910816</v>
          </cell>
          <cell r="AN3">
            <v>2.9120370370370372</v>
          </cell>
        </row>
        <row r="4">
          <cell r="A4">
            <v>26</v>
          </cell>
          <cell r="B4" t="str">
            <v>Seville</v>
          </cell>
          <cell r="E4">
            <v>115</v>
          </cell>
          <cell r="H4">
            <v>201</v>
          </cell>
          <cell r="K4">
            <v>1602</v>
          </cell>
          <cell r="L4">
            <v>561</v>
          </cell>
          <cell r="M4">
            <v>11</v>
          </cell>
          <cell r="N4">
            <v>4</v>
          </cell>
          <cell r="O4" t="str">
            <v>DP</v>
          </cell>
          <cell r="P4">
            <v>456596.62162162166</v>
          </cell>
          <cell r="Q4">
            <v>638198.19819819811</v>
          </cell>
          <cell r="R4">
            <v>4</v>
          </cell>
          <cell r="S4">
            <v>4</v>
          </cell>
          <cell r="T4">
            <v>449</v>
          </cell>
          <cell r="U4">
            <v>84</v>
          </cell>
          <cell r="V4">
            <v>28</v>
          </cell>
          <cell r="W4">
            <v>0.38547486033519557</v>
          </cell>
          <cell r="X4">
            <v>0.29329608938547486</v>
          </cell>
          <cell r="Y4">
            <v>3.9106145251396648E-2</v>
          </cell>
          <cell r="Z4">
            <v>3.3519553072625698E-2</v>
          </cell>
          <cell r="AA4">
            <v>0.24860335195530725</v>
          </cell>
          <cell r="AB4">
            <v>0.42805755395683454</v>
          </cell>
          <cell r="AC4">
            <v>0.20863309352517986</v>
          </cell>
          <cell r="AD4">
            <v>0.36330935251798557</v>
          </cell>
          <cell r="AE4" t="str">
            <v>Cold</v>
          </cell>
          <cell r="AF4">
            <v>0.46017699115044247</v>
          </cell>
          <cell r="AG4">
            <v>0.23008849557522124</v>
          </cell>
          <cell r="AH4">
            <v>0.30973451327433632</v>
          </cell>
          <cell r="AI4">
            <v>40</v>
          </cell>
          <cell r="AJ4">
            <v>28</v>
          </cell>
          <cell r="AK4">
            <v>4</v>
          </cell>
          <cell r="AL4">
            <v>3.7999999999999999E-2</v>
          </cell>
          <cell r="AM4">
            <v>2.855614973262032</v>
          </cell>
          <cell r="AN4">
            <v>3.1699164345403901</v>
          </cell>
        </row>
        <row r="5">
          <cell r="A5">
            <v>33</v>
          </cell>
          <cell r="B5" t="str">
            <v>Wandin</v>
          </cell>
          <cell r="E5">
            <v>115</v>
          </cell>
          <cell r="H5">
            <v>201</v>
          </cell>
          <cell r="K5">
            <v>2277</v>
          </cell>
          <cell r="L5">
            <v>839</v>
          </cell>
          <cell r="M5">
            <v>15</v>
          </cell>
          <cell r="N5">
            <v>5.4</v>
          </cell>
          <cell r="O5" t="str">
            <v>DP</v>
          </cell>
          <cell r="P5">
            <v>592612.61261261266</v>
          </cell>
          <cell r="Q5">
            <v>861567.56756756746</v>
          </cell>
          <cell r="R5">
            <v>5.4</v>
          </cell>
          <cell r="S5">
            <v>5.4</v>
          </cell>
          <cell r="T5">
            <v>671</v>
          </cell>
          <cell r="U5">
            <v>126</v>
          </cell>
          <cell r="V5">
            <v>42</v>
          </cell>
          <cell r="W5">
            <v>0.45886075949367089</v>
          </cell>
          <cell r="X5">
            <v>0.24683544303797469</v>
          </cell>
          <cell r="Y5">
            <v>2.2151898734177212E-2</v>
          </cell>
          <cell r="Z5">
            <v>3.1645569620253167E-2</v>
          </cell>
          <cell r="AA5">
            <v>0.240506329113924</v>
          </cell>
          <cell r="AB5">
            <v>0.35055350553505532</v>
          </cell>
          <cell r="AC5">
            <v>0.30258302583025831</v>
          </cell>
          <cell r="AD5">
            <v>0.34686346863468631</v>
          </cell>
          <cell r="AE5" t="str">
            <v>Cold</v>
          </cell>
          <cell r="AF5">
            <v>0.44285714285714284</v>
          </cell>
          <cell r="AG5">
            <v>0.3</v>
          </cell>
          <cell r="AH5">
            <v>0.25714285714285712</v>
          </cell>
          <cell r="AI5">
            <v>40</v>
          </cell>
          <cell r="AJ5">
            <v>28</v>
          </cell>
          <cell r="AK5">
            <v>4</v>
          </cell>
          <cell r="AL5">
            <v>3.1E-2</v>
          </cell>
          <cell r="AM5">
            <v>2.7139451728247912</v>
          </cell>
          <cell r="AN5">
            <v>3.309148264984227</v>
          </cell>
        </row>
        <row r="6">
          <cell r="A6">
            <v>42</v>
          </cell>
          <cell r="B6" t="str">
            <v>Launching Place</v>
          </cell>
          <cell r="E6">
            <v>115</v>
          </cell>
          <cell r="H6">
            <v>201</v>
          </cell>
          <cell r="K6">
            <v>1546</v>
          </cell>
          <cell r="L6">
            <v>558</v>
          </cell>
          <cell r="M6">
            <v>10</v>
          </cell>
          <cell r="N6">
            <v>3.6</v>
          </cell>
          <cell r="O6" t="str">
            <v>DP</v>
          </cell>
          <cell r="P6">
            <v>712730.63063063065</v>
          </cell>
          <cell r="Q6">
            <v>964135.13513513515</v>
          </cell>
          <cell r="R6">
            <v>3.6</v>
          </cell>
          <cell r="S6">
            <v>3.6</v>
          </cell>
          <cell r="T6">
            <v>446</v>
          </cell>
          <cell r="U6">
            <v>84</v>
          </cell>
          <cell r="V6">
            <v>28</v>
          </cell>
          <cell r="W6">
            <v>0.38547486033519557</v>
          </cell>
          <cell r="X6">
            <v>0.29329608938547486</v>
          </cell>
          <cell r="Y6">
            <v>3.9106145251396648E-2</v>
          </cell>
          <cell r="Z6">
            <v>3.3519553072625698E-2</v>
          </cell>
          <cell r="AA6">
            <v>0.24860335195530725</v>
          </cell>
          <cell r="AB6">
            <v>0.42805755395683454</v>
          </cell>
          <cell r="AC6">
            <v>0.20863309352517986</v>
          </cell>
          <cell r="AD6">
            <v>0.36330935251798557</v>
          </cell>
          <cell r="AE6" t="str">
            <v>Cold</v>
          </cell>
          <cell r="AF6">
            <v>0.46017699115044247</v>
          </cell>
          <cell r="AG6">
            <v>0.23008849557522124</v>
          </cell>
          <cell r="AH6">
            <v>0.30973451327433632</v>
          </cell>
          <cell r="AI6">
            <v>40</v>
          </cell>
          <cell r="AJ6">
            <v>28</v>
          </cell>
          <cell r="AK6">
            <v>4</v>
          </cell>
          <cell r="AL6">
            <v>3.3000000000000002E-2</v>
          </cell>
          <cell r="AM6">
            <v>2.7706093189964158</v>
          </cell>
          <cell r="AN6">
            <v>3.1699164345403901</v>
          </cell>
        </row>
        <row r="7">
          <cell r="A7">
            <v>51</v>
          </cell>
          <cell r="B7" t="str">
            <v>Yarra Junction</v>
          </cell>
          <cell r="E7">
            <v>115</v>
          </cell>
          <cell r="H7">
            <v>201</v>
          </cell>
          <cell r="K7">
            <v>1388</v>
          </cell>
          <cell r="L7">
            <v>565</v>
          </cell>
          <cell r="M7">
            <v>24</v>
          </cell>
          <cell r="N7">
            <v>6</v>
          </cell>
          <cell r="O7" t="str">
            <v>DP</v>
          </cell>
          <cell r="P7">
            <v>679624.09909909917</v>
          </cell>
          <cell r="Q7">
            <v>1606891.8918918921</v>
          </cell>
          <cell r="R7">
            <v>6</v>
          </cell>
          <cell r="S7">
            <v>6</v>
          </cell>
          <cell r="T7">
            <v>452</v>
          </cell>
          <cell r="U7">
            <v>85</v>
          </cell>
          <cell r="V7">
            <v>28</v>
          </cell>
          <cell r="W7">
            <v>0.36774193548387096</v>
          </cell>
          <cell r="X7">
            <v>0.29032258064516125</v>
          </cell>
          <cell r="Y7">
            <v>4.1935483870967738E-2</v>
          </cell>
          <cell r="Z7">
            <v>3.5483870967741936E-2</v>
          </cell>
          <cell r="AA7">
            <v>0.26451612903225807</v>
          </cell>
          <cell r="AB7">
            <v>0.375</v>
          </cell>
          <cell r="AC7">
            <v>0.24583333333333332</v>
          </cell>
          <cell r="AD7">
            <v>0.37916666666666665</v>
          </cell>
          <cell r="AE7" t="str">
            <v>Cold</v>
          </cell>
          <cell r="AF7">
            <v>0.46875</v>
          </cell>
          <cell r="AG7">
            <v>0.21875</v>
          </cell>
          <cell r="AH7">
            <v>0.3125</v>
          </cell>
          <cell r="AI7">
            <v>40</v>
          </cell>
          <cell r="AJ7">
            <v>28</v>
          </cell>
          <cell r="AK7">
            <v>4</v>
          </cell>
          <cell r="AL7">
            <v>1.8000000000000002E-2</v>
          </cell>
          <cell r="AM7">
            <v>2.4566371681415928</v>
          </cell>
          <cell r="AN7">
            <v>2.7077922077922079</v>
          </cell>
        </row>
        <row r="8">
          <cell r="A8">
            <v>10</v>
          </cell>
          <cell r="B8" t="str">
            <v>Seville East</v>
          </cell>
          <cell r="E8">
            <v>115</v>
          </cell>
          <cell r="H8">
            <v>201</v>
          </cell>
          <cell r="K8">
            <v>991</v>
          </cell>
          <cell r="L8">
            <v>374</v>
          </cell>
          <cell r="M8">
            <v>1</v>
          </cell>
          <cell r="N8">
            <v>1.2</v>
          </cell>
          <cell r="O8" t="str">
            <v>DP</v>
          </cell>
          <cell r="P8">
            <v>248667.79279279278</v>
          </cell>
          <cell r="Q8">
            <v>110203.15315315315</v>
          </cell>
          <cell r="R8">
            <v>1.2</v>
          </cell>
          <cell r="S8">
            <v>1.2</v>
          </cell>
          <cell r="T8">
            <v>299</v>
          </cell>
          <cell r="U8">
            <v>56</v>
          </cell>
          <cell r="V8">
            <v>19</v>
          </cell>
          <cell r="W8">
            <v>0.38500000000000001</v>
          </cell>
          <cell r="X8">
            <v>0.29299999999999998</v>
          </cell>
          <cell r="Y8">
            <v>3.9E-2</v>
          </cell>
          <cell r="Z8">
            <v>3.4000000000000002E-2</v>
          </cell>
          <cell r="AA8">
            <v>0.249</v>
          </cell>
          <cell r="AB8">
            <v>0.42799999999999999</v>
          </cell>
          <cell r="AC8">
            <v>0.20899999999999999</v>
          </cell>
          <cell r="AD8">
            <v>0.36299999999999999</v>
          </cell>
          <cell r="AE8" t="str">
            <v>Cold</v>
          </cell>
          <cell r="AF8">
            <v>0.46</v>
          </cell>
          <cell r="AG8">
            <v>0.23</v>
          </cell>
          <cell r="AH8">
            <v>0.31</v>
          </cell>
          <cell r="AI8">
            <v>40</v>
          </cell>
          <cell r="AJ8">
            <v>28</v>
          </cell>
          <cell r="AK8">
            <v>4</v>
          </cell>
          <cell r="AL8">
            <v>3.1E-2</v>
          </cell>
          <cell r="AM8">
            <v>2.65</v>
          </cell>
          <cell r="AN8">
            <v>3.17</v>
          </cell>
        </row>
        <row r="9">
          <cell r="A9">
            <v>52</v>
          </cell>
          <cell r="B9" t="str">
            <v>Warburton</v>
          </cell>
          <cell r="H9">
            <v>201</v>
          </cell>
          <cell r="K9">
            <v>2392</v>
          </cell>
          <cell r="L9">
            <v>1177</v>
          </cell>
          <cell r="M9">
            <v>21</v>
          </cell>
          <cell r="N9">
            <v>5.2</v>
          </cell>
          <cell r="O9" t="str">
            <v>DP</v>
          </cell>
          <cell r="P9">
            <v>2996870.4054054036</v>
          </cell>
          <cell r="Q9">
            <v>2666528.3783783857</v>
          </cell>
          <cell r="R9">
            <v>5.2</v>
          </cell>
          <cell r="S9">
            <v>5.2</v>
          </cell>
          <cell r="T9">
            <v>942</v>
          </cell>
          <cell r="U9">
            <v>177</v>
          </cell>
          <cell r="V9">
            <v>58</v>
          </cell>
          <cell r="W9">
            <v>0.36799999999999999</v>
          </cell>
          <cell r="X9">
            <v>0.28999999999999998</v>
          </cell>
          <cell r="Y9">
            <v>4.2000000000000003E-2</v>
          </cell>
          <cell r="Z9">
            <v>3.5000000000000003E-2</v>
          </cell>
          <cell r="AA9">
            <v>0.26500000000000001</v>
          </cell>
          <cell r="AB9">
            <v>0.375</v>
          </cell>
          <cell r="AC9">
            <v>0.246</v>
          </cell>
          <cell r="AD9">
            <v>0.379</v>
          </cell>
          <cell r="AE9" t="str">
            <v>Cold</v>
          </cell>
          <cell r="AF9">
            <v>0.46899999999999997</v>
          </cell>
          <cell r="AG9">
            <v>0.219</v>
          </cell>
          <cell r="AH9">
            <v>0.313</v>
          </cell>
          <cell r="AI9">
            <v>40</v>
          </cell>
          <cell r="AJ9">
            <v>28</v>
          </cell>
          <cell r="AK9">
            <v>4</v>
          </cell>
          <cell r="AL9">
            <v>6.0000000000000001E-3</v>
          </cell>
          <cell r="AM9">
            <v>2.0299999999999998</v>
          </cell>
          <cell r="AN9">
            <v>2.71</v>
          </cell>
        </row>
        <row r="10">
          <cell r="A10">
            <v>68</v>
          </cell>
          <cell r="B10" t="str">
            <v>Millgrove</v>
          </cell>
          <cell r="E10">
            <v>115</v>
          </cell>
          <cell r="H10">
            <v>201</v>
          </cell>
          <cell r="K10">
            <v>1685</v>
          </cell>
          <cell r="L10">
            <v>710</v>
          </cell>
          <cell r="M10">
            <v>3</v>
          </cell>
          <cell r="N10">
            <v>2.8</v>
          </cell>
          <cell r="O10" t="str">
            <v>DP</v>
          </cell>
          <cell r="P10">
            <v>793559.57207207149</v>
          </cell>
          <cell r="Q10">
            <v>807560.0450450473</v>
          </cell>
          <cell r="R10">
            <v>2.8</v>
          </cell>
          <cell r="S10">
            <v>2.8</v>
          </cell>
          <cell r="T10">
            <v>568</v>
          </cell>
          <cell r="U10">
            <v>107</v>
          </cell>
          <cell r="V10">
            <v>35</v>
          </cell>
          <cell r="W10">
            <v>0.38500000000000001</v>
          </cell>
          <cell r="X10">
            <v>0.29299999999999998</v>
          </cell>
          <cell r="Y10">
            <v>3.9E-2</v>
          </cell>
          <cell r="Z10">
            <v>3.4000000000000002E-2</v>
          </cell>
          <cell r="AA10">
            <v>0.249</v>
          </cell>
          <cell r="AB10">
            <v>0.42799999999999999</v>
          </cell>
          <cell r="AC10">
            <v>0.20899999999999999</v>
          </cell>
          <cell r="AD10">
            <v>0.36299999999999999</v>
          </cell>
          <cell r="AE10" t="str">
            <v>Cold</v>
          </cell>
          <cell r="AF10">
            <v>0.46</v>
          </cell>
          <cell r="AG10">
            <v>0.23</v>
          </cell>
          <cell r="AH10">
            <v>0.31</v>
          </cell>
          <cell r="AI10">
            <v>40</v>
          </cell>
          <cell r="AJ10">
            <v>28</v>
          </cell>
          <cell r="AK10">
            <v>4</v>
          </cell>
          <cell r="AL10">
            <v>3.1E-2</v>
          </cell>
          <cell r="AM10">
            <v>2.37</v>
          </cell>
          <cell r="AN10">
            <v>3.17</v>
          </cell>
        </row>
        <row r="11">
          <cell r="A11">
            <v>99</v>
          </cell>
          <cell r="B11" t="str">
            <v>Wesburn</v>
          </cell>
          <cell r="E11">
            <v>115</v>
          </cell>
          <cell r="H11">
            <v>201</v>
          </cell>
          <cell r="K11">
            <v>694</v>
          </cell>
          <cell r="L11">
            <v>280</v>
          </cell>
          <cell r="M11">
            <v>4</v>
          </cell>
          <cell r="N11">
            <v>4.7</v>
          </cell>
          <cell r="O11" t="str">
            <v>DP</v>
          </cell>
          <cell r="P11">
            <v>207129.5045045045</v>
          </cell>
          <cell r="Q11">
            <v>749882.88288288284</v>
          </cell>
          <cell r="R11">
            <v>4.7</v>
          </cell>
          <cell r="S11">
            <v>4.7</v>
          </cell>
          <cell r="T11">
            <v>224</v>
          </cell>
          <cell r="U11">
            <v>42</v>
          </cell>
          <cell r="V11">
            <v>14</v>
          </cell>
          <cell r="W11">
            <v>0.38500000000000001</v>
          </cell>
          <cell r="X11">
            <v>0.29299999999999998</v>
          </cell>
          <cell r="Y11">
            <v>3.9E-2</v>
          </cell>
          <cell r="Z11">
            <v>3.4000000000000002E-2</v>
          </cell>
          <cell r="AA11">
            <v>0.249</v>
          </cell>
          <cell r="AB11">
            <v>0.42799999999999999</v>
          </cell>
          <cell r="AC11">
            <v>0.20899999999999999</v>
          </cell>
          <cell r="AD11">
            <v>0.36299999999999999</v>
          </cell>
          <cell r="AE11" t="str">
            <v>Cold</v>
          </cell>
          <cell r="AF11">
            <v>0.46</v>
          </cell>
          <cell r="AG11">
            <v>0.23</v>
          </cell>
          <cell r="AH11">
            <v>0.31</v>
          </cell>
          <cell r="AI11">
            <v>40</v>
          </cell>
          <cell r="AJ11">
            <v>28</v>
          </cell>
          <cell r="AK11">
            <v>4</v>
          </cell>
          <cell r="AL11">
            <v>3.1E-2</v>
          </cell>
          <cell r="AM11">
            <v>2.48</v>
          </cell>
          <cell r="AN11">
            <v>3.17</v>
          </cell>
        </row>
      </sheetData>
      <sheetData sheetId="23" refreshError="1">
        <row r="3">
          <cell r="B3" t="str">
            <v>summary</v>
          </cell>
        </row>
      </sheetData>
      <sheetData sheetId="24" refreshError="1">
        <row r="2">
          <cell r="B2">
            <v>567000</v>
          </cell>
          <cell r="E2">
            <v>7.2999999999999995E-2</v>
          </cell>
        </row>
        <row r="5">
          <cell r="B5">
            <v>638.25</v>
          </cell>
        </row>
        <row r="6">
          <cell r="B6">
            <v>638.25</v>
          </cell>
        </row>
        <row r="7">
          <cell r="B7">
            <v>172.5</v>
          </cell>
        </row>
        <row r="8">
          <cell r="B8">
            <v>575</v>
          </cell>
        </row>
        <row r="9">
          <cell r="B9">
            <v>11.466850999999997</v>
          </cell>
        </row>
        <row r="10">
          <cell r="B10">
            <v>9.5</v>
          </cell>
        </row>
        <row r="11">
          <cell r="B11">
            <v>1800</v>
          </cell>
          <cell r="E11">
            <v>3</v>
          </cell>
        </row>
        <row r="12">
          <cell r="B12">
            <v>1200</v>
          </cell>
          <cell r="E12">
            <v>2005</v>
          </cell>
        </row>
        <row r="13">
          <cell r="E13">
            <v>0.5</v>
          </cell>
        </row>
        <row r="14">
          <cell r="E14">
            <v>0.3</v>
          </cell>
        </row>
        <row r="15">
          <cell r="E15">
            <v>0.2</v>
          </cell>
        </row>
        <row r="16">
          <cell r="E16">
            <v>0</v>
          </cell>
        </row>
        <row r="17">
          <cell r="E17">
            <v>0</v>
          </cell>
        </row>
        <row r="18">
          <cell r="E18">
            <v>0.25</v>
          </cell>
        </row>
      </sheetData>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Assumptions_SC"/>
      <sheetName val="GenAssum_BA"/>
      <sheetName val="AllocAssum_BA"/>
      <sheetName val="Escalation_TA"/>
      <sheetName val="CostCentre_BA"/>
      <sheetName val="Sheet5"/>
      <sheetName val="Sheet4"/>
      <sheetName val="FTEAssum_TA"/>
      <sheetName val="OpexSharedAssum_TA"/>
      <sheetName val="OpexUEDAssum_TA"/>
      <sheetName val="OpexMGHAssum_TA"/>
      <sheetName val="CapexUED_TA"/>
      <sheetName val="CapexMGH"/>
      <sheetName val="Rev&amp;Dep UED"/>
      <sheetName val="Rev&amp;Dep MGH"/>
      <sheetName val="Op Bal Sheet UED"/>
      <sheetName val="Op Bal Sheet MGH"/>
      <sheetName val="Debt UED"/>
      <sheetName val="Debt MGH"/>
      <sheetName val="Outputs_SC"/>
      <sheetName val="FTE_Summary_TO"/>
      <sheetName val="UED P&amp;L-Cal Yr"/>
      <sheetName val="UED P&amp;L-Fin Yr"/>
      <sheetName val="UED P&amp;L-Qtr"/>
      <sheetName val="UED P&amp;L-Month"/>
      <sheetName val="UED Capex-Cal Yr"/>
      <sheetName val="UED Capex-Fin Yr"/>
      <sheetName val="UED Capex-Qtr"/>
      <sheetName val="UED Capex-Month"/>
      <sheetName val="UED Cash Flow-Month"/>
      <sheetName val="UED Balance Sheet-Month"/>
      <sheetName val="MGH P&amp;L-Cal Yr"/>
      <sheetName val="MGH P&amp;L-Fin Yr"/>
      <sheetName val="MGH P&amp;L-Qtr"/>
      <sheetName val="MGH P&amp;L-Month"/>
      <sheetName val="MGH Capex-Cal Yr"/>
      <sheetName val="MGH Capex-Fin Yr"/>
      <sheetName val="MGH Capex-Qtr"/>
      <sheetName val="MGH Capex-Month"/>
      <sheetName val="MGH Cash Flow-Month"/>
      <sheetName val="MGH Balance Sheet-Month"/>
      <sheetName val="UED Debt"/>
      <sheetName val="UED Sum by Function"/>
      <sheetName val="UED Sum by Account"/>
      <sheetName val="Budget Presentation UED"/>
      <sheetName val="MGH Debt"/>
      <sheetName val="MGH Sum by Function"/>
      <sheetName val="MGH Sum by Account"/>
      <sheetName val="Budget Presentation MGH"/>
      <sheetName val="AD Report"/>
      <sheetName val="Asset Management Report"/>
      <sheetName val="CEO Report"/>
      <sheetName val="CMM Report"/>
      <sheetName val="COM Report"/>
      <sheetName val="FIN Report"/>
      <sheetName val="HR Report"/>
      <sheetName val="IT Report"/>
      <sheetName val="NIT Report"/>
      <sheetName val="OHS Report"/>
      <sheetName val="REG Report"/>
      <sheetName val="RISK Report"/>
      <sheetName val="SDN Report"/>
      <sheetName val="SDS Report"/>
      <sheetName val="UED-AAA Report"/>
      <sheetName val="UED-BBB Report"/>
      <sheetName val="UED-CCC Report"/>
      <sheetName val="UED-DDD Report"/>
      <sheetName val="MGH-AAA Report"/>
      <sheetName val="MGH-BBB Report"/>
      <sheetName val="MGH-CCC Report"/>
      <sheetName val="MGH-DDD Report"/>
      <sheetName val="Appendices_SC"/>
      <sheetName val="Lookup_Tables_SSC"/>
      <sheetName val="TS_LU"/>
      <sheetName val="Checks_SSC"/>
      <sheetName val="Checks_BO"/>
      <sheetName val="PIES"/>
    </sheetNames>
    <sheetDataSet>
      <sheetData sheetId="0" refreshError="1"/>
      <sheetData sheetId="1" refreshError="1"/>
      <sheetData sheetId="2" refreshError="1"/>
      <sheetData sheetId="3" refreshError="1">
        <row r="12">
          <cell r="J12" t="str">
            <v>Monthly</v>
          </cell>
        </row>
        <row r="13">
          <cell r="K13">
            <v>6</v>
          </cell>
        </row>
        <row r="16">
          <cell r="J16" t="str">
            <v>Month</v>
          </cell>
        </row>
        <row r="21">
          <cell r="J21">
            <v>12</v>
          </cell>
        </row>
        <row r="25">
          <cell r="J25">
            <v>40755</v>
          </cell>
        </row>
        <row r="31">
          <cell r="J31" t="b">
            <v>0</v>
          </cell>
        </row>
        <row r="32">
          <cell r="J32">
            <v>0</v>
          </cell>
        </row>
        <row r="33">
          <cell r="J33">
            <v>0</v>
          </cell>
        </row>
        <row r="34">
          <cell r="J34" t="str">
            <v>(A)</v>
          </cell>
        </row>
        <row r="35">
          <cell r="J35" t="str">
            <v>(B)</v>
          </cell>
        </row>
        <row r="36">
          <cell r="J36" t="str">
            <v>(F)</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row r="12">
          <cell r="D12">
            <v>1</v>
          </cell>
        </row>
        <row r="47">
          <cell r="D47" t="str">
            <v>January</v>
          </cell>
        </row>
        <row r="48">
          <cell r="D48" t="str">
            <v>February</v>
          </cell>
        </row>
        <row r="49">
          <cell r="D49" t="str">
            <v>March</v>
          </cell>
        </row>
        <row r="50">
          <cell r="D50" t="str">
            <v>April</v>
          </cell>
        </row>
        <row r="51">
          <cell r="D51" t="str">
            <v>May</v>
          </cell>
        </row>
        <row r="52">
          <cell r="D52" t="str">
            <v>June</v>
          </cell>
        </row>
        <row r="53">
          <cell r="D53" t="str">
            <v>July</v>
          </cell>
        </row>
        <row r="54">
          <cell r="D54" t="str">
            <v>August</v>
          </cell>
        </row>
        <row r="55">
          <cell r="D55" t="str">
            <v>September</v>
          </cell>
        </row>
        <row r="56">
          <cell r="D56" t="str">
            <v>October</v>
          </cell>
        </row>
        <row r="57">
          <cell r="D57" t="str">
            <v>November</v>
          </cell>
        </row>
        <row r="58">
          <cell r="D58" t="str">
            <v>December</v>
          </cell>
        </row>
      </sheetData>
      <sheetData sheetId="76" refreshError="1"/>
      <sheetData sheetId="77" refreshError="1"/>
      <sheetData sheetId="78"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0. Instructions"/>
      <sheetName val="1. Matrix"/>
      <sheetName val="2. Quant Summary"/>
      <sheetName val="2.1. By Activity"/>
      <sheetName val="2.2. By Cost Driver"/>
      <sheetName val="2.3. By Key Cost Driver"/>
      <sheetName val="2.4 By activity and cost driver"/>
      <sheetName val="3. TCE Costs"/>
      <sheetName val="4. FA Costs"/>
      <sheetName val="5. Qualitative Summary"/>
      <sheetName val="5.1. Detailed Qual Summ"/>
      <sheetName val="A1. Quant NO Summ"/>
      <sheetName val="A2. Quant TCE Summ"/>
      <sheetName val="A3. Quant FA Summ"/>
      <sheetName val="A4. Qual A Summ"/>
      <sheetName val="A5. Qual Summ B"/>
    </sheetNames>
    <sheetDataSet>
      <sheetData sheetId="0"/>
      <sheetData sheetId="1"/>
      <sheetData sheetId="2">
        <row r="17">
          <cell r="C17">
            <v>6.5000000000000002E-2</v>
          </cell>
          <cell r="D17">
            <v>0.11</v>
          </cell>
          <cell r="E17">
            <v>0.12</v>
          </cell>
          <cell r="F17">
            <v>8.6999999999999994E-2</v>
          </cell>
        </row>
      </sheetData>
      <sheetData sheetId="3">
        <row r="10">
          <cell r="D10" t="str">
            <v>Comdain Infrastructure Pty Ltd</v>
          </cell>
        </row>
      </sheetData>
      <sheetData sheetId="4"/>
      <sheetData sheetId="5"/>
      <sheetData sheetId="6"/>
      <sheetData sheetId="7">
        <row r="10">
          <cell r="C10" t="str">
            <v>Comdain Infrastructure Pty Ltd</v>
          </cell>
        </row>
      </sheetData>
      <sheetData sheetId="8">
        <row r="10">
          <cell r="C10" t="str">
            <v>Comdain Infrastructure Pty Ltd</v>
          </cell>
        </row>
      </sheetData>
      <sheetData sheetId="9"/>
      <sheetData sheetId="10"/>
      <sheetData sheetId="11"/>
      <sheetData sheetId="12"/>
      <sheetData sheetId="13"/>
      <sheetData sheetId="14"/>
      <sheetData sheetId="15"/>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ver"/>
      <sheetName val="Index"/>
      <sheetName val="FR-1"/>
      <sheetName val="FR-2"/>
      <sheetName val="FR-2.1"/>
      <sheetName val="EB-1"/>
      <sheetName val="oldEB-1.4"/>
      <sheetName val="oldEB-1.5"/>
      <sheetName val="oldEB-1.6"/>
      <sheetName val="EB-2"/>
      <sheetName val="EB-3"/>
      <sheetName val="EB-4"/>
      <sheetName val="EB-5"/>
      <sheetName val="oldeb6"/>
      <sheetName val="oldeb-6.1"/>
      <sheetName val="oldEB-6.2"/>
      <sheetName val="EB-6"/>
      <sheetName val="CE-1"/>
      <sheetName val="BS-1"/>
      <sheetName val="CF-1"/>
      <sheetName val="GraphSheet"/>
      <sheetName val="Assumptions"/>
      <sheetName val="Investments"/>
      <sheetName val="Taxation"/>
      <sheetName val="Debt"/>
      <sheetName val="colour schem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E-1"/>
      <sheetName val="WIP"/>
      <sheetName val="Graph"/>
      <sheetName val="CE-1 M"/>
      <sheetName val="WIP M"/>
      <sheetName val="Graph M"/>
    </sheetNames>
    <sheetDataSet>
      <sheetData sheetId="0" refreshError="1"/>
      <sheetData sheetId="1" refreshError="1"/>
      <sheetData sheetId="2" refreshError="1"/>
      <sheetData sheetId="3" refreshError="1">
        <row r="26">
          <cell r="A26" t="str">
            <v>Analysis of Variances</v>
          </cell>
          <cell r="J26" t="str">
            <v>$000</v>
          </cell>
          <cell r="K26" t="str">
            <v>$000</v>
          </cell>
          <cell r="P26">
            <v>0</v>
          </cell>
        </row>
        <row r="27">
          <cell r="J27" t="str">
            <v>Mth</v>
          </cell>
          <cell r="K27" t="str">
            <v>YTD</v>
          </cell>
          <cell r="P27">
            <v>0</v>
          </cell>
        </row>
        <row r="29">
          <cell r="A29">
            <v>1</v>
          </cell>
          <cell r="C29" t="str">
            <v>Greater demand for new services in current month bringing spend into line with YTD budget</v>
          </cell>
          <cell r="J29">
            <v>-89.453999999999994</v>
          </cell>
          <cell r="K29">
            <v>96.787000000000006</v>
          </cell>
        </row>
        <row r="30">
          <cell r="A30">
            <v>2</v>
          </cell>
          <cell r="C30" t="str">
            <v xml:space="preserve">Moorabbin site expenditure on renewing services well ahead of schedule </v>
          </cell>
          <cell r="J30">
            <v>-533.17399999999998</v>
          </cell>
          <cell r="K30">
            <v>-444.64800000000002</v>
          </cell>
        </row>
        <row r="31">
          <cell r="A31">
            <v>3</v>
          </cell>
          <cell r="C31" t="str">
            <v>Reinforcement and upgrade projects delayed at both Burwood and Moorabbin</v>
          </cell>
          <cell r="J31">
            <v>303.61599999999999</v>
          </cell>
          <cell r="K31">
            <v>1920.61</v>
          </cell>
          <cell r="P31" t="str">
            <v>hide</v>
          </cell>
        </row>
        <row r="32">
          <cell r="A32">
            <v>4</v>
          </cell>
          <cell r="C32" t="str">
            <v xml:space="preserve">Scada monitoring still on budget, but delays with cathodic protection work </v>
          </cell>
          <cell r="J32">
            <v>19.881</v>
          </cell>
          <cell r="K32">
            <v>74.947000000000003</v>
          </cell>
        </row>
        <row r="33">
          <cell r="A33">
            <v>5</v>
          </cell>
          <cell r="C33" t="str">
            <v>Spend on meters now accelerating since commencement of new NPS(WA) gas contract</v>
          </cell>
          <cell r="J33">
            <v>-250.33799999999999</v>
          </cell>
          <cell r="K33">
            <v>678.77300000000002</v>
          </cell>
        </row>
        <row r="34">
          <cell r="A34">
            <v>6</v>
          </cell>
          <cell r="C34" t="str">
            <v>No Supply Regulators spend to date due to delays in obtaining commencement approvals</v>
          </cell>
          <cell r="J34">
            <v>98.623999999999995</v>
          </cell>
          <cell r="K34">
            <v>119.021</v>
          </cell>
        </row>
        <row r="35">
          <cell r="A35">
            <v>7</v>
          </cell>
          <cell r="C35" t="str">
            <v>Correction of inadvertent allocation to this category</v>
          </cell>
          <cell r="J35">
            <v>803.66600000000005</v>
          </cell>
          <cell r="K35">
            <v>58.33</v>
          </cell>
        </row>
        <row r="37">
          <cell r="A37">
            <v>9</v>
          </cell>
          <cell r="C37" t="str">
            <v>Overspend on Consultancy for Gas Price Review Project YTD (149k Unfav)</v>
          </cell>
          <cell r="J37">
            <v>34.951999999999998</v>
          </cell>
          <cell r="K37">
            <v>-45.331000000000003</v>
          </cell>
        </row>
        <row r="38">
          <cell r="C38" t="str">
            <v>Timing of consultancy for Gas FRC Project (111k Fav)</v>
          </cell>
        </row>
        <row r="40">
          <cell r="A40">
            <v>10</v>
          </cell>
          <cell r="C40" t="str">
            <v>Delayed start to Gas FRC Projects</v>
          </cell>
          <cell r="J40">
            <v>569.98199999999997</v>
          </cell>
          <cell r="K40">
            <v>3086.7260000000001</v>
          </cell>
        </row>
      </sheetData>
      <sheetData sheetId="4" refreshError="1"/>
      <sheetData sheetId="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KSB1 SLA Costs Analysis"/>
      <sheetName val="ZCML AAM-GRP"/>
      <sheetName val="ZCCM AAM-GRP"/>
      <sheetName val="ZCCM 33301"/>
      <sheetName val="KBS1 33301 AAM-SLA 2006"/>
      <sheetName val="ZCCM 35318 SLA Costs CY06"/>
      <sheetName val="ZCCM 35370 SLA Costs CY06"/>
      <sheetName val="ZCCM 31307 SLA Costs CY06"/>
      <sheetName val="ZCCM 35405 SLA Costs CY06"/>
      <sheetName val="ZCCM 35372 SLA Costs CY06"/>
      <sheetName val="UCMS summary"/>
    </sheetNames>
    <sheetDataSet>
      <sheetData sheetId="0" refreshError="1"/>
      <sheetData sheetId="1" refreshError="1"/>
      <sheetData sheetId="2" refreshError="1"/>
      <sheetData sheetId="3" refreshError="1"/>
      <sheetData sheetId="4" refreshError="1">
        <row r="2">
          <cell r="L2" t="str">
            <v/>
          </cell>
          <cell r="P2">
            <v>-95000</v>
          </cell>
        </row>
        <row r="3">
          <cell r="L3" t="str">
            <v>WBS ACS-03-04-01-002</v>
          </cell>
          <cell r="P3">
            <v>-1338.1</v>
          </cell>
        </row>
        <row r="4">
          <cell r="L4" t="str">
            <v>WBS ACS-03-04-01-002</v>
          </cell>
          <cell r="P4">
            <v>-1305.8499999999999</v>
          </cell>
        </row>
        <row r="5">
          <cell r="L5" t="str">
            <v>WBS ACS-03-04-01-002</v>
          </cell>
          <cell r="P5">
            <v>-1360.38</v>
          </cell>
        </row>
        <row r="6">
          <cell r="L6" t="str">
            <v>WBS ACS-03-04-01-002</v>
          </cell>
          <cell r="P6">
            <v>-750.32</v>
          </cell>
        </row>
        <row r="7">
          <cell r="L7" t="str">
            <v>WBS ACS-03-04-01-002</v>
          </cell>
          <cell r="P7">
            <v>-1164.71</v>
          </cell>
        </row>
        <row r="8">
          <cell r="L8" t="str">
            <v/>
          </cell>
          <cell r="P8">
            <v>21210.42</v>
          </cell>
        </row>
        <row r="9">
          <cell r="L9" t="str">
            <v/>
          </cell>
          <cell r="P9">
            <v>26136.02</v>
          </cell>
        </row>
        <row r="10">
          <cell r="L10" t="str">
            <v/>
          </cell>
          <cell r="P10">
            <v>13120</v>
          </cell>
        </row>
        <row r="11">
          <cell r="L11" t="str">
            <v/>
          </cell>
          <cell r="P11">
            <v>2322</v>
          </cell>
        </row>
        <row r="12">
          <cell r="L12" t="str">
            <v/>
          </cell>
          <cell r="P12">
            <v>538.65</v>
          </cell>
        </row>
        <row r="13">
          <cell r="L13" t="str">
            <v/>
          </cell>
          <cell r="P13">
            <v>420</v>
          </cell>
        </row>
        <row r="14">
          <cell r="L14" t="str">
            <v/>
          </cell>
          <cell r="P14">
            <v>15797.72</v>
          </cell>
        </row>
        <row r="15">
          <cell r="L15" t="str">
            <v>WBS ACS-03-04-01-001</v>
          </cell>
          <cell r="P15">
            <v>3495.82</v>
          </cell>
        </row>
        <row r="16">
          <cell r="L16" t="str">
            <v>WBS ACS-03-04-01-002</v>
          </cell>
          <cell r="P16">
            <v>19650.939999999999</v>
          </cell>
        </row>
        <row r="17">
          <cell r="L17" t="str">
            <v>WBS ACS-03-04-01-004</v>
          </cell>
          <cell r="P17">
            <v>396.29</v>
          </cell>
        </row>
        <row r="18">
          <cell r="L18" t="str">
            <v>WBS ACS-03-04-01-005</v>
          </cell>
          <cell r="P18">
            <v>121.98</v>
          </cell>
        </row>
        <row r="19">
          <cell r="L19" t="str">
            <v/>
          </cell>
          <cell r="P19">
            <v>34003.050000000003</v>
          </cell>
        </row>
        <row r="20">
          <cell r="L20" t="str">
            <v/>
          </cell>
          <cell r="P20">
            <v>39978.89</v>
          </cell>
        </row>
        <row r="21">
          <cell r="L21" t="str">
            <v/>
          </cell>
          <cell r="P21">
            <v>50</v>
          </cell>
        </row>
        <row r="22">
          <cell r="L22" t="str">
            <v/>
          </cell>
          <cell r="P22">
            <v>22422.33</v>
          </cell>
        </row>
        <row r="23">
          <cell r="L23" t="str">
            <v>WBS ACS-03-04-01-001</v>
          </cell>
          <cell r="P23">
            <v>4932.67</v>
          </cell>
        </row>
        <row r="24">
          <cell r="L24" t="str">
            <v>WBS ACS-03-04-01-002</v>
          </cell>
          <cell r="P24">
            <v>23043.58</v>
          </cell>
        </row>
        <row r="25">
          <cell r="L25" t="str">
            <v>WBS ACS-03-04-01-004</v>
          </cell>
          <cell r="P25">
            <v>396.75</v>
          </cell>
        </row>
        <row r="26">
          <cell r="L26" t="str">
            <v>WBS ACS-03-04-01-005</v>
          </cell>
          <cell r="P26">
            <v>218.88</v>
          </cell>
        </row>
        <row r="27">
          <cell r="L27" t="str">
            <v/>
          </cell>
          <cell r="P27">
            <v>43572.83</v>
          </cell>
        </row>
        <row r="28">
          <cell r="L28" t="str">
            <v/>
          </cell>
          <cell r="P28">
            <v>24317.06</v>
          </cell>
        </row>
        <row r="29">
          <cell r="L29" t="str">
            <v>WBS ACS-03-04-01-001</v>
          </cell>
          <cell r="P29">
            <v>2884</v>
          </cell>
        </row>
        <row r="30">
          <cell r="L30" t="str">
            <v>WBS ACS-03-04-01-002</v>
          </cell>
          <cell r="P30">
            <v>24269.46</v>
          </cell>
        </row>
        <row r="31">
          <cell r="L31" t="str">
            <v>WBS ACS-03-04-01-004</v>
          </cell>
          <cell r="P31">
            <v>153.22</v>
          </cell>
        </row>
        <row r="32">
          <cell r="L32" t="str">
            <v>WBS ACS-03-04-01-005</v>
          </cell>
          <cell r="P32">
            <v>156.56</v>
          </cell>
        </row>
        <row r="33">
          <cell r="L33" t="str">
            <v/>
          </cell>
          <cell r="P33">
            <v>90000</v>
          </cell>
        </row>
        <row r="34">
          <cell r="L34" t="str">
            <v/>
          </cell>
          <cell r="P34">
            <v>-90000</v>
          </cell>
        </row>
        <row r="35">
          <cell r="L35" t="str">
            <v/>
          </cell>
          <cell r="P35">
            <v>-43318.3</v>
          </cell>
        </row>
        <row r="36">
          <cell r="L36" t="str">
            <v/>
          </cell>
          <cell r="P36">
            <v>-1335.51</v>
          </cell>
        </row>
        <row r="37">
          <cell r="L37" t="str">
            <v/>
          </cell>
          <cell r="P37">
            <v>-1299.43</v>
          </cell>
        </row>
        <row r="38">
          <cell r="L38" t="str">
            <v/>
          </cell>
          <cell r="P38">
            <v>-1072.18</v>
          </cell>
        </row>
        <row r="39">
          <cell r="L39" t="str">
            <v/>
          </cell>
          <cell r="P39">
            <v>34675.379999999997</v>
          </cell>
        </row>
        <row r="40">
          <cell r="L40" t="str">
            <v/>
          </cell>
          <cell r="P40">
            <v>30048.09</v>
          </cell>
        </row>
        <row r="41">
          <cell r="L41" t="str">
            <v>WBS ACS-03-04-01-001</v>
          </cell>
          <cell r="P41">
            <v>1986.87</v>
          </cell>
        </row>
        <row r="42">
          <cell r="L42" t="str">
            <v>WBS ACS-03-04-01-002</v>
          </cell>
          <cell r="P42">
            <v>16831.34</v>
          </cell>
        </row>
        <row r="43">
          <cell r="L43" t="str">
            <v>WBS ACS-03-04-01-004</v>
          </cell>
          <cell r="P43">
            <v>77.02</v>
          </cell>
        </row>
        <row r="44">
          <cell r="L44" t="str">
            <v>WBS ACS-03-04-01-005</v>
          </cell>
          <cell r="P44">
            <v>109.44</v>
          </cell>
        </row>
        <row r="45">
          <cell r="L45" t="str">
            <v/>
          </cell>
          <cell r="P45">
            <v>14406.7</v>
          </cell>
        </row>
        <row r="46">
          <cell r="L46" t="str">
            <v/>
          </cell>
          <cell r="P46">
            <v>567</v>
          </cell>
        </row>
        <row r="47">
          <cell r="L47" t="str">
            <v/>
          </cell>
          <cell r="P47">
            <v>2003.48</v>
          </cell>
        </row>
        <row r="48">
          <cell r="L48" t="str">
            <v>WBS ACS-03-04-01-004</v>
          </cell>
          <cell r="P48">
            <v>12800</v>
          </cell>
        </row>
        <row r="49">
          <cell r="L49" t="str">
            <v/>
          </cell>
          <cell r="P49">
            <v>15320.73</v>
          </cell>
        </row>
        <row r="50">
          <cell r="L50" t="str">
            <v>WBS ACS-03-04-01-001</v>
          </cell>
          <cell r="P50">
            <v>921.85</v>
          </cell>
        </row>
        <row r="51">
          <cell r="L51" t="str">
            <v>WBS ACS-03-04-01-002</v>
          </cell>
          <cell r="P51">
            <v>9599.56</v>
          </cell>
        </row>
        <row r="52">
          <cell r="L52" t="str">
            <v>WBS ACS-03-04-01-003</v>
          </cell>
          <cell r="P52">
            <v>382.2</v>
          </cell>
        </row>
        <row r="53">
          <cell r="L53" t="str">
            <v>WBS ACS-03-04-01-004</v>
          </cell>
          <cell r="P53">
            <v>23.86</v>
          </cell>
        </row>
        <row r="54">
          <cell r="L54" t="str">
            <v>WBS ACS-03-04-01-005</v>
          </cell>
          <cell r="P54">
            <v>68.02</v>
          </cell>
        </row>
        <row r="55">
          <cell r="L55" t="str">
            <v/>
          </cell>
          <cell r="P55">
            <v>23291.1</v>
          </cell>
        </row>
        <row r="56">
          <cell r="L56" t="str">
            <v/>
          </cell>
          <cell r="P56">
            <v>21993.48</v>
          </cell>
        </row>
        <row r="57">
          <cell r="L57" t="str">
            <v>WBS ACS-03-04-01-001</v>
          </cell>
          <cell r="P57">
            <v>2147.5500000000002</v>
          </cell>
        </row>
        <row r="58">
          <cell r="L58" t="str">
            <v>WBS ACS-03-04-01-002</v>
          </cell>
          <cell r="P58">
            <v>14495.48</v>
          </cell>
        </row>
        <row r="59">
          <cell r="L59" t="str">
            <v>WBS ACS-03-04-01-004</v>
          </cell>
          <cell r="P59">
            <v>180.28</v>
          </cell>
        </row>
        <row r="60">
          <cell r="L60" t="str">
            <v>WBS ACS-03-04-01-005</v>
          </cell>
          <cell r="P60">
            <v>84.36</v>
          </cell>
        </row>
        <row r="61">
          <cell r="L61" t="str">
            <v/>
          </cell>
          <cell r="P61">
            <v>43318.3</v>
          </cell>
        </row>
        <row r="62">
          <cell r="L62" t="str">
            <v/>
          </cell>
          <cell r="P62">
            <v>43318.3</v>
          </cell>
        </row>
        <row r="63">
          <cell r="L63" t="str">
            <v/>
          </cell>
          <cell r="P63">
            <v>26757.63</v>
          </cell>
        </row>
        <row r="64">
          <cell r="L64" t="str">
            <v>WBS ACS-03-04-01-001</v>
          </cell>
          <cell r="P64">
            <v>4791.5600000000004</v>
          </cell>
        </row>
        <row r="65">
          <cell r="L65" t="str">
            <v>WBS ACS-03-04-01-002</v>
          </cell>
          <cell r="P65">
            <v>20742.68</v>
          </cell>
        </row>
        <row r="66">
          <cell r="L66" t="str">
            <v>WBS ACS-03-04-01-004</v>
          </cell>
          <cell r="P66">
            <v>453.82</v>
          </cell>
        </row>
        <row r="67">
          <cell r="L67" t="str">
            <v>WBS ACS-03-04-01-005</v>
          </cell>
          <cell r="P67">
            <v>163.02000000000001</v>
          </cell>
        </row>
        <row r="68">
          <cell r="L68" t="str">
            <v/>
          </cell>
          <cell r="P68">
            <v>43265.91</v>
          </cell>
        </row>
        <row r="69">
          <cell r="L69" t="str">
            <v/>
          </cell>
          <cell r="P69">
            <v>27858.32</v>
          </cell>
        </row>
        <row r="70">
          <cell r="L70" t="str">
            <v>WBS ACS-03-04-01-001</v>
          </cell>
          <cell r="P70">
            <v>3718.3</v>
          </cell>
        </row>
        <row r="71">
          <cell r="L71" t="str">
            <v>WBS ACS-03-04-01-002</v>
          </cell>
          <cell r="P71">
            <v>20730.52</v>
          </cell>
        </row>
        <row r="72">
          <cell r="L72" t="str">
            <v>WBS ACS-03-04-01-004</v>
          </cell>
          <cell r="P72">
            <v>279.14999999999998</v>
          </cell>
        </row>
        <row r="73">
          <cell r="L73" t="str">
            <v>WBS ACS-03-04-01-005</v>
          </cell>
          <cell r="P73">
            <v>165.68</v>
          </cell>
        </row>
        <row r="74">
          <cell r="L74" t="str">
            <v/>
          </cell>
          <cell r="P74">
            <v>90000</v>
          </cell>
        </row>
        <row r="75">
          <cell r="L75" t="str">
            <v/>
          </cell>
          <cell r="P75">
            <v>-90000</v>
          </cell>
        </row>
        <row r="76">
          <cell r="L76" t="str">
            <v/>
          </cell>
          <cell r="P76">
            <v>-1299.42</v>
          </cell>
        </row>
        <row r="77">
          <cell r="L77" t="str">
            <v/>
          </cell>
          <cell r="P77">
            <v>-1365.96</v>
          </cell>
        </row>
        <row r="78">
          <cell r="L78" t="str">
            <v/>
          </cell>
          <cell r="P78">
            <v>-1350.2</v>
          </cell>
        </row>
        <row r="79">
          <cell r="L79" t="str">
            <v/>
          </cell>
          <cell r="P79">
            <v>-1347.15</v>
          </cell>
        </row>
        <row r="80">
          <cell r="L80" t="str">
            <v/>
          </cell>
          <cell r="P80">
            <v>42458.92</v>
          </cell>
        </row>
        <row r="81">
          <cell r="L81" t="str">
            <v/>
          </cell>
          <cell r="P81">
            <v>32422.93</v>
          </cell>
        </row>
        <row r="82">
          <cell r="L82" t="str">
            <v>WBS ACS-03-04-01-001</v>
          </cell>
          <cell r="P82">
            <v>2388.5700000000002</v>
          </cell>
        </row>
        <row r="83">
          <cell r="L83" t="str">
            <v>WBS ACS-03-04-01-002</v>
          </cell>
          <cell r="P83">
            <v>21366.639999999999</v>
          </cell>
        </row>
        <row r="84">
          <cell r="L84" t="str">
            <v>WBS ACS-03-04-01-004</v>
          </cell>
          <cell r="P84">
            <v>94.04</v>
          </cell>
        </row>
        <row r="85">
          <cell r="L85" t="str">
            <v>WBS ACS-03-04-01-005</v>
          </cell>
          <cell r="P85">
            <v>169.86</v>
          </cell>
        </row>
        <row r="86">
          <cell r="L86" t="str">
            <v/>
          </cell>
          <cell r="P86">
            <v>17179.48</v>
          </cell>
        </row>
        <row r="87">
          <cell r="L87" t="str">
            <v/>
          </cell>
          <cell r="P87">
            <v>22753</v>
          </cell>
        </row>
        <row r="88">
          <cell r="L88" t="str">
            <v/>
          </cell>
          <cell r="P88">
            <v>1986.59</v>
          </cell>
        </row>
        <row r="89">
          <cell r="L89" t="str">
            <v/>
          </cell>
          <cell r="P89">
            <v>13120</v>
          </cell>
        </row>
        <row r="90">
          <cell r="L90" t="str">
            <v/>
          </cell>
          <cell r="P90">
            <v>567</v>
          </cell>
        </row>
        <row r="91">
          <cell r="L91" t="str">
            <v/>
          </cell>
          <cell r="P91">
            <v>11972.29</v>
          </cell>
        </row>
        <row r="92">
          <cell r="L92" t="str">
            <v>WBS ACS-03-04-01-001</v>
          </cell>
          <cell r="P92">
            <v>919.79</v>
          </cell>
        </row>
        <row r="93">
          <cell r="L93" t="str">
            <v>WBS ACS-03-04-01-002</v>
          </cell>
          <cell r="P93">
            <v>8443.2199999999993</v>
          </cell>
        </row>
        <row r="94">
          <cell r="L94" t="str">
            <v>WBS ACS-03-04-01-003</v>
          </cell>
          <cell r="P94">
            <v>834.96</v>
          </cell>
        </row>
        <row r="95">
          <cell r="L95" t="str">
            <v>WBS ACS-03-04-01-004</v>
          </cell>
          <cell r="P95">
            <v>23.86</v>
          </cell>
        </row>
        <row r="96">
          <cell r="L96" t="str">
            <v>WBS ACS-03-04-01-005</v>
          </cell>
          <cell r="P96">
            <v>42.56</v>
          </cell>
        </row>
        <row r="97">
          <cell r="L97" t="str">
            <v/>
          </cell>
          <cell r="P97">
            <v>18984.169999999998</v>
          </cell>
        </row>
        <row r="98">
          <cell r="L98" t="str">
            <v>WBS ACS-03-04-01-001</v>
          </cell>
          <cell r="P98">
            <v>2358.6999999999998</v>
          </cell>
        </row>
        <row r="99">
          <cell r="L99" t="str">
            <v>WBS ACS-03-04-01-002</v>
          </cell>
          <cell r="P99">
            <v>13186</v>
          </cell>
        </row>
        <row r="100">
          <cell r="L100" t="str">
            <v>WBS ACS-03-04-01-004</v>
          </cell>
          <cell r="P100">
            <v>215.84</v>
          </cell>
        </row>
        <row r="101">
          <cell r="L101" t="str">
            <v>WBS ACS-03-04-01-005</v>
          </cell>
          <cell r="P101">
            <v>61.56</v>
          </cell>
        </row>
        <row r="102">
          <cell r="L102" t="str">
            <v>WBS ACS-03-04-01-001</v>
          </cell>
          <cell r="P102">
            <v>4095.28</v>
          </cell>
        </row>
        <row r="103">
          <cell r="L103" t="str">
            <v>WBS ACS-03-04-01-002</v>
          </cell>
          <cell r="P103">
            <v>19680.580000000002</v>
          </cell>
        </row>
        <row r="104">
          <cell r="L104" t="str">
            <v>WBS ACS-03-04-01-004</v>
          </cell>
          <cell r="P104">
            <v>400.58</v>
          </cell>
        </row>
        <row r="105">
          <cell r="L105" t="str">
            <v>WBS ACS-03-04-01-005</v>
          </cell>
          <cell r="P105">
            <v>144.4</v>
          </cell>
        </row>
        <row r="106">
          <cell r="L106" t="str">
            <v/>
          </cell>
          <cell r="P106">
            <v>39046.82</v>
          </cell>
        </row>
        <row r="107">
          <cell r="L107" t="str">
            <v/>
          </cell>
          <cell r="P107">
            <v>1409.5</v>
          </cell>
        </row>
        <row r="108">
          <cell r="L108" t="str">
            <v/>
          </cell>
          <cell r="P108">
            <v>13695</v>
          </cell>
        </row>
        <row r="109">
          <cell r="L109" t="str">
            <v/>
          </cell>
          <cell r="P109">
            <v>16050</v>
          </cell>
        </row>
        <row r="110">
          <cell r="L110" t="str">
            <v/>
          </cell>
          <cell r="P110">
            <v>29466.51</v>
          </cell>
        </row>
        <row r="111">
          <cell r="L111" t="str">
            <v/>
          </cell>
          <cell r="P111">
            <v>34736.69</v>
          </cell>
        </row>
        <row r="112">
          <cell r="L112" t="str">
            <v/>
          </cell>
          <cell r="P112">
            <v>25742.53</v>
          </cell>
        </row>
        <row r="113">
          <cell r="L113" t="str">
            <v>WBS ACS-03-04-01-002</v>
          </cell>
          <cell r="P113">
            <v>15952.02</v>
          </cell>
        </row>
        <row r="114">
          <cell r="L114" t="str">
            <v>WBS ACS-03-04-01-003</v>
          </cell>
          <cell r="P114">
            <v>2414.3200000000002</v>
          </cell>
        </row>
        <row r="115">
          <cell r="L115" t="str">
            <v>WBS ACS-03-04-01-004</v>
          </cell>
          <cell r="P115">
            <v>230.07</v>
          </cell>
        </row>
        <row r="116">
          <cell r="L116" t="str">
            <v>WBS ACS-03-04-01-005</v>
          </cell>
          <cell r="P116">
            <v>99.18</v>
          </cell>
        </row>
        <row r="117">
          <cell r="L117" t="str">
            <v/>
          </cell>
          <cell r="P117">
            <v>27060.49</v>
          </cell>
        </row>
        <row r="118">
          <cell r="L118" t="str">
            <v>WBS ACS-03-04-01-001</v>
          </cell>
          <cell r="P118">
            <v>2714.05</v>
          </cell>
        </row>
        <row r="119">
          <cell r="L119" t="str">
            <v>WBS ACS-03-04-01-002</v>
          </cell>
          <cell r="P119">
            <v>20222.84</v>
          </cell>
        </row>
        <row r="120">
          <cell r="L120" t="str">
            <v>WBS ACS-03-04-01-004</v>
          </cell>
          <cell r="P120">
            <v>99.52</v>
          </cell>
        </row>
        <row r="121">
          <cell r="L121" t="str">
            <v>WBS ACS-03-04-01-005</v>
          </cell>
          <cell r="P121">
            <v>177.46</v>
          </cell>
        </row>
        <row r="122">
          <cell r="L122" t="str">
            <v/>
          </cell>
          <cell r="P122">
            <v>43072.97</v>
          </cell>
        </row>
        <row r="123">
          <cell r="L123" t="str">
            <v/>
          </cell>
          <cell r="P123">
            <v>100000</v>
          </cell>
        </row>
        <row r="124">
          <cell r="L124" t="str">
            <v/>
          </cell>
          <cell r="P124">
            <v>-100000</v>
          </cell>
        </row>
        <row r="125">
          <cell r="L125" t="str">
            <v/>
          </cell>
          <cell r="P125">
            <v>-1243.8599999999999</v>
          </cell>
        </row>
        <row r="126">
          <cell r="L126" t="str">
            <v/>
          </cell>
          <cell r="P126">
            <v>-1225.24</v>
          </cell>
        </row>
        <row r="127">
          <cell r="L127" t="str">
            <v/>
          </cell>
          <cell r="P127">
            <v>-1067.3599999999999</v>
          </cell>
        </row>
        <row r="128">
          <cell r="L128" t="str">
            <v/>
          </cell>
          <cell r="P128">
            <v>-1612.41</v>
          </cell>
        </row>
        <row r="129">
          <cell r="L129" t="str">
            <v/>
          </cell>
          <cell r="P129">
            <v>-1285.99</v>
          </cell>
        </row>
        <row r="130">
          <cell r="L130" t="str">
            <v>WBS ACS-03-04-01-004</v>
          </cell>
          <cell r="P130">
            <v>13120</v>
          </cell>
        </row>
        <row r="131">
          <cell r="L131" t="str">
            <v/>
          </cell>
          <cell r="P131">
            <v>28126.66</v>
          </cell>
        </row>
        <row r="132">
          <cell r="L132" t="str">
            <v>WBS ACS-03-04-01-001</v>
          </cell>
          <cell r="P132">
            <v>1822.07</v>
          </cell>
        </row>
        <row r="133">
          <cell r="L133" t="str">
            <v>WBS ACS-03-04-01-002</v>
          </cell>
          <cell r="P133">
            <v>23217.24</v>
          </cell>
        </row>
        <row r="134">
          <cell r="L134" t="str">
            <v>WBS ACS-03-04-01-004</v>
          </cell>
          <cell r="P134">
            <v>69.19</v>
          </cell>
        </row>
        <row r="135">
          <cell r="L135" t="str">
            <v>WBS ACS-03-04-01-005</v>
          </cell>
          <cell r="P135">
            <v>211.66</v>
          </cell>
        </row>
        <row r="136">
          <cell r="L136" t="str">
            <v/>
          </cell>
          <cell r="P136">
            <v>12949.32</v>
          </cell>
        </row>
        <row r="137">
          <cell r="L137" t="str">
            <v/>
          </cell>
          <cell r="P137">
            <v>623.70000000000005</v>
          </cell>
        </row>
        <row r="138">
          <cell r="L138" t="str">
            <v/>
          </cell>
          <cell r="P138">
            <v>38318.85</v>
          </cell>
        </row>
        <row r="139">
          <cell r="L139" t="str">
            <v/>
          </cell>
          <cell r="P139">
            <v>3072.33</v>
          </cell>
        </row>
        <row r="140">
          <cell r="L140" t="str">
            <v/>
          </cell>
          <cell r="P140">
            <v>40933.83</v>
          </cell>
        </row>
        <row r="141">
          <cell r="L141" t="str">
            <v/>
          </cell>
          <cell r="P141">
            <v>30621.52</v>
          </cell>
        </row>
        <row r="142">
          <cell r="L142" t="str">
            <v>WBS ACS-03-04-01-001</v>
          </cell>
          <cell r="P142">
            <v>4578.1400000000003</v>
          </cell>
        </row>
        <row r="143">
          <cell r="L143" t="str">
            <v>WBS ACS-03-04-01-002</v>
          </cell>
          <cell r="P143">
            <v>23472.93</v>
          </cell>
        </row>
        <row r="144">
          <cell r="L144" t="str">
            <v>WBS ACS-03-04-01-004</v>
          </cell>
          <cell r="P144">
            <v>455.75</v>
          </cell>
        </row>
        <row r="145">
          <cell r="L145" t="str">
            <v>WBS ACS-03-04-01-005</v>
          </cell>
          <cell r="P145">
            <v>228.15</v>
          </cell>
        </row>
        <row r="146">
          <cell r="L146" t="str">
            <v/>
          </cell>
          <cell r="P146">
            <v>29018.97</v>
          </cell>
        </row>
        <row r="147">
          <cell r="L147" t="str">
            <v>WBS ACS-03-04-01-001</v>
          </cell>
          <cell r="P147">
            <v>4707.46</v>
          </cell>
        </row>
        <row r="148">
          <cell r="L148" t="str">
            <v>WBS ACS-03-04-01-002</v>
          </cell>
          <cell r="P148">
            <v>19933.68</v>
          </cell>
        </row>
        <row r="149">
          <cell r="L149" t="str">
            <v>WBS ACS-03-04-01-004</v>
          </cell>
          <cell r="P149">
            <v>351.46</v>
          </cell>
        </row>
        <row r="150">
          <cell r="L150" t="str">
            <v>WBS ACS-03-04-01-005</v>
          </cell>
          <cell r="P150">
            <v>168.48</v>
          </cell>
        </row>
        <row r="151">
          <cell r="L151" t="str">
            <v/>
          </cell>
          <cell r="P151">
            <v>36197.93</v>
          </cell>
        </row>
        <row r="152">
          <cell r="L152" t="str">
            <v/>
          </cell>
          <cell r="P152">
            <v>35317.19</v>
          </cell>
        </row>
        <row r="153">
          <cell r="L153" t="str">
            <v/>
          </cell>
          <cell r="P153">
            <v>25241.97</v>
          </cell>
        </row>
        <row r="154">
          <cell r="L154" t="str">
            <v>WBS ACS-03-04-01-001</v>
          </cell>
          <cell r="P154">
            <v>2532.34</v>
          </cell>
        </row>
        <row r="155">
          <cell r="L155" t="str">
            <v>WBS ACS-03-04-01-002</v>
          </cell>
          <cell r="P155">
            <v>20195.759999999998</v>
          </cell>
        </row>
        <row r="156">
          <cell r="L156" t="str">
            <v>WBS ACS-03-04-01-004</v>
          </cell>
          <cell r="P156">
            <v>147.49</v>
          </cell>
        </row>
        <row r="157">
          <cell r="L157" t="str">
            <v>WBS ACS-03-04-01-005</v>
          </cell>
          <cell r="P157">
            <v>144.69</v>
          </cell>
        </row>
        <row r="158">
          <cell r="L158" t="str">
            <v/>
          </cell>
          <cell r="P158">
            <v>92000</v>
          </cell>
        </row>
        <row r="159">
          <cell r="L159" t="str">
            <v/>
          </cell>
          <cell r="P159">
            <v>-92000</v>
          </cell>
        </row>
        <row r="160">
          <cell r="L160" t="str">
            <v/>
          </cell>
          <cell r="P160">
            <v>-575.69000000000005</v>
          </cell>
        </row>
        <row r="161">
          <cell r="L161" t="str">
            <v/>
          </cell>
          <cell r="P161">
            <v>-575.69000000000005</v>
          </cell>
        </row>
        <row r="162">
          <cell r="L162" t="str">
            <v/>
          </cell>
          <cell r="P162">
            <v>-556.34</v>
          </cell>
        </row>
        <row r="163">
          <cell r="L163" t="str">
            <v/>
          </cell>
          <cell r="P163">
            <v>-556.34</v>
          </cell>
        </row>
        <row r="164">
          <cell r="L164" t="str">
            <v>WBS ACS-03-04-01-005</v>
          </cell>
          <cell r="P164">
            <v>-1309.55</v>
          </cell>
        </row>
        <row r="165">
          <cell r="L165" t="str">
            <v>WBS ACS-03-04-01-004</v>
          </cell>
          <cell r="P165">
            <v>-1357.58</v>
          </cell>
        </row>
        <row r="166">
          <cell r="L166" t="str">
            <v>WBS ACS-03-04-01-001</v>
          </cell>
          <cell r="P166">
            <v>-1145.27</v>
          </cell>
        </row>
        <row r="167">
          <cell r="L167" t="str">
            <v/>
          </cell>
          <cell r="P167">
            <v>-652.9</v>
          </cell>
        </row>
        <row r="168">
          <cell r="L168" t="str">
            <v/>
          </cell>
          <cell r="P168">
            <v>-652.89</v>
          </cell>
        </row>
        <row r="169">
          <cell r="L169" t="str">
            <v/>
          </cell>
          <cell r="P169">
            <v>1225.23</v>
          </cell>
        </row>
        <row r="170">
          <cell r="L170" t="str">
            <v/>
          </cell>
          <cell r="P170">
            <v>13120</v>
          </cell>
        </row>
        <row r="171">
          <cell r="L171" t="str">
            <v/>
          </cell>
          <cell r="P171">
            <v>3550.03</v>
          </cell>
        </row>
        <row r="172">
          <cell r="L172" t="str">
            <v/>
          </cell>
          <cell r="P172">
            <v>481.95</v>
          </cell>
        </row>
        <row r="173">
          <cell r="L173" t="str">
            <v/>
          </cell>
          <cell r="P173">
            <v>35645.660000000003</v>
          </cell>
        </row>
        <row r="174">
          <cell r="L174" t="str">
            <v/>
          </cell>
          <cell r="P174">
            <v>25959.58</v>
          </cell>
        </row>
        <row r="175">
          <cell r="L175" t="str">
            <v>WBS ACS-03-04-01-001</v>
          </cell>
          <cell r="P175">
            <v>3447.12</v>
          </cell>
        </row>
        <row r="176">
          <cell r="L176" t="str">
            <v>WBS ACS-03-04-01-002</v>
          </cell>
          <cell r="P176">
            <v>17830.41</v>
          </cell>
        </row>
        <row r="177">
          <cell r="L177" t="str">
            <v>WBS ACS-03-04-01-004</v>
          </cell>
          <cell r="P177">
            <v>125.44</v>
          </cell>
        </row>
        <row r="178">
          <cell r="L178" t="str">
            <v>WBS ACS-03-04-01-005</v>
          </cell>
          <cell r="P178">
            <v>147.41999999999999</v>
          </cell>
        </row>
        <row r="179">
          <cell r="L179" t="str">
            <v/>
          </cell>
          <cell r="P179">
            <v>30597.200000000001</v>
          </cell>
        </row>
        <row r="180">
          <cell r="L180" t="str">
            <v>WBS ACS-03-04-01-001</v>
          </cell>
          <cell r="P180">
            <v>4380.9799999999996</v>
          </cell>
        </row>
        <row r="181">
          <cell r="L181" t="str">
            <v>WBS ACS-03-04-01-002</v>
          </cell>
          <cell r="P181">
            <v>23853.57</v>
          </cell>
        </row>
        <row r="182">
          <cell r="L182" t="str">
            <v>WBS ACS-03-04-01-004</v>
          </cell>
          <cell r="P182">
            <v>486.16</v>
          </cell>
        </row>
        <row r="183">
          <cell r="L183" t="str">
            <v>WBS ACS-03-04-01-005</v>
          </cell>
          <cell r="P183">
            <v>155.22</v>
          </cell>
        </row>
        <row r="184">
          <cell r="L184" t="str">
            <v/>
          </cell>
          <cell r="P184">
            <v>38944.58</v>
          </cell>
        </row>
        <row r="185">
          <cell r="L185" t="str">
            <v/>
          </cell>
          <cell r="P185">
            <v>42813.5</v>
          </cell>
        </row>
        <row r="186">
          <cell r="L186" t="str">
            <v/>
          </cell>
          <cell r="P186">
            <v>38775.620000000003</v>
          </cell>
        </row>
        <row r="187">
          <cell r="L187" t="str">
            <v>WBS ACS-03-04-01-001</v>
          </cell>
          <cell r="P187">
            <v>4596.16</v>
          </cell>
        </row>
        <row r="188">
          <cell r="L188" t="str">
            <v>WBS ACS-03-04-01-002</v>
          </cell>
          <cell r="P188">
            <v>22021.74</v>
          </cell>
        </row>
        <row r="189">
          <cell r="L189" t="str">
            <v>WBS ACS-03-04-01-004</v>
          </cell>
          <cell r="P189">
            <v>411.01</v>
          </cell>
        </row>
        <row r="190">
          <cell r="L190" t="str">
            <v>WBS ACS-03-04-01-005</v>
          </cell>
          <cell r="P190">
            <v>188.76</v>
          </cell>
        </row>
        <row r="191">
          <cell r="L191" t="str">
            <v/>
          </cell>
          <cell r="P191">
            <v>40372.28</v>
          </cell>
        </row>
        <row r="192">
          <cell r="L192" t="str">
            <v/>
          </cell>
          <cell r="P192">
            <v>44309.62</v>
          </cell>
        </row>
        <row r="193">
          <cell r="L193" t="str">
            <v>WBS ACS-03-04-01-001</v>
          </cell>
          <cell r="P193">
            <v>2589.58</v>
          </cell>
        </row>
        <row r="194">
          <cell r="L194" t="str">
            <v>WBS ACS-03-04-01-002</v>
          </cell>
          <cell r="P194">
            <v>21512.400000000001</v>
          </cell>
        </row>
        <row r="195">
          <cell r="L195" t="str">
            <v>WBS ACS-03-04-01-004</v>
          </cell>
          <cell r="P195">
            <v>95.44</v>
          </cell>
        </row>
        <row r="196">
          <cell r="L196" t="str">
            <v>WBS ACS-03-04-01-005</v>
          </cell>
          <cell r="P196">
            <v>196.17</v>
          </cell>
        </row>
        <row r="197">
          <cell r="L197" t="str">
            <v/>
          </cell>
          <cell r="P197">
            <v>2100</v>
          </cell>
        </row>
        <row r="198">
          <cell r="L198" t="str">
            <v/>
          </cell>
          <cell r="P198">
            <v>96000</v>
          </cell>
        </row>
        <row r="199">
          <cell r="L199" t="str">
            <v/>
          </cell>
          <cell r="P199">
            <v>-96000</v>
          </cell>
        </row>
        <row r="200">
          <cell r="L200" t="str">
            <v/>
          </cell>
          <cell r="P200">
            <v>-39212.230000000003</v>
          </cell>
        </row>
        <row r="201">
          <cell r="L201" t="str">
            <v/>
          </cell>
          <cell r="P201">
            <v>44500.76</v>
          </cell>
        </row>
        <row r="202">
          <cell r="L202" t="str">
            <v>WBS ACS-03-04-01-001</v>
          </cell>
          <cell r="P202">
            <v>2612.9</v>
          </cell>
        </row>
        <row r="203">
          <cell r="L203" t="str">
            <v>WBS ACS-03-04-01-002</v>
          </cell>
          <cell r="P203">
            <v>21401.25</v>
          </cell>
        </row>
        <row r="204">
          <cell r="L204" t="str">
            <v>WBS ACS-03-04-01-004</v>
          </cell>
          <cell r="P204">
            <v>100.26</v>
          </cell>
        </row>
        <row r="205">
          <cell r="L205" t="str">
            <v>WBS ACS-03-04-01-005</v>
          </cell>
          <cell r="P205">
            <v>174.33</v>
          </cell>
        </row>
        <row r="206">
          <cell r="L206" t="str">
            <v/>
          </cell>
          <cell r="P206">
            <v>43567.94</v>
          </cell>
        </row>
        <row r="207">
          <cell r="L207" t="str">
            <v/>
          </cell>
          <cell r="P207">
            <v>652.04999999999995</v>
          </cell>
        </row>
        <row r="208">
          <cell r="L208" t="str">
            <v/>
          </cell>
          <cell r="P208">
            <v>4012.14</v>
          </cell>
        </row>
        <row r="209">
          <cell r="L209" t="str">
            <v>WBS ACS-03-04-01-003</v>
          </cell>
          <cell r="P209">
            <v>13120</v>
          </cell>
        </row>
        <row r="210">
          <cell r="L210" t="str">
            <v/>
          </cell>
          <cell r="P210">
            <v>14025.17</v>
          </cell>
        </row>
        <row r="211">
          <cell r="L211" t="str">
            <v/>
          </cell>
          <cell r="P211">
            <v>25422.240000000002</v>
          </cell>
        </row>
        <row r="212">
          <cell r="L212" t="str">
            <v/>
          </cell>
          <cell r="P212">
            <v>27326.639999999999</v>
          </cell>
        </row>
        <row r="213">
          <cell r="L213" t="str">
            <v>WBS ACS-03-04-01-001</v>
          </cell>
          <cell r="P213">
            <v>350.86</v>
          </cell>
        </row>
        <row r="214">
          <cell r="L214" t="str">
            <v>WBS ACS-03-04-01-002</v>
          </cell>
          <cell r="P214">
            <v>13270.53</v>
          </cell>
        </row>
        <row r="215">
          <cell r="L215" t="str">
            <v>WBS ACS-03-04-01-004</v>
          </cell>
          <cell r="P215">
            <v>15</v>
          </cell>
        </row>
        <row r="216">
          <cell r="L216" t="str">
            <v>WBS ACS-03-04-01-005</v>
          </cell>
          <cell r="P216">
            <v>122.07</v>
          </cell>
        </row>
        <row r="217">
          <cell r="L217" t="str">
            <v/>
          </cell>
          <cell r="P217">
            <v>39212.230000000003</v>
          </cell>
        </row>
        <row r="218">
          <cell r="L218" t="str">
            <v>WBS ACS-03-04-01-001</v>
          </cell>
          <cell r="P218">
            <v>1644.06</v>
          </cell>
        </row>
        <row r="219">
          <cell r="L219" t="str">
            <v>WBS ACS-03-04-01-002</v>
          </cell>
          <cell r="P219">
            <v>8991.84</v>
          </cell>
        </row>
        <row r="220">
          <cell r="L220" t="str">
            <v>WBS ACS-03-04-01-004</v>
          </cell>
          <cell r="P220">
            <v>124.32</v>
          </cell>
        </row>
        <row r="221">
          <cell r="L221" t="str">
            <v>WBS ACS-03-04-01-005</v>
          </cell>
          <cell r="P221">
            <v>57.72</v>
          </cell>
        </row>
        <row r="222">
          <cell r="L222" t="str">
            <v/>
          </cell>
          <cell r="P222">
            <v>25187.06</v>
          </cell>
        </row>
        <row r="223">
          <cell r="L223" t="str">
            <v/>
          </cell>
          <cell r="P223">
            <v>8955.81</v>
          </cell>
        </row>
        <row r="224">
          <cell r="L224" t="str">
            <v/>
          </cell>
          <cell r="P224">
            <v>35265.4</v>
          </cell>
        </row>
        <row r="225">
          <cell r="L225" t="str">
            <v/>
          </cell>
          <cell r="P225">
            <v>36857.07</v>
          </cell>
        </row>
        <row r="226">
          <cell r="L226" t="str">
            <v/>
          </cell>
          <cell r="P226">
            <v>12384.6</v>
          </cell>
        </row>
        <row r="227">
          <cell r="L227" t="str">
            <v/>
          </cell>
          <cell r="P227">
            <v>36690.61</v>
          </cell>
        </row>
        <row r="228">
          <cell r="L228" t="str">
            <v/>
          </cell>
          <cell r="P228">
            <v>44130.720000000001</v>
          </cell>
        </row>
        <row r="229">
          <cell r="L229" t="str">
            <v>WBS ACS-03-04-01-001</v>
          </cell>
          <cell r="P229">
            <v>5373.14</v>
          </cell>
        </row>
        <row r="230">
          <cell r="L230" t="str">
            <v>WBS ACS-03-04-01-002</v>
          </cell>
          <cell r="P230">
            <v>21422.7</v>
          </cell>
        </row>
        <row r="231">
          <cell r="L231" t="str">
            <v>WBS ACS-03-04-01-004</v>
          </cell>
          <cell r="P231">
            <v>612.29</v>
          </cell>
        </row>
        <row r="232">
          <cell r="L232" t="str">
            <v>WBS ACS-03-04-01-005</v>
          </cell>
          <cell r="P232">
            <v>183.69</v>
          </cell>
        </row>
        <row r="233">
          <cell r="L233" t="str">
            <v/>
          </cell>
          <cell r="P233">
            <v>41187.279999999999</v>
          </cell>
        </row>
        <row r="234">
          <cell r="L234" t="str">
            <v/>
          </cell>
          <cell r="P234">
            <v>35708.379999999997</v>
          </cell>
        </row>
        <row r="235">
          <cell r="L235" t="str">
            <v/>
          </cell>
          <cell r="P235">
            <v>37655.410000000003</v>
          </cell>
        </row>
        <row r="236">
          <cell r="L236" t="str">
            <v>WBS ACS-03-04-01-001</v>
          </cell>
          <cell r="P236">
            <v>3403.66</v>
          </cell>
        </row>
        <row r="237">
          <cell r="L237" t="str">
            <v>WBS ACS-03-04-01-002</v>
          </cell>
          <cell r="P237">
            <v>15330.51</v>
          </cell>
        </row>
        <row r="238">
          <cell r="L238" t="str">
            <v>WBS ACS-03-04-01-004</v>
          </cell>
          <cell r="P238">
            <v>342.69</v>
          </cell>
        </row>
        <row r="239">
          <cell r="L239" t="str">
            <v>WBS ACS-03-04-01-005</v>
          </cell>
          <cell r="P239">
            <v>119.34</v>
          </cell>
        </row>
        <row r="240">
          <cell r="L240" t="str">
            <v/>
          </cell>
          <cell r="P240">
            <v>43090.74</v>
          </cell>
        </row>
        <row r="241">
          <cell r="L241" t="str">
            <v>WBS ACS-03-04-01-001</v>
          </cell>
          <cell r="P241">
            <v>2834.44</v>
          </cell>
        </row>
        <row r="242">
          <cell r="L242" t="str">
            <v>WBS ACS-03-04-01-002</v>
          </cell>
          <cell r="P242">
            <v>20512.830000000002</v>
          </cell>
        </row>
        <row r="243">
          <cell r="L243" t="str">
            <v>WBS ACS-03-04-01-004</v>
          </cell>
          <cell r="P243">
            <v>45723.97</v>
          </cell>
        </row>
        <row r="244">
          <cell r="L244" t="str">
            <v>WBS ACS-03-04-01-005</v>
          </cell>
          <cell r="P244">
            <v>187.2</v>
          </cell>
        </row>
        <row r="245">
          <cell r="L245" t="str">
            <v/>
          </cell>
          <cell r="P245">
            <v>110000</v>
          </cell>
        </row>
        <row r="246">
          <cell r="L246" t="str">
            <v/>
          </cell>
          <cell r="P246">
            <v>-110000</v>
          </cell>
        </row>
        <row r="247">
          <cell r="L247" t="str">
            <v/>
          </cell>
          <cell r="P247">
            <v>-687.78</v>
          </cell>
        </row>
        <row r="248">
          <cell r="L248" t="str">
            <v/>
          </cell>
          <cell r="P248">
            <v>-687.78</v>
          </cell>
        </row>
        <row r="249">
          <cell r="L249" t="str">
            <v/>
          </cell>
          <cell r="P249">
            <v>-677.72</v>
          </cell>
        </row>
        <row r="250">
          <cell r="L250" t="str">
            <v/>
          </cell>
          <cell r="P250">
            <v>-677.72</v>
          </cell>
        </row>
        <row r="251">
          <cell r="L251" t="str">
            <v/>
          </cell>
          <cell r="P251">
            <v>-642.58000000000004</v>
          </cell>
        </row>
        <row r="252">
          <cell r="L252" t="str">
            <v/>
          </cell>
          <cell r="P252">
            <v>-642.58000000000004</v>
          </cell>
        </row>
        <row r="253">
          <cell r="L253" t="str">
            <v/>
          </cell>
          <cell r="P253">
            <v>-652.35</v>
          </cell>
        </row>
        <row r="254">
          <cell r="L254" t="str">
            <v/>
          </cell>
          <cell r="P254">
            <v>-652.35</v>
          </cell>
        </row>
        <row r="255">
          <cell r="L255" t="str">
            <v/>
          </cell>
          <cell r="P255">
            <v>-528.23</v>
          </cell>
        </row>
        <row r="256">
          <cell r="L256" t="str">
            <v/>
          </cell>
          <cell r="P256">
            <v>-528.23</v>
          </cell>
        </row>
        <row r="257">
          <cell r="L257" t="str">
            <v/>
          </cell>
          <cell r="P257">
            <v>-703.67</v>
          </cell>
        </row>
        <row r="258">
          <cell r="L258" t="str">
            <v/>
          </cell>
          <cell r="P258">
            <v>-703.67</v>
          </cell>
        </row>
        <row r="259">
          <cell r="L259" t="str">
            <v/>
          </cell>
          <cell r="P259">
            <v>46795</v>
          </cell>
        </row>
        <row r="260">
          <cell r="L260" t="str">
            <v>WBS ACS-03-04-01-001</v>
          </cell>
          <cell r="P260">
            <v>1864.54</v>
          </cell>
        </row>
        <row r="261">
          <cell r="L261" t="str">
            <v>WBS ACS-03-04-01-002</v>
          </cell>
          <cell r="P261">
            <v>23369.97</v>
          </cell>
        </row>
        <row r="262">
          <cell r="L262" t="str">
            <v>WBS ACS-03-04-01-004</v>
          </cell>
          <cell r="P262">
            <v>82.91</v>
          </cell>
        </row>
        <row r="263">
          <cell r="L263" t="str">
            <v>WBS ACS-03-04-01-005</v>
          </cell>
          <cell r="P263">
            <v>269.88</v>
          </cell>
        </row>
        <row r="264">
          <cell r="L264" t="str">
            <v>WBS ACS-03-04-01-004</v>
          </cell>
          <cell r="P264">
            <v>4000</v>
          </cell>
        </row>
        <row r="265">
          <cell r="L265" t="str">
            <v>WBS ACS-03-04-01-004</v>
          </cell>
          <cell r="P265">
            <v>12800</v>
          </cell>
        </row>
        <row r="266">
          <cell r="L266" t="str">
            <v/>
          </cell>
          <cell r="P266">
            <v>1344</v>
          </cell>
        </row>
        <row r="267">
          <cell r="L267" t="str">
            <v/>
          </cell>
          <cell r="P267">
            <v>43132.05</v>
          </cell>
        </row>
        <row r="268">
          <cell r="L268" t="str">
            <v/>
          </cell>
          <cell r="P268">
            <v>595.35</v>
          </cell>
        </row>
        <row r="269">
          <cell r="L269" t="str">
            <v/>
          </cell>
          <cell r="P269">
            <v>2261</v>
          </cell>
        </row>
        <row r="270">
          <cell r="L270" t="str">
            <v/>
          </cell>
          <cell r="P270">
            <v>4409.53</v>
          </cell>
        </row>
        <row r="271">
          <cell r="L271" t="str">
            <v/>
          </cell>
          <cell r="P271">
            <v>44831.24</v>
          </cell>
        </row>
        <row r="272">
          <cell r="L272" t="str">
            <v>WBS ACS-03-04-01-001</v>
          </cell>
          <cell r="P272">
            <v>4343.88</v>
          </cell>
        </row>
        <row r="273">
          <cell r="L273" t="str">
            <v>WBS ACS-03-04-01-002</v>
          </cell>
          <cell r="P273">
            <v>24731.85</v>
          </cell>
        </row>
        <row r="274">
          <cell r="L274" t="str">
            <v>WBS ACS-03-04-01-004</v>
          </cell>
          <cell r="P274">
            <v>548.58000000000004</v>
          </cell>
        </row>
        <row r="275">
          <cell r="L275" t="str">
            <v>WBS ACS-03-04-01-005</v>
          </cell>
          <cell r="P275">
            <v>246.48</v>
          </cell>
        </row>
        <row r="276">
          <cell r="L276" t="str">
            <v/>
          </cell>
          <cell r="P276">
            <v>40764.71</v>
          </cell>
        </row>
        <row r="277">
          <cell r="L277" t="str">
            <v/>
          </cell>
          <cell r="P277">
            <v>39828.25</v>
          </cell>
        </row>
        <row r="278">
          <cell r="L278" t="str">
            <v/>
          </cell>
          <cell r="P278">
            <v>43212.05</v>
          </cell>
        </row>
        <row r="279">
          <cell r="L279" t="str">
            <v>WBS ACS-03-04-01-001</v>
          </cell>
          <cell r="P279">
            <v>4555.88</v>
          </cell>
        </row>
        <row r="280">
          <cell r="L280" t="str">
            <v>WBS ACS-03-04-01-002</v>
          </cell>
          <cell r="P280">
            <v>23633.61</v>
          </cell>
        </row>
        <row r="281">
          <cell r="L281" t="str">
            <v>WBS ACS-03-04-01-004</v>
          </cell>
          <cell r="P281">
            <v>420.24</v>
          </cell>
        </row>
        <row r="282">
          <cell r="L282" t="str">
            <v>WBS ACS-03-04-01-005</v>
          </cell>
          <cell r="P282">
            <v>285.08999999999997</v>
          </cell>
        </row>
        <row r="283">
          <cell r="L283" t="str">
            <v/>
          </cell>
          <cell r="P283">
            <v>43850.09</v>
          </cell>
        </row>
        <row r="284">
          <cell r="L284" t="str">
            <v/>
          </cell>
          <cell r="P284">
            <v>45465.9</v>
          </cell>
        </row>
        <row r="285">
          <cell r="L285" t="str">
            <v>WBS ACS-03-04-01-001</v>
          </cell>
          <cell r="P285">
            <v>2581.1</v>
          </cell>
        </row>
        <row r="286">
          <cell r="L286" t="str">
            <v>WBS ACS-03-04-01-002</v>
          </cell>
          <cell r="P286">
            <v>24774.36</v>
          </cell>
        </row>
        <row r="287">
          <cell r="L287" t="str">
            <v>WBS ACS-03-04-01-004</v>
          </cell>
          <cell r="P287">
            <v>129.38999999999999</v>
          </cell>
        </row>
        <row r="288">
          <cell r="L288" t="str">
            <v>WBS ACS-03-04-01-005</v>
          </cell>
          <cell r="P288">
            <v>260.13</v>
          </cell>
        </row>
        <row r="289">
          <cell r="L289" t="str">
            <v/>
          </cell>
          <cell r="P289">
            <v>105000</v>
          </cell>
        </row>
        <row r="290">
          <cell r="L290" t="str">
            <v/>
          </cell>
          <cell r="P290">
            <v>-105000</v>
          </cell>
        </row>
        <row r="291">
          <cell r="L291" t="str">
            <v/>
          </cell>
          <cell r="P291">
            <v>-695.84</v>
          </cell>
        </row>
        <row r="292">
          <cell r="L292" t="str">
            <v/>
          </cell>
          <cell r="P292">
            <v>-695.84</v>
          </cell>
        </row>
        <row r="293">
          <cell r="L293" t="str">
            <v>WBS ACS-03-04-01-002</v>
          </cell>
          <cell r="P293">
            <v>-1931.44</v>
          </cell>
        </row>
        <row r="294">
          <cell r="L294" t="str">
            <v/>
          </cell>
          <cell r="P294">
            <v>-640.97</v>
          </cell>
        </row>
        <row r="295">
          <cell r="L295" t="str">
            <v/>
          </cell>
          <cell r="P295">
            <v>-640.97</v>
          </cell>
        </row>
        <row r="296">
          <cell r="L296" t="str">
            <v/>
          </cell>
          <cell r="P296">
            <v>-715.3</v>
          </cell>
        </row>
        <row r="297">
          <cell r="L297" t="str">
            <v/>
          </cell>
          <cell r="P297">
            <v>-715.3</v>
          </cell>
        </row>
        <row r="298">
          <cell r="L298" t="str">
            <v/>
          </cell>
          <cell r="P298">
            <v>-799.96</v>
          </cell>
        </row>
        <row r="299">
          <cell r="L299" t="str">
            <v/>
          </cell>
          <cell r="P299">
            <v>-799.96</v>
          </cell>
        </row>
        <row r="300">
          <cell r="L300" t="str">
            <v/>
          </cell>
          <cell r="P300">
            <v>-696.97</v>
          </cell>
        </row>
        <row r="301">
          <cell r="L301" t="str">
            <v/>
          </cell>
          <cell r="P301">
            <v>-696.97</v>
          </cell>
        </row>
        <row r="302">
          <cell r="L302" t="str">
            <v/>
          </cell>
          <cell r="P302">
            <v>-679.44</v>
          </cell>
        </row>
        <row r="303">
          <cell r="L303" t="str">
            <v/>
          </cell>
          <cell r="P303">
            <v>-679.44</v>
          </cell>
        </row>
        <row r="304">
          <cell r="L304" t="str">
            <v/>
          </cell>
          <cell r="P304">
            <v>-641.85</v>
          </cell>
        </row>
        <row r="305">
          <cell r="L305" t="str">
            <v/>
          </cell>
          <cell r="P305">
            <v>-641.85</v>
          </cell>
        </row>
        <row r="306">
          <cell r="L306" t="str">
            <v/>
          </cell>
          <cell r="P306">
            <v>-684.87</v>
          </cell>
        </row>
        <row r="307">
          <cell r="L307" t="str">
            <v/>
          </cell>
          <cell r="P307">
            <v>-684.87</v>
          </cell>
        </row>
        <row r="308">
          <cell r="L308" t="str">
            <v/>
          </cell>
          <cell r="P308">
            <v>110000</v>
          </cell>
        </row>
        <row r="309">
          <cell r="L309" t="str">
            <v/>
          </cell>
          <cell r="P309">
            <v>44149.67</v>
          </cell>
        </row>
        <row r="310">
          <cell r="L310" t="str">
            <v/>
          </cell>
          <cell r="P310">
            <v>43963.76</v>
          </cell>
        </row>
        <row r="311">
          <cell r="L311" t="str">
            <v>WBS ACS-03-04-01-001</v>
          </cell>
          <cell r="P311">
            <v>2817.81</v>
          </cell>
        </row>
        <row r="312">
          <cell r="L312" t="str">
            <v>WBS ACS-03-04-01-002</v>
          </cell>
          <cell r="P312">
            <v>21798.27</v>
          </cell>
        </row>
        <row r="313">
          <cell r="L313" t="str">
            <v>WBS ACS-03-04-01-004</v>
          </cell>
          <cell r="P313">
            <v>109.86</v>
          </cell>
        </row>
        <row r="314">
          <cell r="L314" t="str">
            <v>WBS ACS-03-04-01-005</v>
          </cell>
          <cell r="P314">
            <v>195.39</v>
          </cell>
        </row>
        <row r="315">
          <cell r="L315" t="str">
            <v/>
          </cell>
          <cell r="P315">
            <v>37386.69</v>
          </cell>
        </row>
        <row r="316">
          <cell r="L316" t="str">
            <v>WBS ACS-03-04-01-001</v>
          </cell>
          <cell r="P316">
            <v>3531.92</v>
          </cell>
        </row>
        <row r="317">
          <cell r="L317" t="str">
            <v>WBS ACS-03-04-01-002</v>
          </cell>
          <cell r="P317">
            <v>1931.44</v>
          </cell>
        </row>
        <row r="318">
          <cell r="L318" t="str">
            <v>WBS ACS-03-04-01-004</v>
          </cell>
          <cell r="P318">
            <v>478.98</v>
          </cell>
        </row>
        <row r="319">
          <cell r="L319" t="str">
            <v>WBS ACS-03-04-01-005</v>
          </cell>
          <cell r="P319">
            <v>162.63</v>
          </cell>
        </row>
        <row r="320">
          <cell r="L320" t="str">
            <v/>
          </cell>
          <cell r="P320">
            <v>9960.82</v>
          </cell>
        </row>
        <row r="321">
          <cell r="L321" t="str">
            <v>WBS ACS-03-04-01-001</v>
          </cell>
          <cell r="P321">
            <v>345.56</v>
          </cell>
        </row>
        <row r="322">
          <cell r="L322" t="str">
            <v>WBS ACS-03-04-01-002</v>
          </cell>
          <cell r="P322">
            <v>5077.0200000000004</v>
          </cell>
        </row>
        <row r="323">
          <cell r="L323" t="str">
            <v>WBS ACS-03-04-01-004</v>
          </cell>
          <cell r="P323">
            <v>20.48</v>
          </cell>
        </row>
        <row r="324">
          <cell r="L324" t="str">
            <v>WBS ACS-03-04-01-005</v>
          </cell>
          <cell r="P324">
            <v>44.46</v>
          </cell>
        </row>
        <row r="325">
          <cell r="L325" t="str">
            <v/>
          </cell>
          <cell r="P325">
            <v>8991.57</v>
          </cell>
        </row>
        <row r="326">
          <cell r="L326" t="str">
            <v/>
          </cell>
          <cell r="P326">
            <v>4373.6499999999996</v>
          </cell>
        </row>
        <row r="327">
          <cell r="L327" t="str">
            <v>WBS ACS-03-04-01-004</v>
          </cell>
          <cell r="P327">
            <v>13120</v>
          </cell>
        </row>
        <row r="328">
          <cell r="L328" t="str">
            <v/>
          </cell>
          <cell r="P328">
            <v>595.35</v>
          </cell>
        </row>
        <row r="329">
          <cell r="L329" t="str">
            <v>WBS ACS-03-04-01-004</v>
          </cell>
          <cell r="P329">
            <v>4500</v>
          </cell>
        </row>
        <row r="330">
          <cell r="L330" t="str">
            <v/>
          </cell>
          <cell r="P330">
            <v>28111.040000000001</v>
          </cell>
        </row>
        <row r="331">
          <cell r="L331" t="str">
            <v>WBS ACS-03-04-01-002</v>
          </cell>
          <cell r="P331">
            <v>19314.36</v>
          </cell>
        </row>
        <row r="332">
          <cell r="L332" t="str">
            <v/>
          </cell>
          <cell r="P332">
            <v>44546.080000000002</v>
          </cell>
        </row>
        <row r="333">
          <cell r="L333" t="str">
            <v/>
          </cell>
          <cell r="P333">
            <v>44895.8</v>
          </cell>
        </row>
        <row r="334">
          <cell r="L334" t="str">
            <v>WBS ACS-03-04-01-001</v>
          </cell>
          <cell r="P334">
            <v>5010.62</v>
          </cell>
        </row>
        <row r="335">
          <cell r="L335" t="str">
            <v>WBS ACS-03-04-01-002</v>
          </cell>
          <cell r="P335">
            <v>21113.82</v>
          </cell>
        </row>
        <row r="336">
          <cell r="L336" t="str">
            <v>WBS ACS-03-04-01-004</v>
          </cell>
          <cell r="P336">
            <v>419.45</v>
          </cell>
        </row>
        <row r="337">
          <cell r="L337" t="str">
            <v>WBS ACS-03-04-01-005</v>
          </cell>
          <cell r="P337">
            <v>227.76</v>
          </cell>
        </row>
        <row r="338">
          <cell r="L338" t="str">
            <v/>
          </cell>
          <cell r="P338">
            <v>43856.92</v>
          </cell>
        </row>
        <row r="339">
          <cell r="L339" t="str">
            <v/>
          </cell>
          <cell r="P339">
            <v>45003.7</v>
          </cell>
        </row>
        <row r="340">
          <cell r="L340" t="str">
            <v>WBS ACS-03-04-01-001</v>
          </cell>
          <cell r="P340">
            <v>2503.7199999999998</v>
          </cell>
        </row>
        <row r="341">
          <cell r="L341" t="str">
            <v>WBS ACS-03-04-01-002</v>
          </cell>
          <cell r="P341">
            <v>20653.23</v>
          </cell>
        </row>
        <row r="342">
          <cell r="L342" t="str">
            <v>WBS ACS-03-04-01-004</v>
          </cell>
          <cell r="P342">
            <v>189.31</v>
          </cell>
        </row>
        <row r="343">
          <cell r="L343" t="str">
            <v>WBS ACS-03-04-01-005</v>
          </cell>
          <cell r="P343">
            <v>231.66</v>
          </cell>
        </row>
        <row r="344">
          <cell r="L344" t="str">
            <v/>
          </cell>
          <cell r="P344">
            <v>43833.01</v>
          </cell>
        </row>
        <row r="345">
          <cell r="L345" t="str">
            <v/>
          </cell>
          <cell r="P345">
            <v>48768.68</v>
          </cell>
        </row>
        <row r="346">
          <cell r="L346" t="str">
            <v>WBS ACS-03-04-01-001</v>
          </cell>
          <cell r="P346">
            <v>2408.3200000000002</v>
          </cell>
        </row>
        <row r="347">
          <cell r="L347" t="str">
            <v>WBS ACS-03-04-01-002</v>
          </cell>
          <cell r="P347">
            <v>22710.48</v>
          </cell>
        </row>
        <row r="348">
          <cell r="L348" t="str">
            <v>WBS ACS-03-04-01-004</v>
          </cell>
          <cell r="P348">
            <v>126.92</v>
          </cell>
        </row>
        <row r="349">
          <cell r="L349" t="str">
            <v>WBS ACS-03-04-01-005</v>
          </cell>
          <cell r="P349">
            <v>223.08</v>
          </cell>
        </row>
        <row r="350">
          <cell r="L350" t="str">
            <v/>
          </cell>
          <cell r="P350">
            <v>-110000</v>
          </cell>
        </row>
        <row r="351">
          <cell r="L351" t="str">
            <v/>
          </cell>
          <cell r="P351">
            <v>-720.75</v>
          </cell>
        </row>
        <row r="352">
          <cell r="L352" t="str">
            <v/>
          </cell>
          <cell r="P352">
            <v>-720.76</v>
          </cell>
        </row>
        <row r="353">
          <cell r="L353" t="str">
            <v/>
          </cell>
          <cell r="P353">
            <v>-665.36</v>
          </cell>
        </row>
        <row r="354">
          <cell r="L354" t="str">
            <v/>
          </cell>
          <cell r="P354">
            <v>-665.36</v>
          </cell>
        </row>
        <row r="355">
          <cell r="L355" t="str">
            <v/>
          </cell>
          <cell r="P355">
            <v>652.04999999999995</v>
          </cell>
        </row>
        <row r="356">
          <cell r="L356" t="str">
            <v>WBS ACS-03-04-01-004</v>
          </cell>
          <cell r="P356">
            <v>13120</v>
          </cell>
        </row>
        <row r="357">
          <cell r="L357" t="str">
            <v/>
          </cell>
          <cell r="P357">
            <v>6538.22</v>
          </cell>
        </row>
        <row r="358">
          <cell r="L358" t="str">
            <v/>
          </cell>
          <cell r="P358">
            <v>11888.1</v>
          </cell>
        </row>
        <row r="359">
          <cell r="L359" t="str">
            <v>WBS ACS-03-04-01-001</v>
          </cell>
          <cell r="P359">
            <v>701.72</v>
          </cell>
        </row>
        <row r="360">
          <cell r="L360" t="str">
            <v>WBS ACS-03-04-01-002</v>
          </cell>
          <cell r="P360">
            <v>4235.79</v>
          </cell>
        </row>
        <row r="361">
          <cell r="L361" t="str">
            <v>WBS ACS-03-04-01-004</v>
          </cell>
          <cell r="P361">
            <v>26.99</v>
          </cell>
        </row>
        <row r="362">
          <cell r="L362" t="str">
            <v>WBS ACS-03-04-01-005</v>
          </cell>
          <cell r="P362">
            <v>47.58</v>
          </cell>
        </row>
        <row r="363">
          <cell r="L363" t="str">
            <v/>
          </cell>
          <cell r="P363">
            <v>32459.87</v>
          </cell>
        </row>
        <row r="364">
          <cell r="L364" t="str">
            <v>WBS ACS-03-04-01-001</v>
          </cell>
          <cell r="P364">
            <v>927.5</v>
          </cell>
        </row>
        <row r="365">
          <cell r="L365" t="str">
            <v>WBS ACS-03-04-01-002</v>
          </cell>
          <cell r="P365">
            <v>17603.82</v>
          </cell>
        </row>
        <row r="366">
          <cell r="L366" t="str">
            <v>WBS ACS-03-04-01-004</v>
          </cell>
          <cell r="P366">
            <v>35.520000000000003</v>
          </cell>
        </row>
        <row r="367">
          <cell r="L367" t="str">
            <v>WBS ACS-03-04-01-005</v>
          </cell>
          <cell r="P367">
            <v>142.74</v>
          </cell>
        </row>
        <row r="368">
          <cell r="L368" t="str">
            <v/>
          </cell>
          <cell r="P368">
            <v>8709.2000000000007</v>
          </cell>
        </row>
        <row r="369">
          <cell r="L369" t="str">
            <v/>
          </cell>
          <cell r="P369">
            <v>30753.06</v>
          </cell>
        </row>
        <row r="370">
          <cell r="L370" t="str">
            <v/>
          </cell>
          <cell r="P370">
            <v>48626.86</v>
          </cell>
        </row>
        <row r="371">
          <cell r="L371" t="str">
            <v>WBS ACS-03-04-01-001</v>
          </cell>
          <cell r="P371">
            <v>4558</v>
          </cell>
        </row>
        <row r="372">
          <cell r="L372" t="str">
            <v>WBS ACS-03-04-01-002</v>
          </cell>
          <cell r="P372">
            <v>19989.060000000001</v>
          </cell>
        </row>
        <row r="373">
          <cell r="L373" t="str">
            <v>WBS ACS-03-04-01-004</v>
          </cell>
          <cell r="P373">
            <v>587.27</v>
          </cell>
        </row>
        <row r="374">
          <cell r="L374" t="str">
            <v>WBS ACS-03-04-01-005</v>
          </cell>
          <cell r="P374">
            <v>191.88</v>
          </cell>
        </row>
        <row r="375">
          <cell r="L375" t="str">
            <v/>
          </cell>
          <cell r="P375">
            <v>44165.43</v>
          </cell>
        </row>
        <row r="376">
          <cell r="L376" t="str">
            <v/>
          </cell>
          <cell r="P376">
            <v>45376.24</v>
          </cell>
        </row>
        <row r="377">
          <cell r="L377" t="str">
            <v>WBS ACS-03-04-01-001</v>
          </cell>
          <cell r="P377">
            <v>3589.16</v>
          </cell>
        </row>
        <row r="378">
          <cell r="L378" t="str">
            <v>WBS ACS-03-04-01-002</v>
          </cell>
          <cell r="P378">
            <v>16526.64</v>
          </cell>
        </row>
        <row r="379">
          <cell r="L379" t="str">
            <v>WBS ACS-03-04-01-004</v>
          </cell>
          <cell r="P379">
            <v>372.19</v>
          </cell>
        </row>
        <row r="380">
          <cell r="L380" t="str">
            <v>WBS ACS-03-04-01-005</v>
          </cell>
          <cell r="P380">
            <v>171.99</v>
          </cell>
        </row>
        <row r="381">
          <cell r="L381" t="str">
            <v/>
          </cell>
          <cell r="P381">
            <v>40447.74</v>
          </cell>
        </row>
        <row r="382">
          <cell r="L382" t="str">
            <v/>
          </cell>
          <cell r="P382">
            <v>47776.959999999999</v>
          </cell>
        </row>
        <row r="383">
          <cell r="L383" t="str">
            <v>WBS ACS-03-04-01-001</v>
          </cell>
          <cell r="P383">
            <v>3060.22</v>
          </cell>
        </row>
        <row r="384">
          <cell r="L384" t="str">
            <v>WBS ACS-03-04-01-002</v>
          </cell>
          <cell r="P384">
            <v>21540.87</v>
          </cell>
        </row>
        <row r="385">
          <cell r="L385" t="str">
            <v>WBS ACS-03-04-01-004</v>
          </cell>
          <cell r="P385">
            <v>173.81</v>
          </cell>
        </row>
        <row r="386">
          <cell r="L386" t="str">
            <v>WBS ACS-03-04-01-005</v>
          </cell>
          <cell r="P386">
            <v>265.58999999999997</v>
          </cell>
        </row>
        <row r="387">
          <cell r="L387" t="str">
            <v/>
          </cell>
          <cell r="P387">
            <v>44050.879999999997</v>
          </cell>
        </row>
        <row r="388">
          <cell r="L388" t="str">
            <v/>
          </cell>
          <cell r="P388">
            <v>110000</v>
          </cell>
        </row>
        <row r="389">
          <cell r="L389" t="str">
            <v/>
          </cell>
          <cell r="P389">
            <v>-715.37</v>
          </cell>
        </row>
        <row r="390">
          <cell r="L390" t="str">
            <v/>
          </cell>
          <cell r="P390">
            <v>-715.37</v>
          </cell>
        </row>
        <row r="391">
          <cell r="L391" t="str">
            <v/>
          </cell>
          <cell r="P391">
            <v>-577.91</v>
          </cell>
        </row>
        <row r="392">
          <cell r="L392" t="str">
            <v/>
          </cell>
          <cell r="P392">
            <v>-577.91999999999996</v>
          </cell>
        </row>
        <row r="393">
          <cell r="L393" t="str">
            <v/>
          </cell>
          <cell r="P393">
            <v>-110000</v>
          </cell>
        </row>
        <row r="394">
          <cell r="L394" t="str">
            <v/>
          </cell>
          <cell r="P394">
            <v>2000</v>
          </cell>
        </row>
        <row r="395">
          <cell r="L395" t="str">
            <v/>
          </cell>
          <cell r="P395">
            <v>595.35</v>
          </cell>
        </row>
        <row r="396">
          <cell r="L396" t="str">
            <v/>
          </cell>
          <cell r="P396">
            <v>39556.769999999997</v>
          </cell>
        </row>
        <row r="397">
          <cell r="L397" t="str">
            <v>WBS ACS-03-04-01-004</v>
          </cell>
          <cell r="P397">
            <v>13120</v>
          </cell>
        </row>
        <row r="398">
          <cell r="L398" t="str">
            <v/>
          </cell>
          <cell r="P398">
            <v>46329.34</v>
          </cell>
        </row>
        <row r="399">
          <cell r="L399" t="str">
            <v>WBS ACS-03-04-01-001</v>
          </cell>
          <cell r="P399">
            <v>2404.08</v>
          </cell>
        </row>
        <row r="400">
          <cell r="L400" t="str">
            <v>WBS ACS-03-04-01-002</v>
          </cell>
          <cell r="P400">
            <v>23194.47</v>
          </cell>
        </row>
        <row r="401">
          <cell r="L401" t="str">
            <v>WBS ACS-03-04-01-004</v>
          </cell>
          <cell r="P401">
            <v>104.46</v>
          </cell>
        </row>
        <row r="402">
          <cell r="L402" t="str">
            <v>WBS ACS-03-04-01-005</v>
          </cell>
          <cell r="P402">
            <v>312</v>
          </cell>
        </row>
        <row r="403">
          <cell r="L403" t="str">
            <v/>
          </cell>
          <cell r="P403">
            <v>3166.63</v>
          </cell>
        </row>
        <row r="404">
          <cell r="L404" t="str">
            <v/>
          </cell>
          <cell r="P404">
            <v>200000</v>
          </cell>
        </row>
        <row r="405">
          <cell r="L405" t="str">
            <v/>
          </cell>
          <cell r="P405">
            <v>135000</v>
          </cell>
        </row>
        <row r="406">
          <cell r="L406" t="str">
            <v>WBS ACS-03-04-01-001</v>
          </cell>
          <cell r="P406">
            <v>13500</v>
          </cell>
        </row>
        <row r="407">
          <cell r="L407" t="str">
            <v>WBS ACS-03-04-01-002</v>
          </cell>
          <cell r="P407">
            <v>136000</v>
          </cell>
        </row>
        <row r="408">
          <cell r="L408" t="str">
            <v>WBS ACS-03-04-01-004</v>
          </cell>
          <cell r="P408">
            <v>14500</v>
          </cell>
        </row>
        <row r="409">
          <cell r="L409" t="str">
            <v>WBS ACS-03-04-01-005</v>
          </cell>
          <cell r="P409">
            <v>1000</v>
          </cell>
        </row>
        <row r="410">
          <cell r="L410" t="str">
            <v/>
          </cell>
          <cell r="P410">
            <v>-1344</v>
          </cell>
        </row>
        <row r="411">
          <cell r="L411" t="str">
            <v/>
          </cell>
          <cell r="P411">
            <v>-240</v>
          </cell>
        </row>
        <row r="412">
          <cell r="L412" t="str">
            <v/>
          </cell>
          <cell r="P412">
            <v>-360</v>
          </cell>
        </row>
        <row r="413">
          <cell r="L413" t="str">
            <v/>
          </cell>
          <cell r="P413">
            <v>200000</v>
          </cell>
        </row>
        <row r="414">
          <cell r="L414" t="str">
            <v/>
          </cell>
          <cell r="P414">
            <v>8568.09</v>
          </cell>
        </row>
        <row r="415">
          <cell r="L415" t="str">
            <v>WBS ACS-03-04-01-001</v>
          </cell>
          <cell r="P415">
            <v>15876.9</v>
          </cell>
        </row>
        <row r="416">
          <cell r="L416" t="str">
            <v>WBS ACS-03-04-01-002</v>
          </cell>
          <cell r="P416">
            <v>231934.96</v>
          </cell>
        </row>
        <row r="417">
          <cell r="L417" t="str">
            <v>WBS ACS-03-04-01-003</v>
          </cell>
          <cell r="P417">
            <v>2692</v>
          </cell>
        </row>
        <row r="418">
          <cell r="L418" t="str">
            <v>WBS ACS-03-04-01-004</v>
          </cell>
          <cell r="P418">
            <v>39702.07</v>
          </cell>
        </row>
        <row r="419">
          <cell r="L419" t="str">
            <v>WBS ACS-03-04-01-005</v>
          </cell>
          <cell r="P419">
            <v>1225.98</v>
          </cell>
        </row>
        <row r="420">
          <cell r="L420" t="str">
            <v/>
          </cell>
          <cell r="P420">
            <v>277500</v>
          </cell>
        </row>
        <row r="421">
          <cell r="L421" t="str">
            <v>WBS ACS-03-04-01-001</v>
          </cell>
          <cell r="P421">
            <v>13000</v>
          </cell>
        </row>
        <row r="422">
          <cell r="L422" t="str">
            <v>WBS ACS-03-04-01-002</v>
          </cell>
          <cell r="P422">
            <v>600</v>
          </cell>
        </row>
        <row r="423">
          <cell r="L423" t="str">
            <v>WBS ACS-03-04-01-003</v>
          </cell>
          <cell r="P423">
            <v>5500</v>
          </cell>
        </row>
        <row r="424">
          <cell r="L424" t="str">
            <v>WBS ACS-03-04-01-004</v>
          </cell>
          <cell r="P424">
            <v>3300</v>
          </cell>
        </row>
        <row r="425">
          <cell r="L425" t="str">
            <v>WBS ACS-03-04-01-005</v>
          </cell>
          <cell r="P425">
            <v>10100</v>
          </cell>
        </row>
        <row r="426">
          <cell r="L426" t="str">
            <v/>
          </cell>
          <cell r="P426">
            <v>170000</v>
          </cell>
        </row>
        <row r="427">
          <cell r="L427" t="str">
            <v/>
          </cell>
          <cell r="P427">
            <v>-420000</v>
          </cell>
        </row>
        <row r="428">
          <cell r="L428" t="str">
            <v/>
          </cell>
          <cell r="P428">
            <v>334.47</v>
          </cell>
        </row>
        <row r="429">
          <cell r="L429" t="str">
            <v/>
          </cell>
          <cell r="P429">
            <v>3329.27</v>
          </cell>
        </row>
        <row r="430">
          <cell r="L430" t="str">
            <v/>
          </cell>
          <cell r="P430">
            <v>544.91999999999996</v>
          </cell>
        </row>
        <row r="431">
          <cell r="L431" t="str">
            <v/>
          </cell>
          <cell r="P431">
            <v>3160</v>
          </cell>
        </row>
        <row r="432">
          <cell r="L432" t="str">
            <v/>
          </cell>
          <cell r="P432">
            <v>425481.3</v>
          </cell>
        </row>
        <row r="433">
          <cell r="L433" t="str">
            <v/>
          </cell>
          <cell r="P433">
            <v>1859</v>
          </cell>
        </row>
        <row r="434">
          <cell r="L434" t="str">
            <v/>
          </cell>
          <cell r="P434">
            <v>430000</v>
          </cell>
        </row>
        <row r="435">
          <cell r="L435" t="str">
            <v/>
          </cell>
          <cell r="P435">
            <v>-430000</v>
          </cell>
        </row>
        <row r="436">
          <cell r="L436" t="str">
            <v/>
          </cell>
          <cell r="P436">
            <v>-334.47</v>
          </cell>
        </row>
        <row r="437">
          <cell r="L437" t="str">
            <v/>
          </cell>
          <cell r="P437">
            <v>334.47</v>
          </cell>
        </row>
        <row r="438">
          <cell r="L438" t="str">
            <v>WBS ACS-03-04-02-001</v>
          </cell>
          <cell r="P438">
            <v>462274</v>
          </cell>
        </row>
        <row r="439">
          <cell r="L439" t="str">
            <v>WBS ACS-03-04-02-004</v>
          </cell>
          <cell r="P439">
            <v>1615.8</v>
          </cell>
        </row>
        <row r="440">
          <cell r="L440" t="str">
            <v>WBS ACS-03-04-02-001</v>
          </cell>
          <cell r="P440">
            <v>8264.6200000000008</v>
          </cell>
        </row>
        <row r="441">
          <cell r="L441" t="str">
            <v/>
          </cell>
          <cell r="P441">
            <v>334.47</v>
          </cell>
        </row>
        <row r="442">
          <cell r="L442" t="str">
            <v/>
          </cell>
          <cell r="P442">
            <v>334.47</v>
          </cell>
        </row>
        <row r="443">
          <cell r="L443" t="str">
            <v/>
          </cell>
          <cell r="P443">
            <v>430000</v>
          </cell>
        </row>
        <row r="444">
          <cell r="L444" t="str">
            <v/>
          </cell>
          <cell r="P444">
            <v>-430000</v>
          </cell>
        </row>
        <row r="445">
          <cell r="L445" t="str">
            <v>WBS ACS-03-04-02-001</v>
          </cell>
          <cell r="P445">
            <v>625</v>
          </cell>
        </row>
        <row r="446">
          <cell r="L446" t="str">
            <v>WBS ACS-03-04-02-001</v>
          </cell>
          <cell r="P446">
            <v>26401.71</v>
          </cell>
        </row>
        <row r="447">
          <cell r="L447" t="str">
            <v>WBS ACS-03-04-02-001</v>
          </cell>
          <cell r="P447">
            <v>412132.5</v>
          </cell>
        </row>
        <row r="448">
          <cell r="L448" t="str">
            <v>WBS ACS-03-04-02-004</v>
          </cell>
          <cell r="P448">
            <v>1590.44</v>
          </cell>
        </row>
        <row r="449">
          <cell r="L449" t="str">
            <v/>
          </cell>
          <cell r="P449">
            <v>334.51</v>
          </cell>
        </row>
        <row r="450">
          <cell r="L450" t="str">
            <v/>
          </cell>
          <cell r="P450">
            <v>470000</v>
          </cell>
        </row>
        <row r="451">
          <cell r="L451" t="str">
            <v/>
          </cell>
          <cell r="P451">
            <v>-470000</v>
          </cell>
        </row>
        <row r="452">
          <cell r="L452" t="str">
            <v>WBS ACS-03-04-02-001</v>
          </cell>
          <cell r="P452">
            <v>18595.400000000001</v>
          </cell>
        </row>
        <row r="453">
          <cell r="L453" t="str">
            <v>WBS ACS-03-04-02-004</v>
          </cell>
          <cell r="P453">
            <v>1618.65</v>
          </cell>
        </row>
        <row r="454">
          <cell r="L454" t="str">
            <v>WBS ACS-03-04-02-001</v>
          </cell>
          <cell r="P454">
            <v>427098.67</v>
          </cell>
        </row>
        <row r="455">
          <cell r="L455" t="str">
            <v/>
          </cell>
          <cell r="P455">
            <v>432000</v>
          </cell>
        </row>
        <row r="456">
          <cell r="L456" t="str">
            <v/>
          </cell>
          <cell r="P456">
            <v>-432000</v>
          </cell>
        </row>
        <row r="457">
          <cell r="L457" t="str">
            <v/>
          </cell>
          <cell r="P457">
            <v>334.47</v>
          </cell>
        </row>
        <row r="458">
          <cell r="L458" t="str">
            <v>WBS ACS-03-04-02-001</v>
          </cell>
          <cell r="P458">
            <v>1546.32</v>
          </cell>
        </row>
        <row r="459">
          <cell r="L459" t="str">
            <v>WBS ACS-03-04-02-001</v>
          </cell>
          <cell r="P459">
            <v>401078.24</v>
          </cell>
        </row>
        <row r="460">
          <cell r="L460" t="str">
            <v>WBS ACS-03-04-02-001</v>
          </cell>
          <cell r="P460">
            <v>5470.71</v>
          </cell>
        </row>
        <row r="461">
          <cell r="L461" t="str">
            <v>WBS ACS-03-04-02-004</v>
          </cell>
          <cell r="P461">
            <v>317.87</v>
          </cell>
        </row>
        <row r="462">
          <cell r="L462" t="str">
            <v/>
          </cell>
          <cell r="P462">
            <v>410000</v>
          </cell>
        </row>
        <row r="463">
          <cell r="L463" t="str">
            <v/>
          </cell>
          <cell r="P463">
            <v>-410000</v>
          </cell>
        </row>
        <row r="464">
          <cell r="L464" t="str">
            <v/>
          </cell>
          <cell r="P464">
            <v>334.47</v>
          </cell>
        </row>
        <row r="465">
          <cell r="L465" t="str">
            <v/>
          </cell>
          <cell r="P465">
            <v>799.96</v>
          </cell>
        </row>
        <row r="466">
          <cell r="L466" t="str">
            <v>WBS ACS-03-04-02-001</v>
          </cell>
          <cell r="P466">
            <v>4047.91</v>
          </cell>
        </row>
        <row r="467">
          <cell r="L467" t="str">
            <v>WBS ACS-03-04-02-001</v>
          </cell>
          <cell r="P467">
            <v>442126.93</v>
          </cell>
        </row>
        <row r="468">
          <cell r="L468" t="str">
            <v>WBS ACS-03-04-02-001</v>
          </cell>
          <cell r="P468">
            <v>2542.96</v>
          </cell>
        </row>
        <row r="469">
          <cell r="L469" t="str">
            <v>WBS ACS-03-04-02-004</v>
          </cell>
          <cell r="P469">
            <v>1443.85</v>
          </cell>
        </row>
        <row r="470">
          <cell r="L470" t="str">
            <v/>
          </cell>
          <cell r="P470">
            <v>450000</v>
          </cell>
        </row>
        <row r="471">
          <cell r="L471" t="str">
            <v/>
          </cell>
          <cell r="P471">
            <v>-450000</v>
          </cell>
        </row>
        <row r="472">
          <cell r="L472" t="str">
            <v/>
          </cell>
          <cell r="P472">
            <v>334.47</v>
          </cell>
        </row>
        <row r="473">
          <cell r="L473" t="str">
            <v>WBS ACS-03-04-02-001</v>
          </cell>
          <cell r="P473">
            <v>434275.34</v>
          </cell>
        </row>
        <row r="474">
          <cell r="L474" t="str">
            <v>WBS ACS-03-04-02-004</v>
          </cell>
          <cell r="P474">
            <v>1520.53</v>
          </cell>
        </row>
        <row r="475">
          <cell r="L475" t="str">
            <v/>
          </cell>
          <cell r="P475">
            <v>334.47</v>
          </cell>
        </row>
        <row r="476">
          <cell r="L476" t="str">
            <v/>
          </cell>
          <cell r="P476">
            <v>440000</v>
          </cell>
        </row>
        <row r="477">
          <cell r="L477" t="str">
            <v/>
          </cell>
          <cell r="P477">
            <v>-440000</v>
          </cell>
        </row>
        <row r="478">
          <cell r="L478" t="str">
            <v/>
          </cell>
          <cell r="P478">
            <v>420000</v>
          </cell>
        </row>
        <row r="479">
          <cell r="L479" t="str">
            <v/>
          </cell>
          <cell r="P479">
            <v>18080</v>
          </cell>
        </row>
        <row r="480">
          <cell r="L480" t="str">
            <v>WBS ACS-03-04-02-004</v>
          </cell>
          <cell r="P480">
            <v>1595.74</v>
          </cell>
        </row>
        <row r="481">
          <cell r="L481" t="str">
            <v>WBS ACS-03-04-02-001</v>
          </cell>
          <cell r="P481">
            <v>1438.78</v>
          </cell>
        </row>
        <row r="482">
          <cell r="L482" t="str">
            <v>WBS ACS-03-04-02-001</v>
          </cell>
          <cell r="P482">
            <v>417573.14</v>
          </cell>
        </row>
        <row r="483">
          <cell r="L483" t="str">
            <v/>
          </cell>
          <cell r="P483">
            <v>334.47</v>
          </cell>
        </row>
        <row r="484">
          <cell r="L484" t="str">
            <v/>
          </cell>
          <cell r="P484">
            <v>-420000</v>
          </cell>
        </row>
        <row r="485">
          <cell r="L485" t="str">
            <v>WBS ACS-03-04-02-001</v>
          </cell>
          <cell r="P485">
            <v>2700</v>
          </cell>
        </row>
        <row r="486">
          <cell r="L486" t="str">
            <v>WBS ACS-03-04-02-001</v>
          </cell>
          <cell r="P486">
            <v>1691.6</v>
          </cell>
        </row>
        <row r="487">
          <cell r="L487" t="str">
            <v>WBS ACS-03-04-02-001</v>
          </cell>
          <cell r="P487">
            <v>442903.21</v>
          </cell>
        </row>
        <row r="488">
          <cell r="L488" t="str">
            <v>WBS ACS-03-04-02-001</v>
          </cell>
          <cell r="P488">
            <v>10348.42</v>
          </cell>
        </row>
        <row r="489">
          <cell r="L489" t="str">
            <v/>
          </cell>
          <cell r="P489">
            <v>334.47</v>
          </cell>
        </row>
        <row r="490">
          <cell r="L490" t="str">
            <v/>
          </cell>
          <cell r="P490">
            <v>442903.21</v>
          </cell>
        </row>
        <row r="491">
          <cell r="L491" t="str">
            <v/>
          </cell>
          <cell r="P491">
            <v>-442903.21</v>
          </cell>
        </row>
        <row r="492">
          <cell r="L492" t="str">
            <v/>
          </cell>
          <cell r="P492">
            <v>-1859</v>
          </cell>
        </row>
        <row r="493">
          <cell r="L493" t="str">
            <v>WBS ACS-03-04-02-004</v>
          </cell>
          <cell r="P493">
            <v>1398.77</v>
          </cell>
        </row>
        <row r="494">
          <cell r="L494" t="str">
            <v>WBS ACS-03-04-02-001</v>
          </cell>
          <cell r="P494">
            <v>421535.59</v>
          </cell>
        </row>
        <row r="495">
          <cell r="L495" t="str">
            <v/>
          </cell>
          <cell r="P495">
            <v>334.47</v>
          </cell>
        </row>
        <row r="496">
          <cell r="L496" t="str">
            <v/>
          </cell>
          <cell r="P496">
            <v>425000</v>
          </cell>
        </row>
        <row r="497">
          <cell r="L497" t="str">
            <v/>
          </cell>
          <cell r="P497">
            <v>-425000</v>
          </cell>
        </row>
        <row r="498">
          <cell r="L498" t="str">
            <v>WBS ACS-03-04-02-001</v>
          </cell>
          <cell r="P498">
            <v>425985.5</v>
          </cell>
        </row>
        <row r="499">
          <cell r="L499" t="str">
            <v>WBS ACS-03-04-02-001</v>
          </cell>
          <cell r="P499">
            <v>3200</v>
          </cell>
        </row>
        <row r="500">
          <cell r="L500" t="str">
            <v>WBS ACS-03-04-02-004</v>
          </cell>
          <cell r="P500">
            <v>1805.69</v>
          </cell>
        </row>
        <row r="501">
          <cell r="L501" t="str">
            <v/>
          </cell>
          <cell r="P501">
            <v>334.47</v>
          </cell>
        </row>
        <row r="502">
          <cell r="L502" t="str">
            <v/>
          </cell>
          <cell r="P502">
            <v>8830</v>
          </cell>
        </row>
        <row r="503">
          <cell r="L503" t="str">
            <v/>
          </cell>
          <cell r="P503">
            <v>425000</v>
          </cell>
        </row>
        <row r="504">
          <cell r="L504" t="str">
            <v/>
          </cell>
          <cell r="P504">
            <v>-425000</v>
          </cell>
        </row>
        <row r="505">
          <cell r="L505" t="str">
            <v>WBS ACS-03-04-02-001</v>
          </cell>
          <cell r="P505">
            <v>200</v>
          </cell>
        </row>
        <row r="506">
          <cell r="L506" t="str">
            <v>WBS ACS-03-04-02-004</v>
          </cell>
          <cell r="P506">
            <v>2074.7600000000002</v>
          </cell>
        </row>
        <row r="507">
          <cell r="L507" t="str">
            <v>WBS ACS-03-04-02-001</v>
          </cell>
          <cell r="P507">
            <v>417975.77</v>
          </cell>
        </row>
        <row r="508">
          <cell r="L508" t="str">
            <v>WBS ACS-03-04-02-001</v>
          </cell>
          <cell r="P508">
            <v>560</v>
          </cell>
        </row>
        <row r="509">
          <cell r="L509" t="str">
            <v/>
          </cell>
          <cell r="P509">
            <v>334.47</v>
          </cell>
        </row>
        <row r="510">
          <cell r="L510" t="str">
            <v/>
          </cell>
          <cell r="P510">
            <v>457000</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39. Board"/>
      <sheetName val="Impairment Test"/>
      <sheetName val=" Budget"/>
      <sheetName val="Version"/>
      <sheetName val="Ver Ctrl"/>
      <sheetName val="1. Title"/>
      <sheetName val="2. Sum"/>
      <sheetName val="3. Check"/>
      <sheetName val="4. AssBk - Qtrly"/>
      <sheetName val="5. AssBk - Ann"/>
      <sheetName val="6. Ass-Fin"/>
      <sheetName val="7. Ass"/>
      <sheetName val="8. Ass-Reg"/>
      <sheetName val="9. P&amp;L-mon"/>
      <sheetName val="10. P&amp;L-qtrly"/>
      <sheetName val="11. P&amp;L-ann"/>
      <sheetName val="11.1 P&amp;L-FY Var"/>
      <sheetName val="11.2 P&amp;L- 5 FY Comp"/>
      <sheetName val="12. CF - qtry"/>
      <sheetName val="12.1 CF - qtry"/>
      <sheetName val="13. CF - Ann"/>
      <sheetName val="14. BS - Qtry"/>
      <sheetName val="15. Explanation of calcs"/>
      <sheetName val="16. Fin - quarterly"/>
      <sheetName val="18. Reg Rev Calc 2"/>
      <sheetName val="19. Efficiency Carryover 2"/>
      <sheetName val="20. Depn - quarterly"/>
      <sheetName val="21. Chart Data"/>
      <sheetName val="22. Model Comparison"/>
      <sheetName val="Chart==&gt;"/>
      <sheetName val="Hedge C"/>
      <sheetName val="FFOD C"/>
      <sheetName val="FFOI C"/>
      <sheetName val="Capex C"/>
      <sheetName val="Build Blocks C"/>
      <sheetName val="Int C"/>
      <sheetName val="ICR C"/>
      <sheetName val="Reg Depn C"/>
      <sheetName val="Debt Cost C"/>
      <sheetName val="Reg Depn Met (g)"/>
      <sheetName val="EBITDA C"/>
      <sheetName val="Yield C"/>
      <sheetName val="Rev Con C"/>
      <sheetName val="Gearing C"/>
      <sheetName val="RAB C"/>
      <sheetName val="Debt - RAB C"/>
      <sheetName val="Debt Bal C"/>
      <sheetName val="Revenue C"/>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139">
          <cell r="D139">
            <v>7.0000000000000001E-3</v>
          </cell>
        </row>
        <row r="143">
          <cell r="D143">
            <v>0.4</v>
          </cell>
        </row>
        <row r="148">
          <cell r="D148">
            <v>100</v>
          </cell>
        </row>
        <row r="179">
          <cell r="D179">
            <v>39447</v>
          </cell>
        </row>
        <row r="184">
          <cell r="D184">
            <v>0.85</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Description"/>
      <sheetName val="Assumptions"/>
      <sheetName val="Summary by Year"/>
      <sheetName val="OPEX --&gt;"/>
      <sheetName val="A1. Summary - Labour"/>
      <sheetName val="A2. Finance Opex Forecast"/>
      <sheetName val="A3. Other Ntwk Svcs Costs"/>
      <sheetName val="B1. Opex (N)"/>
      <sheetName val="B2. Opex (S)"/>
      <sheetName val="B3. Network-NSP Transition"/>
      <sheetName val="B4. Transition Summary"/>
      <sheetName val="B5. TCE-Reg code lookup"/>
      <sheetName val="B8. CMS - Meter Reading"/>
      <sheetName val="B9. CMS - BR_CC"/>
      <sheetName val="A5. IT Budget"/>
      <sheetName val="CAPEX--&gt;"/>
      <sheetName val="C1. Network Capex"/>
      <sheetName val="C2.AMP Capex Summary"/>
      <sheetName val="C3. Capex (S)"/>
      <sheetName val="C4. Capex (N)"/>
      <sheetName val="C5. Capex Cost Summary (S)"/>
      <sheetName val="C6. Capex Cost Summary (N)"/>
      <sheetName val="D. IT Capex"/>
      <sheetName val="IT Capex_2010"/>
      <sheetName val="D1. AMP by Qtr FY11-13"/>
      <sheetName val="D2. Updated AMP by Qtr FY 14-18"/>
      <sheetName val="F1. Ref Line (AS)"/>
      <sheetName val="F2. Forecast (AS)"/>
      <sheetName val="F3. Summary (AS)"/>
      <sheetName val="F4. Maint (AS)"/>
      <sheetName val="F5. Other (AS)"/>
      <sheetName val="F6. Other Operating"/>
      <sheetName val="F7. RAS 7- Meters"/>
      <sheetName val="4. RBA Inflation"/>
      <sheetName val="NSP"/>
      <sheetName val="P&amp;L"/>
    </sheetNames>
    <sheetDataSet>
      <sheetData sheetId="0"/>
      <sheetData sheetId="1"/>
      <sheetData sheetId="2">
        <row r="3">
          <cell r="B3">
            <v>0.56000000000000005</v>
          </cell>
        </row>
        <row r="11">
          <cell r="B11">
            <v>2.8000000000000001E-2</v>
          </cell>
        </row>
        <row r="12">
          <cell r="B12">
            <v>2.8000000000000001E-2</v>
          </cell>
        </row>
        <row r="13">
          <cell r="B13">
            <v>2.8000000000000001E-2</v>
          </cell>
        </row>
        <row r="14">
          <cell r="B14">
            <v>2.8000000000000001E-2</v>
          </cell>
        </row>
      </sheetData>
      <sheetData sheetId="3"/>
      <sheetData sheetId="4"/>
      <sheetData sheetId="5"/>
      <sheetData sheetId="6">
        <row r="6">
          <cell r="F6">
            <v>2011</v>
          </cell>
        </row>
      </sheetData>
      <sheetData sheetId="7"/>
      <sheetData sheetId="8"/>
      <sheetData sheetId="9"/>
      <sheetData sheetId="10"/>
      <sheetData sheetId="11">
        <row r="10">
          <cell r="B10">
            <v>199173.33333333323</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row r="53">
          <cell r="M53">
            <v>54998.478970492055</v>
          </cell>
        </row>
      </sheetData>
      <sheetData sheetId="28"/>
      <sheetData sheetId="29"/>
      <sheetData sheetId="30"/>
      <sheetData sheetId="31"/>
      <sheetData sheetId="32"/>
      <sheetData sheetId="33"/>
      <sheetData sheetId="34"/>
      <sheetData sheetId="35"/>
      <sheetData sheetId="36"/>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XXXXXXX"/>
      <sheetName val="Alinta"/>
      <sheetName val="Contents"/>
      <sheetName val="ChangeLog"/>
      <sheetName val="Summary"/>
      <sheetName val="Checks"/>
      <sheetName val="Assum Book"/>
      <sheetName val="Assum-Reg"/>
      <sheetName val="Assum"/>
      <sheetName val="Assum-Acqn"/>
      <sheetName val="Assum-Fin"/>
      <sheetName val="Assum-BS"/>
      <sheetName val="Licence"/>
      <sheetName val="Senstvts"/>
      <sheetName val="Reg-Rev"/>
      <sheetName val="Eff Carry Over"/>
      <sheetName val="Capex Diff"/>
      <sheetName val="Q-Fin"/>
      <sheetName val="A-Fin"/>
      <sheetName val="Q-Cash"/>
      <sheetName val="A-Cash"/>
      <sheetName val="Q-Ops"/>
      <sheetName val="A-Ops"/>
      <sheetName val="Q-Depn"/>
      <sheetName val="A-Depn"/>
      <sheetName val="UED ENTITY"/>
      <sheetName val="PPL ENTITY"/>
      <sheetName val="HoldCo ENTITY"/>
      <sheetName val="HoldCo CONSOL"/>
      <sheetName val="CHARTS"/>
      <sheetName val="HUF Q"/>
      <sheetName val="HUF A"/>
      <sheetName val="HUF S"/>
      <sheetName val="Parameters"/>
      <sheetName val="Credit - Static"/>
      <sheetName val="Control"/>
      <sheetName val="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282">
          <cell r="P282">
            <v>0.01</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row r="12">
          <cell r="D12">
            <v>0</v>
          </cell>
        </row>
        <row r="27">
          <cell r="D27">
            <v>3</v>
          </cell>
        </row>
      </sheetData>
      <sheetData sheetId="33" refreshError="1"/>
      <sheetData sheetId="34" refreshError="1"/>
      <sheetData sheetId="35" refreshError="1"/>
      <sheetData sheetId="36"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ANS Budget Summary"/>
      <sheetName val="Budget Analysis"/>
      <sheetName val="Project Analysis"/>
      <sheetName val="VV"/>
      <sheetName val="CPT"/>
      <sheetName val="Fixed"/>
      <sheetName val="Maintenance"/>
      <sheetName val="Q1"/>
      <sheetName val="Q3"/>
      <sheetName val="AMP"/>
      <sheetName val="Raw Revenue"/>
      <sheetName val="Raw Quantities"/>
      <sheetName val="Raw Cost"/>
      <sheetName val="BC Chart"/>
      <sheetName val="BC Summary 2006"/>
      <sheetName val="Budget"/>
      <sheetName val="Project Analysis (Q3)"/>
      <sheetName val="Raw CPT"/>
      <sheetName val="HUF S"/>
      <sheetName val="Reg-Rev"/>
      <sheetName val="Control"/>
    </sheetNames>
    <sheetDataSet>
      <sheetData sheetId="0" refreshError="1"/>
      <sheetData sheetId="1"/>
      <sheetData sheetId="2"/>
      <sheetData sheetId="3" refreshError="1">
        <row r="12">
          <cell r="M12">
            <v>0</v>
          </cell>
        </row>
      </sheetData>
      <sheetData sheetId="4"/>
      <sheetData sheetId="5" refreshError="1">
        <row r="1">
          <cell r="AS1" t="str">
            <v>Operations / Delivery</v>
          </cell>
        </row>
        <row r="3">
          <cell r="AQ3" t="str">
            <v>Expected Cost</v>
          </cell>
          <cell r="AS3" t="str">
            <v>January  Forecast Cost LTD (Amount to be accrued)</v>
          </cell>
        </row>
        <row r="5">
          <cell r="AQ5">
            <v>0</v>
          </cell>
          <cell r="AS5">
            <v>0</v>
          </cell>
        </row>
        <row r="6">
          <cell r="AQ6">
            <v>182.89771000000002</v>
          </cell>
          <cell r="AS6">
            <v>0.56511000000002376</v>
          </cell>
        </row>
        <row r="7">
          <cell r="AQ7">
            <v>665.44128000000001</v>
          </cell>
          <cell r="AS7">
            <v>342.98200000000003</v>
          </cell>
        </row>
        <row r="8">
          <cell r="AQ8">
            <v>227.81576999999999</v>
          </cell>
          <cell r="AS8">
            <v>0</v>
          </cell>
        </row>
        <row r="9">
          <cell r="AQ9">
            <v>115.55275</v>
          </cell>
          <cell r="AS9">
            <v>0.49724999999999397</v>
          </cell>
        </row>
        <row r="10">
          <cell r="AQ10">
            <v>62.001230000000007</v>
          </cell>
          <cell r="AS10">
            <v>0</v>
          </cell>
        </row>
        <row r="11">
          <cell r="AQ11">
            <v>33536.173611999999</v>
          </cell>
          <cell r="AS11">
            <v>294.84429999999992</v>
          </cell>
        </row>
        <row r="12">
          <cell r="AQ12">
            <v>800</v>
          </cell>
          <cell r="AS12">
            <v>0</v>
          </cell>
        </row>
        <row r="13">
          <cell r="AQ13">
            <v>241.52954</v>
          </cell>
          <cell r="AS13">
            <v>0</v>
          </cell>
        </row>
        <row r="14">
          <cell r="AQ14">
            <v>142</v>
          </cell>
          <cell r="AS14">
            <v>0</v>
          </cell>
        </row>
        <row r="15">
          <cell r="AQ15">
            <v>176.33837</v>
          </cell>
          <cell r="AS15">
            <v>0.35099999999999998</v>
          </cell>
        </row>
        <row r="16">
          <cell r="AQ16">
            <v>166.73627999999999</v>
          </cell>
          <cell r="AS16">
            <v>83.408440000000013</v>
          </cell>
        </row>
        <row r="17">
          <cell r="AQ17">
            <v>41.821439999999996</v>
          </cell>
          <cell r="AS17">
            <v>0.42119999999999996</v>
          </cell>
        </row>
        <row r="18">
          <cell r="AQ18">
            <v>432.64078000000001</v>
          </cell>
          <cell r="AS18">
            <v>0</v>
          </cell>
        </row>
        <row r="19">
          <cell r="AQ19">
            <v>1700</v>
          </cell>
          <cell r="AS19">
            <v>0</v>
          </cell>
        </row>
        <row r="20">
          <cell r="AQ20">
            <v>64.535709999999995</v>
          </cell>
          <cell r="AS20">
            <v>0.46800000000000352</v>
          </cell>
        </row>
        <row r="21">
          <cell r="AQ21">
            <v>199.57038999999997</v>
          </cell>
          <cell r="AS21">
            <v>0.76049999999999329</v>
          </cell>
        </row>
        <row r="22">
          <cell r="AQ22">
            <v>230.41746000000001</v>
          </cell>
          <cell r="AS22">
            <v>0.25377000000000294</v>
          </cell>
        </row>
        <row r="23">
          <cell r="AQ23">
            <v>19.955009999999998</v>
          </cell>
          <cell r="AS23">
            <v>114.85993999999998</v>
          </cell>
        </row>
        <row r="24">
          <cell r="AQ24">
            <v>99.827079999999995</v>
          </cell>
          <cell r="AS24">
            <v>0.66222000000000003</v>
          </cell>
        </row>
        <row r="25">
          <cell r="AQ25">
            <v>5.3720600000000189</v>
          </cell>
          <cell r="AS25">
            <v>1.5794999999999995</v>
          </cell>
        </row>
        <row r="26">
          <cell r="AQ26">
            <v>408.44653</v>
          </cell>
          <cell r="AS26">
            <v>0</v>
          </cell>
        </row>
        <row r="27">
          <cell r="AQ27">
            <v>236.29052999999999</v>
          </cell>
          <cell r="AS27">
            <v>3.5626700000000255</v>
          </cell>
        </row>
        <row r="28">
          <cell r="AQ28">
            <v>98.651129999999981</v>
          </cell>
          <cell r="AS28">
            <v>3.2315899999999971</v>
          </cell>
        </row>
        <row r="29">
          <cell r="AQ29">
            <v>273.04991000000001</v>
          </cell>
          <cell r="AS29">
            <v>36.714199999999998</v>
          </cell>
        </row>
        <row r="30">
          <cell r="AQ30">
            <v>80.44</v>
          </cell>
          <cell r="AS30">
            <v>0</v>
          </cell>
        </row>
        <row r="31">
          <cell r="AQ31">
            <v>75.350700000000003</v>
          </cell>
          <cell r="AS31">
            <v>0</v>
          </cell>
        </row>
        <row r="32">
          <cell r="AQ32">
            <v>58.53978</v>
          </cell>
          <cell r="AS32">
            <v>0</v>
          </cell>
        </row>
        <row r="33">
          <cell r="AQ33">
            <v>4537.3321499999993</v>
          </cell>
          <cell r="AS33">
            <v>-53.076600000000006</v>
          </cell>
        </row>
        <row r="34">
          <cell r="AQ34">
            <v>187.29552000000001</v>
          </cell>
          <cell r="AS34">
            <v>0.26324999999999932</v>
          </cell>
        </row>
        <row r="35">
          <cell r="AQ35">
            <v>189.08213000000001</v>
          </cell>
          <cell r="AS35">
            <v>0</v>
          </cell>
        </row>
        <row r="36">
          <cell r="AQ36">
            <v>109.07618000000001</v>
          </cell>
          <cell r="AS36">
            <v>0</v>
          </cell>
        </row>
        <row r="37">
          <cell r="AQ37">
            <v>2267</v>
          </cell>
          <cell r="AS37">
            <v>0</v>
          </cell>
        </row>
        <row r="38">
          <cell r="AQ38">
            <v>82</v>
          </cell>
          <cell r="AS38">
            <v>0</v>
          </cell>
        </row>
        <row r="39">
          <cell r="AQ39">
            <v>162.51114999999999</v>
          </cell>
          <cell r="AS39">
            <v>0</v>
          </cell>
        </row>
        <row r="40">
          <cell r="AQ40">
            <v>1157.7149500000003</v>
          </cell>
          <cell r="AS40">
            <v>34.383859999999999</v>
          </cell>
        </row>
        <row r="41">
          <cell r="AQ41">
            <v>1.9530500000000004</v>
          </cell>
          <cell r="AS41">
            <v>5.6843418860808004E-17</v>
          </cell>
        </row>
        <row r="42">
          <cell r="AQ42">
            <v>233.82178999999999</v>
          </cell>
          <cell r="AS42">
            <v>1.9802299999999988</v>
          </cell>
        </row>
        <row r="43">
          <cell r="AQ43">
            <v>164.38838000000001</v>
          </cell>
          <cell r="AS43">
            <v>0</v>
          </cell>
        </row>
        <row r="44">
          <cell r="AQ44">
            <v>402.92477999999994</v>
          </cell>
          <cell r="AS44">
            <v>1.8134999999999764</v>
          </cell>
        </row>
        <row r="45">
          <cell r="AQ45">
            <v>8833.8963299999996</v>
          </cell>
          <cell r="AS45">
            <v>-147.24880999999999</v>
          </cell>
        </row>
        <row r="46">
          <cell r="AQ46">
            <v>714.16385000000014</v>
          </cell>
          <cell r="AS46">
            <v>369.4965400000001</v>
          </cell>
        </row>
        <row r="47">
          <cell r="AQ47">
            <v>197.16723000000002</v>
          </cell>
          <cell r="AS47">
            <v>6.2945999999999556</v>
          </cell>
        </row>
        <row r="48">
          <cell r="AQ48">
            <v>150.77359999999999</v>
          </cell>
          <cell r="AS48">
            <v>0</v>
          </cell>
        </row>
        <row r="49">
          <cell r="AQ49">
            <v>1905.3720599999999</v>
          </cell>
          <cell r="AS49">
            <v>1.5794999999999995</v>
          </cell>
        </row>
        <row r="50">
          <cell r="AQ50">
            <v>20.2333</v>
          </cell>
          <cell r="AS50">
            <v>0</v>
          </cell>
        </row>
        <row r="51">
          <cell r="AQ51">
            <v>70</v>
          </cell>
          <cell r="AS51">
            <v>0</v>
          </cell>
        </row>
        <row r="52">
          <cell r="AQ52">
            <v>104.13764</v>
          </cell>
          <cell r="AS52">
            <v>0</v>
          </cell>
        </row>
        <row r="53">
          <cell r="AQ53">
            <v>77.943680000000001</v>
          </cell>
          <cell r="AS53">
            <v>0</v>
          </cell>
        </row>
        <row r="54">
          <cell r="AQ54">
            <v>45</v>
          </cell>
          <cell r="AS54">
            <v>0</v>
          </cell>
        </row>
        <row r="55">
          <cell r="AQ55">
            <v>182.20006999999998</v>
          </cell>
          <cell r="AS55">
            <v>0</v>
          </cell>
        </row>
        <row r="56">
          <cell r="AQ56">
            <v>110</v>
          </cell>
          <cell r="AS56">
            <v>0</v>
          </cell>
        </row>
        <row r="57">
          <cell r="AQ57">
            <v>51.829069999999994</v>
          </cell>
          <cell r="AS57">
            <v>0</v>
          </cell>
        </row>
        <row r="58">
          <cell r="AQ58">
            <v>66.290440000000004</v>
          </cell>
          <cell r="AS58">
            <v>0</v>
          </cell>
        </row>
        <row r="59">
          <cell r="AQ59">
            <v>122.74312999999999</v>
          </cell>
          <cell r="AS59">
            <v>0</v>
          </cell>
        </row>
        <row r="60">
          <cell r="AQ60">
            <v>66.601650000000006</v>
          </cell>
          <cell r="AS60">
            <v>0</v>
          </cell>
        </row>
        <row r="61">
          <cell r="AQ61">
            <v>115.47385</v>
          </cell>
          <cell r="AS61">
            <v>0</v>
          </cell>
        </row>
        <row r="62">
          <cell r="AQ62">
            <v>54.215409999999984</v>
          </cell>
          <cell r="AS62">
            <v>0</v>
          </cell>
        </row>
        <row r="63">
          <cell r="AQ63">
            <v>17.641529999999999</v>
          </cell>
          <cell r="AS63">
            <v>0</v>
          </cell>
        </row>
        <row r="64">
          <cell r="AQ64">
            <v>0.21059999999999945</v>
          </cell>
          <cell r="AS64">
            <v>0</v>
          </cell>
        </row>
        <row r="65">
          <cell r="AQ65">
            <v>200.7371</v>
          </cell>
          <cell r="AS65">
            <v>0</v>
          </cell>
        </row>
        <row r="66">
          <cell r="AQ66">
            <v>11.389290000000001</v>
          </cell>
          <cell r="AS66">
            <v>0</v>
          </cell>
        </row>
        <row r="67">
          <cell r="AQ67">
            <v>392.97686000000004</v>
          </cell>
          <cell r="AS67">
            <v>0</v>
          </cell>
        </row>
        <row r="68">
          <cell r="AQ68">
            <v>58.923789999999997</v>
          </cell>
          <cell r="AS68">
            <v>0</v>
          </cell>
        </row>
        <row r="69">
          <cell r="AQ69">
            <v>102.81831</v>
          </cell>
          <cell r="AS69">
            <v>0</v>
          </cell>
        </row>
        <row r="70">
          <cell r="AQ70">
            <v>86.815759999999997</v>
          </cell>
          <cell r="AS70">
            <v>0</v>
          </cell>
        </row>
        <row r="71">
          <cell r="AQ71">
            <v>18.489389999999997</v>
          </cell>
          <cell r="AS71">
            <v>0</v>
          </cell>
        </row>
        <row r="72">
          <cell r="AQ72">
            <v>40</v>
          </cell>
          <cell r="AS72">
            <v>0</v>
          </cell>
        </row>
        <row r="73">
          <cell r="AQ73">
            <v>110</v>
          </cell>
          <cell r="AS73">
            <v>0</v>
          </cell>
        </row>
        <row r="74">
          <cell r="AQ74">
            <v>9.6184399999999997</v>
          </cell>
          <cell r="AS74">
            <v>0</v>
          </cell>
        </row>
        <row r="75">
          <cell r="AQ75">
            <v>49.694670000000002</v>
          </cell>
          <cell r="AS75">
            <v>0</v>
          </cell>
        </row>
        <row r="76">
          <cell r="AQ76">
            <v>15.174329999999999</v>
          </cell>
          <cell r="AS76">
            <v>6.903000000000004</v>
          </cell>
        </row>
        <row r="77">
          <cell r="AQ77">
            <v>59.203339999999997</v>
          </cell>
          <cell r="AS77">
            <v>0</v>
          </cell>
        </row>
        <row r="78">
          <cell r="AQ78">
            <v>20.553970000000003</v>
          </cell>
          <cell r="AS78">
            <v>0</v>
          </cell>
        </row>
        <row r="79">
          <cell r="AQ79">
            <v>23.34648</v>
          </cell>
          <cell r="AS79">
            <v>0</v>
          </cell>
        </row>
        <row r="80">
          <cell r="AQ80">
            <v>90.602549999999994</v>
          </cell>
          <cell r="AS80">
            <v>0</v>
          </cell>
        </row>
        <row r="81">
          <cell r="AQ81">
            <v>148.95409999999998</v>
          </cell>
          <cell r="AS81">
            <v>0</v>
          </cell>
        </row>
        <row r="82">
          <cell r="AQ82">
            <v>140.7372</v>
          </cell>
          <cell r="AS82">
            <v>0</v>
          </cell>
        </row>
        <row r="83">
          <cell r="AQ83">
            <v>65.495260000000002</v>
          </cell>
          <cell r="AS83">
            <v>0</v>
          </cell>
        </row>
        <row r="84">
          <cell r="AQ84">
            <v>60</v>
          </cell>
          <cell r="AS84">
            <v>0</v>
          </cell>
        </row>
        <row r="85">
          <cell r="AQ85">
            <v>15.48495</v>
          </cell>
          <cell r="AS85">
            <v>0</v>
          </cell>
        </row>
        <row r="86">
          <cell r="AQ86">
            <v>137.55680999999998</v>
          </cell>
          <cell r="AS86">
            <v>0</v>
          </cell>
        </row>
        <row r="87">
          <cell r="AQ87">
            <v>30</v>
          </cell>
          <cell r="AS87">
            <v>0</v>
          </cell>
        </row>
        <row r="88">
          <cell r="AQ88">
            <v>900</v>
          </cell>
          <cell r="AS88">
            <v>0</v>
          </cell>
        </row>
        <row r="89">
          <cell r="AQ89">
            <v>316.81740000000002</v>
          </cell>
          <cell r="AS89">
            <v>0</v>
          </cell>
        </row>
        <row r="90">
          <cell r="AQ90">
            <v>14.51018</v>
          </cell>
          <cell r="AS90">
            <v>0</v>
          </cell>
        </row>
        <row r="91">
          <cell r="AQ91">
            <v>250</v>
          </cell>
          <cell r="AS91">
            <v>0</v>
          </cell>
        </row>
        <row r="92">
          <cell r="AQ92">
            <v>61.650919999999992</v>
          </cell>
          <cell r="AS92">
            <v>0</v>
          </cell>
        </row>
        <row r="93">
          <cell r="AQ93">
            <v>60.090960000000003</v>
          </cell>
          <cell r="AS93">
            <v>0</v>
          </cell>
        </row>
        <row r="94">
          <cell r="AQ94">
            <v>41.769509999999997</v>
          </cell>
          <cell r="AS94">
            <v>0</v>
          </cell>
        </row>
        <row r="95">
          <cell r="AQ95">
            <v>233.67022</v>
          </cell>
          <cell r="AS95">
            <v>0</v>
          </cell>
        </row>
        <row r="96">
          <cell r="AQ96">
            <v>169.26123000000001</v>
          </cell>
          <cell r="AS96">
            <v>0</v>
          </cell>
        </row>
        <row r="97">
          <cell r="AQ97">
            <v>968.95730000000003</v>
          </cell>
          <cell r="AS97">
            <v>2.0726599999999999</v>
          </cell>
        </row>
        <row r="98">
          <cell r="AQ98">
            <v>0</v>
          </cell>
          <cell r="AS98">
            <v>0</v>
          </cell>
        </row>
        <row r="99">
          <cell r="AQ99">
            <v>0</v>
          </cell>
          <cell r="AS99">
            <v>0</v>
          </cell>
        </row>
        <row r="100">
          <cell r="AQ100">
            <v>500</v>
          </cell>
          <cell r="AS100">
            <v>0</v>
          </cell>
        </row>
        <row r="101">
          <cell r="AQ101">
            <v>500</v>
          </cell>
          <cell r="AS101">
            <v>0</v>
          </cell>
        </row>
        <row r="102">
          <cell r="AQ102">
            <v>140</v>
          </cell>
          <cell r="AS102">
            <v>0</v>
          </cell>
        </row>
        <row r="103">
          <cell r="AQ103">
            <v>32.479270000000007</v>
          </cell>
          <cell r="AS103">
            <v>0</v>
          </cell>
        </row>
        <row r="104">
          <cell r="AQ104">
            <v>270</v>
          </cell>
          <cell r="AS104">
            <v>0</v>
          </cell>
        </row>
        <row r="105">
          <cell r="AQ105">
            <v>200</v>
          </cell>
          <cell r="AS105">
            <v>0</v>
          </cell>
        </row>
        <row r="106">
          <cell r="AQ106">
            <v>200</v>
          </cell>
          <cell r="AS106">
            <v>0</v>
          </cell>
        </row>
        <row r="107">
          <cell r="AQ107">
            <v>200</v>
          </cell>
          <cell r="AS107">
            <v>0</v>
          </cell>
        </row>
        <row r="108">
          <cell r="AQ108">
            <v>6.025999999999998E-2</v>
          </cell>
          <cell r="AS108">
            <v>12.641850000000002</v>
          </cell>
        </row>
        <row r="109">
          <cell r="AQ109">
            <v>0.60254999999999992</v>
          </cell>
          <cell r="AS109">
            <v>18.020339999999997</v>
          </cell>
        </row>
        <row r="110">
          <cell r="AQ110">
            <v>4580.9206199999999</v>
          </cell>
          <cell r="AS110">
            <v>24.740050000000004</v>
          </cell>
        </row>
        <row r="111">
          <cell r="AQ111">
            <v>3.9870499999999982</v>
          </cell>
          <cell r="AS111">
            <v>21.611229999999999</v>
          </cell>
        </row>
        <row r="112">
          <cell r="AQ112">
            <v>600</v>
          </cell>
          <cell r="AS112">
            <v>0</v>
          </cell>
        </row>
        <row r="113">
          <cell r="AQ113">
            <v>580</v>
          </cell>
          <cell r="AS113">
            <v>0</v>
          </cell>
        </row>
        <row r="114">
          <cell r="AQ114">
            <v>35</v>
          </cell>
          <cell r="AS114">
            <v>0</v>
          </cell>
        </row>
        <row r="115">
          <cell r="AQ115">
            <v>21.122410000000052</v>
          </cell>
          <cell r="AS115">
            <v>0</v>
          </cell>
        </row>
        <row r="116">
          <cell r="AQ116">
            <v>4000.0000000000005</v>
          </cell>
          <cell r="AS116">
            <v>0</v>
          </cell>
        </row>
        <row r="117">
          <cell r="AQ117">
            <v>35</v>
          </cell>
          <cell r="AS117">
            <v>0</v>
          </cell>
        </row>
        <row r="118">
          <cell r="AQ118">
            <v>30</v>
          </cell>
          <cell r="AS118">
            <v>0</v>
          </cell>
        </row>
        <row r="119">
          <cell r="AQ119">
            <v>150</v>
          </cell>
          <cell r="AS119">
            <v>0</v>
          </cell>
        </row>
        <row r="120">
          <cell r="AQ120">
            <v>250</v>
          </cell>
          <cell r="AS120">
            <v>0</v>
          </cell>
        </row>
        <row r="121">
          <cell r="AQ121">
            <v>35</v>
          </cell>
          <cell r="AS121">
            <v>0</v>
          </cell>
        </row>
        <row r="122">
          <cell r="AQ122">
            <v>150</v>
          </cell>
          <cell r="AS122">
            <v>0</v>
          </cell>
        </row>
        <row r="123">
          <cell r="AQ123">
            <v>35</v>
          </cell>
          <cell r="AS123">
            <v>0</v>
          </cell>
        </row>
        <row r="124">
          <cell r="AQ124">
            <v>60</v>
          </cell>
          <cell r="AS124">
            <v>0</v>
          </cell>
        </row>
        <row r="125">
          <cell r="AQ125">
            <v>60</v>
          </cell>
          <cell r="AS125">
            <v>0</v>
          </cell>
        </row>
        <row r="126">
          <cell r="AQ126">
            <v>0</v>
          </cell>
          <cell r="AS126">
            <v>0</v>
          </cell>
        </row>
        <row r="127">
          <cell r="AQ127">
            <v>80</v>
          </cell>
          <cell r="AS127">
            <v>0</v>
          </cell>
        </row>
        <row r="128">
          <cell r="AQ128">
            <v>88.89497999999989</v>
          </cell>
          <cell r="AS128">
            <v>-45.262869999999999</v>
          </cell>
        </row>
        <row r="129">
          <cell r="AQ129">
            <v>176.82808</v>
          </cell>
          <cell r="AS129">
            <v>-2.5154999999999994</v>
          </cell>
        </row>
        <row r="130">
          <cell r="AQ130">
            <v>141.99582999999996</v>
          </cell>
          <cell r="AS130">
            <v>0</v>
          </cell>
        </row>
        <row r="131">
          <cell r="AQ131">
            <v>162.60544999999999</v>
          </cell>
          <cell r="AS131">
            <v>0</v>
          </cell>
        </row>
        <row r="132">
          <cell r="AQ132">
            <v>979.84747000000004</v>
          </cell>
          <cell r="AS132">
            <v>4.64147</v>
          </cell>
        </row>
        <row r="133">
          <cell r="AQ133">
            <v>1725</v>
          </cell>
          <cell r="AS133">
            <v>0</v>
          </cell>
        </row>
        <row r="134">
          <cell r="AQ134">
            <v>1211.0359100000001</v>
          </cell>
          <cell r="AS134">
            <v>0</v>
          </cell>
        </row>
        <row r="135">
          <cell r="AQ135">
            <v>0</v>
          </cell>
          <cell r="AS135">
            <v>0</v>
          </cell>
        </row>
        <row r="136">
          <cell r="AQ136">
            <v>0.57242000000000015</v>
          </cell>
          <cell r="AS136">
            <v>0</v>
          </cell>
        </row>
        <row r="137">
          <cell r="AQ137">
            <v>3.8662700000000001</v>
          </cell>
          <cell r="AS137">
            <v>0</v>
          </cell>
        </row>
        <row r="138">
          <cell r="AQ138">
            <v>0.81345000000000001</v>
          </cell>
          <cell r="AS138">
            <v>0</v>
          </cell>
        </row>
        <row r="139">
          <cell r="AQ139">
            <v>21</v>
          </cell>
          <cell r="AS139">
            <v>0</v>
          </cell>
        </row>
        <row r="140">
          <cell r="AQ140">
            <v>0</v>
          </cell>
          <cell r="AS140">
            <v>0</v>
          </cell>
        </row>
        <row r="141">
          <cell r="AQ141">
            <v>30</v>
          </cell>
          <cell r="AS141">
            <v>0</v>
          </cell>
        </row>
        <row r="142">
          <cell r="AQ142">
            <v>30</v>
          </cell>
          <cell r="AS142">
            <v>0</v>
          </cell>
        </row>
        <row r="143">
          <cell r="AQ143">
            <v>120</v>
          </cell>
          <cell r="AS143">
            <v>0</v>
          </cell>
        </row>
        <row r="144">
          <cell r="AQ144">
            <v>10</v>
          </cell>
          <cell r="AS144">
            <v>0</v>
          </cell>
        </row>
        <row r="145">
          <cell r="AQ145">
            <v>43</v>
          </cell>
          <cell r="AS145">
            <v>0</v>
          </cell>
        </row>
        <row r="146">
          <cell r="AQ146">
            <v>140</v>
          </cell>
          <cell r="AS146">
            <v>0</v>
          </cell>
        </row>
        <row r="147">
          <cell r="AQ147">
            <v>500</v>
          </cell>
          <cell r="AS147">
            <v>0</v>
          </cell>
        </row>
        <row r="148">
          <cell r="AQ148">
            <v>8.3000000000000007</v>
          </cell>
          <cell r="AS148">
            <v>0</v>
          </cell>
        </row>
        <row r="149">
          <cell r="AQ149">
            <v>0</v>
          </cell>
          <cell r="AS149">
            <v>0</v>
          </cell>
        </row>
        <row r="150">
          <cell r="AQ150">
            <v>20</v>
          </cell>
          <cell r="AS150">
            <v>0</v>
          </cell>
        </row>
        <row r="151">
          <cell r="AQ151">
            <v>0.62741000000000025</v>
          </cell>
          <cell r="AS151">
            <v>0</v>
          </cell>
        </row>
        <row r="152">
          <cell r="AQ152">
            <v>0.90383000000000002</v>
          </cell>
          <cell r="AS152">
            <v>0</v>
          </cell>
        </row>
        <row r="153">
          <cell r="AQ153">
            <v>14.681389999999986</v>
          </cell>
          <cell r="AS153">
            <v>33.752969999999983</v>
          </cell>
        </row>
        <row r="154">
          <cell r="AQ154">
            <v>250</v>
          </cell>
          <cell r="AS154">
            <v>0</v>
          </cell>
        </row>
        <row r="155">
          <cell r="AQ155">
            <v>0</v>
          </cell>
          <cell r="AS155">
            <v>0</v>
          </cell>
        </row>
        <row r="156">
          <cell r="AQ156">
            <v>100.18077</v>
          </cell>
          <cell r="AS156">
            <v>0</v>
          </cell>
        </row>
        <row r="157">
          <cell r="AQ157">
            <v>20</v>
          </cell>
          <cell r="AS157">
            <v>0</v>
          </cell>
        </row>
        <row r="158">
          <cell r="AQ158">
            <v>25</v>
          </cell>
          <cell r="AS158">
            <v>0</v>
          </cell>
        </row>
        <row r="159">
          <cell r="AQ159">
            <v>8.5737699999999997</v>
          </cell>
          <cell r="AS159">
            <v>0.54580999999999946</v>
          </cell>
        </row>
        <row r="160">
          <cell r="AQ160">
            <v>0</v>
          </cell>
          <cell r="AS160">
            <v>0</v>
          </cell>
        </row>
        <row r="161">
          <cell r="AQ161">
            <v>0</v>
          </cell>
          <cell r="AS161">
            <v>0</v>
          </cell>
        </row>
        <row r="162">
          <cell r="AQ162">
            <v>0</v>
          </cell>
          <cell r="AS162">
            <v>0</v>
          </cell>
        </row>
        <row r="163">
          <cell r="AQ163">
            <v>0</v>
          </cell>
          <cell r="AS163">
            <v>0</v>
          </cell>
        </row>
        <row r="164">
          <cell r="AQ164">
            <v>0</v>
          </cell>
          <cell r="AS164">
            <v>0</v>
          </cell>
        </row>
        <row r="165">
          <cell r="AQ165">
            <v>0</v>
          </cell>
          <cell r="AS165">
            <v>0</v>
          </cell>
        </row>
        <row r="166">
          <cell r="AQ166">
            <v>0</v>
          </cell>
          <cell r="AS166">
            <v>0</v>
          </cell>
        </row>
        <row r="167">
          <cell r="AQ167">
            <v>0</v>
          </cell>
          <cell r="AS167">
            <v>0</v>
          </cell>
        </row>
        <row r="168">
          <cell r="AQ168">
            <v>0</v>
          </cell>
          <cell r="AS168">
            <v>0</v>
          </cell>
        </row>
        <row r="169">
          <cell r="AQ169">
            <v>0</v>
          </cell>
          <cell r="AS169">
            <v>0</v>
          </cell>
        </row>
        <row r="170">
          <cell r="AQ170">
            <v>0</v>
          </cell>
          <cell r="AS170">
            <v>0</v>
          </cell>
        </row>
        <row r="171">
          <cell r="AQ171">
            <v>150</v>
          </cell>
          <cell r="AS171">
            <v>0</v>
          </cell>
        </row>
        <row r="172">
          <cell r="AQ172">
            <v>100.77689000000001</v>
          </cell>
          <cell r="AS172">
            <v>0</v>
          </cell>
        </row>
        <row r="173">
          <cell r="AQ173">
            <v>499.10883000000001</v>
          </cell>
          <cell r="AS173">
            <v>-1.00000000020373E-5</v>
          </cell>
        </row>
        <row r="174">
          <cell r="AQ174">
            <v>10.088380000000001</v>
          </cell>
          <cell r="AS174">
            <v>0</v>
          </cell>
        </row>
        <row r="175">
          <cell r="AQ175">
            <v>8.5057000000000009</v>
          </cell>
          <cell r="AS175">
            <v>0</v>
          </cell>
        </row>
        <row r="176">
          <cell r="AQ176">
            <v>11.68999</v>
          </cell>
          <cell r="AS176">
            <v>0</v>
          </cell>
        </row>
        <row r="177">
          <cell r="AQ177">
            <v>17.295169999999999</v>
          </cell>
          <cell r="AS177">
            <v>0</v>
          </cell>
        </row>
        <row r="178">
          <cell r="AQ178">
            <v>5.4881700000000002</v>
          </cell>
          <cell r="AS178">
            <v>0</v>
          </cell>
        </row>
        <row r="179">
          <cell r="AQ179">
            <v>7.3067799999999981</v>
          </cell>
          <cell r="AS179">
            <v>0</v>
          </cell>
        </row>
        <row r="180">
          <cell r="AQ180">
            <v>0</v>
          </cell>
          <cell r="AS180">
            <v>0.99450000000000005</v>
          </cell>
        </row>
        <row r="181">
          <cell r="AQ181">
            <v>1119.77998</v>
          </cell>
          <cell r="AS181">
            <v>0</v>
          </cell>
        </row>
        <row r="182">
          <cell r="AQ182">
            <v>0.60254999999999992</v>
          </cell>
          <cell r="AS182">
            <v>0</v>
          </cell>
        </row>
        <row r="183">
          <cell r="AQ183">
            <v>425.15539999999999</v>
          </cell>
          <cell r="AS183">
            <v>0</v>
          </cell>
        </row>
        <row r="184">
          <cell r="AQ184">
            <v>49.097880000000004</v>
          </cell>
          <cell r="AS184">
            <v>0</v>
          </cell>
        </row>
        <row r="185">
          <cell r="AQ185">
            <v>40.602550000000001</v>
          </cell>
          <cell r="AS185">
            <v>0</v>
          </cell>
        </row>
        <row r="186">
          <cell r="AQ186">
            <v>1140</v>
          </cell>
          <cell r="AS186">
            <v>0</v>
          </cell>
        </row>
        <row r="187">
          <cell r="AQ187">
            <v>90.602760000000004</v>
          </cell>
          <cell r="AS187">
            <v>0</v>
          </cell>
        </row>
        <row r="188">
          <cell r="AQ188">
            <v>1000</v>
          </cell>
          <cell r="AS188">
            <v>0</v>
          </cell>
        </row>
        <row r="189">
          <cell r="AQ189">
            <v>427.50387000000001</v>
          </cell>
          <cell r="AS189">
            <v>0</v>
          </cell>
        </row>
        <row r="190">
          <cell r="AQ190">
            <v>104.12065</v>
          </cell>
          <cell r="AS190">
            <v>0</v>
          </cell>
        </row>
        <row r="191">
          <cell r="AQ191">
            <v>0</v>
          </cell>
          <cell r="AS191">
            <v>0</v>
          </cell>
        </row>
        <row r="192">
          <cell r="AQ192">
            <v>92.493780000000001</v>
          </cell>
          <cell r="AS192">
            <v>6.09999</v>
          </cell>
        </row>
        <row r="193">
          <cell r="AQ193">
            <v>0</v>
          </cell>
          <cell r="AS193">
            <v>0</v>
          </cell>
        </row>
        <row r="194">
          <cell r="AQ194">
            <v>0</v>
          </cell>
          <cell r="AS194">
            <v>0</v>
          </cell>
        </row>
        <row r="195">
          <cell r="AQ195">
            <v>0</v>
          </cell>
          <cell r="AS195">
            <v>0</v>
          </cell>
        </row>
        <row r="196">
          <cell r="AQ196">
            <v>0</v>
          </cell>
          <cell r="AS196">
            <v>0</v>
          </cell>
        </row>
        <row r="197">
          <cell r="AQ197">
            <v>100</v>
          </cell>
          <cell r="AS197">
            <v>0</v>
          </cell>
        </row>
        <row r="198">
          <cell r="AQ198">
            <v>11.031080000000005</v>
          </cell>
          <cell r="AS198">
            <v>2.8421709430404002E-17</v>
          </cell>
        </row>
        <row r="199">
          <cell r="AQ199">
            <v>937</v>
          </cell>
          <cell r="AS199">
            <v>0</v>
          </cell>
        </row>
        <row r="200">
          <cell r="AQ200">
            <v>0</v>
          </cell>
          <cell r="AS200">
            <v>0</v>
          </cell>
        </row>
        <row r="201">
          <cell r="AQ201">
            <v>60</v>
          </cell>
          <cell r="AS201">
            <v>0</v>
          </cell>
        </row>
        <row r="202">
          <cell r="AQ202">
            <v>60</v>
          </cell>
          <cell r="AS202">
            <v>0</v>
          </cell>
        </row>
        <row r="203">
          <cell r="AQ203">
            <v>16.113239999999998</v>
          </cell>
          <cell r="AS203">
            <v>18.415800000000001</v>
          </cell>
        </row>
        <row r="204">
          <cell r="AQ204">
            <v>-19.78389</v>
          </cell>
          <cell r="AS204">
            <v>0</v>
          </cell>
        </row>
        <row r="205">
          <cell r="AQ205">
            <v>1.5362199999999999</v>
          </cell>
          <cell r="AS205">
            <v>0</v>
          </cell>
        </row>
        <row r="206">
          <cell r="AQ206">
            <v>1.3858700000000002</v>
          </cell>
          <cell r="AS206">
            <v>0</v>
          </cell>
        </row>
        <row r="207">
          <cell r="AQ207">
            <v>300</v>
          </cell>
          <cell r="AS207">
            <v>0</v>
          </cell>
        </row>
        <row r="208">
          <cell r="AQ208">
            <v>300</v>
          </cell>
          <cell r="AS208">
            <v>0</v>
          </cell>
        </row>
        <row r="209">
          <cell r="AQ209">
            <v>1.8076499999999998</v>
          </cell>
          <cell r="AS209">
            <v>0</v>
          </cell>
        </row>
        <row r="210">
          <cell r="AQ210">
            <v>3044.19616</v>
          </cell>
          <cell r="AS210">
            <v>-130.24311999999998</v>
          </cell>
        </row>
        <row r="211">
          <cell r="AQ211">
            <v>352.34200999999996</v>
          </cell>
          <cell r="AS211">
            <v>0</v>
          </cell>
        </row>
        <row r="212">
          <cell r="AQ212">
            <v>32.605139999999999</v>
          </cell>
          <cell r="AS212">
            <v>1.6262999999999999</v>
          </cell>
        </row>
        <row r="213">
          <cell r="AQ213">
            <v>471.80444</v>
          </cell>
          <cell r="AS213">
            <v>17.26512</v>
          </cell>
        </row>
        <row r="214">
          <cell r="AQ214">
            <v>21.040529999999997</v>
          </cell>
          <cell r="AS214">
            <v>2.8640499999999998</v>
          </cell>
        </row>
        <row r="215">
          <cell r="AQ215">
            <v>200</v>
          </cell>
          <cell r="AS215">
            <v>0</v>
          </cell>
        </row>
        <row r="216">
          <cell r="AQ216">
            <v>0</v>
          </cell>
          <cell r="AS216">
            <v>0</v>
          </cell>
        </row>
        <row r="217">
          <cell r="AQ217">
            <v>550</v>
          </cell>
          <cell r="AS217">
            <v>0</v>
          </cell>
        </row>
        <row r="218">
          <cell r="AQ218">
            <v>111.39379</v>
          </cell>
          <cell r="AS218">
            <v>0</v>
          </cell>
        </row>
        <row r="219">
          <cell r="AQ219">
            <v>92.932189999999991</v>
          </cell>
          <cell r="AS219">
            <v>0</v>
          </cell>
        </row>
        <row r="220">
          <cell r="AQ220">
            <v>79.062749999999994</v>
          </cell>
          <cell r="AS220">
            <v>0</v>
          </cell>
        </row>
        <row r="221">
          <cell r="AQ221">
            <v>160</v>
          </cell>
          <cell r="AS221">
            <v>0</v>
          </cell>
        </row>
        <row r="222">
          <cell r="AQ222">
            <v>75</v>
          </cell>
          <cell r="AS222">
            <v>0</v>
          </cell>
        </row>
        <row r="223">
          <cell r="AQ223">
            <v>150</v>
          </cell>
          <cell r="AS223">
            <v>0</v>
          </cell>
        </row>
        <row r="224">
          <cell r="AQ224">
            <v>136</v>
          </cell>
          <cell r="AS224">
            <v>0</v>
          </cell>
        </row>
        <row r="225">
          <cell r="AQ225">
            <v>136</v>
          </cell>
          <cell r="AS225">
            <v>0</v>
          </cell>
        </row>
        <row r="226">
          <cell r="AQ226">
            <v>60</v>
          </cell>
          <cell r="AS226">
            <v>0</v>
          </cell>
        </row>
        <row r="227">
          <cell r="AQ227">
            <v>60</v>
          </cell>
          <cell r="AS227">
            <v>0</v>
          </cell>
        </row>
        <row r="228">
          <cell r="AQ228">
            <v>62.144549999999995</v>
          </cell>
          <cell r="AS228">
            <v>0</v>
          </cell>
        </row>
        <row r="229">
          <cell r="AQ229">
            <v>5.923099999999998</v>
          </cell>
          <cell r="AS229">
            <v>24.999999999999996</v>
          </cell>
        </row>
        <row r="230">
          <cell r="AQ230">
            <v>0</v>
          </cell>
          <cell r="AS230">
            <v>0</v>
          </cell>
        </row>
        <row r="231">
          <cell r="AQ231">
            <v>300</v>
          </cell>
          <cell r="AS231">
            <v>0</v>
          </cell>
        </row>
        <row r="232">
          <cell r="AQ232">
            <v>150</v>
          </cell>
          <cell r="AS232">
            <v>0</v>
          </cell>
        </row>
        <row r="233">
          <cell r="AQ233">
            <v>1200</v>
          </cell>
          <cell r="AS233">
            <v>0</v>
          </cell>
        </row>
        <row r="234">
          <cell r="AQ234">
            <v>1157.88219</v>
          </cell>
          <cell r="AS234">
            <v>44.290349999999954</v>
          </cell>
        </row>
        <row r="235">
          <cell r="AQ235">
            <v>175.72505999999998</v>
          </cell>
          <cell r="AS235">
            <v>38.035199999999989</v>
          </cell>
        </row>
        <row r="236">
          <cell r="AQ236">
            <v>285.51400000000001</v>
          </cell>
          <cell r="AS236">
            <v>501.48600000000005</v>
          </cell>
        </row>
        <row r="237">
          <cell r="AQ237">
            <v>1000</v>
          </cell>
          <cell r="AS237">
            <v>0</v>
          </cell>
        </row>
        <row r="238">
          <cell r="AQ238">
            <v>1000</v>
          </cell>
          <cell r="AS238">
            <v>0</v>
          </cell>
        </row>
        <row r="239">
          <cell r="AQ239">
            <v>0</v>
          </cell>
          <cell r="AS239">
            <v>0</v>
          </cell>
        </row>
        <row r="240">
          <cell r="AQ240">
            <v>1100</v>
          </cell>
          <cell r="AS240">
            <v>0</v>
          </cell>
        </row>
        <row r="241">
          <cell r="AQ241">
            <v>300</v>
          </cell>
          <cell r="AS241">
            <v>0</v>
          </cell>
        </row>
        <row r="242">
          <cell r="AQ242">
            <v>600</v>
          </cell>
          <cell r="AS242">
            <v>0</v>
          </cell>
        </row>
        <row r="243">
          <cell r="AQ243">
            <v>120</v>
          </cell>
          <cell r="AS243">
            <v>0</v>
          </cell>
        </row>
        <row r="244">
          <cell r="AQ244">
            <v>90</v>
          </cell>
          <cell r="AS244">
            <v>0</v>
          </cell>
        </row>
        <row r="245">
          <cell r="AQ245">
            <v>6.9401999999999902</v>
          </cell>
          <cell r="AS245">
            <v>-47.386749999999999</v>
          </cell>
        </row>
        <row r="246">
          <cell r="AQ246">
            <v>150</v>
          </cell>
          <cell r="AS246">
            <v>0</v>
          </cell>
        </row>
        <row r="247">
          <cell r="AQ247">
            <v>150</v>
          </cell>
          <cell r="AS247">
            <v>0</v>
          </cell>
        </row>
        <row r="248">
          <cell r="AQ248">
            <v>0</v>
          </cell>
          <cell r="AS248">
            <v>0</v>
          </cell>
        </row>
        <row r="249">
          <cell r="AQ249">
            <v>17.06025</v>
          </cell>
          <cell r="AS249">
            <v>0</v>
          </cell>
        </row>
        <row r="250">
          <cell r="AQ250">
            <v>102.06027999999999</v>
          </cell>
          <cell r="AS250">
            <v>0</v>
          </cell>
        </row>
        <row r="251">
          <cell r="AQ251">
            <v>42.106490000000001</v>
          </cell>
          <cell r="AS251">
            <v>-12.586679999999992</v>
          </cell>
        </row>
        <row r="252">
          <cell r="AQ252">
            <v>0.12051000000000001</v>
          </cell>
          <cell r="AS252">
            <v>0</v>
          </cell>
        </row>
        <row r="253">
          <cell r="AQ253">
            <v>0</v>
          </cell>
          <cell r="AS253">
            <v>0</v>
          </cell>
        </row>
        <row r="254">
          <cell r="AQ254">
            <v>0.60254999999999992</v>
          </cell>
          <cell r="AS254">
            <v>0</v>
          </cell>
        </row>
        <row r="255">
          <cell r="AQ255">
            <v>2.6763899999999996</v>
          </cell>
          <cell r="AS255">
            <v>0</v>
          </cell>
        </row>
        <row r="256">
          <cell r="AQ256">
            <v>539.56106999999997</v>
          </cell>
          <cell r="AS256">
            <v>46.236559999999997</v>
          </cell>
        </row>
        <row r="259">
          <cell r="AQ259">
            <v>107590.59123200001</v>
          </cell>
          <cell r="AS259">
            <v>1689.8960800000002</v>
          </cell>
        </row>
        <row r="262">
          <cell r="AQ262">
            <v>61107.663831999998</v>
          </cell>
          <cell r="AS262">
            <v>1101.1409200000001</v>
          </cell>
        </row>
        <row r="263">
          <cell r="AQ263">
            <v>12669.17216</v>
          </cell>
          <cell r="AS263">
            <v>77.013470000000012</v>
          </cell>
        </row>
        <row r="264">
          <cell r="AQ264">
            <v>7980.6563099999985</v>
          </cell>
          <cell r="AS264">
            <v>541.88476000000003</v>
          </cell>
        </row>
        <row r="265">
          <cell r="AQ265">
            <v>14723.587210000002</v>
          </cell>
          <cell r="AS265">
            <v>4.5113299999999796</v>
          </cell>
        </row>
        <row r="266">
          <cell r="AQ266">
            <v>4566.2077200000003</v>
          </cell>
          <cell r="AS266">
            <v>-43.136899999999997</v>
          </cell>
        </row>
        <row r="267">
          <cell r="AQ267">
            <v>0</v>
          </cell>
          <cell r="AS267">
            <v>0</v>
          </cell>
        </row>
        <row r="268">
          <cell r="AQ268">
            <v>6543.3039999999992</v>
          </cell>
          <cell r="AS268">
            <v>8.4825000000000035</v>
          </cell>
        </row>
        <row r="271">
          <cell r="AQ271">
            <v>3264.57071</v>
          </cell>
          <cell r="AS271">
            <v>87.706149999999951</v>
          </cell>
        </row>
        <row r="272">
          <cell r="AQ272">
            <v>11477.345980000002</v>
          </cell>
          <cell r="AS272">
            <v>86.145119999999963</v>
          </cell>
        </row>
        <row r="273">
          <cell r="AQ273">
            <v>55127.567751999995</v>
          </cell>
          <cell r="AS273">
            <v>521.20569</v>
          </cell>
        </row>
        <row r="274">
          <cell r="AQ274">
            <v>16743.877479999996</v>
          </cell>
          <cell r="AS274">
            <v>443.73575999999997</v>
          </cell>
        </row>
        <row r="275">
          <cell r="AQ275">
            <v>9324.8775800000003</v>
          </cell>
          <cell r="AS275">
            <v>539.52120000000002</v>
          </cell>
        </row>
        <row r="278">
          <cell r="AQ278">
            <v>41564.65364199999</v>
          </cell>
          <cell r="AS278">
            <v>846.23029000000008</v>
          </cell>
        </row>
        <row r="279">
          <cell r="AQ279">
            <v>0</v>
          </cell>
          <cell r="AS279">
            <v>0</v>
          </cell>
        </row>
        <row r="280">
          <cell r="AQ280">
            <v>273.04991000000001</v>
          </cell>
          <cell r="AS280">
            <v>36.714199999999998</v>
          </cell>
        </row>
        <row r="281">
          <cell r="AQ281">
            <v>80.44</v>
          </cell>
          <cell r="AS281">
            <v>0</v>
          </cell>
        </row>
        <row r="282">
          <cell r="AQ282">
            <v>7851.0853199999992</v>
          </cell>
          <cell r="AS282">
            <v>-52.248239999999981</v>
          </cell>
        </row>
        <row r="283">
          <cell r="AQ283">
            <v>1157.7149500000003</v>
          </cell>
          <cell r="AS283">
            <v>34.383859999999999</v>
          </cell>
        </row>
        <row r="284">
          <cell r="AQ284">
            <v>0</v>
          </cell>
          <cell r="AS284">
            <v>0</v>
          </cell>
        </row>
        <row r="285">
          <cell r="AQ285">
            <v>1.9530500000000004</v>
          </cell>
          <cell r="AS285">
            <v>5.6843418860808004E-17</v>
          </cell>
        </row>
        <row r="286">
          <cell r="AQ286">
            <v>15749.83472000001</v>
          </cell>
          <cell r="AS286">
            <v>242.47065000000001</v>
          </cell>
        </row>
        <row r="287">
          <cell r="AQ287">
            <v>968.95730000000003</v>
          </cell>
          <cell r="AS287">
            <v>2.0726599999999999</v>
          </cell>
        </row>
        <row r="288">
          <cell r="AQ288">
            <v>0</v>
          </cell>
          <cell r="AS288">
            <v>0</v>
          </cell>
        </row>
        <row r="289">
          <cell r="AQ289">
            <v>2043.1420800000001</v>
          </cell>
          <cell r="AS289">
            <v>30.662189999999999</v>
          </cell>
        </row>
        <row r="290">
          <cell r="AQ290">
            <v>4584.9076699999996</v>
          </cell>
          <cell r="AS290">
            <v>46.351280000000003</v>
          </cell>
        </row>
        <row r="291">
          <cell r="AQ291">
            <v>6041.1224099999999</v>
          </cell>
          <cell r="AS291">
            <v>0</v>
          </cell>
        </row>
        <row r="292">
          <cell r="AQ292">
            <v>80</v>
          </cell>
          <cell r="AS292">
            <v>0</v>
          </cell>
        </row>
        <row r="293">
          <cell r="AQ293">
            <v>88.89497999999989</v>
          </cell>
          <cell r="AS293">
            <v>-45.262869999999999</v>
          </cell>
        </row>
        <row r="294">
          <cell r="AQ294">
            <v>176.82808</v>
          </cell>
          <cell r="AS294">
            <v>-2.5154999999999994</v>
          </cell>
        </row>
        <row r="295">
          <cell r="AQ295">
            <v>141.99582999999996</v>
          </cell>
          <cell r="AS295">
            <v>0</v>
          </cell>
        </row>
        <row r="296">
          <cell r="AQ296">
            <v>162.60544999999999</v>
          </cell>
          <cell r="AS296">
            <v>0</v>
          </cell>
        </row>
        <row r="297">
          <cell r="AQ297">
            <v>2704.8474700000002</v>
          </cell>
          <cell r="AS297">
            <v>4.64147</v>
          </cell>
        </row>
        <row r="298">
          <cell r="AQ298">
            <v>1211.0359100000001</v>
          </cell>
          <cell r="AS298">
            <v>0</v>
          </cell>
        </row>
        <row r="299">
          <cell r="AQ299">
            <v>0</v>
          </cell>
          <cell r="AS299">
            <v>0</v>
          </cell>
        </row>
        <row r="300">
          <cell r="AQ300">
            <v>1346.8918999999999</v>
          </cell>
          <cell r="AS300">
            <v>34.298779999999979</v>
          </cell>
        </row>
        <row r="301">
          <cell r="AQ301">
            <v>749.88571999999999</v>
          </cell>
          <cell r="AS301">
            <v>-1.00000000020373E-5</v>
          </cell>
        </row>
        <row r="302">
          <cell r="AQ302">
            <v>4457.8398299999999</v>
          </cell>
          <cell r="AS302">
            <v>0</v>
          </cell>
        </row>
        <row r="303">
          <cell r="AQ303">
            <v>0</v>
          </cell>
          <cell r="AS303">
            <v>0</v>
          </cell>
        </row>
        <row r="304">
          <cell r="AQ304">
            <v>92.493780000000001</v>
          </cell>
          <cell r="AS304">
            <v>6.09999</v>
          </cell>
        </row>
        <row r="305">
          <cell r="AQ305">
            <v>0</v>
          </cell>
          <cell r="AS305">
            <v>0</v>
          </cell>
        </row>
        <row r="306">
          <cell r="AQ306">
            <v>0</v>
          </cell>
          <cell r="AS306">
            <v>0</v>
          </cell>
        </row>
        <row r="307">
          <cell r="AQ307">
            <v>1333.5450799999999</v>
          </cell>
          <cell r="AS307">
            <v>501.48600000000005</v>
          </cell>
        </row>
        <row r="308">
          <cell r="AQ308">
            <v>468.67135999999994</v>
          </cell>
          <cell r="AS308">
            <v>18.415800000000001</v>
          </cell>
        </row>
        <row r="309">
          <cell r="AQ309">
            <v>3648.9259000000002</v>
          </cell>
          <cell r="AS309">
            <v>-130.24311999999998</v>
          </cell>
        </row>
        <row r="310">
          <cell r="AQ310">
            <v>32.605139999999999</v>
          </cell>
          <cell r="AS310">
            <v>1.6262999999999999</v>
          </cell>
        </row>
        <row r="311">
          <cell r="AQ311">
            <v>0</v>
          </cell>
          <cell r="AS311">
            <v>0</v>
          </cell>
        </row>
        <row r="312">
          <cell r="AQ312">
            <v>471.80444</v>
          </cell>
          <cell r="AS312">
            <v>18.259619999999998</v>
          </cell>
        </row>
        <row r="313">
          <cell r="AQ313">
            <v>21.040529999999997</v>
          </cell>
          <cell r="AS313">
            <v>2.8640499999999998</v>
          </cell>
        </row>
        <row r="314">
          <cell r="AQ314">
            <v>200</v>
          </cell>
          <cell r="AS314">
            <v>0</v>
          </cell>
        </row>
        <row r="315">
          <cell r="AQ315">
            <v>8872.0636300000006</v>
          </cell>
          <cell r="AS315">
            <v>107.32554999999994</v>
          </cell>
        </row>
        <row r="316">
          <cell r="AQ316">
            <v>6.9401999999999902</v>
          </cell>
          <cell r="AS316">
            <v>-47.386749999999999</v>
          </cell>
        </row>
        <row r="317">
          <cell r="AQ317">
            <v>461.97494</v>
          </cell>
          <cell r="AS317">
            <v>-12.586679999999992</v>
          </cell>
        </row>
        <row r="318">
          <cell r="AQ318">
            <v>0.60254999999999992</v>
          </cell>
          <cell r="AS318">
            <v>0</v>
          </cell>
        </row>
        <row r="319">
          <cell r="AQ319">
            <v>542.23745999999994</v>
          </cell>
          <cell r="AS319">
            <v>46.236559999999997</v>
          </cell>
        </row>
        <row r="320">
          <cell r="AQ320">
            <v>0</v>
          </cell>
          <cell r="AS320">
            <v>0</v>
          </cell>
        </row>
        <row r="321">
          <cell r="AQ321">
            <v>0</v>
          </cell>
          <cell r="AS321">
            <v>0</v>
          </cell>
        </row>
      </sheetData>
      <sheetData sheetId="6" refreshError="1">
        <row r="1">
          <cell r="AS1" t="str">
            <v>Operations / Delivery</v>
          </cell>
        </row>
        <row r="3">
          <cell r="AQ3" t="str">
            <v>Expected Life Cost</v>
          </cell>
          <cell r="AS3" t="str">
            <v>January Forecast Cost LTD (Amount to be accrued up to)</v>
          </cell>
        </row>
        <row r="5">
          <cell r="AQ5">
            <v>0</v>
          </cell>
          <cell r="AS5">
            <v>0</v>
          </cell>
        </row>
        <row r="6">
          <cell r="AQ6">
            <v>132.82367999999997</v>
          </cell>
          <cell r="AS6">
            <v>132.82367999999997</v>
          </cell>
        </row>
        <row r="7">
          <cell r="AQ7">
            <v>105.46539999999999</v>
          </cell>
          <cell r="AS7">
            <v>105.46539999999999</v>
          </cell>
        </row>
        <row r="8">
          <cell r="AQ8">
            <v>258.28002999999995</v>
          </cell>
          <cell r="AS8">
            <v>258.28002999999995</v>
          </cell>
        </row>
        <row r="9">
          <cell r="AQ9">
            <v>227.41289</v>
          </cell>
          <cell r="AS9">
            <v>227.41289</v>
          </cell>
        </row>
        <row r="10">
          <cell r="AQ10">
            <v>108.10196999999999</v>
          </cell>
          <cell r="AS10">
            <v>108.10196999999999</v>
          </cell>
        </row>
        <row r="11">
          <cell r="AQ11">
            <v>59.306719999999999</v>
          </cell>
          <cell r="AS11">
            <v>59.306719999999999</v>
          </cell>
        </row>
        <row r="12">
          <cell r="AQ12">
            <v>307.20895000000002</v>
          </cell>
          <cell r="AS12">
            <v>307.20895000000002</v>
          </cell>
        </row>
        <row r="13">
          <cell r="AQ13">
            <v>161.42553999999998</v>
          </cell>
          <cell r="AS13">
            <v>111.42553999999998</v>
          </cell>
        </row>
        <row r="14">
          <cell r="AQ14">
            <v>127.43462</v>
          </cell>
          <cell r="AS14">
            <v>127.43462</v>
          </cell>
        </row>
        <row r="15">
          <cell r="AQ15">
            <v>426.59327999999999</v>
          </cell>
          <cell r="AS15">
            <v>386.59327999999999</v>
          </cell>
        </row>
        <row r="16">
          <cell r="AQ16">
            <v>275.35278000000005</v>
          </cell>
          <cell r="AS16">
            <v>275.35278000000005</v>
          </cell>
        </row>
        <row r="17">
          <cell r="AQ17">
            <v>334.14801999999997</v>
          </cell>
          <cell r="AS17">
            <v>334.14801999999997</v>
          </cell>
        </row>
        <row r="18">
          <cell r="AQ18">
            <v>121.27576999999999</v>
          </cell>
          <cell r="AS18">
            <v>121.27576999999999</v>
          </cell>
        </row>
        <row r="19">
          <cell r="AQ19">
            <v>114.47385999999999</v>
          </cell>
          <cell r="AS19">
            <v>114.47385999999999</v>
          </cell>
        </row>
        <row r="20">
          <cell r="AQ20">
            <v>272.73724000000004</v>
          </cell>
          <cell r="AS20">
            <v>272.73724000000004</v>
          </cell>
        </row>
        <row r="21">
          <cell r="AQ21">
            <v>386.66588999999999</v>
          </cell>
          <cell r="AS21">
            <v>386.66588999999999</v>
          </cell>
        </row>
        <row r="22">
          <cell r="AQ22">
            <v>0</v>
          </cell>
          <cell r="AS22">
            <v>0</v>
          </cell>
        </row>
        <row r="23">
          <cell r="AQ23">
            <v>1093.47867</v>
          </cell>
          <cell r="AS23">
            <v>1093.47867</v>
          </cell>
        </row>
        <row r="24">
          <cell r="AQ24">
            <v>1416.15246</v>
          </cell>
          <cell r="AS24">
            <v>1216.15246</v>
          </cell>
        </row>
        <row r="25">
          <cell r="AQ25">
            <v>89.260900000000007</v>
          </cell>
          <cell r="AS25">
            <v>-22.80909999999999</v>
          </cell>
        </row>
        <row r="26">
          <cell r="AQ26">
            <v>189.88512</v>
          </cell>
          <cell r="AS26">
            <v>-46.534880000000015</v>
          </cell>
        </row>
        <row r="27">
          <cell r="AQ27">
            <v>607.21929999999998</v>
          </cell>
          <cell r="AS27">
            <v>607.21929999999998</v>
          </cell>
        </row>
        <row r="28">
          <cell r="AQ28">
            <v>200</v>
          </cell>
          <cell r="AS28">
            <v>0</v>
          </cell>
        </row>
        <row r="29">
          <cell r="AQ29">
            <v>500</v>
          </cell>
          <cell r="AS29">
            <v>0</v>
          </cell>
        </row>
        <row r="30">
          <cell r="AQ30">
            <v>10.00117</v>
          </cell>
          <cell r="AS30">
            <v>10.00117</v>
          </cell>
        </row>
        <row r="31">
          <cell r="AQ31">
            <v>80.88167</v>
          </cell>
          <cell r="AS31">
            <v>60.88167</v>
          </cell>
        </row>
        <row r="32">
          <cell r="AQ32">
            <v>230.03422</v>
          </cell>
          <cell r="AS32">
            <v>230.03422</v>
          </cell>
        </row>
        <row r="33">
          <cell r="AQ33">
            <v>41.581800000000001</v>
          </cell>
          <cell r="AS33">
            <v>41.581800000000001</v>
          </cell>
        </row>
        <row r="34">
          <cell r="AQ34">
            <v>180.06026</v>
          </cell>
          <cell r="AS34">
            <v>180.06026</v>
          </cell>
        </row>
        <row r="35">
          <cell r="AQ35">
            <v>362.97546999999997</v>
          </cell>
          <cell r="AS35">
            <v>12.975469999999973</v>
          </cell>
        </row>
        <row r="36">
          <cell r="AQ36">
            <v>714.80355999999995</v>
          </cell>
          <cell r="AS36">
            <v>564.80355999999995</v>
          </cell>
        </row>
        <row r="37">
          <cell r="AQ37">
            <v>135.74589</v>
          </cell>
          <cell r="AS37">
            <v>0.74589000000000283</v>
          </cell>
        </row>
        <row r="38">
          <cell r="AQ38">
            <v>136.95303000000001</v>
          </cell>
          <cell r="AS38">
            <v>136.95303000000001</v>
          </cell>
        </row>
        <row r="39">
          <cell r="AQ39">
            <v>713.01791000000003</v>
          </cell>
          <cell r="AS39">
            <v>713.01791000000003</v>
          </cell>
        </row>
        <row r="40">
          <cell r="AQ40">
            <v>120</v>
          </cell>
          <cell r="AS40">
            <v>0</v>
          </cell>
        </row>
        <row r="41">
          <cell r="AQ41">
            <v>665.50306</v>
          </cell>
          <cell r="AS41">
            <v>665.50306</v>
          </cell>
        </row>
        <row r="42">
          <cell r="AQ42">
            <v>104.70199000000001</v>
          </cell>
          <cell r="AS42">
            <v>4.7019900000000092</v>
          </cell>
        </row>
        <row r="43">
          <cell r="AQ43">
            <v>100</v>
          </cell>
          <cell r="AS43">
            <v>0</v>
          </cell>
        </row>
        <row r="44">
          <cell r="AQ44">
            <v>270.69272999999998</v>
          </cell>
          <cell r="AS44">
            <v>270.69272999999998</v>
          </cell>
        </row>
        <row r="45">
          <cell r="AQ45">
            <v>300</v>
          </cell>
          <cell r="AS45">
            <v>0</v>
          </cell>
        </row>
        <row r="46">
          <cell r="AQ46">
            <v>500</v>
          </cell>
          <cell r="AS46">
            <v>0</v>
          </cell>
        </row>
        <row r="47">
          <cell r="AQ47">
            <v>116.16066000000001</v>
          </cell>
          <cell r="AS47">
            <v>46.160660000000007</v>
          </cell>
        </row>
        <row r="48">
          <cell r="AQ48">
            <v>52.601640000000003</v>
          </cell>
          <cell r="AS48">
            <v>52.601640000000003</v>
          </cell>
        </row>
        <row r="49">
          <cell r="AQ49">
            <v>1254.5211999999999</v>
          </cell>
          <cell r="AS49">
            <v>354.52120000000002</v>
          </cell>
        </row>
        <row r="50">
          <cell r="AQ50">
            <v>130.03441000000001</v>
          </cell>
          <cell r="AS50">
            <v>130.03441000000001</v>
          </cell>
        </row>
        <row r="51">
          <cell r="AQ51">
            <v>100</v>
          </cell>
          <cell r="AS51">
            <v>0</v>
          </cell>
        </row>
        <row r="52">
          <cell r="AQ52">
            <v>150</v>
          </cell>
          <cell r="AS52">
            <v>0</v>
          </cell>
        </row>
        <row r="53">
          <cell r="AQ53">
            <v>234.04867000000004</v>
          </cell>
          <cell r="AS53">
            <v>39.048670000000037</v>
          </cell>
        </row>
        <row r="54">
          <cell r="AQ54">
            <v>300</v>
          </cell>
          <cell r="AS54">
            <v>0</v>
          </cell>
        </row>
        <row r="55">
          <cell r="AQ55">
            <v>300</v>
          </cell>
          <cell r="AS55">
            <v>0</v>
          </cell>
        </row>
        <row r="56">
          <cell r="AQ56">
            <v>213.37196</v>
          </cell>
          <cell r="AS56">
            <v>213.37196</v>
          </cell>
        </row>
        <row r="57">
          <cell r="AQ57">
            <v>134.69216</v>
          </cell>
          <cell r="AS57">
            <v>134.69216</v>
          </cell>
        </row>
        <row r="58">
          <cell r="AQ58">
            <v>336.99856</v>
          </cell>
          <cell r="AS58">
            <v>236.99856</v>
          </cell>
        </row>
        <row r="59">
          <cell r="AQ59">
            <v>5062.7153699999999</v>
          </cell>
          <cell r="AS59">
            <v>4873.4423700000007</v>
          </cell>
        </row>
        <row r="60">
          <cell r="AQ60">
            <v>4126.3987699999998</v>
          </cell>
          <cell r="AS60">
            <v>756.39877000000001</v>
          </cell>
        </row>
        <row r="61">
          <cell r="AQ61">
            <v>2518.9168900000004</v>
          </cell>
          <cell r="AS61">
            <v>2258.91689</v>
          </cell>
        </row>
        <row r="62">
          <cell r="AQ62">
            <v>3729.6512500000003</v>
          </cell>
          <cell r="AS62">
            <v>3729.6512500000003</v>
          </cell>
        </row>
        <row r="63">
          <cell r="AQ63">
            <v>4289.1203299999997</v>
          </cell>
          <cell r="AS63">
            <v>4289.1203299999997</v>
          </cell>
        </row>
        <row r="64">
          <cell r="AQ64">
            <v>2356.3476099999998</v>
          </cell>
          <cell r="AS64">
            <v>2356.3476099999998</v>
          </cell>
        </row>
        <row r="65">
          <cell r="AQ65">
            <v>100</v>
          </cell>
          <cell r="AS65">
            <v>0</v>
          </cell>
        </row>
        <row r="66">
          <cell r="AQ66">
            <v>500</v>
          </cell>
          <cell r="AS66">
            <v>0</v>
          </cell>
        </row>
        <row r="67">
          <cell r="AQ67">
            <v>60</v>
          </cell>
          <cell r="AS67">
            <v>0</v>
          </cell>
        </row>
        <row r="68">
          <cell r="AQ68">
            <v>500</v>
          </cell>
          <cell r="AS68">
            <v>0</v>
          </cell>
        </row>
        <row r="69">
          <cell r="AQ69">
            <v>500</v>
          </cell>
          <cell r="AS69">
            <v>0</v>
          </cell>
        </row>
        <row r="70">
          <cell r="AQ70">
            <v>800</v>
          </cell>
          <cell r="AS70">
            <v>0</v>
          </cell>
        </row>
        <row r="71">
          <cell r="AQ71">
            <v>8109.0381600000001</v>
          </cell>
          <cell r="AS71">
            <v>889.03816000000006</v>
          </cell>
        </row>
        <row r="72">
          <cell r="AQ72">
            <v>11200</v>
          </cell>
          <cell r="AS72">
            <v>0</v>
          </cell>
        </row>
        <row r="73">
          <cell r="AQ73">
            <v>0</v>
          </cell>
          <cell r="AS73">
            <v>0</v>
          </cell>
        </row>
        <row r="74">
          <cell r="AQ74">
            <v>341.58316000000002</v>
          </cell>
          <cell r="AS74">
            <v>341.58316000000002</v>
          </cell>
        </row>
        <row r="75">
          <cell r="AQ75">
            <v>667.00336000000004</v>
          </cell>
          <cell r="AS75">
            <v>667.00336000000004</v>
          </cell>
        </row>
        <row r="76">
          <cell r="AQ76">
            <v>1862.5766699999999</v>
          </cell>
          <cell r="AS76">
            <v>608.57667000000004</v>
          </cell>
        </row>
        <row r="77">
          <cell r="AQ77">
            <v>1100</v>
          </cell>
          <cell r="AS77">
            <v>0</v>
          </cell>
        </row>
        <row r="78">
          <cell r="AQ78">
            <v>800</v>
          </cell>
          <cell r="AS78">
            <v>0</v>
          </cell>
        </row>
        <row r="79">
          <cell r="AQ79">
            <v>2200.5742099999998</v>
          </cell>
          <cell r="AS79">
            <v>300.57420999999999</v>
          </cell>
        </row>
        <row r="80">
          <cell r="AQ80">
            <v>180</v>
          </cell>
          <cell r="AS80">
            <v>0</v>
          </cell>
        </row>
        <row r="81">
          <cell r="AQ81">
            <v>80.993089999999995</v>
          </cell>
          <cell r="AS81">
            <v>80.993089999999995</v>
          </cell>
        </row>
        <row r="82">
          <cell r="AQ82">
            <v>198.72684999999998</v>
          </cell>
          <cell r="AS82">
            <v>198.72684999999998</v>
          </cell>
        </row>
        <row r="83">
          <cell r="AQ83">
            <v>99.066249999999997</v>
          </cell>
          <cell r="AS83">
            <v>99.066249999999997</v>
          </cell>
        </row>
        <row r="84">
          <cell r="AQ84">
            <v>268.36584000000005</v>
          </cell>
          <cell r="AS84">
            <v>268.36584000000005</v>
          </cell>
        </row>
        <row r="85">
          <cell r="AQ85">
            <v>173.92178000000001</v>
          </cell>
          <cell r="AS85">
            <v>123.92178</v>
          </cell>
        </row>
        <row r="86">
          <cell r="AQ86">
            <v>298.08882</v>
          </cell>
          <cell r="AS86">
            <v>13.088819999999998</v>
          </cell>
        </row>
        <row r="87">
          <cell r="AQ87">
            <v>415.76810999999998</v>
          </cell>
          <cell r="AS87">
            <v>85.768109999999979</v>
          </cell>
        </row>
        <row r="88">
          <cell r="AQ88">
            <v>215.42180000000002</v>
          </cell>
          <cell r="AS88">
            <v>215.42180000000002</v>
          </cell>
        </row>
        <row r="89">
          <cell r="AQ89">
            <v>113.14241000000001</v>
          </cell>
          <cell r="AS89">
            <v>113.14241000000001</v>
          </cell>
        </row>
        <row r="90">
          <cell r="AQ90">
            <v>1300</v>
          </cell>
          <cell r="AS90">
            <v>0</v>
          </cell>
        </row>
        <row r="91">
          <cell r="AQ91">
            <v>0</v>
          </cell>
          <cell r="AS91">
            <v>0</v>
          </cell>
        </row>
        <row r="92">
          <cell r="AQ92">
            <v>0</v>
          </cell>
          <cell r="AS92">
            <v>0</v>
          </cell>
        </row>
        <row r="93">
          <cell r="AQ93">
            <v>0</v>
          </cell>
          <cell r="AS93">
            <v>0</v>
          </cell>
        </row>
        <row r="94">
          <cell r="AQ94">
            <v>0</v>
          </cell>
          <cell r="AS94">
            <v>0</v>
          </cell>
        </row>
        <row r="95">
          <cell r="AQ95">
            <v>0</v>
          </cell>
          <cell r="AS95">
            <v>0</v>
          </cell>
        </row>
        <row r="96">
          <cell r="AQ96">
            <v>0</v>
          </cell>
          <cell r="AS96">
            <v>0</v>
          </cell>
        </row>
        <row r="97">
          <cell r="AQ97">
            <v>0</v>
          </cell>
          <cell r="AS97">
            <v>0</v>
          </cell>
        </row>
        <row r="98">
          <cell r="AQ98">
            <v>0</v>
          </cell>
          <cell r="AS98">
            <v>0</v>
          </cell>
        </row>
        <row r="99">
          <cell r="AQ99">
            <v>0</v>
          </cell>
          <cell r="AS99">
            <v>0</v>
          </cell>
        </row>
        <row r="100">
          <cell r="AQ100">
            <v>0</v>
          </cell>
          <cell r="AS100">
            <v>0</v>
          </cell>
        </row>
        <row r="101">
          <cell r="AQ101">
            <v>0</v>
          </cell>
          <cell r="AS101">
            <v>0</v>
          </cell>
        </row>
        <row r="102">
          <cell r="AQ102">
            <v>0</v>
          </cell>
          <cell r="AS102">
            <v>0</v>
          </cell>
        </row>
        <row r="103">
          <cell r="AQ103">
            <v>1300</v>
          </cell>
          <cell r="AS103">
            <v>0</v>
          </cell>
        </row>
        <row r="104">
          <cell r="AQ104">
            <v>107.99999</v>
          </cell>
          <cell r="AS104">
            <v>107.99999</v>
          </cell>
        </row>
        <row r="105">
          <cell r="AQ105">
            <v>84.789509999999993</v>
          </cell>
          <cell r="AS105">
            <v>84.789509999999993</v>
          </cell>
        </row>
        <row r="106">
          <cell r="AQ106">
            <v>300</v>
          </cell>
          <cell r="AS106">
            <v>0</v>
          </cell>
        </row>
        <row r="107">
          <cell r="AQ107">
            <v>297.42601000000002</v>
          </cell>
          <cell r="AS107">
            <v>7.4260099999999998</v>
          </cell>
        </row>
        <row r="108">
          <cell r="AQ108">
            <v>601.75</v>
          </cell>
          <cell r="AS108">
            <v>481.75000000000006</v>
          </cell>
        </row>
        <row r="109">
          <cell r="AQ109">
            <v>752.08278000000007</v>
          </cell>
          <cell r="AS109">
            <v>752.08278000000007</v>
          </cell>
        </row>
        <row r="110">
          <cell r="AQ110">
            <v>402.35363999999987</v>
          </cell>
          <cell r="AS110">
            <v>402.35363999999987</v>
          </cell>
        </row>
        <row r="111">
          <cell r="AQ111">
            <v>100</v>
          </cell>
          <cell r="AS111">
            <v>0</v>
          </cell>
        </row>
        <row r="112">
          <cell r="AQ112">
            <v>100</v>
          </cell>
          <cell r="AS112">
            <v>0</v>
          </cell>
        </row>
        <row r="113">
          <cell r="AQ113">
            <v>677.43263000000002</v>
          </cell>
          <cell r="AS113">
            <v>677.43263000000002</v>
          </cell>
        </row>
        <row r="114">
          <cell r="AQ114">
            <v>259.88062000000002</v>
          </cell>
          <cell r="AS114">
            <v>259.88062000000002</v>
          </cell>
        </row>
        <row r="115">
          <cell r="AQ115">
            <v>300</v>
          </cell>
          <cell r="AS115">
            <v>0</v>
          </cell>
        </row>
        <row r="116">
          <cell r="AQ116">
            <v>0</v>
          </cell>
          <cell r="AS116">
            <v>0</v>
          </cell>
        </row>
        <row r="117">
          <cell r="AQ117">
            <v>850</v>
          </cell>
          <cell r="AS117">
            <v>0</v>
          </cell>
        </row>
        <row r="118">
          <cell r="AQ118">
            <v>1700</v>
          </cell>
          <cell r="AS118">
            <v>900</v>
          </cell>
        </row>
        <row r="119">
          <cell r="AQ119">
            <v>725</v>
          </cell>
          <cell r="AS119">
            <v>165</v>
          </cell>
        </row>
        <row r="120">
          <cell r="AQ120">
            <v>540.56717000000003</v>
          </cell>
          <cell r="AS120">
            <v>540.56717000000003</v>
          </cell>
        </row>
        <row r="121">
          <cell r="AQ121">
            <v>145.72990000000001</v>
          </cell>
          <cell r="AS121">
            <v>44.8399</v>
          </cell>
        </row>
        <row r="122">
          <cell r="AQ122">
            <v>145.72990000000001</v>
          </cell>
          <cell r="AS122">
            <v>44.8399</v>
          </cell>
        </row>
        <row r="123">
          <cell r="AQ123">
            <v>697.91772999999989</v>
          </cell>
          <cell r="AS123">
            <v>697.91772999999989</v>
          </cell>
        </row>
        <row r="124">
          <cell r="AQ124">
            <v>150</v>
          </cell>
          <cell r="AS124">
            <v>0</v>
          </cell>
        </row>
        <row r="125">
          <cell r="AQ125">
            <v>600</v>
          </cell>
          <cell r="AS125">
            <v>112.5</v>
          </cell>
        </row>
        <row r="126">
          <cell r="AQ126">
            <v>290.03453000000002</v>
          </cell>
          <cell r="AS126">
            <v>290.03453000000002</v>
          </cell>
        </row>
        <row r="127">
          <cell r="AQ127">
            <v>800</v>
          </cell>
          <cell r="AS127">
            <v>0</v>
          </cell>
        </row>
        <row r="128">
          <cell r="AQ128">
            <v>448.91216000000003</v>
          </cell>
          <cell r="AS128">
            <v>439.90216000000004</v>
          </cell>
        </row>
        <row r="129">
          <cell r="AQ129">
            <v>360</v>
          </cell>
          <cell r="AS129">
            <v>0</v>
          </cell>
        </row>
        <row r="130">
          <cell r="AQ130">
            <v>288</v>
          </cell>
          <cell r="AS130">
            <v>54</v>
          </cell>
        </row>
        <row r="131">
          <cell r="AQ131">
            <v>950</v>
          </cell>
          <cell r="AS131">
            <v>150</v>
          </cell>
        </row>
        <row r="132">
          <cell r="AQ132">
            <v>712.14846</v>
          </cell>
          <cell r="AS132">
            <v>712.14846</v>
          </cell>
        </row>
        <row r="133">
          <cell r="AQ133">
            <v>1000</v>
          </cell>
          <cell r="AS133">
            <v>0</v>
          </cell>
        </row>
        <row r="134">
          <cell r="AQ134">
            <v>1000</v>
          </cell>
          <cell r="AS134">
            <v>0</v>
          </cell>
        </row>
        <row r="135">
          <cell r="AQ135">
            <v>226.22769</v>
          </cell>
          <cell r="AS135">
            <v>226.22769</v>
          </cell>
        </row>
        <row r="136">
          <cell r="AQ136">
            <v>208.54673999999994</v>
          </cell>
          <cell r="AS136">
            <v>208.54673999999994</v>
          </cell>
        </row>
        <row r="137">
          <cell r="AQ137">
            <v>54.738419999999991</v>
          </cell>
          <cell r="AS137">
            <v>54.738419999999991</v>
          </cell>
        </row>
        <row r="138">
          <cell r="AQ138">
            <v>119.42837</v>
          </cell>
          <cell r="AS138">
            <v>119.42837</v>
          </cell>
        </row>
        <row r="139">
          <cell r="AQ139">
            <v>122</v>
          </cell>
          <cell r="AS139">
            <v>0</v>
          </cell>
        </row>
        <row r="140">
          <cell r="AQ140">
            <v>1003.5076799999999</v>
          </cell>
          <cell r="AS140">
            <v>643.50767999999994</v>
          </cell>
        </row>
        <row r="141">
          <cell r="AQ141">
            <v>353.82441</v>
          </cell>
          <cell r="AS141">
            <v>353.82441</v>
          </cell>
        </row>
        <row r="142">
          <cell r="AQ142">
            <v>383.73802000000001</v>
          </cell>
          <cell r="AS142">
            <v>183.73801999999998</v>
          </cell>
        </row>
        <row r="143">
          <cell r="AQ143">
            <v>420</v>
          </cell>
          <cell r="AS143">
            <v>0</v>
          </cell>
        </row>
        <row r="144">
          <cell r="AQ144">
            <v>420</v>
          </cell>
          <cell r="AS144">
            <v>0</v>
          </cell>
        </row>
        <row r="145">
          <cell r="AQ145">
            <v>199.43</v>
          </cell>
          <cell r="AS145">
            <v>84.43</v>
          </cell>
        </row>
        <row r="146">
          <cell r="AQ146">
            <v>83</v>
          </cell>
          <cell r="AS146">
            <v>63</v>
          </cell>
        </row>
        <row r="147">
          <cell r="AQ147">
            <v>103</v>
          </cell>
          <cell r="AS147">
            <v>63</v>
          </cell>
        </row>
        <row r="148">
          <cell r="AQ148">
            <v>194.81329000000005</v>
          </cell>
          <cell r="AS148">
            <v>194.81329000000005</v>
          </cell>
        </row>
        <row r="149">
          <cell r="AQ149">
            <v>69.060479999999984</v>
          </cell>
          <cell r="AS149">
            <v>9.0604799999999912</v>
          </cell>
        </row>
        <row r="150">
          <cell r="AQ150">
            <v>355.38233000000002</v>
          </cell>
          <cell r="AS150">
            <v>355.38233000000002</v>
          </cell>
        </row>
        <row r="151">
          <cell r="AQ151">
            <v>250.30127999999999</v>
          </cell>
          <cell r="AS151">
            <v>0.30127999999999999</v>
          </cell>
        </row>
        <row r="152">
          <cell r="AQ152">
            <v>0</v>
          </cell>
          <cell r="AS152">
            <v>0</v>
          </cell>
        </row>
        <row r="153">
          <cell r="AQ153">
            <v>0</v>
          </cell>
          <cell r="AS153">
            <v>0</v>
          </cell>
        </row>
        <row r="154">
          <cell r="AQ154">
            <v>0</v>
          </cell>
          <cell r="AS154">
            <v>0</v>
          </cell>
        </row>
        <row r="155">
          <cell r="AQ155">
            <v>0</v>
          </cell>
          <cell r="AS155">
            <v>0</v>
          </cell>
        </row>
        <row r="156">
          <cell r="AQ156">
            <v>0</v>
          </cell>
          <cell r="AS156">
            <v>0</v>
          </cell>
        </row>
        <row r="157">
          <cell r="AQ157">
            <v>0</v>
          </cell>
          <cell r="AS157">
            <v>0</v>
          </cell>
        </row>
        <row r="158">
          <cell r="AQ158">
            <v>0</v>
          </cell>
          <cell r="AS158">
            <v>0</v>
          </cell>
        </row>
        <row r="159">
          <cell r="AQ159">
            <v>0</v>
          </cell>
          <cell r="AS159">
            <v>0</v>
          </cell>
        </row>
        <row r="160">
          <cell r="AQ160">
            <v>0</v>
          </cell>
          <cell r="AS160">
            <v>0</v>
          </cell>
        </row>
        <row r="161">
          <cell r="AQ161">
            <v>0</v>
          </cell>
          <cell r="AS161">
            <v>0</v>
          </cell>
        </row>
        <row r="162">
          <cell r="AQ162">
            <v>0</v>
          </cell>
          <cell r="AS162">
            <v>0</v>
          </cell>
        </row>
        <row r="163">
          <cell r="AQ163">
            <v>0</v>
          </cell>
          <cell r="AS163">
            <v>0</v>
          </cell>
        </row>
        <row r="164">
          <cell r="AQ164">
            <v>250</v>
          </cell>
          <cell r="AS164">
            <v>0</v>
          </cell>
        </row>
        <row r="165">
          <cell r="AQ165">
            <v>0</v>
          </cell>
          <cell r="AS165">
            <v>0</v>
          </cell>
        </row>
        <row r="166">
          <cell r="AQ166">
            <v>3111.9029999999993</v>
          </cell>
          <cell r="AS166">
            <v>0</v>
          </cell>
        </row>
        <row r="167">
          <cell r="AQ167">
            <v>6921.7634399999997</v>
          </cell>
          <cell r="AS167">
            <v>0</v>
          </cell>
        </row>
        <row r="168">
          <cell r="AQ168">
            <v>118.44</v>
          </cell>
          <cell r="AS168">
            <v>0</v>
          </cell>
        </row>
        <row r="169">
          <cell r="AQ169">
            <v>120.892</v>
          </cell>
          <cell r="AS169">
            <v>0</v>
          </cell>
        </row>
        <row r="170">
          <cell r="AQ170">
            <v>609.10800000000006</v>
          </cell>
          <cell r="AS170">
            <v>101.518</v>
          </cell>
        </row>
        <row r="171">
          <cell r="AQ171">
            <v>647.23299999999995</v>
          </cell>
          <cell r="AS171">
            <v>0</v>
          </cell>
        </row>
        <row r="172">
          <cell r="AQ172">
            <v>205.572</v>
          </cell>
          <cell r="AS172">
            <v>0</v>
          </cell>
        </row>
        <row r="173">
          <cell r="AQ173">
            <v>210.31199999999998</v>
          </cell>
          <cell r="AS173">
            <v>0</v>
          </cell>
        </row>
        <row r="174">
          <cell r="AQ174">
            <v>222.55800000000005</v>
          </cell>
          <cell r="AS174">
            <v>37.093000000000004</v>
          </cell>
        </row>
        <row r="175">
          <cell r="AQ175">
            <v>243.95999999999998</v>
          </cell>
          <cell r="AS175">
            <v>0</v>
          </cell>
        </row>
        <row r="176">
          <cell r="AQ176">
            <v>0</v>
          </cell>
          <cell r="AS176">
            <v>0</v>
          </cell>
        </row>
        <row r="177">
          <cell r="AQ177">
            <v>0</v>
          </cell>
          <cell r="AS177">
            <v>0</v>
          </cell>
        </row>
        <row r="178">
          <cell r="AQ178">
            <v>36.303930000000001</v>
          </cell>
          <cell r="AS178">
            <v>36.303930000000001</v>
          </cell>
        </row>
        <row r="179">
          <cell r="AQ179">
            <v>24.250589999999999</v>
          </cell>
          <cell r="AS179">
            <v>24.250589999999999</v>
          </cell>
        </row>
        <row r="180">
          <cell r="AQ180">
            <v>15.21</v>
          </cell>
          <cell r="AS180">
            <v>15.21</v>
          </cell>
        </row>
        <row r="181">
          <cell r="AQ181">
            <v>30.867810000000002</v>
          </cell>
          <cell r="AS181">
            <v>30.867810000000002</v>
          </cell>
        </row>
        <row r="182">
          <cell r="AQ182">
            <v>32.334119999999999</v>
          </cell>
          <cell r="AS182">
            <v>32.334119999999999</v>
          </cell>
        </row>
        <row r="183">
          <cell r="AQ183">
            <v>30.42</v>
          </cell>
          <cell r="AS183">
            <v>30.42</v>
          </cell>
        </row>
        <row r="184">
          <cell r="AQ184">
            <v>71.603999999999999</v>
          </cell>
          <cell r="AS184">
            <v>71.603999999999999</v>
          </cell>
        </row>
        <row r="185">
          <cell r="AQ185">
            <v>33.630480000000006</v>
          </cell>
          <cell r="AS185">
            <v>33.630480000000006</v>
          </cell>
        </row>
        <row r="186">
          <cell r="AQ186">
            <v>34.599239999999995</v>
          </cell>
          <cell r="AS186">
            <v>34.599239999999995</v>
          </cell>
        </row>
        <row r="187">
          <cell r="AQ187">
            <v>30.42</v>
          </cell>
          <cell r="AS187">
            <v>30.42</v>
          </cell>
        </row>
        <row r="188">
          <cell r="AQ188">
            <v>24.250589999999999</v>
          </cell>
          <cell r="AS188">
            <v>24.250589999999999</v>
          </cell>
        </row>
        <row r="189">
          <cell r="AQ189">
            <v>21.354839999999999</v>
          </cell>
          <cell r="AS189">
            <v>21.354839999999999</v>
          </cell>
        </row>
        <row r="190">
          <cell r="AQ190">
            <v>21.354839999999999</v>
          </cell>
          <cell r="AS190">
            <v>21.354839999999999</v>
          </cell>
        </row>
        <row r="191">
          <cell r="AQ191">
            <v>48.501179999999998</v>
          </cell>
          <cell r="AS191">
            <v>48.501179999999998</v>
          </cell>
        </row>
        <row r="192">
          <cell r="AQ192">
            <v>15.21</v>
          </cell>
          <cell r="AS192">
            <v>15.21</v>
          </cell>
        </row>
        <row r="193">
          <cell r="AQ193">
            <v>34.599239999999995</v>
          </cell>
          <cell r="AS193">
            <v>34.599239999999995</v>
          </cell>
        </row>
        <row r="194">
          <cell r="AQ194">
            <v>16.815240000000006</v>
          </cell>
          <cell r="AS194">
            <v>16.815240000000006</v>
          </cell>
        </row>
        <row r="195">
          <cell r="AQ195">
            <v>16.815239999999999</v>
          </cell>
          <cell r="AS195">
            <v>16.815239999999999</v>
          </cell>
        </row>
        <row r="196">
          <cell r="AQ196">
            <v>15.21</v>
          </cell>
          <cell r="AS196">
            <v>15.21</v>
          </cell>
        </row>
        <row r="197">
          <cell r="AQ197">
            <v>32.334119999999992</v>
          </cell>
          <cell r="AS197">
            <v>32.334119999999992</v>
          </cell>
        </row>
        <row r="198">
          <cell r="AQ198">
            <v>28.431000000000001</v>
          </cell>
          <cell r="AS198">
            <v>28.431000000000001</v>
          </cell>
        </row>
        <row r="199">
          <cell r="AQ199">
            <v>28.431000000000001</v>
          </cell>
          <cell r="AS199">
            <v>28.431000000000001</v>
          </cell>
        </row>
        <row r="200">
          <cell r="AQ200">
            <v>85.293000000000006</v>
          </cell>
          <cell r="AS200">
            <v>85.293000000000006</v>
          </cell>
        </row>
        <row r="201">
          <cell r="AQ201">
            <v>16.815239999999999</v>
          </cell>
          <cell r="AS201">
            <v>16.815239999999999</v>
          </cell>
        </row>
        <row r="202">
          <cell r="AQ202">
            <v>16.815240000000003</v>
          </cell>
          <cell r="AS202">
            <v>16.815240000000003</v>
          </cell>
        </row>
        <row r="203">
          <cell r="AQ203">
            <v>40.417650000000002</v>
          </cell>
          <cell r="AS203">
            <v>40.417650000000002</v>
          </cell>
        </row>
        <row r="204">
          <cell r="AQ204">
            <v>30.42</v>
          </cell>
          <cell r="AS204">
            <v>30.42</v>
          </cell>
        </row>
        <row r="207">
          <cell r="AQ207">
            <v>104420.70961000001</v>
          </cell>
          <cell r="AS207">
            <v>43001.526169999997</v>
          </cell>
        </row>
        <row r="210">
          <cell r="AQ210">
            <v>3418.7066400000003</v>
          </cell>
          <cell r="AS210">
            <v>3328.7066400000003</v>
          </cell>
        </row>
        <row r="211">
          <cell r="AQ211">
            <v>56844.031320000002</v>
          </cell>
          <cell r="AS211">
            <v>27006.268319999999</v>
          </cell>
        </row>
        <row r="212">
          <cell r="AQ212">
            <v>14846.864750000001</v>
          </cell>
          <cell r="AS212">
            <v>5137.8647499999997</v>
          </cell>
        </row>
        <row r="213">
          <cell r="AQ213">
            <v>16066.656870000001</v>
          </cell>
          <cell r="AS213">
            <v>6557.3668699999989</v>
          </cell>
        </row>
        <row r="214">
          <cell r="AQ214">
            <v>13244.450029999993</v>
          </cell>
          <cell r="AS214">
            <v>971.31959000000018</v>
          </cell>
        </row>
        <row r="217">
          <cell r="AQ217">
            <v>0</v>
          </cell>
          <cell r="AS217">
            <v>0</v>
          </cell>
        </row>
        <row r="218">
          <cell r="AQ218">
            <v>0</v>
          </cell>
          <cell r="AS218">
            <v>0</v>
          </cell>
        </row>
        <row r="219">
          <cell r="AQ219">
            <v>0</v>
          </cell>
          <cell r="AS219">
            <v>0</v>
          </cell>
        </row>
        <row r="220">
          <cell r="AQ220">
            <v>0</v>
          </cell>
          <cell r="AS220">
            <v>0</v>
          </cell>
        </row>
        <row r="221">
          <cell r="AQ221">
            <v>0</v>
          </cell>
          <cell r="AS221">
            <v>0</v>
          </cell>
        </row>
        <row r="222">
          <cell r="AQ222">
            <v>0</v>
          </cell>
          <cell r="AS222">
            <v>0</v>
          </cell>
        </row>
        <row r="225">
          <cell r="AQ225">
            <v>0</v>
          </cell>
          <cell r="AS225">
            <v>0</v>
          </cell>
        </row>
        <row r="226">
          <cell r="AQ226">
            <v>0</v>
          </cell>
          <cell r="AS226">
            <v>0</v>
          </cell>
        </row>
        <row r="227">
          <cell r="AQ227">
            <v>0</v>
          </cell>
          <cell r="AS227">
            <v>0</v>
          </cell>
        </row>
        <row r="228">
          <cell r="AQ228">
            <v>0</v>
          </cell>
          <cell r="AS228">
            <v>0</v>
          </cell>
        </row>
        <row r="229">
          <cell r="AQ229">
            <v>0</v>
          </cell>
          <cell r="AS229">
            <v>0</v>
          </cell>
        </row>
        <row r="230">
          <cell r="AQ230">
            <v>0</v>
          </cell>
          <cell r="AS230">
            <v>0</v>
          </cell>
        </row>
        <row r="231">
          <cell r="AQ231">
            <v>0</v>
          </cell>
          <cell r="AS231">
            <v>0</v>
          </cell>
        </row>
        <row r="232">
          <cell r="AQ232">
            <v>0</v>
          </cell>
          <cell r="AS232">
            <v>0</v>
          </cell>
        </row>
        <row r="233">
          <cell r="AQ233">
            <v>0</v>
          </cell>
          <cell r="AS233">
            <v>0</v>
          </cell>
        </row>
        <row r="234">
          <cell r="AQ234">
            <v>0</v>
          </cell>
          <cell r="AS234">
            <v>0</v>
          </cell>
        </row>
        <row r="235">
          <cell r="AQ235">
            <v>0</v>
          </cell>
          <cell r="AS235">
            <v>0</v>
          </cell>
        </row>
        <row r="236">
          <cell r="AQ236">
            <v>0</v>
          </cell>
          <cell r="AS236">
            <v>0</v>
          </cell>
        </row>
        <row r="237">
          <cell r="AQ237">
            <v>0</v>
          </cell>
          <cell r="AS237">
            <v>0</v>
          </cell>
        </row>
        <row r="238">
          <cell r="AQ238">
            <v>0</v>
          </cell>
          <cell r="AS238">
            <v>0</v>
          </cell>
        </row>
        <row r="239">
          <cell r="AQ239">
            <v>0</v>
          </cell>
          <cell r="AS239">
            <v>0</v>
          </cell>
        </row>
        <row r="240">
          <cell r="AQ240">
            <v>0</v>
          </cell>
          <cell r="AS240">
            <v>0</v>
          </cell>
        </row>
        <row r="241">
          <cell r="AQ241">
            <v>0</v>
          </cell>
          <cell r="AS241">
            <v>0</v>
          </cell>
        </row>
        <row r="242">
          <cell r="AQ242">
            <v>0</v>
          </cell>
          <cell r="AS242">
            <v>0</v>
          </cell>
        </row>
        <row r="243">
          <cell r="AQ243">
            <v>0</v>
          </cell>
          <cell r="AS243">
            <v>0</v>
          </cell>
        </row>
        <row r="244">
          <cell r="AQ244">
            <v>0</v>
          </cell>
          <cell r="AS244">
            <v>0</v>
          </cell>
        </row>
        <row r="245">
          <cell r="AQ245">
            <v>0</v>
          </cell>
          <cell r="AS245">
            <v>0</v>
          </cell>
        </row>
        <row r="246">
          <cell r="AQ246">
            <v>0</v>
          </cell>
          <cell r="AS246">
            <v>0</v>
          </cell>
        </row>
        <row r="247">
          <cell r="AQ247">
            <v>0</v>
          </cell>
          <cell r="AS247">
            <v>0</v>
          </cell>
        </row>
        <row r="248">
          <cell r="AQ248">
            <v>0</v>
          </cell>
          <cell r="AS248">
            <v>0</v>
          </cell>
        </row>
        <row r="249">
          <cell r="AQ249">
            <v>0</v>
          </cell>
          <cell r="AS249">
            <v>0</v>
          </cell>
        </row>
        <row r="250">
          <cell r="AQ250">
            <v>0</v>
          </cell>
          <cell r="AS250">
            <v>0</v>
          </cell>
        </row>
        <row r="251">
          <cell r="AQ251">
            <v>0</v>
          </cell>
          <cell r="AS251">
            <v>0</v>
          </cell>
        </row>
        <row r="252">
          <cell r="AQ252">
            <v>0</v>
          </cell>
          <cell r="AS252">
            <v>0</v>
          </cell>
        </row>
        <row r="253">
          <cell r="AQ253">
            <v>0</v>
          </cell>
          <cell r="AS253">
            <v>0</v>
          </cell>
        </row>
        <row r="254">
          <cell r="AQ254">
            <v>0</v>
          </cell>
          <cell r="AS254">
            <v>0</v>
          </cell>
        </row>
        <row r="255">
          <cell r="AQ255">
            <v>0</v>
          </cell>
          <cell r="AS255">
            <v>0</v>
          </cell>
        </row>
        <row r="256">
          <cell r="AQ256">
            <v>0</v>
          </cell>
          <cell r="AS256">
            <v>0</v>
          </cell>
        </row>
        <row r="257">
          <cell r="AQ257">
            <v>0</v>
          </cell>
          <cell r="AS257">
            <v>0</v>
          </cell>
        </row>
        <row r="258">
          <cell r="AQ258">
            <v>0</v>
          </cell>
          <cell r="AS258">
            <v>0</v>
          </cell>
        </row>
        <row r="259">
          <cell r="AQ259">
            <v>0</v>
          </cell>
          <cell r="AS259">
            <v>0</v>
          </cell>
        </row>
        <row r="260">
          <cell r="AQ260">
            <v>0</v>
          </cell>
          <cell r="AS260">
            <v>0</v>
          </cell>
        </row>
        <row r="261">
          <cell r="AQ261">
            <v>0</v>
          </cell>
          <cell r="AS261">
            <v>0</v>
          </cell>
        </row>
        <row r="262">
          <cell r="AQ262">
            <v>0</v>
          </cell>
          <cell r="AS262">
            <v>0</v>
          </cell>
        </row>
        <row r="263">
          <cell r="AQ263">
            <v>0</v>
          </cell>
          <cell r="AS263">
            <v>0</v>
          </cell>
        </row>
        <row r="264">
          <cell r="AQ264">
            <v>0</v>
          </cell>
          <cell r="AS264">
            <v>0</v>
          </cell>
        </row>
        <row r="265">
          <cell r="AQ265">
            <v>0</v>
          </cell>
          <cell r="AS265">
            <v>0</v>
          </cell>
        </row>
        <row r="266">
          <cell r="AQ266">
            <v>0</v>
          </cell>
          <cell r="AS266">
            <v>0</v>
          </cell>
        </row>
        <row r="267">
          <cell r="AQ267">
            <v>0</v>
          </cell>
          <cell r="AS267">
            <v>0</v>
          </cell>
        </row>
      </sheetData>
      <sheetData sheetId="7" refreshError="1"/>
      <sheetData sheetId="8"/>
      <sheetData sheetId="9"/>
      <sheetData sheetId="10" refreshError="1"/>
      <sheetData sheetId="11"/>
      <sheetData sheetId="12"/>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Summary"/>
      <sheetName val="BoardPL"/>
      <sheetName val="Variances"/>
      <sheetName val="Sheet1"/>
      <sheetName val="Detail"/>
      <sheetName val="ActBar1"/>
      <sheetName val="ActPie1"/>
      <sheetName val="ActPie2"/>
      <sheetName val="GrpTot"/>
      <sheetName val="DetailAct2"/>
      <sheetName val="DetailActivity"/>
      <sheetName val="RollGraph"/>
      <sheetName val="Audit"/>
      <sheetName val="Capital"/>
      <sheetName val="CCSummary"/>
      <sheetName val="Results"/>
      <sheetName val="UnitResults"/>
      <sheetName val="CapResults"/>
      <sheetName val="BookResults"/>
      <sheetName val="Edits"/>
      <sheetName val="Notes"/>
      <sheetName val="Chartdata"/>
      <sheetName val="Actual"/>
      <sheetName val="BudgetAlt"/>
      <sheetName val="Budget"/>
      <sheetName val="OutLook"/>
      <sheetName val="LastYr"/>
      <sheetName val="Roll12"/>
      <sheetName val="CapActual"/>
      <sheetName val="CapBudget"/>
      <sheetName val="CapOutLook"/>
      <sheetName val="UnitActual"/>
      <sheetName val="UnitBudget"/>
      <sheetName val="UnitOutLook"/>
      <sheetName val="StatsActual"/>
      <sheetName val="StatsBudget"/>
      <sheetName val="StatsOutlook"/>
      <sheetName val="APHrs"/>
      <sheetName val="Coy2Jnls"/>
      <sheetName val="Accounts"/>
      <sheetName val="CostCentres"/>
      <sheetName val="FunNames"/>
      <sheetName val="BookLInes"/>
      <sheetName val="ITCombos"/>
      <sheetName val="Coy2"/>
      <sheetName val="Contingencies"/>
      <sheetName val="ModMacro"/>
      <sheetName val="ModUtil"/>
      <sheetName val="Dialog1"/>
      <sheetName val="ModMthEnd"/>
      <sheetName val="ModDele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row r="141">
          <cell r="E141">
            <v>6</v>
          </cell>
        </row>
      </sheetData>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2003"/>
      <sheetName val="InputForm"/>
      <sheetName val="EDD_Sens"/>
      <sheetName val="EDD_Graphs"/>
      <sheetName val="Volumes"/>
      <sheetName val="MonthlyData"/>
      <sheetName val="Reports"/>
      <sheetName val="Total Variance Band Analysis"/>
      <sheetName val="Pulse Band Variance"/>
      <sheetName val="Origin Band Variance"/>
      <sheetName val="Other Retailers Variance"/>
      <sheetName val="DuosRetailCharge"/>
      <sheetName val="TarVIkon"/>
      <sheetName val="TarVE21"/>
      <sheetName val="Budget"/>
      <sheetName val="Jnl_AC_Month_Accrual"/>
      <sheetName val="Jnl_SA_Invoice_Offset"/>
      <sheetName val="Jnl_AC_Month_Bill"/>
      <sheetName val="InputFormPmth"/>
      <sheetName val="Edits"/>
      <sheetName val="Control"/>
      <sheetName val="M01R9"/>
      <sheetName val="M01G1"/>
      <sheetName val="AccrualData"/>
    </sheetNames>
    <sheetDataSet>
      <sheetData sheetId="0" refreshError="1"/>
      <sheetData sheetId="1" refreshError="1"/>
      <sheetData sheetId="2" refreshError="1">
        <row r="6">
          <cell r="A6" t="str">
            <v>January</v>
          </cell>
        </row>
        <row r="13">
          <cell r="A13" t="str">
            <v>February</v>
          </cell>
        </row>
        <row r="20">
          <cell r="A20" t="str">
            <v>March</v>
          </cell>
        </row>
        <row r="27">
          <cell r="A27" t="str">
            <v>April</v>
          </cell>
        </row>
        <row r="34">
          <cell r="A34" t="str">
            <v>May</v>
          </cell>
        </row>
        <row r="41">
          <cell r="A41" t="str">
            <v>June</v>
          </cell>
        </row>
        <row r="48">
          <cell r="A48" t="str">
            <v>July</v>
          </cell>
        </row>
        <row r="55">
          <cell r="A55" t="str">
            <v>August</v>
          </cell>
        </row>
        <row r="62">
          <cell r="A62" t="str">
            <v>September</v>
          </cell>
        </row>
        <row r="69">
          <cell r="A69" t="str">
            <v>October</v>
          </cell>
        </row>
        <row r="76">
          <cell r="A76" t="str">
            <v>November</v>
          </cell>
        </row>
        <row r="83">
          <cell r="A83" t="str">
            <v>December</v>
          </cell>
        </row>
      </sheetData>
      <sheetData sheetId="3" refreshError="1"/>
      <sheetData sheetId="4" refreshError="1"/>
      <sheetData sheetId="5" refreshError="1">
        <row r="4">
          <cell r="D4">
            <v>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ONTHLY TOTALS"/>
      <sheetName val="Exchange Rates"/>
      <sheetName val="INFO"/>
      <sheetName val="DON BACON"/>
      <sheetName val="JOHN BOGATZ"/>
      <sheetName val="MATT GIESECKE"/>
      <sheetName val="RONALD HINSLEY"/>
      <sheetName val="MIKE JONAGAN"/>
      <sheetName val="DOUGLAS LINK"/>
      <sheetName val="RANDAL MILLER"/>
      <sheetName val="BEN SMITH"/>
      <sheetName val="SPARE"/>
      <sheetName val="Resident TR's"/>
      <sheetName val="NR TR"/>
      <sheetName val="ROBERT BROWNING"/>
      <sheetName val="GS"/>
      <sheetName val="MBR"/>
      <sheetName val="Index"/>
      <sheetName val="Drivers"/>
      <sheetName val="Headcount"/>
      <sheetName val="Payroll 1st Jul 2000 to 30th Ju"/>
      <sheetName val="H_C Graphs"/>
    </sheetNames>
    <sheetDataSet>
      <sheetData sheetId="0" refreshError="1"/>
      <sheetData sheetId="1" refreshError="1">
        <row r="7">
          <cell r="A7">
            <v>36714</v>
          </cell>
          <cell r="B7">
            <v>0.59009999999999996</v>
          </cell>
          <cell r="C7">
            <v>0.89249999999999996</v>
          </cell>
        </row>
        <row r="8">
          <cell r="A8">
            <v>36728</v>
          </cell>
          <cell r="B8">
            <v>0.58279999999999998</v>
          </cell>
          <cell r="C8">
            <v>0.8649</v>
          </cell>
        </row>
        <row r="9">
          <cell r="A9">
            <v>36742</v>
          </cell>
          <cell r="B9">
            <v>0.5867</v>
          </cell>
          <cell r="C9">
            <v>0.86670000000000003</v>
          </cell>
        </row>
        <row r="10">
          <cell r="A10">
            <v>36756</v>
          </cell>
          <cell r="B10">
            <v>0.59360000000000002</v>
          </cell>
          <cell r="C10">
            <v>0.86350000000000005</v>
          </cell>
        </row>
        <row r="11">
          <cell r="A11">
            <v>36770</v>
          </cell>
          <cell r="B11">
            <v>0.57720000000000005</v>
          </cell>
          <cell r="C11">
            <v>0.85160000000000002</v>
          </cell>
        </row>
        <row r="12">
          <cell r="A12">
            <v>36784</v>
          </cell>
          <cell r="B12">
            <v>0.54879999999999995</v>
          </cell>
          <cell r="C12">
            <v>0.82540000000000002</v>
          </cell>
        </row>
        <row r="13">
          <cell r="A13">
            <v>36798</v>
          </cell>
          <cell r="B13">
            <v>0.54500000000000004</v>
          </cell>
          <cell r="C13">
            <v>0.80740000000000001</v>
          </cell>
        </row>
        <row r="14">
          <cell r="A14">
            <v>36812</v>
          </cell>
          <cell r="B14">
            <v>0.53259999999999996</v>
          </cell>
          <cell r="C14">
            <v>0.81520000000000004</v>
          </cell>
        </row>
        <row r="15">
          <cell r="A15">
            <v>36826</v>
          </cell>
          <cell r="B15">
            <v>0.52170000000000005</v>
          </cell>
          <cell r="C15">
            <v>0.79020000000000001</v>
          </cell>
        </row>
        <row r="16">
          <cell r="A16">
            <v>36840</v>
          </cell>
          <cell r="B16">
            <v>0.52800000000000002</v>
          </cell>
          <cell r="C16">
            <v>0.81789999999999996</v>
          </cell>
        </row>
        <row r="17">
          <cell r="A17">
            <v>36852</v>
          </cell>
          <cell r="B17">
            <v>0.51119999999999999</v>
          </cell>
          <cell r="C17">
            <v>0.8105</v>
          </cell>
        </row>
        <row r="18">
          <cell r="A18">
            <v>36868</v>
          </cell>
          <cell r="B18">
            <v>0.54790000000000005</v>
          </cell>
          <cell r="C18">
            <v>0.83789999999999998</v>
          </cell>
        </row>
        <row r="19">
          <cell r="A19">
            <v>36881</v>
          </cell>
          <cell r="B19">
            <v>0.55310000000000004</v>
          </cell>
          <cell r="C19">
            <v>0.82199999999999995</v>
          </cell>
        </row>
        <row r="20">
          <cell r="A20">
            <v>36896</v>
          </cell>
          <cell r="B20">
            <v>0.5655</v>
          </cell>
          <cell r="C20">
            <v>0.83089999999999997</v>
          </cell>
        </row>
        <row r="21">
          <cell r="A21">
            <v>36910</v>
          </cell>
          <cell r="B21">
            <v>0.5655</v>
          </cell>
          <cell r="C21">
            <v>0.83089999999999997</v>
          </cell>
        </row>
        <row r="22">
          <cell r="A22">
            <v>36924</v>
          </cell>
          <cell r="B22">
            <v>0.5655</v>
          </cell>
          <cell r="C22">
            <v>0.83089999999999997</v>
          </cell>
        </row>
        <row r="23">
          <cell r="A23">
            <v>36938</v>
          </cell>
          <cell r="B23">
            <v>0.5655</v>
          </cell>
          <cell r="C23">
            <v>0.83089999999999997</v>
          </cell>
        </row>
        <row r="24">
          <cell r="A24">
            <v>36952</v>
          </cell>
          <cell r="B24">
            <v>0.5655</v>
          </cell>
          <cell r="C24">
            <v>0.83089999999999997</v>
          </cell>
        </row>
        <row r="25">
          <cell r="A25">
            <v>36959</v>
          </cell>
          <cell r="B25">
            <v>0.5655</v>
          </cell>
          <cell r="C25">
            <v>0.83089999999999997</v>
          </cell>
        </row>
        <row r="26">
          <cell r="A26">
            <v>36966</v>
          </cell>
          <cell r="B26">
            <v>0.5655</v>
          </cell>
          <cell r="C26">
            <v>0.83089999999999997</v>
          </cell>
        </row>
        <row r="27">
          <cell r="A27">
            <v>36980</v>
          </cell>
          <cell r="B27">
            <v>0.5655</v>
          </cell>
          <cell r="C27">
            <v>0.83089999999999997</v>
          </cell>
        </row>
        <row r="28">
          <cell r="A28">
            <v>36994</v>
          </cell>
          <cell r="B28">
            <v>0.5655</v>
          </cell>
          <cell r="C28">
            <v>0.83089999999999997</v>
          </cell>
        </row>
        <row r="29">
          <cell r="A29">
            <v>37008</v>
          </cell>
          <cell r="B29">
            <v>0.5655</v>
          </cell>
          <cell r="C29">
            <v>0.83089999999999997</v>
          </cell>
        </row>
        <row r="30">
          <cell r="A30">
            <v>37022</v>
          </cell>
          <cell r="B30">
            <v>0.5655</v>
          </cell>
          <cell r="C30">
            <v>0.83089999999999997</v>
          </cell>
        </row>
        <row r="31">
          <cell r="A31">
            <v>37036</v>
          </cell>
          <cell r="B31">
            <v>0.5655</v>
          </cell>
          <cell r="C31">
            <v>0.83089999999999997</v>
          </cell>
        </row>
        <row r="32">
          <cell r="A32">
            <v>37050</v>
          </cell>
          <cell r="B32">
            <v>0.5655</v>
          </cell>
          <cell r="C32">
            <v>0.83089999999999997</v>
          </cell>
        </row>
        <row r="33">
          <cell r="A33">
            <v>37064</v>
          </cell>
          <cell r="B33">
            <v>0.5655</v>
          </cell>
          <cell r="C33">
            <v>0.83089999999999997</v>
          </cell>
        </row>
      </sheetData>
      <sheetData sheetId="2" refreshError="1">
        <row r="4">
          <cell r="D4">
            <v>5.7500000000000002E-2</v>
          </cell>
          <cell r="E4">
            <v>5.75</v>
          </cell>
        </row>
        <row r="21">
          <cell r="G21">
            <v>0.48499999999999999</v>
          </cell>
        </row>
        <row r="22">
          <cell r="G22">
            <v>0.51500000000000001</v>
          </cell>
        </row>
        <row r="26">
          <cell r="D26">
            <v>12620.000000000029</v>
          </cell>
        </row>
        <row r="33">
          <cell r="G33">
            <v>0.47</v>
          </cell>
        </row>
        <row r="34">
          <cell r="G34">
            <v>0.53</v>
          </cell>
        </row>
        <row r="38">
          <cell r="D38">
            <v>9200</v>
          </cell>
        </row>
        <row r="40">
          <cell r="F40">
            <v>16480</v>
          </cell>
        </row>
        <row r="41">
          <cell r="F41">
            <v>19000</v>
          </cell>
        </row>
        <row r="49">
          <cell r="J49" t="str">
            <v>R</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AEATM"/>
      <sheetName val="ALS"/>
      <sheetName val="NPS"/>
      <sheetName val="ANS"/>
      <sheetName val="APS"/>
      <sheetName val="INFO"/>
      <sheetName val="Exchange Rates"/>
      <sheetName val="GS"/>
    </sheetNames>
    <sheetDataSet>
      <sheetData sheetId="0" refreshError="1">
        <row r="5">
          <cell r="A5" t="str">
            <v>AEATM</v>
          </cell>
          <cell r="B5" t="str">
            <v>Alinta Energy Australia Trading &amp; Marketing (AEATM)</v>
          </cell>
          <cell r="C5">
            <v>143555.11928633571</v>
          </cell>
          <cell r="D5">
            <v>-8924.2086995465543</v>
          </cell>
          <cell r="F5">
            <v>-8924.2086995465543</v>
          </cell>
          <cell r="G5">
            <v>150</v>
          </cell>
          <cell r="I5">
            <v>150</v>
          </cell>
          <cell r="J5">
            <v>173122.61578269734</v>
          </cell>
          <cell r="K5">
            <v>-15325.774209089857</v>
          </cell>
          <cell r="M5">
            <v>-15325.774209089857</v>
          </cell>
          <cell r="N5">
            <v>150</v>
          </cell>
          <cell r="P5">
            <v>150</v>
          </cell>
        </row>
        <row r="6">
          <cell r="A6" t="str">
            <v>AEH</v>
          </cell>
          <cell r="B6" t="str">
            <v>Alinta Energy Holdings (AEH)</v>
          </cell>
          <cell r="C6">
            <v>0</v>
          </cell>
          <cell r="D6">
            <v>158024.55401130969</v>
          </cell>
          <cell r="F6">
            <v>158024.55401130969</v>
          </cell>
          <cell r="G6">
            <v>0</v>
          </cell>
          <cell r="I6">
            <v>0</v>
          </cell>
          <cell r="J6">
            <v>0</v>
          </cell>
          <cell r="K6">
            <v>137128.53168382694</v>
          </cell>
          <cell r="M6">
            <v>137128.53168382694</v>
          </cell>
          <cell r="N6">
            <v>0</v>
          </cell>
          <cell r="P6">
            <v>0</v>
          </cell>
        </row>
        <row r="7">
          <cell r="A7" t="str">
            <v>AFIN</v>
          </cell>
          <cell r="B7" t="str">
            <v>Alinta Finance (AFIN)</v>
          </cell>
          <cell r="C7">
            <v>0</v>
          </cell>
          <cell r="D7">
            <v>10903.289885207287</v>
          </cell>
          <cell r="F7">
            <v>10903.289885207287</v>
          </cell>
          <cell r="G7">
            <v>0</v>
          </cell>
          <cell r="I7">
            <v>0</v>
          </cell>
          <cell r="J7">
            <v>0</v>
          </cell>
          <cell r="K7">
            <v>6586.1586896691215</v>
          </cell>
          <cell r="M7">
            <v>6586.1586896691215</v>
          </cell>
          <cell r="N7">
            <v>0</v>
          </cell>
          <cell r="P7">
            <v>0</v>
          </cell>
        </row>
        <row r="8">
          <cell r="A8" t="str">
            <v>AGN</v>
          </cell>
          <cell r="B8" t="str">
            <v>AlintaGas Networks (AGN)</v>
          </cell>
          <cell r="C8">
            <v>118589.83255047722</v>
          </cell>
          <cell r="D8">
            <v>85076.549531598357</v>
          </cell>
          <cell r="F8">
            <v>85076.549531598357</v>
          </cell>
          <cell r="G8">
            <v>0</v>
          </cell>
          <cell r="I8">
            <v>0</v>
          </cell>
          <cell r="J8">
            <v>115961.06723569051</v>
          </cell>
          <cell r="K8">
            <v>83730.754790439212</v>
          </cell>
          <cell r="M8">
            <v>83730.754790439212</v>
          </cell>
          <cell r="N8">
            <v>0</v>
          </cell>
          <cell r="P8">
            <v>0</v>
          </cell>
        </row>
        <row r="9">
          <cell r="A9" t="str">
            <v>ALI</v>
          </cell>
          <cell r="B9" t="str">
            <v>Alinta Investments (ALI)</v>
          </cell>
          <cell r="C9">
            <v>0</v>
          </cell>
          <cell r="D9">
            <v>0</v>
          </cell>
          <cell r="F9">
            <v>0</v>
          </cell>
          <cell r="G9">
            <v>0</v>
          </cell>
          <cell r="I9">
            <v>0</v>
          </cell>
          <cell r="P9">
            <v>0</v>
          </cell>
        </row>
        <row r="10">
          <cell r="A10" t="str">
            <v>ALN</v>
          </cell>
          <cell r="B10" t="str">
            <v>Alinta Ltd (ALN)</v>
          </cell>
          <cell r="C10">
            <v>0</v>
          </cell>
          <cell r="D10">
            <v>-20291.487072481905</v>
          </cell>
          <cell r="F10">
            <v>-20291.487072481905</v>
          </cell>
          <cell r="G10">
            <v>-49829.083730910941</v>
          </cell>
          <cell r="I10">
            <v>-49829.083730910941</v>
          </cell>
          <cell r="J10">
            <v>0</v>
          </cell>
          <cell r="K10">
            <v>-48806.121089505541</v>
          </cell>
          <cell r="M10">
            <v>-48806.121089505541</v>
          </cell>
          <cell r="N10">
            <v>-56284.814502980094</v>
          </cell>
          <cell r="P10">
            <v>-56284.814502980094</v>
          </cell>
        </row>
        <row r="11">
          <cell r="A11" t="str">
            <v>ALS</v>
          </cell>
          <cell r="B11" t="str">
            <v>Alinta Sales (ALS)</v>
          </cell>
          <cell r="C11">
            <v>488683.12605818675</v>
          </cell>
          <cell r="D11">
            <v>91973.006786755825</v>
          </cell>
          <cell r="F11">
            <v>91973.006786755825</v>
          </cell>
          <cell r="G11">
            <v>4641</v>
          </cell>
          <cell r="I11">
            <v>4641</v>
          </cell>
          <cell r="J11">
            <v>487213.60983123787</v>
          </cell>
          <cell r="K11">
            <v>82768.901788860327</v>
          </cell>
          <cell r="M11">
            <v>82768.901788860327</v>
          </cell>
          <cell r="N11">
            <v>4641.0990000000002</v>
          </cell>
          <cell r="P11">
            <v>4641.0990000000002</v>
          </cell>
        </row>
        <row r="12">
          <cell r="A12" t="str">
            <v>ANH</v>
          </cell>
          <cell r="B12" t="str">
            <v>Alinta Network Holdings (ANH)</v>
          </cell>
          <cell r="C12">
            <v>0</v>
          </cell>
          <cell r="D12">
            <v>85958.437965243473</v>
          </cell>
          <cell r="F12">
            <v>85958.437965243473</v>
          </cell>
          <cell r="G12">
            <v>0</v>
          </cell>
          <cell r="I12">
            <v>0</v>
          </cell>
          <cell r="J12">
            <v>0</v>
          </cell>
          <cell r="K12">
            <v>85855.689402855016</v>
          </cell>
          <cell r="M12">
            <v>85855.689402855016</v>
          </cell>
          <cell r="N12">
            <v>0</v>
          </cell>
          <cell r="P12">
            <v>0</v>
          </cell>
        </row>
        <row r="13">
          <cell r="A13" t="str">
            <v>ANS</v>
          </cell>
          <cell r="B13" t="str">
            <v>Alinta Network Services (ANS)</v>
          </cell>
          <cell r="C13">
            <v>450433.14165912592</v>
          </cell>
          <cell r="D13">
            <v>85015.208651885943</v>
          </cell>
          <cell r="F13">
            <v>85015.208651885943</v>
          </cell>
          <cell r="G13">
            <v>33962.816096707524</v>
          </cell>
          <cell r="I13">
            <v>33962.816096707524</v>
          </cell>
          <cell r="J13">
            <v>358438.08669064607</v>
          </cell>
          <cell r="K13">
            <v>90732.142790837854</v>
          </cell>
          <cell r="M13">
            <v>90732.142790837854</v>
          </cell>
          <cell r="N13">
            <v>41278.85371225627</v>
          </cell>
          <cell r="P13">
            <v>41278.85371225627</v>
          </cell>
        </row>
        <row r="14">
          <cell r="A14" t="str">
            <v>ANT</v>
          </cell>
          <cell r="B14" t="str">
            <v>Anetworks</v>
          </cell>
          <cell r="C14">
            <v>0</v>
          </cell>
          <cell r="D14">
            <v>0</v>
          </cell>
          <cell r="F14">
            <v>0</v>
          </cell>
          <cell r="G14">
            <v>0</v>
          </cell>
          <cell r="I14">
            <v>0</v>
          </cell>
          <cell r="P14">
            <v>0</v>
          </cell>
        </row>
        <row r="15">
          <cell r="A15" t="str">
            <v>APS</v>
          </cell>
          <cell r="B15" t="str">
            <v>Alinta Power Services (APS)</v>
          </cell>
          <cell r="C15">
            <v>49666.941036450808</v>
          </cell>
          <cell r="D15">
            <v>10731.057686506756</v>
          </cell>
          <cell r="F15">
            <v>10731.057686506756</v>
          </cell>
          <cell r="G15">
            <v>10328.267634203408</v>
          </cell>
          <cell r="I15">
            <v>10328.267634203408</v>
          </cell>
          <cell r="J15">
            <v>27059.858744495708</v>
          </cell>
          <cell r="K15">
            <v>9700.8676414355505</v>
          </cell>
          <cell r="M15">
            <v>9700.8676414355505</v>
          </cell>
          <cell r="N15">
            <v>9467.5786656525561</v>
          </cell>
          <cell r="P15">
            <v>9467.5786656525561</v>
          </cell>
        </row>
        <row r="16">
          <cell r="A16" t="str">
            <v>BBPS</v>
          </cell>
          <cell r="B16" t="str">
            <v>Bell Bay Power Station (BBPS)</v>
          </cell>
          <cell r="C16">
            <v>7750.4484357323272</v>
          </cell>
          <cell r="D16">
            <v>1200.0066689103569</v>
          </cell>
          <cell r="F16">
            <v>1200.0066689103569</v>
          </cell>
          <cell r="G16">
            <v>0</v>
          </cell>
          <cell r="I16">
            <v>0</v>
          </cell>
          <cell r="J16">
            <v>7707.6857078066987</v>
          </cell>
          <cell r="K16">
            <v>1089.477939611359</v>
          </cell>
          <cell r="M16">
            <v>1089.477939611359</v>
          </cell>
          <cell r="N16">
            <v>0</v>
          </cell>
          <cell r="P16">
            <v>0</v>
          </cell>
        </row>
        <row r="17">
          <cell r="A17" t="str">
            <v>BPS</v>
          </cell>
          <cell r="B17" t="str">
            <v>Bairnsdale Power Station (BPS)</v>
          </cell>
          <cell r="C17">
            <v>16643.808385544671</v>
          </cell>
          <cell r="D17">
            <v>8685.4227405399124</v>
          </cell>
          <cell r="F17">
            <v>8685.4227405399124</v>
          </cell>
          <cell r="G17">
            <v>0</v>
          </cell>
          <cell r="I17">
            <v>0</v>
          </cell>
          <cell r="J17">
            <v>14772.305310000002</v>
          </cell>
          <cell r="K17">
            <v>10806.325824870217</v>
          </cell>
          <cell r="M17">
            <v>10806.325824870217</v>
          </cell>
          <cell r="N17">
            <v>0</v>
          </cell>
          <cell r="P17">
            <v>0</v>
          </cell>
        </row>
        <row r="18">
          <cell r="A18" t="str">
            <v>Co-Gen</v>
          </cell>
          <cell r="B18" t="str">
            <v>Alinta CoGeneration (Co-Gen)</v>
          </cell>
          <cell r="C18">
            <v>36509.31740235215</v>
          </cell>
          <cell r="D18">
            <v>10485.31740235215</v>
          </cell>
          <cell r="F18">
            <v>10485.31740235215</v>
          </cell>
          <cell r="G18">
            <v>0</v>
          </cell>
          <cell r="I18">
            <v>0</v>
          </cell>
          <cell r="J18">
            <v>30716.825427165353</v>
          </cell>
          <cell r="K18">
            <v>9513.494720165354</v>
          </cell>
          <cell r="M18">
            <v>9513.494720165354</v>
          </cell>
          <cell r="N18">
            <v>0</v>
          </cell>
          <cell r="P18">
            <v>0</v>
          </cell>
        </row>
        <row r="19">
          <cell r="A19" t="str">
            <v>EGP</v>
          </cell>
          <cell r="B19" t="str">
            <v>Eastern Gas Pipeline (EGP)</v>
          </cell>
          <cell r="C19">
            <v>54421.059105942069</v>
          </cell>
          <cell r="D19">
            <v>37449.201801830473</v>
          </cell>
          <cell r="F19">
            <v>37449.201801830473</v>
          </cell>
          <cell r="G19">
            <v>0</v>
          </cell>
          <cell r="I19">
            <v>0</v>
          </cell>
          <cell r="J19">
            <v>65866.491047306336</v>
          </cell>
          <cell r="K19">
            <v>48389.447124645696</v>
          </cell>
          <cell r="M19">
            <v>48389.447124645696</v>
          </cell>
          <cell r="N19">
            <v>0</v>
          </cell>
          <cell r="P19">
            <v>0</v>
          </cell>
        </row>
        <row r="20">
          <cell r="A20" t="str">
            <v>ESF</v>
          </cell>
          <cell r="B20" t="str">
            <v>Enterprise Support</v>
          </cell>
          <cell r="F20">
            <v>0</v>
          </cell>
          <cell r="I20">
            <v>0</v>
          </cell>
          <cell r="J20">
            <v>0</v>
          </cell>
          <cell r="K20">
            <v>0</v>
          </cell>
          <cell r="M20">
            <v>0</v>
          </cell>
          <cell r="N20">
            <v>0</v>
          </cell>
          <cell r="P20">
            <v>0</v>
          </cell>
        </row>
        <row r="21">
          <cell r="A21" t="str">
            <v>GGP</v>
          </cell>
          <cell r="B21" t="str">
            <v>Goldfields Gas Pipeline (GGP)</v>
          </cell>
          <cell r="C21">
            <v>0</v>
          </cell>
          <cell r="D21">
            <v>0</v>
          </cell>
          <cell r="F21">
            <v>0</v>
          </cell>
          <cell r="G21">
            <v>0</v>
          </cell>
          <cell r="I21">
            <v>0</v>
          </cell>
          <cell r="J21">
            <v>3126.7738249000004</v>
          </cell>
          <cell r="K21">
            <v>1136.0101500230005</v>
          </cell>
          <cell r="M21">
            <v>1136.0101500230005</v>
          </cell>
          <cell r="N21">
            <v>0</v>
          </cell>
          <cell r="P21">
            <v>0</v>
          </cell>
        </row>
        <row r="22">
          <cell r="A22" t="str">
            <v>GPS</v>
          </cell>
          <cell r="B22" t="str">
            <v>Glenbrook Power Station (GPS)</v>
          </cell>
          <cell r="C22">
            <v>27157.308435916697</v>
          </cell>
          <cell r="D22">
            <v>12405.659736022795</v>
          </cell>
          <cell r="F22">
            <v>12405.659736022795</v>
          </cell>
          <cell r="G22">
            <v>0</v>
          </cell>
          <cell r="I22">
            <v>0</v>
          </cell>
          <cell r="J22">
            <v>26801.002608874558</v>
          </cell>
          <cell r="K22">
            <v>15038.655583036434</v>
          </cell>
          <cell r="M22">
            <v>15038.655583036434</v>
          </cell>
          <cell r="N22">
            <v>0</v>
          </cell>
          <cell r="P22">
            <v>0</v>
          </cell>
        </row>
        <row r="23">
          <cell r="A23" t="str">
            <v>MGH</v>
          </cell>
          <cell r="B23" t="str">
            <v>Multinet Group Holdings (MGH)</v>
          </cell>
          <cell r="C23">
            <v>0</v>
          </cell>
          <cell r="D23">
            <v>0</v>
          </cell>
          <cell r="F23">
            <v>0</v>
          </cell>
          <cell r="G23">
            <v>0</v>
          </cell>
          <cell r="I23">
            <v>0</v>
          </cell>
          <cell r="J23">
            <v>0</v>
          </cell>
          <cell r="K23">
            <v>0</v>
          </cell>
          <cell r="M23">
            <v>0</v>
          </cell>
          <cell r="N23">
            <v>0</v>
          </cell>
          <cell r="P23">
            <v>0</v>
          </cell>
        </row>
        <row r="24">
          <cell r="A24" t="str">
            <v>NPS</v>
          </cell>
          <cell r="B24" t="str">
            <v>National Power Services (NPS)</v>
          </cell>
          <cell r="C24">
            <v>163840.33333333337</v>
          </cell>
          <cell r="D24">
            <v>13403.98332949113</v>
          </cell>
          <cell r="E24">
            <v>3999.999996</v>
          </cell>
          <cell r="F24">
            <v>17403.983325491128</v>
          </cell>
          <cell r="G24">
            <v>747</v>
          </cell>
          <cell r="H24">
            <v>3999.999996</v>
          </cell>
          <cell r="I24">
            <v>4746.9999960000005</v>
          </cell>
          <cell r="J24">
            <v>184182.32761000004</v>
          </cell>
          <cell r="K24">
            <v>17403.883476491115</v>
          </cell>
          <cell r="M24">
            <v>17403.883476491115</v>
          </cell>
          <cell r="N24">
            <v>747.00140999999996</v>
          </cell>
          <cell r="O24">
            <v>4000.0006470000003</v>
          </cell>
          <cell r="P24">
            <v>4747.0020570000006</v>
          </cell>
        </row>
        <row r="25">
          <cell r="A25" t="str">
            <v>NWPS</v>
          </cell>
          <cell r="B25" t="str">
            <v>Newman Power Station (NWPS)</v>
          </cell>
          <cell r="C25">
            <v>0</v>
          </cell>
          <cell r="D25">
            <v>0</v>
          </cell>
          <cell r="F25">
            <v>0</v>
          </cell>
          <cell r="G25">
            <v>0</v>
          </cell>
          <cell r="I25">
            <v>0</v>
          </cell>
          <cell r="J25">
            <v>27290.00005849923</v>
          </cell>
          <cell r="K25">
            <v>14086.869223055073</v>
          </cell>
          <cell r="M25">
            <v>14086.869223055073</v>
          </cell>
          <cell r="N25">
            <v>0</v>
          </cell>
          <cell r="P25">
            <v>0</v>
          </cell>
        </row>
        <row r="26">
          <cell r="A26" t="str">
            <v>PHPS</v>
          </cell>
          <cell r="B26" t="str">
            <v>Port Hedland Power Station (PHPS)</v>
          </cell>
          <cell r="C26">
            <v>0</v>
          </cell>
          <cell r="D26">
            <v>0</v>
          </cell>
          <cell r="F26">
            <v>0</v>
          </cell>
          <cell r="G26">
            <v>0</v>
          </cell>
          <cell r="I26">
            <v>0</v>
          </cell>
          <cell r="J26">
            <v>52948.145366100311</v>
          </cell>
          <cell r="K26">
            <v>26142.573431586134</v>
          </cell>
          <cell r="M26">
            <v>26142.573431586134</v>
          </cell>
          <cell r="N26">
            <v>0</v>
          </cell>
          <cell r="P26">
            <v>0</v>
          </cell>
        </row>
        <row r="27">
          <cell r="A27" t="str">
            <v>QGP</v>
          </cell>
          <cell r="B27" t="str">
            <v>Queensland Gas Pipeline (QGP)</v>
          </cell>
          <cell r="C27">
            <v>21890.570949023331</v>
          </cell>
          <cell r="D27">
            <v>13777.314620952633</v>
          </cell>
          <cell r="F27">
            <v>13777.314620952633</v>
          </cell>
          <cell r="G27">
            <v>0</v>
          </cell>
          <cell r="I27">
            <v>0</v>
          </cell>
          <cell r="J27">
            <v>22344.237284739334</v>
          </cell>
          <cell r="K27">
            <v>14322.081280873277</v>
          </cell>
          <cell r="M27">
            <v>14322.081280873277</v>
          </cell>
          <cell r="N27">
            <v>0</v>
          </cell>
          <cell r="P27">
            <v>0</v>
          </cell>
        </row>
        <row r="28">
          <cell r="A28" t="str">
            <v>TGP</v>
          </cell>
          <cell r="B28" t="str">
            <v>Tasmanian Gas Pipeline (TGP)</v>
          </cell>
          <cell r="C28">
            <v>24777.490027</v>
          </cell>
          <cell r="D28">
            <v>14691.82792659</v>
          </cell>
          <cell r="F28">
            <v>14691.82792659</v>
          </cell>
          <cell r="G28">
            <v>0</v>
          </cell>
          <cell r="I28">
            <v>0</v>
          </cell>
          <cell r="J28">
            <v>27997.226285000001</v>
          </cell>
          <cell r="K28">
            <v>17840.436025950003</v>
          </cell>
          <cell r="M28">
            <v>17840.436025950003</v>
          </cell>
          <cell r="N28">
            <v>0</v>
          </cell>
          <cell r="P28">
            <v>0</v>
          </cell>
        </row>
        <row r="29">
          <cell r="A29" t="str">
            <v>UED</v>
          </cell>
          <cell r="B29" t="str">
            <v>United Energy Distribution (UED)</v>
          </cell>
          <cell r="C29">
            <v>0</v>
          </cell>
          <cell r="D29">
            <v>0</v>
          </cell>
          <cell r="F29">
            <v>0</v>
          </cell>
          <cell r="G29">
            <v>0</v>
          </cell>
          <cell r="I29">
            <v>0</v>
          </cell>
          <cell r="J29">
            <v>0</v>
          </cell>
          <cell r="K29">
            <v>0</v>
          </cell>
          <cell r="M29">
            <v>0</v>
          </cell>
          <cell r="N29">
            <v>0</v>
          </cell>
          <cell r="P29">
            <v>0</v>
          </cell>
        </row>
        <row r="30">
          <cell r="A30" t="str">
            <v>VicHub</v>
          </cell>
          <cell r="B30" t="str">
            <v>Vic Hub</v>
          </cell>
          <cell r="C30">
            <v>1298.4937233333335</v>
          </cell>
          <cell r="D30">
            <v>214.58436863333361</v>
          </cell>
          <cell r="F30">
            <v>214.58436863333361</v>
          </cell>
          <cell r="G30">
            <v>0</v>
          </cell>
          <cell r="I30">
            <v>0</v>
          </cell>
          <cell r="J30">
            <v>1297.53</v>
          </cell>
          <cell r="K30">
            <v>209.45228105000001</v>
          </cell>
          <cell r="M30">
            <v>209.45228105000001</v>
          </cell>
          <cell r="N30">
            <v>0</v>
          </cell>
          <cell r="P30">
            <v>0</v>
          </cell>
        </row>
        <row r="31">
          <cell r="A31" t="str">
            <v>WAGH</v>
          </cell>
          <cell r="B31" t="str">
            <v>WAGH</v>
          </cell>
          <cell r="C31">
            <v>0</v>
          </cell>
          <cell r="D31">
            <v>0</v>
          </cell>
          <cell r="F31">
            <v>0</v>
          </cell>
          <cell r="G31">
            <v>0</v>
          </cell>
          <cell r="I31">
            <v>0</v>
          </cell>
          <cell r="J31">
            <v>0</v>
          </cell>
          <cell r="K31">
            <v>0</v>
          </cell>
          <cell r="M31">
            <v>0</v>
          </cell>
          <cell r="N31">
            <v>0</v>
          </cell>
          <cell r="P31">
            <v>0</v>
          </cell>
        </row>
        <row r="32">
          <cell r="A32" t="str">
            <v>WAP</v>
          </cell>
          <cell r="B32" t="str">
            <v>W.A Power</v>
          </cell>
          <cell r="C32">
            <v>95412.176486251337</v>
          </cell>
          <cell r="D32">
            <v>40405.261007542402</v>
          </cell>
          <cell r="F32">
            <v>40405.261007542402</v>
          </cell>
          <cell r="G32">
            <v>0</v>
          </cell>
          <cell r="I32">
            <v>0</v>
          </cell>
          <cell r="J32">
            <v>0</v>
          </cell>
          <cell r="K32">
            <v>0</v>
          </cell>
          <cell r="M32">
            <v>0</v>
          </cell>
          <cell r="N32">
            <v>0</v>
          </cell>
          <cell r="P32">
            <v>0</v>
          </cell>
        </row>
        <row r="33">
          <cell r="A33" t="str">
            <v>WLPG</v>
          </cell>
          <cell r="B33" t="str">
            <v>Wesfarmers LPG</v>
          </cell>
          <cell r="C33">
            <v>0</v>
          </cell>
          <cell r="D33">
            <v>0</v>
          </cell>
          <cell r="F33">
            <v>0</v>
          </cell>
          <cell r="G33">
            <v>0</v>
          </cell>
          <cell r="I33">
            <v>0</v>
          </cell>
          <cell r="P33">
            <v>0</v>
          </cell>
        </row>
        <row r="34">
          <cell r="A34" t="str">
            <v>DBNGP</v>
          </cell>
          <cell r="B34" t="str">
            <v>Dampier to Bunbury Natural Gas Pipeline</v>
          </cell>
          <cell r="C34">
            <v>0</v>
          </cell>
          <cell r="D34">
            <v>0</v>
          </cell>
          <cell r="F34">
            <v>0</v>
          </cell>
          <cell r="G34">
            <v>0</v>
          </cell>
          <cell r="I34">
            <v>0</v>
          </cell>
          <cell r="P34">
            <v>0</v>
          </cell>
        </row>
        <row r="35">
          <cell r="A35" t="str">
            <v>ZNew2</v>
          </cell>
          <cell r="C35">
            <v>0</v>
          </cell>
          <cell r="D35">
            <v>0</v>
          </cell>
          <cell r="F35">
            <v>0</v>
          </cell>
          <cell r="G35">
            <v>0</v>
          </cell>
          <cell r="I35">
            <v>0</v>
          </cell>
          <cell r="P35">
            <v>0</v>
          </cell>
        </row>
        <row r="36">
          <cell r="A36" t="str">
            <v>ZNew3</v>
          </cell>
          <cell r="C36">
            <v>0</v>
          </cell>
          <cell r="D36">
            <v>0</v>
          </cell>
          <cell r="F36">
            <v>0</v>
          </cell>
          <cell r="G36">
            <v>0</v>
          </cell>
          <cell r="I36">
            <v>0</v>
          </cell>
          <cell r="P36">
            <v>0</v>
          </cell>
        </row>
        <row r="37">
          <cell r="A37" t="str">
            <v>ConsEntry</v>
          </cell>
          <cell r="C37">
            <v>0</v>
          </cell>
          <cell r="D37">
            <v>-8998.3055155383154</v>
          </cell>
          <cell r="F37">
            <v>-8998.3055155383154</v>
          </cell>
          <cell r="G37">
            <v>0</v>
          </cell>
          <cell r="I37">
            <v>0</v>
          </cell>
          <cell r="J37">
            <v>0</v>
          </cell>
          <cell r="K37">
            <v>-5226</v>
          </cell>
          <cell r="M37">
            <v>-5226</v>
          </cell>
          <cell r="N37">
            <v>0</v>
          </cell>
          <cell r="P37">
            <v>0</v>
          </cell>
        </row>
        <row r="38">
          <cell r="A38" t="str">
            <v>Elim</v>
          </cell>
          <cell r="C38">
            <v>-465545.24414938112</v>
          </cell>
          <cell r="D38">
            <v>-280821.42389057961</v>
          </cell>
          <cell r="F38">
            <v>-280821.42389057961</v>
          </cell>
          <cell r="G38">
            <v>9.2086338554508984E-12</v>
          </cell>
          <cell r="I38">
            <v>9.2086338554508984E-12</v>
          </cell>
          <cell r="J38">
            <v>-420494.83126884926</v>
          </cell>
          <cell r="K38">
            <v>-228103.79524363176</v>
          </cell>
          <cell r="M38">
            <v>228103.79524363176</v>
          </cell>
          <cell r="N38">
            <v>0</v>
          </cell>
          <cell r="P38">
            <v>0</v>
          </cell>
        </row>
        <row r="39">
          <cell r="A39" t="str">
            <v>Adj_Assoc</v>
          </cell>
          <cell r="C39">
            <v>0</v>
          </cell>
          <cell r="D39">
            <v>0</v>
          </cell>
          <cell r="F39">
            <v>0</v>
          </cell>
          <cell r="G39">
            <v>0</v>
          </cell>
          <cell r="I39">
            <v>0</v>
          </cell>
          <cell r="P39">
            <v>0</v>
          </cell>
        </row>
        <row r="40">
          <cell r="A40" t="str">
            <v>Adj_AGN_ANH</v>
          </cell>
          <cell r="C40">
            <v>0</v>
          </cell>
          <cell r="D40">
            <v>0</v>
          </cell>
          <cell r="F40">
            <v>0</v>
          </cell>
          <cell r="G40">
            <v>0</v>
          </cell>
          <cell r="I40">
            <v>0</v>
          </cell>
          <cell r="P40">
            <v>0</v>
          </cell>
        </row>
        <row r="41">
          <cell r="A41" t="str">
            <v>Total</v>
          </cell>
          <cell r="C41">
            <v>1235083.9227256246</v>
          </cell>
          <cell r="D41">
            <v>361365.25894322607</v>
          </cell>
          <cell r="E41">
            <v>3999.999996</v>
          </cell>
          <cell r="F41">
            <v>365365.25893922604</v>
          </cell>
          <cell r="G41">
            <v>1.1368683772161603E-13</v>
          </cell>
          <cell r="H41">
            <v>3999.999996</v>
          </cell>
          <cell r="I41">
            <v>3999.9999960000005</v>
          </cell>
          <cell r="J41">
            <v>1206350.9575463098</v>
          </cell>
          <cell r="K41">
            <v>375020.06330705452</v>
          </cell>
          <cell r="L41">
            <v>0</v>
          </cell>
          <cell r="M41">
            <v>831227.65379431797</v>
          </cell>
          <cell r="N41">
            <v>-0.2817150712661487</v>
          </cell>
          <cell r="O41">
            <v>4000.0006470000003</v>
          </cell>
          <cell r="P41">
            <v>3999.7189319287345</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Intro_Oview_SC"/>
      <sheetName val="Diagrams_MS"/>
      <sheetName val="Keys_SSC"/>
      <sheetName val="Formats_&amp;_Styles_Key_BO"/>
      <sheetName val="Sheet_Naming_Key_BO"/>
      <sheetName val="Range_Naming_Key_BO"/>
      <sheetName val="Sens_OP_MS"/>
      <sheetName val="GA_SC"/>
      <sheetName val="GA"/>
      <sheetName val="Base_Ass_SC"/>
      <sheetName val="Rev_Base_FA"/>
      <sheetName val="Sens_Ass_SC"/>
      <sheetName val="Rev_Sens_FA"/>
      <sheetName val="Base_OP_SC"/>
      <sheetName val="Rev_Base_FO"/>
      <sheetName val="Sens_OP_SC"/>
      <sheetName val="Rev_Sens_FO"/>
      <sheetName val="Rev_Sum_BO"/>
      <sheetName val="Lookup_SC"/>
      <sheetName val="GL"/>
      <sheetName val="Rev_BL"/>
      <sheetName val="Appendix_SC"/>
      <sheetName val="Err_Chks_BO"/>
      <sheetName val="Sens_Chks_BO"/>
      <sheetName val="Alt_Chks_B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ow r="27">
          <cell r="I27">
            <v>6</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ow r="10">
          <cell r="C10" t="str">
            <v xml:space="preserve">2008 </v>
          </cell>
        </row>
        <row r="11">
          <cell r="C11" t="str">
            <v xml:space="preserve">2009 </v>
          </cell>
        </row>
        <row r="12">
          <cell r="C12" t="str">
            <v xml:space="preserve">2010 </v>
          </cell>
        </row>
        <row r="13">
          <cell r="C13" t="str">
            <v xml:space="preserve">2011 </v>
          </cell>
        </row>
        <row r="14">
          <cell r="C14" t="str">
            <v xml:space="preserve">2012 </v>
          </cell>
        </row>
        <row r="15">
          <cell r="C15" t="str">
            <v>Do not exclude</v>
          </cell>
        </row>
      </sheetData>
      <sheetData sheetId="23" refreshError="1"/>
      <sheetData sheetId="24" refreshError="1"/>
      <sheetData sheetId="25" refreshError="1"/>
      <sheetData sheetId="26"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GC"/>
      <sheetName val="Contents"/>
      <sheetName val="Formats_Styles_&amp;_Naming_Key_BO"/>
      <sheetName val="Ver_Log_BA"/>
      <sheetName val="DeltaFY_TA"/>
      <sheetName val="DeltaCY_TA"/>
      <sheetName val="CPI&amp;Int_FA"/>
      <sheetName val="GA"/>
      <sheetName val="RevMthly_FA"/>
      <sheetName val="RevQtrly_FA"/>
      <sheetName val="Volume_FA"/>
      <sheetName val="RevMisc_BA"/>
      <sheetName val="OpexMthly_FA"/>
      <sheetName val="OpexQtrly_FA"/>
      <sheetName val="CapexMthly_FA"/>
      <sheetName val="CapexQtrly_FA"/>
      <sheetName val="WACC_FA"/>
      <sheetName val="Reg_Opex_FA"/>
      <sheetName val="CarryOver_FA"/>
      <sheetName val="Reg_Capex_FA"/>
      <sheetName val="Tax_Wedge_FA"/>
      <sheetName val="Debt_BA"/>
      <sheetName val="Divs_NewEquity_FA"/>
      <sheetName val="Tax_FA"/>
      <sheetName val="Hist_Fin_Stmt_FA"/>
      <sheetName val="Eq_Val_FA"/>
      <sheetName val="Ent_Val_FA"/>
      <sheetName val="Valn_WACC_BA"/>
      <sheetName val="CapexMthly_FO"/>
      <sheetName val="CapexQtrly_FO"/>
      <sheetName val="CapexAnn_FO"/>
      <sheetName val="Capex_Subsidy_FO"/>
      <sheetName val="Depn_Exist_Asst_FA"/>
      <sheetName val="Depn_BA"/>
      <sheetName val="Depn_Bk_FO"/>
      <sheetName val="Depn_Tax_FO"/>
      <sheetName val="RegMisc_FA"/>
      <sheetName val="RAB_Bk_FO"/>
      <sheetName val="DebtDraw_FO"/>
      <sheetName val="DebtMthly_FO"/>
      <sheetName val="DebtSummMthly_FO"/>
      <sheetName val="DebtQtrly_FO"/>
      <sheetName val="DebtSummQtrly_FO"/>
      <sheetName val="ClassB_Divs_FO"/>
      <sheetName val="Tax_FO"/>
      <sheetName val="Reg_Rev_FO"/>
      <sheetName val="P&amp;LQtrly_FO"/>
      <sheetName val="P&amp;LAnn_FO"/>
      <sheetName val="CashFQtrly_FO"/>
      <sheetName val="CashFAnn_FO"/>
      <sheetName val="BalShtQtrly_FO"/>
      <sheetName val="BalShtAnn_FO"/>
      <sheetName val="Board_FO"/>
      <sheetName val="P&amp;LMthly_FO"/>
      <sheetName val="CashFMthly_FO"/>
      <sheetName val="BalShtMthly_FO"/>
      <sheetName val="Eq_Val_FO"/>
      <sheetName val="Ent_Val_FO"/>
      <sheetName val="ChartQtrly_FO"/>
      <sheetName val="ChartYrly_TO"/>
      <sheetName val="Ratings_BO"/>
      <sheetName val="Banks_BO"/>
      <sheetName val="Business_BO"/>
      <sheetName val="Err_Chks_BO"/>
      <sheetName val="Sens_Chks_BO"/>
      <sheetName val="Alt_Chks_BO"/>
      <sheetName val="GL"/>
    </sheetNames>
    <sheetDataSet>
      <sheetData sheetId="0"/>
      <sheetData sheetId="1"/>
      <sheetData sheetId="2"/>
      <sheetData sheetId="3"/>
      <sheetData sheetId="4"/>
      <sheetData sheetId="5"/>
      <sheetData sheetId="6"/>
      <sheetData sheetId="7">
        <row r="21">
          <cell r="H21">
            <v>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_Codes"/>
      <sheetName val="Cut Items"/>
      <sheetName val="Summary"/>
      <sheetName val="Publish"/>
      <sheetName val="TotalMN"/>
      <sheetName val="SupplyRegs"/>
      <sheetName val="Burwood"/>
      <sheetName val="Moorabbin"/>
      <sheetName val="Pipeworks"/>
      <sheetName val="Metering_GasSpec"/>
      <sheetName val="seasonalisation Table"/>
    </sheetNames>
    <sheetDataSet>
      <sheetData sheetId="0" refreshError="1">
        <row r="6">
          <cell r="H6">
            <v>5</v>
          </cell>
        </row>
        <row r="7">
          <cell r="H7">
            <v>3</v>
          </cell>
        </row>
        <row r="9">
          <cell r="H9">
            <v>0.11</v>
          </cell>
        </row>
        <row r="11">
          <cell r="H11">
            <v>2004</v>
          </cell>
        </row>
        <row r="13">
          <cell r="H13">
            <v>2002</v>
          </cell>
        </row>
        <row r="17">
          <cell r="H17">
            <v>1.4999999999999999E-2</v>
          </cell>
        </row>
      </sheetData>
      <sheetData sheetId="1" refreshError="1"/>
      <sheetData sheetId="2" refreshError="1"/>
      <sheetData sheetId="3" refreshError="1">
        <row r="10">
          <cell r="C10" t="str">
            <v>Supply Regs</v>
          </cell>
          <cell r="D10">
            <v>0</v>
          </cell>
          <cell r="E10">
            <v>0</v>
          </cell>
          <cell r="F10">
            <v>263.07000000000005</v>
          </cell>
          <cell r="G10">
            <v>326.34000000000003</v>
          </cell>
          <cell r="H10">
            <v>0</v>
          </cell>
          <cell r="I10">
            <v>511.71000000000004</v>
          </cell>
          <cell r="J10">
            <v>0</v>
          </cell>
          <cell r="K10">
            <v>1101.1200000000001</v>
          </cell>
        </row>
        <row r="12">
          <cell r="C12" t="str">
            <v>Metering</v>
          </cell>
          <cell r="D12">
            <v>0</v>
          </cell>
          <cell r="E12">
            <v>0</v>
          </cell>
          <cell r="F12">
            <v>0</v>
          </cell>
          <cell r="G12">
            <v>0</v>
          </cell>
          <cell r="H12">
            <v>0</v>
          </cell>
          <cell r="I12">
            <v>0</v>
          </cell>
          <cell r="J12" t="e">
            <v>#REF!</v>
          </cell>
          <cell r="K12" t="e">
            <v>#REF!</v>
          </cell>
        </row>
        <row r="13">
          <cell r="C13" t="str">
            <v>Pipeworks</v>
          </cell>
          <cell r="D13">
            <v>0</v>
          </cell>
          <cell r="E13">
            <v>0</v>
          </cell>
          <cell r="F13">
            <v>2275</v>
          </cell>
          <cell r="G13">
            <v>0</v>
          </cell>
          <cell r="H13">
            <v>0</v>
          </cell>
          <cell r="I13">
            <v>8509.7000000000007</v>
          </cell>
          <cell r="J13">
            <v>0</v>
          </cell>
          <cell r="K13">
            <v>10784.7</v>
          </cell>
        </row>
        <row r="14">
          <cell r="C14" t="str">
            <v xml:space="preserve">  Burwood</v>
          </cell>
          <cell r="D14">
            <v>293.04000000000008</v>
          </cell>
          <cell r="E14">
            <v>0</v>
          </cell>
          <cell r="F14">
            <v>765.5</v>
          </cell>
          <cell r="G14">
            <v>0</v>
          </cell>
          <cell r="H14">
            <v>0</v>
          </cell>
          <cell r="I14">
            <v>0</v>
          </cell>
          <cell r="J14">
            <v>0</v>
          </cell>
          <cell r="K14">
            <v>1058.54</v>
          </cell>
        </row>
        <row r="15">
          <cell r="C15" t="str">
            <v xml:space="preserve">  Moorabbin</v>
          </cell>
          <cell r="D15">
            <v>113.22000000000001</v>
          </cell>
          <cell r="E15">
            <v>0</v>
          </cell>
          <cell r="F15">
            <v>541.68000000000006</v>
          </cell>
          <cell r="G15">
            <v>0</v>
          </cell>
          <cell r="H15">
            <v>0</v>
          </cell>
          <cell r="I15">
            <v>0</v>
          </cell>
          <cell r="J15">
            <v>0</v>
          </cell>
          <cell r="K15">
            <v>654.90000000000009</v>
          </cell>
        </row>
        <row r="17">
          <cell r="C17" t="str">
            <v>Distribution Total</v>
          </cell>
          <cell r="D17">
            <v>406.2600000000001</v>
          </cell>
          <cell r="E17">
            <v>0</v>
          </cell>
          <cell r="F17">
            <v>3582.1800000000003</v>
          </cell>
          <cell r="G17">
            <v>0</v>
          </cell>
          <cell r="H17">
            <v>0</v>
          </cell>
          <cell r="I17">
            <v>8509.7000000000007</v>
          </cell>
          <cell r="J17">
            <v>130.98000000000002</v>
          </cell>
          <cell r="K17">
            <v>12629.12</v>
          </cell>
        </row>
        <row r="19">
          <cell r="C19" t="str">
            <v>2004 Total</v>
          </cell>
          <cell r="D19">
            <v>406.2600000000001</v>
          </cell>
          <cell r="E19">
            <v>0</v>
          </cell>
          <cell r="F19">
            <v>3845.2500000000005</v>
          </cell>
          <cell r="G19">
            <v>326.34000000000003</v>
          </cell>
          <cell r="H19">
            <v>0</v>
          </cell>
          <cell r="I19">
            <v>9021.41</v>
          </cell>
          <cell r="J19" t="e">
            <v>#REF!</v>
          </cell>
          <cell r="K19" t="e">
            <v>#REF!</v>
          </cell>
        </row>
        <row r="29">
          <cell r="N29" t="str">
            <v xml:space="preserve"> ASSET REPLACEMENT CAPITAL</v>
          </cell>
          <cell r="P29">
            <v>495.61500000000001</v>
          </cell>
          <cell r="Q29">
            <v>52.880400000000002</v>
          </cell>
          <cell r="R29">
            <v>70.085400000000007</v>
          </cell>
          <cell r="S29">
            <v>61.738200000000006</v>
          </cell>
          <cell r="T29">
            <v>36.741000000000007</v>
          </cell>
          <cell r="U29">
            <v>93.018000000000015</v>
          </cell>
          <cell r="V29">
            <v>55.278000000000006</v>
          </cell>
          <cell r="W29">
            <v>16.738800000000001</v>
          </cell>
          <cell r="X29">
            <v>12.0768</v>
          </cell>
          <cell r="Y29">
            <v>12.0768</v>
          </cell>
          <cell r="Z29">
            <v>12.0768</v>
          </cell>
          <cell r="AA29">
            <v>37.962000000000003</v>
          </cell>
          <cell r="AB29">
            <v>34.942800000000005</v>
          </cell>
        </row>
        <row r="31">
          <cell r="N31" t="str">
            <v>REGULATOR RENEWALS</v>
          </cell>
          <cell r="P31">
            <v>298.58999999999997</v>
          </cell>
          <cell r="Q31">
            <v>52.880400000000002</v>
          </cell>
          <cell r="R31">
            <v>70.085400000000007</v>
          </cell>
          <cell r="S31">
            <v>61.738200000000006</v>
          </cell>
          <cell r="T31">
            <v>25.308000000000003</v>
          </cell>
          <cell r="U31">
            <v>37.962000000000003</v>
          </cell>
          <cell r="V31">
            <v>50.616000000000007</v>
          </cell>
          <cell r="W31">
            <v>0</v>
          </cell>
          <cell r="X31">
            <v>0</v>
          </cell>
          <cell r="Y31">
            <v>0</v>
          </cell>
          <cell r="Z31">
            <v>0</v>
          </cell>
          <cell r="AA31">
            <v>0</v>
          </cell>
          <cell r="AB31">
            <v>0</v>
          </cell>
        </row>
        <row r="32">
          <cell r="N32" t="str">
            <v>Supply Regs</v>
          </cell>
          <cell r="P32">
            <v>298.58999999999997</v>
          </cell>
          <cell r="Q32">
            <v>52.880400000000002</v>
          </cell>
          <cell r="R32">
            <v>70.085400000000007</v>
          </cell>
          <cell r="S32">
            <v>61.738200000000006</v>
          </cell>
          <cell r="T32">
            <v>25.308000000000003</v>
          </cell>
          <cell r="U32">
            <v>37.962000000000003</v>
          </cell>
          <cell r="V32">
            <v>50.616000000000007</v>
          </cell>
          <cell r="W32">
            <v>0</v>
          </cell>
          <cell r="X32">
            <v>0</v>
          </cell>
          <cell r="Y32">
            <v>0</v>
          </cell>
          <cell r="Z32">
            <v>0</v>
          </cell>
          <cell r="AA32">
            <v>0</v>
          </cell>
          <cell r="AB32">
            <v>0</v>
          </cell>
        </row>
        <row r="34">
          <cell r="N34" t="str">
            <v>ANCILIARY EQUIPMENT RENEWAL</v>
          </cell>
          <cell r="P34">
            <v>197.02500000000006</v>
          </cell>
          <cell r="Q34">
            <v>0</v>
          </cell>
          <cell r="R34">
            <v>0</v>
          </cell>
          <cell r="S34">
            <v>0</v>
          </cell>
          <cell r="T34">
            <v>11.433000000000002</v>
          </cell>
          <cell r="U34">
            <v>55.056000000000012</v>
          </cell>
          <cell r="V34">
            <v>4.6620000000000008</v>
          </cell>
          <cell r="W34">
            <v>16.738800000000001</v>
          </cell>
          <cell r="X34">
            <v>12.0768</v>
          </cell>
          <cell r="Y34">
            <v>12.0768</v>
          </cell>
          <cell r="Z34">
            <v>12.0768</v>
          </cell>
          <cell r="AA34">
            <v>37.962000000000003</v>
          </cell>
          <cell r="AB34">
            <v>34.942800000000005</v>
          </cell>
        </row>
        <row r="35">
          <cell r="N35" t="str">
            <v>Supply Regs</v>
          </cell>
          <cell r="P35">
            <v>197.02500000000006</v>
          </cell>
          <cell r="Q35">
            <v>0</v>
          </cell>
          <cell r="R35">
            <v>0</v>
          </cell>
          <cell r="S35">
            <v>0</v>
          </cell>
          <cell r="T35">
            <v>11.433000000000002</v>
          </cell>
          <cell r="U35">
            <v>55.056000000000012</v>
          </cell>
          <cell r="V35">
            <v>4.6620000000000008</v>
          </cell>
          <cell r="W35">
            <v>16.738800000000001</v>
          </cell>
          <cell r="X35">
            <v>12.0768</v>
          </cell>
          <cell r="Y35">
            <v>12.0768</v>
          </cell>
          <cell r="Z35">
            <v>12.0768</v>
          </cell>
          <cell r="AA35">
            <v>37.962000000000003</v>
          </cell>
          <cell r="AB35">
            <v>34.942800000000005</v>
          </cell>
        </row>
        <row r="37">
          <cell r="N37" t="str">
            <v xml:space="preserve"> DEMAND CAPITAL</v>
          </cell>
          <cell r="P37">
            <v>264.18000000000006</v>
          </cell>
          <cell r="Q37">
            <v>7.1040000000000019</v>
          </cell>
          <cell r="R37">
            <v>39.183000000000007</v>
          </cell>
          <cell r="S37">
            <v>55.722000000000008</v>
          </cell>
          <cell r="T37">
            <v>80.364000000000004</v>
          </cell>
          <cell r="U37">
            <v>48.728999999999999</v>
          </cell>
          <cell r="V37">
            <v>14.430000000000001</v>
          </cell>
          <cell r="W37">
            <v>2.2200000000000002</v>
          </cell>
          <cell r="X37">
            <v>4.4400000000000004</v>
          </cell>
          <cell r="Y37">
            <v>4.4400000000000004</v>
          </cell>
          <cell r="Z37">
            <v>4.4400000000000004</v>
          </cell>
          <cell r="AA37">
            <v>2.2200000000000002</v>
          </cell>
          <cell r="AB37">
            <v>0.88800000000000012</v>
          </cell>
        </row>
        <row r="39">
          <cell r="N39" t="str">
            <v>DD UPGRADE DISTRICT REGULATOR</v>
          </cell>
          <cell r="P39">
            <v>0</v>
          </cell>
          <cell r="Q39">
            <v>0</v>
          </cell>
          <cell r="R39">
            <v>0</v>
          </cell>
          <cell r="S39">
            <v>0</v>
          </cell>
          <cell r="T39">
            <v>0</v>
          </cell>
          <cell r="U39">
            <v>0</v>
          </cell>
          <cell r="V39">
            <v>0</v>
          </cell>
          <cell r="W39">
            <v>0</v>
          </cell>
          <cell r="X39">
            <v>0</v>
          </cell>
          <cell r="Y39">
            <v>0</v>
          </cell>
          <cell r="Z39">
            <v>0</v>
          </cell>
          <cell r="AA39">
            <v>0</v>
          </cell>
          <cell r="AB39">
            <v>0</v>
          </cell>
        </row>
        <row r="40">
          <cell r="N40" t="str">
            <v>Supply Regs</v>
          </cell>
          <cell r="P40">
            <v>0</v>
          </cell>
          <cell r="Q40">
            <v>0</v>
          </cell>
          <cell r="R40">
            <v>0</v>
          </cell>
          <cell r="S40">
            <v>0</v>
          </cell>
          <cell r="T40">
            <v>0</v>
          </cell>
          <cell r="U40">
            <v>0</v>
          </cell>
          <cell r="V40">
            <v>0</v>
          </cell>
          <cell r="W40">
            <v>0</v>
          </cell>
          <cell r="X40">
            <v>0</v>
          </cell>
          <cell r="Y40">
            <v>0</v>
          </cell>
          <cell r="Z40">
            <v>0</v>
          </cell>
          <cell r="AA40">
            <v>0</v>
          </cell>
          <cell r="AB40">
            <v>0</v>
          </cell>
        </row>
        <row r="42">
          <cell r="N42" t="str">
            <v>DF UPGRADE FIELD REGULATOR</v>
          </cell>
          <cell r="P42">
            <v>264.18000000000006</v>
          </cell>
          <cell r="Q42">
            <v>7.1040000000000019</v>
          </cell>
          <cell r="R42">
            <v>39.183000000000007</v>
          </cell>
          <cell r="S42">
            <v>55.722000000000008</v>
          </cell>
          <cell r="T42">
            <v>80.364000000000004</v>
          </cell>
          <cell r="U42">
            <v>48.728999999999999</v>
          </cell>
          <cell r="V42">
            <v>14.430000000000001</v>
          </cell>
          <cell r="W42">
            <v>2.2200000000000002</v>
          </cell>
          <cell r="X42">
            <v>4.4400000000000004</v>
          </cell>
          <cell r="Y42">
            <v>4.4400000000000004</v>
          </cell>
          <cell r="Z42">
            <v>4.4400000000000004</v>
          </cell>
          <cell r="AA42">
            <v>2.2200000000000002</v>
          </cell>
          <cell r="AB42">
            <v>0.88800000000000012</v>
          </cell>
        </row>
        <row r="43">
          <cell r="N43" t="str">
            <v>Supply Regs</v>
          </cell>
          <cell r="P43">
            <v>264.18000000000006</v>
          </cell>
          <cell r="Q43">
            <v>7.1040000000000019</v>
          </cell>
          <cell r="R43">
            <v>39.183000000000007</v>
          </cell>
          <cell r="S43">
            <v>55.722000000000008</v>
          </cell>
          <cell r="T43">
            <v>80.364000000000004</v>
          </cell>
          <cell r="U43">
            <v>48.728999999999999</v>
          </cell>
          <cell r="V43">
            <v>14.430000000000001</v>
          </cell>
          <cell r="W43">
            <v>2.2200000000000002</v>
          </cell>
          <cell r="X43">
            <v>4.4400000000000004</v>
          </cell>
          <cell r="Y43">
            <v>4.4400000000000004</v>
          </cell>
          <cell r="Z43">
            <v>4.4400000000000004</v>
          </cell>
          <cell r="AA43">
            <v>2.2200000000000002</v>
          </cell>
          <cell r="AB43">
            <v>0.88800000000000012</v>
          </cell>
        </row>
        <row r="45">
          <cell r="N45" t="str">
            <v xml:space="preserve"> PERFORMANCE CAPITAL</v>
          </cell>
          <cell r="P45">
            <v>326.34000000000015</v>
          </cell>
          <cell r="Q45">
            <v>16.317000000000007</v>
          </cell>
          <cell r="R45">
            <v>16.317000000000007</v>
          </cell>
          <cell r="S45">
            <v>16.317000000000007</v>
          </cell>
          <cell r="T45">
            <v>16.317000000000007</v>
          </cell>
          <cell r="U45">
            <v>32.634000000000015</v>
          </cell>
          <cell r="V45">
            <v>32.634000000000015</v>
          </cell>
          <cell r="W45">
            <v>32.634000000000015</v>
          </cell>
          <cell r="X45">
            <v>32.634000000000015</v>
          </cell>
          <cell r="Y45">
            <v>32.634000000000015</v>
          </cell>
          <cell r="Z45">
            <v>32.634000000000015</v>
          </cell>
          <cell r="AA45">
            <v>32.634000000000015</v>
          </cell>
          <cell r="AB45">
            <v>32.634000000000015</v>
          </cell>
        </row>
        <row r="47">
          <cell r="N47" t="str">
            <v>PS SCADA MONITORING &amp; CONTROL</v>
          </cell>
          <cell r="P47">
            <v>326.34000000000015</v>
          </cell>
          <cell r="Q47">
            <v>16.317000000000007</v>
          </cell>
          <cell r="R47">
            <v>16.317000000000007</v>
          </cell>
          <cell r="S47">
            <v>16.317000000000007</v>
          </cell>
          <cell r="T47">
            <v>16.317000000000007</v>
          </cell>
          <cell r="U47">
            <v>32.634000000000015</v>
          </cell>
          <cell r="V47">
            <v>32.634000000000015</v>
          </cell>
          <cell r="W47">
            <v>32.634000000000015</v>
          </cell>
          <cell r="X47">
            <v>32.634000000000015</v>
          </cell>
          <cell r="Y47">
            <v>32.634000000000015</v>
          </cell>
          <cell r="Z47">
            <v>32.634000000000015</v>
          </cell>
          <cell r="AA47">
            <v>32.634000000000015</v>
          </cell>
          <cell r="AB47">
            <v>32.634000000000015</v>
          </cell>
        </row>
        <row r="48">
          <cell r="N48" t="str">
            <v>Supply Regs</v>
          </cell>
          <cell r="P48">
            <v>326.34000000000015</v>
          </cell>
          <cell r="Q48">
            <v>16.317000000000007</v>
          </cell>
          <cell r="R48">
            <v>16.317000000000007</v>
          </cell>
          <cell r="S48">
            <v>16.317000000000007</v>
          </cell>
          <cell r="T48">
            <v>16.317000000000007</v>
          </cell>
          <cell r="U48">
            <v>32.634000000000015</v>
          </cell>
          <cell r="V48">
            <v>32.634000000000015</v>
          </cell>
          <cell r="W48">
            <v>32.634000000000015</v>
          </cell>
          <cell r="X48">
            <v>32.634000000000015</v>
          </cell>
          <cell r="Y48">
            <v>32.634000000000015</v>
          </cell>
          <cell r="Z48">
            <v>32.634000000000015</v>
          </cell>
          <cell r="AA48">
            <v>32.634000000000015</v>
          </cell>
          <cell r="AB48">
            <v>32.634000000000015</v>
          </cell>
        </row>
        <row r="50">
          <cell r="N50" t="str">
            <v>RECOVERABLE WORKS</v>
          </cell>
          <cell r="P50">
            <v>0</v>
          </cell>
          <cell r="Q50">
            <v>0</v>
          </cell>
          <cell r="R50">
            <v>0</v>
          </cell>
          <cell r="S50">
            <v>0</v>
          </cell>
          <cell r="T50">
            <v>0</v>
          </cell>
          <cell r="U50">
            <v>0</v>
          </cell>
          <cell r="V50">
            <v>0</v>
          </cell>
          <cell r="W50">
            <v>0</v>
          </cell>
          <cell r="X50">
            <v>0</v>
          </cell>
          <cell r="Y50">
            <v>0</v>
          </cell>
          <cell r="Z50">
            <v>0</v>
          </cell>
          <cell r="AA50">
            <v>0</v>
          </cell>
          <cell r="AB50">
            <v>0</v>
          </cell>
        </row>
        <row r="52">
          <cell r="N52" t="str">
            <v>RELOCATION OF FIELD REGS</v>
          </cell>
          <cell r="P52">
            <v>0</v>
          </cell>
          <cell r="Q52">
            <v>0</v>
          </cell>
          <cell r="R52">
            <v>0</v>
          </cell>
          <cell r="S52">
            <v>0</v>
          </cell>
          <cell r="T52">
            <v>0</v>
          </cell>
          <cell r="U52">
            <v>0</v>
          </cell>
          <cell r="V52">
            <v>0</v>
          </cell>
          <cell r="W52">
            <v>0</v>
          </cell>
          <cell r="X52">
            <v>0</v>
          </cell>
          <cell r="Y52">
            <v>0</v>
          </cell>
          <cell r="Z52">
            <v>0</v>
          </cell>
          <cell r="AA52">
            <v>0</v>
          </cell>
          <cell r="AB52">
            <v>0</v>
          </cell>
        </row>
        <row r="53">
          <cell r="N53" t="str">
            <v>Supply Regs</v>
          </cell>
          <cell r="P53">
            <v>0</v>
          </cell>
          <cell r="Q53">
            <v>0</v>
          </cell>
          <cell r="R53">
            <v>0</v>
          </cell>
          <cell r="S53">
            <v>0</v>
          </cell>
          <cell r="T53">
            <v>0</v>
          </cell>
          <cell r="U53">
            <v>0</v>
          </cell>
          <cell r="V53">
            <v>0</v>
          </cell>
          <cell r="W53">
            <v>0</v>
          </cell>
          <cell r="X53">
            <v>0</v>
          </cell>
          <cell r="Y53">
            <v>0</v>
          </cell>
          <cell r="Z53">
            <v>0</v>
          </cell>
          <cell r="AA53">
            <v>0</v>
          </cell>
          <cell r="AB53">
            <v>0</v>
          </cell>
        </row>
        <row r="54">
          <cell r="C54" t="str">
            <v>2003 Budget</v>
          </cell>
          <cell r="G54">
            <v>31513.813516795635</v>
          </cell>
        </row>
        <row r="55">
          <cell r="C55" t="str">
            <v>MAINS RENEWALS - Pipeworks deferred to 2004</v>
          </cell>
          <cell r="H55">
            <v>-2302.8570266068127</v>
          </cell>
          <cell r="N55" t="str">
            <v>TOTAL SUPPLY REGS</v>
          </cell>
          <cell r="P55">
            <v>1086.1350000000002</v>
          </cell>
          <cell r="Q55">
            <v>76.301400000000015</v>
          </cell>
          <cell r="R55">
            <v>125.58540000000002</v>
          </cell>
          <cell r="S55">
            <v>133.77720000000002</v>
          </cell>
          <cell r="T55">
            <v>133.42200000000003</v>
          </cell>
          <cell r="U55">
            <v>174.38100000000003</v>
          </cell>
          <cell r="V55">
            <v>102.34200000000001</v>
          </cell>
          <cell r="W55">
            <v>51.592800000000011</v>
          </cell>
          <cell r="X55">
            <v>49.150800000000011</v>
          </cell>
          <cell r="Y55">
            <v>49.150800000000011</v>
          </cell>
          <cell r="Z55">
            <v>49.150800000000011</v>
          </cell>
          <cell r="AA55">
            <v>72.816000000000017</v>
          </cell>
          <cell r="AB55">
            <v>68.464800000000025</v>
          </cell>
        </row>
        <row r="56">
          <cell r="C56" t="str">
            <v>RENEW SERVICES - increase in quantities &amp; price</v>
          </cell>
          <cell r="G56">
            <v>2188.6836010817242</v>
          </cell>
        </row>
        <row r="57">
          <cell r="C57" t="str">
            <v>INSTALL &amp; RELOCATE REGULATOR ASSEMBLY</v>
          </cell>
          <cell r="G57">
            <v>195.79051191703206</v>
          </cell>
        </row>
        <row r="58">
          <cell r="C58" t="str">
            <v>MAINS EXTENSION TIE INS - increase quantity of small mains ext</v>
          </cell>
          <cell r="G58">
            <v>164.86907185920001</v>
          </cell>
          <cell r="N58" t="str">
            <v xml:space="preserve"> ASSET REPLACEMENT  </v>
          </cell>
          <cell r="P58">
            <v>8509.6999999999989</v>
          </cell>
          <cell r="Q58">
            <v>96.889999999999986</v>
          </cell>
          <cell r="R58">
            <v>179.41</v>
          </cell>
          <cell r="S58">
            <v>400.40999999999997</v>
          </cell>
          <cell r="T58">
            <v>400.40999999999997</v>
          </cell>
          <cell r="U58">
            <v>786.45299999999997</v>
          </cell>
          <cell r="V58">
            <v>861.45299999999997</v>
          </cell>
          <cell r="W58">
            <v>1411.9459999999999</v>
          </cell>
          <cell r="X58">
            <v>1336.9459999999999</v>
          </cell>
          <cell r="Y58">
            <v>942.55700000000002</v>
          </cell>
          <cell r="Z58">
            <v>942.55700000000002</v>
          </cell>
          <cell r="AA58">
            <v>575.33400000000006</v>
          </cell>
          <cell r="AB58">
            <v>575.33400000000006</v>
          </cell>
        </row>
        <row r="60">
          <cell r="N60" t="str">
            <v>RM MAINS RENEWALS</v>
          </cell>
          <cell r="P60">
            <v>0</v>
          </cell>
          <cell r="Q60">
            <v>0</v>
          </cell>
          <cell r="R60">
            <v>0</v>
          </cell>
          <cell r="S60">
            <v>0</v>
          </cell>
          <cell r="T60">
            <v>0</v>
          </cell>
          <cell r="U60">
            <v>0</v>
          </cell>
          <cell r="V60">
            <v>0</v>
          </cell>
          <cell r="W60">
            <v>0</v>
          </cell>
          <cell r="X60">
            <v>0</v>
          </cell>
          <cell r="Y60">
            <v>0</v>
          </cell>
          <cell r="Z60">
            <v>0</v>
          </cell>
          <cell r="AA60">
            <v>0</v>
          </cell>
          <cell r="AB60">
            <v>0</v>
          </cell>
        </row>
        <row r="61">
          <cell r="N61" t="str">
            <v xml:space="preserve">     Burwood</v>
          </cell>
          <cell r="P61">
            <v>0</v>
          </cell>
          <cell r="Q61">
            <v>0</v>
          </cell>
          <cell r="R61">
            <v>0</v>
          </cell>
          <cell r="S61">
            <v>0</v>
          </cell>
          <cell r="T61">
            <v>0</v>
          </cell>
          <cell r="U61">
            <v>0</v>
          </cell>
          <cell r="V61">
            <v>0</v>
          </cell>
          <cell r="W61">
            <v>0</v>
          </cell>
          <cell r="X61">
            <v>0</v>
          </cell>
          <cell r="Y61">
            <v>0</v>
          </cell>
          <cell r="Z61">
            <v>0</v>
          </cell>
          <cell r="AA61">
            <v>0</v>
          </cell>
          <cell r="AB61">
            <v>0</v>
          </cell>
        </row>
        <row r="62">
          <cell r="N62" t="str">
            <v xml:space="preserve">     Moorabbin</v>
          </cell>
          <cell r="P62">
            <v>0</v>
          </cell>
          <cell r="Q62">
            <v>0</v>
          </cell>
          <cell r="R62">
            <v>0</v>
          </cell>
          <cell r="S62">
            <v>0</v>
          </cell>
          <cell r="T62">
            <v>0</v>
          </cell>
          <cell r="U62">
            <v>0</v>
          </cell>
          <cell r="V62">
            <v>0</v>
          </cell>
          <cell r="W62">
            <v>0</v>
          </cell>
          <cell r="X62">
            <v>0</v>
          </cell>
          <cell r="Y62">
            <v>0</v>
          </cell>
          <cell r="Z62">
            <v>0</v>
          </cell>
          <cell r="AA62">
            <v>0</v>
          </cell>
          <cell r="AB62">
            <v>0</v>
          </cell>
        </row>
        <row r="64">
          <cell r="N64" t="str">
            <v>RR RENEW SERVICES</v>
          </cell>
          <cell r="P64">
            <v>0</v>
          </cell>
          <cell r="Q64">
            <v>0</v>
          </cell>
          <cell r="R64">
            <v>0</v>
          </cell>
          <cell r="S64">
            <v>0</v>
          </cell>
          <cell r="T64">
            <v>0</v>
          </cell>
          <cell r="U64">
            <v>0</v>
          </cell>
          <cell r="V64">
            <v>0</v>
          </cell>
          <cell r="W64">
            <v>0</v>
          </cell>
          <cell r="X64">
            <v>0</v>
          </cell>
          <cell r="Y64">
            <v>0</v>
          </cell>
          <cell r="Z64">
            <v>0</v>
          </cell>
          <cell r="AA64">
            <v>0</v>
          </cell>
          <cell r="AB64">
            <v>0</v>
          </cell>
        </row>
        <row r="65">
          <cell r="N65" t="str">
            <v xml:space="preserve">     Burwood</v>
          </cell>
          <cell r="P65">
            <v>0</v>
          </cell>
          <cell r="Q65">
            <v>0</v>
          </cell>
          <cell r="R65">
            <v>0</v>
          </cell>
          <cell r="S65">
            <v>0</v>
          </cell>
          <cell r="T65">
            <v>0</v>
          </cell>
          <cell r="U65">
            <v>0</v>
          </cell>
          <cell r="V65">
            <v>0</v>
          </cell>
          <cell r="W65">
            <v>0</v>
          </cell>
          <cell r="X65">
            <v>0</v>
          </cell>
          <cell r="Y65">
            <v>0</v>
          </cell>
          <cell r="Z65">
            <v>0</v>
          </cell>
          <cell r="AA65">
            <v>0</v>
          </cell>
          <cell r="AB65">
            <v>0</v>
          </cell>
        </row>
        <row r="66">
          <cell r="N66" t="str">
            <v xml:space="preserve">     Moorabbin</v>
          </cell>
          <cell r="P66">
            <v>0</v>
          </cell>
          <cell r="Q66">
            <v>0</v>
          </cell>
          <cell r="R66">
            <v>0</v>
          </cell>
          <cell r="S66">
            <v>0</v>
          </cell>
          <cell r="T66">
            <v>0</v>
          </cell>
          <cell r="U66">
            <v>0</v>
          </cell>
          <cell r="V66">
            <v>0</v>
          </cell>
          <cell r="W66">
            <v>0</v>
          </cell>
          <cell r="X66">
            <v>0</v>
          </cell>
          <cell r="Y66">
            <v>0</v>
          </cell>
          <cell r="Z66">
            <v>0</v>
          </cell>
          <cell r="AA66">
            <v>0</v>
          </cell>
          <cell r="AB66">
            <v>0</v>
          </cell>
        </row>
        <row r="68">
          <cell r="N68" t="str">
            <v>RENEW I &amp; C REGULATORS</v>
          </cell>
          <cell r="P68">
            <v>0</v>
          </cell>
          <cell r="Q68">
            <v>0</v>
          </cell>
          <cell r="R68">
            <v>0</v>
          </cell>
          <cell r="S68">
            <v>0</v>
          </cell>
          <cell r="T68">
            <v>0</v>
          </cell>
          <cell r="U68">
            <v>0</v>
          </cell>
          <cell r="V68">
            <v>0</v>
          </cell>
          <cell r="W68">
            <v>0</v>
          </cell>
          <cell r="X68">
            <v>0</v>
          </cell>
          <cell r="Y68">
            <v>0</v>
          </cell>
          <cell r="Z68">
            <v>0</v>
          </cell>
          <cell r="AA68">
            <v>0</v>
          </cell>
          <cell r="AB68">
            <v>0</v>
          </cell>
        </row>
        <row r="69">
          <cell r="N69" t="str">
            <v xml:space="preserve">     Burwood</v>
          </cell>
          <cell r="P69">
            <v>0</v>
          </cell>
          <cell r="Q69">
            <v>0</v>
          </cell>
          <cell r="R69">
            <v>0</v>
          </cell>
          <cell r="S69">
            <v>0</v>
          </cell>
          <cell r="T69">
            <v>0</v>
          </cell>
          <cell r="U69">
            <v>0</v>
          </cell>
          <cell r="V69">
            <v>0</v>
          </cell>
          <cell r="W69">
            <v>0</v>
          </cell>
          <cell r="X69">
            <v>0</v>
          </cell>
          <cell r="Y69">
            <v>0</v>
          </cell>
          <cell r="Z69">
            <v>0</v>
          </cell>
          <cell r="AA69">
            <v>0</v>
          </cell>
          <cell r="AB69">
            <v>0</v>
          </cell>
        </row>
        <row r="70">
          <cell r="N70" t="str">
            <v xml:space="preserve">     Moorabbin</v>
          </cell>
          <cell r="P70">
            <v>0</v>
          </cell>
          <cell r="Q70">
            <v>0</v>
          </cell>
          <cell r="R70">
            <v>0</v>
          </cell>
          <cell r="S70">
            <v>0</v>
          </cell>
          <cell r="T70">
            <v>0</v>
          </cell>
          <cell r="U70">
            <v>0</v>
          </cell>
          <cell r="V70">
            <v>0</v>
          </cell>
          <cell r="W70">
            <v>0</v>
          </cell>
          <cell r="X70">
            <v>0</v>
          </cell>
          <cell r="Y70">
            <v>0</v>
          </cell>
          <cell r="Z70">
            <v>0</v>
          </cell>
          <cell r="AA70">
            <v>0</v>
          </cell>
          <cell r="AB70">
            <v>0</v>
          </cell>
        </row>
        <row r="72">
          <cell r="N72" t="str">
            <v>CUSTOMER INITIATED CAPITAL</v>
          </cell>
          <cell r="P72">
            <v>0</v>
          </cell>
          <cell r="Q72">
            <v>0</v>
          </cell>
          <cell r="R72">
            <v>0</v>
          </cell>
          <cell r="S72">
            <v>0</v>
          </cell>
          <cell r="T72">
            <v>0</v>
          </cell>
          <cell r="U72">
            <v>0</v>
          </cell>
          <cell r="V72">
            <v>0</v>
          </cell>
          <cell r="W72">
            <v>0</v>
          </cell>
          <cell r="X72">
            <v>0</v>
          </cell>
          <cell r="Y72">
            <v>0</v>
          </cell>
          <cell r="Z72">
            <v>0</v>
          </cell>
          <cell r="AA72">
            <v>0</v>
          </cell>
          <cell r="AB72">
            <v>0</v>
          </cell>
        </row>
        <row r="74">
          <cell r="N74" t="str">
            <v>CA INSTALL &amp; RELOCATE REG ASSEMBLY</v>
          </cell>
          <cell r="P74">
            <v>0</v>
          </cell>
          <cell r="Q74">
            <v>0</v>
          </cell>
          <cell r="R74">
            <v>0</v>
          </cell>
          <cell r="S74">
            <v>0</v>
          </cell>
          <cell r="T74">
            <v>0</v>
          </cell>
          <cell r="U74">
            <v>0</v>
          </cell>
          <cell r="V74">
            <v>0</v>
          </cell>
          <cell r="W74">
            <v>0</v>
          </cell>
          <cell r="X74">
            <v>0</v>
          </cell>
          <cell r="Y74">
            <v>0</v>
          </cell>
          <cell r="Z74">
            <v>0</v>
          </cell>
          <cell r="AA74">
            <v>0</v>
          </cell>
          <cell r="AB74">
            <v>0</v>
          </cell>
        </row>
        <row r="75">
          <cell r="N75" t="str">
            <v xml:space="preserve">     Burwood</v>
          </cell>
          <cell r="P75">
            <v>0</v>
          </cell>
          <cell r="Q75">
            <v>0</v>
          </cell>
          <cell r="R75">
            <v>0</v>
          </cell>
          <cell r="S75">
            <v>0</v>
          </cell>
          <cell r="T75">
            <v>0</v>
          </cell>
          <cell r="U75">
            <v>0</v>
          </cell>
          <cell r="V75">
            <v>0</v>
          </cell>
          <cell r="W75">
            <v>0</v>
          </cell>
          <cell r="X75">
            <v>0</v>
          </cell>
          <cell r="Y75">
            <v>0</v>
          </cell>
          <cell r="Z75">
            <v>0</v>
          </cell>
          <cell r="AA75">
            <v>0</v>
          </cell>
          <cell r="AB75">
            <v>0</v>
          </cell>
        </row>
        <row r="76">
          <cell r="N76" t="str">
            <v xml:space="preserve">     Moorabbin</v>
          </cell>
          <cell r="P76">
            <v>0</v>
          </cell>
          <cell r="Q76">
            <v>0</v>
          </cell>
          <cell r="R76">
            <v>0</v>
          </cell>
          <cell r="S76">
            <v>0</v>
          </cell>
          <cell r="T76">
            <v>0</v>
          </cell>
          <cell r="U76">
            <v>0</v>
          </cell>
          <cell r="V76">
            <v>0</v>
          </cell>
          <cell r="W76">
            <v>0</v>
          </cell>
          <cell r="X76">
            <v>0</v>
          </cell>
          <cell r="Y76">
            <v>0</v>
          </cell>
          <cell r="Z76">
            <v>0</v>
          </cell>
          <cell r="AA76">
            <v>0</v>
          </cell>
          <cell r="AB76">
            <v>0</v>
          </cell>
        </row>
        <row r="78">
          <cell r="N78" t="str">
            <v>CC MAINS EXTENSION TIE INS</v>
          </cell>
          <cell r="P78">
            <v>0</v>
          </cell>
          <cell r="Q78">
            <v>0</v>
          </cell>
          <cell r="R78">
            <v>0</v>
          </cell>
          <cell r="S78">
            <v>0</v>
          </cell>
          <cell r="T78">
            <v>0</v>
          </cell>
          <cell r="U78">
            <v>0</v>
          </cell>
          <cell r="V78">
            <v>0</v>
          </cell>
          <cell r="W78">
            <v>0</v>
          </cell>
          <cell r="X78">
            <v>0</v>
          </cell>
          <cell r="Y78">
            <v>0</v>
          </cell>
          <cell r="Z78">
            <v>0</v>
          </cell>
          <cell r="AA78">
            <v>0</v>
          </cell>
          <cell r="AB78">
            <v>0</v>
          </cell>
        </row>
        <row r="79">
          <cell r="N79" t="str">
            <v xml:space="preserve">     Burwood</v>
          </cell>
          <cell r="P79">
            <v>0</v>
          </cell>
          <cell r="Q79">
            <v>0</v>
          </cell>
          <cell r="R79">
            <v>0</v>
          </cell>
          <cell r="S79">
            <v>0</v>
          </cell>
          <cell r="T79">
            <v>0</v>
          </cell>
          <cell r="U79">
            <v>0</v>
          </cell>
          <cell r="V79">
            <v>0</v>
          </cell>
          <cell r="W79">
            <v>0</v>
          </cell>
          <cell r="X79">
            <v>0</v>
          </cell>
          <cell r="Y79">
            <v>0</v>
          </cell>
          <cell r="Z79">
            <v>0</v>
          </cell>
          <cell r="AA79">
            <v>0</v>
          </cell>
          <cell r="AB79">
            <v>0</v>
          </cell>
        </row>
        <row r="80">
          <cell r="N80" t="str">
            <v xml:space="preserve">     Moorabbin</v>
          </cell>
          <cell r="P80">
            <v>0</v>
          </cell>
          <cell r="Q80">
            <v>0</v>
          </cell>
          <cell r="R80">
            <v>0</v>
          </cell>
          <cell r="S80">
            <v>0</v>
          </cell>
          <cell r="T80">
            <v>0</v>
          </cell>
          <cell r="U80">
            <v>0</v>
          </cell>
          <cell r="V80">
            <v>0</v>
          </cell>
          <cell r="W80">
            <v>0</v>
          </cell>
          <cell r="X80">
            <v>0</v>
          </cell>
          <cell r="Y80">
            <v>0</v>
          </cell>
          <cell r="Z80">
            <v>0</v>
          </cell>
          <cell r="AA80">
            <v>0</v>
          </cell>
          <cell r="AB80">
            <v>0</v>
          </cell>
        </row>
        <row r="82">
          <cell r="N82" t="str">
            <v>NEW MAINS</v>
          </cell>
          <cell r="P82">
            <v>0</v>
          </cell>
          <cell r="Q82">
            <v>0</v>
          </cell>
          <cell r="R82">
            <v>0</v>
          </cell>
          <cell r="S82">
            <v>0</v>
          </cell>
          <cell r="T82">
            <v>0</v>
          </cell>
          <cell r="U82">
            <v>0</v>
          </cell>
          <cell r="V82">
            <v>0</v>
          </cell>
          <cell r="W82">
            <v>0</v>
          </cell>
          <cell r="X82">
            <v>0</v>
          </cell>
          <cell r="Y82">
            <v>0</v>
          </cell>
          <cell r="Z82">
            <v>0</v>
          </cell>
          <cell r="AA82">
            <v>0</v>
          </cell>
          <cell r="AB82">
            <v>0</v>
          </cell>
        </row>
        <row r="83">
          <cell r="N83" t="str">
            <v xml:space="preserve">     Burwood</v>
          </cell>
          <cell r="P83">
            <v>0</v>
          </cell>
          <cell r="Q83">
            <v>0</v>
          </cell>
          <cell r="R83">
            <v>0</v>
          </cell>
          <cell r="S83">
            <v>0</v>
          </cell>
          <cell r="T83">
            <v>0</v>
          </cell>
          <cell r="U83">
            <v>0</v>
          </cell>
          <cell r="V83">
            <v>0</v>
          </cell>
          <cell r="W83">
            <v>0</v>
          </cell>
          <cell r="X83">
            <v>0</v>
          </cell>
          <cell r="Y83">
            <v>0</v>
          </cell>
          <cell r="Z83">
            <v>0</v>
          </cell>
          <cell r="AA83">
            <v>0</v>
          </cell>
          <cell r="AB83">
            <v>0</v>
          </cell>
        </row>
        <row r="84">
          <cell r="N84" t="str">
            <v xml:space="preserve">     Moorabbin</v>
          </cell>
          <cell r="P84">
            <v>0</v>
          </cell>
          <cell r="Q84">
            <v>0</v>
          </cell>
          <cell r="R84">
            <v>0</v>
          </cell>
          <cell r="S84">
            <v>0</v>
          </cell>
          <cell r="T84">
            <v>0</v>
          </cell>
          <cell r="U84">
            <v>0</v>
          </cell>
          <cell r="V84">
            <v>0</v>
          </cell>
          <cell r="W84">
            <v>0</v>
          </cell>
          <cell r="X84">
            <v>0</v>
          </cell>
          <cell r="Y84">
            <v>0</v>
          </cell>
          <cell r="Z84">
            <v>0</v>
          </cell>
          <cell r="AA84">
            <v>0</v>
          </cell>
          <cell r="AB84">
            <v>0</v>
          </cell>
        </row>
        <row r="86">
          <cell r="N86" t="str">
            <v>CQ LAYING SUPPLY MAINS</v>
          </cell>
          <cell r="P86">
            <v>0</v>
          </cell>
          <cell r="Q86">
            <v>0</v>
          </cell>
          <cell r="R86">
            <v>0</v>
          </cell>
          <cell r="S86">
            <v>0</v>
          </cell>
          <cell r="T86">
            <v>0</v>
          </cell>
          <cell r="U86">
            <v>0</v>
          </cell>
          <cell r="V86">
            <v>0</v>
          </cell>
          <cell r="W86">
            <v>0</v>
          </cell>
          <cell r="X86">
            <v>0</v>
          </cell>
          <cell r="Y86">
            <v>0</v>
          </cell>
          <cell r="Z86">
            <v>0</v>
          </cell>
          <cell r="AA86">
            <v>0</v>
          </cell>
          <cell r="AB86">
            <v>0</v>
          </cell>
        </row>
        <row r="87">
          <cell r="N87" t="str">
            <v xml:space="preserve">     Burwood</v>
          </cell>
          <cell r="P87">
            <v>0</v>
          </cell>
          <cell r="Q87">
            <v>0</v>
          </cell>
          <cell r="R87">
            <v>0</v>
          </cell>
          <cell r="S87">
            <v>0</v>
          </cell>
          <cell r="T87">
            <v>0</v>
          </cell>
          <cell r="U87">
            <v>0</v>
          </cell>
          <cell r="V87">
            <v>0</v>
          </cell>
          <cell r="W87">
            <v>0</v>
          </cell>
          <cell r="X87">
            <v>0</v>
          </cell>
          <cell r="Y87">
            <v>0</v>
          </cell>
          <cell r="Z87">
            <v>0</v>
          </cell>
          <cell r="AA87">
            <v>0</v>
          </cell>
          <cell r="AB87">
            <v>0</v>
          </cell>
        </row>
        <row r="88">
          <cell r="N88" t="str">
            <v xml:space="preserve">     Moorabbin</v>
          </cell>
          <cell r="P88">
            <v>0</v>
          </cell>
          <cell r="Q88">
            <v>0</v>
          </cell>
          <cell r="R88">
            <v>0</v>
          </cell>
          <cell r="S88">
            <v>0</v>
          </cell>
          <cell r="T88">
            <v>0</v>
          </cell>
          <cell r="U88">
            <v>0</v>
          </cell>
          <cell r="V88">
            <v>0</v>
          </cell>
          <cell r="W88">
            <v>0</v>
          </cell>
          <cell r="X88">
            <v>0</v>
          </cell>
          <cell r="Y88">
            <v>0</v>
          </cell>
          <cell r="Z88">
            <v>0</v>
          </cell>
          <cell r="AA88">
            <v>0</v>
          </cell>
          <cell r="AB88">
            <v>0</v>
          </cell>
        </row>
        <row r="90">
          <cell r="N90" t="str">
            <v>CM INSTALL NEW METERS &gt; 8m3</v>
          </cell>
          <cell r="P90">
            <v>0</v>
          </cell>
          <cell r="Q90">
            <v>0</v>
          </cell>
          <cell r="R90">
            <v>0</v>
          </cell>
          <cell r="S90">
            <v>0</v>
          </cell>
          <cell r="T90">
            <v>0</v>
          </cell>
          <cell r="U90">
            <v>0</v>
          </cell>
          <cell r="V90">
            <v>0</v>
          </cell>
          <cell r="W90">
            <v>0</v>
          </cell>
          <cell r="X90">
            <v>0</v>
          </cell>
          <cell r="Y90">
            <v>0</v>
          </cell>
          <cell r="Z90">
            <v>0</v>
          </cell>
          <cell r="AA90">
            <v>0</v>
          </cell>
          <cell r="AB90">
            <v>0</v>
          </cell>
        </row>
        <row r="91">
          <cell r="N91" t="str">
            <v xml:space="preserve">     Burwood</v>
          </cell>
          <cell r="P91">
            <v>0</v>
          </cell>
          <cell r="Q91">
            <v>0</v>
          </cell>
          <cell r="R91">
            <v>0</v>
          </cell>
          <cell r="S91">
            <v>0</v>
          </cell>
          <cell r="T91">
            <v>0</v>
          </cell>
          <cell r="U91">
            <v>0</v>
          </cell>
          <cell r="V91">
            <v>0</v>
          </cell>
          <cell r="W91">
            <v>0</v>
          </cell>
          <cell r="X91">
            <v>0</v>
          </cell>
          <cell r="Y91">
            <v>0</v>
          </cell>
          <cell r="Z91">
            <v>0</v>
          </cell>
          <cell r="AA91">
            <v>0</v>
          </cell>
          <cell r="AB91">
            <v>0</v>
          </cell>
        </row>
        <row r="92">
          <cell r="N92" t="str">
            <v xml:space="preserve">     Moorabbin</v>
          </cell>
          <cell r="P92">
            <v>0</v>
          </cell>
          <cell r="Q92">
            <v>0</v>
          </cell>
          <cell r="R92">
            <v>0</v>
          </cell>
          <cell r="S92">
            <v>0</v>
          </cell>
          <cell r="T92">
            <v>0</v>
          </cell>
          <cell r="U92">
            <v>0</v>
          </cell>
          <cell r="V92">
            <v>0</v>
          </cell>
          <cell r="W92">
            <v>0</v>
          </cell>
          <cell r="X92">
            <v>0</v>
          </cell>
          <cell r="Y92">
            <v>0</v>
          </cell>
          <cell r="Z92">
            <v>0</v>
          </cell>
          <cell r="AA92">
            <v>0</v>
          </cell>
          <cell r="AB92">
            <v>0</v>
          </cell>
        </row>
        <row r="94">
          <cell r="N94" t="str">
            <v>CN INSTALL NEW METERS &lt; 8m3</v>
          </cell>
          <cell r="P94">
            <v>0</v>
          </cell>
          <cell r="Q94">
            <v>0</v>
          </cell>
          <cell r="R94">
            <v>0</v>
          </cell>
          <cell r="S94">
            <v>0</v>
          </cell>
          <cell r="T94">
            <v>0</v>
          </cell>
          <cell r="U94">
            <v>0</v>
          </cell>
          <cell r="V94">
            <v>0</v>
          </cell>
          <cell r="W94">
            <v>0</v>
          </cell>
          <cell r="X94">
            <v>0</v>
          </cell>
          <cell r="Y94">
            <v>0</v>
          </cell>
          <cell r="Z94">
            <v>0</v>
          </cell>
          <cell r="AA94">
            <v>0</v>
          </cell>
          <cell r="AB94">
            <v>0</v>
          </cell>
        </row>
        <row r="95">
          <cell r="N95" t="str">
            <v xml:space="preserve">     Burwood</v>
          </cell>
          <cell r="P95">
            <v>0</v>
          </cell>
          <cell r="Q95">
            <v>0</v>
          </cell>
          <cell r="R95">
            <v>0</v>
          </cell>
          <cell r="S95">
            <v>0</v>
          </cell>
          <cell r="T95">
            <v>0</v>
          </cell>
          <cell r="U95">
            <v>0</v>
          </cell>
          <cell r="V95">
            <v>0</v>
          </cell>
          <cell r="W95">
            <v>0</v>
          </cell>
          <cell r="X95">
            <v>0</v>
          </cell>
          <cell r="Y95">
            <v>0</v>
          </cell>
          <cell r="Z95">
            <v>0</v>
          </cell>
          <cell r="AA95">
            <v>0</v>
          </cell>
          <cell r="AB95">
            <v>0</v>
          </cell>
        </row>
        <row r="96">
          <cell r="N96" t="str">
            <v xml:space="preserve">     Moorabbin</v>
          </cell>
          <cell r="P96">
            <v>0</v>
          </cell>
          <cell r="Q96">
            <v>0</v>
          </cell>
          <cell r="R96">
            <v>0</v>
          </cell>
          <cell r="S96">
            <v>0</v>
          </cell>
          <cell r="T96">
            <v>0</v>
          </cell>
          <cell r="U96">
            <v>0</v>
          </cell>
          <cell r="V96">
            <v>0</v>
          </cell>
          <cell r="W96">
            <v>0</v>
          </cell>
          <cell r="X96">
            <v>0</v>
          </cell>
          <cell r="Y96">
            <v>0</v>
          </cell>
          <cell r="Z96">
            <v>0</v>
          </cell>
          <cell r="AA96">
            <v>0</v>
          </cell>
          <cell r="AB96">
            <v>0</v>
          </cell>
        </row>
        <row r="98">
          <cell r="N98" t="str">
            <v>CR LAYING NEW SERVICES</v>
          </cell>
          <cell r="P98">
            <v>0</v>
          </cell>
          <cell r="Q98">
            <v>0</v>
          </cell>
          <cell r="R98">
            <v>0</v>
          </cell>
          <cell r="S98">
            <v>0</v>
          </cell>
          <cell r="T98">
            <v>0</v>
          </cell>
          <cell r="U98">
            <v>0</v>
          </cell>
          <cell r="V98">
            <v>0</v>
          </cell>
          <cell r="W98">
            <v>0</v>
          </cell>
          <cell r="X98">
            <v>0</v>
          </cell>
          <cell r="Y98">
            <v>0</v>
          </cell>
          <cell r="Z98">
            <v>0</v>
          </cell>
          <cell r="AA98">
            <v>0</v>
          </cell>
          <cell r="AB98">
            <v>0</v>
          </cell>
        </row>
        <row r="99">
          <cell r="N99" t="str">
            <v xml:space="preserve">     Burwood</v>
          </cell>
          <cell r="P99">
            <v>0</v>
          </cell>
          <cell r="Q99">
            <v>0</v>
          </cell>
          <cell r="R99">
            <v>0</v>
          </cell>
          <cell r="S99">
            <v>0</v>
          </cell>
          <cell r="T99">
            <v>0</v>
          </cell>
          <cell r="U99">
            <v>0</v>
          </cell>
          <cell r="V99">
            <v>0</v>
          </cell>
          <cell r="W99">
            <v>0</v>
          </cell>
          <cell r="X99">
            <v>0</v>
          </cell>
          <cell r="Y99">
            <v>0</v>
          </cell>
          <cell r="Z99">
            <v>0</v>
          </cell>
          <cell r="AA99">
            <v>0</v>
          </cell>
          <cell r="AB99">
            <v>0</v>
          </cell>
        </row>
        <row r="100">
          <cell r="N100" t="str">
            <v xml:space="preserve">     Moorabbin</v>
          </cell>
          <cell r="P100">
            <v>0</v>
          </cell>
          <cell r="Q100">
            <v>0</v>
          </cell>
          <cell r="R100">
            <v>0</v>
          </cell>
          <cell r="S100">
            <v>0</v>
          </cell>
          <cell r="T100">
            <v>0</v>
          </cell>
          <cell r="U100">
            <v>0</v>
          </cell>
          <cell r="V100">
            <v>0</v>
          </cell>
          <cell r="W100">
            <v>0</v>
          </cell>
          <cell r="X100">
            <v>0</v>
          </cell>
          <cell r="Y100">
            <v>0</v>
          </cell>
          <cell r="Z100">
            <v>0</v>
          </cell>
          <cell r="AA100">
            <v>0</v>
          </cell>
          <cell r="AB100">
            <v>0</v>
          </cell>
        </row>
        <row r="102">
          <cell r="N102" t="str">
            <v xml:space="preserve">DEMAND CAPITAL </v>
          </cell>
          <cell r="P102">
            <v>3582.18</v>
          </cell>
          <cell r="Q102">
            <v>166.5</v>
          </cell>
          <cell r="R102">
            <v>531.16499999999996</v>
          </cell>
          <cell r="S102">
            <v>262.99</v>
          </cell>
          <cell r="T102">
            <v>433.73250000000002</v>
          </cell>
          <cell r="U102">
            <v>450.95</v>
          </cell>
          <cell r="V102">
            <v>334.44299999999998</v>
          </cell>
          <cell r="W102">
            <v>530.66100000000006</v>
          </cell>
          <cell r="X102">
            <v>326.83950000000004</v>
          </cell>
          <cell r="Y102">
            <v>298.42349999999999</v>
          </cell>
          <cell r="Z102">
            <v>235.98599999999999</v>
          </cell>
          <cell r="AA102">
            <v>6.9930000000000012</v>
          </cell>
          <cell r="AB102">
            <v>3.4965000000000006</v>
          </cell>
        </row>
        <row r="104">
          <cell r="N104" t="str">
            <v>DR REINFORCEMENT / UPGRADE</v>
          </cell>
          <cell r="P104">
            <v>1307.18</v>
          </cell>
          <cell r="Q104">
            <v>0</v>
          </cell>
          <cell r="R104">
            <v>32.774999999999999</v>
          </cell>
          <cell r="S104">
            <v>153.1</v>
          </cell>
          <cell r="T104">
            <v>185.01249999999999</v>
          </cell>
          <cell r="U104">
            <v>247.45</v>
          </cell>
          <cell r="V104">
            <v>254.44299999999998</v>
          </cell>
          <cell r="W104">
            <v>228.661</v>
          </cell>
          <cell r="X104">
            <v>104.83950000000002</v>
          </cell>
          <cell r="Y104">
            <v>76.423500000000004</v>
          </cell>
          <cell r="Z104">
            <v>13.986000000000002</v>
          </cell>
          <cell r="AA104">
            <v>6.9930000000000012</v>
          </cell>
          <cell r="AB104">
            <v>3.4965000000000006</v>
          </cell>
        </row>
        <row r="105">
          <cell r="N105" t="str">
            <v xml:space="preserve">     Burwood</v>
          </cell>
          <cell r="P105">
            <v>765.50000000000011</v>
          </cell>
          <cell r="Q105">
            <v>0</v>
          </cell>
          <cell r="R105">
            <v>30</v>
          </cell>
          <cell r="S105">
            <v>142</v>
          </cell>
          <cell r="T105">
            <v>153.1</v>
          </cell>
          <cell r="U105">
            <v>153.1</v>
          </cell>
          <cell r="V105">
            <v>153.1</v>
          </cell>
          <cell r="W105">
            <v>123.1</v>
          </cell>
          <cell r="X105">
            <v>11.100000000000001</v>
          </cell>
          <cell r="Y105">
            <v>0</v>
          </cell>
          <cell r="Z105">
            <v>0</v>
          </cell>
          <cell r="AA105">
            <v>0</v>
          </cell>
          <cell r="AB105">
            <v>0</v>
          </cell>
        </row>
        <row r="106">
          <cell r="N106" t="str">
            <v xml:space="preserve">     Moorabbin</v>
          </cell>
          <cell r="P106">
            <v>541.68000000000006</v>
          </cell>
          <cell r="Q106">
            <v>0</v>
          </cell>
          <cell r="R106">
            <v>2.7750000000000004</v>
          </cell>
          <cell r="S106">
            <v>11.100000000000001</v>
          </cell>
          <cell r="T106">
            <v>31.912500000000001</v>
          </cell>
          <cell r="U106">
            <v>94.35</v>
          </cell>
          <cell r="V106">
            <v>101.34299999999999</v>
          </cell>
          <cell r="W106">
            <v>105.56100000000001</v>
          </cell>
          <cell r="X106">
            <v>93.739500000000007</v>
          </cell>
          <cell r="Y106">
            <v>76.423500000000004</v>
          </cell>
          <cell r="Z106">
            <v>13.986000000000002</v>
          </cell>
          <cell r="AA106">
            <v>6.9930000000000012</v>
          </cell>
          <cell r="AB106">
            <v>3.4965000000000006</v>
          </cell>
        </row>
        <row r="108">
          <cell r="N108" t="str">
            <v xml:space="preserve">PERFORMANCE CAPITAL </v>
          </cell>
          <cell r="P108">
            <v>0</v>
          </cell>
          <cell r="Q108">
            <v>0</v>
          </cell>
          <cell r="R108">
            <v>0</v>
          </cell>
          <cell r="S108">
            <v>0</v>
          </cell>
          <cell r="T108">
            <v>0</v>
          </cell>
          <cell r="U108">
            <v>0</v>
          </cell>
          <cell r="V108">
            <v>0</v>
          </cell>
          <cell r="W108">
            <v>0</v>
          </cell>
          <cell r="X108">
            <v>0</v>
          </cell>
          <cell r="Y108">
            <v>0</v>
          </cell>
          <cell r="Z108">
            <v>0</v>
          </cell>
          <cell r="AA108">
            <v>0</v>
          </cell>
          <cell r="AB108">
            <v>0</v>
          </cell>
        </row>
        <row r="110">
          <cell r="N110" t="str">
            <v>CATHODIC PROTECTION SYSTEMS</v>
          </cell>
          <cell r="P110">
            <v>0</v>
          </cell>
          <cell r="Q110">
            <v>0</v>
          </cell>
          <cell r="R110">
            <v>0</v>
          </cell>
          <cell r="S110">
            <v>0</v>
          </cell>
          <cell r="T110">
            <v>0</v>
          </cell>
          <cell r="U110">
            <v>0</v>
          </cell>
          <cell r="V110">
            <v>0</v>
          </cell>
          <cell r="W110">
            <v>0</v>
          </cell>
          <cell r="X110">
            <v>0</v>
          </cell>
          <cell r="Y110">
            <v>0</v>
          </cell>
          <cell r="Z110">
            <v>0</v>
          </cell>
          <cell r="AA110">
            <v>0</v>
          </cell>
          <cell r="AB110">
            <v>0</v>
          </cell>
        </row>
        <row r="111">
          <cell r="N111" t="str">
            <v xml:space="preserve">     Burwood</v>
          </cell>
          <cell r="P111">
            <v>0</v>
          </cell>
          <cell r="Q111">
            <v>0</v>
          </cell>
          <cell r="R111">
            <v>0</v>
          </cell>
          <cell r="S111">
            <v>0</v>
          </cell>
          <cell r="T111">
            <v>0</v>
          </cell>
          <cell r="U111">
            <v>0</v>
          </cell>
          <cell r="V111">
            <v>0</v>
          </cell>
          <cell r="W111">
            <v>0</v>
          </cell>
          <cell r="X111">
            <v>0</v>
          </cell>
          <cell r="Y111">
            <v>0</v>
          </cell>
          <cell r="Z111">
            <v>0</v>
          </cell>
          <cell r="AA111">
            <v>0</v>
          </cell>
          <cell r="AB111">
            <v>0</v>
          </cell>
        </row>
        <row r="112">
          <cell r="N112" t="str">
            <v xml:space="preserve">     Moorabbin</v>
          </cell>
          <cell r="P112">
            <v>0</v>
          </cell>
          <cell r="Q112">
            <v>0</v>
          </cell>
          <cell r="R112">
            <v>0</v>
          </cell>
          <cell r="S112">
            <v>0</v>
          </cell>
          <cell r="T112">
            <v>0</v>
          </cell>
          <cell r="U112">
            <v>0</v>
          </cell>
          <cell r="V112">
            <v>0</v>
          </cell>
          <cell r="W112">
            <v>0</v>
          </cell>
          <cell r="X112">
            <v>0</v>
          </cell>
          <cell r="Y112">
            <v>0</v>
          </cell>
          <cell r="Z112">
            <v>0</v>
          </cell>
          <cell r="AA112">
            <v>0</v>
          </cell>
          <cell r="AB112">
            <v>0</v>
          </cell>
        </row>
        <row r="114">
          <cell r="N114" t="str">
            <v>NETWORK PERFORMANCE</v>
          </cell>
          <cell r="P114">
            <v>0</v>
          </cell>
          <cell r="Q114">
            <v>0</v>
          </cell>
          <cell r="R114">
            <v>0</v>
          </cell>
          <cell r="S114">
            <v>0</v>
          </cell>
          <cell r="T114">
            <v>0</v>
          </cell>
          <cell r="U114">
            <v>0</v>
          </cell>
          <cell r="V114">
            <v>0</v>
          </cell>
          <cell r="W114">
            <v>0</v>
          </cell>
          <cell r="X114">
            <v>0</v>
          </cell>
          <cell r="Y114">
            <v>0</v>
          </cell>
          <cell r="Z114">
            <v>0</v>
          </cell>
          <cell r="AA114">
            <v>0</v>
          </cell>
          <cell r="AB114">
            <v>0</v>
          </cell>
        </row>
        <row r="115">
          <cell r="N115" t="str">
            <v xml:space="preserve">     Burwood</v>
          </cell>
          <cell r="P115">
            <v>0</v>
          </cell>
          <cell r="Q115">
            <v>0</v>
          </cell>
          <cell r="R115">
            <v>0</v>
          </cell>
          <cell r="S115">
            <v>0</v>
          </cell>
          <cell r="T115">
            <v>0</v>
          </cell>
          <cell r="U115">
            <v>0</v>
          </cell>
          <cell r="V115">
            <v>0</v>
          </cell>
          <cell r="W115">
            <v>0</v>
          </cell>
          <cell r="X115">
            <v>0</v>
          </cell>
          <cell r="Y115">
            <v>0</v>
          </cell>
          <cell r="Z115">
            <v>0</v>
          </cell>
          <cell r="AA115">
            <v>0</v>
          </cell>
          <cell r="AB115">
            <v>0</v>
          </cell>
        </row>
        <row r="116">
          <cell r="N116" t="str">
            <v xml:space="preserve">     Moorabbin</v>
          </cell>
          <cell r="P116">
            <v>0</v>
          </cell>
          <cell r="Q116">
            <v>0</v>
          </cell>
          <cell r="R116">
            <v>0</v>
          </cell>
          <cell r="S116">
            <v>0</v>
          </cell>
          <cell r="T116">
            <v>0</v>
          </cell>
          <cell r="U116">
            <v>0</v>
          </cell>
          <cell r="V116">
            <v>0</v>
          </cell>
          <cell r="W116">
            <v>0</v>
          </cell>
          <cell r="X116">
            <v>0</v>
          </cell>
          <cell r="Y116">
            <v>0</v>
          </cell>
          <cell r="Z116">
            <v>0</v>
          </cell>
          <cell r="AA116">
            <v>0</v>
          </cell>
          <cell r="AB116">
            <v>0</v>
          </cell>
        </row>
        <row r="118">
          <cell r="N118" t="str">
            <v>RECOVERABLE WORKS</v>
          </cell>
          <cell r="P118">
            <v>406.2600000000001</v>
          </cell>
          <cell r="Q118">
            <v>4.0626000000000007</v>
          </cell>
          <cell r="R118">
            <v>4.0626000000000007</v>
          </cell>
          <cell r="S118">
            <v>16.250400000000003</v>
          </cell>
          <cell r="T118">
            <v>20.313000000000006</v>
          </cell>
          <cell r="U118">
            <v>20.313000000000006</v>
          </cell>
          <cell r="V118">
            <v>20.313000000000006</v>
          </cell>
          <cell r="W118">
            <v>40.626000000000012</v>
          </cell>
          <cell r="X118">
            <v>60.939000000000007</v>
          </cell>
          <cell r="Y118">
            <v>81.252000000000024</v>
          </cell>
          <cell r="Z118">
            <v>81.252000000000024</v>
          </cell>
          <cell r="AA118">
            <v>40.626000000000012</v>
          </cell>
          <cell r="AB118">
            <v>16.250400000000003</v>
          </cell>
        </row>
        <row r="120">
          <cell r="N120" t="str">
            <v>RECOVERABLE WORKS</v>
          </cell>
          <cell r="P120">
            <v>406.2600000000001</v>
          </cell>
          <cell r="Q120">
            <v>4.0626000000000007</v>
          </cell>
          <cell r="R120">
            <v>4.0626000000000007</v>
          </cell>
          <cell r="S120">
            <v>16.250400000000003</v>
          </cell>
          <cell r="T120">
            <v>20.313000000000006</v>
          </cell>
          <cell r="U120">
            <v>20.313000000000006</v>
          </cell>
          <cell r="V120">
            <v>20.313000000000006</v>
          </cell>
          <cell r="W120">
            <v>40.626000000000012</v>
          </cell>
          <cell r="X120">
            <v>60.939000000000007</v>
          </cell>
          <cell r="Y120">
            <v>81.252000000000024</v>
          </cell>
          <cell r="Z120">
            <v>81.252000000000024</v>
          </cell>
          <cell r="AA120">
            <v>40.626000000000012</v>
          </cell>
          <cell r="AB120">
            <v>16.250400000000003</v>
          </cell>
        </row>
        <row r="121">
          <cell r="N121" t="str">
            <v xml:space="preserve">     Burwood</v>
          </cell>
          <cell r="P121">
            <v>293.04000000000008</v>
          </cell>
          <cell r="Q121">
            <v>2.9304000000000006</v>
          </cell>
          <cell r="R121">
            <v>2.9304000000000006</v>
          </cell>
          <cell r="S121">
            <v>11.721600000000002</v>
          </cell>
          <cell r="T121">
            <v>14.652000000000005</v>
          </cell>
          <cell r="U121">
            <v>14.652000000000005</v>
          </cell>
          <cell r="V121">
            <v>14.652000000000005</v>
          </cell>
          <cell r="W121">
            <v>29.304000000000009</v>
          </cell>
          <cell r="X121">
            <v>43.956000000000003</v>
          </cell>
          <cell r="Y121">
            <v>58.608000000000018</v>
          </cell>
          <cell r="Z121">
            <v>58.608000000000018</v>
          </cell>
          <cell r="AA121">
            <v>29.304000000000009</v>
          </cell>
          <cell r="AB121">
            <v>11.721600000000002</v>
          </cell>
        </row>
        <row r="122">
          <cell r="N122" t="str">
            <v xml:space="preserve">     Moorabbin</v>
          </cell>
          <cell r="P122">
            <v>113.22000000000003</v>
          </cell>
          <cell r="Q122">
            <v>1.1322000000000001</v>
          </cell>
          <cell r="R122">
            <v>1.1322000000000001</v>
          </cell>
          <cell r="S122">
            <v>4.5288000000000004</v>
          </cell>
          <cell r="T122">
            <v>5.6610000000000014</v>
          </cell>
          <cell r="U122">
            <v>5.6610000000000014</v>
          </cell>
          <cell r="V122">
            <v>5.6610000000000014</v>
          </cell>
          <cell r="W122">
            <v>11.322000000000003</v>
          </cell>
          <cell r="X122">
            <v>16.983000000000001</v>
          </cell>
          <cell r="Y122">
            <v>22.644000000000005</v>
          </cell>
          <cell r="Z122">
            <v>22.644000000000005</v>
          </cell>
          <cell r="AA122">
            <v>11.322000000000003</v>
          </cell>
          <cell r="AB122">
            <v>4.5288000000000004</v>
          </cell>
        </row>
        <row r="124">
          <cell r="N124" t="str">
            <v xml:space="preserve">METERING CAPITAL </v>
          </cell>
          <cell r="P124">
            <v>0</v>
          </cell>
          <cell r="Q124">
            <v>0</v>
          </cell>
          <cell r="R124">
            <v>0</v>
          </cell>
          <cell r="S124">
            <v>0</v>
          </cell>
          <cell r="T124">
            <v>0</v>
          </cell>
          <cell r="U124">
            <v>0</v>
          </cell>
          <cell r="V124">
            <v>0</v>
          </cell>
          <cell r="W124">
            <v>0</v>
          </cell>
          <cell r="X124">
            <v>0</v>
          </cell>
          <cell r="Y124">
            <v>0</v>
          </cell>
          <cell r="Z124">
            <v>0</v>
          </cell>
          <cell r="AA124">
            <v>0</v>
          </cell>
          <cell r="AB124">
            <v>0</v>
          </cell>
        </row>
        <row r="126">
          <cell r="N126" t="str">
            <v>GG METERS</v>
          </cell>
          <cell r="P126">
            <v>0</v>
          </cell>
          <cell r="Q126">
            <v>0</v>
          </cell>
          <cell r="R126">
            <v>0</v>
          </cell>
          <cell r="S126">
            <v>0</v>
          </cell>
          <cell r="T126">
            <v>0</v>
          </cell>
          <cell r="U126">
            <v>0</v>
          </cell>
          <cell r="V126">
            <v>0</v>
          </cell>
          <cell r="W126">
            <v>0</v>
          </cell>
          <cell r="X126">
            <v>0</v>
          </cell>
          <cell r="Y126">
            <v>0</v>
          </cell>
          <cell r="Z126">
            <v>0</v>
          </cell>
          <cell r="AA126">
            <v>0</v>
          </cell>
          <cell r="AB126">
            <v>0</v>
          </cell>
        </row>
        <row r="127">
          <cell r="N127" t="str">
            <v xml:space="preserve">     Meter Purchase</v>
          </cell>
          <cell r="P127">
            <v>0</v>
          </cell>
          <cell r="Q127">
            <v>0</v>
          </cell>
          <cell r="R127">
            <v>0</v>
          </cell>
          <cell r="S127">
            <v>0</v>
          </cell>
          <cell r="T127">
            <v>0</v>
          </cell>
          <cell r="U127">
            <v>0</v>
          </cell>
          <cell r="V127">
            <v>0</v>
          </cell>
          <cell r="W127">
            <v>0</v>
          </cell>
          <cell r="X127">
            <v>0</v>
          </cell>
          <cell r="Y127">
            <v>0</v>
          </cell>
          <cell r="Z127">
            <v>0</v>
          </cell>
          <cell r="AA127">
            <v>0</v>
          </cell>
          <cell r="AB127">
            <v>0</v>
          </cell>
        </row>
        <row r="129">
          <cell r="N129" t="str">
            <v>GD DAILY METERING</v>
          </cell>
          <cell r="P129">
            <v>0</v>
          </cell>
          <cell r="Q129">
            <v>0</v>
          </cell>
          <cell r="R129">
            <v>0</v>
          </cell>
          <cell r="S129">
            <v>0</v>
          </cell>
          <cell r="T129">
            <v>0</v>
          </cell>
          <cell r="U129">
            <v>0</v>
          </cell>
          <cell r="V129">
            <v>0</v>
          </cell>
          <cell r="W129">
            <v>0</v>
          </cell>
          <cell r="X129">
            <v>0</v>
          </cell>
          <cell r="Y129">
            <v>0</v>
          </cell>
          <cell r="Z129">
            <v>0</v>
          </cell>
          <cell r="AA129">
            <v>0</v>
          </cell>
          <cell r="AB129">
            <v>0</v>
          </cell>
        </row>
        <row r="130">
          <cell r="N130" t="str">
            <v xml:space="preserve">     DAILY METERING</v>
          </cell>
          <cell r="P130">
            <v>0</v>
          </cell>
          <cell r="Q130">
            <v>0</v>
          </cell>
          <cell r="R130">
            <v>0</v>
          </cell>
          <cell r="S130">
            <v>0</v>
          </cell>
          <cell r="T130">
            <v>0</v>
          </cell>
          <cell r="U130">
            <v>0</v>
          </cell>
          <cell r="V130">
            <v>0</v>
          </cell>
          <cell r="W130">
            <v>0</v>
          </cell>
          <cell r="X130">
            <v>0</v>
          </cell>
          <cell r="Y130">
            <v>0</v>
          </cell>
          <cell r="Z130">
            <v>0</v>
          </cell>
          <cell r="AA130">
            <v>0</v>
          </cell>
          <cell r="AB130">
            <v>0</v>
          </cell>
        </row>
        <row r="131">
          <cell r="P131">
            <v>0</v>
          </cell>
          <cell r="Q131">
            <v>0</v>
          </cell>
          <cell r="R131">
            <v>0</v>
          </cell>
          <cell r="S131">
            <v>0</v>
          </cell>
          <cell r="T131">
            <v>0</v>
          </cell>
          <cell r="U131">
            <v>0</v>
          </cell>
          <cell r="V131">
            <v>0</v>
          </cell>
          <cell r="W131">
            <v>0</v>
          </cell>
          <cell r="X131">
            <v>0</v>
          </cell>
          <cell r="Y131">
            <v>0</v>
          </cell>
          <cell r="Z131">
            <v>0</v>
          </cell>
          <cell r="AA131">
            <v>0</v>
          </cell>
          <cell r="AB131">
            <v>0</v>
          </cell>
        </row>
        <row r="132">
          <cell r="N132" t="str">
            <v>GAS SPECIFIC EQUIPMENT</v>
          </cell>
          <cell r="P132">
            <v>126.81750000000002</v>
          </cell>
          <cell r="Q132">
            <v>9.5275000000000016</v>
          </cell>
          <cell r="R132">
            <v>9.5275000000000016</v>
          </cell>
          <cell r="S132">
            <v>9.5275000000000016</v>
          </cell>
          <cell r="T132">
            <v>9.5275000000000016</v>
          </cell>
          <cell r="U132">
            <v>13.690000000000001</v>
          </cell>
          <cell r="V132">
            <v>13.690000000000001</v>
          </cell>
          <cell r="W132">
            <v>9.5275000000000016</v>
          </cell>
          <cell r="X132">
            <v>13.690000000000001</v>
          </cell>
          <cell r="Y132">
            <v>9.5275000000000016</v>
          </cell>
          <cell r="Z132">
            <v>9.5275000000000016</v>
          </cell>
          <cell r="AA132">
            <v>9.5275000000000016</v>
          </cell>
          <cell r="AB132">
            <v>9.5275000000000016</v>
          </cell>
        </row>
        <row r="134">
          <cell r="N134" t="str">
            <v>GAS SPECIFIC EQUIPMENT</v>
          </cell>
          <cell r="P134">
            <v>126.81750000000002</v>
          </cell>
          <cell r="Q134">
            <v>9.5275000000000016</v>
          </cell>
          <cell r="R134">
            <v>9.5275000000000016</v>
          </cell>
          <cell r="S134">
            <v>9.5275000000000016</v>
          </cell>
          <cell r="T134">
            <v>9.5275000000000016</v>
          </cell>
          <cell r="U134">
            <v>13.690000000000001</v>
          </cell>
          <cell r="V134">
            <v>13.690000000000001</v>
          </cell>
          <cell r="W134">
            <v>9.5275000000000016</v>
          </cell>
          <cell r="X134">
            <v>13.690000000000001</v>
          </cell>
          <cell r="Y134">
            <v>9.5275000000000016</v>
          </cell>
          <cell r="Z134">
            <v>9.5275000000000016</v>
          </cell>
          <cell r="AA134">
            <v>9.5275000000000016</v>
          </cell>
          <cell r="AB134">
            <v>9.5275000000000016</v>
          </cell>
        </row>
        <row r="135">
          <cell r="N135" t="str">
            <v xml:space="preserve">     Equipment Purchase</v>
          </cell>
          <cell r="P135">
            <v>126.81750000000002</v>
          </cell>
          <cell r="Q135">
            <v>9.5275000000000016</v>
          </cell>
          <cell r="R135">
            <v>9.5275000000000016</v>
          </cell>
          <cell r="S135">
            <v>9.5275000000000016</v>
          </cell>
          <cell r="T135">
            <v>9.5275000000000016</v>
          </cell>
          <cell r="U135">
            <v>13.690000000000001</v>
          </cell>
          <cell r="V135">
            <v>13.690000000000001</v>
          </cell>
          <cell r="W135">
            <v>9.5275000000000016</v>
          </cell>
          <cell r="X135">
            <v>13.690000000000001</v>
          </cell>
          <cell r="Y135">
            <v>9.5275000000000016</v>
          </cell>
          <cell r="Z135">
            <v>9.5275000000000016</v>
          </cell>
          <cell r="AA135">
            <v>9.5275000000000016</v>
          </cell>
          <cell r="AB135">
            <v>9.5275000000000016</v>
          </cell>
        </row>
        <row r="137">
          <cell r="N137" t="str">
            <v>TOTAL DISTRIBUTION</v>
          </cell>
          <cell r="P137">
            <v>12624.9575</v>
          </cell>
          <cell r="Q137">
            <v>276.98009999999999</v>
          </cell>
          <cell r="R137">
            <v>724.16509999999994</v>
          </cell>
          <cell r="S137">
            <v>689.17789999999991</v>
          </cell>
          <cell r="T137">
            <v>863.98299999999995</v>
          </cell>
          <cell r="U137">
            <v>1271.4059999999999</v>
          </cell>
          <cell r="V137">
            <v>1229.8989999999999</v>
          </cell>
          <cell r="W137">
            <v>1992.7604999999999</v>
          </cell>
          <cell r="X137">
            <v>1738.4144999999999</v>
          </cell>
          <cell r="Y137">
            <v>1331.76</v>
          </cell>
          <cell r="Z137">
            <v>1269.3225</v>
          </cell>
          <cell r="AA137">
            <v>632.48050000000012</v>
          </cell>
          <cell r="AB137">
            <v>604.60840000000007</v>
          </cell>
        </row>
        <row r="140">
          <cell r="N140" t="str">
            <v>GRAND TOTAL</v>
          </cell>
          <cell r="P140">
            <v>13711.092500000001</v>
          </cell>
          <cell r="Q140">
            <v>353.28149999999999</v>
          </cell>
          <cell r="R140">
            <v>849.75049999999999</v>
          </cell>
          <cell r="S140">
            <v>822.9550999999999</v>
          </cell>
          <cell r="T140">
            <v>997.40499999999997</v>
          </cell>
          <cell r="U140">
            <v>1445.787</v>
          </cell>
          <cell r="V140">
            <v>1332.241</v>
          </cell>
          <cell r="W140">
            <v>2044.3532999999998</v>
          </cell>
          <cell r="X140">
            <v>1787.5653</v>
          </cell>
          <cell r="Y140">
            <v>1380.9108000000001</v>
          </cell>
          <cell r="Z140">
            <v>1318.4733000000001</v>
          </cell>
          <cell r="AA140">
            <v>705.29650000000015</v>
          </cell>
          <cell r="AB140">
            <v>673.07320000000004</v>
          </cell>
        </row>
        <row r="153">
          <cell r="N153" t="str">
            <v xml:space="preserve"> ASSET REPLACEMENT CAPITAL</v>
          </cell>
          <cell r="P153">
            <v>495.61500000000001</v>
          </cell>
          <cell r="Q153">
            <v>52.880400000000002</v>
          </cell>
          <cell r="R153">
            <v>70.085400000000007</v>
          </cell>
          <cell r="S153">
            <v>61.738200000000006</v>
          </cell>
          <cell r="T153">
            <v>36.741000000000007</v>
          </cell>
          <cell r="U153">
            <v>93.018000000000015</v>
          </cell>
          <cell r="V153">
            <v>55.278000000000006</v>
          </cell>
          <cell r="W153">
            <v>16.738800000000001</v>
          </cell>
          <cell r="X153">
            <v>12.0768</v>
          </cell>
          <cell r="Y153">
            <v>12.0768</v>
          </cell>
          <cell r="Z153">
            <v>12.0768</v>
          </cell>
          <cell r="AA153">
            <v>37.962000000000003</v>
          </cell>
          <cell r="AB153">
            <v>34.942800000000005</v>
          </cell>
        </row>
        <row r="155">
          <cell r="N155" t="str">
            <v>REGULATOR RENEWALS</v>
          </cell>
          <cell r="P155">
            <v>298.58999999999997</v>
          </cell>
          <cell r="Q155">
            <v>52.880400000000002</v>
          </cell>
          <cell r="R155">
            <v>70.085400000000007</v>
          </cell>
          <cell r="S155">
            <v>61.738200000000006</v>
          </cell>
          <cell r="T155">
            <v>25.308000000000003</v>
          </cell>
          <cell r="U155">
            <v>37.962000000000003</v>
          </cell>
          <cell r="V155">
            <v>50.616000000000007</v>
          </cell>
          <cell r="W155">
            <v>0</v>
          </cell>
          <cell r="X155">
            <v>0</v>
          </cell>
          <cell r="Y155">
            <v>0</v>
          </cell>
          <cell r="Z155">
            <v>0</v>
          </cell>
          <cell r="AA155">
            <v>0</v>
          </cell>
          <cell r="AB155">
            <v>0</v>
          </cell>
        </row>
        <row r="156">
          <cell r="N156" t="str">
            <v>ANCILIARY EQUIPMENT RENEWAL</v>
          </cell>
          <cell r="P156">
            <v>197.02500000000006</v>
          </cell>
          <cell r="Q156">
            <v>0</v>
          </cell>
          <cell r="R156">
            <v>0</v>
          </cell>
          <cell r="S156">
            <v>0</v>
          </cell>
          <cell r="T156">
            <v>11.433000000000002</v>
          </cell>
          <cell r="U156">
            <v>55.056000000000012</v>
          </cell>
          <cell r="V156">
            <v>4.6620000000000008</v>
          </cell>
          <cell r="W156">
            <v>16.738800000000001</v>
          </cell>
          <cell r="X156">
            <v>12.0768</v>
          </cell>
          <cell r="Y156">
            <v>12.0768</v>
          </cell>
          <cell r="Z156">
            <v>12.0768</v>
          </cell>
          <cell r="AA156">
            <v>37.962000000000003</v>
          </cell>
          <cell r="AB156">
            <v>34.942800000000005</v>
          </cell>
        </row>
        <row r="158">
          <cell r="N158" t="str">
            <v xml:space="preserve"> DEMAND CAPITAL</v>
          </cell>
          <cell r="P158">
            <v>264.18000000000006</v>
          </cell>
          <cell r="Q158">
            <v>7.1040000000000019</v>
          </cell>
          <cell r="R158">
            <v>39.183000000000007</v>
          </cell>
          <cell r="S158">
            <v>55.722000000000008</v>
          </cell>
          <cell r="T158">
            <v>80.364000000000004</v>
          </cell>
          <cell r="U158">
            <v>48.728999999999999</v>
          </cell>
          <cell r="V158">
            <v>14.430000000000001</v>
          </cell>
          <cell r="W158">
            <v>2.2200000000000002</v>
          </cell>
          <cell r="X158">
            <v>4.4400000000000004</v>
          </cell>
          <cell r="Y158">
            <v>4.4400000000000004</v>
          </cell>
          <cell r="Z158">
            <v>4.4400000000000004</v>
          </cell>
          <cell r="AA158">
            <v>2.2200000000000002</v>
          </cell>
          <cell r="AB158">
            <v>0.88800000000000012</v>
          </cell>
        </row>
        <row r="160">
          <cell r="N160" t="str">
            <v>DD UPGRADE DISTRICT REGULATOR</v>
          </cell>
          <cell r="P160">
            <v>0</v>
          </cell>
          <cell r="Q160">
            <v>0</v>
          </cell>
          <cell r="R160">
            <v>0</v>
          </cell>
          <cell r="S160">
            <v>0</v>
          </cell>
          <cell r="T160">
            <v>0</v>
          </cell>
          <cell r="U160">
            <v>0</v>
          </cell>
          <cell r="V160">
            <v>0</v>
          </cell>
          <cell r="W160">
            <v>0</v>
          </cell>
          <cell r="X160">
            <v>0</v>
          </cell>
          <cell r="Y160">
            <v>0</v>
          </cell>
          <cell r="Z160">
            <v>0</v>
          </cell>
          <cell r="AA160">
            <v>0</v>
          </cell>
          <cell r="AB160">
            <v>0</v>
          </cell>
        </row>
        <row r="161">
          <cell r="N161" t="str">
            <v>DF UPGRADE FIELD REGULATOR</v>
          </cell>
          <cell r="P161">
            <v>264.18000000000006</v>
          </cell>
          <cell r="Q161">
            <v>7.1040000000000019</v>
          </cell>
          <cell r="R161">
            <v>39.183000000000007</v>
          </cell>
          <cell r="S161">
            <v>55.722000000000008</v>
          </cell>
          <cell r="T161">
            <v>80.364000000000004</v>
          </cell>
          <cell r="U161">
            <v>48.728999999999999</v>
          </cell>
          <cell r="V161">
            <v>14.430000000000001</v>
          </cell>
          <cell r="W161">
            <v>2.2200000000000002</v>
          </cell>
          <cell r="X161">
            <v>4.4400000000000004</v>
          </cell>
          <cell r="Y161">
            <v>4.4400000000000004</v>
          </cell>
          <cell r="Z161">
            <v>4.4400000000000004</v>
          </cell>
          <cell r="AA161">
            <v>2.2200000000000002</v>
          </cell>
          <cell r="AB161">
            <v>0.88800000000000012</v>
          </cell>
        </row>
        <row r="163">
          <cell r="N163" t="str">
            <v xml:space="preserve"> PERFORMANCE CAPITAL</v>
          </cell>
          <cell r="P163">
            <v>326.34000000000015</v>
          </cell>
          <cell r="Q163">
            <v>16.317000000000007</v>
          </cell>
          <cell r="R163">
            <v>16.317000000000007</v>
          </cell>
          <cell r="S163">
            <v>16.317000000000007</v>
          </cell>
          <cell r="T163">
            <v>16.317000000000007</v>
          </cell>
          <cell r="U163">
            <v>32.634000000000015</v>
          </cell>
          <cell r="V163">
            <v>32.634000000000015</v>
          </cell>
          <cell r="W163">
            <v>32.634000000000015</v>
          </cell>
          <cell r="X163">
            <v>32.634000000000015</v>
          </cell>
          <cell r="Y163">
            <v>32.634000000000015</v>
          </cell>
          <cell r="Z163">
            <v>32.634000000000015</v>
          </cell>
          <cell r="AA163">
            <v>32.634000000000015</v>
          </cell>
          <cell r="AB163">
            <v>32.634000000000015</v>
          </cell>
        </row>
        <row r="165">
          <cell r="N165" t="str">
            <v>PS SCADA MONITORING &amp; CONTROL</v>
          </cell>
          <cell r="P165">
            <v>326.34000000000015</v>
          </cell>
          <cell r="Q165">
            <v>16.317000000000007</v>
          </cell>
          <cell r="R165">
            <v>16.317000000000007</v>
          </cell>
          <cell r="S165">
            <v>16.317000000000007</v>
          </cell>
          <cell r="T165">
            <v>16.317000000000007</v>
          </cell>
          <cell r="U165">
            <v>32.634000000000015</v>
          </cell>
          <cell r="V165">
            <v>32.634000000000015</v>
          </cell>
          <cell r="W165">
            <v>32.634000000000015</v>
          </cell>
          <cell r="X165">
            <v>32.634000000000015</v>
          </cell>
          <cell r="Y165">
            <v>32.634000000000015</v>
          </cell>
          <cell r="Z165">
            <v>32.634000000000015</v>
          </cell>
          <cell r="AA165">
            <v>32.634000000000015</v>
          </cell>
          <cell r="AB165">
            <v>32.634000000000015</v>
          </cell>
        </row>
        <row r="167">
          <cell r="N167" t="str">
            <v>RECOVERABLE WORKS</v>
          </cell>
          <cell r="P167">
            <v>0</v>
          </cell>
          <cell r="Q167">
            <v>0</v>
          </cell>
          <cell r="R167">
            <v>0</v>
          </cell>
          <cell r="S167">
            <v>0</v>
          </cell>
          <cell r="T167">
            <v>0</v>
          </cell>
          <cell r="U167">
            <v>0</v>
          </cell>
          <cell r="V167">
            <v>0</v>
          </cell>
          <cell r="W167">
            <v>0</v>
          </cell>
          <cell r="X167">
            <v>0</v>
          </cell>
          <cell r="Y167">
            <v>0</v>
          </cell>
          <cell r="Z167">
            <v>0</v>
          </cell>
          <cell r="AA167">
            <v>0</v>
          </cell>
          <cell r="AB167">
            <v>0</v>
          </cell>
        </row>
        <row r="169">
          <cell r="N169" t="str">
            <v>RELOCATION OF FIELD REGS</v>
          </cell>
          <cell r="P169">
            <v>0</v>
          </cell>
          <cell r="Q169">
            <v>0</v>
          </cell>
          <cell r="R169">
            <v>0</v>
          </cell>
          <cell r="S169">
            <v>0</v>
          </cell>
          <cell r="T169">
            <v>0</v>
          </cell>
          <cell r="U169">
            <v>0</v>
          </cell>
          <cell r="V169">
            <v>0</v>
          </cell>
          <cell r="W169">
            <v>0</v>
          </cell>
          <cell r="X169">
            <v>0</v>
          </cell>
          <cell r="Y169">
            <v>0</v>
          </cell>
          <cell r="Z169">
            <v>0</v>
          </cell>
          <cell r="AA169">
            <v>0</v>
          </cell>
          <cell r="AB169">
            <v>0</v>
          </cell>
        </row>
        <row r="171">
          <cell r="N171" t="str">
            <v>TOTAL SUPPLY REGS</v>
          </cell>
          <cell r="P171">
            <v>1086.1350000000002</v>
          </cell>
          <cell r="Q171">
            <v>76.301400000000015</v>
          </cell>
          <cell r="R171">
            <v>125.58540000000002</v>
          </cell>
          <cell r="S171">
            <v>133.77720000000002</v>
          </cell>
          <cell r="T171">
            <v>133.42200000000003</v>
          </cell>
          <cell r="U171">
            <v>174.38100000000003</v>
          </cell>
          <cell r="V171">
            <v>102.34200000000001</v>
          </cell>
          <cell r="W171">
            <v>51.592800000000011</v>
          </cell>
          <cell r="X171">
            <v>49.150800000000011</v>
          </cell>
          <cell r="Y171">
            <v>49.150800000000011</v>
          </cell>
          <cell r="Z171">
            <v>49.150800000000011</v>
          </cell>
          <cell r="AA171">
            <v>72.816000000000017</v>
          </cell>
          <cell r="AB171">
            <v>68.464800000000025</v>
          </cell>
        </row>
        <row r="174">
          <cell r="N174" t="str">
            <v xml:space="preserve"> ASSET REPLACEMENT  </v>
          </cell>
          <cell r="P174">
            <v>8509.6999999999989</v>
          </cell>
          <cell r="Q174">
            <v>96.889999999999986</v>
          </cell>
          <cell r="R174">
            <v>179.41</v>
          </cell>
          <cell r="S174">
            <v>400.40999999999997</v>
          </cell>
          <cell r="T174">
            <v>400.40999999999997</v>
          </cell>
          <cell r="U174">
            <v>786.45299999999997</v>
          </cell>
          <cell r="V174">
            <v>861.45299999999997</v>
          </cell>
          <cell r="W174">
            <v>1411.9459999999999</v>
          </cell>
          <cell r="X174">
            <v>1336.9459999999999</v>
          </cell>
          <cell r="Y174">
            <v>942.55700000000002</v>
          </cell>
          <cell r="Z174">
            <v>942.55700000000002</v>
          </cell>
          <cell r="AA174">
            <v>575.33400000000006</v>
          </cell>
          <cell r="AB174">
            <v>575.33400000000006</v>
          </cell>
        </row>
        <row r="176">
          <cell r="N176" t="str">
            <v>RM MAINS RENEWALS</v>
          </cell>
          <cell r="P176">
            <v>0</v>
          </cell>
          <cell r="Q176">
            <v>0</v>
          </cell>
          <cell r="R176">
            <v>0</v>
          </cell>
          <cell r="S176">
            <v>0</v>
          </cell>
          <cell r="T176">
            <v>0</v>
          </cell>
          <cell r="U176">
            <v>0</v>
          </cell>
          <cell r="V176">
            <v>0</v>
          </cell>
          <cell r="W176">
            <v>0</v>
          </cell>
          <cell r="X176">
            <v>0</v>
          </cell>
          <cell r="Y176">
            <v>0</v>
          </cell>
          <cell r="Z176">
            <v>0</v>
          </cell>
          <cell r="AA176">
            <v>0</v>
          </cell>
          <cell r="AB176">
            <v>0</v>
          </cell>
        </row>
        <row r="177">
          <cell r="N177" t="str">
            <v>RR RENEW SERVICES</v>
          </cell>
          <cell r="P177">
            <v>0</v>
          </cell>
          <cell r="Q177">
            <v>0</v>
          </cell>
          <cell r="R177">
            <v>0</v>
          </cell>
          <cell r="S177">
            <v>0</v>
          </cell>
          <cell r="T177">
            <v>0</v>
          </cell>
          <cell r="U177">
            <v>0</v>
          </cell>
          <cell r="V177">
            <v>0</v>
          </cell>
          <cell r="W177">
            <v>0</v>
          </cell>
          <cell r="X177">
            <v>0</v>
          </cell>
          <cell r="Y177">
            <v>0</v>
          </cell>
          <cell r="Z177">
            <v>0</v>
          </cell>
          <cell r="AA177">
            <v>0</v>
          </cell>
          <cell r="AB177">
            <v>0</v>
          </cell>
        </row>
        <row r="178">
          <cell r="N178" t="str">
            <v>RENEW I &amp; C REGULATORS</v>
          </cell>
          <cell r="P178">
            <v>0</v>
          </cell>
          <cell r="Q178">
            <v>0</v>
          </cell>
          <cell r="R178">
            <v>0</v>
          </cell>
          <cell r="S178">
            <v>0</v>
          </cell>
          <cell r="T178">
            <v>0</v>
          </cell>
          <cell r="U178">
            <v>0</v>
          </cell>
          <cell r="V178">
            <v>0</v>
          </cell>
          <cell r="W178">
            <v>0</v>
          </cell>
          <cell r="X178">
            <v>0</v>
          </cell>
          <cell r="Y178">
            <v>0</v>
          </cell>
          <cell r="Z178">
            <v>0</v>
          </cell>
          <cell r="AA178">
            <v>0</v>
          </cell>
          <cell r="AB178">
            <v>0</v>
          </cell>
        </row>
        <row r="180">
          <cell r="N180" t="str">
            <v>CUSTOMER INITIATED CAPITAL</v>
          </cell>
          <cell r="P180">
            <v>0</v>
          </cell>
          <cell r="Q180">
            <v>0</v>
          </cell>
          <cell r="R180">
            <v>0</v>
          </cell>
          <cell r="S180">
            <v>0</v>
          </cell>
          <cell r="T180">
            <v>0</v>
          </cell>
          <cell r="U180">
            <v>0</v>
          </cell>
          <cell r="V180">
            <v>0</v>
          </cell>
          <cell r="W180">
            <v>0</v>
          </cell>
          <cell r="X180">
            <v>0</v>
          </cell>
          <cell r="Y180">
            <v>0</v>
          </cell>
          <cell r="Z180">
            <v>0</v>
          </cell>
          <cell r="AA180">
            <v>0</v>
          </cell>
          <cell r="AB180">
            <v>0</v>
          </cell>
        </row>
        <row r="182">
          <cell r="N182" t="str">
            <v>CA INSTALL &amp; RELOCATE REG ASSEMBLY</v>
          </cell>
          <cell r="P182">
            <v>0</v>
          </cell>
          <cell r="Q182">
            <v>0</v>
          </cell>
          <cell r="R182">
            <v>0</v>
          </cell>
          <cell r="S182">
            <v>0</v>
          </cell>
          <cell r="T182">
            <v>0</v>
          </cell>
          <cell r="U182">
            <v>0</v>
          </cell>
          <cell r="V182">
            <v>0</v>
          </cell>
          <cell r="W182">
            <v>0</v>
          </cell>
          <cell r="X182">
            <v>0</v>
          </cell>
          <cell r="Y182">
            <v>0</v>
          </cell>
          <cell r="Z182">
            <v>0</v>
          </cell>
          <cell r="AA182">
            <v>0</v>
          </cell>
          <cell r="AB182">
            <v>0</v>
          </cell>
        </row>
        <row r="183">
          <cell r="N183" t="str">
            <v>CC MAINS EXTENSION TIE INS</v>
          </cell>
          <cell r="P183">
            <v>0</v>
          </cell>
          <cell r="Q183">
            <v>0</v>
          </cell>
          <cell r="R183">
            <v>0</v>
          </cell>
          <cell r="S183">
            <v>0</v>
          </cell>
          <cell r="T183">
            <v>0</v>
          </cell>
          <cell r="U183">
            <v>0</v>
          </cell>
          <cell r="V183">
            <v>0</v>
          </cell>
          <cell r="W183">
            <v>0</v>
          </cell>
          <cell r="X183">
            <v>0</v>
          </cell>
          <cell r="Y183">
            <v>0</v>
          </cell>
          <cell r="Z183">
            <v>0</v>
          </cell>
          <cell r="AA183">
            <v>0</v>
          </cell>
          <cell r="AB183">
            <v>0</v>
          </cell>
        </row>
        <row r="184">
          <cell r="N184" t="str">
            <v>NEW MAINS</v>
          </cell>
          <cell r="P184">
            <v>0</v>
          </cell>
          <cell r="Q184">
            <v>0</v>
          </cell>
          <cell r="R184">
            <v>0</v>
          </cell>
          <cell r="S184">
            <v>0</v>
          </cell>
          <cell r="T184">
            <v>0</v>
          </cell>
          <cell r="U184">
            <v>0</v>
          </cell>
          <cell r="V184">
            <v>0</v>
          </cell>
          <cell r="W184">
            <v>0</v>
          </cell>
          <cell r="X184">
            <v>0</v>
          </cell>
          <cell r="Y184">
            <v>0</v>
          </cell>
          <cell r="Z184">
            <v>0</v>
          </cell>
          <cell r="AA184">
            <v>0</v>
          </cell>
          <cell r="AB184">
            <v>0</v>
          </cell>
        </row>
        <row r="185">
          <cell r="N185" t="str">
            <v>CQ LAYING SUPPLY MAINS</v>
          </cell>
          <cell r="P185">
            <v>0</v>
          </cell>
          <cell r="Q185">
            <v>0</v>
          </cell>
          <cell r="R185">
            <v>0</v>
          </cell>
          <cell r="S185">
            <v>0</v>
          </cell>
          <cell r="T185">
            <v>0</v>
          </cell>
          <cell r="U185">
            <v>0</v>
          </cell>
          <cell r="V185">
            <v>0</v>
          </cell>
          <cell r="W185">
            <v>0</v>
          </cell>
          <cell r="X185">
            <v>0</v>
          </cell>
          <cell r="Y185">
            <v>0</v>
          </cell>
          <cell r="Z185">
            <v>0</v>
          </cell>
          <cell r="AA185">
            <v>0</v>
          </cell>
          <cell r="AB185">
            <v>0</v>
          </cell>
        </row>
        <row r="186">
          <cell r="N186" t="str">
            <v>CM INSTALL NEW METERS &gt; 8m3</v>
          </cell>
          <cell r="P186">
            <v>0</v>
          </cell>
          <cell r="Q186">
            <v>0</v>
          </cell>
          <cell r="R186">
            <v>0</v>
          </cell>
          <cell r="S186">
            <v>0</v>
          </cell>
          <cell r="T186">
            <v>0</v>
          </cell>
          <cell r="U186">
            <v>0</v>
          </cell>
          <cell r="V186">
            <v>0</v>
          </cell>
          <cell r="W186">
            <v>0</v>
          </cell>
          <cell r="X186">
            <v>0</v>
          </cell>
          <cell r="Y186">
            <v>0</v>
          </cell>
          <cell r="Z186">
            <v>0</v>
          </cell>
          <cell r="AA186">
            <v>0</v>
          </cell>
          <cell r="AB186">
            <v>0</v>
          </cell>
        </row>
        <row r="187">
          <cell r="N187" t="str">
            <v>CN INSTALL NEW METERS &lt; 8m3</v>
          </cell>
          <cell r="P187">
            <v>0</v>
          </cell>
          <cell r="Q187">
            <v>0</v>
          </cell>
          <cell r="R187">
            <v>0</v>
          </cell>
          <cell r="S187">
            <v>0</v>
          </cell>
          <cell r="T187">
            <v>0</v>
          </cell>
          <cell r="U187">
            <v>0</v>
          </cell>
          <cell r="V187">
            <v>0</v>
          </cell>
          <cell r="W187">
            <v>0</v>
          </cell>
          <cell r="X187">
            <v>0</v>
          </cell>
          <cell r="Y187">
            <v>0</v>
          </cell>
          <cell r="Z187">
            <v>0</v>
          </cell>
          <cell r="AA187">
            <v>0</v>
          </cell>
          <cell r="AB187">
            <v>0</v>
          </cell>
        </row>
        <row r="188">
          <cell r="N188" t="str">
            <v>CR LAYING NEW SERVICES</v>
          </cell>
          <cell r="P188">
            <v>0</v>
          </cell>
          <cell r="Q188">
            <v>0</v>
          </cell>
          <cell r="R188">
            <v>0</v>
          </cell>
          <cell r="S188">
            <v>0</v>
          </cell>
          <cell r="T188">
            <v>0</v>
          </cell>
          <cell r="U188">
            <v>0</v>
          </cell>
          <cell r="V188">
            <v>0</v>
          </cell>
          <cell r="W188">
            <v>0</v>
          </cell>
          <cell r="X188">
            <v>0</v>
          </cell>
          <cell r="Y188">
            <v>0</v>
          </cell>
          <cell r="Z188">
            <v>0</v>
          </cell>
          <cell r="AA188">
            <v>0</v>
          </cell>
          <cell r="AB188">
            <v>0</v>
          </cell>
        </row>
        <row r="190">
          <cell r="N190" t="str">
            <v xml:space="preserve">DEMAND CAPITAL </v>
          </cell>
          <cell r="P190">
            <v>3582.18</v>
          </cell>
          <cell r="Q190">
            <v>166.5</v>
          </cell>
          <cell r="R190">
            <v>531.16499999999996</v>
          </cell>
          <cell r="S190">
            <v>262.99</v>
          </cell>
          <cell r="T190">
            <v>433.73250000000002</v>
          </cell>
          <cell r="U190">
            <v>450.95</v>
          </cell>
          <cell r="V190">
            <v>334.44299999999998</v>
          </cell>
          <cell r="W190">
            <v>530.66100000000006</v>
          </cell>
          <cell r="X190">
            <v>326.83950000000004</v>
          </cell>
          <cell r="Y190">
            <v>298.42349999999999</v>
          </cell>
          <cell r="Z190">
            <v>235.98599999999999</v>
          </cell>
          <cell r="AA190">
            <v>6.9930000000000012</v>
          </cell>
          <cell r="AB190">
            <v>3.4965000000000006</v>
          </cell>
        </row>
        <row r="192">
          <cell r="N192" t="str">
            <v>DR REINFORCEMENT / UPGRADE</v>
          </cell>
          <cell r="P192">
            <v>1307.18</v>
          </cell>
          <cell r="Q192">
            <v>0</v>
          </cell>
          <cell r="R192">
            <v>32.774999999999999</v>
          </cell>
          <cell r="S192">
            <v>153.1</v>
          </cell>
          <cell r="T192">
            <v>185.01249999999999</v>
          </cell>
          <cell r="U192">
            <v>247.45</v>
          </cell>
          <cell r="V192">
            <v>254.44299999999998</v>
          </cell>
          <cell r="W192">
            <v>228.661</v>
          </cell>
          <cell r="X192">
            <v>104.83950000000002</v>
          </cell>
          <cell r="Y192">
            <v>76.423500000000004</v>
          </cell>
          <cell r="Z192">
            <v>13.986000000000002</v>
          </cell>
          <cell r="AA192">
            <v>6.9930000000000012</v>
          </cell>
          <cell r="AB192">
            <v>3.4965000000000006</v>
          </cell>
        </row>
        <row r="194">
          <cell r="N194" t="str">
            <v xml:space="preserve">PERFORMANCE CAPITAL </v>
          </cell>
          <cell r="P194">
            <v>0</v>
          </cell>
          <cell r="Q194">
            <v>0</v>
          </cell>
          <cell r="R194">
            <v>0</v>
          </cell>
          <cell r="S194">
            <v>0</v>
          </cell>
          <cell r="T194">
            <v>0</v>
          </cell>
          <cell r="U194">
            <v>0</v>
          </cell>
          <cell r="V194">
            <v>0</v>
          </cell>
          <cell r="W194">
            <v>0</v>
          </cell>
          <cell r="X194">
            <v>0</v>
          </cell>
          <cell r="Y194">
            <v>0</v>
          </cell>
          <cell r="Z194">
            <v>0</v>
          </cell>
          <cell r="AA194">
            <v>0</v>
          </cell>
          <cell r="AB194">
            <v>0</v>
          </cell>
        </row>
        <row r="196">
          <cell r="N196" t="str">
            <v>CATHODIC PROTECTION SYSTEMS</v>
          </cell>
          <cell r="P196">
            <v>0</v>
          </cell>
          <cell r="Q196">
            <v>0</v>
          </cell>
          <cell r="R196">
            <v>0</v>
          </cell>
          <cell r="S196">
            <v>0</v>
          </cell>
          <cell r="T196">
            <v>0</v>
          </cell>
          <cell r="U196">
            <v>0</v>
          </cell>
          <cell r="V196">
            <v>0</v>
          </cell>
          <cell r="W196">
            <v>0</v>
          </cell>
          <cell r="X196">
            <v>0</v>
          </cell>
          <cell r="Y196">
            <v>0</v>
          </cell>
          <cell r="Z196">
            <v>0</v>
          </cell>
          <cell r="AA196">
            <v>0</v>
          </cell>
          <cell r="AB196">
            <v>0</v>
          </cell>
        </row>
        <row r="197">
          <cell r="N197" t="str">
            <v>NETWORK PERFORMANCE</v>
          </cell>
          <cell r="P197">
            <v>0</v>
          </cell>
          <cell r="Q197">
            <v>0</v>
          </cell>
          <cell r="R197">
            <v>0</v>
          </cell>
          <cell r="S197">
            <v>0</v>
          </cell>
          <cell r="T197">
            <v>0</v>
          </cell>
          <cell r="U197">
            <v>0</v>
          </cell>
          <cell r="V197">
            <v>0</v>
          </cell>
          <cell r="W197">
            <v>0</v>
          </cell>
          <cell r="X197">
            <v>0</v>
          </cell>
          <cell r="Y197">
            <v>0</v>
          </cell>
          <cell r="Z197">
            <v>0</v>
          </cell>
          <cell r="AA197">
            <v>0</v>
          </cell>
          <cell r="AB197">
            <v>0</v>
          </cell>
        </row>
        <row r="199">
          <cell r="N199" t="str">
            <v>RECOVERABLE WORKS</v>
          </cell>
          <cell r="P199">
            <v>406.2600000000001</v>
          </cell>
          <cell r="Q199">
            <v>4.0626000000000007</v>
          </cell>
          <cell r="R199">
            <v>4.0626000000000007</v>
          </cell>
          <cell r="S199">
            <v>16.250400000000003</v>
          </cell>
          <cell r="T199">
            <v>20.313000000000006</v>
          </cell>
          <cell r="U199">
            <v>20.313000000000006</v>
          </cell>
          <cell r="V199">
            <v>20.313000000000006</v>
          </cell>
          <cell r="W199">
            <v>40.626000000000012</v>
          </cell>
          <cell r="X199">
            <v>60.939000000000007</v>
          </cell>
          <cell r="Y199">
            <v>81.252000000000024</v>
          </cell>
          <cell r="Z199">
            <v>81.252000000000024</v>
          </cell>
          <cell r="AA199">
            <v>40.626000000000012</v>
          </cell>
          <cell r="AB199">
            <v>16.250400000000003</v>
          </cell>
        </row>
        <row r="200">
          <cell r="P200">
            <v>0</v>
          </cell>
          <cell r="Q200">
            <v>0</v>
          </cell>
          <cell r="R200">
            <v>0</v>
          </cell>
          <cell r="S200">
            <v>0</v>
          </cell>
          <cell r="T200">
            <v>0</v>
          </cell>
          <cell r="U200">
            <v>0</v>
          </cell>
          <cell r="V200">
            <v>0</v>
          </cell>
          <cell r="W200">
            <v>0</v>
          </cell>
          <cell r="X200">
            <v>0</v>
          </cell>
          <cell r="Y200">
            <v>0</v>
          </cell>
          <cell r="Z200">
            <v>0</v>
          </cell>
          <cell r="AA200">
            <v>0</v>
          </cell>
          <cell r="AB200">
            <v>0</v>
          </cell>
        </row>
        <row r="201">
          <cell r="N201" t="str">
            <v>RECOVERABLE WORKS</v>
          </cell>
          <cell r="P201">
            <v>406.2600000000001</v>
          </cell>
          <cell r="Q201">
            <v>4.0626000000000007</v>
          </cell>
          <cell r="R201">
            <v>4.0626000000000007</v>
          </cell>
          <cell r="S201">
            <v>16.250400000000003</v>
          </cell>
          <cell r="T201">
            <v>20.313000000000006</v>
          </cell>
          <cell r="U201">
            <v>20.313000000000006</v>
          </cell>
          <cell r="V201">
            <v>20.313000000000006</v>
          </cell>
          <cell r="W201">
            <v>40.626000000000012</v>
          </cell>
          <cell r="X201">
            <v>60.939000000000007</v>
          </cell>
          <cell r="Y201">
            <v>81.252000000000024</v>
          </cell>
          <cell r="Z201">
            <v>81.252000000000024</v>
          </cell>
          <cell r="AA201">
            <v>40.626000000000012</v>
          </cell>
          <cell r="AB201">
            <v>16.250400000000003</v>
          </cell>
        </row>
        <row r="203">
          <cell r="N203" t="str">
            <v xml:space="preserve">METERING CAPITAL </v>
          </cell>
          <cell r="P203">
            <v>0</v>
          </cell>
          <cell r="Q203">
            <v>0</v>
          </cell>
          <cell r="R203">
            <v>0</v>
          </cell>
          <cell r="S203">
            <v>0</v>
          </cell>
          <cell r="T203">
            <v>0</v>
          </cell>
          <cell r="U203">
            <v>0</v>
          </cell>
          <cell r="V203">
            <v>0</v>
          </cell>
          <cell r="W203">
            <v>0</v>
          </cell>
          <cell r="X203">
            <v>0</v>
          </cell>
          <cell r="Y203">
            <v>0</v>
          </cell>
          <cell r="Z203">
            <v>0</v>
          </cell>
          <cell r="AA203">
            <v>0</v>
          </cell>
          <cell r="AB203">
            <v>0</v>
          </cell>
        </row>
        <row r="205">
          <cell r="N205" t="str">
            <v>GG METERS</v>
          </cell>
          <cell r="P205">
            <v>0</v>
          </cell>
          <cell r="Q205">
            <v>0</v>
          </cell>
          <cell r="R205">
            <v>0</v>
          </cell>
          <cell r="S205">
            <v>0</v>
          </cell>
          <cell r="T205">
            <v>0</v>
          </cell>
          <cell r="U205">
            <v>0</v>
          </cell>
          <cell r="V205">
            <v>0</v>
          </cell>
          <cell r="W205">
            <v>0</v>
          </cell>
          <cell r="X205">
            <v>0</v>
          </cell>
          <cell r="Y205">
            <v>0</v>
          </cell>
          <cell r="Z205">
            <v>0</v>
          </cell>
          <cell r="AA205">
            <v>0</v>
          </cell>
          <cell r="AB205">
            <v>0</v>
          </cell>
        </row>
        <row r="206">
          <cell r="N206" t="str">
            <v>GD DAILY METERING</v>
          </cell>
          <cell r="P206">
            <v>0</v>
          </cell>
          <cell r="Q206">
            <v>0</v>
          </cell>
          <cell r="R206">
            <v>0</v>
          </cell>
          <cell r="S206">
            <v>0</v>
          </cell>
          <cell r="T206">
            <v>0</v>
          </cell>
          <cell r="U206">
            <v>0</v>
          </cell>
          <cell r="V206">
            <v>0</v>
          </cell>
          <cell r="W206">
            <v>0</v>
          </cell>
          <cell r="X206">
            <v>0</v>
          </cell>
          <cell r="Y206">
            <v>0</v>
          </cell>
          <cell r="Z206">
            <v>0</v>
          </cell>
          <cell r="AA206">
            <v>0</v>
          </cell>
          <cell r="AB206">
            <v>0</v>
          </cell>
        </row>
        <row r="208">
          <cell r="N208" t="str">
            <v>GAS SPECIFIC EQUIPMENT</v>
          </cell>
          <cell r="P208">
            <v>126.81750000000002</v>
          </cell>
          <cell r="Q208">
            <v>9.5275000000000016</v>
          </cell>
          <cell r="R208">
            <v>9.5275000000000016</v>
          </cell>
          <cell r="S208">
            <v>9.5275000000000016</v>
          </cell>
          <cell r="T208">
            <v>9.5275000000000016</v>
          </cell>
          <cell r="U208">
            <v>13.690000000000001</v>
          </cell>
          <cell r="V208">
            <v>13.690000000000001</v>
          </cell>
          <cell r="W208">
            <v>9.5275000000000016</v>
          </cell>
          <cell r="X208">
            <v>13.690000000000001</v>
          </cell>
          <cell r="Y208">
            <v>9.5275000000000016</v>
          </cell>
          <cell r="Z208">
            <v>9.5275000000000016</v>
          </cell>
          <cell r="AA208">
            <v>9.5275000000000016</v>
          </cell>
          <cell r="AB208">
            <v>9.5275000000000016</v>
          </cell>
        </row>
        <row r="210">
          <cell r="N210" t="str">
            <v>GAS SPECIFIC EQUIPMENT</v>
          </cell>
          <cell r="P210">
            <v>126.81750000000002</v>
          </cell>
          <cell r="Q210">
            <v>9.5275000000000016</v>
          </cell>
          <cell r="R210">
            <v>9.5275000000000016</v>
          </cell>
          <cell r="S210">
            <v>9.5275000000000016</v>
          </cell>
          <cell r="T210">
            <v>9.5275000000000016</v>
          </cell>
          <cell r="U210">
            <v>13.690000000000001</v>
          </cell>
          <cell r="V210">
            <v>13.690000000000001</v>
          </cell>
          <cell r="W210">
            <v>9.5275000000000016</v>
          </cell>
          <cell r="X210">
            <v>13.690000000000001</v>
          </cell>
          <cell r="Y210">
            <v>9.5275000000000016</v>
          </cell>
          <cell r="Z210">
            <v>9.5275000000000016</v>
          </cell>
          <cell r="AA210">
            <v>9.5275000000000016</v>
          </cell>
          <cell r="AB210">
            <v>9.5275000000000016</v>
          </cell>
        </row>
        <row r="212">
          <cell r="N212" t="str">
            <v>TOTAL DISTRIBUTION</v>
          </cell>
          <cell r="P212">
            <v>12624.9575</v>
          </cell>
          <cell r="Q212">
            <v>276.98009999999999</v>
          </cell>
          <cell r="R212">
            <v>724.16509999999994</v>
          </cell>
          <cell r="S212">
            <v>689.17789999999991</v>
          </cell>
          <cell r="T212">
            <v>863.98299999999995</v>
          </cell>
          <cell r="U212">
            <v>1271.4059999999999</v>
          </cell>
          <cell r="V212">
            <v>1229.8989999999999</v>
          </cell>
          <cell r="W212">
            <v>1992.7604999999999</v>
          </cell>
          <cell r="X212">
            <v>1738.4144999999999</v>
          </cell>
          <cell r="Y212">
            <v>1331.76</v>
          </cell>
          <cell r="Z212">
            <v>1269.3225</v>
          </cell>
          <cell r="AA212">
            <v>632.48050000000012</v>
          </cell>
          <cell r="AB212">
            <v>604.60840000000007</v>
          </cell>
        </row>
        <row r="215">
          <cell r="N215" t="str">
            <v>GRAND TOTAL</v>
          </cell>
          <cell r="P215">
            <v>13711.092500000001</v>
          </cell>
          <cell r="Q215">
            <v>353.28149999999999</v>
          </cell>
          <cell r="R215">
            <v>849.75049999999999</v>
          </cell>
          <cell r="S215">
            <v>822.9550999999999</v>
          </cell>
          <cell r="T215">
            <v>997.40499999999997</v>
          </cell>
          <cell r="U215">
            <v>1445.787</v>
          </cell>
          <cell r="V215">
            <v>1332.241</v>
          </cell>
          <cell r="W215">
            <v>2044.3532999999998</v>
          </cell>
          <cell r="X215">
            <v>1787.5653</v>
          </cell>
          <cell r="Y215">
            <v>1380.9108000000001</v>
          </cell>
          <cell r="Z215">
            <v>1318.4733000000001</v>
          </cell>
          <cell r="AA215">
            <v>705.29650000000015</v>
          </cell>
          <cell r="AB215">
            <v>673.07320000000004</v>
          </cell>
        </row>
      </sheetData>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trol"/>
      <sheetName val="2. Menu"/>
      <sheetName val="3. Version"/>
      <sheetName val="4. Checks"/>
      <sheetName val="5. Assum"/>
      <sheetName val="6. Reg Ass"/>
      <sheetName val="7. Impair Test"/>
      <sheetName val="8. Hist P&amp;L"/>
      <sheetName val="9. Hist Bal Sht"/>
      <sheetName val="10. Hist CAPEX"/>
      <sheetName val="12. SensA"/>
      <sheetName val="13. Distr Cash"/>
      <sheetName val="14. An to qtr calc"/>
      <sheetName val="15. Debt"/>
      <sheetName val="16. Reg Rev"/>
      <sheetName val="17. Reg Dep&amp;Tax"/>
      <sheetName val="18. Tax"/>
      <sheetName val="19. Depn"/>
      <sheetName val="20. Def Debt Costs"/>
      <sheetName val="21. Reg Depr"/>
      <sheetName val="22. Reg Tax Dep"/>
      <sheetName val="23. Exc Servs"/>
      <sheetName val="24. Ann CAPEX"/>
      <sheetName val="25. Qtr CAPEX"/>
      <sheetName val="26. CAPEX Real"/>
      <sheetName val="27. CAPEX Inp Nom"/>
      <sheetName val="28. Qtr IFRS Bal (uedh)"/>
      <sheetName val="29. Ann Cal PL"/>
      <sheetName val="30. FY PL"/>
      <sheetName val="30.1 FY PL Comp"/>
      <sheetName val="30.2 FY 5 Yr PL Comp"/>
      <sheetName val="31. HY PL"/>
      <sheetName val="32. Qtr PL"/>
      <sheetName val="33. Qtr UEDH PL"/>
      <sheetName val="33. Qtr UED PL"/>
      <sheetName val="34. FY Ann BS"/>
      <sheetName val="34.1 FY BS Comp"/>
      <sheetName val="35. HY BS"/>
      <sheetName val="36. Qtr BS"/>
      <sheetName val="Recon"/>
      <sheetName val="37. Credit"/>
      <sheetName val="38. Graph Data"/>
      <sheetName val="39. Board"/>
      <sheetName val="Graphs==&gt;"/>
      <sheetName val="RAB(g)"/>
      <sheetName val="Rev(g)"/>
      <sheetName val="Debt R(g)"/>
      <sheetName val="Credit1(g)"/>
      <sheetName val="Credit(g)"/>
      <sheetName val="Oth Rev(g)"/>
      <sheetName val="Dis Cash(g)"/>
      <sheetName val="5xReg Dep(g)"/>
      <sheetName val="ICR(g)"/>
      <sheetName val="Yield(g)"/>
      <sheetName val="Debt(g)"/>
      <sheetName val="Templa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les By Month"/>
      <sheetName val="Settles By Dates"/>
      <sheetName val="Sales targets"/>
      <sheetName val="Sales Report"/>
      <sheetName val="Agent Register"/>
      <sheetName val="Importer"/>
      <sheetName val="User Information"/>
      <sheetName val="Property Activity Report"/>
      <sheetName val="Executive Summary"/>
      <sheetName val="Project Register"/>
      <sheetName val="StockList"/>
      <sheetName val="Derby Settlement"/>
      <sheetName val="Stat Dec Info Montrose"/>
      <sheetName val="Sales Register High_St 1"/>
      <sheetName val="High_St Settlement"/>
      <sheetName val="Sales Register High_St 2"/>
      <sheetName val="Sales Register High_St 3"/>
      <sheetName val="High_St Construction Costs"/>
      <sheetName val="High_St Properties"/>
      <sheetName val="High_St Commission"/>
      <sheetName val="Stat Dec Info High_St"/>
      <sheetName val="Sales Register 214_Lygon 1"/>
      <sheetName val="214_Lygon Construction Costs"/>
      <sheetName val="214_Lygon Properties"/>
      <sheetName val="214_Lygon Commission"/>
      <sheetName val="214_Lygon Settlement"/>
      <sheetName val="Stat Dec Info 214_Lygon"/>
      <sheetName val="Sales Register TravOnPark1 1"/>
      <sheetName val="Sales Register TravOnPark1 2"/>
      <sheetName val="TravOnPark1 Construction Costs"/>
      <sheetName val="TravOnPark1 Properties"/>
      <sheetName val="TravOnPark1 Commission"/>
      <sheetName val="TravOnPark1 Settlement"/>
      <sheetName val="Stat Dec Info TravOnPark1"/>
      <sheetName val="Sales Register Phoenix1 1"/>
      <sheetName val="Sales Register Phoenix1 2"/>
      <sheetName val="Sales Register Phoenix1 3"/>
      <sheetName val="GRV Tables"/>
      <sheetName val="Phoenix1 Construction Costs"/>
      <sheetName val="Phoenix1 Properties"/>
      <sheetName val="Phoenix1 Commission"/>
      <sheetName val="Phoenix1 Settlement"/>
      <sheetName val="Stat Dec Info Phoenix1"/>
      <sheetName val="408 Settlement"/>
      <sheetName val="408 Properties"/>
      <sheetName val="Sales Register 408 1"/>
      <sheetName val="Sales Register 408 2"/>
      <sheetName val="Sales Register 408 3"/>
      <sheetName val="408 Commission"/>
      <sheetName val="Stat Dec Info 408"/>
      <sheetName val="Montrose Stat Dec Info"/>
      <sheetName val="Stat Dec Info Derby"/>
      <sheetName val="Completed Properties"/>
      <sheetName val="Sales Register Derby 1"/>
      <sheetName val="Derby Properties"/>
      <sheetName val="Derby Commission"/>
      <sheetName val="Montrose Properties"/>
      <sheetName val="Montrose Settlement Old"/>
      <sheetName val="Montrose Settlement"/>
      <sheetName val="Sales Register Montrose 1"/>
      <sheetName val="Sales Register Montrose 2"/>
      <sheetName val="Sales Register Montrose 3"/>
      <sheetName val="Montrose Commission"/>
      <sheetName val="Commissions Flow"/>
      <sheetName val="Property Summary"/>
      <sheetName val="Rent G'Tee"/>
      <sheetName val="Live - Price List"/>
      <sheetName val="Sell Back"/>
      <sheetName val="Montrose Construction Costs"/>
      <sheetName val="408 Construction Costs"/>
      <sheetName val="DialogFinancialYear"/>
      <sheetName val="DialogDetails"/>
      <sheetName val="DialogPrintRegister"/>
      <sheetName val="DialogRegister"/>
      <sheetName val="DialogProject"/>
      <sheetName val="CM-Register"/>
      <sheetName val="Sales Register Kealba 1"/>
      <sheetName val="Kealba Construction Costs"/>
      <sheetName val="Kealba Properties"/>
      <sheetName val="Kealba Commission"/>
      <sheetName val="Kealba Settlement"/>
      <sheetName val="Stat Dec Info Kealba"/>
      <sheetName val="Sales Register 208_212Lygon 1"/>
      <sheetName val="208_212Lygon Construction Costs"/>
      <sheetName val="208_212Lygon Properties"/>
      <sheetName val="208_212Lygon Commission"/>
      <sheetName val="208_212Lygon Settlement"/>
      <sheetName val="Stat Dec Info 208_212Lygon"/>
      <sheetName val="Sales Register 214Lygon 1"/>
      <sheetName val="214Lygon Construction Costs"/>
      <sheetName val="214Lygon Properties"/>
      <sheetName val="214Lygon Commission"/>
      <sheetName val="214Lygon Settlement"/>
      <sheetName val="Stat Dec Info 214Lygon"/>
      <sheetName val="Sales Register Northcote 1"/>
      <sheetName val="Northcote Construction Costs"/>
      <sheetName val="Northcote Properties"/>
      <sheetName val="Northcote Commission"/>
      <sheetName val="Northcote Settlement"/>
      <sheetName val="Stat Dec Info Northcote"/>
      <sheetName val="Sales Register Doncaster 1"/>
      <sheetName val="Doncaster Construction Costs"/>
      <sheetName val="Doncaster Properties"/>
      <sheetName val="Doncaster Commission"/>
      <sheetName val="Doncaster Settlement"/>
      <sheetName val="Stat Dec Info Doncaster"/>
      <sheetName val="Sales Register Elderslie 1"/>
      <sheetName val="Elderslie Construction Costs"/>
      <sheetName val="Elderslie Properties"/>
      <sheetName val="Elderslie Commission"/>
      <sheetName val="Elderslie Settlement"/>
      <sheetName val="Agent List"/>
      <sheetName val="Stat Dec Info Elderslie"/>
      <sheetName val="Sales Register Epping 1"/>
      <sheetName val="Epping Construction Costs"/>
      <sheetName val="Epping Properties"/>
      <sheetName val="Epping Commission"/>
      <sheetName val="Epping Settlement"/>
      <sheetName val="Stat Dec Info Epping"/>
      <sheetName val="Sales Register Keilor_Park 1"/>
      <sheetName val="Keilor_Park Construction Costs"/>
      <sheetName val="Keilor_Park Properties"/>
      <sheetName val="Keilor_Park Commission"/>
      <sheetName val="Keilor_Park Settlement"/>
      <sheetName val="Stat Dec Info Keilor_Park"/>
      <sheetName val="Sales Register 374Lygon 1"/>
      <sheetName val="374Lygon Construction Costs"/>
      <sheetName val="374Lygon Properties"/>
      <sheetName val="374Lygon Commission"/>
      <sheetName val="374Lygon Settlement"/>
      <sheetName val="Stat Dec Info 374Lygon"/>
      <sheetName val="Glenroy Construction Costs"/>
      <sheetName val="Glenroy Properties"/>
      <sheetName val="Sales Register Glenroy 1"/>
      <sheetName val="Glenroy Commission"/>
      <sheetName val="Glenroy Settlement"/>
      <sheetName val="Stat Dec Info Glenroy"/>
      <sheetName val="MenuSheet"/>
      <sheetName val="Audit"/>
      <sheetName val="FIRB"/>
      <sheetName val="Valuer Price List 408"/>
      <sheetName val="Valuer Price List Montrose"/>
      <sheetName val="Valuer Price List Derby"/>
      <sheetName val="Email List"/>
      <sheetName val="Sheet1"/>
    </sheetNames>
    <sheetDataSet>
      <sheetData sheetId="0"/>
      <sheetData sheetId="1"/>
      <sheetData sheetId="2"/>
      <sheetData sheetId="3"/>
      <sheetData sheetId="4"/>
      <sheetData sheetId="5" refreshError="1"/>
      <sheetData sheetId="6" refreshError="1"/>
      <sheetData sheetId="7"/>
      <sheetData sheetId="8" refreshError="1"/>
      <sheetData sheetId="9"/>
      <sheetData sheetId="10"/>
      <sheetData sheetId="11" refreshError="1"/>
      <sheetData sheetId="12"/>
      <sheetData sheetId="13"/>
      <sheetData sheetId="14" refreshError="1"/>
      <sheetData sheetId="15"/>
      <sheetData sheetId="16"/>
      <sheetData sheetId="17"/>
      <sheetData sheetId="18"/>
      <sheetData sheetId="19"/>
      <sheetData sheetId="20"/>
      <sheetData sheetId="21"/>
      <sheetData sheetId="22"/>
      <sheetData sheetId="23"/>
      <sheetData sheetId="24"/>
      <sheetData sheetId="25" refreshError="1"/>
      <sheetData sheetId="26"/>
      <sheetData sheetId="27"/>
      <sheetData sheetId="28"/>
      <sheetData sheetId="29"/>
      <sheetData sheetId="30"/>
      <sheetData sheetId="31"/>
      <sheetData sheetId="32" refreshError="1"/>
      <sheetData sheetId="33"/>
      <sheetData sheetId="34"/>
      <sheetData sheetId="35"/>
      <sheetData sheetId="36"/>
      <sheetData sheetId="37" refreshError="1"/>
      <sheetData sheetId="38"/>
      <sheetData sheetId="39"/>
      <sheetData sheetId="40"/>
      <sheetData sheetId="41" refreshError="1"/>
      <sheetData sheetId="42"/>
      <sheetData sheetId="43" refreshError="1"/>
      <sheetData sheetId="44"/>
      <sheetData sheetId="45"/>
      <sheetData sheetId="46"/>
      <sheetData sheetId="47"/>
      <sheetData sheetId="48"/>
      <sheetData sheetId="49" refreshError="1"/>
      <sheetData sheetId="50" refreshError="1"/>
      <sheetData sheetId="51" refreshError="1"/>
      <sheetData sheetId="52" refreshError="1"/>
      <sheetData sheetId="53"/>
      <sheetData sheetId="54"/>
      <sheetData sheetId="55"/>
      <sheetData sheetId="56"/>
      <sheetData sheetId="57"/>
      <sheetData sheetId="58" refreshError="1"/>
      <sheetData sheetId="59"/>
      <sheetData sheetId="60"/>
      <sheetData sheetId="61"/>
      <sheetData sheetId="62"/>
      <sheetData sheetId="63"/>
      <sheetData sheetId="64" refreshError="1"/>
      <sheetData sheetId="65" refreshError="1"/>
      <sheetData sheetId="66"/>
      <sheetData sheetId="67"/>
      <sheetData sheetId="68"/>
      <sheetData sheetId="69"/>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refreshError="1"/>
      <sheetData sheetId="81"/>
      <sheetData sheetId="82"/>
      <sheetData sheetId="83"/>
      <sheetData sheetId="84"/>
      <sheetData sheetId="85"/>
      <sheetData sheetId="86" refreshError="1"/>
      <sheetData sheetId="87"/>
      <sheetData sheetId="88"/>
      <sheetData sheetId="89"/>
      <sheetData sheetId="90"/>
      <sheetData sheetId="91"/>
      <sheetData sheetId="92"/>
      <sheetData sheetId="93"/>
      <sheetData sheetId="94"/>
      <sheetData sheetId="95"/>
      <sheetData sheetId="96"/>
      <sheetData sheetId="97"/>
      <sheetData sheetId="98" refreshError="1"/>
      <sheetData sheetId="99"/>
      <sheetData sheetId="100"/>
      <sheetData sheetId="101"/>
      <sheetData sheetId="102"/>
      <sheetData sheetId="103"/>
      <sheetData sheetId="104" refreshError="1"/>
      <sheetData sheetId="105"/>
      <sheetData sheetId="106"/>
      <sheetData sheetId="107"/>
      <sheetData sheetId="108"/>
      <sheetData sheetId="109"/>
      <sheetData sheetId="110" refreshError="1"/>
      <sheetData sheetId="111"/>
      <sheetData sheetId="112"/>
      <sheetData sheetId="113"/>
      <sheetData sheetId="114"/>
      <sheetData sheetId="115"/>
      <sheetData sheetId="116"/>
      <sheetData sheetId="117" refreshError="1"/>
      <sheetData sheetId="118"/>
      <sheetData sheetId="119"/>
      <sheetData sheetId="120"/>
      <sheetData sheetId="121"/>
      <sheetData sheetId="122"/>
      <sheetData sheetId="123"/>
      <sheetData sheetId="124"/>
      <sheetData sheetId="125"/>
      <sheetData sheetId="126"/>
      <sheetData sheetId="127"/>
      <sheetData sheetId="128"/>
      <sheetData sheetId="129" refreshError="1"/>
      <sheetData sheetId="130"/>
      <sheetData sheetId="131"/>
      <sheetData sheetId="132"/>
      <sheetData sheetId="133"/>
      <sheetData sheetId="134"/>
      <sheetData sheetId="135" refreshError="1"/>
      <sheetData sheetId="136"/>
      <sheetData sheetId="137" refreshError="1"/>
      <sheetData sheetId="138"/>
      <sheetData sheetId="139" refreshError="1"/>
      <sheetData sheetId="140" refreshError="1"/>
      <sheetData sheetId="141" refreshError="1"/>
      <sheetData sheetId="142" refreshError="1"/>
      <sheetData sheetId="143"/>
      <sheetData sheetId="144"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Outcomes"/>
      <sheetName val="MAAR"/>
      <sheetName val="Price Limits"/>
      <sheetName val="Trans"/>
      <sheetName val="DUOS (t)"/>
      <sheetName val="TUOS (t)"/>
      <sheetName val="CPT (t)"/>
      <sheetName val="MSR (t)"/>
      <sheetName val="NUOS (t)"/>
      <sheetName val="DUOS (t-1)"/>
      <sheetName val="Q (ct-1) act"/>
      <sheetName val="RE (ct)"/>
      <sheetName val="RE (ct-1)"/>
      <sheetName val="Q (ct-1) adj (ct)"/>
      <sheetName val="Q (ct-1) adj (ct-1)"/>
      <sheetName val="ACS (t)"/>
    </sheetNames>
    <sheetDataSet>
      <sheetData sheetId="0"/>
      <sheetData sheetId="1" refreshError="1">
        <row r="2">
          <cell r="B2" t="str">
            <v>ActewAGL</v>
          </cell>
        </row>
        <row r="3">
          <cell r="B3">
            <v>2011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mployee Allocation"/>
      <sheetName val="Payroll Posting - September"/>
      <sheetName val="September - Summary"/>
      <sheetName val="September - Workings"/>
      <sheetName val="Sheet1"/>
      <sheetName val="11000"/>
      <sheetName val="11002"/>
      <sheetName val="Payroll Allocation"/>
      <sheetName val="13002"/>
      <sheetName val="10800"/>
    </sheetNames>
    <sheetDataSet>
      <sheetData sheetId="0" refreshError="1">
        <row r="5">
          <cell r="P5" t="str">
            <v>Emp Name</v>
          </cell>
        </row>
        <row r="8">
          <cell r="O8">
            <v>14692</v>
          </cell>
          <cell r="P8" t="str">
            <v>Parkin William</v>
          </cell>
        </row>
        <row r="9">
          <cell r="O9">
            <v>12718</v>
          </cell>
          <cell r="P9" t="str">
            <v>Fritschy Ronald</v>
          </cell>
        </row>
        <row r="10">
          <cell r="O10">
            <v>16370</v>
          </cell>
          <cell r="P10" t="str">
            <v>Hillyard Ian</v>
          </cell>
        </row>
        <row r="11">
          <cell r="O11">
            <v>12574</v>
          </cell>
          <cell r="P11" t="str">
            <v>Bibby Cathryn</v>
          </cell>
        </row>
        <row r="12">
          <cell r="O12">
            <v>12573</v>
          </cell>
          <cell r="P12" t="str">
            <v>Magarry Peter</v>
          </cell>
        </row>
        <row r="13">
          <cell r="O13">
            <v>12595</v>
          </cell>
          <cell r="P13" t="str">
            <v>Hennessy Jim</v>
          </cell>
        </row>
        <row r="14">
          <cell r="O14">
            <v>12630</v>
          </cell>
          <cell r="P14" t="str">
            <v>Devenish Ian</v>
          </cell>
        </row>
        <row r="15">
          <cell r="O15">
            <v>12664</v>
          </cell>
          <cell r="P15" t="str">
            <v>Dawson Linda</v>
          </cell>
        </row>
        <row r="16">
          <cell r="O16">
            <v>12672</v>
          </cell>
          <cell r="P16" t="str">
            <v>Broughton Yasmin</v>
          </cell>
        </row>
        <row r="17">
          <cell r="O17">
            <v>12676</v>
          </cell>
          <cell r="P17" t="str">
            <v>Wells Ian</v>
          </cell>
        </row>
        <row r="18">
          <cell r="O18">
            <v>13016</v>
          </cell>
          <cell r="P18" t="str">
            <v>Brennan Stephen</v>
          </cell>
        </row>
        <row r="19">
          <cell r="O19">
            <v>13015</v>
          </cell>
          <cell r="P19" t="str">
            <v>Tharle Adam</v>
          </cell>
        </row>
        <row r="20">
          <cell r="O20">
            <v>13012</v>
          </cell>
          <cell r="P20" t="str">
            <v>Knol Eric</v>
          </cell>
        </row>
        <row r="21">
          <cell r="O21">
            <v>13047</v>
          </cell>
          <cell r="P21" t="str">
            <v>Butterworth Jennifer</v>
          </cell>
        </row>
        <row r="22">
          <cell r="O22">
            <v>13086</v>
          </cell>
          <cell r="P22" t="str">
            <v>Michaelson Gregory</v>
          </cell>
        </row>
        <row r="23">
          <cell r="O23">
            <v>13282</v>
          </cell>
          <cell r="P23" t="str">
            <v>Jones Brendan</v>
          </cell>
        </row>
        <row r="24">
          <cell r="O24">
            <v>13421</v>
          </cell>
          <cell r="P24" t="str">
            <v>Doolan Gregory</v>
          </cell>
        </row>
        <row r="25">
          <cell r="O25">
            <v>13853</v>
          </cell>
          <cell r="P25" t="str">
            <v>Gonsalvez Marlene</v>
          </cell>
        </row>
        <row r="26">
          <cell r="O26">
            <v>14061</v>
          </cell>
          <cell r="P26" t="str">
            <v>Fletcher William</v>
          </cell>
        </row>
        <row r="27">
          <cell r="O27">
            <v>14561</v>
          </cell>
          <cell r="P27" t="str">
            <v>Boutros Samir</v>
          </cell>
        </row>
        <row r="28">
          <cell r="O28">
            <v>15042</v>
          </cell>
          <cell r="P28" t="str">
            <v>Smith George</v>
          </cell>
        </row>
        <row r="29">
          <cell r="O29">
            <v>15045</v>
          </cell>
          <cell r="P29" t="str">
            <v>Richardson Mark</v>
          </cell>
        </row>
        <row r="30">
          <cell r="O30">
            <v>15087</v>
          </cell>
          <cell r="P30" t="str">
            <v>Thompson Mary</v>
          </cell>
        </row>
        <row r="31">
          <cell r="O31">
            <v>15093</v>
          </cell>
          <cell r="P31" t="str">
            <v>Pye Peter</v>
          </cell>
        </row>
        <row r="32">
          <cell r="O32">
            <v>15090</v>
          </cell>
          <cell r="P32" t="str">
            <v>Geoghegan Elaine</v>
          </cell>
        </row>
        <row r="33">
          <cell r="O33">
            <v>15157</v>
          </cell>
          <cell r="P33" t="str">
            <v>Donehue David</v>
          </cell>
        </row>
        <row r="34">
          <cell r="O34">
            <v>15471</v>
          </cell>
          <cell r="P34" t="str">
            <v>Foord Robert</v>
          </cell>
        </row>
        <row r="35">
          <cell r="O35">
            <v>15752</v>
          </cell>
          <cell r="P35" t="str">
            <v>Hayward-Bryant Marilyn</v>
          </cell>
        </row>
        <row r="36">
          <cell r="O36">
            <v>15749</v>
          </cell>
          <cell r="P36" t="str">
            <v>Smith Candice</v>
          </cell>
        </row>
        <row r="37">
          <cell r="O37">
            <v>16214</v>
          </cell>
          <cell r="P37" t="str">
            <v>Gilbert Craig</v>
          </cell>
        </row>
        <row r="38">
          <cell r="O38">
            <v>16212</v>
          </cell>
          <cell r="P38" t="str">
            <v>Malloy Stephen</v>
          </cell>
        </row>
        <row r="39">
          <cell r="O39">
            <v>16364</v>
          </cell>
          <cell r="P39" t="str">
            <v>Baikie William</v>
          </cell>
        </row>
        <row r="40">
          <cell r="O40">
            <v>16363</v>
          </cell>
          <cell r="P40" t="str">
            <v>Bachtiar Novia</v>
          </cell>
        </row>
        <row r="41">
          <cell r="O41">
            <v>16392</v>
          </cell>
          <cell r="P41" t="str">
            <v>Carroll Debra</v>
          </cell>
        </row>
        <row r="42">
          <cell r="O42">
            <v>16728</v>
          </cell>
          <cell r="P42" t="str">
            <v>Schille Andrew</v>
          </cell>
        </row>
        <row r="43">
          <cell r="O43">
            <v>16951</v>
          </cell>
          <cell r="P43" t="str">
            <v>Ng Chee</v>
          </cell>
        </row>
        <row r="44">
          <cell r="O44">
            <v>8658</v>
          </cell>
          <cell r="P44" t="str">
            <v>Ajani Peter</v>
          </cell>
        </row>
        <row r="45">
          <cell r="O45">
            <v>11125</v>
          </cell>
          <cell r="P45" t="str">
            <v>Kynaston Allan</v>
          </cell>
        </row>
        <row r="46">
          <cell r="O46">
            <v>11318</v>
          </cell>
          <cell r="P46" t="str">
            <v>Van Tilburg Kristen</v>
          </cell>
        </row>
        <row r="47">
          <cell r="O47">
            <v>12045</v>
          </cell>
          <cell r="P47" t="str">
            <v>Bell Sarah</v>
          </cell>
        </row>
        <row r="48">
          <cell r="O48">
            <v>12043</v>
          </cell>
          <cell r="P48" t="str">
            <v>James Nicole</v>
          </cell>
        </row>
        <row r="49">
          <cell r="O49">
            <v>12039</v>
          </cell>
          <cell r="P49" t="str">
            <v>Eastwood Robert</v>
          </cell>
        </row>
        <row r="50">
          <cell r="O50">
            <v>12030</v>
          </cell>
          <cell r="P50" t="str">
            <v>Bitney David</v>
          </cell>
        </row>
        <row r="51">
          <cell r="O51">
            <v>12061</v>
          </cell>
          <cell r="P51" t="str">
            <v>Gentile Lucy</v>
          </cell>
        </row>
        <row r="52">
          <cell r="O52">
            <v>12206</v>
          </cell>
          <cell r="P52" t="str">
            <v>Beasley Travis</v>
          </cell>
        </row>
        <row r="53">
          <cell r="O53">
            <v>12057</v>
          </cell>
          <cell r="P53" t="str">
            <v>Tran Allon</v>
          </cell>
        </row>
        <row r="54">
          <cell r="O54">
            <v>12055</v>
          </cell>
          <cell r="P54" t="str">
            <v>Cooley Rosanne</v>
          </cell>
        </row>
        <row r="55">
          <cell r="O55">
            <v>12171</v>
          </cell>
          <cell r="P55" t="str">
            <v>Smith Dominic</v>
          </cell>
        </row>
        <row r="56">
          <cell r="O56">
            <v>12162</v>
          </cell>
          <cell r="P56" t="str">
            <v>Tamara Alain</v>
          </cell>
        </row>
        <row r="57">
          <cell r="O57">
            <v>12367</v>
          </cell>
          <cell r="P57" t="str">
            <v>Trapnell David</v>
          </cell>
        </row>
        <row r="58">
          <cell r="O58">
            <v>12238</v>
          </cell>
          <cell r="P58" t="str">
            <v>Ng Chang Ming</v>
          </cell>
        </row>
        <row r="59">
          <cell r="O59">
            <v>12215</v>
          </cell>
          <cell r="P59" t="str">
            <v>Hickinbotham Ian</v>
          </cell>
        </row>
        <row r="60">
          <cell r="O60">
            <v>12299</v>
          </cell>
          <cell r="P60" t="str">
            <v>Berenstein Miriam</v>
          </cell>
        </row>
        <row r="61">
          <cell r="O61">
            <v>12335</v>
          </cell>
          <cell r="P61" t="str">
            <v>Sharma Sudha</v>
          </cell>
        </row>
        <row r="62">
          <cell r="O62">
            <v>12360</v>
          </cell>
          <cell r="P62" t="str">
            <v>Crevola Michael</v>
          </cell>
        </row>
        <row r="63">
          <cell r="O63">
            <v>12369</v>
          </cell>
          <cell r="P63" t="str">
            <v>Turner Shari</v>
          </cell>
        </row>
        <row r="64">
          <cell r="O64">
            <v>12368</v>
          </cell>
          <cell r="P64" t="str">
            <v>Payne Verity</v>
          </cell>
        </row>
        <row r="65">
          <cell r="O65">
            <v>12579</v>
          </cell>
          <cell r="P65" t="str">
            <v>Gebert Janine</v>
          </cell>
        </row>
        <row r="66">
          <cell r="O66">
            <v>12366</v>
          </cell>
          <cell r="P66" t="str">
            <v>McGinley Lisanne</v>
          </cell>
        </row>
        <row r="67">
          <cell r="O67">
            <v>12364</v>
          </cell>
          <cell r="P67" t="str">
            <v>McMullan Louise</v>
          </cell>
        </row>
        <row r="68">
          <cell r="O68">
            <v>12381</v>
          </cell>
          <cell r="P68" t="str">
            <v>Hunt Michelle</v>
          </cell>
        </row>
        <row r="69">
          <cell r="O69">
            <v>13083</v>
          </cell>
          <cell r="P69" t="str">
            <v>Rushton Renee</v>
          </cell>
        </row>
        <row r="70">
          <cell r="O70">
            <v>12466</v>
          </cell>
          <cell r="P70" t="str">
            <v>Chin Carol</v>
          </cell>
        </row>
        <row r="71">
          <cell r="O71">
            <v>12465</v>
          </cell>
          <cell r="P71" t="str">
            <v>Melnikova Albina</v>
          </cell>
        </row>
        <row r="72">
          <cell r="O72">
            <v>12589</v>
          </cell>
          <cell r="P72" t="str">
            <v>Walczak Jeanne</v>
          </cell>
        </row>
        <row r="73">
          <cell r="O73">
            <v>12644</v>
          </cell>
          <cell r="P73" t="str">
            <v>Paolino John</v>
          </cell>
        </row>
        <row r="74">
          <cell r="O74">
            <v>12646</v>
          </cell>
          <cell r="P74" t="str">
            <v>Snowball Karen</v>
          </cell>
        </row>
        <row r="75">
          <cell r="O75">
            <v>13072</v>
          </cell>
          <cell r="P75" t="str">
            <v>Nairn Pauline</v>
          </cell>
        </row>
        <row r="76">
          <cell r="O76">
            <v>13074</v>
          </cell>
          <cell r="P76" t="str">
            <v>Barnett Kenneth</v>
          </cell>
        </row>
        <row r="77">
          <cell r="O77">
            <v>12666</v>
          </cell>
          <cell r="P77" t="str">
            <v>Horgan Nyomi</v>
          </cell>
        </row>
        <row r="78">
          <cell r="O78">
            <v>12665</v>
          </cell>
          <cell r="P78" t="str">
            <v>Evans Rodney</v>
          </cell>
        </row>
        <row r="79">
          <cell r="O79">
            <v>12663</v>
          </cell>
          <cell r="P79" t="str">
            <v>Robertson Anthony</v>
          </cell>
        </row>
        <row r="80">
          <cell r="O80">
            <v>12675</v>
          </cell>
          <cell r="P80" t="str">
            <v>Schell Connie</v>
          </cell>
        </row>
        <row r="81">
          <cell r="O81">
            <v>12674</v>
          </cell>
          <cell r="P81" t="str">
            <v>Duffy Shaun</v>
          </cell>
        </row>
        <row r="82">
          <cell r="O82">
            <v>12669</v>
          </cell>
          <cell r="P82" t="str">
            <v>Ferreira Johannes</v>
          </cell>
        </row>
        <row r="83">
          <cell r="O83">
            <v>12715</v>
          </cell>
          <cell r="P83" t="str">
            <v>Stevenson Catherine</v>
          </cell>
        </row>
        <row r="84">
          <cell r="O84">
            <v>12678</v>
          </cell>
          <cell r="P84" t="str">
            <v>Patel Sanjay</v>
          </cell>
        </row>
        <row r="85">
          <cell r="O85">
            <v>16758</v>
          </cell>
          <cell r="P85" t="str">
            <v>Walker Ashleigh</v>
          </cell>
        </row>
        <row r="86">
          <cell r="O86">
            <v>12719</v>
          </cell>
          <cell r="P86" t="str">
            <v>Spinella Tania</v>
          </cell>
        </row>
        <row r="87">
          <cell r="O87">
            <v>12750</v>
          </cell>
          <cell r="P87" t="str">
            <v>Magee Katrina</v>
          </cell>
        </row>
        <row r="88">
          <cell r="O88">
            <v>14322</v>
          </cell>
          <cell r="P88" t="str">
            <v>Peniston Helen</v>
          </cell>
        </row>
        <row r="89">
          <cell r="O89">
            <v>12744</v>
          </cell>
          <cell r="P89" t="str">
            <v>Sycamore Gabrielle</v>
          </cell>
        </row>
        <row r="90">
          <cell r="O90">
            <v>12800</v>
          </cell>
          <cell r="P90" t="str">
            <v>Taylor Christopher</v>
          </cell>
        </row>
        <row r="91">
          <cell r="O91">
            <v>12814</v>
          </cell>
          <cell r="P91" t="str">
            <v>Kong Winnie</v>
          </cell>
        </row>
        <row r="92">
          <cell r="O92">
            <v>12813</v>
          </cell>
          <cell r="P92" t="str">
            <v>Whittaker Eugene</v>
          </cell>
        </row>
        <row r="93">
          <cell r="O93">
            <v>12812</v>
          </cell>
          <cell r="P93" t="str">
            <v>Israelsohn Ian</v>
          </cell>
        </row>
        <row r="94">
          <cell r="O94">
            <v>12811</v>
          </cell>
          <cell r="P94" t="str">
            <v>Brassil John</v>
          </cell>
        </row>
        <row r="95">
          <cell r="O95">
            <v>12824</v>
          </cell>
          <cell r="P95" t="str">
            <v>Richardson Vanessa</v>
          </cell>
        </row>
        <row r="96">
          <cell r="O96">
            <v>12839</v>
          </cell>
          <cell r="P96" t="str">
            <v>Klyen Stephen</v>
          </cell>
        </row>
        <row r="97">
          <cell r="O97">
            <v>12876</v>
          </cell>
          <cell r="P97" t="str">
            <v>Ellison Clinton</v>
          </cell>
        </row>
        <row r="98">
          <cell r="O98">
            <v>12902</v>
          </cell>
          <cell r="P98" t="str">
            <v>Harrington Gavin</v>
          </cell>
        </row>
        <row r="99">
          <cell r="O99">
            <v>12900</v>
          </cell>
          <cell r="P99" t="str">
            <v>Brooker Tamara</v>
          </cell>
        </row>
        <row r="100">
          <cell r="O100">
            <v>12893</v>
          </cell>
          <cell r="P100" t="str">
            <v>Muhar Julie</v>
          </cell>
        </row>
        <row r="101">
          <cell r="O101">
            <v>12917</v>
          </cell>
          <cell r="P101" t="str">
            <v>Lockyer Toni</v>
          </cell>
        </row>
        <row r="102">
          <cell r="O102">
            <v>12914</v>
          </cell>
          <cell r="P102" t="str">
            <v>Saigal Sheena</v>
          </cell>
        </row>
        <row r="103">
          <cell r="O103">
            <v>12907</v>
          </cell>
          <cell r="P103" t="str">
            <v>Rafi Syed</v>
          </cell>
        </row>
        <row r="104">
          <cell r="O104">
            <v>12926</v>
          </cell>
          <cell r="P104" t="str">
            <v>Bastick Mark</v>
          </cell>
        </row>
        <row r="105">
          <cell r="O105">
            <v>12919</v>
          </cell>
          <cell r="P105" t="str">
            <v>Swoboda Hannelore</v>
          </cell>
        </row>
        <row r="106">
          <cell r="O106">
            <v>12433</v>
          </cell>
          <cell r="P106" t="str">
            <v>Permain Neil</v>
          </cell>
        </row>
        <row r="107">
          <cell r="O107">
            <v>12948</v>
          </cell>
          <cell r="P107" t="str">
            <v>Rawlings Kim</v>
          </cell>
        </row>
        <row r="108">
          <cell r="O108">
            <v>12947</v>
          </cell>
          <cell r="P108" t="str">
            <v>Crichton Andrew</v>
          </cell>
        </row>
        <row r="109">
          <cell r="O109">
            <v>12946</v>
          </cell>
          <cell r="P109" t="str">
            <v>Kaplan Debbie</v>
          </cell>
        </row>
        <row r="110">
          <cell r="O110">
            <v>12941</v>
          </cell>
          <cell r="P110" t="str">
            <v>Hargrave Angeline</v>
          </cell>
        </row>
        <row r="111">
          <cell r="O111">
            <v>12950</v>
          </cell>
          <cell r="P111" t="str">
            <v>Salins Duanne</v>
          </cell>
        </row>
        <row r="112">
          <cell r="O112">
            <v>12949</v>
          </cell>
          <cell r="P112" t="str">
            <v>Morton Marnie</v>
          </cell>
        </row>
        <row r="113">
          <cell r="O113">
            <v>12984</v>
          </cell>
          <cell r="P113" t="str">
            <v>Chew Clarissa</v>
          </cell>
        </row>
        <row r="114">
          <cell r="O114">
            <v>12978</v>
          </cell>
          <cell r="P114" t="str">
            <v>Choubey Arunesh</v>
          </cell>
        </row>
        <row r="115">
          <cell r="O115">
            <v>12977</v>
          </cell>
          <cell r="P115" t="str">
            <v>Graham Narelle</v>
          </cell>
        </row>
        <row r="116">
          <cell r="O116">
            <v>12976</v>
          </cell>
          <cell r="P116" t="str">
            <v>Smith Stuart</v>
          </cell>
        </row>
        <row r="117">
          <cell r="O117">
            <v>13009</v>
          </cell>
          <cell r="P117" t="str">
            <v>Duffy Lara</v>
          </cell>
        </row>
        <row r="118">
          <cell r="O118">
            <v>12727</v>
          </cell>
          <cell r="P118" t="str">
            <v>De Loub David</v>
          </cell>
        </row>
        <row r="119">
          <cell r="O119">
            <v>13019</v>
          </cell>
          <cell r="P119" t="str">
            <v>Haymes Fiona</v>
          </cell>
        </row>
        <row r="120">
          <cell r="O120">
            <v>13010</v>
          </cell>
          <cell r="P120" t="str">
            <v>Smith Michelle</v>
          </cell>
        </row>
        <row r="121">
          <cell r="O121">
            <v>13025</v>
          </cell>
          <cell r="P121" t="str">
            <v>Edwards Sue</v>
          </cell>
        </row>
        <row r="122">
          <cell r="O122">
            <v>13024</v>
          </cell>
          <cell r="P122" t="str">
            <v>Ward Darren</v>
          </cell>
        </row>
        <row r="123">
          <cell r="O123">
            <v>13023</v>
          </cell>
          <cell r="P123" t="str">
            <v>Handasyde Christopher</v>
          </cell>
        </row>
        <row r="124">
          <cell r="O124">
            <v>13022</v>
          </cell>
          <cell r="P124" t="str">
            <v>Meates Amber</v>
          </cell>
        </row>
        <row r="125">
          <cell r="O125">
            <v>13020</v>
          </cell>
          <cell r="P125" t="str">
            <v>Anderson Andrew</v>
          </cell>
        </row>
        <row r="126">
          <cell r="O126">
            <v>13031</v>
          </cell>
          <cell r="P126" t="str">
            <v>Pretty Louise</v>
          </cell>
        </row>
        <row r="127">
          <cell r="O127">
            <v>13029</v>
          </cell>
          <cell r="P127" t="str">
            <v>Handasyde Kylie</v>
          </cell>
        </row>
        <row r="128">
          <cell r="O128">
            <v>13028</v>
          </cell>
          <cell r="P128" t="str">
            <v>Beaman Marion</v>
          </cell>
        </row>
        <row r="129">
          <cell r="O129">
            <v>13027</v>
          </cell>
          <cell r="P129" t="str">
            <v>Ooi Tina</v>
          </cell>
        </row>
        <row r="130">
          <cell r="O130">
            <v>13026</v>
          </cell>
          <cell r="P130" t="str">
            <v>Walker Neil</v>
          </cell>
        </row>
        <row r="131">
          <cell r="O131">
            <v>13037</v>
          </cell>
          <cell r="P131" t="str">
            <v>Davies Robert</v>
          </cell>
        </row>
        <row r="132">
          <cell r="O132">
            <v>13036</v>
          </cell>
          <cell r="P132" t="str">
            <v>Lord James</v>
          </cell>
        </row>
        <row r="133">
          <cell r="O133">
            <v>13035</v>
          </cell>
          <cell r="P133" t="str">
            <v>Mitra Byron</v>
          </cell>
        </row>
        <row r="134">
          <cell r="O134">
            <v>13034</v>
          </cell>
          <cell r="P134" t="str">
            <v>La Bouchardiere Marcel</v>
          </cell>
        </row>
        <row r="135">
          <cell r="O135">
            <v>13032</v>
          </cell>
          <cell r="P135" t="str">
            <v>Tsang Hong</v>
          </cell>
        </row>
        <row r="136">
          <cell r="O136">
            <v>13042</v>
          </cell>
          <cell r="P136" t="str">
            <v>Green Andrew</v>
          </cell>
        </row>
        <row r="137">
          <cell r="O137">
            <v>13041</v>
          </cell>
          <cell r="P137" t="str">
            <v>Hipwell Craig</v>
          </cell>
        </row>
        <row r="138">
          <cell r="O138">
            <v>13040</v>
          </cell>
          <cell r="P138" t="str">
            <v>Henwood Shannon</v>
          </cell>
        </row>
        <row r="139">
          <cell r="O139">
            <v>13039</v>
          </cell>
          <cell r="P139" t="str">
            <v>Reddy Melainie</v>
          </cell>
        </row>
        <row r="140">
          <cell r="O140">
            <v>13038</v>
          </cell>
          <cell r="P140" t="str">
            <v>Bedingfield Neil</v>
          </cell>
        </row>
        <row r="141">
          <cell r="O141">
            <v>13050</v>
          </cell>
          <cell r="P141" t="str">
            <v>Chia Clifford</v>
          </cell>
        </row>
        <row r="142">
          <cell r="O142">
            <v>13046</v>
          </cell>
          <cell r="P142" t="str">
            <v>Thompson Leilarni</v>
          </cell>
        </row>
        <row r="143">
          <cell r="O143">
            <v>13045</v>
          </cell>
          <cell r="P143" t="str">
            <v>Hurley Olive</v>
          </cell>
        </row>
        <row r="144">
          <cell r="O144">
            <v>13044</v>
          </cell>
          <cell r="P144" t="str">
            <v>Kelly Caroline</v>
          </cell>
        </row>
        <row r="145">
          <cell r="O145">
            <v>13056</v>
          </cell>
          <cell r="P145" t="str">
            <v>Klaassen Michael</v>
          </cell>
        </row>
        <row r="146">
          <cell r="O146">
            <v>13055</v>
          </cell>
          <cell r="P146" t="str">
            <v>Westerman Andrew</v>
          </cell>
        </row>
        <row r="147">
          <cell r="O147">
            <v>13054</v>
          </cell>
          <cell r="P147" t="str">
            <v>Ballard Stewart</v>
          </cell>
        </row>
        <row r="148">
          <cell r="O148">
            <v>13052</v>
          </cell>
          <cell r="P148" t="str">
            <v>Naylor Chris</v>
          </cell>
        </row>
        <row r="149">
          <cell r="O149">
            <v>13051</v>
          </cell>
          <cell r="P149" t="str">
            <v>Blake Jodie</v>
          </cell>
        </row>
        <row r="150">
          <cell r="O150">
            <v>13066</v>
          </cell>
          <cell r="P150" t="str">
            <v>Pope Christopher</v>
          </cell>
        </row>
        <row r="151">
          <cell r="O151">
            <v>13064</v>
          </cell>
          <cell r="P151" t="str">
            <v>Pomeroy John</v>
          </cell>
        </row>
        <row r="152">
          <cell r="O152">
            <v>13063</v>
          </cell>
          <cell r="P152" t="str">
            <v>Burton Andy</v>
          </cell>
        </row>
        <row r="153">
          <cell r="O153">
            <v>13058</v>
          </cell>
          <cell r="P153" t="str">
            <v>Brown Shirley</v>
          </cell>
        </row>
        <row r="154">
          <cell r="O154">
            <v>13057</v>
          </cell>
          <cell r="P154" t="str">
            <v>Lebrasse Anna</v>
          </cell>
        </row>
        <row r="155">
          <cell r="O155">
            <v>12747</v>
          </cell>
          <cell r="P155" t="str">
            <v>Dudek Diana</v>
          </cell>
        </row>
        <row r="156">
          <cell r="O156">
            <v>13070</v>
          </cell>
          <cell r="P156" t="str">
            <v>Evans Betty</v>
          </cell>
        </row>
        <row r="157">
          <cell r="O157">
            <v>13069</v>
          </cell>
          <cell r="P157" t="str">
            <v>Pilbeam Evelyn</v>
          </cell>
        </row>
        <row r="158">
          <cell r="O158">
            <v>13068</v>
          </cell>
          <cell r="P158" t="str">
            <v>Barben Matthew</v>
          </cell>
        </row>
        <row r="159">
          <cell r="O159">
            <v>13067</v>
          </cell>
          <cell r="P159" t="str">
            <v>English Scott</v>
          </cell>
        </row>
        <row r="160">
          <cell r="O160">
            <v>13078</v>
          </cell>
          <cell r="P160" t="str">
            <v>Steele Mark</v>
          </cell>
        </row>
        <row r="161">
          <cell r="O161">
            <v>13076</v>
          </cell>
          <cell r="P161" t="str">
            <v>Ballard Garry</v>
          </cell>
        </row>
        <row r="162">
          <cell r="O162">
            <v>12918</v>
          </cell>
          <cell r="P162" t="str">
            <v>Kyte Holly</v>
          </cell>
        </row>
        <row r="163">
          <cell r="O163">
            <v>13085</v>
          </cell>
          <cell r="P163" t="str">
            <v>Millias Norman</v>
          </cell>
        </row>
        <row r="164">
          <cell r="O164">
            <v>13084</v>
          </cell>
          <cell r="P164" t="str">
            <v>Sunnucks James</v>
          </cell>
        </row>
        <row r="165">
          <cell r="O165">
            <v>12997</v>
          </cell>
          <cell r="P165" t="str">
            <v>Tranter James</v>
          </cell>
        </row>
        <row r="166">
          <cell r="O166">
            <v>13096</v>
          </cell>
          <cell r="P166" t="str">
            <v>Hamilton Ian</v>
          </cell>
        </row>
        <row r="167">
          <cell r="O167">
            <v>13093</v>
          </cell>
          <cell r="P167" t="str">
            <v>Entwisle Michael</v>
          </cell>
        </row>
        <row r="168">
          <cell r="O168">
            <v>13092</v>
          </cell>
          <cell r="P168" t="str">
            <v>Short Sonya</v>
          </cell>
        </row>
        <row r="169">
          <cell r="O169">
            <v>13088</v>
          </cell>
          <cell r="P169" t="str">
            <v>McCole Patrick</v>
          </cell>
        </row>
        <row r="170">
          <cell r="O170">
            <v>13107</v>
          </cell>
          <cell r="P170" t="str">
            <v>Nelson Ricky</v>
          </cell>
        </row>
        <row r="171">
          <cell r="O171">
            <v>13121</v>
          </cell>
          <cell r="P171" t="str">
            <v>Haning Anthony</v>
          </cell>
        </row>
        <row r="172">
          <cell r="O172">
            <v>13152</v>
          </cell>
          <cell r="P172" t="str">
            <v>van Tonder Jacoba</v>
          </cell>
        </row>
        <row r="173">
          <cell r="O173">
            <v>13167</v>
          </cell>
          <cell r="P173" t="str">
            <v>Laing Fiona</v>
          </cell>
        </row>
        <row r="174">
          <cell r="O174">
            <v>13200</v>
          </cell>
          <cell r="P174" t="str">
            <v>Smith Caroline</v>
          </cell>
        </row>
        <row r="175">
          <cell r="O175">
            <v>13180</v>
          </cell>
          <cell r="P175" t="str">
            <v>Steffens Wolfgang</v>
          </cell>
        </row>
        <row r="176">
          <cell r="O176">
            <v>13212</v>
          </cell>
          <cell r="P176" t="str">
            <v>Burger Simone</v>
          </cell>
        </row>
        <row r="177">
          <cell r="O177">
            <v>13205</v>
          </cell>
          <cell r="P177" t="str">
            <v>Ganesan Ananth</v>
          </cell>
        </row>
        <row r="178">
          <cell r="O178">
            <v>13215</v>
          </cell>
          <cell r="P178" t="str">
            <v>Stockwell Stephen</v>
          </cell>
        </row>
        <row r="179">
          <cell r="O179">
            <v>13272</v>
          </cell>
          <cell r="P179" t="str">
            <v>McCallum John</v>
          </cell>
        </row>
        <row r="180">
          <cell r="O180">
            <v>13278</v>
          </cell>
          <cell r="P180" t="str">
            <v>Kelly Brooke</v>
          </cell>
        </row>
        <row r="181">
          <cell r="O181">
            <v>13386</v>
          </cell>
          <cell r="P181" t="str">
            <v>Divitcos Helen</v>
          </cell>
        </row>
        <row r="182">
          <cell r="O182">
            <v>13399</v>
          </cell>
          <cell r="P182" t="str">
            <v>Bragilevsky Alex</v>
          </cell>
        </row>
        <row r="183">
          <cell r="O183">
            <v>13398</v>
          </cell>
          <cell r="P183" t="str">
            <v>Lai Ho Ming</v>
          </cell>
        </row>
        <row r="184">
          <cell r="O184">
            <v>13397</v>
          </cell>
          <cell r="P184" t="str">
            <v>De Silva Rosanne</v>
          </cell>
        </row>
        <row r="185">
          <cell r="O185">
            <v>13394</v>
          </cell>
          <cell r="P185" t="str">
            <v>Zilberg Renata</v>
          </cell>
        </row>
        <row r="186">
          <cell r="O186">
            <v>13420</v>
          </cell>
          <cell r="P186" t="str">
            <v>Scotchbrook Justin</v>
          </cell>
        </row>
        <row r="187">
          <cell r="O187">
            <v>13424</v>
          </cell>
          <cell r="P187" t="str">
            <v>Feng Hao-Ying</v>
          </cell>
        </row>
        <row r="188">
          <cell r="O188">
            <v>13423</v>
          </cell>
          <cell r="P188" t="str">
            <v>Penman Kim</v>
          </cell>
        </row>
        <row r="189">
          <cell r="O189">
            <v>13422</v>
          </cell>
          <cell r="P189" t="str">
            <v>Tandy Wayne</v>
          </cell>
        </row>
        <row r="190">
          <cell r="O190">
            <v>13463</v>
          </cell>
          <cell r="P190" t="str">
            <v>McPherson Peter</v>
          </cell>
        </row>
        <row r="191">
          <cell r="O191">
            <v>13475</v>
          </cell>
          <cell r="P191" t="str">
            <v>McLean Brett</v>
          </cell>
        </row>
        <row r="192">
          <cell r="O192">
            <v>13504</v>
          </cell>
          <cell r="P192" t="str">
            <v>Innes Sharney</v>
          </cell>
        </row>
        <row r="193">
          <cell r="O193">
            <v>13514</v>
          </cell>
          <cell r="P193" t="str">
            <v>Clark Sarah</v>
          </cell>
        </row>
        <row r="194">
          <cell r="O194">
            <v>13511</v>
          </cell>
          <cell r="P194" t="str">
            <v>Wrigley David</v>
          </cell>
        </row>
        <row r="195">
          <cell r="O195">
            <v>13551</v>
          </cell>
          <cell r="P195" t="str">
            <v>Lightfoot Lisa</v>
          </cell>
        </row>
        <row r="196">
          <cell r="O196">
            <v>13574</v>
          </cell>
          <cell r="P196" t="str">
            <v>Pavlidis Maria</v>
          </cell>
        </row>
        <row r="197">
          <cell r="O197">
            <v>13577</v>
          </cell>
          <cell r="P197" t="str">
            <v>Bowles Bradley</v>
          </cell>
        </row>
        <row r="198">
          <cell r="O198">
            <v>13808</v>
          </cell>
          <cell r="P198" t="str">
            <v>Reardon Shaun</v>
          </cell>
        </row>
        <row r="199">
          <cell r="O199">
            <v>13854</v>
          </cell>
          <cell r="P199" t="str">
            <v>Dabal Mark</v>
          </cell>
        </row>
        <row r="200">
          <cell r="O200">
            <v>13864</v>
          </cell>
          <cell r="P200" t="str">
            <v>Lamden Kimberley</v>
          </cell>
        </row>
        <row r="201">
          <cell r="O201">
            <v>13879</v>
          </cell>
          <cell r="P201" t="str">
            <v>O'Brien Richard</v>
          </cell>
        </row>
        <row r="202">
          <cell r="O202">
            <v>13889</v>
          </cell>
          <cell r="P202" t="str">
            <v>Howie Nathan</v>
          </cell>
        </row>
        <row r="203">
          <cell r="O203">
            <v>13883</v>
          </cell>
          <cell r="P203" t="str">
            <v>Jones Margaret</v>
          </cell>
        </row>
        <row r="204">
          <cell r="O204">
            <v>13903</v>
          </cell>
          <cell r="P204" t="str">
            <v>Roberts Sarah</v>
          </cell>
        </row>
        <row r="205">
          <cell r="O205">
            <v>13891</v>
          </cell>
          <cell r="P205" t="str">
            <v>Morfea Melissa</v>
          </cell>
        </row>
        <row r="206">
          <cell r="O206">
            <v>13914</v>
          </cell>
          <cell r="P206" t="str">
            <v>Crosbie Carissa</v>
          </cell>
        </row>
        <row r="207">
          <cell r="O207">
            <v>13912</v>
          </cell>
          <cell r="P207" t="str">
            <v>Kickert Vanessa</v>
          </cell>
        </row>
        <row r="208">
          <cell r="O208">
            <v>13908</v>
          </cell>
          <cell r="P208" t="str">
            <v>Panesar Gursharan</v>
          </cell>
        </row>
        <row r="209">
          <cell r="O209">
            <v>13923</v>
          </cell>
          <cell r="P209" t="str">
            <v>Kirkby Emma</v>
          </cell>
        </row>
        <row r="210">
          <cell r="O210">
            <v>13934</v>
          </cell>
          <cell r="P210" t="str">
            <v>Davis Sarah</v>
          </cell>
        </row>
        <row r="211">
          <cell r="O211">
            <v>13931</v>
          </cell>
          <cell r="P211" t="str">
            <v>Akers David</v>
          </cell>
        </row>
        <row r="212">
          <cell r="O212">
            <v>13928</v>
          </cell>
          <cell r="P212" t="str">
            <v>Struckmann John</v>
          </cell>
        </row>
        <row r="213">
          <cell r="O213">
            <v>13927</v>
          </cell>
          <cell r="P213" t="str">
            <v>Seet Len</v>
          </cell>
        </row>
        <row r="214">
          <cell r="O214">
            <v>13954</v>
          </cell>
          <cell r="P214" t="str">
            <v>Jameson Avril</v>
          </cell>
        </row>
        <row r="215">
          <cell r="O215">
            <v>13971</v>
          </cell>
          <cell r="P215" t="str">
            <v>Menon Jayan</v>
          </cell>
        </row>
        <row r="216">
          <cell r="O216">
            <v>13980</v>
          </cell>
          <cell r="P216" t="str">
            <v>Gibson Alan</v>
          </cell>
        </row>
        <row r="217">
          <cell r="O217">
            <v>13975</v>
          </cell>
          <cell r="P217" t="str">
            <v>Smith Peter</v>
          </cell>
        </row>
        <row r="218">
          <cell r="O218">
            <v>13974</v>
          </cell>
          <cell r="P218" t="str">
            <v>Groenewald Jaco</v>
          </cell>
        </row>
        <row r="219">
          <cell r="O219">
            <v>13997</v>
          </cell>
          <cell r="P219" t="str">
            <v>Meyer Lynette</v>
          </cell>
        </row>
        <row r="220">
          <cell r="O220">
            <v>13987</v>
          </cell>
          <cell r="P220" t="str">
            <v>Ironside Jennie</v>
          </cell>
        </row>
        <row r="221">
          <cell r="O221">
            <v>13998</v>
          </cell>
          <cell r="P221" t="str">
            <v>Garg Sumit</v>
          </cell>
        </row>
        <row r="222">
          <cell r="O222">
            <v>14014</v>
          </cell>
          <cell r="P222" t="str">
            <v>Ivulich John</v>
          </cell>
        </row>
        <row r="223">
          <cell r="O223">
            <v>14012</v>
          </cell>
          <cell r="P223" t="str">
            <v>O'Brien Rebecca</v>
          </cell>
        </row>
        <row r="224">
          <cell r="O224">
            <v>14027</v>
          </cell>
          <cell r="P224" t="str">
            <v>Foster Lisa</v>
          </cell>
        </row>
        <row r="225">
          <cell r="O225">
            <v>14051</v>
          </cell>
          <cell r="P225" t="str">
            <v>Selleck Suzanne</v>
          </cell>
        </row>
        <row r="226">
          <cell r="O226">
            <v>14064</v>
          </cell>
          <cell r="P226" t="str">
            <v>Johnston Trevor</v>
          </cell>
        </row>
        <row r="227">
          <cell r="O227">
            <v>14104</v>
          </cell>
          <cell r="P227" t="str">
            <v>Barakat Alen</v>
          </cell>
        </row>
        <row r="228">
          <cell r="O228">
            <v>14113</v>
          </cell>
          <cell r="P228" t="str">
            <v>Duncanson Phillip</v>
          </cell>
        </row>
        <row r="229">
          <cell r="O229">
            <v>14138</v>
          </cell>
          <cell r="P229" t="str">
            <v>Treganowan Robyn</v>
          </cell>
        </row>
        <row r="230">
          <cell r="O230">
            <v>14132</v>
          </cell>
          <cell r="P230" t="str">
            <v>Chin Melinda</v>
          </cell>
        </row>
        <row r="231">
          <cell r="O231">
            <v>14168</v>
          </cell>
          <cell r="P231" t="str">
            <v>Impey Rohan</v>
          </cell>
        </row>
        <row r="232">
          <cell r="O232">
            <v>14186</v>
          </cell>
          <cell r="P232" t="str">
            <v>Bantrouhas Nicholas</v>
          </cell>
        </row>
        <row r="233">
          <cell r="O233">
            <v>14180</v>
          </cell>
          <cell r="P233" t="str">
            <v>Moore Cheryl</v>
          </cell>
        </row>
        <row r="234">
          <cell r="O234">
            <v>14175</v>
          </cell>
          <cell r="P234" t="str">
            <v>Redmond Catherine</v>
          </cell>
        </row>
        <row r="235">
          <cell r="O235">
            <v>14208</v>
          </cell>
          <cell r="P235" t="str">
            <v>Caldwell Trenton</v>
          </cell>
        </row>
        <row r="236">
          <cell r="O236">
            <v>14249</v>
          </cell>
          <cell r="P236" t="str">
            <v>Topham Peter</v>
          </cell>
        </row>
        <row r="237">
          <cell r="O237">
            <v>14222</v>
          </cell>
          <cell r="P237" t="str">
            <v>White Kenneth</v>
          </cell>
        </row>
        <row r="238">
          <cell r="O238">
            <v>14232</v>
          </cell>
          <cell r="P238" t="str">
            <v>Mihailidis Chris</v>
          </cell>
        </row>
        <row r="239">
          <cell r="O239">
            <v>14231</v>
          </cell>
          <cell r="P239" t="str">
            <v>Solias Louis</v>
          </cell>
        </row>
        <row r="240">
          <cell r="O240">
            <v>14261</v>
          </cell>
          <cell r="P240" t="str">
            <v>Lukis Helen</v>
          </cell>
        </row>
        <row r="241">
          <cell r="O241">
            <v>14548</v>
          </cell>
          <cell r="P241" t="str">
            <v>Chan Karen</v>
          </cell>
        </row>
        <row r="242">
          <cell r="O242">
            <v>14267</v>
          </cell>
          <cell r="P242" t="str">
            <v>Barton Rebecca</v>
          </cell>
        </row>
        <row r="243">
          <cell r="O243">
            <v>14264</v>
          </cell>
          <cell r="P243" t="str">
            <v>Curtis Melissa</v>
          </cell>
        </row>
        <row r="244">
          <cell r="O244">
            <v>14283</v>
          </cell>
          <cell r="P244" t="str">
            <v>Santoso Sandrawatty</v>
          </cell>
        </row>
        <row r="245">
          <cell r="O245">
            <v>14289</v>
          </cell>
          <cell r="P245" t="str">
            <v>Riley Bradley</v>
          </cell>
        </row>
        <row r="246">
          <cell r="O246">
            <v>14285</v>
          </cell>
          <cell r="P246" t="str">
            <v>Pang Pui</v>
          </cell>
        </row>
        <row r="247">
          <cell r="O247">
            <v>14309</v>
          </cell>
          <cell r="P247" t="str">
            <v>Beverley Richard</v>
          </cell>
        </row>
        <row r="248">
          <cell r="O248">
            <v>14308</v>
          </cell>
          <cell r="P248" t="str">
            <v>Kilgour Katherine</v>
          </cell>
        </row>
        <row r="249">
          <cell r="O249">
            <v>14300</v>
          </cell>
          <cell r="P249" t="str">
            <v>Nguyen Kim</v>
          </cell>
        </row>
        <row r="250">
          <cell r="O250">
            <v>14312</v>
          </cell>
          <cell r="P250" t="str">
            <v>Georgiadis Lucas</v>
          </cell>
        </row>
        <row r="251">
          <cell r="O251">
            <v>14311</v>
          </cell>
          <cell r="P251" t="str">
            <v>Logan Brock</v>
          </cell>
        </row>
        <row r="252">
          <cell r="O252">
            <v>16149</v>
          </cell>
          <cell r="P252" t="str">
            <v>Bachi Audrey</v>
          </cell>
        </row>
        <row r="253">
          <cell r="O253">
            <v>14319</v>
          </cell>
          <cell r="P253" t="str">
            <v>Wee Simon</v>
          </cell>
        </row>
        <row r="254">
          <cell r="O254">
            <v>14332</v>
          </cell>
          <cell r="P254" t="str">
            <v>Lawrence Michael</v>
          </cell>
        </row>
        <row r="255">
          <cell r="O255">
            <v>14330</v>
          </cell>
          <cell r="P255" t="str">
            <v>Burns Luke</v>
          </cell>
        </row>
        <row r="256">
          <cell r="O256">
            <v>14439</v>
          </cell>
          <cell r="P256" t="str">
            <v>Philogene Marie</v>
          </cell>
        </row>
        <row r="257">
          <cell r="O257">
            <v>14436</v>
          </cell>
          <cell r="P257" t="str">
            <v>Kevat Nilesh</v>
          </cell>
        </row>
        <row r="258">
          <cell r="O258">
            <v>14454</v>
          </cell>
          <cell r="P258" t="str">
            <v>Brunning Kirsty</v>
          </cell>
        </row>
        <row r="259">
          <cell r="O259">
            <v>14448</v>
          </cell>
          <cell r="P259" t="str">
            <v>Pigdon Lori</v>
          </cell>
        </row>
        <row r="260">
          <cell r="O260">
            <v>14487</v>
          </cell>
          <cell r="P260" t="str">
            <v>Gamble Sandra</v>
          </cell>
        </row>
        <row r="261">
          <cell r="O261">
            <v>14486</v>
          </cell>
          <cell r="P261" t="str">
            <v>Kujovic Miki</v>
          </cell>
        </row>
        <row r="262">
          <cell r="O262">
            <v>14485</v>
          </cell>
          <cell r="P262" t="str">
            <v>Perera Roshani</v>
          </cell>
        </row>
        <row r="263">
          <cell r="O263">
            <v>14494</v>
          </cell>
          <cell r="P263" t="str">
            <v>Barres Kathryn</v>
          </cell>
        </row>
        <row r="264">
          <cell r="O264">
            <v>14515</v>
          </cell>
          <cell r="P264" t="str">
            <v>Blyth Cindianne</v>
          </cell>
        </row>
        <row r="265">
          <cell r="O265">
            <v>14525</v>
          </cell>
          <cell r="P265" t="str">
            <v>Wooldridge Bruce</v>
          </cell>
        </row>
        <row r="266">
          <cell r="O266">
            <v>16869</v>
          </cell>
          <cell r="P266" t="str">
            <v>Leaw Elaine</v>
          </cell>
        </row>
        <row r="267">
          <cell r="O267">
            <v>14547</v>
          </cell>
          <cell r="P267" t="str">
            <v>Osborne James</v>
          </cell>
        </row>
        <row r="268">
          <cell r="O268">
            <v>14557</v>
          </cell>
          <cell r="P268" t="str">
            <v>Van Dort Leah</v>
          </cell>
        </row>
        <row r="269">
          <cell r="O269">
            <v>14550</v>
          </cell>
          <cell r="P269" t="str">
            <v>Lehman Alistair</v>
          </cell>
        </row>
        <row r="270">
          <cell r="O270">
            <v>14565</v>
          </cell>
          <cell r="P270" t="str">
            <v>Koop Vanessa</v>
          </cell>
        </row>
        <row r="271">
          <cell r="O271">
            <v>14564</v>
          </cell>
          <cell r="P271" t="str">
            <v>Burger Colleen</v>
          </cell>
        </row>
        <row r="272">
          <cell r="O272">
            <v>14603</v>
          </cell>
          <cell r="P272" t="str">
            <v>Harry Geoffrey</v>
          </cell>
        </row>
        <row r="273">
          <cell r="O273">
            <v>14602</v>
          </cell>
          <cell r="P273" t="str">
            <v>Stavretis Adam</v>
          </cell>
        </row>
        <row r="274">
          <cell r="O274">
            <v>14600</v>
          </cell>
          <cell r="P274" t="str">
            <v>Harris Lisa</v>
          </cell>
        </row>
        <row r="275">
          <cell r="O275">
            <v>14621</v>
          </cell>
          <cell r="P275" t="str">
            <v>Vinciguerra Alyson</v>
          </cell>
        </row>
        <row r="276">
          <cell r="O276">
            <v>14626</v>
          </cell>
          <cell r="P276" t="str">
            <v>Jakovljevic Katerina</v>
          </cell>
        </row>
        <row r="277">
          <cell r="O277">
            <v>14624</v>
          </cell>
          <cell r="P277" t="str">
            <v>Sorrell Maxine</v>
          </cell>
        </row>
        <row r="278">
          <cell r="O278">
            <v>14645</v>
          </cell>
          <cell r="P278" t="str">
            <v>Dunn Sean</v>
          </cell>
        </row>
        <row r="279">
          <cell r="O279">
            <v>14653</v>
          </cell>
          <cell r="P279" t="str">
            <v>Kelly Belinda</v>
          </cell>
        </row>
        <row r="280">
          <cell r="O280">
            <v>14679</v>
          </cell>
          <cell r="P280" t="str">
            <v>Dartnall Susan</v>
          </cell>
        </row>
        <row r="281">
          <cell r="O281">
            <v>14686</v>
          </cell>
          <cell r="P281" t="str">
            <v>Khor Lynn</v>
          </cell>
        </row>
        <row r="282">
          <cell r="O282">
            <v>14693</v>
          </cell>
          <cell r="P282" t="str">
            <v>Callinan Anthony</v>
          </cell>
        </row>
        <row r="283">
          <cell r="O283">
            <v>14718</v>
          </cell>
          <cell r="P283" t="str">
            <v>Herbert Cameron</v>
          </cell>
        </row>
        <row r="284">
          <cell r="O284">
            <v>14711</v>
          </cell>
          <cell r="P284" t="str">
            <v>Grubisin Steven</v>
          </cell>
        </row>
        <row r="285">
          <cell r="O285">
            <v>14725</v>
          </cell>
          <cell r="P285" t="str">
            <v>Tiemann Elainea</v>
          </cell>
        </row>
        <row r="286">
          <cell r="O286">
            <v>14722</v>
          </cell>
          <cell r="P286" t="str">
            <v>Tabain Anita</v>
          </cell>
        </row>
        <row r="287">
          <cell r="O287">
            <v>14726</v>
          </cell>
          <cell r="P287" t="str">
            <v>Chen Yanqin</v>
          </cell>
        </row>
        <row r="288">
          <cell r="O288">
            <v>14943</v>
          </cell>
          <cell r="P288" t="str">
            <v>Cooke Patricia</v>
          </cell>
        </row>
        <row r="289">
          <cell r="O289">
            <v>14959</v>
          </cell>
          <cell r="P289" t="str">
            <v>Deveny Brett</v>
          </cell>
        </row>
        <row r="290">
          <cell r="O290">
            <v>14994</v>
          </cell>
          <cell r="P290" t="str">
            <v>Harper Janine</v>
          </cell>
        </row>
        <row r="291">
          <cell r="O291">
            <v>15037</v>
          </cell>
          <cell r="P291" t="str">
            <v>Sunbeam Justin</v>
          </cell>
        </row>
        <row r="292">
          <cell r="O292">
            <v>15036</v>
          </cell>
          <cell r="P292" t="str">
            <v>Rukkandan Joe</v>
          </cell>
        </row>
        <row r="293">
          <cell r="O293">
            <v>15035</v>
          </cell>
          <cell r="P293" t="str">
            <v>Cahill Peter</v>
          </cell>
        </row>
        <row r="294">
          <cell r="O294">
            <v>15033</v>
          </cell>
          <cell r="P294" t="str">
            <v>Dafter Christine</v>
          </cell>
        </row>
        <row r="295">
          <cell r="O295">
            <v>15041</v>
          </cell>
          <cell r="P295" t="str">
            <v>Terhorst Leonie</v>
          </cell>
        </row>
        <row r="296">
          <cell r="O296">
            <v>15039</v>
          </cell>
          <cell r="P296" t="str">
            <v>Young Marcelle</v>
          </cell>
        </row>
        <row r="297">
          <cell r="O297">
            <v>15038</v>
          </cell>
          <cell r="P297" t="str">
            <v>King Geraldine</v>
          </cell>
        </row>
        <row r="298">
          <cell r="O298">
            <v>15050</v>
          </cell>
          <cell r="P298" t="str">
            <v>James Peter</v>
          </cell>
        </row>
        <row r="299">
          <cell r="O299">
            <v>15049</v>
          </cell>
          <cell r="P299" t="str">
            <v>Andreassi Celina</v>
          </cell>
        </row>
        <row r="300">
          <cell r="O300">
            <v>15048</v>
          </cell>
          <cell r="P300" t="str">
            <v>Smith Elizabeth</v>
          </cell>
        </row>
        <row r="301">
          <cell r="O301">
            <v>15047</v>
          </cell>
          <cell r="P301" t="str">
            <v>Commarmond Jacques</v>
          </cell>
        </row>
        <row r="302">
          <cell r="O302">
            <v>15056</v>
          </cell>
          <cell r="P302" t="str">
            <v>Jones Rohan</v>
          </cell>
        </row>
        <row r="303">
          <cell r="O303">
            <v>15054</v>
          </cell>
          <cell r="P303" t="str">
            <v>Harvey Chris</v>
          </cell>
        </row>
        <row r="304">
          <cell r="O304">
            <v>15053</v>
          </cell>
          <cell r="P304" t="str">
            <v>Tudehope Warwick</v>
          </cell>
        </row>
        <row r="305">
          <cell r="O305">
            <v>15092</v>
          </cell>
          <cell r="P305" t="str">
            <v>Devine Rebecca</v>
          </cell>
        </row>
        <row r="306">
          <cell r="O306">
            <v>15113</v>
          </cell>
          <cell r="P306" t="str">
            <v>Ramachandrarao Shankar</v>
          </cell>
        </row>
        <row r="307">
          <cell r="O307">
            <v>15198</v>
          </cell>
          <cell r="P307" t="str">
            <v>Jones Brendon</v>
          </cell>
        </row>
        <row r="308">
          <cell r="O308">
            <v>15255</v>
          </cell>
          <cell r="P308" t="str">
            <v>Greene Mathew</v>
          </cell>
        </row>
        <row r="309">
          <cell r="O309">
            <v>15265</v>
          </cell>
          <cell r="P309" t="str">
            <v>Robinson Daniel</v>
          </cell>
        </row>
        <row r="310">
          <cell r="O310">
            <v>15452</v>
          </cell>
          <cell r="P310" t="str">
            <v>Roberts Lance</v>
          </cell>
        </row>
        <row r="311">
          <cell r="O311">
            <v>15451</v>
          </cell>
          <cell r="P311" t="str">
            <v>Brenchley Stacey</v>
          </cell>
        </row>
        <row r="312">
          <cell r="O312">
            <v>15496</v>
          </cell>
          <cell r="P312" t="str">
            <v>Ballantyne-Brodie Emily</v>
          </cell>
        </row>
        <row r="313">
          <cell r="O313">
            <v>15495</v>
          </cell>
          <cell r="P313" t="str">
            <v>Hodge Daralyn</v>
          </cell>
        </row>
        <row r="314">
          <cell r="O314">
            <v>15524</v>
          </cell>
          <cell r="P314" t="str">
            <v>Fullgrabe William</v>
          </cell>
        </row>
        <row r="315">
          <cell r="O315">
            <v>15528</v>
          </cell>
          <cell r="P315" t="str">
            <v>Carter Kelly</v>
          </cell>
        </row>
        <row r="316">
          <cell r="O316">
            <v>15644</v>
          </cell>
          <cell r="P316" t="str">
            <v>Fox Lyndell</v>
          </cell>
        </row>
        <row r="317">
          <cell r="O317">
            <v>15695</v>
          </cell>
          <cell r="P317" t="str">
            <v>Crehan Siobhain</v>
          </cell>
        </row>
        <row r="318">
          <cell r="O318">
            <v>15746</v>
          </cell>
          <cell r="P318" t="str">
            <v>DelaCruz Edgardo</v>
          </cell>
        </row>
        <row r="319">
          <cell r="O319">
            <v>15836</v>
          </cell>
          <cell r="P319" t="str">
            <v>Faggian Joanne</v>
          </cell>
        </row>
        <row r="320">
          <cell r="O320">
            <v>15950</v>
          </cell>
          <cell r="P320" t="str">
            <v>Tremlett Narelle</v>
          </cell>
        </row>
        <row r="321">
          <cell r="O321">
            <v>16012</v>
          </cell>
          <cell r="P321" t="str">
            <v>Gleeson Jessica</v>
          </cell>
        </row>
        <row r="322">
          <cell r="O322">
            <v>16108</v>
          </cell>
          <cell r="P322" t="str">
            <v>Beets Anton</v>
          </cell>
        </row>
        <row r="323">
          <cell r="O323">
            <v>16127</v>
          </cell>
          <cell r="P323" t="str">
            <v>Kleinhanss Kim</v>
          </cell>
        </row>
        <row r="324">
          <cell r="O324">
            <v>16126</v>
          </cell>
          <cell r="P324" t="str">
            <v>Grose Kristin</v>
          </cell>
        </row>
        <row r="325">
          <cell r="O325">
            <v>16124</v>
          </cell>
          <cell r="P325" t="str">
            <v>Morgan David</v>
          </cell>
        </row>
        <row r="326">
          <cell r="O326">
            <v>16123</v>
          </cell>
          <cell r="P326" t="str">
            <v>Decker Ronald</v>
          </cell>
        </row>
        <row r="327">
          <cell r="O327">
            <v>16147</v>
          </cell>
          <cell r="P327" t="str">
            <v>Elliott Matthew</v>
          </cell>
        </row>
        <row r="328">
          <cell r="O328">
            <v>16152</v>
          </cell>
          <cell r="P328" t="str">
            <v>Lealiifano Misionare</v>
          </cell>
        </row>
        <row r="329">
          <cell r="O329">
            <v>12060</v>
          </cell>
          <cell r="P329" t="str">
            <v>Allan Elizabeth</v>
          </cell>
        </row>
        <row r="330">
          <cell r="O330">
            <v>16156</v>
          </cell>
          <cell r="P330" t="str">
            <v>White Debbie</v>
          </cell>
        </row>
        <row r="331">
          <cell r="O331">
            <v>16231</v>
          </cell>
          <cell r="P331" t="str">
            <v>Hoffman Julian</v>
          </cell>
        </row>
        <row r="332">
          <cell r="O332">
            <v>16230</v>
          </cell>
          <cell r="P332" t="str">
            <v>Bradshaw Sally</v>
          </cell>
        </row>
        <row r="333">
          <cell r="O333">
            <v>16241</v>
          </cell>
          <cell r="P333" t="str">
            <v>Norvall Jason</v>
          </cell>
        </row>
        <row r="334">
          <cell r="O334">
            <v>16365</v>
          </cell>
          <cell r="P334" t="str">
            <v>Norris Robert</v>
          </cell>
        </row>
        <row r="335">
          <cell r="O335">
            <v>16362</v>
          </cell>
          <cell r="P335" t="str">
            <v>Conybeare Tristan</v>
          </cell>
        </row>
        <row r="336">
          <cell r="O336">
            <v>16393</v>
          </cell>
          <cell r="P336" t="str">
            <v>Fraser Craig</v>
          </cell>
        </row>
        <row r="337">
          <cell r="O337">
            <v>16414</v>
          </cell>
          <cell r="P337" t="str">
            <v>Lawson Kelly</v>
          </cell>
        </row>
        <row r="338">
          <cell r="O338">
            <v>16431</v>
          </cell>
          <cell r="P338" t="str">
            <v>Edler Mark</v>
          </cell>
        </row>
        <row r="339">
          <cell r="O339">
            <v>16440</v>
          </cell>
          <cell r="P339" t="str">
            <v>Cheng Henry</v>
          </cell>
        </row>
        <row r="340">
          <cell r="O340">
            <v>16464</v>
          </cell>
          <cell r="P340" t="str">
            <v>Vo Phi</v>
          </cell>
        </row>
        <row r="341">
          <cell r="O341">
            <v>16484</v>
          </cell>
          <cell r="P341" t="str">
            <v>Cooper Patrick</v>
          </cell>
        </row>
        <row r="342">
          <cell r="O342">
            <v>16502</v>
          </cell>
          <cell r="P342" t="str">
            <v>Wallace Sharon</v>
          </cell>
        </row>
        <row r="343">
          <cell r="O343">
            <v>16507</v>
          </cell>
          <cell r="P343" t="str">
            <v>Minervini Nic</v>
          </cell>
        </row>
        <row r="344">
          <cell r="O344">
            <v>16601</v>
          </cell>
          <cell r="P344" t="str">
            <v>Chou Pamela</v>
          </cell>
        </row>
        <row r="345">
          <cell r="O345">
            <v>16727</v>
          </cell>
          <cell r="P345" t="str">
            <v>Burnell Connie</v>
          </cell>
        </row>
        <row r="346">
          <cell r="O346">
            <v>16726</v>
          </cell>
          <cell r="P346" t="str">
            <v>O'Brien Julie-Anne</v>
          </cell>
        </row>
        <row r="347">
          <cell r="O347">
            <v>16730</v>
          </cell>
          <cell r="P347" t="str">
            <v>Moorthy Siva</v>
          </cell>
        </row>
        <row r="348">
          <cell r="O348">
            <v>16729</v>
          </cell>
          <cell r="P348" t="str">
            <v>Watson Verity</v>
          </cell>
        </row>
        <row r="349">
          <cell r="O349">
            <v>16760</v>
          </cell>
          <cell r="P349" t="str">
            <v>Leng Kenny</v>
          </cell>
        </row>
        <row r="350">
          <cell r="O350">
            <v>12467</v>
          </cell>
          <cell r="P350" t="str">
            <v>Gillespie David</v>
          </cell>
        </row>
        <row r="351">
          <cell r="O351">
            <v>16765</v>
          </cell>
          <cell r="P351" t="str">
            <v>King Madeline</v>
          </cell>
        </row>
        <row r="352">
          <cell r="O352">
            <v>16764</v>
          </cell>
          <cell r="P352" t="str">
            <v>Murray Ian</v>
          </cell>
        </row>
        <row r="353">
          <cell r="O353">
            <v>16766</v>
          </cell>
          <cell r="P353" t="str">
            <v>Gribble Andrew</v>
          </cell>
        </row>
        <row r="354">
          <cell r="O354">
            <v>16781</v>
          </cell>
          <cell r="P354" t="str">
            <v>Haigh Simon</v>
          </cell>
        </row>
        <row r="355">
          <cell r="O355">
            <v>16805</v>
          </cell>
          <cell r="P355" t="str">
            <v>Leong Ellene</v>
          </cell>
        </row>
        <row r="356">
          <cell r="O356">
            <v>16809</v>
          </cell>
          <cell r="P356" t="str">
            <v>Caldwell Rodney</v>
          </cell>
        </row>
        <row r="357">
          <cell r="O357">
            <v>16818</v>
          </cell>
          <cell r="P357" t="str">
            <v>Mitchell Wendy</v>
          </cell>
        </row>
        <row r="358">
          <cell r="O358">
            <v>16824</v>
          </cell>
          <cell r="P358" t="str">
            <v>Lu Claudia</v>
          </cell>
        </row>
        <row r="359">
          <cell r="O359">
            <v>16835</v>
          </cell>
          <cell r="P359" t="str">
            <v>Green David</v>
          </cell>
        </row>
        <row r="360">
          <cell r="O360">
            <v>14206</v>
          </cell>
          <cell r="P360" t="str">
            <v>Parsons Helen</v>
          </cell>
        </row>
        <row r="361">
          <cell r="O361">
            <v>16912</v>
          </cell>
          <cell r="P361" t="str">
            <v>Chittick Michelle</v>
          </cell>
        </row>
        <row r="362">
          <cell r="O362">
            <v>16921</v>
          </cell>
          <cell r="P362" t="str">
            <v>Williams Lisa</v>
          </cell>
        </row>
        <row r="363">
          <cell r="O363">
            <v>16925</v>
          </cell>
          <cell r="P363" t="str">
            <v>Jansze Lana</v>
          </cell>
        </row>
        <row r="364">
          <cell r="O364">
            <v>16947</v>
          </cell>
          <cell r="P364" t="str">
            <v>O'Neill Pamela</v>
          </cell>
        </row>
        <row r="365">
          <cell r="O365">
            <v>16945</v>
          </cell>
          <cell r="P365" t="str">
            <v>Harloe Elizabeth</v>
          </cell>
        </row>
        <row r="366">
          <cell r="O366">
            <v>16952</v>
          </cell>
          <cell r="P366" t="str">
            <v>Caratti Marcus</v>
          </cell>
        </row>
        <row r="367">
          <cell r="O367">
            <v>16962</v>
          </cell>
          <cell r="P367" t="str">
            <v>Trantino Anthony</v>
          </cell>
        </row>
        <row r="368">
          <cell r="O368">
            <v>17043</v>
          </cell>
          <cell r="P368" t="str">
            <v>Haley Maree</v>
          </cell>
        </row>
        <row r="369">
          <cell r="O369">
            <v>16940</v>
          </cell>
          <cell r="P369" t="str">
            <v>Lee Shy Hwa</v>
          </cell>
        </row>
        <row r="370">
          <cell r="O370">
            <v>17034</v>
          </cell>
          <cell r="P370" t="str">
            <v>Heng Jeremy</v>
          </cell>
        </row>
        <row r="371">
          <cell r="O371">
            <v>17055</v>
          </cell>
          <cell r="P371" t="str">
            <v>Ashby Casey</v>
          </cell>
        </row>
        <row r="372">
          <cell r="O372">
            <v>17091</v>
          </cell>
          <cell r="P372" t="str">
            <v>Cheng Enjie</v>
          </cell>
        </row>
        <row r="373">
          <cell r="O373">
            <v>17188</v>
          </cell>
          <cell r="P373" t="str">
            <v>Addison Christie</v>
          </cell>
        </row>
        <row r="374">
          <cell r="O374">
            <v>17076</v>
          </cell>
          <cell r="P374" t="str">
            <v>Lay Richard</v>
          </cell>
        </row>
        <row r="375">
          <cell r="O375">
            <v>17231</v>
          </cell>
          <cell r="P375" t="str">
            <v>Smith Jana</v>
          </cell>
        </row>
        <row r="376">
          <cell r="O376">
            <v>17100</v>
          </cell>
          <cell r="P376" t="str">
            <v>Dack Garry</v>
          </cell>
        </row>
        <row r="377">
          <cell r="O377">
            <v>17271</v>
          </cell>
          <cell r="P377" t="str">
            <v>Wall Julie</v>
          </cell>
        </row>
        <row r="378">
          <cell r="O378">
            <v>17289</v>
          </cell>
          <cell r="P378" t="str">
            <v>Farrow Melissa</v>
          </cell>
        </row>
        <row r="379">
          <cell r="O379">
            <v>17288</v>
          </cell>
          <cell r="P379" t="str">
            <v>Toth Janelle</v>
          </cell>
        </row>
        <row r="380">
          <cell r="O380">
            <v>17290</v>
          </cell>
          <cell r="P380" t="str">
            <v>Frost Jodie</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Instructions"/>
      <sheetName val="2. Summary (N)"/>
      <sheetName val="3. Opex Cost Summary (N)"/>
      <sheetName val="4. Capex Cost Summary (N)"/>
      <sheetName val="5. Limb 2 Margin"/>
      <sheetName val="6. Opex"/>
      <sheetName val="7. Capex"/>
      <sheetName val="8. Volumes and Descriptions"/>
      <sheetName val="9. FTE Requirements"/>
      <sheetName val="10. Cost Increase Forecast"/>
      <sheetName val="11. Productivity Forecast"/>
      <sheetName val="12. Transition Costs"/>
      <sheetName val="13. Transition Costs Amort"/>
      <sheetName val="A1. Assumptions - Forecasts"/>
      <sheetName val="A2. Assumptions - Network OpFTE"/>
      <sheetName val="A3. Assumptions - Opex"/>
      <sheetName val="A4. Assumptions - Capex"/>
      <sheetName val="A5. Assumptions - Volumes"/>
      <sheetName val="Capital Projects - FYI"/>
    </sheetNames>
    <sheetDataSet>
      <sheetData sheetId="0">
        <row r="3">
          <cell r="F3" t="str">
            <v>Comdain Infrastructure Pty Ltd</v>
          </cell>
        </row>
      </sheetData>
      <sheetData sheetId="1" refreshError="1"/>
      <sheetData sheetId="2"/>
      <sheetData sheetId="3"/>
      <sheetData sheetId="4"/>
      <sheetData sheetId="5"/>
      <sheetData sheetId="6"/>
      <sheetData sheetId="7">
        <row r="177">
          <cell r="D177" t="str">
            <v>Variable Volume Capital Projects</v>
          </cell>
        </row>
      </sheetData>
      <sheetData sheetId="8"/>
      <sheetData sheetId="9">
        <row r="17">
          <cell r="F17" t="str">
            <v>Labour</v>
          </cell>
        </row>
      </sheetData>
      <sheetData sheetId="10">
        <row r="18">
          <cell r="F18" t="str">
            <v>Labour</v>
          </cell>
          <cell r="G18">
            <v>0</v>
          </cell>
          <cell r="H18">
            <v>0</v>
          </cell>
          <cell r="I18">
            <v>0</v>
          </cell>
          <cell r="J18">
            <v>0</v>
          </cell>
          <cell r="K18">
            <v>0</v>
          </cell>
          <cell r="L18">
            <v>0</v>
          </cell>
          <cell r="M18" t="str">
            <v>TPF1</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0</v>
          </cell>
          <cell r="AJ18">
            <v>0</v>
          </cell>
        </row>
        <row r="19">
          <cell r="F19" t="str">
            <v>Materials</v>
          </cell>
          <cell r="G19">
            <v>0</v>
          </cell>
          <cell r="H19">
            <v>0</v>
          </cell>
          <cell r="I19">
            <v>0</v>
          </cell>
          <cell r="J19">
            <v>0</v>
          </cell>
          <cell r="K19">
            <v>0</v>
          </cell>
          <cell r="L19">
            <v>0</v>
          </cell>
          <cell r="M19" t="str">
            <v>TPF2</v>
          </cell>
          <cell r="P19">
            <v>0</v>
          </cell>
          <cell r="Q19">
            <v>0</v>
          </cell>
          <cell r="R19">
            <v>0</v>
          </cell>
          <cell r="S19">
            <v>0</v>
          </cell>
          <cell r="T19">
            <v>0</v>
          </cell>
          <cell r="U19">
            <v>0</v>
          </cell>
          <cell r="V19">
            <v>0</v>
          </cell>
          <cell r="W19">
            <v>0</v>
          </cell>
          <cell r="X19">
            <v>0</v>
          </cell>
          <cell r="Y19">
            <v>0</v>
          </cell>
          <cell r="Z19">
            <v>0</v>
          </cell>
          <cell r="AA19">
            <v>0</v>
          </cell>
          <cell r="AB19">
            <v>0</v>
          </cell>
          <cell r="AC19">
            <v>0</v>
          </cell>
          <cell r="AD19">
            <v>0</v>
          </cell>
          <cell r="AE19">
            <v>0</v>
          </cell>
          <cell r="AF19">
            <v>0</v>
          </cell>
          <cell r="AG19">
            <v>0</v>
          </cell>
          <cell r="AH19">
            <v>0</v>
          </cell>
          <cell r="AI19">
            <v>0</v>
          </cell>
          <cell r="AJ19">
            <v>0</v>
          </cell>
        </row>
        <row r="20">
          <cell r="F20" t="str">
            <v>External Service Contracts</v>
          </cell>
          <cell r="G20">
            <v>0</v>
          </cell>
          <cell r="H20">
            <v>0</v>
          </cell>
          <cell r="I20">
            <v>0</v>
          </cell>
          <cell r="J20">
            <v>0</v>
          </cell>
          <cell r="K20">
            <v>0</v>
          </cell>
          <cell r="L20">
            <v>0</v>
          </cell>
          <cell r="M20" t="str">
            <v>TPF3</v>
          </cell>
          <cell r="P20">
            <v>0</v>
          </cell>
          <cell r="Q20">
            <v>0</v>
          </cell>
          <cell r="R20">
            <v>0</v>
          </cell>
          <cell r="S20">
            <v>0</v>
          </cell>
          <cell r="T20">
            <v>0</v>
          </cell>
          <cell r="U20">
            <v>0</v>
          </cell>
          <cell r="V20">
            <v>0</v>
          </cell>
          <cell r="W20">
            <v>0</v>
          </cell>
          <cell r="X20">
            <v>0</v>
          </cell>
          <cell r="Y20">
            <v>0</v>
          </cell>
          <cell r="Z20">
            <v>0</v>
          </cell>
          <cell r="AA20">
            <v>0</v>
          </cell>
          <cell r="AB20">
            <v>0</v>
          </cell>
          <cell r="AC20">
            <v>0</v>
          </cell>
          <cell r="AD20">
            <v>0</v>
          </cell>
          <cell r="AE20">
            <v>0</v>
          </cell>
          <cell r="AF20">
            <v>0</v>
          </cell>
          <cell r="AG20">
            <v>0</v>
          </cell>
          <cell r="AH20">
            <v>0</v>
          </cell>
          <cell r="AI20">
            <v>0</v>
          </cell>
          <cell r="AJ20">
            <v>0</v>
          </cell>
        </row>
        <row r="21">
          <cell r="F21" t="str">
            <v>Direct Overheads</v>
          </cell>
          <cell r="G21">
            <v>0</v>
          </cell>
          <cell r="H21">
            <v>0</v>
          </cell>
          <cell r="I21">
            <v>0</v>
          </cell>
          <cell r="J21">
            <v>0</v>
          </cell>
          <cell r="K21">
            <v>0</v>
          </cell>
          <cell r="L21">
            <v>0</v>
          </cell>
          <cell r="M21" t="str">
            <v>TPF4</v>
          </cell>
          <cell r="P21">
            <v>0</v>
          </cell>
          <cell r="Q21">
            <v>0</v>
          </cell>
          <cell r="R21">
            <v>0</v>
          </cell>
          <cell r="S21">
            <v>0</v>
          </cell>
          <cell r="T21">
            <v>0</v>
          </cell>
          <cell r="U21">
            <v>0</v>
          </cell>
          <cell r="V21">
            <v>0</v>
          </cell>
          <cell r="W21">
            <v>0</v>
          </cell>
          <cell r="X21">
            <v>0</v>
          </cell>
          <cell r="Y21">
            <v>0</v>
          </cell>
          <cell r="Z21">
            <v>0</v>
          </cell>
          <cell r="AA21">
            <v>0</v>
          </cell>
          <cell r="AB21">
            <v>0</v>
          </cell>
          <cell r="AC21">
            <v>0</v>
          </cell>
          <cell r="AD21">
            <v>0</v>
          </cell>
          <cell r="AE21">
            <v>0</v>
          </cell>
          <cell r="AF21">
            <v>0</v>
          </cell>
          <cell r="AG21">
            <v>0</v>
          </cell>
          <cell r="AH21">
            <v>0</v>
          </cell>
          <cell r="AI21">
            <v>0</v>
          </cell>
          <cell r="AJ21">
            <v>0</v>
          </cell>
        </row>
        <row r="22">
          <cell r="F22" t="str">
            <v>Equipment and Infrastructure Charge</v>
          </cell>
          <cell r="G22">
            <v>0</v>
          </cell>
          <cell r="H22">
            <v>0</v>
          </cell>
          <cell r="I22">
            <v>0</v>
          </cell>
          <cell r="J22">
            <v>0</v>
          </cell>
          <cell r="K22">
            <v>0</v>
          </cell>
          <cell r="L22">
            <v>0</v>
          </cell>
          <cell r="M22" t="str">
            <v>TPF5</v>
          </cell>
          <cell r="P22">
            <v>0</v>
          </cell>
          <cell r="Q22">
            <v>0</v>
          </cell>
          <cell r="R22">
            <v>0</v>
          </cell>
          <cell r="S22">
            <v>0</v>
          </cell>
          <cell r="T22">
            <v>0</v>
          </cell>
          <cell r="U22">
            <v>0</v>
          </cell>
          <cell r="V22">
            <v>0</v>
          </cell>
          <cell r="W22">
            <v>0</v>
          </cell>
          <cell r="X22">
            <v>0</v>
          </cell>
          <cell r="Y22">
            <v>0</v>
          </cell>
          <cell r="Z22">
            <v>0</v>
          </cell>
          <cell r="AA22">
            <v>0</v>
          </cell>
          <cell r="AB22">
            <v>0</v>
          </cell>
          <cell r="AC22">
            <v>0</v>
          </cell>
          <cell r="AD22">
            <v>0</v>
          </cell>
          <cell r="AE22">
            <v>0</v>
          </cell>
          <cell r="AF22">
            <v>0</v>
          </cell>
          <cell r="AG22">
            <v>0</v>
          </cell>
          <cell r="AH22">
            <v>0</v>
          </cell>
          <cell r="AI22">
            <v>0</v>
          </cell>
          <cell r="AJ22">
            <v>0</v>
          </cell>
        </row>
        <row r="23">
          <cell r="F23" t="str">
            <v>Equipment Maintenance and Fuel</v>
          </cell>
          <cell r="G23">
            <v>0</v>
          </cell>
          <cell r="H23">
            <v>0</v>
          </cell>
          <cell r="I23">
            <v>0</v>
          </cell>
          <cell r="J23">
            <v>0</v>
          </cell>
          <cell r="K23">
            <v>0</v>
          </cell>
          <cell r="L23">
            <v>0</v>
          </cell>
          <cell r="M23" t="str">
            <v>TPF6</v>
          </cell>
          <cell r="P23">
            <v>0</v>
          </cell>
          <cell r="Q23">
            <v>0</v>
          </cell>
          <cell r="R23">
            <v>0</v>
          </cell>
          <cell r="S23">
            <v>0</v>
          </cell>
          <cell r="T23">
            <v>0</v>
          </cell>
          <cell r="U23">
            <v>0</v>
          </cell>
          <cell r="V23">
            <v>0</v>
          </cell>
          <cell r="W23">
            <v>0</v>
          </cell>
          <cell r="X23">
            <v>0</v>
          </cell>
          <cell r="Y23">
            <v>0</v>
          </cell>
          <cell r="Z23">
            <v>0</v>
          </cell>
          <cell r="AA23">
            <v>0</v>
          </cell>
          <cell r="AB23">
            <v>0</v>
          </cell>
          <cell r="AC23">
            <v>0</v>
          </cell>
          <cell r="AD23">
            <v>0</v>
          </cell>
          <cell r="AE23">
            <v>0</v>
          </cell>
          <cell r="AF23">
            <v>0</v>
          </cell>
          <cell r="AG23">
            <v>0</v>
          </cell>
          <cell r="AH23">
            <v>0</v>
          </cell>
          <cell r="AI23">
            <v>0</v>
          </cell>
          <cell r="AJ23">
            <v>0</v>
          </cell>
        </row>
        <row r="24">
          <cell r="F24" t="str">
            <v>Other Costs</v>
          </cell>
          <cell r="G24">
            <v>0</v>
          </cell>
          <cell r="H24">
            <v>0</v>
          </cell>
          <cell r="I24">
            <v>0</v>
          </cell>
          <cell r="J24">
            <v>0</v>
          </cell>
          <cell r="K24">
            <v>0</v>
          </cell>
          <cell r="L24">
            <v>0</v>
          </cell>
          <cell r="M24" t="str">
            <v>TPF7</v>
          </cell>
          <cell r="P24">
            <v>0</v>
          </cell>
          <cell r="Q24">
            <v>0</v>
          </cell>
          <cell r="R24">
            <v>0</v>
          </cell>
          <cell r="S24">
            <v>0</v>
          </cell>
          <cell r="T24">
            <v>0</v>
          </cell>
          <cell r="U24">
            <v>0</v>
          </cell>
          <cell r="V24">
            <v>0</v>
          </cell>
          <cell r="W24">
            <v>0</v>
          </cell>
          <cell r="X24">
            <v>0</v>
          </cell>
          <cell r="Y24">
            <v>0</v>
          </cell>
          <cell r="Z24">
            <v>0</v>
          </cell>
          <cell r="AA24">
            <v>0</v>
          </cell>
          <cell r="AB24">
            <v>0</v>
          </cell>
          <cell r="AC24">
            <v>0</v>
          </cell>
          <cell r="AD24">
            <v>0</v>
          </cell>
          <cell r="AE24">
            <v>0</v>
          </cell>
          <cell r="AF24">
            <v>0</v>
          </cell>
          <cell r="AG24">
            <v>0</v>
          </cell>
          <cell r="AH24">
            <v>0</v>
          </cell>
          <cell r="AI24">
            <v>0</v>
          </cell>
          <cell r="AJ24">
            <v>0</v>
          </cell>
        </row>
        <row r="29">
          <cell r="F29" t="str">
            <v>Labour</v>
          </cell>
        </row>
        <row r="30">
          <cell r="F30" t="str">
            <v>Direct Overheads</v>
          </cell>
          <cell r="G30">
            <v>0</v>
          </cell>
          <cell r="H30">
            <v>0</v>
          </cell>
          <cell r="I30">
            <v>0</v>
          </cell>
          <cell r="J30">
            <v>0</v>
          </cell>
          <cell r="K30">
            <v>0</v>
          </cell>
          <cell r="L30">
            <v>0</v>
          </cell>
          <cell r="M30" t="str">
            <v>TPF8</v>
          </cell>
          <cell r="P30">
            <v>0</v>
          </cell>
          <cell r="Q30">
            <v>0</v>
          </cell>
          <cell r="R30">
            <v>0</v>
          </cell>
          <cell r="S30">
            <v>0</v>
          </cell>
          <cell r="T30">
            <v>0</v>
          </cell>
          <cell r="U30">
            <v>0</v>
          </cell>
          <cell r="V30">
            <v>0</v>
          </cell>
          <cell r="W30">
            <v>0</v>
          </cell>
          <cell r="X30">
            <v>0</v>
          </cell>
          <cell r="Y30">
            <v>0</v>
          </cell>
          <cell r="Z30">
            <v>0</v>
          </cell>
          <cell r="AA30">
            <v>0</v>
          </cell>
          <cell r="AB30">
            <v>0</v>
          </cell>
          <cell r="AC30">
            <v>0</v>
          </cell>
          <cell r="AD30">
            <v>0</v>
          </cell>
          <cell r="AE30">
            <v>0</v>
          </cell>
          <cell r="AF30">
            <v>0</v>
          </cell>
          <cell r="AG30">
            <v>0</v>
          </cell>
          <cell r="AH30">
            <v>0</v>
          </cell>
          <cell r="AI30">
            <v>0</v>
          </cell>
          <cell r="AJ30">
            <v>0</v>
          </cell>
        </row>
        <row r="31">
          <cell r="F31" t="str">
            <v>Other Costs</v>
          </cell>
          <cell r="G31">
            <v>0</v>
          </cell>
          <cell r="H31">
            <v>0</v>
          </cell>
          <cell r="I31">
            <v>0</v>
          </cell>
          <cell r="J31">
            <v>0</v>
          </cell>
          <cell r="K31">
            <v>0</v>
          </cell>
          <cell r="L31">
            <v>0</v>
          </cell>
          <cell r="M31" t="str">
            <v>TPF9</v>
          </cell>
          <cell r="P31">
            <v>0</v>
          </cell>
          <cell r="Q31">
            <v>0</v>
          </cell>
          <cell r="R31">
            <v>0</v>
          </cell>
          <cell r="S31">
            <v>0</v>
          </cell>
          <cell r="T31">
            <v>0</v>
          </cell>
          <cell r="U31">
            <v>0</v>
          </cell>
          <cell r="V31">
            <v>0</v>
          </cell>
          <cell r="W31">
            <v>0</v>
          </cell>
          <cell r="X31">
            <v>0</v>
          </cell>
          <cell r="Y31">
            <v>0</v>
          </cell>
          <cell r="Z31">
            <v>0</v>
          </cell>
          <cell r="AA31">
            <v>0</v>
          </cell>
          <cell r="AB31">
            <v>0</v>
          </cell>
          <cell r="AC31">
            <v>0</v>
          </cell>
          <cell r="AD31">
            <v>0</v>
          </cell>
          <cell r="AE31">
            <v>0</v>
          </cell>
          <cell r="AF31">
            <v>0</v>
          </cell>
          <cell r="AG31">
            <v>0</v>
          </cell>
          <cell r="AH31">
            <v>0</v>
          </cell>
          <cell r="AI31">
            <v>0</v>
          </cell>
          <cell r="AJ31">
            <v>0</v>
          </cell>
        </row>
        <row r="38">
          <cell r="F38" t="str">
            <v>Labour</v>
          </cell>
          <cell r="G38">
            <v>0</v>
          </cell>
          <cell r="H38">
            <v>0</v>
          </cell>
          <cell r="I38">
            <v>0</v>
          </cell>
          <cell r="J38">
            <v>0</v>
          </cell>
          <cell r="K38">
            <v>0</v>
          </cell>
          <cell r="L38">
            <v>0</v>
          </cell>
          <cell r="M38" t="str">
            <v>TPF12</v>
          </cell>
          <cell r="P38">
            <v>0</v>
          </cell>
          <cell r="Q38">
            <v>0</v>
          </cell>
          <cell r="R38">
            <v>0</v>
          </cell>
          <cell r="S38">
            <v>0</v>
          </cell>
          <cell r="T38">
            <v>0</v>
          </cell>
          <cell r="U38">
            <v>0</v>
          </cell>
          <cell r="V38">
            <v>0</v>
          </cell>
          <cell r="W38">
            <v>0</v>
          </cell>
          <cell r="X38">
            <v>0</v>
          </cell>
          <cell r="Y38">
            <v>0</v>
          </cell>
          <cell r="Z38">
            <v>0</v>
          </cell>
          <cell r="AA38">
            <v>0</v>
          </cell>
          <cell r="AB38">
            <v>0</v>
          </cell>
          <cell r="AC38">
            <v>0</v>
          </cell>
          <cell r="AD38">
            <v>0</v>
          </cell>
          <cell r="AE38">
            <v>0</v>
          </cell>
          <cell r="AF38">
            <v>0</v>
          </cell>
          <cell r="AG38">
            <v>0</v>
          </cell>
          <cell r="AH38">
            <v>0</v>
          </cell>
          <cell r="AI38">
            <v>0</v>
          </cell>
          <cell r="AJ38">
            <v>0</v>
          </cell>
        </row>
        <row r="39">
          <cell r="F39" t="str">
            <v>Materials</v>
          </cell>
          <cell r="G39">
            <v>0</v>
          </cell>
          <cell r="H39">
            <v>0</v>
          </cell>
          <cell r="I39">
            <v>0</v>
          </cell>
          <cell r="J39">
            <v>0</v>
          </cell>
          <cell r="K39">
            <v>0</v>
          </cell>
          <cell r="L39">
            <v>0</v>
          </cell>
          <cell r="M39" t="str">
            <v>TPF13</v>
          </cell>
          <cell r="P39">
            <v>0</v>
          </cell>
          <cell r="Q39">
            <v>0</v>
          </cell>
          <cell r="R39">
            <v>0</v>
          </cell>
          <cell r="S39">
            <v>0</v>
          </cell>
          <cell r="T39">
            <v>0</v>
          </cell>
          <cell r="U39">
            <v>0</v>
          </cell>
          <cell r="V39">
            <v>0</v>
          </cell>
          <cell r="W39">
            <v>0</v>
          </cell>
          <cell r="X39">
            <v>0</v>
          </cell>
          <cell r="Y39">
            <v>0</v>
          </cell>
          <cell r="Z39">
            <v>0</v>
          </cell>
          <cell r="AA39">
            <v>0</v>
          </cell>
          <cell r="AB39">
            <v>0</v>
          </cell>
          <cell r="AC39">
            <v>0</v>
          </cell>
          <cell r="AD39">
            <v>0</v>
          </cell>
          <cell r="AE39">
            <v>0</v>
          </cell>
          <cell r="AF39">
            <v>0</v>
          </cell>
          <cell r="AG39">
            <v>0</v>
          </cell>
          <cell r="AH39">
            <v>0</v>
          </cell>
          <cell r="AI39">
            <v>0</v>
          </cell>
          <cell r="AJ39">
            <v>0</v>
          </cell>
        </row>
        <row r="40">
          <cell r="F40" t="str">
            <v>External Service Contracts</v>
          </cell>
          <cell r="G40">
            <v>0</v>
          </cell>
          <cell r="H40">
            <v>0</v>
          </cell>
          <cell r="I40">
            <v>0</v>
          </cell>
          <cell r="J40">
            <v>0</v>
          </cell>
          <cell r="K40">
            <v>0</v>
          </cell>
          <cell r="L40">
            <v>0</v>
          </cell>
          <cell r="M40" t="str">
            <v>TPF14</v>
          </cell>
          <cell r="P40">
            <v>0</v>
          </cell>
          <cell r="Q40">
            <v>0</v>
          </cell>
          <cell r="R40">
            <v>0</v>
          </cell>
          <cell r="S40">
            <v>0</v>
          </cell>
          <cell r="T40">
            <v>0</v>
          </cell>
          <cell r="U40">
            <v>0</v>
          </cell>
          <cell r="V40">
            <v>0</v>
          </cell>
          <cell r="W40">
            <v>0</v>
          </cell>
          <cell r="X40">
            <v>0</v>
          </cell>
          <cell r="Y40">
            <v>0</v>
          </cell>
          <cell r="Z40">
            <v>0</v>
          </cell>
          <cell r="AA40">
            <v>0</v>
          </cell>
          <cell r="AB40">
            <v>0</v>
          </cell>
          <cell r="AC40">
            <v>0</v>
          </cell>
          <cell r="AD40">
            <v>0</v>
          </cell>
          <cell r="AE40">
            <v>0</v>
          </cell>
          <cell r="AF40">
            <v>0</v>
          </cell>
          <cell r="AG40">
            <v>0</v>
          </cell>
          <cell r="AH40">
            <v>0</v>
          </cell>
          <cell r="AI40">
            <v>0</v>
          </cell>
          <cell r="AJ40">
            <v>0</v>
          </cell>
        </row>
        <row r="41">
          <cell r="F41" t="str">
            <v>Direct Overheads</v>
          </cell>
          <cell r="G41">
            <v>0</v>
          </cell>
          <cell r="H41">
            <v>0</v>
          </cell>
          <cell r="I41">
            <v>0</v>
          </cell>
          <cell r="J41">
            <v>0</v>
          </cell>
          <cell r="K41">
            <v>0</v>
          </cell>
          <cell r="L41">
            <v>0</v>
          </cell>
          <cell r="M41" t="str">
            <v>TPF15</v>
          </cell>
          <cell r="P41">
            <v>0</v>
          </cell>
          <cell r="Q41">
            <v>0</v>
          </cell>
          <cell r="R41">
            <v>0</v>
          </cell>
          <cell r="S41">
            <v>0</v>
          </cell>
          <cell r="T41">
            <v>0</v>
          </cell>
          <cell r="U41">
            <v>0</v>
          </cell>
          <cell r="V41">
            <v>0</v>
          </cell>
          <cell r="W41">
            <v>0</v>
          </cell>
          <cell r="X41">
            <v>0</v>
          </cell>
          <cell r="Y41">
            <v>0</v>
          </cell>
          <cell r="Z41">
            <v>0</v>
          </cell>
          <cell r="AA41">
            <v>0</v>
          </cell>
          <cell r="AB41">
            <v>0</v>
          </cell>
          <cell r="AC41">
            <v>0</v>
          </cell>
          <cell r="AD41">
            <v>0</v>
          </cell>
          <cell r="AE41">
            <v>0</v>
          </cell>
          <cell r="AF41">
            <v>0</v>
          </cell>
          <cell r="AG41">
            <v>0</v>
          </cell>
          <cell r="AH41">
            <v>0</v>
          </cell>
          <cell r="AI41">
            <v>0</v>
          </cell>
          <cell r="AJ41">
            <v>0</v>
          </cell>
        </row>
        <row r="42">
          <cell r="F42" t="str">
            <v>Equipment and Infrastructure Charge</v>
          </cell>
          <cell r="G42">
            <v>0</v>
          </cell>
          <cell r="H42">
            <v>0</v>
          </cell>
          <cell r="I42">
            <v>0</v>
          </cell>
          <cell r="J42">
            <v>0</v>
          </cell>
          <cell r="K42">
            <v>0</v>
          </cell>
          <cell r="L42">
            <v>0</v>
          </cell>
          <cell r="M42" t="str">
            <v>TPF16</v>
          </cell>
          <cell r="P42">
            <v>0</v>
          </cell>
          <cell r="Q42">
            <v>0</v>
          </cell>
          <cell r="R42">
            <v>0</v>
          </cell>
          <cell r="S42">
            <v>0</v>
          </cell>
          <cell r="T42">
            <v>0</v>
          </cell>
          <cell r="U42">
            <v>0</v>
          </cell>
          <cell r="V42">
            <v>0</v>
          </cell>
          <cell r="W42">
            <v>0</v>
          </cell>
          <cell r="X42">
            <v>0</v>
          </cell>
          <cell r="Y42">
            <v>0</v>
          </cell>
          <cell r="Z42">
            <v>0</v>
          </cell>
          <cell r="AA42">
            <v>0</v>
          </cell>
          <cell r="AB42">
            <v>0</v>
          </cell>
          <cell r="AC42">
            <v>0</v>
          </cell>
          <cell r="AD42">
            <v>0</v>
          </cell>
          <cell r="AE42">
            <v>0</v>
          </cell>
          <cell r="AF42">
            <v>0</v>
          </cell>
          <cell r="AG42">
            <v>0</v>
          </cell>
          <cell r="AH42">
            <v>0</v>
          </cell>
          <cell r="AI42">
            <v>0</v>
          </cell>
          <cell r="AJ42">
            <v>0</v>
          </cell>
        </row>
        <row r="43">
          <cell r="F43" t="str">
            <v>Equipment Maintenance and Fuel</v>
          </cell>
          <cell r="G43">
            <v>0</v>
          </cell>
          <cell r="H43">
            <v>0</v>
          </cell>
          <cell r="I43">
            <v>0</v>
          </cell>
          <cell r="J43">
            <v>0</v>
          </cell>
          <cell r="K43">
            <v>0</v>
          </cell>
          <cell r="L43">
            <v>0</v>
          </cell>
          <cell r="M43" t="str">
            <v>TPF17</v>
          </cell>
          <cell r="P43">
            <v>0</v>
          </cell>
          <cell r="Q43">
            <v>0</v>
          </cell>
          <cell r="R43">
            <v>0</v>
          </cell>
          <cell r="S43">
            <v>0</v>
          </cell>
          <cell r="T43">
            <v>0</v>
          </cell>
          <cell r="U43">
            <v>0</v>
          </cell>
          <cell r="V43">
            <v>0</v>
          </cell>
          <cell r="W43">
            <v>0</v>
          </cell>
          <cell r="X43">
            <v>0</v>
          </cell>
          <cell r="Y43">
            <v>0</v>
          </cell>
          <cell r="Z43">
            <v>0</v>
          </cell>
          <cell r="AA43">
            <v>0</v>
          </cell>
          <cell r="AB43">
            <v>0</v>
          </cell>
          <cell r="AC43">
            <v>0</v>
          </cell>
          <cell r="AD43">
            <v>0</v>
          </cell>
          <cell r="AE43">
            <v>0</v>
          </cell>
          <cell r="AF43">
            <v>0</v>
          </cell>
          <cell r="AG43">
            <v>0</v>
          </cell>
          <cell r="AH43">
            <v>0</v>
          </cell>
          <cell r="AI43">
            <v>0</v>
          </cell>
          <cell r="AJ43">
            <v>0</v>
          </cell>
        </row>
        <row r="44">
          <cell r="F44" t="str">
            <v>Other Costs</v>
          </cell>
          <cell r="G44">
            <v>0</v>
          </cell>
          <cell r="H44">
            <v>0</v>
          </cell>
          <cell r="I44">
            <v>0</v>
          </cell>
          <cell r="J44">
            <v>0</v>
          </cell>
          <cell r="K44">
            <v>0</v>
          </cell>
          <cell r="L44">
            <v>0</v>
          </cell>
          <cell r="M44" t="str">
            <v>TPF18</v>
          </cell>
          <cell r="P44">
            <v>0</v>
          </cell>
          <cell r="Q44">
            <v>0</v>
          </cell>
          <cell r="R44">
            <v>0</v>
          </cell>
          <cell r="S44">
            <v>0</v>
          </cell>
          <cell r="T44">
            <v>0</v>
          </cell>
          <cell r="U44">
            <v>0</v>
          </cell>
          <cell r="V44">
            <v>0</v>
          </cell>
          <cell r="W44">
            <v>0</v>
          </cell>
          <cell r="X44">
            <v>0</v>
          </cell>
          <cell r="Y44">
            <v>0</v>
          </cell>
          <cell r="Z44">
            <v>0</v>
          </cell>
          <cell r="AA44">
            <v>0</v>
          </cell>
          <cell r="AB44">
            <v>0</v>
          </cell>
          <cell r="AC44">
            <v>0</v>
          </cell>
          <cell r="AD44">
            <v>0</v>
          </cell>
          <cell r="AE44">
            <v>0</v>
          </cell>
          <cell r="AF44">
            <v>0</v>
          </cell>
          <cell r="AG44">
            <v>0</v>
          </cell>
          <cell r="AH44">
            <v>0</v>
          </cell>
          <cell r="AI44">
            <v>0</v>
          </cell>
          <cell r="AJ44">
            <v>0</v>
          </cell>
        </row>
      </sheetData>
      <sheetData sheetId="11" refreshError="1"/>
      <sheetData sheetId="12">
        <row r="15">
          <cell r="F15">
            <v>3406566.223219838</v>
          </cell>
        </row>
        <row r="17">
          <cell r="F17">
            <v>5</v>
          </cell>
        </row>
        <row r="18">
          <cell r="F18">
            <v>41486</v>
          </cell>
        </row>
        <row r="19">
          <cell r="F19" t="str">
            <v>Monthly</v>
          </cell>
        </row>
        <row r="23">
          <cell r="F23">
            <v>7.4999999999999997E-3</v>
          </cell>
        </row>
        <row r="24">
          <cell r="F24">
            <v>70714.710000000006</v>
          </cell>
        </row>
      </sheetData>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Y05 real"/>
      <sheetName val="CG FS (A3)"/>
      <sheetName val="Control"/>
    </sheetNames>
    <sheetDataSet>
      <sheetData sheetId="0" refreshError="1"/>
      <sheetData sheetId="1" refreshError="1"/>
      <sheetData sheetId="2" refreshError="1"/>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IR_ActVbud"/>
      <sheetName val="SIR_actVbud_ By Entity (2)"/>
      <sheetName val="Infrastructure"/>
      <sheetName val="IS Group Budget 2008"/>
      <sheetName val="Sheet3"/>
      <sheetName val="Report_actVbud_ By Entity"/>
      <sheetName val="Actuals 2008"/>
      <sheetName val="Report_actVbud"/>
      <sheetName val="Report_Act_By Entity_Summary"/>
      <sheetName val="ActVbud_SPIG (PERC)July08"/>
      <sheetName val="ActVbud_SPIG"/>
      <sheetName val="SPI-Graph"/>
      <sheetName val="SPI Actuals"/>
      <sheetName val="SPI Budget 2008"/>
      <sheetName val="UE_MN_Actuals"/>
      <sheetName val="UE_MN_CY_Report"/>
      <sheetName val="UE_MN_budget"/>
      <sheetName val="UE_MN_FY_Report"/>
      <sheetName val="Project-OPEX"/>
      <sheetName val="Sheet1"/>
      <sheetName val="Month contro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ersions"/>
      <sheetName val="Checks"/>
      <sheetName val="PDS Act CashFLow"/>
      <sheetName val="Forecast Bud Income and CAPEX"/>
      <sheetName val="PDS Bud CashFLow"/>
      <sheetName val="Figures for consolidation - do "/>
      <sheetName val="Formal-Presentation"/>
      <sheetName val="Oct Board presentation"/>
      <sheetName val="Two year comparison"/>
      <sheetName val="PDS Monthly Report"/>
      <sheetName val="Formal one year-Presentation"/>
      <sheetName val="MGH-Support"/>
      <sheetName val="Fixed asset rec"/>
      <sheetName val="Bud Balance Sheet"/>
      <sheetName val="Act Balance Sheet"/>
      <sheetName val="New towns"/>
      <sheetName val="Bud Income"/>
      <sheetName val="Act Income"/>
      <sheetName val="Act Income comparison format"/>
      <sheetName val="Excluded Services"/>
      <sheetName val="Tax"/>
      <sheetName val="Scenarios-Support"/>
      <sheetName val="MGH CAPEX-Support"/>
      <sheetName val="Revenue adjustment"/>
      <sheetName val="2005 distribution revenue"/>
      <sheetName val="Comparison"/>
      <sheetName val="Reg Rev Calc"/>
      <sheetName val="Reg Depn ECM &amp; Tax Wedge"/>
      <sheetName val="Interest Exp"/>
      <sheetName val="Depn"/>
      <sheetName val="Input"/>
      <sheetName val="MGH CashFLow-Support"/>
      <sheetName val="Comparisons"/>
      <sheetName val="Detailed revenue analysis"/>
      <sheetName val="Board presentation"/>
      <sheetName val="Calculation of year end-Support"/>
      <sheetName val="Multinet P&amp;L alternative-DoNotU"/>
      <sheetName val="Revenue Mapping-Support"/>
      <sheetName val="Multinet revenue analysis - sup"/>
      <sheetName val="Multinet P&amp;L workings-DoNotUse"/>
      <sheetName val="Shearwater comparisons-Support"/>
      <sheetName val="Excluded serv rev adj - support"/>
      <sheetName val="Cashflow working-DoNotUse"/>
      <sheetName val="Summary-DoNotUse"/>
      <sheetName val="ICR-DoNotUse"/>
      <sheetName val="MGH BS old-DoNotUs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 (S)"/>
      <sheetName val="Capex (N)"/>
      <sheetName val="4. Capex Cost Summary (S)"/>
      <sheetName val="4. Capex Cost Summary (N)"/>
      <sheetName val="3. Opex Cost Summary (S)"/>
      <sheetName val="3. Opex Cost Summary (N)"/>
      <sheetName val="IT CAPEX"/>
      <sheetName val="Summary by Year (NEW)"/>
      <sheetName val="4.3.0 Neg1 Quantitative Summary"/>
      <sheetName val="CMS - Meter Reading Pricing"/>
      <sheetName val="Field Services Transition"/>
      <sheetName val="FTE Budget"/>
      <sheetName val="Other Ntwk Svcs Costs"/>
      <sheetName val="NSP"/>
      <sheetName val="Contents"/>
      <sheetName val="Description"/>
      <sheetName val="Summary by Year"/>
      <sheetName val="A1. Budget by Month(New)"/>
      <sheetName val="A1. Budget by Month"/>
      <sheetName val="A2. Labour Budget"/>
      <sheetName val="A3. Labour Budget Assumptions"/>
      <sheetName val="A4. BudgetForecastAssump"/>
      <sheetName val="A5. IT Budget"/>
      <sheetName val="C1. Capex by Qtr"/>
      <sheetName val="D1. AMP by Qtr FY11-13"/>
      <sheetName val="D2. Updated AMP by Qtr FY 14-18"/>
      <sheetName val="D3. Capex Internal OH by Qtr"/>
      <sheetName val="F1. Ref Line (AS)"/>
      <sheetName val="RAS 7- Meters"/>
      <sheetName val="F2. Forecast (AS)"/>
      <sheetName val="F3. Summary (AS)"/>
      <sheetName val="F4. Maint (AS)"/>
      <sheetName val="Other Operating"/>
      <sheetName val="F5. Other (AS)"/>
      <sheetName val="G1. RBA Inflation"/>
      <sheetName val="Calc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L for BBJC"/>
      <sheetName val="PAR Cons PL"/>
      <sheetName val="PAR PL by Coy"/>
      <sheetName val="SS_CORT_ PL"/>
      <sheetName val="SS_AFIN_ PL"/>
      <sheetName val="PAR CapWork"/>
      <sheetName val="PAR BS by Coy"/>
      <sheetName val="PAR Cashflow"/>
      <sheetName val="HR&amp;SAFETY KPI"/>
      <sheetName val="SHARE KPI"/>
      <sheetName val="DataGraph"/>
      <sheetName val="DataAct"/>
      <sheetName val="DataBud"/>
      <sheetName val="DataActCORT"/>
      <sheetName val="DataBudCORT"/>
      <sheetName val="DataActAFIN"/>
      <sheetName val="DataBudAFIN"/>
      <sheetName val="DataAct Capex"/>
      <sheetName val="DataBud Capex"/>
      <sheetName val="Date"/>
      <sheetName val="PAR PL by Coy (copy)"/>
      <sheetName val="PAR Cashflow (copy)"/>
      <sheetName val=" Lookup sheet (shared)"/>
      <sheetName val="Cost Centr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st co"/>
      <sheetName val="blank page 18"/>
      <sheetName val="Dist BS MTD corp"/>
      <sheetName val="Dist BS YTDcorp"/>
      <sheetName val="Dist Rev &amp; Mkt ytd corp"/>
      <sheetName val="Dist Cost ytd corp"/>
      <sheetName val="Corp P&amp;L "/>
      <sheetName val="blank sheet 32"/>
      <sheetName val="DIST fin Data "/>
      <sheetName val="Kms laid-connections (A)"/>
      <sheetName val="dpdata(act)"/>
      <sheetName val="dpdata(bud)"/>
      <sheetName val="4.3 Op Ind (A)"/>
      <sheetName val="people data"/>
      <sheetName val="contents"/>
      <sheetName val="Dist ex"/>
      <sheetName val="2.1 Bus Sum-Month"/>
      <sheetName val="2.2 Bus Sum-YTD"/>
      <sheetName val="2.3 Bal Sheet"/>
      <sheetName val="3.1 Rev Month"/>
      <sheetName val="3.2 Rev YTD"/>
      <sheetName val="4.1 Costs-Month"/>
      <sheetName val="4.2 Costs-YTD"/>
      <sheetName val="Drivers"/>
      <sheetName val="E97_DIST"/>
      <sheetName val="CF"/>
      <sheetName val="Front Appendice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sterfile"/>
      <sheetName val="Bernie's_Query"/>
      <sheetName val="WMP_Sum"/>
      <sheetName val="Sheet3"/>
      <sheetName val="Maj.Proj. Snapshot"/>
      <sheetName val="Overall Snapshot"/>
      <sheetName val="Q1 Forecast Analysis"/>
      <sheetName val="WMP_Fix"/>
      <sheetName val="WMP_Var"/>
      <sheetName val="WMP_CPT"/>
      <sheetName val="Craig's Sheet"/>
      <sheetName val="Drag Thro' Prog."/>
      <sheetName val="Summary"/>
      <sheetName val="Seasonalisation"/>
      <sheetName val="Construction V3"/>
      <sheetName val="Debt - HoldCo"/>
      <sheetName val="Tax"/>
      <sheetName val="GenAss"/>
    </sheetNames>
    <sheetDataSet>
      <sheetData sheetId="0" refreshError="1">
        <row r="1">
          <cell r="F1" t="str">
            <v>Program Descrip</v>
          </cell>
        </row>
        <row r="2">
          <cell r="F2" t="str">
            <v>2004MNG-CA-001</v>
          </cell>
          <cell r="G2" t="str">
            <v>MNG-BUR-001306</v>
          </cell>
        </row>
        <row r="3">
          <cell r="F3" t="str">
            <v>2004MNG-CA-001</v>
          </cell>
          <cell r="G3" t="str">
            <v>MNG-BUR-001362</v>
          </cell>
        </row>
        <row r="4">
          <cell r="F4" t="str">
            <v>2004MNG-CA-001</v>
          </cell>
          <cell r="G4" t="str">
            <v>MNG-BUR-001417</v>
          </cell>
        </row>
        <row r="5">
          <cell r="F5" t="str">
            <v>2004MNG-CA-001</v>
          </cell>
          <cell r="G5" t="str">
            <v>MNG-BUR-001451</v>
          </cell>
        </row>
        <row r="6">
          <cell r="F6" t="str">
            <v>2004MNG-CA-001</v>
          </cell>
          <cell r="G6" t="str">
            <v>MNG-BUR-001483</v>
          </cell>
        </row>
        <row r="7">
          <cell r="F7" t="str">
            <v>2004MNG-CA-006</v>
          </cell>
          <cell r="G7" t="str">
            <v>MNG-MBN-001060</v>
          </cell>
        </row>
        <row r="8">
          <cell r="F8" t="str">
            <v>2004MNG-CA-006</v>
          </cell>
          <cell r="G8" t="str">
            <v>MNG-MBN-001101</v>
          </cell>
        </row>
        <row r="9">
          <cell r="F9" t="str">
            <v>2004MNG-CA-006</v>
          </cell>
          <cell r="G9" t="str">
            <v>MNG-MBN-001417</v>
          </cell>
        </row>
        <row r="10">
          <cell r="F10" t="str">
            <v>2004MNG-CF-003, CG-002, CZ-002</v>
          </cell>
          <cell r="G10" t="str">
            <v>MNG-BUR-001386</v>
          </cell>
        </row>
        <row r="11">
          <cell r="F11" t="str">
            <v>2004MNG-CF-003, CG-002, CZ-002</v>
          </cell>
          <cell r="G11" t="str">
            <v>MNG-BUR-001500</v>
          </cell>
        </row>
        <row r="12">
          <cell r="F12" t="str">
            <v>2004MNG-CZ-005, 006</v>
          </cell>
          <cell r="G12" t="str">
            <v>MNG-MBN-001449</v>
          </cell>
        </row>
        <row r="13">
          <cell r="F13" t="str">
            <v>2004MNG-CZ-005, 006</v>
          </cell>
          <cell r="G13" t="str">
            <v>MNG-MBN-001455</v>
          </cell>
        </row>
        <row r="14">
          <cell r="F14" t="str">
            <v>2004MNG-CZ-005, 006</v>
          </cell>
          <cell r="G14" t="str">
            <v>MNG-MBN-001478</v>
          </cell>
        </row>
        <row r="15">
          <cell r="F15" t="str">
            <v>2004MNG-CZ-005, 006</v>
          </cell>
          <cell r="G15" t="str">
            <v>MNG-MBN-001571</v>
          </cell>
        </row>
        <row r="16">
          <cell r="F16" t="str">
            <v>2004MNG-CZ-005, 006</v>
          </cell>
          <cell r="G16" t="str">
            <v>MNG-MBN-001220</v>
          </cell>
        </row>
        <row r="17">
          <cell r="F17" t="str">
            <v>2004MNG-CZ-005, 006</v>
          </cell>
          <cell r="G17" t="str">
            <v>MNG-MBN-001456</v>
          </cell>
        </row>
        <row r="18">
          <cell r="F18" t="str">
            <v>2004MNG-CR-006</v>
          </cell>
          <cell r="G18" t="str">
            <v>MNG-BUR-001286</v>
          </cell>
        </row>
        <row r="19">
          <cell r="F19" t="str">
            <v>2004MNG-CR-006</v>
          </cell>
          <cell r="G19" t="str">
            <v>MNG-BUR-001326</v>
          </cell>
        </row>
        <row r="20">
          <cell r="F20" t="str">
            <v>2004MNG-CR-006</v>
          </cell>
          <cell r="G20" t="str">
            <v>MNG-BUR-001474</v>
          </cell>
        </row>
        <row r="21">
          <cell r="F21" t="str">
            <v>2004MNG-CR-006</v>
          </cell>
          <cell r="G21" t="str">
            <v>MNG-BUR-001503</v>
          </cell>
        </row>
        <row r="22">
          <cell r="F22" t="str">
            <v>2004MNG-CR-006</v>
          </cell>
          <cell r="G22" t="str">
            <v>MNG-BUR-001574</v>
          </cell>
        </row>
        <row r="23">
          <cell r="F23" t="str">
            <v>2004MNG-CR-006</v>
          </cell>
          <cell r="G23" t="str">
            <v>MNG-BUR-001599</v>
          </cell>
        </row>
        <row r="24">
          <cell r="F24" t="str">
            <v>2004MNG-CR-001</v>
          </cell>
          <cell r="G24" t="str">
            <v>MNG-BUR-001637</v>
          </cell>
        </row>
        <row r="25">
          <cell r="F25" t="str">
            <v>2005MNG-CR-004</v>
          </cell>
          <cell r="G25" t="str">
            <v>MNG-BUR-001689</v>
          </cell>
        </row>
        <row r="26">
          <cell r="F26" t="str">
            <v>2004MNG-CR-006</v>
          </cell>
          <cell r="G26" t="str">
            <v>MNG-BUR-001739</v>
          </cell>
        </row>
        <row r="27">
          <cell r="F27" t="str">
            <v>2004MNG-CR-008</v>
          </cell>
          <cell r="G27" t="str">
            <v>MNG-MBN-001546</v>
          </cell>
        </row>
        <row r="28">
          <cell r="F28" t="str">
            <v>2004MNG-CW-002a</v>
          </cell>
          <cell r="G28" t="str">
            <v>MNG-BUR-001237</v>
          </cell>
        </row>
        <row r="29">
          <cell r="F29" t="str">
            <v>2004MNG-CW-002a</v>
          </cell>
          <cell r="G29" t="str">
            <v>MNG-BUR-001239</v>
          </cell>
        </row>
        <row r="30">
          <cell r="F30" t="str">
            <v>2004MNG-CW-002a</v>
          </cell>
          <cell r="G30" t="str">
            <v>MNG-BUR-001289</v>
          </cell>
        </row>
        <row r="31">
          <cell r="F31" t="str">
            <v>2004MNG-CW-002a</v>
          </cell>
          <cell r="G31" t="str">
            <v>MNG-BUR-001448</v>
          </cell>
        </row>
        <row r="32">
          <cell r="F32" t="str">
            <v>2004MNG-CW-002a</v>
          </cell>
          <cell r="G32" t="str">
            <v>MNG-BUR-001511</v>
          </cell>
        </row>
        <row r="33">
          <cell r="F33" t="str">
            <v>2004MNG-CW-002a</v>
          </cell>
          <cell r="G33" t="str">
            <v>MNG-BUR-001515</v>
          </cell>
        </row>
        <row r="34">
          <cell r="F34" t="str">
            <v>2004MNG-CW-002a</v>
          </cell>
          <cell r="G34" t="str">
            <v>MNG-BUR-001536</v>
          </cell>
        </row>
        <row r="35">
          <cell r="F35" t="str">
            <v>2004MNG-CW-002a</v>
          </cell>
          <cell r="G35" t="str">
            <v>MNG-BUR-001675</v>
          </cell>
        </row>
        <row r="36">
          <cell r="F36" t="str">
            <v>2004MNG-CW-003</v>
          </cell>
          <cell r="G36" t="str">
            <v>MNG-MBN-001555</v>
          </cell>
        </row>
        <row r="37">
          <cell r="F37" t="str">
            <v>2004MNG-CW-003</v>
          </cell>
          <cell r="G37" t="str">
            <v>MNG-MBN-001581</v>
          </cell>
        </row>
        <row r="38">
          <cell r="F38" t="str">
            <v>2004MNG-CZ-005, 006</v>
          </cell>
          <cell r="G38" t="str">
            <v>MNG-MBN-001458</v>
          </cell>
        </row>
        <row r="39">
          <cell r="F39" t="str">
            <v>2004MNG-CZ-005, 006</v>
          </cell>
          <cell r="G39" t="str">
            <v>MNG-MBN-001592</v>
          </cell>
        </row>
        <row r="40">
          <cell r="F40" t="str">
            <v>2004MNG-DF-003</v>
          </cell>
          <cell r="G40" t="str">
            <v>MNG-SRG-000278</v>
          </cell>
        </row>
        <row r="41">
          <cell r="F41" t="str">
            <v>2004MNG-DR-001</v>
          </cell>
          <cell r="G41" t="str">
            <v>MNG-BUR-001590</v>
          </cell>
        </row>
        <row r="42">
          <cell r="F42" t="str">
            <v>2004MNG-DR-001</v>
          </cell>
          <cell r="G42" t="str">
            <v>MNG-BUR-001592</v>
          </cell>
        </row>
        <row r="43">
          <cell r="F43" t="str">
            <v>2004MNG-DR-007</v>
          </cell>
          <cell r="G43" t="str">
            <v>MNG-MBN-001503</v>
          </cell>
        </row>
        <row r="44">
          <cell r="F44" t="str">
            <v>2004MNG-DU-005</v>
          </cell>
          <cell r="G44" t="str">
            <v>MNG-BUR-001594</v>
          </cell>
        </row>
        <row r="45">
          <cell r="F45" t="str">
            <v>2004MNG-DU-002</v>
          </cell>
          <cell r="G45" t="str">
            <v>MNG-BUR-001654</v>
          </cell>
        </row>
        <row r="46">
          <cell r="F46" t="str">
            <v>2004MNG-DU-001</v>
          </cell>
          <cell r="G46" t="str">
            <v>MNG-MBN-001460</v>
          </cell>
        </row>
        <row r="47">
          <cell r="F47" t="str">
            <v>2004MNG-DU-004</v>
          </cell>
          <cell r="G47" t="str">
            <v>MNG-MBN-001461</v>
          </cell>
        </row>
        <row r="48">
          <cell r="F48" t="str">
            <v>2004MNG-GD-001</v>
          </cell>
          <cell r="G48" t="str">
            <v>MNG-MET-000071</v>
          </cell>
        </row>
        <row r="49">
          <cell r="F49" t="str">
            <v>2004MNG-GG-001, 002, 003, 004, 005, 009, 010</v>
          </cell>
          <cell r="G49" t="str">
            <v>MNG-MET-000042</v>
          </cell>
        </row>
        <row r="50">
          <cell r="F50" t="str">
            <v>2004MNG-GG-001, 002, 003, 004, 005, 009, 010</v>
          </cell>
          <cell r="G50" t="str">
            <v>MNG-MET-000056</v>
          </cell>
        </row>
        <row r="51">
          <cell r="F51" t="str">
            <v>2004MNG-GG-001, 002, 003, 004, 005, 009, 010</v>
          </cell>
          <cell r="G51" t="str">
            <v>MNG-MET-000068</v>
          </cell>
        </row>
        <row r="52">
          <cell r="F52" t="str">
            <v>2004MNG-GG-001, 002, 003, 004, 005, 009, 010</v>
          </cell>
          <cell r="G52" t="str">
            <v>MNG-MET-000074</v>
          </cell>
        </row>
        <row r="53">
          <cell r="F53" t="str">
            <v>2004MNG-GG-001, 002, 003, 004, 005, 009, 010</v>
          </cell>
          <cell r="G53" t="str">
            <v>MNG-MET-000075</v>
          </cell>
        </row>
        <row r="54">
          <cell r="F54" t="str">
            <v>2004MNG-GG-001, 002, 003, 004, 005, 009, 010</v>
          </cell>
          <cell r="G54" t="str">
            <v>MNG-MET-000079</v>
          </cell>
        </row>
        <row r="55">
          <cell r="F55" t="str">
            <v>2004MNG-PB-001, 002, 003, 004, 005, 006</v>
          </cell>
          <cell r="G55" t="str">
            <v>MNG-BUR-001737</v>
          </cell>
        </row>
        <row r="56">
          <cell r="F56" t="str">
            <v>2004MNG-PR-002</v>
          </cell>
          <cell r="G56" t="str">
            <v>MNG-SRG-000201</v>
          </cell>
        </row>
        <row r="57">
          <cell r="F57" t="str">
            <v>2004MNG-PR-002</v>
          </cell>
          <cell r="G57" t="str">
            <v>MNG-SRG-000203</v>
          </cell>
        </row>
        <row r="58">
          <cell r="F58" t="str">
            <v>2004MNG-PR-002</v>
          </cell>
          <cell r="G58" t="str">
            <v>MNG-SRG-000213</v>
          </cell>
        </row>
        <row r="59">
          <cell r="F59" t="str">
            <v>2004MNG-PR-002</v>
          </cell>
          <cell r="G59" t="str">
            <v>MNG-SRG-000214</v>
          </cell>
        </row>
        <row r="60">
          <cell r="F60" t="str">
            <v>2003MNG-PR-001</v>
          </cell>
          <cell r="G60" t="str">
            <v>MNG-SRG-000225</v>
          </cell>
        </row>
        <row r="61">
          <cell r="F61" t="str">
            <v>2004MNG-PR-002a</v>
          </cell>
          <cell r="G61" t="str">
            <v>MNG-SRG-000248</v>
          </cell>
        </row>
        <row r="62">
          <cell r="F62" t="str">
            <v>2004MNG-PR-002a</v>
          </cell>
          <cell r="G62" t="str">
            <v>MNG-SRG-000252</v>
          </cell>
        </row>
        <row r="63">
          <cell r="F63" t="str">
            <v>2004MNG-DF-001,002</v>
          </cell>
          <cell r="G63" t="str">
            <v>MNG-SRG-000269</v>
          </cell>
        </row>
        <row r="64">
          <cell r="F64" t="str">
            <v>2004MNG-RY-005</v>
          </cell>
          <cell r="G64" t="str">
            <v>MNG-MBN-001372</v>
          </cell>
        </row>
        <row r="65">
          <cell r="F65" t="str">
            <v>2004MNG-RA-025f</v>
          </cell>
          <cell r="G65" t="str">
            <v>MNG-MBN-001538</v>
          </cell>
        </row>
        <row r="66">
          <cell r="F66" t="str">
            <v>2004MNG-RA-025d</v>
          </cell>
          <cell r="G66" t="str">
            <v>MNG-MBN-001577</v>
          </cell>
        </row>
        <row r="67">
          <cell r="F67" t="str">
            <v>2004MNG-RG-001</v>
          </cell>
          <cell r="G67" t="str">
            <v>MNG-BUR-001393</v>
          </cell>
        </row>
        <row r="68">
          <cell r="F68" t="str">
            <v>2004MNG-RZ-004</v>
          </cell>
          <cell r="G68" t="str">
            <v>MNG-MBN-001365</v>
          </cell>
        </row>
        <row r="69">
          <cell r="F69" t="str">
            <v>2003MNG-RJ-001</v>
          </cell>
          <cell r="G69" t="str">
            <v>MNG-SRG-000195</v>
          </cell>
        </row>
        <row r="70">
          <cell r="F70" t="str">
            <v>2003MNG-RJ-001</v>
          </cell>
          <cell r="G70" t="str">
            <v>MNG-SRG-000208</v>
          </cell>
        </row>
        <row r="71">
          <cell r="F71" t="str">
            <v>2003MNG-RJ-001</v>
          </cell>
          <cell r="G71" t="str">
            <v>MNG-SRG-000210</v>
          </cell>
        </row>
        <row r="72">
          <cell r="F72" t="str">
            <v>2003MNG-RJ-001</v>
          </cell>
          <cell r="G72" t="str">
            <v>MNG-SRG-000211</v>
          </cell>
        </row>
        <row r="73">
          <cell r="F73" t="str">
            <v>2003MNG-RJ-001</v>
          </cell>
          <cell r="G73" t="str">
            <v>MNG-SRG-000235</v>
          </cell>
        </row>
        <row r="74">
          <cell r="F74" t="str">
            <v>2003MNG-RJ-001</v>
          </cell>
          <cell r="G74" t="str">
            <v>MNG-SRG-000236</v>
          </cell>
        </row>
        <row r="75">
          <cell r="F75" t="str">
            <v>2003MNG-RJ-001</v>
          </cell>
          <cell r="G75" t="str">
            <v>MNG-SRG-000243</v>
          </cell>
        </row>
        <row r="76">
          <cell r="F76" t="str">
            <v>2003MNG-RJ-001</v>
          </cell>
          <cell r="G76" t="str">
            <v>MNG-SRG-000246</v>
          </cell>
        </row>
        <row r="77">
          <cell r="F77" t="str">
            <v>2003MNG-RJ-001</v>
          </cell>
          <cell r="G77" t="str">
            <v>MNG-SRG-000257</v>
          </cell>
        </row>
        <row r="78">
          <cell r="F78" t="str">
            <v>2004MNG-RJ-002</v>
          </cell>
          <cell r="G78" t="str">
            <v>MNG-SRG-000264</v>
          </cell>
        </row>
        <row r="79">
          <cell r="F79" t="str">
            <v>2004MNG-RJ-001</v>
          </cell>
          <cell r="G79" t="str">
            <v>MNG-SRG-000266</v>
          </cell>
        </row>
        <row r="80">
          <cell r="F80" t="str">
            <v>2004MNG-RA-001:004,008:021,026</v>
          </cell>
          <cell r="G80" t="str">
            <v>MNG-SRG-000275</v>
          </cell>
        </row>
        <row r="81">
          <cell r="F81" t="str">
            <v>2004MNG-RY-013</v>
          </cell>
          <cell r="G81" t="str">
            <v>MNG-BUR-001638</v>
          </cell>
        </row>
        <row r="82">
          <cell r="F82" t="str">
            <v>2004MNG-RY-002</v>
          </cell>
          <cell r="G82" t="str">
            <v>MNG-BUR-001662</v>
          </cell>
        </row>
        <row r="83">
          <cell r="F83" t="str">
            <v>2004MNG-RY-002</v>
          </cell>
          <cell r="G83" t="str">
            <v>MNG-BUR-001695</v>
          </cell>
        </row>
        <row r="84">
          <cell r="F84" t="str">
            <v>2004MNG-RY-003</v>
          </cell>
          <cell r="G84" t="str">
            <v>MNG-MBN-001542</v>
          </cell>
        </row>
        <row r="85">
          <cell r="F85" t="str">
            <v>2004MNG-RY-003</v>
          </cell>
          <cell r="G85" t="str">
            <v>MNG-MBN-001544</v>
          </cell>
        </row>
        <row r="86">
          <cell r="F86" t="str">
            <v>2004MNG-RZ-002</v>
          </cell>
          <cell r="G86" t="str">
            <v>MNG-MBN-001543</v>
          </cell>
        </row>
        <row r="87">
          <cell r="F87" t="str">
            <v>2004MNG-DU-003</v>
          </cell>
          <cell r="G87" t="str">
            <v>MNG-MBN-001507</v>
          </cell>
        </row>
        <row r="88">
          <cell r="F88" t="str">
            <v>2004MNG-PR-001</v>
          </cell>
          <cell r="G88" t="str">
            <v>MNG-SRG-000290</v>
          </cell>
        </row>
        <row r="89">
          <cell r="F89" t="str">
            <v>2004MNG-RA-001:004,008:021,026</v>
          </cell>
          <cell r="G89" t="str">
            <v>MNG-SRG-000272</v>
          </cell>
        </row>
        <row r="90">
          <cell r="F90" t="str">
            <v>2004MNG-DF-004</v>
          </cell>
          <cell r="G90" t="str">
            <v>MNG-SRG-000277</v>
          </cell>
        </row>
        <row r="91">
          <cell r="F91" t="str">
            <v>2004MNG-DR-001</v>
          </cell>
          <cell r="G91" t="str">
            <v>MNG-BUR-001757</v>
          </cell>
        </row>
        <row r="92">
          <cell r="F92" t="str">
            <v>2004MNG-RY-501</v>
          </cell>
          <cell r="G92" t="str">
            <v>MNG-MBN-001654</v>
          </cell>
        </row>
        <row r="93">
          <cell r="F93" t="str">
            <v>2004MNG-RA-027</v>
          </cell>
          <cell r="G93" t="str">
            <v>MNG-SRG-000281</v>
          </cell>
        </row>
        <row r="94">
          <cell r="F94" t="str">
            <v>2004MNG-CW-002a</v>
          </cell>
          <cell r="G94" t="str">
            <v>MNG-MBN-001568</v>
          </cell>
        </row>
        <row r="95">
          <cell r="F95" t="str">
            <v>2004MNG-CW-002a</v>
          </cell>
          <cell r="G95" t="str">
            <v>MNG-MBN-001576</v>
          </cell>
        </row>
        <row r="96">
          <cell r="F96" t="str">
            <v>2004MNG-PB-001, 002, 003, 004, 005, 006</v>
          </cell>
          <cell r="G96" t="str">
            <v>MNG-BUR-001736</v>
          </cell>
        </row>
        <row r="97">
          <cell r="F97" t="str">
            <v>2004MNG-CW-003</v>
          </cell>
          <cell r="G97" t="str">
            <v>MNG-MBN-001692</v>
          </cell>
        </row>
        <row r="98">
          <cell r="F98" t="str">
            <v>2004MNG-PB-006, 007, 008, 009, 010</v>
          </cell>
          <cell r="G98" t="str">
            <v>MNG-MBN-001634</v>
          </cell>
        </row>
        <row r="99">
          <cell r="F99" t="str">
            <v>2004MNG-DR-501</v>
          </cell>
          <cell r="G99" t="str">
            <v>MNG-MBN-001688</v>
          </cell>
        </row>
        <row r="100">
          <cell r="F100" t="str">
            <v>2004MNG-RY-501</v>
          </cell>
          <cell r="G100" t="str">
            <v>MNG-MBN-001689</v>
          </cell>
        </row>
        <row r="101">
          <cell r="F101" t="str">
            <v>2004MNG-CW-002a</v>
          </cell>
          <cell r="G101" t="str">
            <v>MNG-BUR-001726</v>
          </cell>
        </row>
        <row r="102">
          <cell r="F102" t="str">
            <v>2004MNG-PB-006, 007, 008, 009, 010</v>
          </cell>
          <cell r="G102" t="str">
            <v>MNG-MBN-001453</v>
          </cell>
        </row>
        <row r="103">
          <cell r="F103" t="str">
            <v>2004MNG-CW-002a</v>
          </cell>
          <cell r="G103" t="str">
            <v>MNG-BUR-000858</v>
          </cell>
        </row>
        <row r="104">
          <cell r="F104" t="str">
            <v>2004MNG-RA-005</v>
          </cell>
          <cell r="G104" t="str">
            <v>MNG-SRG-000267</v>
          </cell>
        </row>
        <row r="105">
          <cell r="F105" t="str">
            <v>2004MNG-CR-006</v>
          </cell>
          <cell r="G105" t="str">
            <v>MNG-MBN-001368</v>
          </cell>
        </row>
        <row r="106">
          <cell r="F106" t="str">
            <v>2004MNG-RG-001a</v>
          </cell>
          <cell r="G106" t="str">
            <v>MNG-BUR-001772</v>
          </cell>
        </row>
        <row r="107">
          <cell r="F107" t="str">
            <v>2004MNG-DR-002</v>
          </cell>
          <cell r="G107" t="str">
            <v>MNG-BUR-001723</v>
          </cell>
        </row>
        <row r="108">
          <cell r="F108" t="str">
            <v>2004MNG-CA-001</v>
          </cell>
          <cell r="G108" t="str">
            <v>MNG-BUR-001670</v>
          </cell>
        </row>
        <row r="109">
          <cell r="F109" t="str">
            <v>2004MNG-RG-002a</v>
          </cell>
          <cell r="G109" t="str">
            <v>MNG-MBN-001683</v>
          </cell>
        </row>
        <row r="110">
          <cell r="F110" t="str">
            <v>2004MNG-GE-002</v>
          </cell>
          <cell r="G110" t="str">
            <v>MNG-NON-002100</v>
          </cell>
        </row>
        <row r="111">
          <cell r="F111" t="str">
            <v>2004MNG-CW-003</v>
          </cell>
          <cell r="G111" t="str">
            <v>MNG-MBN-001415</v>
          </cell>
        </row>
        <row r="112">
          <cell r="F112" t="str">
            <v>2004MNG-CW-002a</v>
          </cell>
          <cell r="G112" t="str">
            <v>MNG-BUR-000936</v>
          </cell>
        </row>
        <row r="113">
          <cell r="F113" t="str">
            <v>2004MNG-CR-006</v>
          </cell>
          <cell r="G113" t="str">
            <v>MNG-MBN-001699</v>
          </cell>
        </row>
        <row r="114">
          <cell r="F114" t="str">
            <v>2005MNG-CA-003</v>
          </cell>
          <cell r="G114" t="str">
            <v>MNG-BUR-001541</v>
          </cell>
        </row>
        <row r="115">
          <cell r="F115" t="str">
            <v>2005MNG-CR-004</v>
          </cell>
          <cell r="G115" t="str">
            <v>MNG-BUR-001761</v>
          </cell>
        </row>
        <row r="116">
          <cell r="F116" t="str">
            <v>2004MNG-CR-006</v>
          </cell>
          <cell r="G116" t="str">
            <v>MNG-MBN-001668</v>
          </cell>
        </row>
        <row r="117">
          <cell r="F117" t="str">
            <v>2004MNG-CR-006</v>
          </cell>
          <cell r="G117" t="str">
            <v>MNG-MBN-001700</v>
          </cell>
        </row>
        <row r="118">
          <cell r="F118" t="str">
            <v>2004MNG-CW-002a</v>
          </cell>
          <cell r="G118" t="str">
            <v>MNG-BUR-001769</v>
          </cell>
        </row>
        <row r="119">
          <cell r="F119" t="str">
            <v>2004MNG-RA-001:004,008:021,026</v>
          </cell>
          <cell r="G119" t="str">
            <v>MNG-SRG-000271</v>
          </cell>
        </row>
        <row r="120">
          <cell r="F120" t="str">
            <v>2004MNG-GG-001, 002, 003, 004, 005, 009, 010</v>
          </cell>
          <cell r="G120" t="str">
            <v>MNG-MET-000078</v>
          </cell>
        </row>
        <row r="121">
          <cell r="F121" t="str">
            <v>2004MNG-CA-001</v>
          </cell>
          <cell r="G121" t="str">
            <v>MNG-BUR-001691</v>
          </cell>
        </row>
        <row r="122">
          <cell r="F122" t="str">
            <v>2004MNG-CR-006</v>
          </cell>
          <cell r="G122" t="str">
            <v>MNG-BUR-001331</v>
          </cell>
        </row>
        <row r="123">
          <cell r="F123" t="str">
            <v>2004MNG-PW-000</v>
          </cell>
          <cell r="G123" t="str">
            <v>MNG-RYP-000001</v>
          </cell>
        </row>
        <row r="124">
          <cell r="F124" t="str">
            <v>2004MNG-RZ-PW0</v>
          </cell>
          <cell r="G124" t="str">
            <v>MNG-RZH-000001</v>
          </cell>
        </row>
        <row r="125">
          <cell r="F125" t="str">
            <v>2005MNG-CA-002</v>
          </cell>
          <cell r="G125" t="str">
            <v>MNG-CAI-000001</v>
          </cell>
        </row>
        <row r="126">
          <cell r="F126" t="str">
            <v>2005MNG-CF-002</v>
          </cell>
          <cell r="G126" t="str">
            <v>MNG-CFA-000001</v>
          </cell>
        </row>
        <row r="127">
          <cell r="F127" t="str">
            <v>2005MNG-CF-004</v>
          </cell>
          <cell r="G127" t="str">
            <v>MNG-CFB-000001</v>
          </cell>
        </row>
        <row r="128">
          <cell r="F128" t="str">
            <v>2005MNG-CG-002</v>
          </cell>
          <cell r="G128" t="str">
            <v>MNG-CGA-000001</v>
          </cell>
        </row>
        <row r="129">
          <cell r="F129" t="str">
            <v>2005MNG-CG-004</v>
          </cell>
          <cell r="G129" t="str">
            <v>MNG-CGB-000001</v>
          </cell>
        </row>
        <row r="130">
          <cell r="F130" t="str">
            <v>2005MNG-CR-003</v>
          </cell>
          <cell r="G130" t="str">
            <v>MNG-CRG-000001</v>
          </cell>
        </row>
        <row r="131">
          <cell r="F131" t="str">
            <v>2005MNG-CV-002</v>
          </cell>
          <cell r="G131" t="str">
            <v>MNG-CTM-000001</v>
          </cell>
        </row>
        <row r="132">
          <cell r="F132" t="str">
            <v>2005MNG-CV-004</v>
          </cell>
          <cell r="G132" t="str">
            <v>MNG-CUM-000001</v>
          </cell>
        </row>
        <row r="133">
          <cell r="F133" t="str">
            <v>2005MNG-CV-002</v>
          </cell>
          <cell r="G133" t="str">
            <v>MNG-CVL-000001</v>
          </cell>
        </row>
        <row r="134">
          <cell r="F134" t="str">
            <v>2005MNG-CV-004</v>
          </cell>
          <cell r="G134" t="str">
            <v>MNG-CVS-000001</v>
          </cell>
        </row>
        <row r="135">
          <cell r="F135" t="str">
            <v>2005MNG-CW-002</v>
          </cell>
          <cell r="G135" t="str">
            <v>MNG-CWC-000001</v>
          </cell>
        </row>
        <row r="136">
          <cell r="F136" t="str">
            <v>2005MNG-CW-004</v>
          </cell>
          <cell r="G136" t="str">
            <v>MNG-CWE-000001</v>
          </cell>
        </row>
        <row r="137">
          <cell r="F137" t="str">
            <v>2005MNG-CW-005</v>
          </cell>
          <cell r="G137" t="str">
            <v>MNG-CWH-000001</v>
          </cell>
        </row>
        <row r="138">
          <cell r="F138" t="str">
            <v>2005MNG-CW-008</v>
          </cell>
          <cell r="G138" t="str">
            <v>MNG-CWL-000001</v>
          </cell>
        </row>
        <row r="139">
          <cell r="F139" t="str">
            <v>2005MNG-CW-010</v>
          </cell>
          <cell r="G139" t="str">
            <v>MNG-CWS-000001</v>
          </cell>
        </row>
        <row r="140">
          <cell r="F140" t="str">
            <v>2005MNG-CW-012</v>
          </cell>
          <cell r="G140" t="str">
            <v>MNG-CWT-000001</v>
          </cell>
        </row>
        <row r="141">
          <cell r="F141" t="str">
            <v>2005MNG-CZ-002</v>
          </cell>
          <cell r="G141" t="str">
            <v>MNG-CZA-000001</v>
          </cell>
        </row>
        <row r="142">
          <cell r="F142" t="str">
            <v>2005MNG-CZ-004</v>
          </cell>
          <cell r="G142" t="str">
            <v>MNG-CZB-000001</v>
          </cell>
        </row>
        <row r="143">
          <cell r="F143" t="str">
            <v>2004MNG-DU-500</v>
          </cell>
          <cell r="G143" t="str">
            <v>MNG-DUH-000001</v>
          </cell>
        </row>
        <row r="144">
          <cell r="F144" t="str">
            <v>2004MNG-GG-001, 002, 003, 004, 005, 009, 010</v>
          </cell>
          <cell r="G144" t="str">
            <v>MNG-MET-000001</v>
          </cell>
        </row>
        <row r="145">
          <cell r="F145" t="str">
            <v>2005MNG-RA-002</v>
          </cell>
          <cell r="G145" t="str">
            <v>MNG-RAC-000001</v>
          </cell>
        </row>
        <row r="146">
          <cell r="F146" t="str">
            <v>2005MNG-RA-004</v>
          </cell>
          <cell r="G146" t="str">
            <v>MNG-RAE-000001</v>
          </cell>
        </row>
        <row r="147">
          <cell r="F147" t="str">
            <v>2005MNG-RA-006</v>
          </cell>
          <cell r="G147" t="str">
            <v>MNG-RAH-000001</v>
          </cell>
        </row>
        <row r="148">
          <cell r="F148" t="str">
            <v>2005MNG-RA-008</v>
          </cell>
          <cell r="G148" t="str">
            <v>MNG-RAL-000001</v>
          </cell>
        </row>
        <row r="149">
          <cell r="F149" t="str">
            <v>2005MNG-RA-010</v>
          </cell>
          <cell r="G149" t="str">
            <v>MNG-RAT-000001</v>
          </cell>
        </row>
        <row r="150">
          <cell r="F150" t="str">
            <v>2004MNG-DU-008</v>
          </cell>
          <cell r="G150" t="str">
            <v>MNG-BUR-001667</v>
          </cell>
        </row>
        <row r="151">
          <cell r="F151" t="str">
            <v>2004MNG-RG-001a</v>
          </cell>
          <cell r="G151" t="str">
            <v>MNG-BUR-001771</v>
          </cell>
        </row>
        <row r="152">
          <cell r="F152" t="str">
            <v>2004MNG-CW-002a</v>
          </cell>
          <cell r="G152" t="str">
            <v>MNG-BUR-001830</v>
          </cell>
        </row>
        <row r="153">
          <cell r="F153" t="str">
            <v>2004MNG-RY-010</v>
          </cell>
          <cell r="G153" t="str">
            <v>MNG-BUR-001835</v>
          </cell>
        </row>
        <row r="154">
          <cell r="F154" t="str">
            <v>2004MNG-CW-001</v>
          </cell>
          <cell r="G154" t="str">
            <v>MNG-CWI-000001</v>
          </cell>
        </row>
        <row r="155">
          <cell r="F155" t="str">
            <v>2004MNG-RA-025e</v>
          </cell>
          <cell r="G155" t="str">
            <v>MNG-MBN-001690</v>
          </cell>
        </row>
        <row r="156">
          <cell r="F156" t="str">
            <v>2004MNG-CW-003</v>
          </cell>
          <cell r="G156" t="str">
            <v>MNG-MBN-001693</v>
          </cell>
        </row>
        <row r="157">
          <cell r="F157" t="str">
            <v>2004MNG-RA-025b</v>
          </cell>
          <cell r="G157" t="str">
            <v>MNG-MBN-001696</v>
          </cell>
        </row>
        <row r="158">
          <cell r="F158" t="str">
            <v>2004MNG-CR-008</v>
          </cell>
          <cell r="G158" t="str">
            <v>MNG-MBN-001702</v>
          </cell>
        </row>
        <row r="159">
          <cell r="F159" t="str">
            <v>2004MNG-CW-003</v>
          </cell>
          <cell r="G159" t="str">
            <v>MNG-MBN-001754</v>
          </cell>
        </row>
        <row r="160">
          <cell r="F160" t="str">
            <v>2004MNG-CW-003</v>
          </cell>
          <cell r="G160" t="str">
            <v>MNG-MBN-001755</v>
          </cell>
        </row>
        <row r="161">
          <cell r="F161" t="str">
            <v>2004MNG-RY-011</v>
          </cell>
          <cell r="G161" t="str">
            <v>MNG-MBN-001757</v>
          </cell>
        </row>
        <row r="162">
          <cell r="F162" t="str">
            <v>2004MNG-GE-003</v>
          </cell>
          <cell r="G162" t="str">
            <v>MNG-NON-000010</v>
          </cell>
        </row>
        <row r="163">
          <cell r="F163" t="str">
            <v>2004MNG-RZ-002</v>
          </cell>
          <cell r="G163" t="str">
            <v>MNG-RZM-000001</v>
          </cell>
        </row>
        <row r="164">
          <cell r="F164" t="str">
            <v>2004MNG-RA-001:004,008:021,026</v>
          </cell>
          <cell r="G164" t="str">
            <v>MNG-SRG-000292</v>
          </cell>
        </row>
        <row r="165">
          <cell r="F165" t="str">
            <v>2004MNG-DD-001</v>
          </cell>
          <cell r="G165" t="str">
            <v>MNG-SRG-000303</v>
          </cell>
        </row>
        <row r="166">
          <cell r="F166" t="str">
            <v>2004MNG-CW-002a</v>
          </cell>
          <cell r="G166" t="str">
            <v>MNG-BUR-001502</v>
          </cell>
        </row>
        <row r="167">
          <cell r="F167" t="str">
            <v>2004MNG-CW-002a</v>
          </cell>
          <cell r="G167" t="str">
            <v>MNG-BUR-001572</v>
          </cell>
        </row>
        <row r="168">
          <cell r="F168" t="str">
            <v>2004MNG-CA-001</v>
          </cell>
          <cell r="G168" t="str">
            <v>MNG-BUR-001665</v>
          </cell>
        </row>
        <row r="169">
          <cell r="F169" t="str">
            <v>2004MNG-CW-002a</v>
          </cell>
          <cell r="G169" t="str">
            <v>MNG-BUR-001766</v>
          </cell>
        </row>
        <row r="170">
          <cell r="F170" t="str">
            <v>2004MNG-CA-001</v>
          </cell>
          <cell r="G170" t="str">
            <v>MNG-BUR-001828</v>
          </cell>
        </row>
        <row r="171">
          <cell r="F171" t="str">
            <v>2004MNG-RY-009</v>
          </cell>
          <cell r="G171" t="str">
            <v>MNG-BUR-001836</v>
          </cell>
        </row>
        <row r="172">
          <cell r="F172" t="str">
            <v>2004MNG-RZ-009</v>
          </cell>
          <cell r="G172" t="str">
            <v>MNG-BUR-001837</v>
          </cell>
        </row>
        <row r="173">
          <cell r="F173" t="str">
            <v>2004MNG-CR-006</v>
          </cell>
          <cell r="G173" t="str">
            <v>MNG-BUR-001852</v>
          </cell>
        </row>
        <row r="174">
          <cell r="F174" t="str">
            <v>2004MNG-CW-002a</v>
          </cell>
          <cell r="G174" t="str">
            <v>MNG-BUR-001857</v>
          </cell>
        </row>
        <row r="175">
          <cell r="F175" t="str">
            <v>2004MNG-RY-012</v>
          </cell>
          <cell r="G175" t="str">
            <v>MNG-BUR-001880</v>
          </cell>
        </row>
        <row r="176">
          <cell r="F176" t="str">
            <v>2004MNG-CW-002</v>
          </cell>
          <cell r="G176" t="str">
            <v>MNG-MBN-000001</v>
          </cell>
        </row>
        <row r="177">
          <cell r="F177" t="str">
            <v>2004MNG-RY-001</v>
          </cell>
          <cell r="G177" t="str">
            <v>MNG-MBN-001684</v>
          </cell>
        </row>
        <row r="178">
          <cell r="F178" t="str">
            <v>2004MNG-RY-001</v>
          </cell>
          <cell r="G178" t="str">
            <v>MNG-MBN-001685</v>
          </cell>
        </row>
        <row r="179">
          <cell r="F179" t="str">
            <v>2004MNG-RY-001</v>
          </cell>
          <cell r="G179" t="str">
            <v>MNG-MBN-001686</v>
          </cell>
        </row>
        <row r="180">
          <cell r="F180" t="str">
            <v>2004MNG-RY-008</v>
          </cell>
          <cell r="G180" t="str">
            <v>MNG-MBN-001726</v>
          </cell>
        </row>
        <row r="181">
          <cell r="F181" t="str">
            <v>2004MNG-CF-005, CG-003, CZ-003</v>
          </cell>
          <cell r="G181" t="str">
            <v>MNG-MBN-001727</v>
          </cell>
        </row>
        <row r="182">
          <cell r="F182" t="str">
            <v>2004MNG-CA-006</v>
          </cell>
          <cell r="G182" t="str">
            <v>MNG-MBN-001733</v>
          </cell>
        </row>
        <row r="183">
          <cell r="F183" t="str">
            <v>2004MNG-RZ-008</v>
          </cell>
          <cell r="G183" t="str">
            <v>MNG-MBN-001735</v>
          </cell>
        </row>
        <row r="184">
          <cell r="F184" t="str">
            <v>2004MNG-CZ-005, 006</v>
          </cell>
          <cell r="G184" t="str">
            <v>MNG-MBN-001752</v>
          </cell>
        </row>
        <row r="185">
          <cell r="F185" t="str">
            <v>2004MNG-CF-005, CG-003, CZ-003</v>
          </cell>
          <cell r="G185" t="str">
            <v>MNG-MBN-001759</v>
          </cell>
        </row>
        <row r="186">
          <cell r="F186" t="str">
            <v>2004MNG-RA-025c</v>
          </cell>
          <cell r="G186" t="str">
            <v>MNG-MBN-001760</v>
          </cell>
        </row>
        <row r="187">
          <cell r="F187" t="str">
            <v>2005MNG-CR-005</v>
          </cell>
          <cell r="G187" t="str">
            <v>MNG-MBN-001769</v>
          </cell>
        </row>
        <row r="188">
          <cell r="F188" t="str">
            <v>2004MNG-CW-003</v>
          </cell>
          <cell r="G188" t="str">
            <v>MNG-MBN-001787</v>
          </cell>
        </row>
        <row r="189">
          <cell r="F189" t="str">
            <v>2004MNG-RG-002c</v>
          </cell>
          <cell r="G189" t="str">
            <v>MNG-MBN-001791</v>
          </cell>
        </row>
        <row r="190">
          <cell r="F190" t="str">
            <v>2001MNG-GE-004</v>
          </cell>
          <cell r="G190" t="str">
            <v>MNG-NON-000011</v>
          </cell>
        </row>
        <row r="191">
          <cell r="F191" t="str">
            <v>2004MNG-RA-025i</v>
          </cell>
          <cell r="G191" t="str">
            <v>MNG-BUR-001861</v>
          </cell>
        </row>
        <row r="192">
          <cell r="F192" t="str">
            <v>2004MNG-CW-002a</v>
          </cell>
          <cell r="G192" t="str">
            <v>MNG-BUR-001882</v>
          </cell>
        </row>
        <row r="193">
          <cell r="F193" t="str">
            <v>2004MNG-CZ-005, 006</v>
          </cell>
          <cell r="G193" t="str">
            <v>MNG-MBN-001655</v>
          </cell>
        </row>
        <row r="194">
          <cell r="F194" t="str">
            <v>2004MNG-CZ-005, 006</v>
          </cell>
          <cell r="G194" t="str">
            <v>MNG-MBN-001729</v>
          </cell>
        </row>
        <row r="195">
          <cell r="F195" t="str">
            <v>2004MNG-CW-003</v>
          </cell>
          <cell r="G195" t="str">
            <v>MNG-MBN-001770</v>
          </cell>
        </row>
        <row r="196">
          <cell r="F196" t="str">
            <v>2004MNG-GE-002a</v>
          </cell>
          <cell r="G196" t="str">
            <v>MNG-NON-000012</v>
          </cell>
        </row>
        <row r="197">
          <cell r="F197" t="str">
            <v>2004MNG-RA-022</v>
          </cell>
          <cell r="G197" t="str">
            <v>MNG-RAR-000001</v>
          </cell>
        </row>
        <row r="198">
          <cell r="F198" t="str">
            <v>2004MNG-PR-004</v>
          </cell>
          <cell r="G198" t="str">
            <v>MNG-SRG-000265</v>
          </cell>
        </row>
        <row r="199">
          <cell r="F199" t="str">
            <v>2004MNG-RA-001:004,008:021,026</v>
          </cell>
          <cell r="G199" t="str">
            <v>MNG-SRG-000273</v>
          </cell>
        </row>
        <row r="200">
          <cell r="F200" t="str">
            <v>2005MNG-RJ-039</v>
          </cell>
          <cell r="G200" t="str">
            <v>MNG-SRG-000274</v>
          </cell>
        </row>
        <row r="201">
          <cell r="F201" t="str">
            <v>2004MNG-CR-006</v>
          </cell>
          <cell r="G201" t="str">
            <v>MNG-BUR-001601</v>
          </cell>
        </row>
        <row r="202">
          <cell r="F202" t="str">
            <v>2004MNG-CR-006</v>
          </cell>
          <cell r="G202" t="str">
            <v>MNG-BUR-001867</v>
          </cell>
        </row>
        <row r="203">
          <cell r="F203" t="str">
            <v>2004MNG-RZ-012</v>
          </cell>
          <cell r="G203" t="str">
            <v>MNG-BUR-001881</v>
          </cell>
        </row>
        <row r="204">
          <cell r="F204" t="str">
            <v>2005MNG-CW-013</v>
          </cell>
          <cell r="G204" t="str">
            <v>MNG-BUR-001884</v>
          </cell>
        </row>
        <row r="205">
          <cell r="F205" t="str">
            <v>2004MNG-CA-001</v>
          </cell>
          <cell r="G205" t="str">
            <v>MNG-BUR-001887</v>
          </cell>
        </row>
        <row r="206">
          <cell r="F206" t="str">
            <v>2004MNG-CW-003</v>
          </cell>
          <cell r="G206" t="str">
            <v>MNG-MBN-001627</v>
          </cell>
        </row>
        <row r="207">
          <cell r="F207" t="str">
            <v>2004MNG-RA-025h</v>
          </cell>
          <cell r="G207" t="str">
            <v>MNG-MBN-001792</v>
          </cell>
        </row>
        <row r="208">
          <cell r="F208" t="str">
            <v>2004MNG-DR-005</v>
          </cell>
          <cell r="G208" t="str">
            <v>MNG-MBN-001823</v>
          </cell>
        </row>
        <row r="209">
          <cell r="F209" t="str">
            <v>2004MNG-CF-003, CG-002, CZ-002</v>
          </cell>
          <cell r="G209" t="str">
            <v>MNG-BUR-000972</v>
          </cell>
        </row>
        <row r="210">
          <cell r="F210" t="str">
            <v>2004MNG-CF-003, CG-002, CZ-002</v>
          </cell>
          <cell r="G210" t="str">
            <v>MNG-BUR-001067</v>
          </cell>
        </row>
        <row r="211">
          <cell r="F211" t="str">
            <v>2004MNG-CW-001</v>
          </cell>
          <cell r="G211" t="str">
            <v>MNG-BUR-001072</v>
          </cell>
        </row>
        <row r="212">
          <cell r="F212" t="str">
            <v>2004MNG-CW-001</v>
          </cell>
          <cell r="G212" t="str">
            <v>MNG-BUR-001123</v>
          </cell>
        </row>
        <row r="213">
          <cell r="F213" t="str">
            <v>2004MNG-CF-003, CG-002, CZ-002</v>
          </cell>
          <cell r="G213" t="str">
            <v>MNG-BUR-001332</v>
          </cell>
        </row>
        <row r="214">
          <cell r="F214" t="str">
            <v>2004MNG-CF-003, CG-002, CZ-002</v>
          </cell>
          <cell r="G214" t="str">
            <v>MNG-BUR-001379</v>
          </cell>
        </row>
        <row r="215">
          <cell r="F215" t="str">
            <v>2004MNG-CF-003, CG-002, CZ-002</v>
          </cell>
          <cell r="G215" t="str">
            <v>MNG-BUR-001392</v>
          </cell>
        </row>
        <row r="216">
          <cell r="F216" t="str">
            <v>2004MNG-CF-003, CG-002, CZ-002</v>
          </cell>
          <cell r="G216" t="str">
            <v>MNG-BUR-001408</v>
          </cell>
        </row>
        <row r="217">
          <cell r="F217" t="str">
            <v>2004MNG-CF-003, CG-002, CZ-002</v>
          </cell>
          <cell r="G217" t="str">
            <v>MNG-BUR-001414</v>
          </cell>
        </row>
        <row r="218">
          <cell r="F218" t="str">
            <v>2004MNG-CW-001</v>
          </cell>
          <cell r="G218" t="str">
            <v>MNG-BUR-001446</v>
          </cell>
        </row>
        <row r="219">
          <cell r="F219" t="str">
            <v>2004MNG-CF-003, CG-002, CZ-002</v>
          </cell>
          <cell r="G219" t="str">
            <v>MNG-BUR-001465</v>
          </cell>
        </row>
        <row r="220">
          <cell r="F220" t="str">
            <v>2004MNG-CW-001</v>
          </cell>
          <cell r="G220" t="str">
            <v>MNG-BUR-001479</v>
          </cell>
        </row>
        <row r="221">
          <cell r="F221" t="str">
            <v>2004MNG-CW-001</v>
          </cell>
          <cell r="G221" t="str">
            <v>MNG-BUR-001484</v>
          </cell>
        </row>
        <row r="222">
          <cell r="F222" t="str">
            <v>2004MNG-CF-003, CG-002, CZ-002</v>
          </cell>
          <cell r="G222" t="str">
            <v>MNG-BUR-001506</v>
          </cell>
        </row>
        <row r="223">
          <cell r="F223" t="str">
            <v>2004MNG-CF-003, CG-002, CZ-002</v>
          </cell>
          <cell r="G223" t="str">
            <v>MNG-BUR-001514</v>
          </cell>
        </row>
        <row r="224">
          <cell r="F224" t="str">
            <v>2004MNG-CF-003, CG-002, CZ-002</v>
          </cell>
          <cell r="G224" t="str">
            <v>MNG-BUR-001540</v>
          </cell>
        </row>
        <row r="225">
          <cell r="F225" t="str">
            <v>2004MNG-CF-003, CG-002, CZ-002</v>
          </cell>
          <cell r="G225" t="str">
            <v>MNG-BUR-001547</v>
          </cell>
        </row>
        <row r="226">
          <cell r="F226" t="str">
            <v>2004MNG-CF-003, CG-002, CZ-002</v>
          </cell>
          <cell r="G226" t="str">
            <v>MNG-BUR-001554</v>
          </cell>
        </row>
        <row r="227">
          <cell r="F227" t="str">
            <v>2004MNG-CW-001</v>
          </cell>
          <cell r="G227" t="str">
            <v>MNG-BUR-001557</v>
          </cell>
        </row>
        <row r="228">
          <cell r="F228" t="str">
            <v>2004MNG-CF-003, CG-002, CZ-002</v>
          </cell>
          <cell r="G228" t="str">
            <v>MNG-BUR-001567</v>
          </cell>
        </row>
        <row r="229">
          <cell r="F229" t="str">
            <v>2004MNG-CF-003, CG-002, CZ-002</v>
          </cell>
          <cell r="G229" t="str">
            <v>MNG-BUR-001570</v>
          </cell>
        </row>
        <row r="230">
          <cell r="F230" t="str">
            <v>2004MNG-CF-003, CG-002, CZ-002</v>
          </cell>
          <cell r="G230" t="str">
            <v>MNG-BUR-001571</v>
          </cell>
        </row>
        <row r="231">
          <cell r="F231" t="str">
            <v>2004MNG-CF-003, CG-002, CZ-002</v>
          </cell>
          <cell r="G231" t="str">
            <v>MNG-BUR-001578</v>
          </cell>
        </row>
        <row r="232">
          <cell r="F232" t="str">
            <v>2004MNG-CF-003, CG-002, CZ-002</v>
          </cell>
          <cell r="G232" t="str">
            <v>MNG-BUR-001579</v>
          </cell>
        </row>
        <row r="233">
          <cell r="F233" t="str">
            <v>2004MNG-CW-001</v>
          </cell>
          <cell r="G233" t="str">
            <v>MNG-BUR-001591</v>
          </cell>
        </row>
        <row r="234">
          <cell r="F234" t="str">
            <v>2004MNG-CW-001</v>
          </cell>
          <cell r="G234" t="str">
            <v>MNG-BUR-001605</v>
          </cell>
        </row>
        <row r="235">
          <cell r="F235" t="str">
            <v>2004MNG-CF-003, CG-002, CZ-002</v>
          </cell>
          <cell r="G235" t="str">
            <v>MNG-BUR-001607</v>
          </cell>
        </row>
        <row r="236">
          <cell r="F236" t="str">
            <v>2004MNG-CF-003, CG-002, CZ-002</v>
          </cell>
          <cell r="G236" t="str">
            <v>MNG-BUR-001609</v>
          </cell>
        </row>
        <row r="237">
          <cell r="F237" t="str">
            <v>2004MNG-CW-001</v>
          </cell>
          <cell r="G237" t="str">
            <v>MNG-BUR-001611</v>
          </cell>
        </row>
        <row r="238">
          <cell r="F238" t="str">
            <v>2004MNG-CV-001</v>
          </cell>
          <cell r="G238" t="str">
            <v>MNG-BUR-001616</v>
          </cell>
        </row>
        <row r="239">
          <cell r="F239" t="str">
            <v>2004MNG-CW-001</v>
          </cell>
          <cell r="G239" t="str">
            <v>MNG-BUR-001617</v>
          </cell>
        </row>
        <row r="240">
          <cell r="F240" t="str">
            <v>2004MNG-CA-002, 003, 004</v>
          </cell>
          <cell r="G240" t="str">
            <v>MNG-BUR-001625</v>
          </cell>
        </row>
        <row r="241">
          <cell r="F241" t="str">
            <v>2004MNG-RA-022</v>
          </cell>
          <cell r="G241" t="str">
            <v>MNG-BUR-001633</v>
          </cell>
        </row>
        <row r="242">
          <cell r="F242" t="str">
            <v>2004MNG-CF-003, CG-002, CZ-002</v>
          </cell>
          <cell r="G242" t="str">
            <v>MNG-BUR-001644</v>
          </cell>
        </row>
        <row r="243">
          <cell r="F243" t="str">
            <v>2004MNG-CU-001</v>
          </cell>
          <cell r="G243" t="str">
            <v>MNG-BUR-001645</v>
          </cell>
        </row>
        <row r="244">
          <cell r="F244" t="str">
            <v>2004MNG-CU-001</v>
          </cell>
          <cell r="G244" t="str">
            <v>MNG-BUR-001646</v>
          </cell>
        </row>
        <row r="245">
          <cell r="F245" t="str">
            <v>2004MNG-CV-001</v>
          </cell>
          <cell r="G245" t="str">
            <v>MNG-BUR-001647</v>
          </cell>
        </row>
        <row r="246">
          <cell r="F246" t="str">
            <v>2004MNG-CW-001</v>
          </cell>
          <cell r="G246" t="str">
            <v>MNG-BUR-001648</v>
          </cell>
        </row>
        <row r="247">
          <cell r="F247" t="str">
            <v>2004MNG-CF-003, CG-002, CZ-002</v>
          </cell>
          <cell r="G247" t="str">
            <v>MNG-BUR-001655</v>
          </cell>
        </row>
        <row r="248">
          <cell r="F248" t="str">
            <v>2004MNG-CF-003, CG-002, CZ-002</v>
          </cell>
          <cell r="G248" t="str">
            <v>MNG-BUR-001659</v>
          </cell>
        </row>
        <row r="249">
          <cell r="F249" t="str">
            <v>2004MNG-CF-003, CG-002, CZ-002</v>
          </cell>
          <cell r="G249" t="str">
            <v>MNG-BUR-001660</v>
          </cell>
        </row>
        <row r="250">
          <cell r="F250" t="str">
            <v>2004MNG-CF-003, CG-002, CZ-002</v>
          </cell>
          <cell r="G250" t="str">
            <v>MNG-BUR-001661</v>
          </cell>
        </row>
        <row r="251">
          <cell r="F251" t="str">
            <v>2004MNG-RZ-001</v>
          </cell>
          <cell r="G251" t="str">
            <v>MNG-BUR-001663</v>
          </cell>
        </row>
        <row r="252">
          <cell r="F252" t="str">
            <v>2004MNG-CF-003, CG-002, CZ-002</v>
          </cell>
          <cell r="G252" t="str">
            <v>MNG-BUR-001666</v>
          </cell>
        </row>
        <row r="253">
          <cell r="F253" t="str">
            <v>2004MNG-CF-003, CG-002, CZ-002</v>
          </cell>
          <cell r="G253" t="str">
            <v>MNG-BUR-001669</v>
          </cell>
        </row>
        <row r="254">
          <cell r="F254" t="str">
            <v>2004MNG-CF-003, CG-002, CZ-002</v>
          </cell>
          <cell r="G254" t="str">
            <v>MNG-BUR-001673</v>
          </cell>
        </row>
        <row r="255">
          <cell r="F255" t="str">
            <v>2004MNG-CF-003, CG-002, CZ-002</v>
          </cell>
          <cell r="G255" t="str">
            <v>MNG-BUR-001674</v>
          </cell>
        </row>
        <row r="256">
          <cell r="F256" t="str">
            <v>2004MNG-CU-001</v>
          </cell>
          <cell r="G256" t="str">
            <v>MNG-BUR-001679</v>
          </cell>
        </row>
        <row r="257">
          <cell r="F257" t="str">
            <v>2004MNG-CV-001</v>
          </cell>
          <cell r="G257" t="str">
            <v>MNG-BUR-001680</v>
          </cell>
        </row>
        <row r="258">
          <cell r="F258" t="str">
            <v>2004MNG-CW-001</v>
          </cell>
          <cell r="G258" t="str">
            <v>MNG-BUR-001681</v>
          </cell>
        </row>
        <row r="259">
          <cell r="F259" t="str">
            <v>2004MNG-CF-003, CG-002, CZ-002</v>
          </cell>
          <cell r="G259" t="str">
            <v>MNG-BUR-001688</v>
          </cell>
        </row>
        <row r="260">
          <cell r="F260" t="str">
            <v>2004MNG-CF-003, CG-002, CZ-002</v>
          </cell>
          <cell r="G260" t="str">
            <v>MNG-BUR-001690</v>
          </cell>
        </row>
        <row r="261">
          <cell r="F261" t="str">
            <v>2004MNG-CF-003, CG-002, CZ-002</v>
          </cell>
          <cell r="G261" t="str">
            <v>MNG-BUR-001692</v>
          </cell>
        </row>
        <row r="262">
          <cell r="F262" t="str">
            <v>2004MNG-CF-003, CG-002, CZ-002</v>
          </cell>
          <cell r="G262" t="str">
            <v>MNG-BUR-001693</v>
          </cell>
        </row>
        <row r="263">
          <cell r="F263" t="str">
            <v>2004MNG-RZ-001</v>
          </cell>
          <cell r="G263" t="str">
            <v>MNG-BUR-001696</v>
          </cell>
        </row>
        <row r="264">
          <cell r="F264" t="str">
            <v>2004MNG-CF-003, CG-002, CZ-002</v>
          </cell>
          <cell r="G264" t="str">
            <v>MNG-BUR-001697</v>
          </cell>
        </row>
        <row r="265">
          <cell r="F265" t="str">
            <v>2004MNG-CF-003, CG-002, CZ-002</v>
          </cell>
          <cell r="G265" t="str">
            <v>MNG-BUR-001698</v>
          </cell>
        </row>
        <row r="266">
          <cell r="F266" t="str">
            <v>2004MNG-CF-003, CG-002, CZ-002</v>
          </cell>
          <cell r="G266" t="str">
            <v>MNG-BUR-001699</v>
          </cell>
        </row>
        <row r="267">
          <cell r="F267" t="str">
            <v>2004MNG-CF-003, CG-002, CZ-002</v>
          </cell>
          <cell r="G267" t="str">
            <v>MNG-BUR-001700</v>
          </cell>
        </row>
        <row r="268">
          <cell r="F268" t="str">
            <v>2004MNG-CU-001</v>
          </cell>
          <cell r="G268" t="str">
            <v>MNG-BUR-001701</v>
          </cell>
        </row>
        <row r="269">
          <cell r="F269" t="str">
            <v>2004MNG-CV-001</v>
          </cell>
          <cell r="G269" t="str">
            <v>MNG-BUR-001703</v>
          </cell>
        </row>
        <row r="270">
          <cell r="F270" t="str">
            <v>2004MNG-CW-001</v>
          </cell>
          <cell r="G270" t="str">
            <v>MNG-BUR-001704</v>
          </cell>
        </row>
        <row r="271">
          <cell r="F271" t="str">
            <v>2004MNG-CA-002, 003, 004</v>
          </cell>
          <cell r="G271" t="str">
            <v>MNG-BUR-001712</v>
          </cell>
        </row>
        <row r="272">
          <cell r="F272" t="str">
            <v>2004MNG-RA-022</v>
          </cell>
          <cell r="G272" t="str">
            <v>MNG-BUR-001720</v>
          </cell>
        </row>
        <row r="273">
          <cell r="F273" t="str">
            <v>2004MNG-CF-003, CG-002, CZ-002</v>
          </cell>
          <cell r="G273" t="str">
            <v>MNG-BUR-001727</v>
          </cell>
        </row>
        <row r="274">
          <cell r="F274" t="str">
            <v>2004MNG-CF-003, CG-002, CZ-002</v>
          </cell>
          <cell r="G274" t="str">
            <v>MNG-BUR-001734</v>
          </cell>
        </row>
        <row r="275">
          <cell r="F275" t="str">
            <v>2004MNG-CF-003, CG-002, CZ-002</v>
          </cell>
          <cell r="G275" t="str">
            <v>MNG-BUR-001741</v>
          </cell>
        </row>
        <row r="276">
          <cell r="F276" t="str">
            <v>2004MNG-CF-003, CG-002, CZ-002</v>
          </cell>
          <cell r="G276" t="str">
            <v>MNG-BUR-001742</v>
          </cell>
        </row>
        <row r="277">
          <cell r="F277" t="str">
            <v>2004MNG-CU-001</v>
          </cell>
          <cell r="G277" t="str">
            <v>MNG-BUR-001745</v>
          </cell>
        </row>
        <row r="278">
          <cell r="F278" t="str">
            <v>2004MNG-CU-001</v>
          </cell>
          <cell r="G278" t="str">
            <v>MNG-BUR-001746</v>
          </cell>
        </row>
        <row r="279">
          <cell r="F279" t="str">
            <v>2004MNG-CV-001</v>
          </cell>
          <cell r="G279" t="str">
            <v>MNG-BUR-001747</v>
          </cell>
        </row>
        <row r="280">
          <cell r="F280" t="str">
            <v>2004MNG-CW-001</v>
          </cell>
          <cell r="G280" t="str">
            <v>MNG-BUR-001748</v>
          </cell>
        </row>
        <row r="281">
          <cell r="F281" t="str">
            <v>2004MNG-CF-003, CG-002, CZ-002</v>
          </cell>
          <cell r="G281" t="str">
            <v>MNG-BUR-001755</v>
          </cell>
        </row>
        <row r="282">
          <cell r="F282" t="str">
            <v>2004MNG-CF-003, CG-002, CZ-002</v>
          </cell>
          <cell r="G282" t="str">
            <v>MNG-BUR-001756</v>
          </cell>
        </row>
        <row r="283">
          <cell r="F283" t="str">
            <v>2004MNG-CF-003, CG-002, CZ-002</v>
          </cell>
          <cell r="G283" t="str">
            <v>MNG-BUR-001762</v>
          </cell>
        </row>
        <row r="284">
          <cell r="F284" t="str">
            <v>2004MNG-CF-003, CG-002, CZ-002</v>
          </cell>
          <cell r="G284" t="str">
            <v>MNG-BUR-001764</v>
          </cell>
        </row>
        <row r="285">
          <cell r="F285" t="str">
            <v>2004MNG-CA-002, 003, 004</v>
          </cell>
          <cell r="G285" t="str">
            <v>MNG-BUR-001767</v>
          </cell>
        </row>
        <row r="286">
          <cell r="F286" t="str">
            <v>2004MNG-CF-003, CG-002, CZ-002</v>
          </cell>
          <cell r="G286" t="str">
            <v>MNG-BUR-001768</v>
          </cell>
        </row>
        <row r="287">
          <cell r="F287" t="str">
            <v>2004MNG-CF-003, CG-002, CZ-002</v>
          </cell>
          <cell r="G287" t="str">
            <v>MNG-BUR-001770</v>
          </cell>
        </row>
        <row r="288">
          <cell r="F288" t="str">
            <v>2004MNG-CW-001</v>
          </cell>
          <cell r="G288" t="str">
            <v>MNG-BUR-001773</v>
          </cell>
        </row>
        <row r="289">
          <cell r="F289" t="str">
            <v>2004MNG-CW-002a</v>
          </cell>
          <cell r="G289" t="str">
            <v>MNG-BUR-001774</v>
          </cell>
        </row>
        <row r="290">
          <cell r="F290" t="str">
            <v>2004MNG-CW-002a</v>
          </cell>
          <cell r="G290" t="str">
            <v>MNG-BUR-001775</v>
          </cell>
        </row>
        <row r="291">
          <cell r="F291" t="str">
            <v>2004MNG-CV-001</v>
          </cell>
          <cell r="G291" t="str">
            <v>MNG-BUR-001779</v>
          </cell>
        </row>
        <row r="292">
          <cell r="F292" t="str">
            <v>2004MNG-CW-001</v>
          </cell>
          <cell r="G292" t="str">
            <v>MNG-BUR-001780</v>
          </cell>
        </row>
        <row r="293">
          <cell r="F293" t="str">
            <v>2004MNG-CF-003, CG-002, CZ-002</v>
          </cell>
          <cell r="G293" t="str">
            <v>MNG-BUR-001786</v>
          </cell>
        </row>
        <row r="294">
          <cell r="F294" t="str">
            <v>2004MNG-CF-003, CG-002, CZ-002</v>
          </cell>
          <cell r="G294" t="str">
            <v>MNG-BUR-001791</v>
          </cell>
        </row>
        <row r="295">
          <cell r="F295" t="str">
            <v>2004MNG-CF-003, CG-002, CZ-002</v>
          </cell>
          <cell r="G295" t="str">
            <v>MNG-BUR-001792</v>
          </cell>
        </row>
        <row r="296">
          <cell r="F296" t="str">
            <v>2004MNG-CV-001</v>
          </cell>
          <cell r="G296" t="str">
            <v>MNG-BUR-001802</v>
          </cell>
        </row>
        <row r="297">
          <cell r="F297" t="str">
            <v>2004MNG-CW-001</v>
          </cell>
          <cell r="G297" t="str">
            <v>MNG-BUR-001803</v>
          </cell>
        </row>
        <row r="298">
          <cell r="F298" t="str">
            <v>2004MNG-CA-002, 003, 004</v>
          </cell>
          <cell r="G298" t="str">
            <v>MNG-BUR-001811</v>
          </cell>
        </row>
        <row r="299">
          <cell r="F299" t="str">
            <v>2004MNG-RA-022</v>
          </cell>
          <cell r="G299" t="str">
            <v>MNG-BUR-001819</v>
          </cell>
        </row>
        <row r="300">
          <cell r="F300" t="str">
            <v>2004MNG-CF-003, CG-002, CZ-002</v>
          </cell>
          <cell r="G300" t="str">
            <v>MNG-BUR-001820</v>
          </cell>
        </row>
        <row r="301">
          <cell r="F301" t="str">
            <v>2004MNG-CF-003, CG-002, CZ-002</v>
          </cell>
          <cell r="G301" t="str">
            <v>MNG-BUR-001821</v>
          </cell>
        </row>
        <row r="302">
          <cell r="F302" t="str">
            <v>2004MNG-CF-003, CG-002, CZ-002</v>
          </cell>
          <cell r="G302" t="str">
            <v>MNG-BUR-001824</v>
          </cell>
        </row>
        <row r="303">
          <cell r="F303" t="str">
            <v>2004MNG-CF-003, CG-002, CZ-002</v>
          </cell>
          <cell r="G303" t="str">
            <v>MNG-BUR-001826</v>
          </cell>
        </row>
        <row r="304">
          <cell r="F304" t="str">
            <v>2005MNG-CA-003</v>
          </cell>
          <cell r="G304" t="str">
            <v>MNG-BUR-001829</v>
          </cell>
        </row>
        <row r="305">
          <cell r="F305" t="str">
            <v>2004MNG-CF-003, CG-002, CZ-002</v>
          </cell>
          <cell r="G305" t="str">
            <v>MNG-BUR-001831</v>
          </cell>
        </row>
        <row r="306">
          <cell r="F306" t="str">
            <v>2004MNG-CF-003, CG-002, CZ-002</v>
          </cell>
          <cell r="G306" t="str">
            <v>MNG-BUR-001832</v>
          </cell>
        </row>
        <row r="307">
          <cell r="F307" t="str">
            <v>2004MNG-CF-003, CG-002, CZ-002</v>
          </cell>
          <cell r="G307" t="str">
            <v>MNG-BUR-001833</v>
          </cell>
        </row>
        <row r="308">
          <cell r="F308" t="str">
            <v>2004MNG-RZ-010</v>
          </cell>
          <cell r="G308" t="str">
            <v>MNG-BUR-001838</v>
          </cell>
        </row>
        <row r="309">
          <cell r="F309" t="str">
            <v>2004MNG-CF-003, CG-002, CZ-002</v>
          </cell>
          <cell r="G309" t="str">
            <v>MNG-BUR-001839</v>
          </cell>
        </row>
        <row r="310">
          <cell r="F310" t="str">
            <v>2004MNG-CF-003, CG-002, CZ-002</v>
          </cell>
          <cell r="G310" t="str">
            <v>MNG-BUR-001841</v>
          </cell>
        </row>
        <row r="311">
          <cell r="F311" t="str">
            <v>2004MNG-CU-001</v>
          </cell>
          <cell r="G311" t="str">
            <v>MNG-BUR-001842</v>
          </cell>
        </row>
        <row r="312">
          <cell r="F312" t="str">
            <v>2004MNG-CU-001</v>
          </cell>
          <cell r="G312" t="str">
            <v>MNG-BUR-001843</v>
          </cell>
        </row>
        <row r="313">
          <cell r="F313" t="str">
            <v>2004MNG-CV-001</v>
          </cell>
          <cell r="G313" t="str">
            <v>MNG-BUR-001844</v>
          </cell>
        </row>
        <row r="314">
          <cell r="F314" t="str">
            <v>2004MNG-CW-001</v>
          </cell>
          <cell r="G314" t="str">
            <v>MNG-BUR-001845</v>
          </cell>
        </row>
        <row r="315">
          <cell r="F315" t="str">
            <v>2004MNG-CF-003, CG-002, CZ-002</v>
          </cell>
          <cell r="G315" t="str">
            <v>MNG-BUR-001851</v>
          </cell>
        </row>
        <row r="316">
          <cell r="F316" t="str">
            <v>2004MNG-CF-003, CG-002, CZ-002</v>
          </cell>
          <cell r="G316" t="str">
            <v>MNG-BUR-001853</v>
          </cell>
        </row>
        <row r="317">
          <cell r="F317" t="str">
            <v>2004MNG-CF-003, CG-002, CZ-002</v>
          </cell>
          <cell r="G317" t="str">
            <v>MNG-BUR-001854</v>
          </cell>
        </row>
        <row r="318">
          <cell r="F318" t="str">
            <v>2004MNG-CF-003, CG-002, CZ-002</v>
          </cell>
          <cell r="G318" t="str">
            <v>MNG-BUR-001855</v>
          </cell>
        </row>
        <row r="319">
          <cell r="F319" t="str">
            <v>2004MNG-CF-003, CG-002, CZ-002</v>
          </cell>
          <cell r="G319" t="str">
            <v>MNG-BUR-001856</v>
          </cell>
        </row>
        <row r="320">
          <cell r="F320" t="str">
            <v>2004MNG-CA-001</v>
          </cell>
          <cell r="G320" t="str">
            <v>MNG-BUR-001868</v>
          </cell>
        </row>
        <row r="321">
          <cell r="F321" t="str">
            <v>2004MNG-CV-001</v>
          </cell>
          <cell r="G321" t="str">
            <v>MNG-BUR-001871</v>
          </cell>
        </row>
        <row r="322">
          <cell r="F322" t="str">
            <v>2004MNG-CW-001</v>
          </cell>
          <cell r="G322" t="str">
            <v>MNG-BUR-001872</v>
          </cell>
        </row>
        <row r="323">
          <cell r="F323" t="str">
            <v>2004MNG-CW-002a</v>
          </cell>
          <cell r="G323" t="str">
            <v>MNG-BUR-001892</v>
          </cell>
        </row>
        <row r="324">
          <cell r="F324" t="str">
            <v>2004MNG-CV-001</v>
          </cell>
          <cell r="G324" t="str">
            <v>MNG-BUR-001898</v>
          </cell>
        </row>
        <row r="325">
          <cell r="F325" t="str">
            <v>2004MNG-CW-001</v>
          </cell>
          <cell r="G325" t="str">
            <v>MNG-BUR-001899</v>
          </cell>
        </row>
        <row r="326">
          <cell r="F326" t="str">
            <v>2004MNG-CA-002, 003, 004</v>
          </cell>
          <cell r="G326" t="str">
            <v>MNG-BUR-001907</v>
          </cell>
        </row>
        <row r="327">
          <cell r="F327" t="str">
            <v>2004MNG-RA-022</v>
          </cell>
          <cell r="G327" t="str">
            <v>MNG-BUR-001915</v>
          </cell>
        </row>
        <row r="328">
          <cell r="F328" t="str">
            <v>2005MNG-CR-004</v>
          </cell>
          <cell r="G328" t="str">
            <v>MNG-BUR-001918</v>
          </cell>
        </row>
        <row r="329">
          <cell r="F329" t="str">
            <v>2004MNG-CV-001</v>
          </cell>
          <cell r="G329" t="str">
            <v>MNG-BUR-001934</v>
          </cell>
        </row>
        <row r="330">
          <cell r="F330" t="str">
            <v>2004MNG-CW-001</v>
          </cell>
          <cell r="G330" t="str">
            <v>MNG-BUR-001935</v>
          </cell>
        </row>
        <row r="331">
          <cell r="F331" t="str">
            <v>2004MNG-CF-005, CG-003, CZ-003</v>
          </cell>
          <cell r="G331" t="str">
            <v>MNG-MBN-000686</v>
          </cell>
        </row>
        <row r="332">
          <cell r="F332" t="str">
            <v>2004MNG-CF-005, CG-003, CZ-003</v>
          </cell>
          <cell r="G332" t="str">
            <v>MNG-MBN-000753</v>
          </cell>
        </row>
        <row r="333">
          <cell r="F333" t="str">
            <v>2004MNG-CF-005, CG-003, CZ-003</v>
          </cell>
          <cell r="G333" t="str">
            <v>MNG-MBN-001282</v>
          </cell>
        </row>
        <row r="334">
          <cell r="F334" t="str">
            <v>2004MNG-CF-005, CG-003, CZ-003</v>
          </cell>
          <cell r="G334" t="str">
            <v>MNG-MBN-001322</v>
          </cell>
        </row>
        <row r="335">
          <cell r="F335" t="str">
            <v>2004MNG-RY-004</v>
          </cell>
          <cell r="G335" t="str">
            <v>MNG-MBN-001329</v>
          </cell>
        </row>
        <row r="336">
          <cell r="F336" t="str">
            <v>2004MNG-RZ-003</v>
          </cell>
          <cell r="G336" t="str">
            <v>MNG-MBN-001330</v>
          </cell>
        </row>
        <row r="337">
          <cell r="F337" t="str">
            <v>2004MNG-CF-005, CG-003, CZ-003</v>
          </cell>
          <cell r="G337" t="str">
            <v>MNG-MBN-001357</v>
          </cell>
        </row>
        <row r="338">
          <cell r="F338" t="str">
            <v>2004MNG-CF-005, CG-003, CZ-003</v>
          </cell>
          <cell r="G338" t="str">
            <v>MNG-MBN-001358</v>
          </cell>
        </row>
        <row r="339">
          <cell r="F339" t="str">
            <v>2004MNG-CF-005, CG-003, CZ-003</v>
          </cell>
          <cell r="G339" t="str">
            <v>MNG-MBN-001370</v>
          </cell>
        </row>
        <row r="340">
          <cell r="F340" t="str">
            <v>2004MNG-CF-005, CG-003, CZ-003</v>
          </cell>
          <cell r="G340" t="str">
            <v>MNG-MBN-001390</v>
          </cell>
        </row>
        <row r="341">
          <cell r="F341" t="str">
            <v>2004MNG-CF-005, CG-003, CZ-003</v>
          </cell>
          <cell r="G341" t="str">
            <v>MNG-MBN-001391</v>
          </cell>
        </row>
        <row r="342">
          <cell r="F342" t="str">
            <v>2004MNG-CF-005, CG-003, CZ-003</v>
          </cell>
          <cell r="G342" t="str">
            <v>MNG-MBN-001414</v>
          </cell>
        </row>
        <row r="343">
          <cell r="F343" t="str">
            <v>2004MNG-CF-005, CG-003, CZ-003</v>
          </cell>
          <cell r="G343" t="str">
            <v>MNG-MBN-001443</v>
          </cell>
        </row>
        <row r="344">
          <cell r="F344" t="str">
            <v>2004MNG-CF-005, CG-003, CZ-003</v>
          </cell>
          <cell r="G344" t="str">
            <v>MNG-MBN-001444</v>
          </cell>
        </row>
        <row r="345">
          <cell r="F345" t="str">
            <v>2004MNG-CF-005, CG-003, CZ-003</v>
          </cell>
          <cell r="G345" t="str">
            <v>MNG-MBN-001445</v>
          </cell>
        </row>
        <row r="346">
          <cell r="F346" t="str">
            <v>2004MNG-CF-005, CG-003, CZ-003</v>
          </cell>
          <cell r="G346" t="str">
            <v>MNG-MBN-001447</v>
          </cell>
        </row>
        <row r="347">
          <cell r="F347" t="str">
            <v>2004MNG-CF-005, CG-003, CZ-003</v>
          </cell>
          <cell r="G347" t="str">
            <v>MNG-MBN-001448</v>
          </cell>
        </row>
        <row r="348">
          <cell r="F348" t="str">
            <v>2004MNG-CF-005, CG-003, CZ-003</v>
          </cell>
          <cell r="G348" t="str">
            <v>MNG-MBN-001485</v>
          </cell>
        </row>
        <row r="349">
          <cell r="F349" t="str">
            <v>2004MNG-CU-002</v>
          </cell>
          <cell r="G349" t="str">
            <v>MNG-MBN-001514</v>
          </cell>
        </row>
        <row r="350">
          <cell r="F350" t="str">
            <v>2004MNG-CU-002</v>
          </cell>
          <cell r="G350" t="str">
            <v>MNG-MBN-001515</v>
          </cell>
        </row>
        <row r="351">
          <cell r="F351" t="str">
            <v>2004MNG-CV-002</v>
          </cell>
          <cell r="G351" t="str">
            <v>MNG-MBN-001516</v>
          </cell>
        </row>
        <row r="352">
          <cell r="F352" t="str">
            <v>2004MNG-CW-002</v>
          </cell>
          <cell r="G352" t="str">
            <v>MNG-MBN-001517</v>
          </cell>
        </row>
        <row r="353">
          <cell r="F353" t="str">
            <v>2004MNG-CA-005</v>
          </cell>
          <cell r="G353" t="str">
            <v>MNG-MBN-001525</v>
          </cell>
        </row>
        <row r="354">
          <cell r="F354" t="str">
            <v>2004MNG-RA-024</v>
          </cell>
          <cell r="G354" t="str">
            <v>MNG-MBN-001533</v>
          </cell>
        </row>
        <row r="355">
          <cell r="F355" t="str">
            <v>2004MNG-CF-005, CG-003, CZ-003</v>
          </cell>
          <cell r="G355" t="str">
            <v>MNG-MBN-001534</v>
          </cell>
        </row>
        <row r="356">
          <cell r="F356" t="str">
            <v>2004MNG-RY-004</v>
          </cell>
          <cell r="G356" t="str">
            <v>MNG-MBN-001539</v>
          </cell>
        </row>
        <row r="357">
          <cell r="F357" t="str">
            <v>2004MNG-RZ-003</v>
          </cell>
          <cell r="G357" t="str">
            <v>MNG-MBN-001540</v>
          </cell>
        </row>
        <row r="358">
          <cell r="F358" t="str">
            <v>2004MNG-RZ-002</v>
          </cell>
          <cell r="G358" t="str">
            <v>MNG-MBN-001545</v>
          </cell>
        </row>
        <row r="359">
          <cell r="F359" t="str">
            <v>2004MNG-CF-005, CG-003, CZ-003</v>
          </cell>
          <cell r="G359" t="str">
            <v>MNG-MBN-001547</v>
          </cell>
        </row>
        <row r="360">
          <cell r="F360" t="str">
            <v>2004MNG-CF-005, CG-003, CZ-003</v>
          </cell>
          <cell r="G360" t="str">
            <v>MNG-MBN-001549</v>
          </cell>
        </row>
        <row r="361">
          <cell r="F361" t="str">
            <v>2004MNG-CF-005, CG-003, CZ-003</v>
          </cell>
          <cell r="G361" t="str">
            <v>MNG-MBN-001550</v>
          </cell>
        </row>
        <row r="362">
          <cell r="F362" t="str">
            <v>2004MNG-CF-005, CG-003, CZ-003</v>
          </cell>
          <cell r="G362" t="str">
            <v>MNG-MBN-001551</v>
          </cell>
        </row>
        <row r="363">
          <cell r="F363" t="str">
            <v>2004MNG-CF-005, CG-003, CZ-003</v>
          </cell>
          <cell r="G363" t="str">
            <v>MNG-MBN-001553</v>
          </cell>
        </row>
        <row r="364">
          <cell r="F364" t="str">
            <v>2004MNG-CF-005, CG-003, CZ-003</v>
          </cell>
          <cell r="G364" t="str">
            <v>MNG-MBN-001554</v>
          </cell>
        </row>
        <row r="365">
          <cell r="F365" t="str">
            <v>2004MNG-CU-002</v>
          </cell>
          <cell r="G365" t="str">
            <v>MNG-MBN-001556</v>
          </cell>
        </row>
        <row r="366">
          <cell r="F366" t="str">
            <v>2004MNG-CV-002</v>
          </cell>
          <cell r="G366" t="str">
            <v>MNG-MBN-001558</v>
          </cell>
        </row>
        <row r="367">
          <cell r="F367" t="str">
            <v>2004MNG-CW-002</v>
          </cell>
          <cell r="G367" t="str">
            <v>MNG-MBN-001559</v>
          </cell>
        </row>
        <row r="368">
          <cell r="F368" t="str">
            <v>2004MNG-CF-005, CG-003, CZ-003</v>
          </cell>
          <cell r="G368" t="str">
            <v>MNG-MBN-001565</v>
          </cell>
        </row>
        <row r="369">
          <cell r="F369" t="str">
            <v>2004MNG-CF-005, CG-003, CZ-003</v>
          </cell>
          <cell r="G369" t="str">
            <v>MNG-MBN-001569</v>
          </cell>
        </row>
        <row r="370">
          <cell r="F370" t="str">
            <v>2004MNG-CF-005, CG-003, CZ-003</v>
          </cell>
          <cell r="G370" t="str">
            <v>MNG-MBN-001570</v>
          </cell>
        </row>
        <row r="371">
          <cell r="F371" t="str">
            <v>2004MNG-CF-005, CG-003, CZ-003</v>
          </cell>
          <cell r="G371" t="str">
            <v>MNG-MBN-001572</v>
          </cell>
        </row>
        <row r="372">
          <cell r="F372" t="str">
            <v>2004MNG-CF-005, CG-003, CZ-003</v>
          </cell>
          <cell r="G372" t="str">
            <v>MNG-MBN-001573</v>
          </cell>
        </row>
        <row r="373">
          <cell r="F373" t="str">
            <v>2004MNG-CF-005, CG-003, CZ-003</v>
          </cell>
          <cell r="G373" t="str">
            <v>MNG-MBN-001574</v>
          </cell>
        </row>
        <row r="374">
          <cell r="F374" t="str">
            <v>2004MNG-CF-005, CG-003, CZ-003</v>
          </cell>
          <cell r="G374" t="str">
            <v>MNG-MBN-001575</v>
          </cell>
        </row>
        <row r="375">
          <cell r="F375" t="str">
            <v>2004MNG-CU-002</v>
          </cell>
          <cell r="G375" t="str">
            <v>MNG-MBN-001582</v>
          </cell>
        </row>
        <row r="376">
          <cell r="F376" t="str">
            <v>2004MNG-CV-002</v>
          </cell>
          <cell r="G376" t="str">
            <v>MNG-MBN-001584</v>
          </cell>
        </row>
        <row r="377">
          <cell r="F377" t="str">
            <v>2004MNG-CW-002</v>
          </cell>
          <cell r="G377" t="str">
            <v>MNG-MBN-001585</v>
          </cell>
        </row>
        <row r="378">
          <cell r="F378" t="str">
            <v>2004MNG-CF-005, CG-003, CZ-003</v>
          </cell>
          <cell r="G378" t="str">
            <v>MNG-MBN-001591</v>
          </cell>
        </row>
        <row r="379">
          <cell r="F379" t="str">
            <v>2004MNG-CF-005, CG-003, CZ-003</v>
          </cell>
          <cell r="G379" t="str">
            <v>MNG-MBN-001593</v>
          </cell>
        </row>
        <row r="380">
          <cell r="F380" t="str">
            <v>2004MNG-CF-005, CG-003, CZ-003</v>
          </cell>
          <cell r="G380" t="str">
            <v>MNG-MBN-001595</v>
          </cell>
        </row>
        <row r="381">
          <cell r="F381" t="str">
            <v>2004MNG-CF-005, CG-003, CZ-003</v>
          </cell>
          <cell r="G381" t="str">
            <v>MNG-MBN-001598</v>
          </cell>
        </row>
        <row r="382">
          <cell r="F382" t="str">
            <v>2004MNG-CF-005, CG-003, CZ-003</v>
          </cell>
          <cell r="G382" t="str">
            <v>MNG-MBN-001599</v>
          </cell>
        </row>
        <row r="383">
          <cell r="F383" t="str">
            <v>2004MNG-CF-005, CG-003, CZ-003</v>
          </cell>
          <cell r="G383" t="str">
            <v>MNG-MBN-001601</v>
          </cell>
        </row>
        <row r="384">
          <cell r="F384" t="str">
            <v>2004MNG-CF-005, CG-003, CZ-003</v>
          </cell>
          <cell r="G384" t="str">
            <v>MNG-MBN-001602</v>
          </cell>
        </row>
        <row r="385">
          <cell r="F385" t="str">
            <v>2004MNG-CU-002</v>
          </cell>
          <cell r="G385" t="str">
            <v>MNG-MBN-001603</v>
          </cell>
        </row>
        <row r="386">
          <cell r="F386" t="str">
            <v>2004MNG-CV-002</v>
          </cell>
          <cell r="G386" t="str">
            <v>MNG-MBN-001605</v>
          </cell>
        </row>
        <row r="387">
          <cell r="F387" t="str">
            <v>2004MNG-CW-002</v>
          </cell>
          <cell r="G387" t="str">
            <v>MNG-MBN-001606</v>
          </cell>
        </row>
        <row r="388">
          <cell r="F388" t="str">
            <v>2004MNG-CA-005</v>
          </cell>
          <cell r="G388" t="str">
            <v>MNG-MBN-001614</v>
          </cell>
        </row>
        <row r="389">
          <cell r="F389" t="str">
            <v>2004MNG-RA-024</v>
          </cell>
          <cell r="G389" t="str">
            <v>MNG-MBN-001622</v>
          </cell>
        </row>
        <row r="390">
          <cell r="F390" t="str">
            <v>2004MNG-CF-005, CG-003, CZ-003</v>
          </cell>
          <cell r="G390" t="str">
            <v>MNG-MBN-001623</v>
          </cell>
        </row>
        <row r="391">
          <cell r="F391" t="str">
            <v>2004MNG-CF-005, CG-003, CZ-003</v>
          </cell>
          <cell r="G391" t="str">
            <v>MNG-MBN-001624</v>
          </cell>
        </row>
        <row r="392">
          <cell r="F392" t="str">
            <v>2004MNG-CF-005, CG-003, CZ-003</v>
          </cell>
          <cell r="G392" t="str">
            <v>MNG-MBN-001625</v>
          </cell>
        </row>
        <row r="393">
          <cell r="F393" t="str">
            <v>2004MNG-CA-006</v>
          </cell>
          <cell r="G393" t="str">
            <v>MNG-MBN-001628</v>
          </cell>
        </row>
        <row r="394">
          <cell r="F394" t="str">
            <v>2004MNG-CF-005, CG-003, CZ-003</v>
          </cell>
          <cell r="G394" t="str">
            <v>MNG-MBN-001636</v>
          </cell>
        </row>
        <row r="395">
          <cell r="F395" t="str">
            <v>2004MNG-CU-002</v>
          </cell>
          <cell r="G395" t="str">
            <v>MNG-MBN-001642</v>
          </cell>
        </row>
        <row r="396">
          <cell r="F396" t="str">
            <v>2004MNG-CU-002</v>
          </cell>
          <cell r="G396" t="str">
            <v>MNG-MBN-001643</v>
          </cell>
        </row>
        <row r="397">
          <cell r="F397" t="str">
            <v>2004MNG-CV-002</v>
          </cell>
          <cell r="G397" t="str">
            <v>MNG-MBN-001644</v>
          </cell>
        </row>
        <row r="398">
          <cell r="F398" t="str">
            <v>2004MNG-CF-005, CG-003, CZ-003</v>
          </cell>
          <cell r="G398" t="str">
            <v>MNG-MBN-001651</v>
          </cell>
        </row>
        <row r="399">
          <cell r="F399" t="str">
            <v>2004MNG-CF-005, CG-003, CZ-003</v>
          </cell>
          <cell r="G399" t="str">
            <v>MNG-MBN-001665</v>
          </cell>
        </row>
        <row r="400">
          <cell r="F400" t="str">
            <v>2004MNG-CF-005, CG-003, CZ-003</v>
          </cell>
          <cell r="G400" t="str">
            <v>MNG-MBN-001666</v>
          </cell>
        </row>
        <row r="401">
          <cell r="F401" t="str">
            <v>2004MNG-CR-008</v>
          </cell>
          <cell r="G401" t="str">
            <v>MNG-MBN-001667</v>
          </cell>
        </row>
        <row r="402">
          <cell r="F402" t="str">
            <v>2004MNG-CF-005, CG-003, CZ-003</v>
          </cell>
          <cell r="G402" t="str">
            <v>MNG-MBN-001670</v>
          </cell>
        </row>
        <row r="403">
          <cell r="F403" t="str">
            <v>2004MNG-CU-002</v>
          </cell>
          <cell r="G403" t="str">
            <v>MNG-MBN-001672</v>
          </cell>
        </row>
        <row r="404">
          <cell r="F404" t="str">
            <v>2004MNG-CV-002</v>
          </cell>
          <cell r="G404" t="str">
            <v>MNG-MBN-001674</v>
          </cell>
        </row>
        <row r="405">
          <cell r="F405" t="str">
            <v>2004MNG-CW-002</v>
          </cell>
          <cell r="G405" t="str">
            <v>MNG-MBN-001675</v>
          </cell>
        </row>
        <row r="406">
          <cell r="F406" t="str">
            <v>2004MNG-RA-025a</v>
          </cell>
          <cell r="G406" t="str">
            <v>MNG-MBN-001682</v>
          </cell>
        </row>
        <row r="407">
          <cell r="F407" t="str">
            <v>2004MNG-CF-005, CG-003, CZ-003</v>
          </cell>
          <cell r="G407" t="str">
            <v>MNG-MBN-001697</v>
          </cell>
        </row>
        <row r="408">
          <cell r="F408" t="str">
            <v>2004MNG-CF-005, CG-003, CZ-003</v>
          </cell>
          <cell r="G408" t="str">
            <v>MNG-MBN-001698</v>
          </cell>
        </row>
        <row r="409">
          <cell r="F409" t="str">
            <v>2004MNG-CU-002</v>
          </cell>
          <cell r="G409" t="str">
            <v>MNG-MBN-001703</v>
          </cell>
        </row>
        <row r="410">
          <cell r="F410" t="str">
            <v>2004MNG-CV-002</v>
          </cell>
          <cell r="G410" t="str">
            <v>MNG-MBN-001705</v>
          </cell>
        </row>
        <row r="411">
          <cell r="F411" t="str">
            <v>2004MNG-CW-002</v>
          </cell>
          <cell r="G411" t="str">
            <v>MNG-MBN-001706</v>
          </cell>
        </row>
        <row r="412">
          <cell r="F412" t="str">
            <v>2004MNG-CA-005</v>
          </cell>
          <cell r="G412" t="str">
            <v>MNG-MBN-001714</v>
          </cell>
        </row>
        <row r="413">
          <cell r="F413" t="str">
            <v>2004MNG-RA-024</v>
          </cell>
          <cell r="G413" t="str">
            <v>MNG-MBN-001722</v>
          </cell>
        </row>
        <row r="414">
          <cell r="F414" t="str">
            <v>2004MNG-CF-005, CG-003, CZ-003</v>
          </cell>
          <cell r="G414" t="str">
            <v>MNG-MBN-001732</v>
          </cell>
        </row>
        <row r="415">
          <cell r="F415" t="str">
            <v>2004MNG-CF-005, CG-003, CZ-003</v>
          </cell>
          <cell r="G415" t="str">
            <v>MNG-MBN-001734</v>
          </cell>
        </row>
        <row r="416">
          <cell r="F416" t="str">
            <v>2004MNG-CF-005, CG-003, CZ-003</v>
          </cell>
          <cell r="G416" t="str">
            <v>MNG-MBN-001737</v>
          </cell>
        </row>
        <row r="417">
          <cell r="F417" t="str">
            <v>2004MNG-CF-005, CG-003, CZ-003</v>
          </cell>
          <cell r="G417" t="str">
            <v>MNG-MBN-001739</v>
          </cell>
        </row>
        <row r="418">
          <cell r="F418" t="str">
            <v>2004MNG-CU-002</v>
          </cell>
          <cell r="G418" t="str">
            <v>MNG-MBN-001743</v>
          </cell>
        </row>
        <row r="419">
          <cell r="F419" t="str">
            <v>2004MNG-CV-002</v>
          </cell>
          <cell r="G419" t="str">
            <v>MNG-MBN-001745</v>
          </cell>
        </row>
        <row r="420">
          <cell r="F420" t="str">
            <v>2004MNG-CW-002</v>
          </cell>
          <cell r="G420" t="str">
            <v>MNG-MBN-001746</v>
          </cell>
        </row>
        <row r="421">
          <cell r="F421" t="str">
            <v>2004MNG-CF-005, CG-003, CZ-003</v>
          </cell>
          <cell r="G421" t="str">
            <v>MNG-MBN-001753</v>
          </cell>
        </row>
        <row r="422">
          <cell r="F422" t="str">
            <v>2004MNG-RZ-011</v>
          </cell>
          <cell r="G422" t="str">
            <v>MNG-MBN-001758</v>
          </cell>
        </row>
        <row r="423">
          <cell r="F423" t="str">
            <v>2004MNG-CF-005, CG-003, CZ-003</v>
          </cell>
          <cell r="G423" t="str">
            <v>MNG-MBN-001761</v>
          </cell>
        </row>
        <row r="424">
          <cell r="F424" t="str">
            <v>2004MNG-CF-005, CG-003, CZ-003</v>
          </cell>
          <cell r="G424" t="str">
            <v>MNG-MBN-001762</v>
          </cell>
        </row>
        <row r="425">
          <cell r="F425" t="str">
            <v>2004MNG-CF-005, CG-003, CZ-003</v>
          </cell>
          <cell r="G425" t="str">
            <v>MNG-MBN-001763</v>
          </cell>
        </row>
        <row r="426">
          <cell r="F426" t="str">
            <v>2004MNG-CF-005, CG-003, CZ-003</v>
          </cell>
          <cell r="G426" t="str">
            <v>MNG-MBN-001765</v>
          </cell>
        </row>
        <row r="427">
          <cell r="F427" t="str">
            <v>2004MNG-CF-005, CG-003, CZ-003</v>
          </cell>
          <cell r="G427" t="str">
            <v>MNG-MBN-001766</v>
          </cell>
        </row>
        <row r="428">
          <cell r="F428" t="str">
            <v>2004MNG-CF-005, CG-003, CZ-003</v>
          </cell>
          <cell r="G428" t="str">
            <v>MNG-MBN-001767</v>
          </cell>
        </row>
        <row r="429">
          <cell r="F429" t="str">
            <v>2004MNG-CF-005, CG-003, CZ-003</v>
          </cell>
          <cell r="G429" t="str">
            <v>MNG-MBN-001771</v>
          </cell>
        </row>
        <row r="430">
          <cell r="F430" t="str">
            <v>2004MNG-CU-002</v>
          </cell>
          <cell r="G430" t="str">
            <v>MNG-MBN-001773</v>
          </cell>
        </row>
        <row r="431">
          <cell r="F431" t="str">
            <v>2004MNG-CW-002</v>
          </cell>
          <cell r="G431" t="str">
            <v>MNG-MBN-001776</v>
          </cell>
        </row>
        <row r="432">
          <cell r="F432" t="str">
            <v>2004MNG-RA-025g</v>
          </cell>
          <cell r="G432" t="str">
            <v>MNG-MBN-001782</v>
          </cell>
        </row>
        <row r="433">
          <cell r="F433" t="str">
            <v>2004MNG-RA-025g</v>
          </cell>
          <cell r="G433" t="str">
            <v>MNG-MBN-001783</v>
          </cell>
        </row>
        <row r="434">
          <cell r="F434" t="str">
            <v>2004MNG-CF-005, CG-003, CZ-003</v>
          </cell>
          <cell r="G434" t="str">
            <v>MNG-MBN-001784</v>
          </cell>
        </row>
        <row r="435">
          <cell r="F435" t="str">
            <v>2004MNG-CF-005, CG-003, CZ-003</v>
          </cell>
          <cell r="G435" t="str">
            <v>MNG-MBN-001785</v>
          </cell>
        </row>
        <row r="436">
          <cell r="F436" t="str">
            <v>2004MNG-CF-005, CG-003, CZ-003</v>
          </cell>
          <cell r="G436" t="str">
            <v>MNG-MBN-001786</v>
          </cell>
        </row>
        <row r="437">
          <cell r="F437" t="str">
            <v>2004MNG-CF-005, CG-003, CZ-003</v>
          </cell>
          <cell r="G437" t="str">
            <v>MNG-MBN-001796</v>
          </cell>
        </row>
        <row r="438">
          <cell r="F438" t="str">
            <v>2004MNG-RY-002</v>
          </cell>
          <cell r="G438" t="str">
            <v>MNG-MBN-001799</v>
          </cell>
        </row>
        <row r="439">
          <cell r="F439" t="str">
            <v>2004MNG-RZ-003</v>
          </cell>
          <cell r="G439" t="str">
            <v>MNG-MBN-001800</v>
          </cell>
        </row>
        <row r="440">
          <cell r="F440" t="str">
            <v>2004MNG-CU-002</v>
          </cell>
          <cell r="G440" t="str">
            <v>MNG-MBN-001801</v>
          </cell>
        </row>
        <row r="441">
          <cell r="F441" t="str">
            <v>2004MNG-CV-002</v>
          </cell>
          <cell r="G441" t="str">
            <v>MNG-MBN-001803</v>
          </cell>
        </row>
        <row r="442">
          <cell r="F442" t="str">
            <v>2004MNG-CW-002</v>
          </cell>
          <cell r="G442" t="str">
            <v>MNG-MBN-001804</v>
          </cell>
        </row>
        <row r="443">
          <cell r="F443" t="str">
            <v>2004MNG-CA-005</v>
          </cell>
          <cell r="G443" t="str">
            <v>MNG-MBN-001812</v>
          </cell>
        </row>
        <row r="444">
          <cell r="F444" t="str">
            <v>2004MNG-RA-024</v>
          </cell>
          <cell r="G444" t="str">
            <v>MNG-MBN-001820</v>
          </cell>
        </row>
        <row r="445">
          <cell r="F445" t="str">
            <v>2004MNG-CF-005, CG-003, CZ-003</v>
          </cell>
          <cell r="G445" t="str">
            <v>MNG-MBN-001821</v>
          </cell>
        </row>
        <row r="446">
          <cell r="F446" t="str">
            <v>2004MNG-CF-005, CG-003, CZ-003</v>
          </cell>
          <cell r="G446" t="str">
            <v>MNG-MBN-001824</v>
          </cell>
        </row>
        <row r="447">
          <cell r="F447" t="str">
            <v>2004MNG-CF-005, CG-003, CZ-003</v>
          </cell>
          <cell r="G447" t="str">
            <v>MNG-MBN-001825</v>
          </cell>
        </row>
        <row r="448">
          <cell r="F448" t="str">
            <v>2004MNG-CF-005, CG-003, CZ-003</v>
          </cell>
          <cell r="G448" t="str">
            <v>MNG-MBN-001827</v>
          </cell>
        </row>
        <row r="449">
          <cell r="F449" t="str">
            <v>2004MNG-CF-005, CG-003, CZ-003</v>
          </cell>
          <cell r="G449" t="str">
            <v>MNG-MBN-001828</v>
          </cell>
        </row>
        <row r="450">
          <cell r="F450" t="str">
            <v>2004MNG-CF-005, CG-003, CZ-003</v>
          </cell>
          <cell r="G450" t="str">
            <v>MNG-MBN-001829</v>
          </cell>
        </row>
        <row r="451">
          <cell r="F451" t="str">
            <v>2004MNG-CF-005, CG-003, CZ-003</v>
          </cell>
          <cell r="G451" t="str">
            <v>MNG-MBN-001830</v>
          </cell>
        </row>
        <row r="452">
          <cell r="F452" t="str">
            <v>2004MNG-CF-005, CG-003, CZ-003</v>
          </cell>
          <cell r="G452" t="str">
            <v>MNG-MBN-001831</v>
          </cell>
        </row>
        <row r="453">
          <cell r="F453" t="str">
            <v>2004MNG-CF-005, CG-003, CZ-003</v>
          </cell>
          <cell r="G453" t="str">
            <v>MNG-MBN-001832</v>
          </cell>
        </row>
        <row r="454">
          <cell r="F454" t="str">
            <v>2004MNG-CF-005, CG-003, CZ-003</v>
          </cell>
          <cell r="G454" t="str">
            <v>MNG-MBN-001835</v>
          </cell>
        </row>
        <row r="455">
          <cell r="F455" t="str">
            <v>2005MNG-CR-005</v>
          </cell>
          <cell r="G455" t="str">
            <v>MNG-MBN-001837</v>
          </cell>
        </row>
        <row r="456">
          <cell r="F456" t="str">
            <v>2004MNG-CV-002</v>
          </cell>
          <cell r="G456" t="str">
            <v>MNG-MBN-001843</v>
          </cell>
        </row>
        <row r="457">
          <cell r="F457" t="str">
            <v>2004MNG-CW-002</v>
          </cell>
          <cell r="G457" t="str">
            <v>MNG-MBN-001844</v>
          </cell>
        </row>
        <row r="458">
          <cell r="F458" t="str">
            <v>2004MNG-RA-001:004,008:021,026</v>
          </cell>
          <cell r="G458" t="str">
            <v>MNG-SRG-000301</v>
          </cell>
        </row>
        <row r="459">
          <cell r="F459" t="str">
            <v>2004MNG-CF-003, CG-002, CZ-002</v>
          </cell>
          <cell r="G459" t="str">
            <v>MNG-BUR-001463</v>
          </cell>
        </row>
        <row r="460">
          <cell r="F460" t="str">
            <v>2004MNG-RZ-001</v>
          </cell>
          <cell r="G460" t="str">
            <v>MNG-BUR-001735</v>
          </cell>
        </row>
        <row r="461">
          <cell r="F461" t="str">
            <v>2004MNG-DW-500</v>
          </cell>
          <cell r="G461" t="str">
            <v>MNG-BUR-001787</v>
          </cell>
        </row>
        <row r="462">
          <cell r="F462" t="str">
            <v>2004MNG-CA-001</v>
          </cell>
          <cell r="G462" t="str">
            <v>MNG-BUR-001788</v>
          </cell>
        </row>
        <row r="463">
          <cell r="F463" t="str">
            <v>2004MNG-CF-003, CG-002, CZ-002</v>
          </cell>
          <cell r="G463" t="str">
            <v>MNG-BUR-001862</v>
          </cell>
        </row>
        <row r="464">
          <cell r="F464" t="str">
            <v>2004MNG-CA-001</v>
          </cell>
          <cell r="G464" t="str">
            <v>MNG-BUR-001863</v>
          </cell>
        </row>
        <row r="465">
          <cell r="F465" t="str">
            <v>2004MNG-CA-001</v>
          </cell>
          <cell r="G465" t="str">
            <v>MNG-BUR-001864</v>
          </cell>
        </row>
        <row r="466">
          <cell r="F466" t="str">
            <v>2004MNG-PB-001, 002, 003, 004, 005, 006</v>
          </cell>
          <cell r="G466" t="str">
            <v>MNG-BUR-001917</v>
          </cell>
        </row>
        <row r="467">
          <cell r="F467" t="str">
            <v>2004MNG-CF-003, CG-002, CZ-002</v>
          </cell>
          <cell r="G467" t="str">
            <v>MNG-BUR-001928</v>
          </cell>
        </row>
        <row r="468">
          <cell r="F468" t="str">
            <v>2004MNG-CF-003, CG-002, CZ-002</v>
          </cell>
          <cell r="G468" t="str">
            <v>MNG-BUR-001943</v>
          </cell>
        </row>
        <row r="469">
          <cell r="F469" t="str">
            <v>2005MNG-DR-002</v>
          </cell>
          <cell r="G469" t="str">
            <v>MNG-BUR-001962</v>
          </cell>
        </row>
        <row r="470">
          <cell r="F470" t="str">
            <v>2005MNG-DR-003</v>
          </cell>
          <cell r="G470" t="str">
            <v>MNG-BUR-001974</v>
          </cell>
        </row>
        <row r="471">
          <cell r="F471" t="str">
            <v>2004MNG-CR-006</v>
          </cell>
          <cell r="G471" t="str">
            <v>MNG-BUR-001977</v>
          </cell>
        </row>
        <row r="472">
          <cell r="F472" t="str">
            <v>2004MNG-CF-004, 002</v>
          </cell>
          <cell r="G472" t="str">
            <v>MNG-BUR-001980</v>
          </cell>
        </row>
        <row r="473">
          <cell r="F473" t="str">
            <v>2004MNG-DW-501</v>
          </cell>
          <cell r="G473" t="str">
            <v>MNG-DWD-000001</v>
          </cell>
        </row>
        <row r="474">
          <cell r="F474" t="str">
            <v>2004MNG-CF-005, CG-003, CZ-003</v>
          </cell>
          <cell r="G474" t="str">
            <v>MNG-MBN-001660</v>
          </cell>
        </row>
        <row r="475">
          <cell r="F475" t="str">
            <v>2004MNG-CF-005, CG-003, CZ-003</v>
          </cell>
          <cell r="G475" t="str">
            <v>MNG-MBN-001663</v>
          </cell>
        </row>
        <row r="476">
          <cell r="F476" t="str">
            <v>2004MNG-RZ-002</v>
          </cell>
          <cell r="G476" t="str">
            <v>MNG-MBN-001724</v>
          </cell>
        </row>
        <row r="477">
          <cell r="F477" t="str">
            <v>2004MNG-CF-005, CG-003, CZ-003</v>
          </cell>
          <cell r="G477" t="str">
            <v>MNG-MBN-001728</v>
          </cell>
        </row>
        <row r="478">
          <cell r="F478" t="str">
            <v>2004MNG-CW-002</v>
          </cell>
          <cell r="G478" t="str">
            <v>MNG-MBN-001756</v>
          </cell>
        </row>
        <row r="479">
          <cell r="F479" t="str">
            <v>2004MNG-CF-005, CG-003, CZ-003</v>
          </cell>
          <cell r="G479" t="str">
            <v>MNG-MBN-001772</v>
          </cell>
        </row>
        <row r="480">
          <cell r="F480" t="str">
            <v>2004MNG-CF-005, CG-003, CZ-003</v>
          </cell>
          <cell r="G480" t="str">
            <v>MNG-MBN-001797</v>
          </cell>
        </row>
        <row r="481">
          <cell r="F481" t="str">
            <v>2004MNG-CF-005, CG-003, CZ-003</v>
          </cell>
          <cell r="G481" t="str">
            <v>MNG-MBN-001798</v>
          </cell>
        </row>
        <row r="482">
          <cell r="F482" t="str">
            <v>2004MNG-CF-005, CG-003, CZ-003</v>
          </cell>
          <cell r="G482" t="str">
            <v>MNG-MBN-001822</v>
          </cell>
        </row>
        <row r="483">
          <cell r="F483" t="str">
            <v>2004MNG-PB-006, 007, 008, 009, 010</v>
          </cell>
          <cell r="G483" t="str">
            <v>MNG-MBN-001826</v>
          </cell>
        </row>
        <row r="484">
          <cell r="F484" t="str">
            <v>2004MNG-CF-005, CG-003, CZ-003</v>
          </cell>
          <cell r="G484" t="str">
            <v>MNG-MBN-001838</v>
          </cell>
        </row>
        <row r="485">
          <cell r="F485" t="str">
            <v>2004MNG-CR-008</v>
          </cell>
          <cell r="G485" t="str">
            <v>MNG-MBN-001839</v>
          </cell>
        </row>
        <row r="486">
          <cell r="F486" t="str">
            <v>2004MNG-CF-005, CG-003, CZ-003</v>
          </cell>
          <cell r="G486" t="str">
            <v>MNG-MBN-001851</v>
          </cell>
        </row>
        <row r="487">
          <cell r="F487" t="str">
            <v>2004MNG-CF-005, CG-003, CZ-003</v>
          </cell>
          <cell r="G487" t="str">
            <v>MNG-MBN-001853</v>
          </cell>
        </row>
        <row r="488">
          <cell r="F488" t="str">
            <v>2004MNG-CF-005, CG-003, CZ-003</v>
          </cell>
          <cell r="G488" t="str">
            <v>MNG-MBN-001856</v>
          </cell>
        </row>
        <row r="489">
          <cell r="F489" t="str">
            <v>2005MNG-DR-004</v>
          </cell>
          <cell r="G489" t="str">
            <v>MNG-MBN-001866</v>
          </cell>
        </row>
        <row r="490">
          <cell r="F490" t="str">
            <v>2005MNG-RY-003</v>
          </cell>
          <cell r="G490" t="str">
            <v>MNG-MBN-001894</v>
          </cell>
        </row>
        <row r="491">
          <cell r="F491" t="str">
            <v>2004MNG-GG-001, 002, 003, 004, 005, 009, 010</v>
          </cell>
          <cell r="G491" t="str">
            <v>MNG-MET-000088</v>
          </cell>
        </row>
        <row r="492">
          <cell r="F492" t="str">
            <v>2004MNG-RY-502</v>
          </cell>
          <cell r="G492" t="str">
            <v>MNG-RYT-000001</v>
          </cell>
        </row>
        <row r="493">
          <cell r="F493" t="str">
            <v>2004MNG-DD-001</v>
          </cell>
          <cell r="G493" t="str">
            <v>MNG-SRG-000306</v>
          </cell>
        </row>
        <row r="494">
          <cell r="F494" t="str">
            <v>2004MNG-RJ-001</v>
          </cell>
          <cell r="G494" t="str">
            <v>MNG-SRG-000307</v>
          </cell>
        </row>
        <row r="495">
          <cell r="F495" t="str">
            <v>2004MNG-PR-002</v>
          </cell>
          <cell r="G495" t="str">
            <v>MNG-SRG-000313</v>
          </cell>
        </row>
        <row r="496">
          <cell r="F496" t="str">
            <v>2004MNG-PR-002</v>
          </cell>
          <cell r="G496" t="str">
            <v>MNG-SRG-000314</v>
          </cell>
        </row>
        <row r="497">
          <cell r="F497" t="str">
            <v>2005MNG-CA-003</v>
          </cell>
          <cell r="G497" t="str">
            <v>MNG-BUR-001827</v>
          </cell>
        </row>
        <row r="498">
          <cell r="F498" t="str">
            <v>2005MNG-CW-003</v>
          </cell>
          <cell r="G498" t="str">
            <v>MNG-CWE-000002</v>
          </cell>
        </row>
        <row r="499">
          <cell r="F499" t="str">
            <v>2005MNG-CW-006</v>
          </cell>
          <cell r="G499" t="str">
            <v>MNG-CWH-000002</v>
          </cell>
        </row>
        <row r="500">
          <cell r="F500" t="str">
            <v>2004MNG-DW-500</v>
          </cell>
          <cell r="G500" t="str">
            <v>MNG-DWA-000001</v>
          </cell>
        </row>
        <row r="501">
          <cell r="F501" t="str">
            <v>2004MNG-GG-001, 002, 003, 004, 005, 009, 010</v>
          </cell>
          <cell r="G501" t="str">
            <v>MNG-MET-000089</v>
          </cell>
        </row>
        <row r="502">
          <cell r="F502" t="str">
            <v>2004MNG-RZ-503</v>
          </cell>
          <cell r="G502" t="str">
            <v>MNG-RZC-000001</v>
          </cell>
        </row>
        <row r="503">
          <cell r="F503" t="str">
            <v>2004MNG-RZ-PW0</v>
          </cell>
          <cell r="G503" t="str">
            <v>MNG-RZH-000002</v>
          </cell>
        </row>
        <row r="504">
          <cell r="F504" t="str">
            <v>2004MNG-RA-001:004,008:021,026</v>
          </cell>
          <cell r="G504" t="str">
            <v>MNG-SRG-000270</v>
          </cell>
        </row>
        <row r="505">
          <cell r="F505" t="str">
            <v>2004MNG-RA-001:004,008:021,026</v>
          </cell>
          <cell r="G505" t="str">
            <v>MNG-SRG-000279</v>
          </cell>
        </row>
        <row r="506">
          <cell r="F506" t="str">
            <v>2004MNG-RA-001:004,008:021,026</v>
          </cell>
          <cell r="G506" t="str">
            <v>MNG-SRG-000305</v>
          </cell>
        </row>
        <row r="507">
          <cell r="F507" t="str">
            <v>2004MNG-CZ-005, 006</v>
          </cell>
          <cell r="G507" t="str">
            <v>MNG-MBN-001861</v>
          </cell>
        </row>
        <row r="509">
          <cell r="F509" t="str">
            <v>2005MNG-CG-002</v>
          </cell>
          <cell r="G509" t="str">
            <v>MNG-BUR-001883</v>
          </cell>
        </row>
        <row r="510">
          <cell r="F510" t="str">
            <v>2005MNG-CW-012</v>
          </cell>
          <cell r="G510" t="str">
            <v>MNG-BUR-001891</v>
          </cell>
        </row>
        <row r="511">
          <cell r="F511" t="str">
            <v>2005MNG-CF-002</v>
          </cell>
          <cell r="G511" t="str">
            <v>MNG-BUR-001894</v>
          </cell>
        </row>
        <row r="512">
          <cell r="F512" t="str">
            <v>2005MNG-CZ-002</v>
          </cell>
          <cell r="G512" t="str">
            <v>MNG-BUR-001916</v>
          </cell>
        </row>
        <row r="513">
          <cell r="F513" t="str">
            <v>2005MNG-CF-002</v>
          </cell>
          <cell r="G513" t="str">
            <v>MNG-BUR-001919</v>
          </cell>
        </row>
        <row r="514">
          <cell r="F514" t="str">
            <v>2005MNG-CG-002</v>
          </cell>
          <cell r="G514" t="str">
            <v>MNG-BUR-001924</v>
          </cell>
        </row>
        <row r="515">
          <cell r="F515" t="str">
            <v>2005MNG-CG-002</v>
          </cell>
          <cell r="G515" t="str">
            <v>MNG-BUR-001931</v>
          </cell>
        </row>
        <row r="516">
          <cell r="F516" t="str">
            <v>2005MNG-CZ-002</v>
          </cell>
          <cell r="G516" t="str">
            <v>MNG-BUR-001942</v>
          </cell>
        </row>
        <row r="517">
          <cell r="F517" t="str">
            <v>2005MNG-CZ-002</v>
          </cell>
          <cell r="G517" t="str">
            <v>MNG-BUR-001949</v>
          </cell>
        </row>
        <row r="518">
          <cell r="F518" t="str">
            <v>2005MNG-CF-002</v>
          </cell>
          <cell r="G518" t="str">
            <v>MNG-BUR-001950</v>
          </cell>
        </row>
        <row r="519">
          <cell r="F519" t="str">
            <v>2005MNG-CR-003</v>
          </cell>
          <cell r="G519" t="str">
            <v>MNG-BUR-001955</v>
          </cell>
        </row>
        <row r="520">
          <cell r="F520" t="str">
            <v>2005MNG-CA-001</v>
          </cell>
          <cell r="G520" t="str">
            <v>MNG-CAI-000002</v>
          </cell>
        </row>
        <row r="521">
          <cell r="F521" t="str">
            <v>2005MNG-CF-001</v>
          </cell>
          <cell r="G521" t="str">
            <v>MNG-CFA-000002</v>
          </cell>
        </row>
        <row r="522">
          <cell r="F522" t="str">
            <v>2005MNG-CF-003</v>
          </cell>
          <cell r="G522" t="str">
            <v>MNG-CFB-000002</v>
          </cell>
        </row>
        <row r="523">
          <cell r="F523" t="str">
            <v>2005MNG-CG-001</v>
          </cell>
          <cell r="G523" t="str">
            <v>MNG-CGA-000002</v>
          </cell>
        </row>
        <row r="524">
          <cell r="F524" t="str">
            <v>2005MNG-CG-003</v>
          </cell>
          <cell r="G524" t="str">
            <v>MNG-CGB-000002</v>
          </cell>
        </row>
        <row r="525">
          <cell r="F525" t="str">
            <v>2005MNG-CV-001</v>
          </cell>
          <cell r="G525" t="str">
            <v>MNG-CTM-000002</v>
          </cell>
        </row>
        <row r="526">
          <cell r="F526" t="str">
            <v>2005MNG-CV-001</v>
          </cell>
          <cell r="G526" t="str">
            <v>MNG-CVL-000002</v>
          </cell>
        </row>
        <row r="527">
          <cell r="F527" t="str">
            <v>2005MNG-CV-003</v>
          </cell>
          <cell r="G527" t="str">
            <v>MNG-CVS-000002</v>
          </cell>
        </row>
        <row r="528">
          <cell r="F528" t="str">
            <v>2005MNG-CW-001</v>
          </cell>
          <cell r="G528" t="str">
            <v>MNG-CWC-000002</v>
          </cell>
        </row>
        <row r="529">
          <cell r="F529" t="str">
            <v>2005MNG-CW-007</v>
          </cell>
          <cell r="G529" t="str">
            <v>MNG-CWL-000002</v>
          </cell>
        </row>
        <row r="530">
          <cell r="F530" t="str">
            <v>2005MNG-CW-009</v>
          </cell>
          <cell r="G530" t="str">
            <v>MNG-CWS-000002</v>
          </cell>
        </row>
        <row r="531">
          <cell r="F531" t="str">
            <v>2005MNG-CW-011</v>
          </cell>
          <cell r="G531" t="str">
            <v>MNG-CWT-000002</v>
          </cell>
        </row>
        <row r="532">
          <cell r="F532" t="str">
            <v>2005MNG-CZ-001</v>
          </cell>
          <cell r="G532" t="str">
            <v>MNG-CZA-000002</v>
          </cell>
        </row>
        <row r="533">
          <cell r="F533" t="str">
            <v>2005MNG-CZ-003</v>
          </cell>
          <cell r="G533" t="str">
            <v>MNG-CZB-000002</v>
          </cell>
        </row>
        <row r="534">
          <cell r="F534" t="str">
            <v>2005MNG-RA-003</v>
          </cell>
          <cell r="G534" t="str">
            <v>MNG-RAE-000002</v>
          </cell>
        </row>
        <row r="535">
          <cell r="F535" t="str">
            <v>2005MNG-RA-006</v>
          </cell>
          <cell r="G535" t="str">
            <v>MNG-RAH-000002</v>
          </cell>
        </row>
        <row r="536">
          <cell r="F536" t="str">
            <v>2005MNG-RA-008</v>
          </cell>
          <cell r="G536" t="str">
            <v>MNG-RAL-000002</v>
          </cell>
        </row>
        <row r="537">
          <cell r="F537" t="str">
            <v>2004MNG-RY-003</v>
          </cell>
          <cell r="G537" t="str">
            <v>MNG-RYP-000002</v>
          </cell>
        </row>
        <row r="538">
          <cell r="F538" t="str">
            <v>2005MNG-DF-001</v>
          </cell>
          <cell r="G538" t="str">
            <v>MNG-SRG-000316</v>
          </cell>
        </row>
        <row r="539">
          <cell r="F539" t="str">
            <v>2005MNG-DF-002</v>
          </cell>
          <cell r="G539" t="str">
            <v>MNG-SRG-000317</v>
          </cell>
        </row>
        <row r="540">
          <cell r="F540" t="str">
            <v>2005MNG-RJ-009</v>
          </cell>
          <cell r="G540" t="str">
            <v>MNG-SRG-000328</v>
          </cell>
        </row>
        <row r="541">
          <cell r="F541" t="str">
            <v>2005MNG-CF-002</v>
          </cell>
          <cell r="G541" t="str">
            <v>MNG-BUR-001512</v>
          </cell>
        </row>
        <row r="542">
          <cell r="F542" t="str">
            <v>2005MNG-RJ-033</v>
          </cell>
          <cell r="G542" t="str">
            <v>MNG-SRG-000333</v>
          </cell>
        </row>
        <row r="543">
          <cell r="F543" t="str">
            <v>2005MNG-RJ-034</v>
          </cell>
          <cell r="G543" t="str">
            <v>MNG-SRG-000334</v>
          </cell>
        </row>
        <row r="544">
          <cell r="F544" t="str">
            <v>2005MNG-CG-002</v>
          </cell>
          <cell r="G544" t="str">
            <v>MNG-BUR-001858</v>
          </cell>
        </row>
        <row r="545">
          <cell r="F545" t="str">
            <v>2005MNG-CZ-002</v>
          </cell>
          <cell r="G545" t="str">
            <v>MNG-BUR-001885</v>
          </cell>
        </row>
        <row r="546">
          <cell r="F546" t="str">
            <v>2005MNG-CG-002</v>
          </cell>
          <cell r="G546" t="str">
            <v>MNG-BUR-001920</v>
          </cell>
        </row>
        <row r="547">
          <cell r="F547" t="str">
            <v>2005MNG-CW-012</v>
          </cell>
          <cell r="G547" t="str">
            <v>MNG-BUR-001923</v>
          </cell>
        </row>
        <row r="548">
          <cell r="F548" t="str">
            <v>2005MNG-CA-003</v>
          </cell>
          <cell r="G548" t="str">
            <v>MNG-BUR-001983</v>
          </cell>
        </row>
        <row r="549">
          <cell r="F549" t="str">
            <v>2005MNG-CA-003</v>
          </cell>
          <cell r="G549" t="str">
            <v>MNG-BUR-001988</v>
          </cell>
        </row>
        <row r="550">
          <cell r="F550" t="str">
            <v>2005MNG-CZ-001</v>
          </cell>
          <cell r="G550" t="str">
            <v>MNG-MBN-001031</v>
          </cell>
        </row>
        <row r="551">
          <cell r="F551" t="str">
            <v>2005MNG-CG-002</v>
          </cell>
          <cell r="G551" t="str">
            <v>MNG-MBN-001789</v>
          </cell>
        </row>
        <row r="552">
          <cell r="F552" t="str">
            <v>2005MNG-CA-004</v>
          </cell>
          <cell r="G552" t="str">
            <v>MNG-MBN-001881</v>
          </cell>
        </row>
        <row r="553">
          <cell r="F553" t="str">
            <v>2005MNG-CW-014</v>
          </cell>
          <cell r="G553" t="str">
            <v>MNG-MBN-001892</v>
          </cell>
        </row>
        <row r="554">
          <cell r="F554" t="str">
            <v>2005MNG-RZ-003</v>
          </cell>
          <cell r="G554" t="str">
            <v>MNG-MBN-001915</v>
          </cell>
        </row>
      </sheetData>
      <sheetData sheetId="1" refreshError="1">
        <row r="1">
          <cell r="A1" t="str">
            <v>WBS</v>
          </cell>
          <cell r="B1" t="str">
            <v>Activity</v>
          </cell>
          <cell r="C1" t="str">
            <v>L1</v>
          </cell>
          <cell r="D1" t="str">
            <v>L1a</v>
          </cell>
          <cell r="E1" t="str">
            <v>L1b</v>
          </cell>
          <cell r="F1" t="str">
            <v>Build</v>
          </cell>
          <cell r="G1" t="str">
            <v>YTD Actual Total</v>
          </cell>
        </row>
        <row r="2">
          <cell r="A2" t="str">
            <v>MNG-BUR-000858</v>
          </cell>
          <cell r="B2" t="str">
            <v>CW</v>
          </cell>
          <cell r="C2" t="str">
            <v>C</v>
          </cell>
          <cell r="D2" t="str">
            <v>MNG</v>
          </cell>
          <cell r="E2" t="str">
            <v>BUR</v>
          </cell>
          <cell r="F2" t="str">
            <v>MNGBURCW</v>
          </cell>
          <cell r="G2">
            <v>0</v>
          </cell>
        </row>
        <row r="3">
          <cell r="A3" t="str">
            <v>MNG-BUR-000936</v>
          </cell>
          <cell r="B3" t="str">
            <v>CW</v>
          </cell>
          <cell r="C3" t="str">
            <v>C</v>
          </cell>
          <cell r="D3" t="str">
            <v>MNG</v>
          </cell>
          <cell r="E3" t="str">
            <v>BUR</v>
          </cell>
          <cell r="F3" t="str">
            <v>MNGBURCW</v>
          </cell>
          <cell r="G3">
            <v>0</v>
          </cell>
        </row>
        <row r="4">
          <cell r="A4" t="str">
            <v>MNG-BUR-000972</v>
          </cell>
          <cell r="B4" t="str">
            <v>CZ</v>
          </cell>
          <cell r="C4" t="str">
            <v>C</v>
          </cell>
          <cell r="D4" t="str">
            <v>MNG</v>
          </cell>
          <cell r="E4" t="str">
            <v>BUR</v>
          </cell>
          <cell r="F4" t="str">
            <v>MNGBURCZ</v>
          </cell>
          <cell r="G4">
            <v>0</v>
          </cell>
        </row>
        <row r="5">
          <cell r="A5" t="str">
            <v>MNG-BUR-001067</v>
          </cell>
          <cell r="B5" t="str">
            <v>CZ</v>
          </cell>
          <cell r="C5" t="str">
            <v>C</v>
          </cell>
          <cell r="D5" t="str">
            <v>MNG</v>
          </cell>
          <cell r="E5" t="str">
            <v>BUR</v>
          </cell>
          <cell r="F5" t="str">
            <v>MNGBURCZ</v>
          </cell>
          <cell r="G5">
            <v>0</v>
          </cell>
        </row>
        <row r="6">
          <cell r="A6" t="str">
            <v>MNG-BUR-001072</v>
          </cell>
          <cell r="B6" t="str">
            <v>CW</v>
          </cell>
          <cell r="C6" t="str">
            <v>C</v>
          </cell>
          <cell r="D6" t="str">
            <v>MNG</v>
          </cell>
          <cell r="E6" t="str">
            <v>BUR</v>
          </cell>
          <cell r="F6" t="str">
            <v>MNGBURCW</v>
          </cell>
          <cell r="G6">
            <v>0</v>
          </cell>
        </row>
        <row r="7">
          <cell r="A7" t="str">
            <v>MNG-BUR-001123</v>
          </cell>
          <cell r="B7" t="str">
            <v>CW</v>
          </cell>
          <cell r="C7" t="str">
            <v>C</v>
          </cell>
          <cell r="D7" t="str">
            <v>MNG</v>
          </cell>
          <cell r="E7" t="str">
            <v>BUR</v>
          </cell>
          <cell r="F7" t="str">
            <v>MNGBURCW</v>
          </cell>
          <cell r="G7">
            <v>0</v>
          </cell>
        </row>
        <row r="8">
          <cell r="A8" t="str">
            <v>MNG-BUR-001237</v>
          </cell>
          <cell r="B8" t="str">
            <v>CW</v>
          </cell>
          <cell r="C8" t="str">
            <v>C</v>
          </cell>
          <cell r="D8" t="str">
            <v>MNG</v>
          </cell>
          <cell r="E8" t="str">
            <v>BUR</v>
          </cell>
          <cell r="F8" t="str">
            <v>MNGBURCW</v>
          </cell>
          <cell r="G8">
            <v>0</v>
          </cell>
        </row>
        <row r="9">
          <cell r="A9" t="str">
            <v>MNG-BUR-001239</v>
          </cell>
          <cell r="B9" t="str">
            <v>CW</v>
          </cell>
          <cell r="C9" t="str">
            <v>C</v>
          </cell>
          <cell r="D9" t="str">
            <v>MNG</v>
          </cell>
          <cell r="E9" t="str">
            <v>BUR</v>
          </cell>
          <cell r="F9" t="str">
            <v>MNGBURCW</v>
          </cell>
          <cell r="G9">
            <v>0</v>
          </cell>
        </row>
        <row r="10">
          <cell r="A10" t="str">
            <v>MNG-BUR-001286</v>
          </cell>
          <cell r="B10" t="str">
            <v>CR</v>
          </cell>
          <cell r="C10" t="str">
            <v>C</v>
          </cell>
          <cell r="D10" t="str">
            <v>MNG</v>
          </cell>
          <cell r="E10" t="str">
            <v>BUR</v>
          </cell>
          <cell r="F10" t="str">
            <v>MNGBURCR</v>
          </cell>
          <cell r="G10">
            <v>0</v>
          </cell>
        </row>
        <row r="11">
          <cell r="A11" t="str">
            <v>MNG-BUR-001289</v>
          </cell>
          <cell r="B11" t="str">
            <v>CW</v>
          </cell>
          <cell r="C11" t="str">
            <v>C</v>
          </cell>
          <cell r="D11" t="str">
            <v>MNG</v>
          </cell>
          <cell r="E11" t="str">
            <v>BUR</v>
          </cell>
          <cell r="F11" t="str">
            <v>MNGBURCW</v>
          </cell>
          <cell r="G11">
            <v>0</v>
          </cell>
        </row>
        <row r="12">
          <cell r="A12" t="str">
            <v>MNG-BUR-001306</v>
          </cell>
          <cell r="B12" t="str">
            <v>CA</v>
          </cell>
          <cell r="C12" t="str">
            <v>C</v>
          </cell>
          <cell r="D12" t="str">
            <v>MNG</v>
          </cell>
          <cell r="E12" t="str">
            <v>BUR</v>
          </cell>
          <cell r="F12" t="str">
            <v>MNGBURCA</v>
          </cell>
          <cell r="G12">
            <v>0</v>
          </cell>
        </row>
        <row r="13">
          <cell r="A13" t="str">
            <v>MNG-BUR-001326</v>
          </cell>
          <cell r="B13" t="str">
            <v>CR</v>
          </cell>
          <cell r="C13" t="str">
            <v>C</v>
          </cell>
          <cell r="D13" t="str">
            <v>MNG</v>
          </cell>
          <cell r="E13" t="str">
            <v>BUR</v>
          </cell>
          <cell r="F13" t="str">
            <v>MNGBURCR</v>
          </cell>
          <cell r="G13">
            <v>0</v>
          </cell>
        </row>
        <row r="14">
          <cell r="A14" t="str">
            <v>MNG-BUR-001331</v>
          </cell>
          <cell r="B14" t="str">
            <v>CR</v>
          </cell>
          <cell r="C14" t="str">
            <v>C</v>
          </cell>
          <cell r="D14" t="str">
            <v>MNG</v>
          </cell>
          <cell r="E14" t="str">
            <v>BUR</v>
          </cell>
          <cell r="F14" t="str">
            <v>MNGBURCR</v>
          </cell>
          <cell r="G14">
            <v>0</v>
          </cell>
        </row>
        <row r="15">
          <cell r="A15" t="str">
            <v>MNG-BUR-001332</v>
          </cell>
          <cell r="B15" t="str">
            <v>CZ</v>
          </cell>
          <cell r="C15" t="str">
            <v>C</v>
          </cell>
          <cell r="D15" t="str">
            <v>MNG</v>
          </cell>
          <cell r="E15" t="str">
            <v>BUR</v>
          </cell>
          <cell r="F15" t="str">
            <v>MNGBURCZ</v>
          </cell>
          <cell r="G15">
            <v>0</v>
          </cell>
        </row>
        <row r="16">
          <cell r="A16" t="str">
            <v>MNG-BUR-001362</v>
          </cell>
          <cell r="B16" t="str">
            <v>CA</v>
          </cell>
          <cell r="C16" t="str">
            <v>C</v>
          </cell>
          <cell r="D16" t="str">
            <v>MNG</v>
          </cell>
          <cell r="E16" t="str">
            <v>BUR</v>
          </cell>
          <cell r="F16" t="str">
            <v>MNGBURCA</v>
          </cell>
          <cell r="G16">
            <v>0</v>
          </cell>
        </row>
        <row r="17">
          <cell r="A17" t="str">
            <v>MNG-BUR-001379</v>
          </cell>
          <cell r="B17" t="str">
            <v>CF</v>
          </cell>
          <cell r="C17" t="str">
            <v>C</v>
          </cell>
          <cell r="D17" t="str">
            <v>MNG</v>
          </cell>
          <cell r="E17" t="str">
            <v>BUR</v>
          </cell>
          <cell r="F17" t="str">
            <v>MNGBURCF</v>
          </cell>
          <cell r="G17">
            <v>0</v>
          </cell>
        </row>
        <row r="18">
          <cell r="A18" t="str">
            <v>MNG-BUR-001386</v>
          </cell>
          <cell r="B18" t="str">
            <v>CF</v>
          </cell>
          <cell r="C18" t="str">
            <v>C</v>
          </cell>
          <cell r="D18" t="str">
            <v>MNG</v>
          </cell>
          <cell r="E18" t="str">
            <v>BUR</v>
          </cell>
          <cell r="F18" t="str">
            <v>MNGBURCF</v>
          </cell>
          <cell r="G18">
            <v>0</v>
          </cell>
        </row>
        <row r="19">
          <cell r="A19" t="str">
            <v>MNG-BUR-001392</v>
          </cell>
          <cell r="B19" t="str">
            <v>CZ</v>
          </cell>
          <cell r="C19" t="str">
            <v>C</v>
          </cell>
          <cell r="D19" t="str">
            <v>MNG</v>
          </cell>
          <cell r="E19" t="str">
            <v>BUR</v>
          </cell>
          <cell r="F19" t="str">
            <v>MNGBURCZ</v>
          </cell>
          <cell r="G19">
            <v>0</v>
          </cell>
        </row>
        <row r="20">
          <cell r="A20" t="str">
            <v>MNG-BUR-001393</v>
          </cell>
          <cell r="B20" t="str">
            <v>RG</v>
          </cell>
          <cell r="C20" t="str">
            <v>R</v>
          </cell>
          <cell r="D20" t="str">
            <v>MNG</v>
          </cell>
          <cell r="E20" t="str">
            <v>BUR</v>
          </cell>
          <cell r="F20" t="str">
            <v>MNGBURRG</v>
          </cell>
          <cell r="G20">
            <v>0</v>
          </cell>
        </row>
        <row r="21">
          <cell r="A21" t="str">
            <v>MNG-BUR-001408</v>
          </cell>
          <cell r="B21" t="str">
            <v>CZ</v>
          </cell>
          <cell r="C21" t="str">
            <v>C</v>
          </cell>
          <cell r="D21" t="str">
            <v>MNG</v>
          </cell>
          <cell r="E21" t="str">
            <v>BUR</v>
          </cell>
          <cell r="F21" t="str">
            <v>MNGBURCZ</v>
          </cell>
          <cell r="G21">
            <v>0</v>
          </cell>
        </row>
        <row r="22">
          <cell r="A22" t="str">
            <v>MNG-BUR-001414</v>
          </cell>
          <cell r="B22" t="str">
            <v>CZ</v>
          </cell>
          <cell r="C22" t="str">
            <v>C</v>
          </cell>
          <cell r="D22" t="str">
            <v>MNG</v>
          </cell>
          <cell r="E22" t="str">
            <v>BUR</v>
          </cell>
          <cell r="F22" t="str">
            <v>MNGBURCZ</v>
          </cell>
          <cell r="G22">
            <v>0</v>
          </cell>
        </row>
        <row r="23">
          <cell r="A23" t="str">
            <v>MNG-BUR-001417</v>
          </cell>
          <cell r="B23" t="str">
            <v>CA</v>
          </cell>
          <cell r="C23" t="str">
            <v>C</v>
          </cell>
          <cell r="D23" t="str">
            <v>MNG</v>
          </cell>
          <cell r="E23" t="str">
            <v>BUR</v>
          </cell>
          <cell r="F23" t="str">
            <v>MNGBURCA</v>
          </cell>
          <cell r="G23">
            <v>0</v>
          </cell>
        </row>
        <row r="24">
          <cell r="A24" t="str">
            <v>MNG-BUR-001446</v>
          </cell>
          <cell r="B24" t="str">
            <v>CW</v>
          </cell>
          <cell r="C24" t="str">
            <v>C</v>
          </cell>
          <cell r="D24" t="str">
            <v>MNG</v>
          </cell>
          <cell r="E24" t="str">
            <v>BUR</v>
          </cell>
          <cell r="F24" t="str">
            <v>MNGBURCW</v>
          </cell>
          <cell r="G24">
            <v>0</v>
          </cell>
        </row>
        <row r="25">
          <cell r="A25" t="str">
            <v>MNG-BUR-001448</v>
          </cell>
          <cell r="B25" t="str">
            <v>CW</v>
          </cell>
          <cell r="C25" t="str">
            <v>C</v>
          </cell>
          <cell r="D25" t="str">
            <v>MNG</v>
          </cell>
          <cell r="E25" t="str">
            <v>BUR</v>
          </cell>
          <cell r="F25" t="str">
            <v>MNGBURCW</v>
          </cell>
          <cell r="G25">
            <v>0</v>
          </cell>
        </row>
        <row r="26">
          <cell r="A26" t="str">
            <v>MNG-BUR-001451</v>
          </cell>
          <cell r="B26" t="str">
            <v>CA</v>
          </cell>
          <cell r="C26" t="str">
            <v>C</v>
          </cell>
          <cell r="D26" t="str">
            <v>MNG</v>
          </cell>
          <cell r="E26" t="str">
            <v>BUR</v>
          </cell>
          <cell r="F26" t="str">
            <v>MNGBURCA</v>
          </cell>
          <cell r="G26">
            <v>0</v>
          </cell>
        </row>
        <row r="27">
          <cell r="A27" t="str">
            <v>MNG-BUR-001463</v>
          </cell>
          <cell r="B27" t="str">
            <v>CZ</v>
          </cell>
          <cell r="C27" t="str">
            <v>C</v>
          </cell>
          <cell r="D27" t="str">
            <v>MNG</v>
          </cell>
          <cell r="E27" t="str">
            <v>BUR</v>
          </cell>
          <cell r="F27" t="str">
            <v>MNGBURCZ</v>
          </cell>
          <cell r="G27">
            <v>0</v>
          </cell>
        </row>
        <row r="28">
          <cell r="A28" t="str">
            <v>MNG-BUR-001465</v>
          </cell>
          <cell r="B28" t="str">
            <v>CZ</v>
          </cell>
          <cell r="C28" t="str">
            <v>C</v>
          </cell>
          <cell r="D28" t="str">
            <v>MNG</v>
          </cell>
          <cell r="E28" t="str">
            <v>BUR</v>
          </cell>
          <cell r="F28" t="str">
            <v>MNGBURCZ</v>
          </cell>
          <cell r="G28">
            <v>0</v>
          </cell>
        </row>
        <row r="29">
          <cell r="A29" t="str">
            <v>MNG-BUR-001474</v>
          </cell>
          <cell r="B29" t="str">
            <v>CR</v>
          </cell>
          <cell r="C29" t="str">
            <v>C</v>
          </cell>
          <cell r="D29" t="str">
            <v>MNG</v>
          </cell>
          <cell r="E29" t="str">
            <v>BUR</v>
          </cell>
          <cell r="F29" t="str">
            <v>MNGBURCR</v>
          </cell>
          <cell r="G29">
            <v>0</v>
          </cell>
        </row>
        <row r="30">
          <cell r="A30" t="str">
            <v>MNG-BUR-001479</v>
          </cell>
          <cell r="B30" t="str">
            <v>CW</v>
          </cell>
          <cell r="C30" t="str">
            <v>C</v>
          </cell>
          <cell r="D30" t="str">
            <v>MNG</v>
          </cell>
          <cell r="E30" t="str">
            <v>BUR</v>
          </cell>
          <cell r="F30" t="str">
            <v>MNGBURCW</v>
          </cell>
          <cell r="G30">
            <v>0</v>
          </cell>
        </row>
        <row r="31">
          <cell r="A31" t="str">
            <v>MNG-BUR-001483</v>
          </cell>
          <cell r="B31" t="str">
            <v>CA</v>
          </cell>
          <cell r="C31" t="str">
            <v>C</v>
          </cell>
          <cell r="D31" t="str">
            <v>MNG</v>
          </cell>
          <cell r="E31" t="str">
            <v>BUR</v>
          </cell>
          <cell r="F31" t="str">
            <v>MNGBURCA</v>
          </cell>
          <cell r="G31">
            <v>0</v>
          </cell>
        </row>
        <row r="32">
          <cell r="A32" t="str">
            <v>MNG-BUR-001484</v>
          </cell>
          <cell r="B32" t="str">
            <v>CW</v>
          </cell>
          <cell r="C32" t="str">
            <v>C</v>
          </cell>
          <cell r="D32" t="str">
            <v>MNG</v>
          </cell>
          <cell r="E32" t="str">
            <v>BUR</v>
          </cell>
          <cell r="F32" t="str">
            <v>MNGBURCW</v>
          </cell>
          <cell r="G32">
            <v>0</v>
          </cell>
        </row>
        <row r="33">
          <cell r="A33" t="str">
            <v>MNG-BUR-001500</v>
          </cell>
          <cell r="B33" t="str">
            <v>CF</v>
          </cell>
          <cell r="C33" t="str">
            <v>C</v>
          </cell>
          <cell r="D33" t="str">
            <v>MNG</v>
          </cell>
          <cell r="E33" t="str">
            <v>BUR</v>
          </cell>
          <cell r="F33" t="str">
            <v>MNGBURCF</v>
          </cell>
          <cell r="G33">
            <v>0</v>
          </cell>
        </row>
        <row r="34">
          <cell r="A34" t="str">
            <v>MNG-BUR-001502</v>
          </cell>
          <cell r="B34" t="str">
            <v>CW</v>
          </cell>
          <cell r="C34" t="str">
            <v>C</v>
          </cell>
          <cell r="D34" t="str">
            <v>MNG</v>
          </cell>
          <cell r="E34" t="str">
            <v>BUR</v>
          </cell>
          <cell r="F34" t="str">
            <v>MNGBURCW</v>
          </cell>
          <cell r="G34">
            <v>0</v>
          </cell>
        </row>
        <row r="35">
          <cell r="A35" t="str">
            <v>MNG-BUR-001503</v>
          </cell>
          <cell r="B35" t="str">
            <v>CR</v>
          </cell>
          <cell r="C35" t="str">
            <v>C</v>
          </cell>
          <cell r="D35" t="str">
            <v>MNG</v>
          </cell>
          <cell r="E35" t="str">
            <v>BUR</v>
          </cell>
          <cell r="F35" t="str">
            <v>MNGBURCR</v>
          </cell>
          <cell r="G35">
            <v>0</v>
          </cell>
        </row>
        <row r="36">
          <cell r="A36" t="str">
            <v>MNG-BUR-001506</v>
          </cell>
          <cell r="B36" t="str">
            <v>CG</v>
          </cell>
          <cell r="C36" t="str">
            <v>C</v>
          </cell>
          <cell r="D36" t="str">
            <v>MNG</v>
          </cell>
          <cell r="E36" t="str">
            <v>BUR</v>
          </cell>
          <cell r="F36" t="str">
            <v>MNGBURCG</v>
          </cell>
          <cell r="G36">
            <v>0</v>
          </cell>
        </row>
        <row r="37">
          <cell r="A37" t="str">
            <v>MNG-BUR-001511</v>
          </cell>
          <cell r="B37" t="str">
            <v>CW</v>
          </cell>
          <cell r="C37" t="str">
            <v>C</v>
          </cell>
          <cell r="D37" t="str">
            <v>MNG</v>
          </cell>
          <cell r="E37" t="str">
            <v>BUR</v>
          </cell>
          <cell r="F37" t="str">
            <v>MNGBURCW</v>
          </cell>
          <cell r="G37">
            <v>0</v>
          </cell>
        </row>
        <row r="38">
          <cell r="A38" t="str">
            <v>MNG-BUR-001512</v>
          </cell>
          <cell r="B38" t="str">
            <v>CF</v>
          </cell>
          <cell r="C38" t="str">
            <v>C</v>
          </cell>
          <cell r="D38" t="str">
            <v>MNG</v>
          </cell>
          <cell r="E38" t="str">
            <v>BUR</v>
          </cell>
          <cell r="F38" t="str">
            <v>MNGBURCF</v>
          </cell>
          <cell r="G38">
            <v>0</v>
          </cell>
        </row>
        <row r="39">
          <cell r="A39" t="str">
            <v>MNG-BUR-001514</v>
          </cell>
          <cell r="B39" t="str">
            <v>CZ</v>
          </cell>
          <cell r="C39" t="str">
            <v>C</v>
          </cell>
          <cell r="D39" t="str">
            <v>MNG</v>
          </cell>
          <cell r="E39" t="str">
            <v>BUR</v>
          </cell>
          <cell r="F39" t="str">
            <v>MNGBURCZ</v>
          </cell>
          <cell r="G39">
            <v>0</v>
          </cell>
        </row>
        <row r="40">
          <cell r="A40" t="str">
            <v>MNG-BUR-001515</v>
          </cell>
          <cell r="B40" t="str">
            <v>CW</v>
          </cell>
          <cell r="C40" t="str">
            <v>C</v>
          </cell>
          <cell r="D40" t="str">
            <v>MNG</v>
          </cell>
          <cell r="E40" t="str">
            <v>BUR</v>
          </cell>
          <cell r="F40" t="str">
            <v>MNGBURCW</v>
          </cell>
          <cell r="G40">
            <v>0</v>
          </cell>
        </row>
        <row r="41">
          <cell r="A41" t="str">
            <v>MNG-BUR-001536</v>
          </cell>
          <cell r="B41" t="str">
            <v>CW</v>
          </cell>
          <cell r="C41" t="str">
            <v>C</v>
          </cell>
          <cell r="D41" t="str">
            <v>MNG</v>
          </cell>
          <cell r="E41" t="str">
            <v>BUR</v>
          </cell>
          <cell r="F41" t="str">
            <v>MNGBURCW</v>
          </cell>
          <cell r="G41">
            <v>0</v>
          </cell>
        </row>
        <row r="42">
          <cell r="A42" t="str">
            <v>MNG-BUR-001540</v>
          </cell>
          <cell r="B42" t="str">
            <v>CF</v>
          </cell>
          <cell r="C42" t="str">
            <v>C</v>
          </cell>
          <cell r="D42" t="str">
            <v>MNG</v>
          </cell>
          <cell r="E42" t="str">
            <v>BUR</v>
          </cell>
          <cell r="F42" t="str">
            <v>MNGBURCF</v>
          </cell>
          <cell r="G42">
            <v>0</v>
          </cell>
        </row>
        <row r="43">
          <cell r="A43" t="str">
            <v>MNG-BUR-001541</v>
          </cell>
          <cell r="B43" t="str">
            <v>CA</v>
          </cell>
          <cell r="C43" t="str">
            <v>C</v>
          </cell>
          <cell r="D43" t="str">
            <v>MNG</v>
          </cell>
          <cell r="E43" t="str">
            <v>BUR</v>
          </cell>
          <cell r="F43" t="str">
            <v>MNGBURCA</v>
          </cell>
          <cell r="G43">
            <v>9000</v>
          </cell>
        </row>
        <row r="44">
          <cell r="A44" t="str">
            <v>MNG-BUR-001547</v>
          </cell>
          <cell r="B44" t="str">
            <v>CZ</v>
          </cell>
          <cell r="C44" t="str">
            <v>C</v>
          </cell>
          <cell r="D44" t="str">
            <v>MNG</v>
          </cell>
          <cell r="E44" t="str">
            <v>BUR</v>
          </cell>
          <cell r="F44" t="str">
            <v>MNGBURCZ</v>
          </cell>
          <cell r="G44">
            <v>0</v>
          </cell>
        </row>
        <row r="45">
          <cell r="A45" t="str">
            <v>MNG-BUR-001554</v>
          </cell>
          <cell r="B45" t="str">
            <v>CF</v>
          </cell>
          <cell r="C45" t="str">
            <v>C</v>
          </cell>
          <cell r="D45" t="str">
            <v>MNG</v>
          </cell>
          <cell r="E45" t="str">
            <v>BUR</v>
          </cell>
          <cell r="F45" t="str">
            <v>MNGBURCF</v>
          </cell>
          <cell r="G45">
            <v>0</v>
          </cell>
        </row>
        <row r="46">
          <cell r="A46" t="str">
            <v>MNG-BUR-001557</v>
          </cell>
          <cell r="B46" t="str">
            <v>CW</v>
          </cell>
          <cell r="C46" t="str">
            <v>C</v>
          </cell>
          <cell r="D46" t="str">
            <v>MNG</v>
          </cell>
          <cell r="E46" t="str">
            <v>BUR</v>
          </cell>
          <cell r="F46" t="str">
            <v>MNGBURCW</v>
          </cell>
          <cell r="G46">
            <v>0</v>
          </cell>
        </row>
        <row r="47">
          <cell r="A47" t="str">
            <v>MNG-BUR-001567</v>
          </cell>
          <cell r="B47" t="str">
            <v>CG</v>
          </cell>
          <cell r="C47" t="str">
            <v>C</v>
          </cell>
          <cell r="D47" t="str">
            <v>MNG</v>
          </cell>
          <cell r="E47" t="str">
            <v>BUR</v>
          </cell>
          <cell r="F47" t="str">
            <v>MNGBURCG</v>
          </cell>
          <cell r="G47">
            <v>0</v>
          </cell>
        </row>
        <row r="48">
          <cell r="A48" t="str">
            <v>MNG-BUR-001570</v>
          </cell>
          <cell r="B48" t="str">
            <v>CG</v>
          </cell>
          <cell r="C48" t="str">
            <v>C</v>
          </cell>
          <cell r="D48" t="str">
            <v>MNG</v>
          </cell>
          <cell r="E48" t="str">
            <v>BUR</v>
          </cell>
          <cell r="F48" t="str">
            <v>MNGBURCG</v>
          </cell>
          <cell r="G48">
            <v>0</v>
          </cell>
        </row>
        <row r="49">
          <cell r="A49" t="str">
            <v>MNG-BUR-001571</v>
          </cell>
          <cell r="B49" t="str">
            <v>CZ</v>
          </cell>
          <cell r="C49" t="str">
            <v>C</v>
          </cell>
          <cell r="D49" t="str">
            <v>MNG</v>
          </cell>
          <cell r="E49" t="str">
            <v>BUR</v>
          </cell>
          <cell r="F49" t="str">
            <v>MNGBURCZ</v>
          </cell>
          <cell r="G49">
            <v>0</v>
          </cell>
        </row>
        <row r="50">
          <cell r="A50" t="str">
            <v>MNG-BUR-001572</v>
          </cell>
          <cell r="B50" t="str">
            <v>CW</v>
          </cell>
          <cell r="C50" t="str">
            <v>C</v>
          </cell>
          <cell r="D50" t="str">
            <v>MNG</v>
          </cell>
          <cell r="E50" t="str">
            <v>BUR</v>
          </cell>
          <cell r="F50" t="str">
            <v>MNGBURCW</v>
          </cell>
          <cell r="G50">
            <v>0</v>
          </cell>
        </row>
        <row r="51">
          <cell r="A51" t="str">
            <v>MNG-BUR-001574</v>
          </cell>
          <cell r="B51" t="str">
            <v>CR</v>
          </cell>
          <cell r="C51" t="str">
            <v>C</v>
          </cell>
          <cell r="D51" t="str">
            <v>MNG</v>
          </cell>
          <cell r="E51" t="str">
            <v>BUR</v>
          </cell>
          <cell r="F51" t="str">
            <v>MNGBURCR</v>
          </cell>
          <cell r="G51">
            <v>0</v>
          </cell>
        </row>
        <row r="52">
          <cell r="A52" t="str">
            <v>MNG-BUR-001578</v>
          </cell>
          <cell r="B52" t="str">
            <v>CZ</v>
          </cell>
          <cell r="C52" t="str">
            <v>C</v>
          </cell>
          <cell r="D52" t="str">
            <v>MNG</v>
          </cell>
          <cell r="E52" t="str">
            <v>BUR</v>
          </cell>
          <cell r="F52" t="str">
            <v>MNGBURCZ</v>
          </cell>
          <cell r="G52">
            <v>0</v>
          </cell>
        </row>
        <row r="53">
          <cell r="A53" t="str">
            <v>MNG-BUR-001579</v>
          </cell>
          <cell r="B53" t="str">
            <v>CG</v>
          </cell>
          <cell r="C53" t="str">
            <v>C</v>
          </cell>
          <cell r="D53" t="str">
            <v>MNG</v>
          </cell>
          <cell r="E53" t="str">
            <v>BUR</v>
          </cell>
          <cell r="F53" t="str">
            <v>MNGBURCG</v>
          </cell>
          <cell r="G53">
            <v>0</v>
          </cell>
        </row>
        <row r="54">
          <cell r="A54" t="str">
            <v>MNG-BUR-001590</v>
          </cell>
          <cell r="B54" t="str">
            <v>DR</v>
          </cell>
          <cell r="C54" t="str">
            <v>D</v>
          </cell>
          <cell r="D54" t="str">
            <v>MNG</v>
          </cell>
          <cell r="E54" t="str">
            <v>FIX</v>
          </cell>
          <cell r="F54" t="str">
            <v>MNGBURDR</v>
          </cell>
          <cell r="G54">
            <v>0</v>
          </cell>
        </row>
        <row r="55">
          <cell r="A55" t="str">
            <v>MNG-BUR-001591</v>
          </cell>
          <cell r="B55" t="str">
            <v>CW</v>
          </cell>
          <cell r="C55" t="str">
            <v>C</v>
          </cell>
          <cell r="D55" t="str">
            <v>MNG</v>
          </cell>
          <cell r="E55" t="str">
            <v>BUR</v>
          </cell>
          <cell r="F55" t="str">
            <v>MNGBURCW</v>
          </cell>
          <cell r="G55">
            <v>0</v>
          </cell>
        </row>
        <row r="56">
          <cell r="A56" t="str">
            <v>MNG-BUR-001592</v>
          </cell>
          <cell r="B56" t="str">
            <v>DR</v>
          </cell>
          <cell r="C56" t="str">
            <v>D</v>
          </cell>
          <cell r="D56" t="str">
            <v>MNG</v>
          </cell>
          <cell r="E56" t="str">
            <v>FIX</v>
          </cell>
          <cell r="F56" t="str">
            <v>MNGBURDR</v>
          </cell>
          <cell r="G56">
            <v>0</v>
          </cell>
        </row>
        <row r="57">
          <cell r="A57" t="str">
            <v>MNG-BUR-001594</v>
          </cell>
          <cell r="B57" t="str">
            <v>DU</v>
          </cell>
          <cell r="C57" t="str">
            <v>D</v>
          </cell>
          <cell r="D57" t="str">
            <v>MNG</v>
          </cell>
          <cell r="E57" t="str">
            <v>FIX</v>
          </cell>
          <cell r="F57" t="str">
            <v>MNGBURDU</v>
          </cell>
          <cell r="G57">
            <v>0</v>
          </cell>
        </row>
        <row r="58">
          <cell r="A58" t="str">
            <v>MNG-BUR-001599</v>
          </cell>
          <cell r="B58" t="str">
            <v>CR</v>
          </cell>
          <cell r="C58" t="str">
            <v>C</v>
          </cell>
          <cell r="D58" t="str">
            <v>MNG</v>
          </cell>
          <cell r="E58" t="str">
            <v>BUR</v>
          </cell>
          <cell r="F58" t="str">
            <v>MNGBURCR</v>
          </cell>
          <cell r="G58">
            <v>0</v>
          </cell>
        </row>
        <row r="59">
          <cell r="A59" t="str">
            <v>MNG-BUR-001601</v>
          </cell>
          <cell r="B59" t="str">
            <v>CR</v>
          </cell>
          <cell r="C59" t="str">
            <v>C</v>
          </cell>
          <cell r="D59" t="str">
            <v>MNG</v>
          </cell>
          <cell r="E59" t="str">
            <v>BUR</v>
          </cell>
          <cell r="F59" t="str">
            <v>MNGBURCR</v>
          </cell>
          <cell r="G59">
            <v>0</v>
          </cell>
        </row>
        <row r="60">
          <cell r="A60" t="str">
            <v>MNG-BUR-001605</v>
          </cell>
          <cell r="B60" t="str">
            <v>CW</v>
          </cell>
          <cell r="C60" t="str">
            <v>C</v>
          </cell>
          <cell r="D60" t="str">
            <v>MNG</v>
          </cell>
          <cell r="E60" t="str">
            <v>BUR</v>
          </cell>
          <cell r="F60" t="str">
            <v>MNGBURCW</v>
          </cell>
          <cell r="G60">
            <v>0</v>
          </cell>
        </row>
        <row r="61">
          <cell r="A61" t="str">
            <v>MNG-BUR-001607</v>
          </cell>
          <cell r="B61" t="str">
            <v>CZ</v>
          </cell>
          <cell r="C61" t="str">
            <v>C</v>
          </cell>
          <cell r="D61" t="str">
            <v>MNG</v>
          </cell>
          <cell r="E61" t="str">
            <v>BUR</v>
          </cell>
          <cell r="F61" t="str">
            <v>MNGBURCZ</v>
          </cell>
          <cell r="G61">
            <v>0</v>
          </cell>
        </row>
        <row r="62">
          <cell r="A62" t="str">
            <v>MNG-BUR-001609</v>
          </cell>
          <cell r="B62" t="str">
            <v>CZ</v>
          </cell>
          <cell r="C62" t="str">
            <v>C</v>
          </cell>
          <cell r="D62" t="str">
            <v>MNG</v>
          </cell>
          <cell r="E62" t="str">
            <v>BUR</v>
          </cell>
          <cell r="F62" t="str">
            <v>MNGBURCZ</v>
          </cell>
          <cell r="G62">
            <v>0</v>
          </cell>
        </row>
        <row r="63">
          <cell r="A63" t="str">
            <v>MNG-BUR-001611</v>
          </cell>
          <cell r="B63" t="str">
            <v>CW</v>
          </cell>
          <cell r="C63" t="str">
            <v>C</v>
          </cell>
          <cell r="D63" t="str">
            <v>MNG</v>
          </cell>
          <cell r="E63" t="str">
            <v>BUR</v>
          </cell>
          <cell r="F63" t="str">
            <v>MNGBURCW</v>
          </cell>
          <cell r="G63">
            <v>0</v>
          </cell>
        </row>
        <row r="64">
          <cell r="A64" t="str">
            <v>MNG-BUR-001616</v>
          </cell>
          <cell r="B64" t="str">
            <v>CV</v>
          </cell>
          <cell r="C64" t="str">
            <v>C</v>
          </cell>
          <cell r="D64" t="str">
            <v>MNG</v>
          </cell>
          <cell r="E64" t="str">
            <v>BUR</v>
          </cell>
          <cell r="F64" t="str">
            <v>MNGBURCV</v>
          </cell>
          <cell r="G64">
            <v>0</v>
          </cell>
        </row>
        <row r="65">
          <cell r="A65" t="str">
            <v>MNG-BUR-001617</v>
          </cell>
          <cell r="B65" t="str">
            <v>CW</v>
          </cell>
          <cell r="C65" t="str">
            <v>C</v>
          </cell>
          <cell r="D65" t="str">
            <v>MNG</v>
          </cell>
          <cell r="E65" t="str">
            <v>BUR</v>
          </cell>
          <cell r="F65" t="str">
            <v>MNGBURCW</v>
          </cell>
          <cell r="G65">
            <v>0</v>
          </cell>
        </row>
        <row r="66">
          <cell r="A66" t="str">
            <v>MNG-BUR-001625</v>
          </cell>
          <cell r="B66" t="str">
            <v>CA</v>
          </cell>
          <cell r="C66" t="str">
            <v>C</v>
          </cell>
          <cell r="D66" t="str">
            <v>MNG</v>
          </cell>
          <cell r="E66" t="str">
            <v>BUR</v>
          </cell>
          <cell r="F66" t="str">
            <v>MNGBURCA</v>
          </cell>
          <cell r="G66">
            <v>0</v>
          </cell>
        </row>
        <row r="67">
          <cell r="A67" t="str">
            <v>MNG-BUR-001633</v>
          </cell>
          <cell r="B67" t="str">
            <v>RA</v>
          </cell>
          <cell r="C67" t="str">
            <v>R</v>
          </cell>
          <cell r="D67" t="str">
            <v>MNG</v>
          </cell>
          <cell r="E67" t="str">
            <v>BUR</v>
          </cell>
          <cell r="F67" t="str">
            <v>MNGBURRA</v>
          </cell>
          <cell r="G67">
            <v>0</v>
          </cell>
        </row>
        <row r="68">
          <cell r="A68" t="str">
            <v>MNG-BUR-001637</v>
          </cell>
          <cell r="B68" t="str">
            <v>CR</v>
          </cell>
          <cell r="C68" t="str">
            <v>C</v>
          </cell>
          <cell r="D68" t="str">
            <v>MNG</v>
          </cell>
          <cell r="E68" t="str">
            <v>BUR</v>
          </cell>
          <cell r="F68" t="str">
            <v>MNGBURCR</v>
          </cell>
          <cell r="G68">
            <v>0</v>
          </cell>
        </row>
        <row r="69">
          <cell r="A69" t="str">
            <v>MNG-BUR-001638</v>
          </cell>
          <cell r="B69" t="str">
            <v>RY</v>
          </cell>
          <cell r="C69" t="str">
            <v>R</v>
          </cell>
          <cell r="D69" t="str">
            <v>MNG</v>
          </cell>
          <cell r="E69" t="str">
            <v>BUR</v>
          </cell>
          <cell r="F69" t="str">
            <v>MNGBURRY</v>
          </cell>
          <cell r="G69">
            <v>0</v>
          </cell>
        </row>
        <row r="70">
          <cell r="A70" t="str">
            <v>MNG-BUR-001644</v>
          </cell>
          <cell r="B70" t="str">
            <v>CZ</v>
          </cell>
          <cell r="C70" t="str">
            <v>C</v>
          </cell>
          <cell r="D70" t="str">
            <v>MNG</v>
          </cell>
          <cell r="E70" t="str">
            <v>BUR</v>
          </cell>
          <cell r="F70" t="str">
            <v>MNGBURCZ</v>
          </cell>
          <cell r="G70">
            <v>0</v>
          </cell>
        </row>
        <row r="71">
          <cell r="A71" t="str">
            <v>MNG-BUR-001645</v>
          </cell>
          <cell r="B71" t="str">
            <v>CT</v>
          </cell>
          <cell r="C71" t="str">
            <v>C</v>
          </cell>
          <cell r="D71" t="str">
            <v>MNG</v>
          </cell>
          <cell r="E71" t="str">
            <v>BUR</v>
          </cell>
          <cell r="F71" t="str">
            <v>MNGBURCT</v>
          </cell>
          <cell r="G71">
            <v>0</v>
          </cell>
        </row>
        <row r="72">
          <cell r="A72" t="str">
            <v>MNG-BUR-001646</v>
          </cell>
          <cell r="B72" t="str">
            <v>CU</v>
          </cell>
          <cell r="C72" t="str">
            <v>C</v>
          </cell>
          <cell r="D72" t="str">
            <v>MNG</v>
          </cell>
          <cell r="E72" t="str">
            <v>BUR</v>
          </cell>
          <cell r="F72" t="str">
            <v>MNGBURCU</v>
          </cell>
          <cell r="G72">
            <v>0</v>
          </cell>
        </row>
        <row r="73">
          <cell r="A73" t="str">
            <v>MNG-BUR-001647</v>
          </cell>
          <cell r="B73" t="str">
            <v>CV</v>
          </cell>
          <cell r="C73" t="str">
            <v>C</v>
          </cell>
          <cell r="D73" t="str">
            <v>MNG</v>
          </cell>
          <cell r="E73" t="str">
            <v>BUR</v>
          </cell>
          <cell r="F73" t="str">
            <v>MNGBURCV</v>
          </cell>
          <cell r="G73">
            <v>0</v>
          </cell>
        </row>
        <row r="74">
          <cell r="A74" t="str">
            <v>MNG-BUR-001648</v>
          </cell>
          <cell r="B74" t="str">
            <v>CW</v>
          </cell>
          <cell r="C74" t="str">
            <v>C</v>
          </cell>
          <cell r="D74" t="str">
            <v>MNG</v>
          </cell>
          <cell r="E74" t="str">
            <v>BUR</v>
          </cell>
          <cell r="F74" t="str">
            <v>MNGBURCW</v>
          </cell>
          <cell r="G74">
            <v>0</v>
          </cell>
        </row>
        <row r="75">
          <cell r="A75" t="str">
            <v>MNG-BUR-001654</v>
          </cell>
          <cell r="B75" t="str">
            <v>DU</v>
          </cell>
          <cell r="C75" t="str">
            <v>D</v>
          </cell>
          <cell r="D75" t="str">
            <v>MNG</v>
          </cell>
          <cell r="E75" t="str">
            <v>FIX</v>
          </cell>
          <cell r="F75" t="str">
            <v>MNGBURDU</v>
          </cell>
          <cell r="G75">
            <v>0</v>
          </cell>
        </row>
        <row r="76">
          <cell r="A76" t="str">
            <v>MNG-BUR-001655</v>
          </cell>
          <cell r="B76" t="str">
            <v>CZ</v>
          </cell>
          <cell r="C76" t="str">
            <v>C</v>
          </cell>
          <cell r="D76" t="str">
            <v>MNG</v>
          </cell>
          <cell r="E76" t="str">
            <v>BUR</v>
          </cell>
          <cell r="F76" t="str">
            <v>MNGBURCZ</v>
          </cell>
          <cell r="G76">
            <v>0</v>
          </cell>
        </row>
        <row r="77">
          <cell r="A77" t="str">
            <v>MNG-BUR-001659</v>
          </cell>
          <cell r="B77" t="str">
            <v>CZ</v>
          </cell>
          <cell r="C77" t="str">
            <v>C</v>
          </cell>
          <cell r="D77" t="str">
            <v>MNG</v>
          </cell>
          <cell r="E77" t="str">
            <v>BUR</v>
          </cell>
          <cell r="F77" t="str">
            <v>MNGBURCZ</v>
          </cell>
          <cell r="G77">
            <v>0</v>
          </cell>
        </row>
        <row r="78">
          <cell r="A78" t="str">
            <v>MNG-BUR-001660</v>
          </cell>
          <cell r="B78" t="str">
            <v>CG</v>
          </cell>
          <cell r="C78" t="str">
            <v>C</v>
          </cell>
          <cell r="D78" t="str">
            <v>MNG</v>
          </cell>
          <cell r="E78" t="str">
            <v>BUR</v>
          </cell>
          <cell r="F78" t="str">
            <v>MNGBURCG</v>
          </cell>
          <cell r="G78">
            <v>0</v>
          </cell>
        </row>
        <row r="79">
          <cell r="A79" t="str">
            <v>MNG-BUR-001661</v>
          </cell>
          <cell r="B79" t="str">
            <v>CG</v>
          </cell>
          <cell r="C79" t="str">
            <v>C</v>
          </cell>
          <cell r="D79" t="str">
            <v>MNG</v>
          </cell>
          <cell r="E79" t="str">
            <v>BUR</v>
          </cell>
          <cell r="F79" t="str">
            <v>MNGBURCG</v>
          </cell>
          <cell r="G79">
            <v>0</v>
          </cell>
        </row>
        <row r="80">
          <cell r="A80" t="str">
            <v>MNG-BUR-001662</v>
          </cell>
          <cell r="B80" t="str">
            <v>RY</v>
          </cell>
          <cell r="C80" t="str">
            <v>R</v>
          </cell>
          <cell r="D80" t="str">
            <v>MNG</v>
          </cell>
          <cell r="E80" t="str">
            <v>BUR</v>
          </cell>
          <cell r="F80" t="str">
            <v>MNGBURRY</v>
          </cell>
          <cell r="G80">
            <v>5.6843418860808015E-14</v>
          </cell>
        </row>
        <row r="81">
          <cell r="A81" t="str">
            <v>MNG-BUR-001663</v>
          </cell>
          <cell r="B81" t="str">
            <v>RZ</v>
          </cell>
          <cell r="C81" t="str">
            <v>R</v>
          </cell>
          <cell r="D81" t="str">
            <v>MNG</v>
          </cell>
          <cell r="E81" t="str">
            <v>BUR</v>
          </cell>
          <cell r="F81" t="str">
            <v>MNGBURRZ</v>
          </cell>
          <cell r="G81">
            <v>0</v>
          </cell>
        </row>
        <row r="82">
          <cell r="A82" t="str">
            <v>MNG-BUR-001665</v>
          </cell>
          <cell r="B82" t="str">
            <v>CA</v>
          </cell>
          <cell r="C82" t="str">
            <v>C</v>
          </cell>
          <cell r="D82" t="str">
            <v>MNG</v>
          </cell>
          <cell r="E82" t="str">
            <v>BUR</v>
          </cell>
          <cell r="F82" t="str">
            <v>MNGBURCA</v>
          </cell>
          <cell r="G82">
            <v>0</v>
          </cell>
        </row>
        <row r="83">
          <cell r="A83" t="str">
            <v>MNG-BUR-001666</v>
          </cell>
          <cell r="B83" t="str">
            <v>CF</v>
          </cell>
          <cell r="C83" t="str">
            <v>C</v>
          </cell>
          <cell r="D83" t="str">
            <v>MNG</v>
          </cell>
          <cell r="E83" t="str">
            <v>BUR</v>
          </cell>
          <cell r="F83" t="str">
            <v>MNGBURCF</v>
          </cell>
          <cell r="G83">
            <v>0</v>
          </cell>
        </row>
        <row r="84">
          <cell r="A84" t="str">
            <v>MNG-BUR-001667</v>
          </cell>
          <cell r="B84" t="str">
            <v>DU</v>
          </cell>
          <cell r="C84" t="str">
            <v>D</v>
          </cell>
          <cell r="D84" t="str">
            <v>MNG</v>
          </cell>
          <cell r="E84" t="str">
            <v>BUR</v>
          </cell>
          <cell r="F84" t="str">
            <v>MNGBURDU</v>
          </cell>
          <cell r="G84">
            <v>0</v>
          </cell>
        </row>
        <row r="85">
          <cell r="A85" t="str">
            <v>MNG-BUR-001669</v>
          </cell>
          <cell r="B85" t="str">
            <v>CG</v>
          </cell>
          <cell r="C85" t="str">
            <v>C</v>
          </cell>
          <cell r="D85" t="str">
            <v>MNG</v>
          </cell>
          <cell r="E85" t="str">
            <v>BUR</v>
          </cell>
          <cell r="F85" t="str">
            <v>MNGBURCG</v>
          </cell>
          <cell r="G85">
            <v>0</v>
          </cell>
        </row>
        <row r="86">
          <cell r="A86" t="str">
            <v>MNG-BUR-001670</v>
          </cell>
          <cell r="B86" t="str">
            <v>CA</v>
          </cell>
          <cell r="C86" t="str">
            <v>C</v>
          </cell>
          <cell r="D86" t="str">
            <v>MNG</v>
          </cell>
          <cell r="E86" t="str">
            <v>BUR</v>
          </cell>
          <cell r="F86" t="str">
            <v>MNGBURCA</v>
          </cell>
          <cell r="G86">
            <v>0</v>
          </cell>
        </row>
        <row r="87">
          <cell r="A87" t="str">
            <v>MNG-BUR-001673</v>
          </cell>
          <cell r="B87" t="str">
            <v>CG</v>
          </cell>
          <cell r="C87" t="str">
            <v>C</v>
          </cell>
          <cell r="D87" t="str">
            <v>MNG</v>
          </cell>
          <cell r="E87" t="str">
            <v>BUR</v>
          </cell>
          <cell r="F87" t="str">
            <v>MNGBURCG</v>
          </cell>
          <cell r="G87">
            <v>0</v>
          </cell>
        </row>
        <row r="88">
          <cell r="A88" t="str">
            <v>MNG-BUR-001674</v>
          </cell>
          <cell r="B88" t="str">
            <v>CZ</v>
          </cell>
          <cell r="C88" t="str">
            <v>C</v>
          </cell>
          <cell r="D88" t="str">
            <v>MNG</v>
          </cell>
          <cell r="E88" t="str">
            <v>BUR</v>
          </cell>
          <cell r="F88" t="str">
            <v>MNGBURCZ</v>
          </cell>
          <cell r="G88">
            <v>0</v>
          </cell>
        </row>
        <row r="89">
          <cell r="A89" t="str">
            <v>MNG-BUR-001675</v>
          </cell>
          <cell r="B89" t="str">
            <v>CW</v>
          </cell>
          <cell r="C89" t="str">
            <v>C</v>
          </cell>
          <cell r="D89" t="str">
            <v>MNG</v>
          </cell>
          <cell r="E89" t="str">
            <v>BUR</v>
          </cell>
          <cell r="F89" t="str">
            <v>MNGBURCW</v>
          </cell>
          <cell r="G89">
            <v>0</v>
          </cell>
        </row>
        <row r="90">
          <cell r="A90" t="str">
            <v>MNG-BUR-001679</v>
          </cell>
          <cell r="B90" t="str">
            <v>CU</v>
          </cell>
          <cell r="C90" t="str">
            <v>C</v>
          </cell>
          <cell r="D90" t="str">
            <v>MNG</v>
          </cell>
          <cell r="E90" t="str">
            <v>BUR</v>
          </cell>
          <cell r="F90" t="str">
            <v>MNGBURCU</v>
          </cell>
          <cell r="G90">
            <v>0</v>
          </cell>
        </row>
        <row r="91">
          <cell r="A91" t="str">
            <v>MNG-BUR-001680</v>
          </cell>
          <cell r="B91" t="str">
            <v>CV</v>
          </cell>
          <cell r="C91" t="str">
            <v>C</v>
          </cell>
          <cell r="D91" t="str">
            <v>MNG</v>
          </cell>
          <cell r="E91" t="str">
            <v>BUR</v>
          </cell>
          <cell r="F91" t="str">
            <v>MNGBURCV</v>
          </cell>
          <cell r="G91">
            <v>0</v>
          </cell>
        </row>
        <row r="92">
          <cell r="A92" t="str">
            <v>MNG-BUR-001681</v>
          </cell>
          <cell r="B92" t="str">
            <v>CW</v>
          </cell>
          <cell r="C92" t="str">
            <v>C</v>
          </cell>
          <cell r="D92" t="str">
            <v>MNG</v>
          </cell>
          <cell r="E92" t="str">
            <v>BUR</v>
          </cell>
          <cell r="F92" t="str">
            <v>MNGBURCW</v>
          </cell>
          <cell r="G92">
            <v>0</v>
          </cell>
        </row>
        <row r="93">
          <cell r="A93" t="str">
            <v>MNG-BUR-001688</v>
          </cell>
          <cell r="B93" t="str">
            <v>CG</v>
          </cell>
          <cell r="C93" t="str">
            <v>C</v>
          </cell>
          <cell r="D93" t="str">
            <v>MNG</v>
          </cell>
          <cell r="E93" t="str">
            <v>BUR</v>
          </cell>
          <cell r="F93" t="str">
            <v>MNGBURCG</v>
          </cell>
          <cell r="G93">
            <v>0</v>
          </cell>
        </row>
        <row r="94">
          <cell r="A94" t="str">
            <v>MNG-BUR-001689</v>
          </cell>
          <cell r="B94" t="str">
            <v>CR</v>
          </cell>
          <cell r="C94" t="str">
            <v>C</v>
          </cell>
          <cell r="D94" t="str">
            <v>MNG</v>
          </cell>
          <cell r="E94" t="str">
            <v>BUR</v>
          </cell>
          <cell r="F94" t="str">
            <v>MNGBURCR</v>
          </cell>
          <cell r="G94">
            <v>2630.62</v>
          </cell>
        </row>
        <row r="95">
          <cell r="A95" t="str">
            <v>MNG-BUR-001690</v>
          </cell>
          <cell r="B95" t="str">
            <v>CG</v>
          </cell>
          <cell r="C95" t="str">
            <v>C</v>
          </cell>
          <cell r="D95" t="str">
            <v>MNG</v>
          </cell>
          <cell r="E95" t="str">
            <v>BUR</v>
          </cell>
          <cell r="F95" t="str">
            <v>MNGBURCG</v>
          </cell>
          <cell r="G95">
            <v>0</v>
          </cell>
        </row>
        <row r="96">
          <cell r="A96" t="str">
            <v>MNG-BUR-001691</v>
          </cell>
          <cell r="B96" t="str">
            <v>CA</v>
          </cell>
          <cell r="C96" t="str">
            <v>C</v>
          </cell>
          <cell r="D96" t="str">
            <v>MNG</v>
          </cell>
          <cell r="E96" t="str">
            <v>BUR</v>
          </cell>
          <cell r="F96" t="str">
            <v>MNGBURCA</v>
          </cell>
          <cell r="G96">
            <v>0</v>
          </cell>
        </row>
        <row r="97">
          <cell r="A97" t="str">
            <v>MNG-BUR-001692</v>
          </cell>
          <cell r="B97" t="str">
            <v>CZ</v>
          </cell>
          <cell r="C97" t="str">
            <v>C</v>
          </cell>
          <cell r="D97" t="str">
            <v>MNG</v>
          </cell>
          <cell r="E97" t="str">
            <v>BUR</v>
          </cell>
          <cell r="F97" t="str">
            <v>MNGBURCZ</v>
          </cell>
          <cell r="G97">
            <v>0</v>
          </cell>
        </row>
        <row r="98">
          <cell r="A98" t="str">
            <v>MNG-BUR-001693</v>
          </cell>
          <cell r="B98" t="str">
            <v>CF</v>
          </cell>
          <cell r="C98" t="str">
            <v>C</v>
          </cell>
          <cell r="D98" t="str">
            <v>MNG</v>
          </cell>
          <cell r="E98" t="str">
            <v>BUR</v>
          </cell>
          <cell r="F98" t="str">
            <v>MNGBURCF</v>
          </cell>
          <cell r="G98">
            <v>0</v>
          </cell>
        </row>
        <row r="99">
          <cell r="A99" t="str">
            <v>MNG-BUR-001695</v>
          </cell>
          <cell r="B99" t="str">
            <v>RY</v>
          </cell>
          <cell r="C99" t="str">
            <v>R</v>
          </cell>
          <cell r="D99" t="str">
            <v>MNG</v>
          </cell>
          <cell r="E99" t="str">
            <v>BUR</v>
          </cell>
          <cell r="F99" t="str">
            <v>MNGBURRY</v>
          </cell>
          <cell r="G99">
            <v>1.8189894035458565E-12</v>
          </cell>
        </row>
        <row r="100">
          <cell r="A100" t="str">
            <v>MNG-BUR-001696</v>
          </cell>
          <cell r="B100" t="str">
            <v>RZ</v>
          </cell>
          <cell r="C100" t="str">
            <v>R</v>
          </cell>
          <cell r="D100" t="str">
            <v>MNG</v>
          </cell>
          <cell r="E100" t="str">
            <v>BUR</v>
          </cell>
          <cell r="F100" t="str">
            <v>MNGBURRZ</v>
          </cell>
          <cell r="G100">
            <v>2.8421709430404007E-14</v>
          </cell>
        </row>
        <row r="101">
          <cell r="A101" t="str">
            <v>MNG-BUR-001697</v>
          </cell>
          <cell r="B101" t="str">
            <v>CG</v>
          </cell>
          <cell r="C101" t="str">
            <v>C</v>
          </cell>
          <cell r="D101" t="str">
            <v>MNG</v>
          </cell>
          <cell r="E101" t="str">
            <v>BUR</v>
          </cell>
          <cell r="F101" t="str">
            <v>MNGBURCG</v>
          </cell>
          <cell r="G101">
            <v>0</v>
          </cell>
        </row>
        <row r="102">
          <cell r="A102" t="str">
            <v>MNG-BUR-001698</v>
          </cell>
          <cell r="B102" t="str">
            <v>CG</v>
          </cell>
          <cell r="C102" t="str">
            <v>C</v>
          </cell>
          <cell r="D102" t="str">
            <v>MNG</v>
          </cell>
          <cell r="E102" t="str">
            <v>BUR</v>
          </cell>
          <cell r="F102" t="str">
            <v>MNGBURCG</v>
          </cell>
          <cell r="G102">
            <v>0</v>
          </cell>
        </row>
        <row r="103">
          <cell r="A103" t="str">
            <v>MNG-BUR-001699</v>
          </cell>
          <cell r="B103" t="str">
            <v>CZ</v>
          </cell>
          <cell r="C103" t="str">
            <v>C</v>
          </cell>
          <cell r="D103" t="str">
            <v>MNG</v>
          </cell>
          <cell r="E103" t="str">
            <v>BUR</v>
          </cell>
          <cell r="F103" t="str">
            <v>MNGBURCZ</v>
          </cell>
          <cell r="G103">
            <v>0</v>
          </cell>
        </row>
        <row r="104">
          <cell r="A104" t="str">
            <v>MNG-BUR-001700</v>
          </cell>
          <cell r="B104" t="str">
            <v>CG</v>
          </cell>
          <cell r="C104" t="str">
            <v>C</v>
          </cell>
          <cell r="D104" t="str">
            <v>MNG</v>
          </cell>
          <cell r="E104" t="str">
            <v>BUR</v>
          </cell>
          <cell r="F104" t="str">
            <v>MNGBURCG</v>
          </cell>
          <cell r="G104">
            <v>0</v>
          </cell>
        </row>
        <row r="105">
          <cell r="A105" t="str">
            <v>MNG-BUR-001701</v>
          </cell>
          <cell r="B105" t="str">
            <v>CT</v>
          </cell>
          <cell r="C105" t="str">
            <v>C</v>
          </cell>
          <cell r="D105" t="str">
            <v>MNG</v>
          </cell>
          <cell r="E105" t="str">
            <v>BUR</v>
          </cell>
          <cell r="F105" t="str">
            <v>MNGBURCT</v>
          </cell>
          <cell r="G105">
            <v>0</v>
          </cell>
        </row>
        <row r="106">
          <cell r="A106" t="str">
            <v>MNG-BUR-001703</v>
          </cell>
          <cell r="B106" t="str">
            <v>CV</v>
          </cell>
          <cell r="C106" t="str">
            <v>C</v>
          </cell>
          <cell r="D106" t="str">
            <v>MNG</v>
          </cell>
          <cell r="E106" t="str">
            <v>BUR</v>
          </cell>
          <cell r="F106" t="str">
            <v>MNGBURCV</v>
          </cell>
          <cell r="G106">
            <v>0</v>
          </cell>
        </row>
        <row r="107">
          <cell r="A107" t="str">
            <v>MNG-BUR-001704</v>
          </cell>
          <cell r="B107" t="str">
            <v>CW</v>
          </cell>
          <cell r="C107" t="str">
            <v>C</v>
          </cell>
          <cell r="D107" t="str">
            <v>MNG</v>
          </cell>
          <cell r="E107" t="str">
            <v>BUR</v>
          </cell>
          <cell r="F107" t="str">
            <v>MNGBURCW</v>
          </cell>
          <cell r="G107">
            <v>0</v>
          </cell>
        </row>
        <row r="108">
          <cell r="A108" t="str">
            <v>MNG-BUR-001710</v>
          </cell>
          <cell r="B108" t="str">
            <v>MJ</v>
          </cell>
          <cell r="C108" t="str">
            <v>M</v>
          </cell>
          <cell r="D108" t="str">
            <v>MNG</v>
          </cell>
          <cell r="E108" t="str">
            <v>BUR</v>
          </cell>
          <cell r="F108" t="str">
            <v>MNGBURMJ</v>
          </cell>
          <cell r="G108">
            <v>0</v>
          </cell>
        </row>
        <row r="109">
          <cell r="A109" t="str">
            <v>MNG-BUR-001712</v>
          </cell>
          <cell r="B109" t="str">
            <v>CA</v>
          </cell>
          <cell r="C109" t="str">
            <v>C</v>
          </cell>
          <cell r="D109" t="str">
            <v>MNG</v>
          </cell>
          <cell r="E109" t="str">
            <v>BUR</v>
          </cell>
          <cell r="F109" t="str">
            <v>MNGBURCA</v>
          </cell>
          <cell r="G109">
            <v>0</v>
          </cell>
        </row>
        <row r="110">
          <cell r="A110" t="str">
            <v>MNG-BUR-001720</v>
          </cell>
          <cell r="B110" t="str">
            <v>RA</v>
          </cell>
          <cell r="C110" t="str">
            <v>R</v>
          </cell>
          <cell r="D110" t="str">
            <v>MNG</v>
          </cell>
          <cell r="E110" t="str">
            <v>BUR</v>
          </cell>
          <cell r="F110" t="str">
            <v>MNGBURRA</v>
          </cell>
          <cell r="G110">
            <v>0</v>
          </cell>
        </row>
        <row r="111">
          <cell r="A111" t="str">
            <v>MNG-BUR-001723</v>
          </cell>
          <cell r="B111" t="str">
            <v>DR</v>
          </cell>
          <cell r="C111" t="str">
            <v>D</v>
          </cell>
          <cell r="D111" t="str">
            <v>MNG</v>
          </cell>
          <cell r="E111" t="str">
            <v>FIX</v>
          </cell>
          <cell r="F111" t="str">
            <v>MNGBURDR</v>
          </cell>
          <cell r="G111">
            <v>0</v>
          </cell>
        </row>
        <row r="112">
          <cell r="A112" t="str">
            <v>MNG-BUR-001725</v>
          </cell>
          <cell r="B112" t="str">
            <v>NA</v>
          </cell>
          <cell r="C112" t="str">
            <v>N</v>
          </cell>
          <cell r="D112" t="str">
            <v>MNG</v>
          </cell>
          <cell r="E112" t="str">
            <v>BUR</v>
          </cell>
          <cell r="F112" t="str">
            <v>MNGBURNA</v>
          </cell>
          <cell r="G112">
            <v>0</v>
          </cell>
        </row>
        <row r="113">
          <cell r="A113" t="str">
            <v>MNG-BUR-001726</v>
          </cell>
          <cell r="B113" t="str">
            <v>CW</v>
          </cell>
          <cell r="C113" t="str">
            <v>C</v>
          </cell>
          <cell r="D113" t="str">
            <v>MNG</v>
          </cell>
          <cell r="E113" t="str">
            <v>BUR</v>
          </cell>
          <cell r="F113" t="str">
            <v>MNGBURCW</v>
          </cell>
          <cell r="G113">
            <v>0</v>
          </cell>
        </row>
        <row r="114">
          <cell r="A114" t="str">
            <v>MNG-BUR-001727</v>
          </cell>
          <cell r="B114" t="str">
            <v>CG</v>
          </cell>
          <cell r="C114" t="str">
            <v>C</v>
          </cell>
          <cell r="D114" t="str">
            <v>MNG</v>
          </cell>
          <cell r="E114" t="str">
            <v>BUR</v>
          </cell>
          <cell r="F114" t="str">
            <v>MNGBURCG</v>
          </cell>
          <cell r="G114">
            <v>0</v>
          </cell>
        </row>
        <row r="115">
          <cell r="A115" t="str">
            <v>MNG-BUR-001728</v>
          </cell>
          <cell r="B115" t="str">
            <v>MJ</v>
          </cell>
          <cell r="C115" t="str">
            <v>M</v>
          </cell>
          <cell r="D115" t="str">
            <v>MNG</v>
          </cell>
          <cell r="E115" t="str">
            <v>BUR</v>
          </cell>
          <cell r="F115" t="str">
            <v>MNGBURMJ</v>
          </cell>
          <cell r="G115">
            <v>0</v>
          </cell>
        </row>
        <row r="116">
          <cell r="A116" t="str">
            <v>MNG-BUR-001729</v>
          </cell>
          <cell r="B116" t="str">
            <v>MC</v>
          </cell>
          <cell r="C116" t="str">
            <v>M</v>
          </cell>
          <cell r="D116" t="str">
            <v>MNG</v>
          </cell>
          <cell r="E116" t="str">
            <v>BUR</v>
          </cell>
          <cell r="F116" t="str">
            <v>MNGBURMC</v>
          </cell>
          <cell r="G116">
            <v>0</v>
          </cell>
        </row>
        <row r="117">
          <cell r="A117" t="str">
            <v>MNG-BUR-001730</v>
          </cell>
          <cell r="B117" t="str">
            <v>NB</v>
          </cell>
          <cell r="C117" t="str">
            <v>N</v>
          </cell>
          <cell r="D117" t="str">
            <v>MNG</v>
          </cell>
          <cell r="E117" t="str">
            <v>BUR</v>
          </cell>
          <cell r="F117" t="str">
            <v>MNGBURNB</v>
          </cell>
          <cell r="G117">
            <v>39596.5</v>
          </cell>
        </row>
        <row r="118">
          <cell r="A118" t="str">
            <v>MNG-BUR-001731</v>
          </cell>
          <cell r="B118" t="str">
            <v>NF</v>
          </cell>
          <cell r="C118" t="str">
            <v>N</v>
          </cell>
          <cell r="D118" t="str">
            <v>MNG</v>
          </cell>
          <cell r="E118" t="str">
            <v>BUR</v>
          </cell>
          <cell r="F118" t="str">
            <v>MNGBURNF</v>
          </cell>
          <cell r="G118">
            <v>3915.4</v>
          </cell>
        </row>
        <row r="119">
          <cell r="A119" t="str">
            <v>MNG-BUR-001732</v>
          </cell>
          <cell r="B119" t="str">
            <v>MQ</v>
          </cell>
          <cell r="C119" t="str">
            <v>M</v>
          </cell>
          <cell r="D119" t="str">
            <v>MNG</v>
          </cell>
          <cell r="E119" t="str">
            <v>BUR</v>
          </cell>
          <cell r="F119" t="str">
            <v>MNGBURMQ</v>
          </cell>
          <cell r="G119">
            <v>87231.38</v>
          </cell>
        </row>
        <row r="120">
          <cell r="A120" t="str">
            <v>MNG-BUR-001733</v>
          </cell>
          <cell r="B120" t="str">
            <v>NA</v>
          </cell>
          <cell r="C120" t="str">
            <v>N</v>
          </cell>
          <cell r="D120" t="str">
            <v>MNG</v>
          </cell>
          <cell r="E120" t="str">
            <v>BUR</v>
          </cell>
          <cell r="F120" t="str">
            <v>MNGBURNA</v>
          </cell>
          <cell r="G120">
            <v>0</v>
          </cell>
        </row>
        <row r="121">
          <cell r="A121" t="str">
            <v>MNG-BUR-001734</v>
          </cell>
          <cell r="B121" t="str">
            <v>CF</v>
          </cell>
          <cell r="C121" t="str">
            <v>C</v>
          </cell>
          <cell r="D121" t="str">
            <v>MNG</v>
          </cell>
          <cell r="E121" t="str">
            <v>BUR</v>
          </cell>
          <cell r="F121" t="str">
            <v>MNGBURCF</v>
          </cell>
          <cell r="G121">
            <v>0</v>
          </cell>
        </row>
        <row r="122">
          <cell r="A122" t="str">
            <v>MNG-BUR-001735</v>
          </cell>
          <cell r="B122" t="str">
            <v>RZ</v>
          </cell>
          <cell r="C122" t="str">
            <v>R</v>
          </cell>
          <cell r="D122" t="str">
            <v>MNG</v>
          </cell>
          <cell r="E122" t="str">
            <v>BUR</v>
          </cell>
          <cell r="F122" t="str">
            <v>MNGBURRZ</v>
          </cell>
          <cell r="G122">
            <v>0</v>
          </cell>
        </row>
        <row r="123">
          <cell r="A123" t="str">
            <v>MNG-BUR-001736</v>
          </cell>
          <cell r="B123" t="str">
            <v>PB</v>
          </cell>
          <cell r="C123" t="str">
            <v>P</v>
          </cell>
          <cell r="D123" t="str">
            <v>MNG</v>
          </cell>
          <cell r="E123" t="str">
            <v>BUR</v>
          </cell>
          <cell r="F123" t="str">
            <v>MNGBURPB</v>
          </cell>
          <cell r="G123">
            <v>0</v>
          </cell>
        </row>
        <row r="124">
          <cell r="A124" t="str">
            <v>MNG-BUR-001737</v>
          </cell>
          <cell r="B124" t="str">
            <v>PB</v>
          </cell>
          <cell r="C124" t="str">
            <v>P</v>
          </cell>
          <cell r="D124" t="str">
            <v>MNG</v>
          </cell>
          <cell r="E124" t="str">
            <v>BUR</v>
          </cell>
          <cell r="F124" t="str">
            <v>MNGBURPB</v>
          </cell>
          <cell r="G124">
            <v>0</v>
          </cell>
        </row>
        <row r="125">
          <cell r="A125" t="str">
            <v>MNG-BUR-001739</v>
          </cell>
          <cell r="B125" t="str">
            <v>CR</v>
          </cell>
          <cell r="C125" t="str">
            <v>C</v>
          </cell>
          <cell r="D125" t="str">
            <v>MNG</v>
          </cell>
          <cell r="E125" t="str">
            <v>BUR</v>
          </cell>
          <cell r="F125" t="str">
            <v>MNGBURCR</v>
          </cell>
          <cell r="G125">
            <v>0</v>
          </cell>
        </row>
        <row r="126">
          <cell r="A126" t="str">
            <v>MNG-BUR-001741</v>
          </cell>
          <cell r="B126" t="str">
            <v>CG</v>
          </cell>
          <cell r="C126" t="str">
            <v>C</v>
          </cell>
          <cell r="D126" t="str">
            <v>MNG</v>
          </cell>
          <cell r="E126" t="str">
            <v>BUR</v>
          </cell>
          <cell r="F126" t="str">
            <v>MNGBURCG</v>
          </cell>
          <cell r="G126">
            <v>0</v>
          </cell>
        </row>
        <row r="127">
          <cell r="A127" t="str">
            <v>MNG-BUR-001742</v>
          </cell>
          <cell r="B127" t="str">
            <v>CF</v>
          </cell>
          <cell r="C127" t="str">
            <v>C</v>
          </cell>
          <cell r="D127" t="str">
            <v>MNG</v>
          </cell>
          <cell r="E127" t="str">
            <v>BUR</v>
          </cell>
          <cell r="F127" t="str">
            <v>MNGBURCF</v>
          </cell>
          <cell r="G127">
            <v>0</v>
          </cell>
        </row>
        <row r="128">
          <cell r="A128" t="str">
            <v>MNG-BUR-001745</v>
          </cell>
          <cell r="B128" t="str">
            <v>CT</v>
          </cell>
          <cell r="C128" t="str">
            <v>C</v>
          </cell>
          <cell r="D128" t="str">
            <v>MNG</v>
          </cell>
          <cell r="E128" t="str">
            <v>BUR</v>
          </cell>
          <cell r="F128" t="str">
            <v>MNGBURCT</v>
          </cell>
          <cell r="G128">
            <v>0</v>
          </cell>
        </row>
        <row r="129">
          <cell r="A129" t="str">
            <v>MNG-BUR-001746</v>
          </cell>
          <cell r="B129" t="str">
            <v>CU</v>
          </cell>
          <cell r="C129" t="str">
            <v>C</v>
          </cell>
          <cell r="D129" t="str">
            <v>MNG</v>
          </cell>
          <cell r="E129" t="str">
            <v>BUR</v>
          </cell>
          <cell r="F129" t="str">
            <v>MNGBURCU</v>
          </cell>
          <cell r="G129">
            <v>0</v>
          </cell>
        </row>
        <row r="130">
          <cell r="A130" t="str">
            <v>MNG-BUR-001747</v>
          </cell>
          <cell r="B130" t="str">
            <v>CV</v>
          </cell>
          <cell r="C130" t="str">
            <v>C</v>
          </cell>
          <cell r="D130" t="str">
            <v>MNG</v>
          </cell>
          <cell r="E130" t="str">
            <v>BUR</v>
          </cell>
          <cell r="F130" t="str">
            <v>MNGBURCV</v>
          </cell>
          <cell r="G130">
            <v>0</v>
          </cell>
        </row>
        <row r="131">
          <cell r="A131" t="str">
            <v>MNG-BUR-001748</v>
          </cell>
          <cell r="B131" t="str">
            <v>CW</v>
          </cell>
          <cell r="C131" t="str">
            <v>C</v>
          </cell>
          <cell r="D131" t="str">
            <v>MNG</v>
          </cell>
          <cell r="E131" t="str">
            <v>BUR</v>
          </cell>
          <cell r="F131" t="str">
            <v>MNGBURCW</v>
          </cell>
          <cell r="G131">
            <v>0</v>
          </cell>
        </row>
        <row r="132">
          <cell r="A132" t="str">
            <v>MNG-BUR-001755</v>
          </cell>
          <cell r="B132" t="str">
            <v>CZ</v>
          </cell>
          <cell r="C132" t="str">
            <v>C</v>
          </cell>
          <cell r="D132" t="str">
            <v>MNG</v>
          </cell>
          <cell r="E132" t="str">
            <v>BUR</v>
          </cell>
          <cell r="F132" t="str">
            <v>MNGBURCZ</v>
          </cell>
          <cell r="G132">
            <v>0</v>
          </cell>
        </row>
        <row r="133">
          <cell r="A133" t="str">
            <v>MNG-BUR-001756</v>
          </cell>
          <cell r="B133" t="str">
            <v>CZ</v>
          </cell>
          <cell r="C133" t="str">
            <v>C</v>
          </cell>
          <cell r="D133" t="str">
            <v>MNG</v>
          </cell>
          <cell r="E133" t="str">
            <v>BUR</v>
          </cell>
          <cell r="F133" t="str">
            <v>MNGBURCZ</v>
          </cell>
          <cell r="G133">
            <v>0</v>
          </cell>
        </row>
        <row r="134">
          <cell r="A134" t="str">
            <v>MNG-BUR-001757</v>
          </cell>
          <cell r="B134" t="str">
            <v>DR</v>
          </cell>
          <cell r="C134" t="str">
            <v>D</v>
          </cell>
          <cell r="D134" t="str">
            <v>MNG</v>
          </cell>
          <cell r="E134" t="str">
            <v>FIX</v>
          </cell>
          <cell r="F134" t="str">
            <v>MNGBURDR</v>
          </cell>
          <cell r="G134">
            <v>-8284.1</v>
          </cell>
        </row>
        <row r="135">
          <cell r="A135" t="str">
            <v>MNG-BUR-001761</v>
          </cell>
          <cell r="B135" t="str">
            <v>CR</v>
          </cell>
          <cell r="C135" t="str">
            <v>C</v>
          </cell>
          <cell r="D135" t="str">
            <v>MNG</v>
          </cell>
          <cell r="E135" t="str">
            <v>BUR</v>
          </cell>
          <cell r="F135" t="str">
            <v>MNGBURCR</v>
          </cell>
          <cell r="G135">
            <v>19402.8</v>
          </cell>
        </row>
        <row r="136">
          <cell r="A136" t="str">
            <v>MNG-BUR-001762</v>
          </cell>
          <cell r="B136" t="str">
            <v>CF</v>
          </cell>
          <cell r="C136" t="str">
            <v>C</v>
          </cell>
          <cell r="D136" t="str">
            <v>MNG</v>
          </cell>
          <cell r="E136" t="str">
            <v>BUR</v>
          </cell>
          <cell r="F136" t="str">
            <v>MNGBURCF</v>
          </cell>
          <cell r="G136">
            <v>0</v>
          </cell>
        </row>
        <row r="137">
          <cell r="A137" t="str">
            <v>MNG-BUR-001764</v>
          </cell>
          <cell r="B137" t="str">
            <v>CG</v>
          </cell>
          <cell r="C137" t="str">
            <v>C</v>
          </cell>
          <cell r="D137" t="str">
            <v>MNG</v>
          </cell>
          <cell r="E137" t="str">
            <v>BUR</v>
          </cell>
          <cell r="F137" t="str">
            <v>MNGBURCG</v>
          </cell>
          <cell r="G137">
            <v>0</v>
          </cell>
        </row>
        <row r="138">
          <cell r="A138" t="str">
            <v>MNG-BUR-001766</v>
          </cell>
          <cell r="B138" t="str">
            <v>CW</v>
          </cell>
          <cell r="C138" t="str">
            <v>C</v>
          </cell>
          <cell r="D138" t="str">
            <v>MNG</v>
          </cell>
          <cell r="E138" t="str">
            <v>BUR</v>
          </cell>
          <cell r="F138" t="str">
            <v>MNGBURCW</v>
          </cell>
          <cell r="G138">
            <v>0</v>
          </cell>
        </row>
        <row r="139">
          <cell r="A139" t="str">
            <v>MNG-BUR-001767</v>
          </cell>
          <cell r="B139" t="str">
            <v>CA</v>
          </cell>
          <cell r="C139" t="str">
            <v>C</v>
          </cell>
          <cell r="D139" t="str">
            <v>MNG</v>
          </cell>
          <cell r="E139" t="str">
            <v>BUR</v>
          </cell>
          <cell r="F139" t="str">
            <v>MNGBURCA</v>
          </cell>
          <cell r="G139">
            <v>0</v>
          </cell>
        </row>
        <row r="140">
          <cell r="A140" t="str">
            <v>MNG-BUR-001768</v>
          </cell>
          <cell r="B140" t="str">
            <v>CZ</v>
          </cell>
          <cell r="C140" t="str">
            <v>C</v>
          </cell>
          <cell r="D140" t="str">
            <v>MNG</v>
          </cell>
          <cell r="E140" t="str">
            <v>BUR</v>
          </cell>
          <cell r="F140" t="str">
            <v>MNGBURCZ</v>
          </cell>
          <cell r="G140">
            <v>0</v>
          </cell>
        </row>
        <row r="141">
          <cell r="A141" t="str">
            <v>MNG-BUR-001769</v>
          </cell>
          <cell r="B141" t="str">
            <v>CW</v>
          </cell>
          <cell r="C141" t="str">
            <v>C</v>
          </cell>
          <cell r="D141" t="str">
            <v>MNG</v>
          </cell>
          <cell r="E141" t="str">
            <v>BUR</v>
          </cell>
          <cell r="F141" t="str">
            <v>MNGBURCW</v>
          </cell>
          <cell r="G141">
            <v>0</v>
          </cell>
        </row>
        <row r="142">
          <cell r="A142" t="str">
            <v>MNG-BUR-001770</v>
          </cell>
          <cell r="B142" t="str">
            <v>CZ</v>
          </cell>
          <cell r="C142" t="str">
            <v>C</v>
          </cell>
          <cell r="D142" t="str">
            <v>MNG</v>
          </cell>
          <cell r="E142" t="str">
            <v>BUR</v>
          </cell>
          <cell r="F142" t="str">
            <v>MNGBURCZ</v>
          </cell>
          <cell r="G142">
            <v>0</v>
          </cell>
        </row>
        <row r="143">
          <cell r="A143" t="str">
            <v>MNG-BUR-001771</v>
          </cell>
          <cell r="B143" t="str">
            <v>RG</v>
          </cell>
          <cell r="C143" t="str">
            <v>R</v>
          </cell>
          <cell r="D143" t="str">
            <v>MNG</v>
          </cell>
          <cell r="E143" t="str">
            <v>BUR</v>
          </cell>
          <cell r="F143" t="str">
            <v>MNGBURRG</v>
          </cell>
          <cell r="G143">
            <v>0</v>
          </cell>
        </row>
        <row r="144">
          <cell r="A144" t="str">
            <v>MNG-BUR-001772</v>
          </cell>
          <cell r="B144" t="str">
            <v>RA</v>
          </cell>
          <cell r="C144" t="str">
            <v>R</v>
          </cell>
          <cell r="D144" t="str">
            <v>MNG</v>
          </cell>
          <cell r="E144" t="str">
            <v>BUR</v>
          </cell>
          <cell r="F144" t="str">
            <v>MNGBURRA</v>
          </cell>
          <cell r="G144">
            <v>0</v>
          </cell>
        </row>
        <row r="145">
          <cell r="A145" t="str">
            <v>MNG-BUR-001773</v>
          </cell>
          <cell r="B145" t="str">
            <v>CW</v>
          </cell>
          <cell r="C145" t="str">
            <v>C</v>
          </cell>
          <cell r="D145" t="str">
            <v>MNG</v>
          </cell>
          <cell r="E145" t="str">
            <v>BUR</v>
          </cell>
          <cell r="F145" t="str">
            <v>MNGBURCW</v>
          </cell>
          <cell r="G145">
            <v>0</v>
          </cell>
        </row>
        <row r="146">
          <cell r="A146" t="str">
            <v>MNG-BUR-001774</v>
          </cell>
          <cell r="B146" t="str">
            <v>CW</v>
          </cell>
          <cell r="C146" t="str">
            <v>C</v>
          </cell>
          <cell r="D146" t="str">
            <v>MNG</v>
          </cell>
          <cell r="E146" t="str">
            <v>BUR</v>
          </cell>
          <cell r="F146" t="str">
            <v>MNGBURCW</v>
          </cell>
          <cell r="G146">
            <v>0</v>
          </cell>
        </row>
        <row r="147">
          <cell r="A147" t="str">
            <v>MNG-BUR-001775</v>
          </cell>
          <cell r="B147" t="str">
            <v>CW</v>
          </cell>
          <cell r="C147" t="str">
            <v>C</v>
          </cell>
          <cell r="D147" t="str">
            <v>MNG</v>
          </cell>
          <cell r="E147" t="str">
            <v>BUR</v>
          </cell>
          <cell r="F147" t="str">
            <v>MNGBURCW</v>
          </cell>
          <cell r="G147">
            <v>0</v>
          </cell>
        </row>
        <row r="148">
          <cell r="A148" t="str">
            <v>MNG-BUR-001779</v>
          </cell>
          <cell r="B148" t="str">
            <v>CV</v>
          </cell>
          <cell r="C148" t="str">
            <v>C</v>
          </cell>
          <cell r="D148" t="str">
            <v>MNG</v>
          </cell>
          <cell r="E148" t="str">
            <v>BUR</v>
          </cell>
          <cell r="F148" t="str">
            <v>MNGBURCV</v>
          </cell>
          <cell r="G148">
            <v>0</v>
          </cell>
        </row>
        <row r="149">
          <cell r="A149" t="str">
            <v>MNG-BUR-001780</v>
          </cell>
          <cell r="B149" t="str">
            <v>CW</v>
          </cell>
          <cell r="C149" t="str">
            <v>C</v>
          </cell>
          <cell r="D149" t="str">
            <v>MNG</v>
          </cell>
          <cell r="E149" t="str">
            <v>BUR</v>
          </cell>
          <cell r="F149" t="str">
            <v>MNGBURCW</v>
          </cell>
          <cell r="G149">
            <v>0</v>
          </cell>
        </row>
        <row r="150">
          <cell r="A150" t="str">
            <v>MNG-BUR-001786</v>
          </cell>
          <cell r="B150" t="str">
            <v>CZ</v>
          </cell>
          <cell r="C150" t="str">
            <v>C</v>
          </cell>
          <cell r="D150" t="str">
            <v>MNG</v>
          </cell>
          <cell r="E150" t="str">
            <v>BUR</v>
          </cell>
          <cell r="F150" t="str">
            <v>MNGBURCZ</v>
          </cell>
          <cell r="G150">
            <v>0</v>
          </cell>
        </row>
        <row r="151">
          <cell r="A151" t="str">
            <v>MNG-BUR-001787</v>
          </cell>
          <cell r="B151" t="str">
            <v>DW</v>
          </cell>
          <cell r="C151" t="str">
            <v>D</v>
          </cell>
          <cell r="D151" t="str">
            <v>MNG</v>
          </cell>
          <cell r="E151" t="str">
            <v>BUR</v>
          </cell>
          <cell r="F151" t="str">
            <v>MNGBURDW</v>
          </cell>
          <cell r="G151">
            <v>0</v>
          </cell>
        </row>
        <row r="152">
          <cell r="A152" t="str">
            <v>MNG-BUR-001788</v>
          </cell>
          <cell r="B152" t="str">
            <v>CA</v>
          </cell>
          <cell r="C152" t="str">
            <v>C</v>
          </cell>
          <cell r="D152" t="str">
            <v>MNG</v>
          </cell>
          <cell r="E152" t="str">
            <v>BUR</v>
          </cell>
          <cell r="F152" t="str">
            <v>MNGBURCA</v>
          </cell>
          <cell r="G152">
            <v>0</v>
          </cell>
        </row>
        <row r="153">
          <cell r="A153" t="str">
            <v>MNG-BUR-001791</v>
          </cell>
          <cell r="B153" t="str">
            <v>CG</v>
          </cell>
          <cell r="C153" t="str">
            <v>C</v>
          </cell>
          <cell r="D153" t="str">
            <v>MNG</v>
          </cell>
          <cell r="E153" t="str">
            <v>BUR</v>
          </cell>
          <cell r="F153" t="str">
            <v>MNGBURCG</v>
          </cell>
          <cell r="G153">
            <v>0</v>
          </cell>
        </row>
        <row r="154">
          <cell r="A154" t="str">
            <v>MNG-BUR-001792</v>
          </cell>
          <cell r="B154" t="str">
            <v>CZ</v>
          </cell>
          <cell r="C154" t="str">
            <v>C</v>
          </cell>
          <cell r="D154" t="str">
            <v>MNG</v>
          </cell>
          <cell r="E154" t="str">
            <v>BUR</v>
          </cell>
          <cell r="F154" t="str">
            <v>MNGBURCZ</v>
          </cell>
          <cell r="G154">
            <v>0</v>
          </cell>
        </row>
        <row r="155">
          <cell r="A155" t="str">
            <v>MNG-BUR-001796</v>
          </cell>
          <cell r="B155" t="str">
            <v>MC</v>
          </cell>
          <cell r="C155" t="str">
            <v>M</v>
          </cell>
          <cell r="D155" t="str">
            <v>MNG</v>
          </cell>
          <cell r="E155" t="str">
            <v>BUR</v>
          </cell>
          <cell r="F155" t="str">
            <v>MNGBURMC</v>
          </cell>
          <cell r="G155">
            <v>0</v>
          </cell>
        </row>
        <row r="156">
          <cell r="A156" t="str">
            <v>MNG-BUR-001797</v>
          </cell>
          <cell r="B156" t="str">
            <v>MC</v>
          </cell>
          <cell r="C156" t="str">
            <v>M</v>
          </cell>
          <cell r="D156" t="str">
            <v>MNG</v>
          </cell>
          <cell r="E156" t="str">
            <v>BUR</v>
          </cell>
          <cell r="F156" t="str">
            <v>MNGBURMC</v>
          </cell>
          <cell r="G156">
            <v>0</v>
          </cell>
        </row>
        <row r="157">
          <cell r="A157" t="str">
            <v>MNG-BUR-001802</v>
          </cell>
          <cell r="B157" t="str">
            <v>CV</v>
          </cell>
          <cell r="C157" t="str">
            <v>C</v>
          </cell>
          <cell r="D157" t="str">
            <v>MNG</v>
          </cell>
          <cell r="E157" t="str">
            <v>BUR</v>
          </cell>
          <cell r="F157" t="str">
            <v>MNGBURCV</v>
          </cell>
          <cell r="G157">
            <v>0</v>
          </cell>
        </row>
        <row r="158">
          <cell r="A158" t="str">
            <v>MNG-BUR-001803</v>
          </cell>
          <cell r="B158" t="str">
            <v>CW</v>
          </cell>
          <cell r="C158" t="str">
            <v>C</v>
          </cell>
          <cell r="D158" t="str">
            <v>MNG</v>
          </cell>
          <cell r="E158" t="str">
            <v>BUR</v>
          </cell>
          <cell r="F158" t="str">
            <v>MNGBURCW</v>
          </cell>
          <cell r="G158">
            <v>0</v>
          </cell>
        </row>
        <row r="159">
          <cell r="A159" t="str">
            <v>MNG-BUR-001811</v>
          </cell>
          <cell r="B159" t="str">
            <v>CA</v>
          </cell>
          <cell r="C159" t="str">
            <v>C</v>
          </cell>
          <cell r="D159" t="str">
            <v>MNG</v>
          </cell>
          <cell r="E159" t="str">
            <v>BUR</v>
          </cell>
          <cell r="F159" t="str">
            <v>MNGBURCA</v>
          </cell>
          <cell r="G159">
            <v>0</v>
          </cell>
        </row>
        <row r="160">
          <cell r="A160" t="str">
            <v>MNG-BUR-001819</v>
          </cell>
          <cell r="B160" t="str">
            <v>RA</v>
          </cell>
          <cell r="C160" t="str">
            <v>R</v>
          </cell>
          <cell r="D160" t="str">
            <v>MNG</v>
          </cell>
          <cell r="E160" t="str">
            <v>BUR</v>
          </cell>
          <cell r="F160" t="str">
            <v>MNGBURRA</v>
          </cell>
          <cell r="G160">
            <v>0</v>
          </cell>
        </row>
        <row r="161">
          <cell r="A161" t="str">
            <v>MNG-BUR-001820</v>
          </cell>
          <cell r="B161" t="str">
            <v>CG</v>
          </cell>
          <cell r="C161" t="str">
            <v>C</v>
          </cell>
          <cell r="D161" t="str">
            <v>MNG</v>
          </cell>
          <cell r="E161" t="str">
            <v>BUR</v>
          </cell>
          <cell r="F161" t="str">
            <v>MNGBURCG</v>
          </cell>
          <cell r="G161">
            <v>0</v>
          </cell>
        </row>
        <row r="162">
          <cell r="A162" t="str">
            <v>MNG-BUR-001821</v>
          </cell>
          <cell r="B162" t="str">
            <v>CF</v>
          </cell>
          <cell r="C162" t="str">
            <v>C</v>
          </cell>
          <cell r="D162" t="str">
            <v>MNG</v>
          </cell>
          <cell r="E162" t="str">
            <v>BUR</v>
          </cell>
          <cell r="F162" t="str">
            <v>MNGBURCF</v>
          </cell>
          <cell r="G162">
            <v>0</v>
          </cell>
        </row>
        <row r="163">
          <cell r="A163" t="str">
            <v>MNG-BUR-001824</v>
          </cell>
          <cell r="B163" t="str">
            <v>CF</v>
          </cell>
          <cell r="C163" t="str">
            <v>C</v>
          </cell>
          <cell r="D163" t="str">
            <v>MNG</v>
          </cell>
          <cell r="E163" t="str">
            <v>BUR</v>
          </cell>
          <cell r="F163" t="str">
            <v>MNGBURCF</v>
          </cell>
          <cell r="G163">
            <v>0</v>
          </cell>
        </row>
        <row r="164">
          <cell r="A164" t="str">
            <v>MNG-BUR-001826</v>
          </cell>
          <cell r="B164" t="str">
            <v>CG</v>
          </cell>
          <cell r="C164" t="str">
            <v>C</v>
          </cell>
          <cell r="D164" t="str">
            <v>MNG</v>
          </cell>
          <cell r="E164" t="str">
            <v>BUR</v>
          </cell>
          <cell r="F164" t="str">
            <v>MNGBURCG</v>
          </cell>
          <cell r="G164">
            <v>0</v>
          </cell>
        </row>
        <row r="165">
          <cell r="A165" t="str">
            <v>MNG-BUR-001827</v>
          </cell>
          <cell r="B165" t="str">
            <v>CA</v>
          </cell>
          <cell r="C165" t="str">
            <v>C</v>
          </cell>
          <cell r="D165" t="str">
            <v>MNG</v>
          </cell>
          <cell r="E165" t="str">
            <v>BUR</v>
          </cell>
          <cell r="F165" t="str">
            <v>MNGBURCA</v>
          </cell>
          <cell r="G165">
            <v>0</v>
          </cell>
        </row>
        <row r="166">
          <cell r="A166" t="str">
            <v>MNG-BUR-001828</v>
          </cell>
          <cell r="B166" t="str">
            <v>CA</v>
          </cell>
          <cell r="C166" t="str">
            <v>C</v>
          </cell>
          <cell r="D166" t="str">
            <v>MNG</v>
          </cell>
          <cell r="E166" t="str">
            <v>BUR</v>
          </cell>
          <cell r="F166" t="str">
            <v>MNGBURCA</v>
          </cell>
          <cell r="G166">
            <v>0</v>
          </cell>
        </row>
        <row r="167">
          <cell r="A167" t="str">
            <v>MNG-BUR-001829</v>
          </cell>
          <cell r="B167" t="str">
            <v>CA</v>
          </cell>
          <cell r="C167" t="str">
            <v>C</v>
          </cell>
          <cell r="D167" t="str">
            <v>MNG</v>
          </cell>
          <cell r="E167" t="str">
            <v>BUR</v>
          </cell>
          <cell r="F167" t="str">
            <v>MNGBURCA</v>
          </cell>
          <cell r="G167">
            <v>603.80999999999949</v>
          </cell>
        </row>
        <row r="168">
          <cell r="A168" t="str">
            <v>MNG-BUR-001830</v>
          </cell>
          <cell r="B168" t="str">
            <v>CW</v>
          </cell>
          <cell r="C168" t="str">
            <v>C</v>
          </cell>
          <cell r="D168" t="str">
            <v>MNG</v>
          </cell>
          <cell r="E168" t="str">
            <v>BUR</v>
          </cell>
          <cell r="F168" t="str">
            <v>MNGBURCW</v>
          </cell>
          <cell r="G168">
            <v>0</v>
          </cell>
        </row>
        <row r="169">
          <cell r="A169" t="str">
            <v>MNG-BUR-001831</v>
          </cell>
          <cell r="B169" t="str">
            <v>CG</v>
          </cell>
          <cell r="C169" t="str">
            <v>C</v>
          </cell>
          <cell r="D169" t="str">
            <v>MNG</v>
          </cell>
          <cell r="E169" t="str">
            <v>BUR</v>
          </cell>
          <cell r="F169" t="str">
            <v>MNGBURCG</v>
          </cell>
          <cell r="G169">
            <v>0</v>
          </cell>
        </row>
        <row r="170">
          <cell r="A170" t="str">
            <v>MNG-BUR-001832</v>
          </cell>
          <cell r="B170" t="str">
            <v>CG</v>
          </cell>
          <cell r="C170" t="str">
            <v>C</v>
          </cell>
          <cell r="D170" t="str">
            <v>MNG</v>
          </cell>
          <cell r="E170" t="str">
            <v>BUR</v>
          </cell>
          <cell r="F170" t="str">
            <v>MNGBURCG</v>
          </cell>
          <cell r="G170">
            <v>0</v>
          </cell>
        </row>
        <row r="171">
          <cell r="A171" t="str">
            <v>MNG-BUR-001833</v>
          </cell>
          <cell r="B171" t="str">
            <v>CG</v>
          </cell>
          <cell r="C171" t="str">
            <v>C</v>
          </cell>
          <cell r="D171" t="str">
            <v>MNG</v>
          </cell>
          <cell r="E171" t="str">
            <v>BUR</v>
          </cell>
          <cell r="F171" t="str">
            <v>MNGBURCG</v>
          </cell>
          <cell r="G171">
            <v>0</v>
          </cell>
        </row>
        <row r="172">
          <cell r="A172" t="str">
            <v>MNG-BUR-001835</v>
          </cell>
          <cell r="B172" t="str">
            <v>RY</v>
          </cell>
          <cell r="C172" t="str">
            <v>R</v>
          </cell>
          <cell r="D172" t="str">
            <v>MNG</v>
          </cell>
          <cell r="E172" t="str">
            <v>FIX</v>
          </cell>
          <cell r="F172" t="str">
            <v>MNGBURRY</v>
          </cell>
          <cell r="G172">
            <v>82719.14</v>
          </cell>
        </row>
        <row r="173">
          <cell r="A173" t="str">
            <v>MNG-BUR-001836</v>
          </cell>
          <cell r="B173" t="str">
            <v>RY</v>
          </cell>
          <cell r="C173" t="str">
            <v>R</v>
          </cell>
          <cell r="D173" t="str">
            <v>MNG</v>
          </cell>
          <cell r="E173" t="str">
            <v>FIX</v>
          </cell>
          <cell r="F173" t="str">
            <v>MNGBURRY</v>
          </cell>
          <cell r="G173">
            <v>51780.65</v>
          </cell>
        </row>
        <row r="174">
          <cell r="A174" t="str">
            <v>MNG-BUR-001837</v>
          </cell>
          <cell r="B174" t="str">
            <v>RZ</v>
          </cell>
          <cell r="C174" t="str">
            <v>R</v>
          </cell>
          <cell r="D174" t="str">
            <v>MNG</v>
          </cell>
          <cell r="E174" t="str">
            <v>FIX</v>
          </cell>
          <cell r="F174" t="str">
            <v>MNGBURRZ</v>
          </cell>
          <cell r="G174">
            <v>-51824.65</v>
          </cell>
        </row>
        <row r="175">
          <cell r="A175" t="str">
            <v>MNG-BUR-001838</v>
          </cell>
          <cell r="B175" t="str">
            <v>RZ</v>
          </cell>
          <cell r="C175" t="str">
            <v>R</v>
          </cell>
          <cell r="D175" t="str">
            <v>MNG</v>
          </cell>
          <cell r="E175" t="str">
            <v>FIX</v>
          </cell>
          <cell r="F175" t="str">
            <v>MNGBURRZ</v>
          </cell>
          <cell r="G175">
            <v>178086.39999999999</v>
          </cell>
        </row>
        <row r="176">
          <cell r="A176" t="str">
            <v>MNG-BUR-001839</v>
          </cell>
          <cell r="B176" t="str">
            <v>CZ</v>
          </cell>
          <cell r="C176" t="str">
            <v>C</v>
          </cell>
          <cell r="D176" t="str">
            <v>MNG</v>
          </cell>
          <cell r="E176" t="str">
            <v>BUR</v>
          </cell>
          <cell r="F176" t="str">
            <v>MNGBURCZ</v>
          </cell>
          <cell r="G176">
            <v>0</v>
          </cell>
        </row>
        <row r="177">
          <cell r="A177" t="str">
            <v>MNG-BUR-001841</v>
          </cell>
          <cell r="B177" t="str">
            <v>CZ</v>
          </cell>
          <cell r="C177" t="str">
            <v>C</v>
          </cell>
          <cell r="D177" t="str">
            <v>MNG</v>
          </cell>
          <cell r="E177" t="str">
            <v>BUR</v>
          </cell>
          <cell r="F177" t="str">
            <v>MNGBURCZ</v>
          </cell>
          <cell r="G177">
            <v>0</v>
          </cell>
        </row>
        <row r="178">
          <cell r="A178" t="str">
            <v>MNG-BUR-001842</v>
          </cell>
          <cell r="B178" t="str">
            <v>CT</v>
          </cell>
          <cell r="C178" t="str">
            <v>C</v>
          </cell>
          <cell r="D178" t="str">
            <v>MNG</v>
          </cell>
          <cell r="E178" t="str">
            <v>BUR</v>
          </cell>
          <cell r="F178" t="str">
            <v>MNGBURCT</v>
          </cell>
          <cell r="G178">
            <v>0</v>
          </cell>
        </row>
        <row r="179">
          <cell r="A179" t="str">
            <v>MNG-BUR-001843</v>
          </cell>
          <cell r="B179" t="str">
            <v>CU</v>
          </cell>
          <cell r="C179" t="str">
            <v>C</v>
          </cell>
          <cell r="D179" t="str">
            <v>MNG</v>
          </cell>
          <cell r="E179" t="str">
            <v>BUR</v>
          </cell>
          <cell r="F179" t="str">
            <v>MNGBURCU</v>
          </cell>
          <cell r="G179">
            <v>0</v>
          </cell>
        </row>
        <row r="180">
          <cell r="A180" t="str">
            <v>MNG-BUR-001844</v>
          </cell>
          <cell r="B180" t="str">
            <v>CV</v>
          </cell>
          <cell r="C180" t="str">
            <v>C</v>
          </cell>
          <cell r="D180" t="str">
            <v>MNG</v>
          </cell>
          <cell r="E180" t="str">
            <v>BUR</v>
          </cell>
          <cell r="F180" t="str">
            <v>MNGBURCV</v>
          </cell>
          <cell r="G180">
            <v>0</v>
          </cell>
        </row>
        <row r="181">
          <cell r="A181" t="str">
            <v>MNG-BUR-001845</v>
          </cell>
          <cell r="B181" t="str">
            <v>CW</v>
          </cell>
          <cell r="C181" t="str">
            <v>C</v>
          </cell>
          <cell r="D181" t="str">
            <v>MNG</v>
          </cell>
          <cell r="E181" t="str">
            <v>BUR</v>
          </cell>
          <cell r="F181" t="str">
            <v>MNGBURCW</v>
          </cell>
          <cell r="G181">
            <v>0</v>
          </cell>
        </row>
        <row r="182">
          <cell r="A182" t="str">
            <v>MNG-BUR-001851</v>
          </cell>
          <cell r="B182" t="str">
            <v>CG</v>
          </cell>
          <cell r="C182" t="str">
            <v>C</v>
          </cell>
          <cell r="D182" t="str">
            <v>MNG</v>
          </cell>
          <cell r="E182" t="str">
            <v>BUR</v>
          </cell>
          <cell r="F182" t="str">
            <v>MNGBURCG</v>
          </cell>
          <cell r="G182">
            <v>0</v>
          </cell>
        </row>
        <row r="183">
          <cell r="A183" t="str">
            <v>MNG-BUR-001852</v>
          </cell>
          <cell r="B183" t="str">
            <v>CR</v>
          </cell>
          <cell r="C183" t="str">
            <v>C</v>
          </cell>
          <cell r="D183" t="str">
            <v>MNG</v>
          </cell>
          <cell r="E183" t="str">
            <v>BUR</v>
          </cell>
          <cell r="F183" t="str">
            <v>MNGBURCR</v>
          </cell>
          <cell r="G183">
            <v>0</v>
          </cell>
        </row>
        <row r="184">
          <cell r="A184" t="str">
            <v>MNG-BUR-001853</v>
          </cell>
          <cell r="B184" t="str">
            <v>CG</v>
          </cell>
          <cell r="C184" t="str">
            <v>C</v>
          </cell>
          <cell r="D184" t="str">
            <v>MNG</v>
          </cell>
          <cell r="E184" t="str">
            <v>BUR</v>
          </cell>
          <cell r="F184" t="str">
            <v>MNGBURCG</v>
          </cell>
          <cell r="G184">
            <v>0</v>
          </cell>
        </row>
        <row r="185">
          <cell r="A185" t="str">
            <v>MNG-BUR-001854</v>
          </cell>
          <cell r="B185" t="str">
            <v>CG</v>
          </cell>
          <cell r="C185" t="str">
            <v>C</v>
          </cell>
          <cell r="D185" t="str">
            <v>MNG</v>
          </cell>
          <cell r="E185" t="str">
            <v>BUR</v>
          </cell>
          <cell r="F185" t="str">
            <v>MNGBURCG</v>
          </cell>
          <cell r="G185">
            <v>0</v>
          </cell>
        </row>
        <row r="186">
          <cell r="A186" t="str">
            <v>MNG-BUR-001855</v>
          </cell>
          <cell r="B186" t="str">
            <v>CG</v>
          </cell>
          <cell r="C186" t="str">
            <v>C</v>
          </cell>
          <cell r="D186" t="str">
            <v>MNG</v>
          </cell>
          <cell r="E186" t="str">
            <v>BUR</v>
          </cell>
          <cell r="F186" t="str">
            <v>MNGBURCG</v>
          </cell>
          <cell r="G186">
            <v>0</v>
          </cell>
        </row>
        <row r="187">
          <cell r="A187" t="str">
            <v>MNG-BUR-001856</v>
          </cell>
          <cell r="B187" t="str">
            <v>CF</v>
          </cell>
          <cell r="C187" t="str">
            <v>C</v>
          </cell>
          <cell r="D187" t="str">
            <v>MNG</v>
          </cell>
          <cell r="E187" t="str">
            <v>BUR</v>
          </cell>
          <cell r="F187" t="str">
            <v>MNGBURCF</v>
          </cell>
          <cell r="G187">
            <v>0</v>
          </cell>
        </row>
        <row r="188">
          <cell r="A188" t="str">
            <v>MNG-BUR-001857</v>
          </cell>
          <cell r="B188" t="str">
            <v>CW</v>
          </cell>
          <cell r="C188" t="str">
            <v>C</v>
          </cell>
          <cell r="D188" t="str">
            <v>MNG</v>
          </cell>
          <cell r="E188" t="str">
            <v>BUR</v>
          </cell>
          <cell r="F188" t="str">
            <v>MNGBURCW</v>
          </cell>
          <cell r="G188">
            <v>0</v>
          </cell>
        </row>
        <row r="189">
          <cell r="A189" t="str">
            <v>MNG-BUR-001858</v>
          </cell>
          <cell r="B189" t="str">
            <v>CG</v>
          </cell>
          <cell r="C189" t="str">
            <v>C</v>
          </cell>
          <cell r="D189" t="str">
            <v>MNG</v>
          </cell>
          <cell r="E189" t="str">
            <v>BUR</v>
          </cell>
          <cell r="F189" t="str">
            <v>MNGBURCG</v>
          </cell>
          <cell r="G189">
            <v>1.4210854715202004E-13</v>
          </cell>
        </row>
        <row r="190">
          <cell r="A190" t="str">
            <v>MNG-BUR-001861</v>
          </cell>
          <cell r="B190" t="str">
            <v>RA</v>
          </cell>
          <cell r="C190" t="str">
            <v>R</v>
          </cell>
          <cell r="D190" t="str">
            <v>MNG</v>
          </cell>
          <cell r="E190" t="str">
            <v>BUR</v>
          </cell>
          <cell r="F190" t="str">
            <v>MNGBURRA</v>
          </cell>
          <cell r="G190">
            <v>0</v>
          </cell>
        </row>
        <row r="191">
          <cell r="A191" t="str">
            <v>MNG-BUR-001862</v>
          </cell>
          <cell r="B191" t="str">
            <v>CF</v>
          </cell>
          <cell r="C191" t="str">
            <v>C</v>
          </cell>
          <cell r="D191" t="str">
            <v>MNG</v>
          </cell>
          <cell r="E191" t="str">
            <v>BUR</v>
          </cell>
          <cell r="F191" t="str">
            <v>MNGBURCF</v>
          </cell>
          <cell r="G191">
            <v>0</v>
          </cell>
        </row>
        <row r="192">
          <cell r="A192" t="str">
            <v>MNG-BUR-001863</v>
          </cell>
          <cell r="B192" t="str">
            <v>CA</v>
          </cell>
          <cell r="C192" t="str">
            <v>C</v>
          </cell>
          <cell r="D192" t="str">
            <v>MNG</v>
          </cell>
          <cell r="E192" t="str">
            <v>BUR</v>
          </cell>
          <cell r="F192" t="str">
            <v>MNGBURCA</v>
          </cell>
          <cell r="G192">
            <v>0</v>
          </cell>
        </row>
        <row r="193">
          <cell r="A193" t="str">
            <v>MNG-BUR-001864</v>
          </cell>
          <cell r="B193" t="str">
            <v>CA</v>
          </cell>
          <cell r="C193" t="str">
            <v>C</v>
          </cell>
          <cell r="D193" t="str">
            <v>MNG</v>
          </cell>
          <cell r="E193" t="str">
            <v>BUR</v>
          </cell>
          <cell r="F193" t="str">
            <v>MNGBURCA</v>
          </cell>
          <cell r="G193">
            <v>0</v>
          </cell>
        </row>
        <row r="194">
          <cell r="A194" t="str">
            <v>MNG-BUR-001867</v>
          </cell>
          <cell r="B194" t="str">
            <v>CR</v>
          </cell>
          <cell r="C194" t="str">
            <v>C</v>
          </cell>
          <cell r="D194" t="str">
            <v>MNG</v>
          </cell>
          <cell r="E194" t="str">
            <v>BUR</v>
          </cell>
          <cell r="F194" t="str">
            <v>MNGBURCR</v>
          </cell>
          <cell r="G194">
            <v>0</v>
          </cell>
        </row>
        <row r="195">
          <cell r="A195" t="str">
            <v>MNG-BUR-001868</v>
          </cell>
          <cell r="B195" t="str">
            <v>CA</v>
          </cell>
          <cell r="C195" t="str">
            <v>C</v>
          </cell>
          <cell r="D195" t="str">
            <v>MNG</v>
          </cell>
          <cell r="E195" t="str">
            <v>BUR</v>
          </cell>
          <cell r="F195" t="str">
            <v>MNGBURCA</v>
          </cell>
          <cell r="G195">
            <v>0</v>
          </cell>
        </row>
        <row r="196">
          <cell r="A196" t="str">
            <v>MNG-BUR-001871</v>
          </cell>
          <cell r="B196" t="str">
            <v>CV</v>
          </cell>
          <cell r="C196" t="str">
            <v>C</v>
          </cell>
          <cell r="D196" t="str">
            <v>MNG</v>
          </cell>
          <cell r="E196" t="str">
            <v>BUR</v>
          </cell>
          <cell r="F196" t="str">
            <v>MNGBURCV</v>
          </cell>
          <cell r="G196">
            <v>0</v>
          </cell>
        </row>
        <row r="197">
          <cell r="A197" t="str">
            <v>MNG-BUR-001872</v>
          </cell>
          <cell r="B197" t="str">
            <v>CW</v>
          </cell>
          <cell r="C197" t="str">
            <v>C</v>
          </cell>
          <cell r="D197" t="str">
            <v>MNG</v>
          </cell>
          <cell r="E197" t="str">
            <v>BUR</v>
          </cell>
          <cell r="F197" t="str">
            <v>MNGBURCW</v>
          </cell>
          <cell r="G197">
            <v>0</v>
          </cell>
        </row>
        <row r="198">
          <cell r="A198" t="str">
            <v>MNG-BUR-001880</v>
          </cell>
          <cell r="B198" t="str">
            <v>RY</v>
          </cell>
          <cell r="C198" t="str">
            <v>R</v>
          </cell>
          <cell r="D198" t="str">
            <v>MNG</v>
          </cell>
          <cell r="E198" t="str">
            <v>FIX</v>
          </cell>
          <cell r="F198" t="str">
            <v>MNGBURRY</v>
          </cell>
          <cell r="G198">
            <v>71145.13</v>
          </cell>
        </row>
        <row r="199">
          <cell r="A199" t="str">
            <v>MNG-BUR-001881</v>
          </cell>
          <cell r="B199" t="str">
            <v>RZ</v>
          </cell>
          <cell r="C199" t="str">
            <v>R</v>
          </cell>
          <cell r="D199" t="str">
            <v>MNG</v>
          </cell>
          <cell r="E199" t="str">
            <v>FIX</v>
          </cell>
          <cell r="F199" t="str">
            <v>MNGBURRZ</v>
          </cell>
          <cell r="G199">
            <v>153317.20000000001</v>
          </cell>
        </row>
        <row r="200">
          <cell r="A200" t="str">
            <v>MNG-BUR-001882</v>
          </cell>
          <cell r="B200" t="str">
            <v>CW</v>
          </cell>
          <cell r="C200" t="str">
            <v>C</v>
          </cell>
          <cell r="D200" t="str">
            <v>MNG</v>
          </cell>
          <cell r="E200" t="str">
            <v>BUR</v>
          </cell>
          <cell r="F200" t="str">
            <v>MNGBURCW</v>
          </cell>
          <cell r="G200">
            <v>0</v>
          </cell>
        </row>
        <row r="201">
          <cell r="A201" t="str">
            <v>MNG-BUR-001883</v>
          </cell>
          <cell r="B201" t="str">
            <v>CG</v>
          </cell>
          <cell r="C201" t="str">
            <v>C</v>
          </cell>
          <cell r="D201" t="str">
            <v>MNG</v>
          </cell>
          <cell r="E201" t="str">
            <v>BUR</v>
          </cell>
          <cell r="F201" t="str">
            <v>MNGBURCG</v>
          </cell>
          <cell r="G201">
            <v>0</v>
          </cell>
        </row>
        <row r="202">
          <cell r="A202" t="str">
            <v>MNG-BUR-001884</v>
          </cell>
          <cell r="B202" t="str">
            <v>CW</v>
          </cell>
          <cell r="C202" t="str">
            <v>C</v>
          </cell>
          <cell r="D202" t="str">
            <v>MNG</v>
          </cell>
          <cell r="E202" t="str">
            <v>BUR</v>
          </cell>
          <cell r="F202" t="str">
            <v>MNGBURCW</v>
          </cell>
          <cell r="G202">
            <v>614.57000000000005</v>
          </cell>
        </row>
        <row r="203">
          <cell r="A203" t="str">
            <v>MNG-BUR-001885</v>
          </cell>
          <cell r="B203" t="str">
            <v>CZ</v>
          </cell>
          <cell r="C203" t="str">
            <v>C</v>
          </cell>
          <cell r="D203" t="str">
            <v>MNG</v>
          </cell>
          <cell r="E203" t="str">
            <v>BUR</v>
          </cell>
          <cell r="F203" t="str">
            <v>MNGBURCZ</v>
          </cell>
          <cell r="G203">
            <v>0</v>
          </cell>
        </row>
        <row r="204">
          <cell r="A204" t="str">
            <v>MNG-BUR-001887</v>
          </cell>
          <cell r="B204" t="str">
            <v>CA</v>
          </cell>
          <cell r="C204" t="str">
            <v>C</v>
          </cell>
          <cell r="D204" t="str">
            <v>MNG</v>
          </cell>
          <cell r="E204" t="str">
            <v>BUR</v>
          </cell>
          <cell r="F204" t="str">
            <v>MNGBURCA</v>
          </cell>
          <cell r="G204">
            <v>0</v>
          </cell>
        </row>
        <row r="205">
          <cell r="A205" t="str">
            <v>MNG-BUR-001891</v>
          </cell>
          <cell r="B205" t="str">
            <v>CW</v>
          </cell>
          <cell r="C205" t="str">
            <v>C</v>
          </cell>
          <cell r="D205" t="str">
            <v>MNG</v>
          </cell>
          <cell r="E205" t="str">
            <v>BUR</v>
          </cell>
          <cell r="F205" t="str">
            <v>MNGBURCW</v>
          </cell>
          <cell r="G205">
            <v>-4.2632564145606011E-14</v>
          </cell>
        </row>
        <row r="206">
          <cell r="A206" t="str">
            <v>MNG-BUR-001892</v>
          </cell>
          <cell r="B206" t="str">
            <v>CW</v>
          </cell>
          <cell r="C206" t="str">
            <v>C</v>
          </cell>
          <cell r="D206" t="str">
            <v>MNG</v>
          </cell>
          <cell r="E206" t="str">
            <v>BUR</v>
          </cell>
          <cell r="F206" t="str">
            <v>MNGBURCW</v>
          </cell>
          <cell r="G206">
            <v>0</v>
          </cell>
        </row>
        <row r="207">
          <cell r="A207" t="str">
            <v>MNG-BUR-001894</v>
          </cell>
          <cell r="B207" t="str">
            <v>CF</v>
          </cell>
          <cell r="C207" t="str">
            <v>C</v>
          </cell>
          <cell r="D207" t="str">
            <v>MNG</v>
          </cell>
          <cell r="E207" t="str">
            <v>BUR</v>
          </cell>
          <cell r="F207" t="str">
            <v>MNGBURCF</v>
          </cell>
          <cell r="G207">
            <v>8.5265128291212022E-14</v>
          </cell>
        </row>
        <row r="208">
          <cell r="A208" t="str">
            <v>MNG-BUR-001898</v>
          </cell>
          <cell r="B208" t="str">
            <v>CV</v>
          </cell>
          <cell r="C208" t="str">
            <v>C</v>
          </cell>
          <cell r="D208" t="str">
            <v>MNG</v>
          </cell>
          <cell r="E208" t="str">
            <v>BUR</v>
          </cell>
          <cell r="F208" t="str">
            <v>MNGBURCV</v>
          </cell>
          <cell r="G208">
            <v>0</v>
          </cell>
        </row>
        <row r="209">
          <cell r="A209" t="str">
            <v>MNG-BUR-001899</v>
          </cell>
          <cell r="B209" t="str">
            <v>CW</v>
          </cell>
          <cell r="C209" t="str">
            <v>C</v>
          </cell>
          <cell r="D209" t="str">
            <v>MNG</v>
          </cell>
          <cell r="E209" t="str">
            <v>BUR</v>
          </cell>
          <cell r="F209" t="str">
            <v>MNGBURCW</v>
          </cell>
          <cell r="G209">
            <v>0</v>
          </cell>
        </row>
        <row r="210">
          <cell r="A210" t="str">
            <v>MNG-BUR-001907</v>
          </cell>
          <cell r="B210" t="str">
            <v>CA</v>
          </cell>
          <cell r="C210" t="str">
            <v>C</v>
          </cell>
          <cell r="D210" t="str">
            <v>MNG</v>
          </cell>
          <cell r="E210" t="str">
            <v>BUR</v>
          </cell>
          <cell r="F210" t="str">
            <v>MNGBURCA</v>
          </cell>
          <cell r="G210">
            <v>0</v>
          </cell>
        </row>
        <row r="211">
          <cell r="A211" t="str">
            <v>MNG-BUR-001915</v>
          </cell>
          <cell r="B211" t="str">
            <v>RA</v>
          </cell>
          <cell r="C211" t="str">
            <v>R</v>
          </cell>
          <cell r="D211" t="str">
            <v>MNG</v>
          </cell>
          <cell r="E211" t="str">
            <v>BUR</v>
          </cell>
          <cell r="F211" t="str">
            <v>MNGBURRA</v>
          </cell>
          <cell r="G211">
            <v>0</v>
          </cell>
        </row>
        <row r="212">
          <cell r="A212" t="str">
            <v>MNG-BUR-001916</v>
          </cell>
          <cell r="B212" t="str">
            <v>CZ</v>
          </cell>
          <cell r="C212" t="str">
            <v>C</v>
          </cell>
          <cell r="D212" t="str">
            <v>MNG</v>
          </cell>
          <cell r="E212" t="str">
            <v>BUR</v>
          </cell>
          <cell r="F212" t="str">
            <v>MNGBURCZ</v>
          </cell>
          <cell r="G212">
            <v>0</v>
          </cell>
        </row>
        <row r="213">
          <cell r="A213" t="str">
            <v>MNG-BUR-001917</v>
          </cell>
          <cell r="B213" t="str">
            <v>PB</v>
          </cell>
          <cell r="C213" t="str">
            <v>P</v>
          </cell>
          <cell r="D213" t="str">
            <v>MNG</v>
          </cell>
          <cell r="E213" t="str">
            <v>BUR</v>
          </cell>
          <cell r="F213" t="str">
            <v>MNGBURPB</v>
          </cell>
          <cell r="G213">
            <v>0</v>
          </cell>
        </row>
        <row r="214">
          <cell r="A214" t="str">
            <v>MNG-BUR-001918</v>
          </cell>
          <cell r="B214" t="str">
            <v>CR</v>
          </cell>
          <cell r="C214" t="str">
            <v>C</v>
          </cell>
          <cell r="D214" t="str">
            <v>MNG</v>
          </cell>
          <cell r="E214" t="str">
            <v>BUR</v>
          </cell>
          <cell r="F214" t="str">
            <v>MNGBURCR</v>
          </cell>
          <cell r="G214">
            <v>2184.94</v>
          </cell>
        </row>
        <row r="215">
          <cell r="A215" t="str">
            <v>MNG-BUR-001919</v>
          </cell>
          <cell r="B215" t="str">
            <v>CF</v>
          </cell>
          <cell r="C215" t="str">
            <v>C</v>
          </cell>
          <cell r="D215" t="str">
            <v>MNG</v>
          </cell>
          <cell r="E215" t="str">
            <v>BUR</v>
          </cell>
          <cell r="F215" t="str">
            <v>MNGBURCF</v>
          </cell>
          <cell r="G215">
            <v>0</v>
          </cell>
        </row>
        <row r="216">
          <cell r="A216" t="str">
            <v>MNG-BUR-001920</v>
          </cell>
          <cell r="B216" t="str">
            <v>CG</v>
          </cell>
          <cell r="C216" t="str">
            <v>C</v>
          </cell>
          <cell r="D216" t="str">
            <v>MNG</v>
          </cell>
          <cell r="E216" t="str">
            <v>BUR</v>
          </cell>
          <cell r="F216" t="str">
            <v>MNGBURCG</v>
          </cell>
          <cell r="G216">
            <v>2.2737367544323206E-13</v>
          </cell>
        </row>
        <row r="217">
          <cell r="A217" t="str">
            <v>MNG-BUR-001923</v>
          </cell>
          <cell r="B217" t="str">
            <v>CW</v>
          </cell>
          <cell r="C217" t="str">
            <v>C</v>
          </cell>
          <cell r="D217" t="str">
            <v>MNG</v>
          </cell>
          <cell r="E217" t="str">
            <v>BUR</v>
          </cell>
          <cell r="F217" t="str">
            <v>MNGBURCW</v>
          </cell>
          <cell r="G217">
            <v>4.2632564145606011E-14</v>
          </cell>
        </row>
        <row r="218">
          <cell r="A218" t="str">
            <v>MNG-BUR-001924</v>
          </cell>
          <cell r="B218" t="str">
            <v>CG</v>
          </cell>
          <cell r="C218" t="str">
            <v>C</v>
          </cell>
          <cell r="D218" t="str">
            <v>MNG</v>
          </cell>
          <cell r="E218" t="str">
            <v>BUR</v>
          </cell>
          <cell r="F218" t="str">
            <v>MNGBURCG</v>
          </cell>
          <cell r="G218">
            <v>0</v>
          </cell>
        </row>
        <row r="219">
          <cell r="A219" t="str">
            <v>MNG-BUR-001928</v>
          </cell>
          <cell r="B219" t="str">
            <v>CG</v>
          </cell>
          <cell r="C219" t="str">
            <v>C</v>
          </cell>
          <cell r="D219" t="str">
            <v>MNG</v>
          </cell>
          <cell r="E219" t="str">
            <v>BUR</v>
          </cell>
          <cell r="F219" t="str">
            <v>MNGBURCG</v>
          </cell>
          <cell r="G219">
            <v>0</v>
          </cell>
        </row>
        <row r="220">
          <cell r="A220" t="str">
            <v>MNG-BUR-001930</v>
          </cell>
          <cell r="B220" t="str">
            <v>MJ</v>
          </cell>
          <cell r="C220" t="str">
            <v>M</v>
          </cell>
          <cell r="D220" t="str">
            <v>MNG</v>
          </cell>
          <cell r="E220" t="str">
            <v>BUR</v>
          </cell>
          <cell r="F220" t="str">
            <v>MNGBURMJ</v>
          </cell>
          <cell r="G220">
            <v>0</v>
          </cell>
        </row>
        <row r="221">
          <cell r="A221" t="str">
            <v>MNG-BUR-001931</v>
          </cell>
          <cell r="B221" t="str">
            <v>CG</v>
          </cell>
          <cell r="C221" t="str">
            <v>C</v>
          </cell>
          <cell r="D221" t="str">
            <v>MNG</v>
          </cell>
          <cell r="E221" t="str">
            <v>BUR</v>
          </cell>
          <cell r="F221" t="str">
            <v>MNGBURCG</v>
          </cell>
          <cell r="G221">
            <v>-2.8421709430404007E-14</v>
          </cell>
        </row>
        <row r="222">
          <cell r="A222" t="str">
            <v>MNG-BUR-001934</v>
          </cell>
          <cell r="B222" t="str">
            <v>CV</v>
          </cell>
          <cell r="C222" t="str">
            <v>C</v>
          </cell>
          <cell r="D222" t="str">
            <v>MNG</v>
          </cell>
          <cell r="E222" t="str">
            <v>BUR</v>
          </cell>
          <cell r="F222" t="str">
            <v>MNGBURCV</v>
          </cell>
          <cell r="G222">
            <v>0</v>
          </cell>
        </row>
        <row r="223">
          <cell r="A223" t="str">
            <v>MNG-BUR-001935</v>
          </cell>
          <cell r="B223" t="str">
            <v>CW</v>
          </cell>
          <cell r="C223" t="str">
            <v>C</v>
          </cell>
          <cell r="D223" t="str">
            <v>MNG</v>
          </cell>
          <cell r="E223" t="str">
            <v>BUR</v>
          </cell>
          <cell r="F223" t="str">
            <v>MNGBURCW</v>
          </cell>
          <cell r="G223">
            <v>0</v>
          </cell>
        </row>
        <row r="224">
          <cell r="A224" t="str">
            <v>MNG-BUR-001942</v>
          </cell>
          <cell r="B224" t="str">
            <v>CZ</v>
          </cell>
          <cell r="C224" t="str">
            <v>C</v>
          </cell>
          <cell r="D224" t="str">
            <v>MNG</v>
          </cell>
          <cell r="E224" t="str">
            <v>BUR</v>
          </cell>
          <cell r="F224" t="str">
            <v>MNGBURCZ</v>
          </cell>
          <cell r="G224">
            <v>0</v>
          </cell>
        </row>
        <row r="225">
          <cell r="A225" t="str">
            <v>MNG-BUR-001943</v>
          </cell>
          <cell r="B225" t="str">
            <v>CG</v>
          </cell>
          <cell r="C225" t="str">
            <v>C</v>
          </cell>
          <cell r="D225" t="str">
            <v>MNG</v>
          </cell>
          <cell r="E225" t="str">
            <v>BUR</v>
          </cell>
          <cell r="F225" t="str">
            <v>MNGBURCG</v>
          </cell>
          <cell r="G225">
            <v>0</v>
          </cell>
        </row>
        <row r="226">
          <cell r="A226" t="str">
            <v>MNG-BUR-001949</v>
          </cell>
          <cell r="B226" t="str">
            <v>CZ</v>
          </cell>
          <cell r="C226" t="str">
            <v>C</v>
          </cell>
          <cell r="D226" t="str">
            <v>MNG</v>
          </cell>
          <cell r="E226" t="str">
            <v>BUR</v>
          </cell>
          <cell r="F226" t="str">
            <v>MNGBURCZ</v>
          </cell>
          <cell r="G226">
            <v>-2.8421709430404007E-14</v>
          </cell>
        </row>
        <row r="227">
          <cell r="A227" t="str">
            <v>MNG-BUR-001950</v>
          </cell>
          <cell r="B227" t="str">
            <v>CF</v>
          </cell>
          <cell r="C227" t="str">
            <v>C</v>
          </cell>
          <cell r="D227" t="str">
            <v>MNG</v>
          </cell>
          <cell r="E227" t="str">
            <v>BUR</v>
          </cell>
          <cell r="F227" t="str">
            <v>MNGBURCF</v>
          </cell>
          <cell r="G227">
            <v>-5.6843418860808015E-14</v>
          </cell>
        </row>
        <row r="228">
          <cell r="A228" t="str">
            <v>MNG-BUR-001952</v>
          </cell>
          <cell r="B228" t="str">
            <v>MJ</v>
          </cell>
          <cell r="C228" t="str">
            <v>M</v>
          </cell>
          <cell r="D228" t="str">
            <v>MNG</v>
          </cell>
          <cell r="E228" t="str">
            <v>BUR</v>
          </cell>
          <cell r="F228" t="str">
            <v>MNGBURMJ</v>
          </cell>
          <cell r="G228">
            <v>0</v>
          </cell>
        </row>
        <row r="229">
          <cell r="A229" t="str">
            <v>MNG-BUR-001955</v>
          </cell>
          <cell r="B229" t="str">
            <v>CR</v>
          </cell>
          <cell r="C229" t="str">
            <v>C</v>
          </cell>
          <cell r="D229" t="str">
            <v>MNG</v>
          </cell>
          <cell r="E229" t="str">
            <v>BUR</v>
          </cell>
          <cell r="F229" t="str">
            <v>MNGBURCR</v>
          </cell>
          <cell r="G229">
            <v>9756.66</v>
          </cell>
        </row>
        <row r="230">
          <cell r="A230" t="str">
            <v>MNG-BUR-001962</v>
          </cell>
          <cell r="B230" t="str">
            <v>DR</v>
          </cell>
          <cell r="C230" t="str">
            <v>D</v>
          </cell>
          <cell r="D230" t="str">
            <v>MNG</v>
          </cell>
          <cell r="E230" t="str">
            <v>BUR</v>
          </cell>
          <cell r="F230" t="str">
            <v>MNGBURDR</v>
          </cell>
          <cell r="G230">
            <v>0</v>
          </cell>
        </row>
        <row r="231">
          <cell r="A231" t="str">
            <v>MNG-BUR-001974</v>
          </cell>
          <cell r="B231" t="str">
            <v>DR</v>
          </cell>
          <cell r="C231" t="str">
            <v>D</v>
          </cell>
          <cell r="D231" t="str">
            <v>MNG</v>
          </cell>
          <cell r="E231" t="str">
            <v>BUR</v>
          </cell>
          <cell r="F231" t="str">
            <v>MNGBURDR</v>
          </cell>
          <cell r="G231">
            <v>0</v>
          </cell>
        </row>
        <row r="232">
          <cell r="A232" t="str">
            <v>MNG-BUR-001977</v>
          </cell>
          <cell r="B232" t="str">
            <v>CR</v>
          </cell>
          <cell r="C232" t="str">
            <v>C</v>
          </cell>
          <cell r="D232" t="str">
            <v>MNG</v>
          </cell>
          <cell r="E232" t="str">
            <v>BUR</v>
          </cell>
          <cell r="F232" t="str">
            <v>MNGBURCR</v>
          </cell>
          <cell r="G232">
            <v>0</v>
          </cell>
        </row>
        <row r="233">
          <cell r="A233" t="str">
            <v>MNG-BUR-001980</v>
          </cell>
          <cell r="B233" t="str">
            <v>CW</v>
          </cell>
          <cell r="C233" t="str">
            <v>C</v>
          </cell>
          <cell r="D233" t="str">
            <v>MNG</v>
          </cell>
          <cell r="E233" t="str">
            <v>BUR</v>
          </cell>
          <cell r="F233" t="str">
            <v>MNGBURCW</v>
          </cell>
          <cell r="G233">
            <v>0</v>
          </cell>
        </row>
        <row r="234">
          <cell r="A234" t="str">
            <v>MNG-BUR-001983</v>
          </cell>
          <cell r="B234" t="str">
            <v>CA</v>
          </cell>
          <cell r="C234" t="str">
            <v>C</v>
          </cell>
          <cell r="D234" t="str">
            <v>MNG</v>
          </cell>
          <cell r="E234" t="str">
            <v>BUR</v>
          </cell>
          <cell r="F234" t="str">
            <v>MNGBURCA</v>
          </cell>
          <cell r="G234">
            <v>6499.99</v>
          </cell>
        </row>
        <row r="235">
          <cell r="A235" t="str">
            <v>MNG-BUR-001988</v>
          </cell>
          <cell r="B235" t="str">
            <v>CA</v>
          </cell>
          <cell r="C235" t="str">
            <v>C</v>
          </cell>
          <cell r="D235" t="str">
            <v>MNG</v>
          </cell>
          <cell r="E235" t="str">
            <v>BUR</v>
          </cell>
          <cell r="F235" t="str">
            <v>MNGBURCA</v>
          </cell>
          <cell r="G235">
            <v>13000</v>
          </cell>
        </row>
        <row r="236">
          <cell r="A236" t="str">
            <v>MNG-CAI-000001</v>
          </cell>
          <cell r="B236" t="str">
            <v>CA</v>
          </cell>
          <cell r="C236" t="str">
            <v>C</v>
          </cell>
          <cell r="D236" t="str">
            <v>MNG</v>
          </cell>
          <cell r="E236" t="str">
            <v>O</v>
          </cell>
          <cell r="F236" t="str">
            <v>MNGOCA</v>
          </cell>
          <cell r="G236">
            <v>38755.370000000003</v>
          </cell>
        </row>
        <row r="237">
          <cell r="A237" t="str">
            <v>MNG-CFA-000001</v>
          </cell>
          <cell r="B237" t="str">
            <v>CF</v>
          </cell>
          <cell r="C237" t="str">
            <v>C</v>
          </cell>
          <cell r="D237" t="str">
            <v>MNG</v>
          </cell>
          <cell r="E237" t="str">
            <v>O</v>
          </cell>
          <cell r="F237" t="str">
            <v>MNGOCF</v>
          </cell>
          <cell r="G237">
            <v>8038.17</v>
          </cell>
        </row>
        <row r="238">
          <cell r="A238" t="str">
            <v>MNG-CFB-000001</v>
          </cell>
          <cell r="B238" t="str">
            <v>CF</v>
          </cell>
          <cell r="C238" t="str">
            <v>C</v>
          </cell>
          <cell r="D238" t="str">
            <v>MNG</v>
          </cell>
          <cell r="E238" t="str">
            <v>O</v>
          </cell>
          <cell r="F238" t="str">
            <v>MNGOCF</v>
          </cell>
          <cell r="G238">
            <v>6001.77</v>
          </cell>
        </row>
        <row r="239">
          <cell r="A239" t="str">
            <v>MNG-CGA-000001</v>
          </cell>
          <cell r="B239" t="str">
            <v>CG</v>
          </cell>
          <cell r="C239" t="str">
            <v>C</v>
          </cell>
          <cell r="D239" t="str">
            <v>MNG</v>
          </cell>
          <cell r="E239" t="str">
            <v>O</v>
          </cell>
          <cell r="F239" t="str">
            <v>MNGOCG</v>
          </cell>
          <cell r="G239">
            <v>13814.19</v>
          </cell>
        </row>
        <row r="240">
          <cell r="A240" t="str">
            <v>MNG-CGB-000001</v>
          </cell>
          <cell r="B240" t="str">
            <v>CG</v>
          </cell>
          <cell r="C240" t="str">
            <v>C</v>
          </cell>
          <cell r="D240" t="str">
            <v>MNG</v>
          </cell>
          <cell r="E240" t="str">
            <v>O</v>
          </cell>
          <cell r="F240" t="str">
            <v>MNGOCG</v>
          </cell>
          <cell r="G240">
            <v>10150.16</v>
          </cell>
        </row>
        <row r="241">
          <cell r="A241" t="str">
            <v>MNG-CRG-000001</v>
          </cell>
          <cell r="B241" t="str">
            <v>CR</v>
          </cell>
          <cell r="C241" t="str">
            <v>C</v>
          </cell>
          <cell r="D241" t="str">
            <v>MNG</v>
          </cell>
          <cell r="E241" t="str">
            <v>O</v>
          </cell>
          <cell r="F241" t="str">
            <v>MNGOCR</v>
          </cell>
          <cell r="G241">
            <v>0</v>
          </cell>
        </row>
        <row r="242">
          <cell r="A242" t="str">
            <v>MNG-CTM-000001</v>
          </cell>
          <cell r="B242" t="str">
            <v>CT</v>
          </cell>
          <cell r="C242" t="str">
            <v>C</v>
          </cell>
          <cell r="D242" t="str">
            <v>MNG</v>
          </cell>
          <cell r="E242" t="str">
            <v>O</v>
          </cell>
          <cell r="F242" t="str">
            <v>MNGOCT</v>
          </cell>
          <cell r="G242">
            <v>7.0000000000000007E-2</v>
          </cell>
        </row>
        <row r="243">
          <cell r="A243" t="str">
            <v>MNG-CUM-000001</v>
          </cell>
          <cell r="B243" t="str">
            <v>CU</v>
          </cell>
          <cell r="C243" t="str">
            <v>C</v>
          </cell>
          <cell r="D243" t="str">
            <v>MNG</v>
          </cell>
          <cell r="E243" t="str">
            <v>O</v>
          </cell>
          <cell r="F243" t="str">
            <v>MNGOCU</v>
          </cell>
          <cell r="G243">
            <v>0</v>
          </cell>
        </row>
        <row r="244">
          <cell r="A244" t="str">
            <v>MNG-CVL-000001</v>
          </cell>
          <cell r="B244" t="str">
            <v>CV</v>
          </cell>
          <cell r="C244" t="str">
            <v>C</v>
          </cell>
          <cell r="D244" t="str">
            <v>MNG</v>
          </cell>
          <cell r="E244" t="str">
            <v>O</v>
          </cell>
          <cell r="F244" t="str">
            <v>MNGOCV</v>
          </cell>
          <cell r="G244">
            <v>21432.28</v>
          </cell>
        </row>
        <row r="245">
          <cell r="A245" t="str">
            <v>MNG-CVS-000001</v>
          </cell>
          <cell r="B245" t="str">
            <v>CV</v>
          </cell>
          <cell r="C245" t="str">
            <v>C</v>
          </cell>
          <cell r="D245" t="str">
            <v>MNG</v>
          </cell>
          <cell r="E245" t="str">
            <v>O</v>
          </cell>
          <cell r="F245" t="str">
            <v>MNGOCV</v>
          </cell>
          <cell r="G245">
            <v>79523.81999999976</v>
          </cell>
        </row>
        <row r="246">
          <cell r="A246" t="str">
            <v>MNG-CWC-000001</v>
          </cell>
          <cell r="B246" t="str">
            <v>CW</v>
          </cell>
          <cell r="C246" t="str">
            <v>C</v>
          </cell>
          <cell r="D246" t="str">
            <v>MNG</v>
          </cell>
          <cell r="E246" t="str">
            <v>O</v>
          </cell>
          <cell r="F246" t="str">
            <v>MNGOCW</v>
          </cell>
          <cell r="G246">
            <v>15043.96</v>
          </cell>
        </row>
        <row r="247">
          <cell r="A247" t="str">
            <v>MNG-CWE-000001</v>
          </cell>
          <cell r="B247" t="str">
            <v>CW</v>
          </cell>
          <cell r="C247" t="str">
            <v>C</v>
          </cell>
          <cell r="D247" t="str">
            <v>MNG</v>
          </cell>
          <cell r="E247" t="str">
            <v>O</v>
          </cell>
          <cell r="F247" t="str">
            <v>MNGOCW</v>
          </cell>
          <cell r="G247">
            <v>1727.92</v>
          </cell>
        </row>
        <row r="248">
          <cell r="A248" t="str">
            <v>MNG-CWH-000001</v>
          </cell>
          <cell r="B248" t="str">
            <v>CW</v>
          </cell>
          <cell r="C248" t="str">
            <v>C</v>
          </cell>
          <cell r="D248" t="str">
            <v>MNG</v>
          </cell>
          <cell r="E248" t="str">
            <v>O</v>
          </cell>
          <cell r="F248" t="str">
            <v>MNGOCW</v>
          </cell>
          <cell r="G248">
            <v>529820.67999999796</v>
          </cell>
        </row>
        <row r="249">
          <cell r="A249" t="str">
            <v>MNG-CWI-000001</v>
          </cell>
          <cell r="B249" t="str">
            <v>CW</v>
          </cell>
          <cell r="C249" t="str">
            <v>C</v>
          </cell>
          <cell r="D249" t="str">
            <v>MNG</v>
          </cell>
          <cell r="E249" t="str">
            <v>O</v>
          </cell>
          <cell r="F249" t="str">
            <v>MNGOCW</v>
          </cell>
          <cell r="G249">
            <v>0</v>
          </cell>
        </row>
        <row r="250">
          <cell r="A250" t="str">
            <v>MNG-CWL-000001</v>
          </cell>
          <cell r="B250" t="str">
            <v>CW</v>
          </cell>
          <cell r="C250" t="str">
            <v>C</v>
          </cell>
          <cell r="D250" t="str">
            <v>MNG</v>
          </cell>
          <cell r="E250" t="str">
            <v>O</v>
          </cell>
          <cell r="F250" t="str">
            <v>MNGOCW</v>
          </cell>
          <cell r="G250">
            <v>863.96</v>
          </cell>
        </row>
        <row r="251">
          <cell r="A251" t="str">
            <v>MNG-CWS-000001</v>
          </cell>
          <cell r="B251" t="str">
            <v>CW</v>
          </cell>
          <cell r="C251" t="str">
            <v>C</v>
          </cell>
          <cell r="D251" t="str">
            <v>MNG</v>
          </cell>
          <cell r="E251" t="str">
            <v>O</v>
          </cell>
          <cell r="F251" t="str">
            <v>MNGOCW</v>
          </cell>
          <cell r="G251">
            <v>204474.99</v>
          </cell>
        </row>
        <row r="252">
          <cell r="A252" t="str">
            <v>MNG-CWT-000001</v>
          </cell>
          <cell r="B252" t="str">
            <v>CW</v>
          </cell>
          <cell r="C252" t="str">
            <v>C</v>
          </cell>
          <cell r="D252" t="str">
            <v>MNG</v>
          </cell>
          <cell r="E252" t="str">
            <v>O</v>
          </cell>
          <cell r="F252" t="str">
            <v>MNGOCW</v>
          </cell>
          <cell r="G252">
            <v>46997.99</v>
          </cell>
        </row>
        <row r="253">
          <cell r="A253" t="str">
            <v>MNG-CZA-000001</v>
          </cell>
          <cell r="B253" t="str">
            <v>CZ</v>
          </cell>
          <cell r="C253" t="str">
            <v>C</v>
          </cell>
          <cell r="D253" t="str">
            <v>MNG</v>
          </cell>
          <cell r="E253" t="str">
            <v>O</v>
          </cell>
          <cell r="F253" t="str">
            <v>MNGOCZ</v>
          </cell>
          <cell r="G253">
            <v>32642.26</v>
          </cell>
        </row>
        <row r="254">
          <cell r="A254" t="str">
            <v>MNG-CZB-000001</v>
          </cell>
          <cell r="B254" t="str">
            <v>CZ</v>
          </cell>
          <cell r="C254" t="str">
            <v>C</v>
          </cell>
          <cell r="D254" t="str">
            <v>MNG</v>
          </cell>
          <cell r="E254" t="str">
            <v>O</v>
          </cell>
          <cell r="F254" t="str">
            <v>MNGOCZ</v>
          </cell>
          <cell r="G254">
            <v>12669.6</v>
          </cell>
        </row>
        <row r="255">
          <cell r="A255" t="str">
            <v>MNG-DUH-000001</v>
          </cell>
          <cell r="B255" t="str">
            <v>DU</v>
          </cell>
          <cell r="C255" t="str">
            <v>D</v>
          </cell>
          <cell r="D255" t="str">
            <v>MNG</v>
          </cell>
          <cell r="E255" t="str">
            <v>O</v>
          </cell>
          <cell r="F255" t="str">
            <v>MNGODU</v>
          </cell>
          <cell r="G255">
            <v>0</v>
          </cell>
        </row>
        <row r="256">
          <cell r="A256" t="str">
            <v>MNG-DWA-000001</v>
          </cell>
          <cell r="B256" t="str">
            <v>DW</v>
          </cell>
          <cell r="C256" t="str">
            <v>D</v>
          </cell>
          <cell r="D256" t="str">
            <v>MNG</v>
          </cell>
          <cell r="E256" t="str">
            <v>O</v>
          </cell>
          <cell r="F256" t="str">
            <v>MNGODW</v>
          </cell>
          <cell r="G256">
            <v>0</v>
          </cell>
        </row>
        <row r="257">
          <cell r="A257" t="str">
            <v>MNG-DWD-000001</v>
          </cell>
          <cell r="B257" t="str">
            <v>DW</v>
          </cell>
          <cell r="C257" t="str">
            <v>D</v>
          </cell>
          <cell r="D257" t="str">
            <v>MNG</v>
          </cell>
          <cell r="E257" t="str">
            <v>O</v>
          </cell>
          <cell r="F257" t="str">
            <v>MNGODW</v>
          </cell>
          <cell r="G257">
            <v>0</v>
          </cell>
        </row>
        <row r="258">
          <cell r="A258" t="str">
            <v>MNG-MAA-000001</v>
          </cell>
          <cell r="B258" t="str">
            <v>MA</v>
          </cell>
          <cell r="C258" t="str">
            <v>M</v>
          </cell>
          <cell r="D258" t="str">
            <v>MNG</v>
          </cell>
          <cell r="E258" t="str">
            <v>O</v>
          </cell>
          <cell r="F258" t="str">
            <v>MNGOMA</v>
          </cell>
          <cell r="G258">
            <v>3903.5</v>
          </cell>
        </row>
        <row r="259">
          <cell r="A259" t="str">
            <v>MNG-MAB-000001</v>
          </cell>
          <cell r="B259" t="str">
            <v>MA</v>
          </cell>
          <cell r="C259" t="str">
            <v>M</v>
          </cell>
          <cell r="D259" t="str">
            <v>MNG</v>
          </cell>
          <cell r="E259" t="str">
            <v>O</v>
          </cell>
          <cell r="F259" t="str">
            <v>MNGOMA</v>
          </cell>
          <cell r="G259">
            <v>27611.55</v>
          </cell>
        </row>
        <row r="260">
          <cell r="A260" t="str">
            <v>MNG-MAC-000001</v>
          </cell>
          <cell r="B260" t="str">
            <v>MA</v>
          </cell>
          <cell r="C260" t="str">
            <v>M</v>
          </cell>
          <cell r="D260" t="str">
            <v>MNG</v>
          </cell>
          <cell r="E260" t="str">
            <v>O</v>
          </cell>
          <cell r="F260" t="str">
            <v>MNGOMA</v>
          </cell>
          <cell r="G260">
            <v>0</v>
          </cell>
        </row>
        <row r="261">
          <cell r="A261" t="str">
            <v>MNG-MAD-000001</v>
          </cell>
          <cell r="B261" t="str">
            <v>MA</v>
          </cell>
          <cell r="C261" t="str">
            <v>M</v>
          </cell>
          <cell r="D261" t="str">
            <v>MNG</v>
          </cell>
          <cell r="E261" t="str">
            <v>O</v>
          </cell>
          <cell r="F261" t="str">
            <v>MNGOMA</v>
          </cell>
          <cell r="G261">
            <v>32977.1</v>
          </cell>
        </row>
        <row r="262">
          <cell r="A262" t="str">
            <v>MNG-MAE-000001</v>
          </cell>
          <cell r="B262" t="str">
            <v>MA</v>
          </cell>
          <cell r="C262" t="str">
            <v>M</v>
          </cell>
          <cell r="D262" t="str">
            <v>MNG</v>
          </cell>
          <cell r="E262" t="str">
            <v>O</v>
          </cell>
          <cell r="F262" t="str">
            <v>MNGOMA</v>
          </cell>
          <cell r="G262">
            <v>8570.35</v>
          </cell>
        </row>
        <row r="263">
          <cell r="A263" t="str">
            <v>MNG-MAF-000001</v>
          </cell>
          <cell r="B263" t="str">
            <v>MA</v>
          </cell>
          <cell r="C263" t="str">
            <v>M</v>
          </cell>
          <cell r="D263" t="str">
            <v>MNG</v>
          </cell>
          <cell r="E263" t="str">
            <v>O</v>
          </cell>
          <cell r="F263" t="str">
            <v>MNGOMA</v>
          </cell>
          <cell r="G263">
            <v>11071.75</v>
          </cell>
        </row>
        <row r="264">
          <cell r="A264" t="str">
            <v>MNG-MAG-000001</v>
          </cell>
          <cell r="B264" t="str">
            <v>MA</v>
          </cell>
          <cell r="C264" t="str">
            <v>M</v>
          </cell>
          <cell r="D264" t="str">
            <v>MNG</v>
          </cell>
          <cell r="E264" t="str">
            <v>O</v>
          </cell>
          <cell r="F264" t="str">
            <v>MNGOMA</v>
          </cell>
          <cell r="G264">
            <v>161773.79999999999</v>
          </cell>
        </row>
        <row r="265">
          <cell r="A265" t="str">
            <v>MNG-MAM-000001</v>
          </cell>
          <cell r="B265" t="str">
            <v>MA</v>
          </cell>
          <cell r="C265" t="str">
            <v>M</v>
          </cell>
          <cell r="D265" t="str">
            <v>MNG</v>
          </cell>
          <cell r="E265" t="str">
            <v>O</v>
          </cell>
          <cell r="F265" t="str">
            <v>MNGOMA</v>
          </cell>
          <cell r="G265">
            <v>2014.05</v>
          </cell>
        </row>
        <row r="266">
          <cell r="A266" t="str">
            <v>MNG-MAN-000001</v>
          </cell>
          <cell r="B266" t="str">
            <v>MA</v>
          </cell>
          <cell r="C266" t="str">
            <v>M</v>
          </cell>
          <cell r="D266" t="str">
            <v>MNG</v>
          </cell>
          <cell r="E266" t="str">
            <v>O</v>
          </cell>
          <cell r="F266" t="str">
            <v>MNGOMA</v>
          </cell>
          <cell r="G266">
            <v>31866.75</v>
          </cell>
        </row>
        <row r="267">
          <cell r="A267" t="str">
            <v>MNG-MAO-000001</v>
          </cell>
          <cell r="B267" t="str">
            <v>MA</v>
          </cell>
          <cell r="C267" t="str">
            <v>M</v>
          </cell>
          <cell r="D267" t="str">
            <v>MNG</v>
          </cell>
          <cell r="E267" t="str">
            <v>O</v>
          </cell>
          <cell r="F267" t="str">
            <v>MNGOMA</v>
          </cell>
          <cell r="G267">
            <v>15013.1</v>
          </cell>
        </row>
        <row r="268">
          <cell r="A268" t="str">
            <v>MNG-MAP-000001</v>
          </cell>
          <cell r="B268" t="str">
            <v>MA</v>
          </cell>
          <cell r="C268" t="str">
            <v>M</v>
          </cell>
          <cell r="D268" t="str">
            <v>MNG</v>
          </cell>
          <cell r="E268" t="str">
            <v>O</v>
          </cell>
          <cell r="F268" t="str">
            <v>MNGOMA</v>
          </cell>
          <cell r="G268">
            <v>0</v>
          </cell>
        </row>
        <row r="269">
          <cell r="A269" t="str">
            <v>MNG-MAQ-000001</v>
          </cell>
          <cell r="B269" t="str">
            <v>MA</v>
          </cell>
          <cell r="C269" t="str">
            <v>M</v>
          </cell>
          <cell r="D269" t="str">
            <v>MNG</v>
          </cell>
          <cell r="E269" t="str">
            <v>O</v>
          </cell>
          <cell r="F269" t="str">
            <v>MNGOMA</v>
          </cell>
          <cell r="G269">
            <v>0</v>
          </cell>
        </row>
        <row r="270">
          <cell r="A270" t="str">
            <v>MNG-MAS-000001</v>
          </cell>
          <cell r="B270" t="str">
            <v>MA</v>
          </cell>
          <cell r="C270" t="str">
            <v>M</v>
          </cell>
          <cell r="D270" t="str">
            <v>MNG</v>
          </cell>
          <cell r="E270" t="str">
            <v>O</v>
          </cell>
          <cell r="F270" t="str">
            <v>MNGOMA</v>
          </cell>
          <cell r="G270">
            <v>20556.849999999999</v>
          </cell>
        </row>
        <row r="271">
          <cell r="A271" t="str">
            <v>MNG-MAU-000001</v>
          </cell>
          <cell r="B271" t="str">
            <v>MA</v>
          </cell>
          <cell r="C271" t="str">
            <v>M</v>
          </cell>
          <cell r="D271" t="str">
            <v>MNG</v>
          </cell>
          <cell r="E271" t="str">
            <v>O</v>
          </cell>
          <cell r="F271" t="str">
            <v>MNGOMA</v>
          </cell>
          <cell r="G271">
            <v>0</v>
          </cell>
        </row>
        <row r="272">
          <cell r="A272" t="str">
            <v>MNG-MAV-000001</v>
          </cell>
          <cell r="B272" t="str">
            <v>MA</v>
          </cell>
          <cell r="C272" t="str">
            <v>M</v>
          </cell>
          <cell r="D272" t="str">
            <v>MNG</v>
          </cell>
          <cell r="E272" t="str">
            <v>O</v>
          </cell>
          <cell r="F272" t="str">
            <v>MNGOMA</v>
          </cell>
          <cell r="G272">
            <v>9185.7199999999993</v>
          </cell>
        </row>
        <row r="273">
          <cell r="A273" t="str">
            <v>MNG-MAW-000001</v>
          </cell>
          <cell r="B273" t="str">
            <v>MA</v>
          </cell>
          <cell r="C273" t="str">
            <v>M</v>
          </cell>
          <cell r="D273" t="str">
            <v>MNG</v>
          </cell>
          <cell r="E273" t="str">
            <v>O</v>
          </cell>
          <cell r="F273" t="str">
            <v>MNGOMA</v>
          </cell>
          <cell r="G273">
            <v>0</v>
          </cell>
        </row>
        <row r="274">
          <cell r="A274" t="str">
            <v>MNG-MBA-000001</v>
          </cell>
          <cell r="B274" t="str">
            <v>MB</v>
          </cell>
          <cell r="C274" t="str">
            <v>M</v>
          </cell>
          <cell r="D274" t="str">
            <v>MNG</v>
          </cell>
          <cell r="E274" t="str">
            <v>O</v>
          </cell>
          <cell r="F274" t="str">
            <v>MNGOMB</v>
          </cell>
          <cell r="G274">
            <v>63846.830000000111</v>
          </cell>
        </row>
        <row r="275">
          <cell r="A275" t="str">
            <v>MNG-MBC-000001</v>
          </cell>
          <cell r="B275" t="str">
            <v>MB</v>
          </cell>
          <cell r="C275" t="str">
            <v>M</v>
          </cell>
          <cell r="D275" t="str">
            <v>MNG</v>
          </cell>
          <cell r="E275" t="str">
            <v>O</v>
          </cell>
          <cell r="F275" t="str">
            <v>MNGOMB</v>
          </cell>
          <cell r="G275">
            <v>1285.1600000000001</v>
          </cell>
        </row>
        <row r="276">
          <cell r="A276" t="str">
            <v>MNG-MBD-000001</v>
          </cell>
          <cell r="B276" t="str">
            <v>MB</v>
          </cell>
          <cell r="C276" t="str">
            <v>M</v>
          </cell>
          <cell r="D276" t="str">
            <v>MNG</v>
          </cell>
          <cell r="E276" t="str">
            <v>O</v>
          </cell>
          <cell r="F276" t="str">
            <v>MNGOMB</v>
          </cell>
          <cell r="G276">
            <v>8692.2199999999993</v>
          </cell>
        </row>
        <row r="277">
          <cell r="A277" t="str">
            <v>MNG-MBE-000001</v>
          </cell>
          <cell r="B277" t="str">
            <v>MB</v>
          </cell>
          <cell r="C277" t="str">
            <v>M</v>
          </cell>
          <cell r="D277" t="str">
            <v>MNG</v>
          </cell>
          <cell r="E277" t="str">
            <v>O</v>
          </cell>
          <cell r="F277" t="str">
            <v>MNGOMB</v>
          </cell>
          <cell r="G277">
            <v>111033.93</v>
          </cell>
        </row>
        <row r="278">
          <cell r="A278" t="str">
            <v>MNG-MBF-000001</v>
          </cell>
          <cell r="B278" t="str">
            <v>MB</v>
          </cell>
          <cell r="C278" t="str">
            <v>M</v>
          </cell>
          <cell r="D278" t="str">
            <v>MNG</v>
          </cell>
          <cell r="E278" t="str">
            <v>O</v>
          </cell>
          <cell r="F278" t="str">
            <v>MNGOMB</v>
          </cell>
          <cell r="G278">
            <v>129765.85999999946</v>
          </cell>
        </row>
        <row r="279">
          <cell r="A279" t="str">
            <v>MNG-MBG-000001</v>
          </cell>
          <cell r="B279" t="str">
            <v>MB</v>
          </cell>
          <cell r="C279" t="str">
            <v>M</v>
          </cell>
          <cell r="D279" t="str">
            <v>MNG</v>
          </cell>
          <cell r="E279" t="str">
            <v>O</v>
          </cell>
          <cell r="F279" t="str">
            <v>MNGOMB</v>
          </cell>
          <cell r="G279">
            <v>21777.9</v>
          </cell>
        </row>
        <row r="280">
          <cell r="A280" t="str">
            <v>MNG-MBH-000001</v>
          </cell>
          <cell r="B280" t="str">
            <v>MB</v>
          </cell>
          <cell r="C280" t="str">
            <v>M</v>
          </cell>
          <cell r="D280" t="str">
            <v>MNG</v>
          </cell>
          <cell r="E280" t="str">
            <v>O</v>
          </cell>
          <cell r="F280" t="str">
            <v>MNGOMB</v>
          </cell>
          <cell r="G280">
            <v>60302.740000000107</v>
          </cell>
        </row>
        <row r="281">
          <cell r="A281" t="str">
            <v>MNG-MBK-000001</v>
          </cell>
          <cell r="B281" t="str">
            <v>MB</v>
          </cell>
          <cell r="C281" t="str">
            <v>M</v>
          </cell>
          <cell r="D281" t="str">
            <v>MNG</v>
          </cell>
          <cell r="E281" t="str">
            <v>O</v>
          </cell>
          <cell r="F281" t="str">
            <v>MNGOMB</v>
          </cell>
          <cell r="G281">
            <v>6779.46</v>
          </cell>
        </row>
        <row r="282">
          <cell r="A282" t="str">
            <v>MNG-MBL-000001</v>
          </cell>
          <cell r="B282" t="str">
            <v>MB</v>
          </cell>
          <cell r="C282" t="str">
            <v>M</v>
          </cell>
          <cell r="D282" t="str">
            <v>MNG</v>
          </cell>
          <cell r="E282" t="str">
            <v>O</v>
          </cell>
          <cell r="F282" t="str">
            <v>MNGOMB</v>
          </cell>
          <cell r="G282">
            <v>2707.29</v>
          </cell>
        </row>
        <row r="283">
          <cell r="A283" t="str">
            <v>MNG-MBM-000001</v>
          </cell>
          <cell r="B283" t="str">
            <v>MB</v>
          </cell>
          <cell r="C283" t="str">
            <v>M</v>
          </cell>
          <cell r="D283" t="str">
            <v>MNG</v>
          </cell>
          <cell r="E283" t="str">
            <v>O</v>
          </cell>
          <cell r="F283" t="str">
            <v>MNGOMB</v>
          </cell>
          <cell r="G283">
            <v>498.12</v>
          </cell>
        </row>
        <row r="284">
          <cell r="A284" t="str">
            <v>MNG-MBN-000001</v>
          </cell>
          <cell r="B284" t="str">
            <v>CW</v>
          </cell>
          <cell r="C284" t="str">
            <v>C</v>
          </cell>
          <cell r="D284" t="str">
            <v>MNG</v>
          </cell>
          <cell r="E284" t="str">
            <v>MBN</v>
          </cell>
          <cell r="F284" t="str">
            <v>MNGMBNCW</v>
          </cell>
          <cell r="G284">
            <v>0</v>
          </cell>
        </row>
        <row r="285">
          <cell r="A285" t="str">
            <v>MNG-MBN-000686</v>
          </cell>
          <cell r="B285" t="str">
            <v>CG</v>
          </cell>
          <cell r="C285" t="str">
            <v>C</v>
          </cell>
          <cell r="D285" t="str">
            <v>MNG</v>
          </cell>
          <cell r="E285" t="str">
            <v>MBN</v>
          </cell>
          <cell r="F285" t="str">
            <v>MNGMBNCG</v>
          </cell>
          <cell r="G285">
            <v>0</v>
          </cell>
        </row>
        <row r="286">
          <cell r="A286" t="str">
            <v>MNG-MBN-000753</v>
          </cell>
          <cell r="B286" t="str">
            <v>CZ</v>
          </cell>
          <cell r="C286" t="str">
            <v>C</v>
          </cell>
          <cell r="D286" t="str">
            <v>MNG</v>
          </cell>
          <cell r="E286" t="str">
            <v>MBN</v>
          </cell>
          <cell r="F286" t="str">
            <v>MNGMBNCZ</v>
          </cell>
          <cell r="G286">
            <v>0</v>
          </cell>
        </row>
        <row r="287">
          <cell r="A287" t="str">
            <v>MNG-MBN-001031</v>
          </cell>
          <cell r="B287" t="str">
            <v>CZ</v>
          </cell>
          <cell r="C287" t="str">
            <v>C</v>
          </cell>
          <cell r="D287" t="str">
            <v>MNG</v>
          </cell>
          <cell r="E287" t="str">
            <v>MBN</v>
          </cell>
          <cell r="F287" t="str">
            <v>MNGMBNCZ</v>
          </cell>
          <cell r="G287">
            <v>0</v>
          </cell>
        </row>
        <row r="288">
          <cell r="A288" t="str">
            <v>MNG-MBN-001060</v>
          </cell>
          <cell r="B288" t="str">
            <v>CA</v>
          </cell>
          <cell r="C288" t="str">
            <v>C</v>
          </cell>
          <cell r="D288" t="str">
            <v>MNG</v>
          </cell>
          <cell r="E288" t="str">
            <v>MBN</v>
          </cell>
          <cell r="F288" t="str">
            <v>MNGMBNCA</v>
          </cell>
          <cell r="G288">
            <v>0</v>
          </cell>
        </row>
        <row r="289">
          <cell r="A289" t="str">
            <v>MNG-MBN-001101</v>
          </cell>
          <cell r="B289" t="str">
            <v>CA</v>
          </cell>
          <cell r="C289" t="str">
            <v>C</v>
          </cell>
          <cell r="D289" t="str">
            <v>MNG</v>
          </cell>
          <cell r="E289" t="str">
            <v>MBN</v>
          </cell>
          <cell r="F289" t="str">
            <v>MNGMBNCA</v>
          </cell>
          <cell r="G289">
            <v>0</v>
          </cell>
        </row>
        <row r="290">
          <cell r="A290" t="str">
            <v>MNG-MBN-001220</v>
          </cell>
          <cell r="B290" t="str">
            <v>CG</v>
          </cell>
          <cell r="C290" t="str">
            <v>C</v>
          </cell>
          <cell r="D290" t="str">
            <v>MNG</v>
          </cell>
          <cell r="E290" t="str">
            <v>MBN</v>
          </cell>
          <cell r="F290" t="str">
            <v>MNGMBNCG</v>
          </cell>
          <cell r="G290">
            <v>0</v>
          </cell>
        </row>
        <row r="291">
          <cell r="A291" t="str">
            <v>MNG-MBN-001282</v>
          </cell>
          <cell r="B291" t="str">
            <v>CG</v>
          </cell>
          <cell r="C291" t="str">
            <v>C</v>
          </cell>
          <cell r="D291" t="str">
            <v>MNG</v>
          </cell>
          <cell r="E291" t="str">
            <v>MBN</v>
          </cell>
          <cell r="F291" t="str">
            <v>MNGMBNCG</v>
          </cell>
          <cell r="G291">
            <v>0</v>
          </cell>
        </row>
        <row r="292">
          <cell r="A292" t="str">
            <v>MNG-MBN-001322</v>
          </cell>
          <cell r="B292" t="str">
            <v>CZ</v>
          </cell>
          <cell r="C292" t="str">
            <v>C</v>
          </cell>
          <cell r="D292" t="str">
            <v>MNG</v>
          </cell>
          <cell r="E292" t="str">
            <v>MBN</v>
          </cell>
          <cell r="F292" t="str">
            <v>MNGMBNCZ</v>
          </cell>
          <cell r="G292">
            <v>0</v>
          </cell>
        </row>
        <row r="293">
          <cell r="A293" t="str">
            <v>MNG-MBN-001329</v>
          </cell>
          <cell r="B293" t="str">
            <v>RY</v>
          </cell>
          <cell r="C293" t="str">
            <v>R</v>
          </cell>
          <cell r="D293" t="str">
            <v>MNG</v>
          </cell>
          <cell r="E293" t="str">
            <v>MBN</v>
          </cell>
          <cell r="F293" t="str">
            <v>MNGMBNRY</v>
          </cell>
          <cell r="G293">
            <v>0</v>
          </cell>
        </row>
        <row r="294">
          <cell r="A294" t="str">
            <v>MNG-MBN-001330</v>
          </cell>
          <cell r="B294" t="str">
            <v>RZ</v>
          </cell>
          <cell r="C294" t="str">
            <v>R</v>
          </cell>
          <cell r="D294" t="str">
            <v>MNG</v>
          </cell>
          <cell r="E294" t="str">
            <v>MBN</v>
          </cell>
          <cell r="F294" t="str">
            <v>MNGMBNRZ</v>
          </cell>
          <cell r="G294">
            <v>0</v>
          </cell>
        </row>
        <row r="295">
          <cell r="A295" t="str">
            <v>MNG-MBN-001357</v>
          </cell>
          <cell r="B295" t="str">
            <v>CZ</v>
          </cell>
          <cell r="C295" t="str">
            <v>C</v>
          </cell>
          <cell r="D295" t="str">
            <v>MNG</v>
          </cell>
          <cell r="E295" t="str">
            <v>MBN</v>
          </cell>
          <cell r="F295" t="str">
            <v>MNGMBNCZ</v>
          </cell>
          <cell r="G295">
            <v>0</v>
          </cell>
        </row>
        <row r="296">
          <cell r="A296" t="str">
            <v>MNG-MBN-001358</v>
          </cell>
          <cell r="B296" t="str">
            <v>CZ</v>
          </cell>
          <cell r="C296" t="str">
            <v>C</v>
          </cell>
          <cell r="D296" t="str">
            <v>MNG</v>
          </cell>
          <cell r="E296" t="str">
            <v>MBN</v>
          </cell>
          <cell r="F296" t="str">
            <v>MNGMBNCZ</v>
          </cell>
          <cell r="G296">
            <v>0</v>
          </cell>
        </row>
        <row r="297">
          <cell r="A297" t="str">
            <v>MNG-MBN-001365</v>
          </cell>
          <cell r="B297" t="str">
            <v>RG</v>
          </cell>
          <cell r="C297" t="str">
            <v>R</v>
          </cell>
          <cell r="D297" t="str">
            <v>MNG</v>
          </cell>
          <cell r="E297" t="str">
            <v>FIX</v>
          </cell>
          <cell r="F297" t="str">
            <v>MNGMBNRG</v>
          </cell>
          <cell r="G297">
            <v>0</v>
          </cell>
        </row>
        <row r="298">
          <cell r="A298" t="str">
            <v>MNG-MBN-001368</v>
          </cell>
          <cell r="B298" t="str">
            <v>CR</v>
          </cell>
          <cell r="C298" t="str">
            <v>C</v>
          </cell>
          <cell r="D298" t="str">
            <v>MNG</v>
          </cell>
          <cell r="E298" t="str">
            <v>MBN</v>
          </cell>
          <cell r="F298" t="str">
            <v>MNGMBNCR</v>
          </cell>
          <cell r="G298">
            <v>0</v>
          </cell>
        </row>
        <row r="299">
          <cell r="A299" t="str">
            <v>MNG-MBN-001370</v>
          </cell>
          <cell r="B299" t="str">
            <v>CZ</v>
          </cell>
          <cell r="C299" t="str">
            <v>C</v>
          </cell>
          <cell r="D299" t="str">
            <v>MNG</v>
          </cell>
          <cell r="E299" t="str">
            <v>MBN</v>
          </cell>
          <cell r="F299" t="str">
            <v>MNGMBNCZ</v>
          </cell>
          <cell r="G299">
            <v>0</v>
          </cell>
        </row>
        <row r="300">
          <cell r="A300" t="str">
            <v>MNG-MBN-001372</v>
          </cell>
          <cell r="B300" t="str">
            <v>RA</v>
          </cell>
          <cell r="C300" t="str">
            <v>R</v>
          </cell>
          <cell r="D300" t="str">
            <v>MNG</v>
          </cell>
          <cell r="E300" t="str">
            <v>FIX</v>
          </cell>
          <cell r="F300" t="str">
            <v>MNGMBNRA</v>
          </cell>
          <cell r="G300">
            <v>0</v>
          </cell>
        </row>
        <row r="301">
          <cell r="A301" t="str">
            <v>MNG-MBN-001390</v>
          </cell>
          <cell r="B301" t="str">
            <v>CZ</v>
          </cell>
          <cell r="C301" t="str">
            <v>C</v>
          </cell>
          <cell r="D301" t="str">
            <v>MNG</v>
          </cell>
          <cell r="E301" t="str">
            <v>MBN</v>
          </cell>
          <cell r="F301" t="str">
            <v>MNGMBNCZ</v>
          </cell>
          <cell r="G301">
            <v>0</v>
          </cell>
        </row>
        <row r="302">
          <cell r="A302" t="str">
            <v>MNG-MBN-001391</v>
          </cell>
          <cell r="B302" t="str">
            <v>CZ</v>
          </cell>
          <cell r="C302" t="str">
            <v>C</v>
          </cell>
          <cell r="D302" t="str">
            <v>MNG</v>
          </cell>
          <cell r="E302" t="str">
            <v>MBN</v>
          </cell>
          <cell r="F302" t="str">
            <v>MNGMBNCZ</v>
          </cell>
          <cell r="G302">
            <v>0</v>
          </cell>
        </row>
        <row r="303">
          <cell r="A303" t="str">
            <v>MNG-MBN-001414</v>
          </cell>
          <cell r="B303" t="str">
            <v>CZ</v>
          </cell>
          <cell r="C303" t="str">
            <v>C</v>
          </cell>
          <cell r="D303" t="str">
            <v>MNG</v>
          </cell>
          <cell r="E303" t="str">
            <v>MBN</v>
          </cell>
          <cell r="F303" t="str">
            <v>MNGMBNCZ</v>
          </cell>
          <cell r="G303">
            <v>0</v>
          </cell>
        </row>
        <row r="304">
          <cell r="A304" t="str">
            <v>MNG-MBN-001415</v>
          </cell>
          <cell r="B304" t="str">
            <v>CW</v>
          </cell>
          <cell r="C304" t="str">
            <v>C</v>
          </cell>
          <cell r="D304" t="str">
            <v>MNG</v>
          </cell>
          <cell r="E304" t="str">
            <v>MBN</v>
          </cell>
          <cell r="F304" t="str">
            <v>MNGMBNCW</v>
          </cell>
          <cell r="G304">
            <v>0</v>
          </cell>
        </row>
        <row r="305">
          <cell r="A305" t="str">
            <v>MNG-MBN-001417</v>
          </cell>
          <cell r="B305" t="str">
            <v>CA</v>
          </cell>
          <cell r="C305" t="str">
            <v>C</v>
          </cell>
          <cell r="D305" t="str">
            <v>MNG</v>
          </cell>
          <cell r="E305" t="str">
            <v>MBN</v>
          </cell>
          <cell r="F305" t="str">
            <v>MNGMBNCA</v>
          </cell>
          <cell r="G305">
            <v>0</v>
          </cell>
        </row>
        <row r="306">
          <cell r="A306" t="str">
            <v>MNG-MBN-001443</v>
          </cell>
          <cell r="B306" t="str">
            <v>CZ</v>
          </cell>
          <cell r="C306" t="str">
            <v>C</v>
          </cell>
          <cell r="D306" t="str">
            <v>MNG</v>
          </cell>
          <cell r="E306" t="str">
            <v>MBN</v>
          </cell>
          <cell r="F306" t="str">
            <v>MNGMBNCZ</v>
          </cell>
          <cell r="G306">
            <v>0</v>
          </cell>
        </row>
        <row r="307">
          <cell r="A307" t="str">
            <v>MNG-MBN-001444</v>
          </cell>
          <cell r="B307" t="str">
            <v>CZ</v>
          </cell>
          <cell r="C307" t="str">
            <v>C</v>
          </cell>
          <cell r="D307" t="str">
            <v>MNG</v>
          </cell>
          <cell r="E307" t="str">
            <v>MBN</v>
          </cell>
          <cell r="F307" t="str">
            <v>MNGMBNCZ</v>
          </cell>
          <cell r="G307">
            <v>0</v>
          </cell>
        </row>
        <row r="308">
          <cell r="A308" t="str">
            <v>MNG-MBN-001445</v>
          </cell>
          <cell r="B308" t="str">
            <v>CZ</v>
          </cell>
          <cell r="C308" t="str">
            <v>C</v>
          </cell>
          <cell r="D308" t="str">
            <v>MNG</v>
          </cell>
          <cell r="E308" t="str">
            <v>MBN</v>
          </cell>
          <cell r="F308" t="str">
            <v>MNGMBNCZ</v>
          </cell>
          <cell r="G308">
            <v>0</v>
          </cell>
        </row>
        <row r="309">
          <cell r="A309" t="str">
            <v>MNG-MBN-001447</v>
          </cell>
          <cell r="B309" t="str">
            <v>CZ</v>
          </cell>
          <cell r="C309" t="str">
            <v>C</v>
          </cell>
          <cell r="D309" t="str">
            <v>MNG</v>
          </cell>
          <cell r="E309" t="str">
            <v>MBN</v>
          </cell>
          <cell r="F309" t="str">
            <v>MNGMBNCZ</v>
          </cell>
          <cell r="G309">
            <v>0</v>
          </cell>
        </row>
        <row r="310">
          <cell r="A310" t="str">
            <v>MNG-MBN-001448</v>
          </cell>
          <cell r="B310" t="str">
            <v>CZ</v>
          </cell>
          <cell r="C310" t="str">
            <v>C</v>
          </cell>
          <cell r="D310" t="str">
            <v>MNG</v>
          </cell>
          <cell r="E310" t="str">
            <v>MBN</v>
          </cell>
          <cell r="F310" t="str">
            <v>MNGMBNCZ</v>
          </cell>
          <cell r="G310">
            <v>0</v>
          </cell>
        </row>
        <row r="311">
          <cell r="A311" t="str">
            <v>MNG-MBN-001449</v>
          </cell>
          <cell r="B311" t="str">
            <v>CF</v>
          </cell>
          <cell r="C311" t="str">
            <v>C</v>
          </cell>
          <cell r="D311" t="str">
            <v>MNG</v>
          </cell>
          <cell r="E311" t="str">
            <v>MBN</v>
          </cell>
          <cell r="F311" t="str">
            <v>MNGMBNCF</v>
          </cell>
          <cell r="G311">
            <v>0</v>
          </cell>
        </row>
        <row r="312">
          <cell r="A312" t="str">
            <v>MNG-MBN-001453</v>
          </cell>
          <cell r="B312" t="str">
            <v>PB</v>
          </cell>
          <cell r="C312" t="str">
            <v>P</v>
          </cell>
          <cell r="D312" t="str">
            <v>MNG</v>
          </cell>
          <cell r="E312" t="str">
            <v>MBN</v>
          </cell>
          <cell r="F312" t="str">
            <v>MNGMBNPB</v>
          </cell>
          <cell r="G312">
            <v>0</v>
          </cell>
        </row>
        <row r="313">
          <cell r="A313" t="str">
            <v>MNG-MBN-001455</v>
          </cell>
          <cell r="B313" t="str">
            <v>CF</v>
          </cell>
          <cell r="C313" t="str">
            <v>C</v>
          </cell>
          <cell r="D313" t="str">
            <v>MNG</v>
          </cell>
          <cell r="E313" t="str">
            <v>MBN</v>
          </cell>
          <cell r="F313" t="str">
            <v>MNGMBNCF</v>
          </cell>
          <cell r="G313">
            <v>0</v>
          </cell>
        </row>
        <row r="314">
          <cell r="A314" t="str">
            <v>MNG-MBN-001456</v>
          </cell>
          <cell r="B314" t="str">
            <v>CG</v>
          </cell>
          <cell r="C314" t="str">
            <v>C</v>
          </cell>
          <cell r="D314" t="str">
            <v>MNG</v>
          </cell>
          <cell r="E314" t="str">
            <v>MBN</v>
          </cell>
          <cell r="F314" t="str">
            <v>MNGMBNCG</v>
          </cell>
          <cell r="G314">
            <v>0</v>
          </cell>
        </row>
        <row r="315">
          <cell r="A315" t="str">
            <v>MNG-MBN-001458</v>
          </cell>
          <cell r="B315" t="str">
            <v>CZ</v>
          </cell>
          <cell r="C315" t="str">
            <v>C</v>
          </cell>
          <cell r="D315" t="str">
            <v>MNG</v>
          </cell>
          <cell r="E315" t="str">
            <v>MBN</v>
          </cell>
          <cell r="F315" t="str">
            <v>MNGMBNCZ</v>
          </cell>
          <cell r="G315">
            <v>0</v>
          </cell>
        </row>
        <row r="316">
          <cell r="A316" t="str">
            <v>MNG-MBN-001460</v>
          </cell>
          <cell r="B316" t="str">
            <v>DU</v>
          </cell>
          <cell r="C316" t="str">
            <v>D</v>
          </cell>
          <cell r="D316" t="str">
            <v>MNG</v>
          </cell>
          <cell r="E316" t="str">
            <v>FIX</v>
          </cell>
          <cell r="F316" t="str">
            <v>MNGMBNDU</v>
          </cell>
          <cell r="G316">
            <v>0</v>
          </cell>
        </row>
        <row r="317">
          <cell r="A317" t="str">
            <v>MNG-MBN-001461</v>
          </cell>
          <cell r="B317" t="str">
            <v>DU</v>
          </cell>
          <cell r="C317" t="str">
            <v>D</v>
          </cell>
          <cell r="D317" t="str">
            <v>MNG</v>
          </cell>
          <cell r="E317" t="str">
            <v>FIX</v>
          </cell>
          <cell r="F317" t="str">
            <v>MNGMBNDU</v>
          </cell>
          <cell r="G317">
            <v>0</v>
          </cell>
        </row>
        <row r="318">
          <cell r="A318" t="str">
            <v>MNG-MBN-001478</v>
          </cell>
          <cell r="B318" t="str">
            <v>CF</v>
          </cell>
          <cell r="C318" t="str">
            <v>C</v>
          </cell>
          <cell r="D318" t="str">
            <v>MNG</v>
          </cell>
          <cell r="E318" t="str">
            <v>MBN</v>
          </cell>
          <cell r="F318" t="str">
            <v>MNGMBNCF</v>
          </cell>
          <cell r="G318">
            <v>0</v>
          </cell>
        </row>
        <row r="319">
          <cell r="A319" t="str">
            <v>MNG-MBN-001485</v>
          </cell>
          <cell r="B319" t="str">
            <v>CF</v>
          </cell>
          <cell r="C319" t="str">
            <v>C</v>
          </cell>
          <cell r="D319" t="str">
            <v>MNG</v>
          </cell>
          <cell r="E319" t="str">
            <v>MBN</v>
          </cell>
          <cell r="F319" t="str">
            <v>MNGMBNCF</v>
          </cell>
          <cell r="G319">
            <v>0</v>
          </cell>
        </row>
        <row r="320">
          <cell r="A320" t="str">
            <v>MNG-MBN-001503</v>
          </cell>
          <cell r="B320" t="str">
            <v>DR</v>
          </cell>
          <cell r="C320" t="str">
            <v>D</v>
          </cell>
          <cell r="D320" t="str">
            <v>MNG</v>
          </cell>
          <cell r="E320" t="str">
            <v>MBN</v>
          </cell>
          <cell r="F320" t="str">
            <v>MNGMBNDR</v>
          </cell>
          <cell r="G320">
            <v>0</v>
          </cell>
        </row>
        <row r="321">
          <cell r="A321" t="str">
            <v>MNG-MBN-001507</v>
          </cell>
          <cell r="B321" t="str">
            <v>DU</v>
          </cell>
          <cell r="C321" t="str">
            <v>D</v>
          </cell>
          <cell r="D321" t="str">
            <v>MNG</v>
          </cell>
          <cell r="E321" t="str">
            <v>FIX</v>
          </cell>
          <cell r="F321" t="str">
            <v>MNGMBNDU</v>
          </cell>
          <cell r="G321">
            <v>0</v>
          </cell>
        </row>
        <row r="322">
          <cell r="A322" t="str">
            <v>MNG-MBN-001514</v>
          </cell>
          <cell r="B322" t="str">
            <v>CT</v>
          </cell>
          <cell r="C322" t="str">
            <v>C</v>
          </cell>
          <cell r="D322" t="str">
            <v>MNG</v>
          </cell>
          <cell r="E322" t="str">
            <v>MBN</v>
          </cell>
          <cell r="F322" t="str">
            <v>MNGMBNCT</v>
          </cell>
          <cell r="G322">
            <v>0</v>
          </cell>
        </row>
        <row r="323">
          <cell r="A323" t="str">
            <v>MNG-MBN-001515</v>
          </cell>
          <cell r="B323" t="str">
            <v>CU</v>
          </cell>
          <cell r="C323" t="str">
            <v>C</v>
          </cell>
          <cell r="D323" t="str">
            <v>MNG</v>
          </cell>
          <cell r="E323" t="str">
            <v>MBN</v>
          </cell>
          <cell r="F323" t="str">
            <v>MNGMBNCU</v>
          </cell>
          <cell r="G323">
            <v>0</v>
          </cell>
        </row>
        <row r="324">
          <cell r="A324" t="str">
            <v>MNG-MBN-001516</v>
          </cell>
          <cell r="B324" t="str">
            <v>CV</v>
          </cell>
          <cell r="C324" t="str">
            <v>C</v>
          </cell>
          <cell r="D324" t="str">
            <v>MNG</v>
          </cell>
          <cell r="E324" t="str">
            <v>MBN</v>
          </cell>
          <cell r="F324" t="str">
            <v>MNGMBNCV</v>
          </cell>
          <cell r="G324">
            <v>0</v>
          </cell>
        </row>
        <row r="325">
          <cell r="A325" t="str">
            <v>MNG-MBN-001517</v>
          </cell>
          <cell r="B325" t="str">
            <v>CW</v>
          </cell>
          <cell r="C325" t="str">
            <v>C</v>
          </cell>
          <cell r="D325" t="str">
            <v>MNG</v>
          </cell>
          <cell r="E325" t="str">
            <v>MBN</v>
          </cell>
          <cell r="F325" t="str">
            <v>MNGMBNCW</v>
          </cell>
          <cell r="G325">
            <v>0</v>
          </cell>
        </row>
        <row r="326">
          <cell r="A326" t="str">
            <v>MNG-MBN-001525</v>
          </cell>
          <cell r="B326" t="str">
            <v>CA</v>
          </cell>
          <cell r="C326" t="str">
            <v>C</v>
          </cell>
          <cell r="D326" t="str">
            <v>MNG</v>
          </cell>
          <cell r="E326" t="str">
            <v>MBN</v>
          </cell>
          <cell r="F326" t="str">
            <v>MNGMBNCA</v>
          </cell>
          <cell r="G326">
            <v>0</v>
          </cell>
        </row>
        <row r="327">
          <cell r="A327" t="str">
            <v>MNG-MBN-001533</v>
          </cell>
          <cell r="B327" t="str">
            <v>RA</v>
          </cell>
          <cell r="C327" t="str">
            <v>R</v>
          </cell>
          <cell r="D327" t="str">
            <v>MNG</v>
          </cell>
          <cell r="E327" t="str">
            <v>MBN</v>
          </cell>
          <cell r="F327" t="str">
            <v>MNGMBNRA</v>
          </cell>
          <cell r="G327">
            <v>0</v>
          </cell>
        </row>
        <row r="328">
          <cell r="A328" t="str">
            <v>MNG-MBN-001534</v>
          </cell>
          <cell r="B328" t="str">
            <v>CZ</v>
          </cell>
          <cell r="C328" t="str">
            <v>C</v>
          </cell>
          <cell r="D328" t="str">
            <v>MNG</v>
          </cell>
          <cell r="E328" t="str">
            <v>MBN</v>
          </cell>
          <cell r="F328" t="str">
            <v>MNGMBNCZ</v>
          </cell>
          <cell r="G328">
            <v>0</v>
          </cell>
        </row>
        <row r="329">
          <cell r="A329" t="str">
            <v>MNG-MBN-001538</v>
          </cell>
          <cell r="B329" t="str">
            <v>RA</v>
          </cell>
          <cell r="C329" t="str">
            <v>R</v>
          </cell>
          <cell r="D329" t="str">
            <v>MNG</v>
          </cell>
          <cell r="E329" t="str">
            <v>MBN</v>
          </cell>
          <cell r="F329" t="str">
            <v>MNGMBNRA</v>
          </cell>
          <cell r="G329">
            <v>0</v>
          </cell>
        </row>
        <row r="330">
          <cell r="A330" t="str">
            <v>MNG-MBN-001539</v>
          </cell>
          <cell r="B330" t="str">
            <v>RY</v>
          </cell>
          <cell r="C330" t="str">
            <v>R</v>
          </cell>
          <cell r="D330" t="str">
            <v>MNG</v>
          </cell>
          <cell r="E330" t="str">
            <v>MBN</v>
          </cell>
          <cell r="F330" t="str">
            <v>MNGMBNRY</v>
          </cell>
          <cell r="G330">
            <v>0</v>
          </cell>
        </row>
        <row r="331">
          <cell r="A331" t="str">
            <v>MNG-MBN-001540</v>
          </cell>
          <cell r="B331" t="str">
            <v>RZ</v>
          </cell>
          <cell r="C331" t="str">
            <v>R</v>
          </cell>
          <cell r="D331" t="str">
            <v>MNG</v>
          </cell>
          <cell r="E331" t="str">
            <v>MBN</v>
          </cell>
          <cell r="F331" t="str">
            <v>MNGMBNRZ</v>
          </cell>
          <cell r="G331">
            <v>0</v>
          </cell>
        </row>
        <row r="332">
          <cell r="A332" t="str">
            <v>MNG-MBN-001542</v>
          </cell>
          <cell r="B332" t="str">
            <v>RY</v>
          </cell>
          <cell r="C332" t="str">
            <v>R</v>
          </cell>
          <cell r="D332" t="str">
            <v>MNG</v>
          </cell>
          <cell r="E332" t="str">
            <v>MBN</v>
          </cell>
          <cell r="F332" t="str">
            <v>MNGMBNRY</v>
          </cell>
          <cell r="G332">
            <v>0</v>
          </cell>
        </row>
        <row r="333">
          <cell r="A333" t="str">
            <v>MNG-MBN-001543</v>
          </cell>
          <cell r="B333" t="str">
            <v>RZ</v>
          </cell>
          <cell r="C333" t="str">
            <v>R</v>
          </cell>
          <cell r="D333" t="str">
            <v>MNG</v>
          </cell>
          <cell r="E333" t="str">
            <v>MBN</v>
          </cell>
          <cell r="F333" t="str">
            <v>MNGMBNRZ</v>
          </cell>
          <cell r="G333">
            <v>0</v>
          </cell>
        </row>
        <row r="334">
          <cell r="A334" t="str">
            <v>MNG-MBN-001544</v>
          </cell>
          <cell r="B334" t="str">
            <v>RY</v>
          </cell>
          <cell r="C334" t="str">
            <v>R</v>
          </cell>
          <cell r="D334" t="str">
            <v>MNG</v>
          </cell>
          <cell r="E334" t="str">
            <v>MBN</v>
          </cell>
          <cell r="F334" t="str">
            <v>MNGMBNRY</v>
          </cell>
          <cell r="G334">
            <v>-1.8189894035458565E-12</v>
          </cell>
        </row>
        <row r="335">
          <cell r="A335" t="str">
            <v>MNG-MBN-001545</v>
          </cell>
          <cell r="B335" t="str">
            <v>RZ</v>
          </cell>
          <cell r="C335" t="str">
            <v>R</v>
          </cell>
          <cell r="D335" t="str">
            <v>MNG</v>
          </cell>
          <cell r="E335" t="str">
            <v>MBN</v>
          </cell>
          <cell r="F335" t="str">
            <v>MNGMBNRZ</v>
          </cell>
          <cell r="G335">
            <v>-4.0927261579781771E-12</v>
          </cell>
        </row>
        <row r="336">
          <cell r="A336" t="str">
            <v>MNG-MBN-001546</v>
          </cell>
          <cell r="B336" t="str">
            <v>CR</v>
          </cell>
          <cell r="C336" t="str">
            <v>C</v>
          </cell>
          <cell r="D336" t="str">
            <v>MNG</v>
          </cell>
          <cell r="E336" t="str">
            <v>MBN</v>
          </cell>
          <cell r="F336" t="str">
            <v>MNGMBNCR</v>
          </cell>
          <cell r="G336">
            <v>0</v>
          </cell>
        </row>
        <row r="337">
          <cell r="A337" t="str">
            <v>MNG-MBN-001547</v>
          </cell>
          <cell r="B337" t="str">
            <v>CZ</v>
          </cell>
          <cell r="C337" t="str">
            <v>C</v>
          </cell>
          <cell r="D337" t="str">
            <v>MNG</v>
          </cell>
          <cell r="E337" t="str">
            <v>MBN</v>
          </cell>
          <cell r="F337" t="str">
            <v>MNGMBNCZ</v>
          </cell>
          <cell r="G337">
            <v>0</v>
          </cell>
        </row>
        <row r="338">
          <cell r="A338" t="str">
            <v>MNG-MBN-001549</v>
          </cell>
          <cell r="B338" t="str">
            <v>CZ</v>
          </cell>
          <cell r="C338" t="str">
            <v>C</v>
          </cell>
          <cell r="D338" t="str">
            <v>MNG</v>
          </cell>
          <cell r="E338" t="str">
            <v>MBN</v>
          </cell>
          <cell r="F338" t="str">
            <v>MNGMBNCZ</v>
          </cell>
          <cell r="G338">
            <v>0</v>
          </cell>
        </row>
        <row r="339">
          <cell r="A339" t="str">
            <v>MNG-MBN-001550</v>
          </cell>
          <cell r="B339" t="str">
            <v>CZ</v>
          </cell>
          <cell r="C339" t="str">
            <v>C</v>
          </cell>
          <cell r="D339" t="str">
            <v>MNG</v>
          </cell>
          <cell r="E339" t="str">
            <v>MBN</v>
          </cell>
          <cell r="F339" t="str">
            <v>MNGMBNCZ</v>
          </cell>
          <cell r="G339">
            <v>0</v>
          </cell>
        </row>
        <row r="340">
          <cell r="A340" t="str">
            <v>MNG-MBN-001551</v>
          </cell>
          <cell r="B340" t="str">
            <v>CF</v>
          </cell>
          <cell r="C340" t="str">
            <v>C</v>
          </cell>
          <cell r="D340" t="str">
            <v>MNG</v>
          </cell>
          <cell r="E340" t="str">
            <v>MBN</v>
          </cell>
          <cell r="F340" t="str">
            <v>MNGMBNCF</v>
          </cell>
          <cell r="G340">
            <v>0</v>
          </cell>
        </row>
        <row r="341">
          <cell r="A341" t="str">
            <v>MNG-MBN-001553</v>
          </cell>
          <cell r="B341" t="str">
            <v>CZ</v>
          </cell>
          <cell r="C341" t="str">
            <v>C</v>
          </cell>
          <cell r="D341" t="str">
            <v>MNG</v>
          </cell>
          <cell r="E341" t="str">
            <v>MBN</v>
          </cell>
          <cell r="F341" t="str">
            <v>MNGMBNCZ</v>
          </cell>
          <cell r="G341">
            <v>0</v>
          </cell>
        </row>
        <row r="342">
          <cell r="A342" t="str">
            <v>MNG-MBN-001554</v>
          </cell>
          <cell r="B342" t="str">
            <v>CZ</v>
          </cell>
          <cell r="C342" t="str">
            <v>C</v>
          </cell>
          <cell r="D342" t="str">
            <v>MNG</v>
          </cell>
          <cell r="E342" t="str">
            <v>MBN</v>
          </cell>
          <cell r="F342" t="str">
            <v>MNGMBNCZ</v>
          </cell>
          <cell r="G342">
            <v>0</v>
          </cell>
        </row>
        <row r="343">
          <cell r="A343" t="str">
            <v>MNG-MBN-001555</v>
          </cell>
          <cell r="B343" t="str">
            <v>CW</v>
          </cell>
          <cell r="C343" t="str">
            <v>C</v>
          </cell>
          <cell r="D343" t="str">
            <v>MNG</v>
          </cell>
          <cell r="E343" t="str">
            <v>MBN</v>
          </cell>
          <cell r="F343" t="str">
            <v>MNGMBNCW</v>
          </cell>
          <cell r="G343">
            <v>0</v>
          </cell>
        </row>
        <row r="344">
          <cell r="A344" t="str">
            <v>MNG-MBN-001556</v>
          </cell>
          <cell r="B344" t="str">
            <v>CT</v>
          </cell>
          <cell r="C344" t="str">
            <v>C</v>
          </cell>
          <cell r="D344" t="str">
            <v>MNG</v>
          </cell>
          <cell r="E344" t="str">
            <v>MBN</v>
          </cell>
          <cell r="F344" t="str">
            <v>MNGMBNCT</v>
          </cell>
          <cell r="G344">
            <v>0</v>
          </cell>
        </row>
        <row r="345">
          <cell r="A345" t="str">
            <v>MNG-MBN-001558</v>
          </cell>
          <cell r="B345" t="str">
            <v>CV</v>
          </cell>
          <cell r="C345" t="str">
            <v>C</v>
          </cell>
          <cell r="D345" t="str">
            <v>MNG</v>
          </cell>
          <cell r="E345" t="str">
            <v>MBN</v>
          </cell>
          <cell r="F345" t="str">
            <v>MNGMBNCV</v>
          </cell>
          <cell r="G345">
            <v>0</v>
          </cell>
        </row>
        <row r="346">
          <cell r="A346" t="str">
            <v>MNG-MBN-001559</v>
          </cell>
          <cell r="B346" t="str">
            <v>CW</v>
          </cell>
          <cell r="C346" t="str">
            <v>C</v>
          </cell>
          <cell r="D346" t="str">
            <v>MNG</v>
          </cell>
          <cell r="E346" t="str">
            <v>MBN</v>
          </cell>
          <cell r="F346" t="str">
            <v>MNGMBNCW</v>
          </cell>
          <cell r="G346">
            <v>0</v>
          </cell>
        </row>
        <row r="347">
          <cell r="A347" t="str">
            <v>MNG-MBN-001565</v>
          </cell>
          <cell r="B347" t="str">
            <v>CF</v>
          </cell>
          <cell r="C347" t="str">
            <v>C</v>
          </cell>
          <cell r="D347" t="str">
            <v>MNG</v>
          </cell>
          <cell r="E347" t="str">
            <v>MBN</v>
          </cell>
          <cell r="F347" t="str">
            <v>MNGMBNCF</v>
          </cell>
          <cell r="G347">
            <v>0</v>
          </cell>
        </row>
        <row r="348">
          <cell r="A348" t="str">
            <v>MNG-MBN-001566</v>
          </cell>
          <cell r="B348" t="str">
            <v>MA</v>
          </cell>
          <cell r="C348" t="str">
            <v>M</v>
          </cell>
          <cell r="D348" t="str">
            <v>MNG</v>
          </cell>
          <cell r="E348" t="str">
            <v>MBN</v>
          </cell>
          <cell r="F348" t="str">
            <v>MNGMBNMA</v>
          </cell>
          <cell r="G348">
            <v>0</v>
          </cell>
        </row>
        <row r="349">
          <cell r="A349" t="str">
            <v>MNG-MBN-001568</v>
          </cell>
          <cell r="B349" t="str">
            <v>CW</v>
          </cell>
          <cell r="C349" t="str">
            <v>C</v>
          </cell>
          <cell r="D349" t="str">
            <v>MNG</v>
          </cell>
          <cell r="E349" t="str">
            <v>MBN</v>
          </cell>
          <cell r="F349" t="str">
            <v>MNGMBNCW</v>
          </cell>
          <cell r="G349">
            <v>0</v>
          </cell>
        </row>
        <row r="350">
          <cell r="A350" t="str">
            <v>MNG-MBN-001569</v>
          </cell>
          <cell r="B350" t="str">
            <v>CZ</v>
          </cell>
          <cell r="C350" t="str">
            <v>C</v>
          </cell>
          <cell r="D350" t="str">
            <v>MNG</v>
          </cell>
          <cell r="E350" t="str">
            <v>MBN</v>
          </cell>
          <cell r="F350" t="str">
            <v>MNGMBNCZ</v>
          </cell>
          <cell r="G350">
            <v>0</v>
          </cell>
        </row>
        <row r="351">
          <cell r="A351" t="str">
            <v>MNG-MBN-001570</v>
          </cell>
          <cell r="B351" t="str">
            <v>CG</v>
          </cell>
          <cell r="C351" t="str">
            <v>C</v>
          </cell>
          <cell r="D351" t="str">
            <v>MNG</v>
          </cell>
          <cell r="E351" t="str">
            <v>MBN</v>
          </cell>
          <cell r="F351" t="str">
            <v>MNGMBNCG</v>
          </cell>
          <cell r="G351">
            <v>0</v>
          </cell>
        </row>
        <row r="352">
          <cell r="A352" t="str">
            <v>MNG-MBN-001571</v>
          </cell>
          <cell r="B352" t="str">
            <v>CF</v>
          </cell>
          <cell r="C352" t="str">
            <v>C</v>
          </cell>
          <cell r="D352" t="str">
            <v>MNG</v>
          </cell>
          <cell r="E352" t="str">
            <v>MBN</v>
          </cell>
          <cell r="F352" t="str">
            <v>MNGMBNCF</v>
          </cell>
          <cell r="G352">
            <v>0</v>
          </cell>
        </row>
        <row r="353">
          <cell r="A353" t="str">
            <v>MNG-MBN-001572</v>
          </cell>
          <cell r="B353" t="str">
            <v>CF</v>
          </cell>
          <cell r="C353" t="str">
            <v>C</v>
          </cell>
          <cell r="D353" t="str">
            <v>MNG</v>
          </cell>
          <cell r="E353" t="str">
            <v>MBN</v>
          </cell>
          <cell r="F353" t="str">
            <v>MNGMBNCF</v>
          </cell>
          <cell r="G353">
            <v>0</v>
          </cell>
        </row>
        <row r="354">
          <cell r="A354" t="str">
            <v>MNG-MBN-001573</v>
          </cell>
          <cell r="B354" t="str">
            <v>CG</v>
          </cell>
          <cell r="C354" t="str">
            <v>C</v>
          </cell>
          <cell r="D354" t="str">
            <v>MNG</v>
          </cell>
          <cell r="E354" t="str">
            <v>MBN</v>
          </cell>
          <cell r="F354" t="str">
            <v>MNGMBNCG</v>
          </cell>
          <cell r="G354">
            <v>0</v>
          </cell>
        </row>
        <row r="355">
          <cell r="A355" t="str">
            <v>MNG-MBN-001574</v>
          </cell>
          <cell r="B355" t="str">
            <v>CG</v>
          </cell>
          <cell r="C355" t="str">
            <v>C</v>
          </cell>
          <cell r="D355" t="str">
            <v>MNG</v>
          </cell>
          <cell r="E355" t="str">
            <v>MBN</v>
          </cell>
          <cell r="F355" t="str">
            <v>MNGMBNCG</v>
          </cell>
          <cell r="G355">
            <v>0</v>
          </cell>
        </row>
        <row r="356">
          <cell r="A356" t="str">
            <v>MNG-MBN-001575</v>
          </cell>
          <cell r="B356" t="str">
            <v>CF</v>
          </cell>
          <cell r="C356" t="str">
            <v>C</v>
          </cell>
          <cell r="D356" t="str">
            <v>MNG</v>
          </cell>
          <cell r="E356" t="str">
            <v>MBN</v>
          </cell>
          <cell r="F356" t="str">
            <v>MNGMBNCF</v>
          </cell>
          <cell r="G356">
            <v>0</v>
          </cell>
        </row>
        <row r="357">
          <cell r="A357" t="str">
            <v>MNG-MBN-001576</v>
          </cell>
          <cell r="B357" t="str">
            <v>CW</v>
          </cell>
          <cell r="C357" t="str">
            <v>C</v>
          </cell>
          <cell r="D357" t="str">
            <v>MNG</v>
          </cell>
          <cell r="E357" t="str">
            <v>MBN</v>
          </cell>
          <cell r="F357" t="str">
            <v>MNGMBNCW</v>
          </cell>
          <cell r="G357">
            <v>0</v>
          </cell>
        </row>
        <row r="358">
          <cell r="A358" t="str">
            <v>MNG-MBN-001577</v>
          </cell>
          <cell r="B358" t="str">
            <v>RA</v>
          </cell>
          <cell r="C358" t="str">
            <v>R</v>
          </cell>
          <cell r="D358" t="str">
            <v>MNG</v>
          </cell>
          <cell r="E358" t="str">
            <v>MBN</v>
          </cell>
          <cell r="F358" t="str">
            <v>MNGMBNRA</v>
          </cell>
          <cell r="G358">
            <v>0</v>
          </cell>
        </row>
        <row r="359">
          <cell r="A359" t="str">
            <v>MNG-MBN-001581</v>
          </cell>
          <cell r="B359" t="str">
            <v>CW</v>
          </cell>
          <cell r="C359" t="str">
            <v>C</v>
          </cell>
          <cell r="D359" t="str">
            <v>MNG</v>
          </cell>
          <cell r="E359" t="str">
            <v>MBN</v>
          </cell>
          <cell r="F359" t="str">
            <v>MNGMBNCW</v>
          </cell>
          <cell r="G359">
            <v>0</v>
          </cell>
        </row>
        <row r="360">
          <cell r="A360" t="str">
            <v>MNG-MBN-001582</v>
          </cell>
          <cell r="B360" t="str">
            <v>CT</v>
          </cell>
          <cell r="C360" t="str">
            <v>C</v>
          </cell>
          <cell r="D360" t="str">
            <v>MNG</v>
          </cell>
          <cell r="E360" t="str">
            <v>MBN</v>
          </cell>
          <cell r="F360" t="str">
            <v>MNGMBNCT</v>
          </cell>
          <cell r="G360">
            <v>0</v>
          </cell>
        </row>
        <row r="361">
          <cell r="A361" t="str">
            <v>MNG-MBN-001584</v>
          </cell>
          <cell r="B361" t="str">
            <v>CV</v>
          </cell>
          <cell r="C361" t="str">
            <v>C</v>
          </cell>
          <cell r="D361" t="str">
            <v>MNG</v>
          </cell>
          <cell r="E361" t="str">
            <v>MBN</v>
          </cell>
          <cell r="F361" t="str">
            <v>MNGMBNCV</v>
          </cell>
          <cell r="G361">
            <v>0</v>
          </cell>
        </row>
        <row r="362">
          <cell r="A362" t="str">
            <v>MNG-MBN-001585</v>
          </cell>
          <cell r="B362" t="str">
            <v>CW</v>
          </cell>
          <cell r="C362" t="str">
            <v>C</v>
          </cell>
          <cell r="D362" t="str">
            <v>MNG</v>
          </cell>
          <cell r="E362" t="str">
            <v>MBN</v>
          </cell>
          <cell r="F362" t="str">
            <v>MNGMBNCW</v>
          </cell>
          <cell r="G362">
            <v>0</v>
          </cell>
        </row>
        <row r="363">
          <cell r="A363" t="str">
            <v>MNG-MBN-001591</v>
          </cell>
          <cell r="B363" t="str">
            <v>CF</v>
          </cell>
          <cell r="C363" t="str">
            <v>C</v>
          </cell>
          <cell r="D363" t="str">
            <v>MNG</v>
          </cell>
          <cell r="E363" t="str">
            <v>MBN</v>
          </cell>
          <cell r="F363" t="str">
            <v>MNGMBNCF</v>
          </cell>
          <cell r="G363">
            <v>0</v>
          </cell>
        </row>
        <row r="364">
          <cell r="A364" t="str">
            <v>MNG-MBN-001592</v>
          </cell>
          <cell r="B364" t="str">
            <v>CZ</v>
          </cell>
          <cell r="C364" t="str">
            <v>C</v>
          </cell>
          <cell r="D364" t="str">
            <v>MNG</v>
          </cell>
          <cell r="E364" t="str">
            <v>MBN</v>
          </cell>
          <cell r="F364" t="str">
            <v>MNGMBNCZ</v>
          </cell>
          <cell r="G364">
            <v>0</v>
          </cell>
        </row>
        <row r="365">
          <cell r="A365" t="str">
            <v>MNG-MBN-001593</v>
          </cell>
          <cell r="B365" t="str">
            <v>CG</v>
          </cell>
          <cell r="C365" t="str">
            <v>C</v>
          </cell>
          <cell r="D365" t="str">
            <v>MNG</v>
          </cell>
          <cell r="E365" t="str">
            <v>MBN</v>
          </cell>
          <cell r="F365" t="str">
            <v>MNGMBNCG</v>
          </cell>
          <cell r="G365">
            <v>0</v>
          </cell>
        </row>
        <row r="366">
          <cell r="A366" t="str">
            <v>MNG-MBN-001595</v>
          </cell>
          <cell r="B366" t="str">
            <v>CG</v>
          </cell>
          <cell r="C366" t="str">
            <v>C</v>
          </cell>
          <cell r="D366" t="str">
            <v>MNG</v>
          </cell>
          <cell r="E366" t="str">
            <v>MBN</v>
          </cell>
          <cell r="F366" t="str">
            <v>MNGMBNCG</v>
          </cell>
          <cell r="G366">
            <v>0</v>
          </cell>
        </row>
        <row r="367">
          <cell r="A367" t="str">
            <v>MNG-MBN-001598</v>
          </cell>
          <cell r="B367" t="str">
            <v>CG</v>
          </cell>
          <cell r="C367" t="str">
            <v>C</v>
          </cell>
          <cell r="D367" t="str">
            <v>MNG</v>
          </cell>
          <cell r="E367" t="str">
            <v>MBN</v>
          </cell>
          <cell r="F367" t="str">
            <v>MNGMBNCG</v>
          </cell>
          <cell r="G367">
            <v>0</v>
          </cell>
        </row>
        <row r="368">
          <cell r="A368" t="str">
            <v>MNG-MBN-001599</v>
          </cell>
          <cell r="B368" t="str">
            <v>CF</v>
          </cell>
          <cell r="C368" t="str">
            <v>C</v>
          </cell>
          <cell r="D368" t="str">
            <v>MNG</v>
          </cell>
          <cell r="E368" t="str">
            <v>MBN</v>
          </cell>
          <cell r="F368" t="str">
            <v>MNGMBNCF</v>
          </cell>
          <cell r="G368">
            <v>0</v>
          </cell>
        </row>
        <row r="369">
          <cell r="A369" t="str">
            <v>MNG-MBN-001600</v>
          </cell>
          <cell r="B369" t="str">
            <v>MJ</v>
          </cell>
          <cell r="C369" t="str">
            <v>M</v>
          </cell>
          <cell r="D369" t="str">
            <v>MNG</v>
          </cell>
          <cell r="E369" t="str">
            <v>MBN</v>
          </cell>
          <cell r="F369" t="str">
            <v>MNGMBNMJ</v>
          </cell>
          <cell r="G369">
            <v>0</v>
          </cell>
        </row>
        <row r="370">
          <cell r="A370" t="str">
            <v>MNG-MBN-001601</v>
          </cell>
          <cell r="B370" t="str">
            <v>CG</v>
          </cell>
          <cell r="C370" t="str">
            <v>C</v>
          </cell>
          <cell r="D370" t="str">
            <v>MNG</v>
          </cell>
          <cell r="E370" t="str">
            <v>MBN</v>
          </cell>
          <cell r="F370" t="str">
            <v>MNGMBNCG</v>
          </cell>
          <cell r="G370">
            <v>0</v>
          </cell>
        </row>
        <row r="371">
          <cell r="A371" t="str">
            <v>MNG-MBN-001602</v>
          </cell>
          <cell r="B371" t="str">
            <v>CG</v>
          </cell>
          <cell r="C371" t="str">
            <v>C</v>
          </cell>
          <cell r="D371" t="str">
            <v>MNG</v>
          </cell>
          <cell r="E371" t="str">
            <v>MBN</v>
          </cell>
          <cell r="F371" t="str">
            <v>MNGMBNCG</v>
          </cell>
          <cell r="G371">
            <v>0</v>
          </cell>
        </row>
        <row r="372">
          <cell r="A372" t="str">
            <v>MNG-MBN-001603</v>
          </cell>
          <cell r="B372" t="str">
            <v>CT</v>
          </cell>
          <cell r="C372" t="str">
            <v>C</v>
          </cell>
          <cell r="D372" t="str">
            <v>MNG</v>
          </cell>
          <cell r="E372" t="str">
            <v>MBN</v>
          </cell>
          <cell r="F372" t="str">
            <v>MNGMBNCT</v>
          </cell>
          <cell r="G372">
            <v>0</v>
          </cell>
        </row>
        <row r="373">
          <cell r="A373" t="str">
            <v>MNG-MBN-001605</v>
          </cell>
          <cell r="B373" t="str">
            <v>CV</v>
          </cell>
          <cell r="C373" t="str">
            <v>C</v>
          </cell>
          <cell r="D373" t="str">
            <v>MNG</v>
          </cell>
          <cell r="E373" t="str">
            <v>MBN</v>
          </cell>
          <cell r="F373" t="str">
            <v>MNGMBNCV</v>
          </cell>
          <cell r="G373">
            <v>0</v>
          </cell>
        </row>
        <row r="374">
          <cell r="A374" t="str">
            <v>MNG-MBN-001606</v>
          </cell>
          <cell r="B374" t="str">
            <v>CW</v>
          </cell>
          <cell r="C374" t="str">
            <v>C</v>
          </cell>
          <cell r="D374" t="str">
            <v>MNG</v>
          </cell>
          <cell r="E374" t="str">
            <v>MBN</v>
          </cell>
          <cell r="F374" t="str">
            <v>MNGMBNCW</v>
          </cell>
          <cell r="G374">
            <v>0</v>
          </cell>
        </row>
        <row r="375">
          <cell r="A375" t="str">
            <v>MNG-MBN-001612</v>
          </cell>
          <cell r="B375" t="str">
            <v>MJ</v>
          </cell>
          <cell r="C375" t="str">
            <v>M</v>
          </cell>
          <cell r="D375" t="str">
            <v>MNG</v>
          </cell>
          <cell r="E375" t="str">
            <v>MBN</v>
          </cell>
          <cell r="F375" t="str">
            <v>MNGMBNMJ</v>
          </cell>
          <cell r="G375">
            <v>0</v>
          </cell>
        </row>
        <row r="376">
          <cell r="A376" t="str">
            <v>MNG-MBN-001614</v>
          </cell>
          <cell r="B376" t="str">
            <v>CA</v>
          </cell>
          <cell r="C376" t="str">
            <v>C</v>
          </cell>
          <cell r="D376" t="str">
            <v>MNG</v>
          </cell>
          <cell r="E376" t="str">
            <v>MBN</v>
          </cell>
          <cell r="F376" t="str">
            <v>MNGMBNCA</v>
          </cell>
          <cell r="G376">
            <v>0</v>
          </cell>
        </row>
        <row r="377">
          <cell r="A377" t="str">
            <v>MNG-MBN-001622</v>
          </cell>
          <cell r="B377" t="str">
            <v>RA</v>
          </cell>
          <cell r="C377" t="str">
            <v>R</v>
          </cell>
          <cell r="D377" t="str">
            <v>MNG</v>
          </cell>
          <cell r="E377" t="str">
            <v>MBN</v>
          </cell>
          <cell r="F377" t="str">
            <v>MNGMBNRA</v>
          </cell>
          <cell r="G377">
            <v>0</v>
          </cell>
        </row>
        <row r="378">
          <cell r="A378" t="str">
            <v>MNG-MBN-001623</v>
          </cell>
          <cell r="B378" t="str">
            <v>CG</v>
          </cell>
          <cell r="C378" t="str">
            <v>C</v>
          </cell>
          <cell r="D378" t="str">
            <v>MNG</v>
          </cell>
          <cell r="E378" t="str">
            <v>MBN</v>
          </cell>
          <cell r="F378" t="str">
            <v>MNGMBNCG</v>
          </cell>
          <cell r="G378">
            <v>0</v>
          </cell>
        </row>
        <row r="379">
          <cell r="A379" t="str">
            <v>MNG-MBN-001624</v>
          </cell>
          <cell r="B379" t="str">
            <v>CF</v>
          </cell>
          <cell r="C379" t="str">
            <v>C</v>
          </cell>
          <cell r="D379" t="str">
            <v>MNG</v>
          </cell>
          <cell r="E379" t="str">
            <v>MBN</v>
          </cell>
          <cell r="F379" t="str">
            <v>MNGMBNCF</v>
          </cell>
          <cell r="G379">
            <v>0</v>
          </cell>
        </row>
        <row r="380">
          <cell r="A380" t="str">
            <v>MNG-MBN-001625</v>
          </cell>
          <cell r="B380" t="str">
            <v>CZ</v>
          </cell>
          <cell r="C380" t="str">
            <v>C</v>
          </cell>
          <cell r="D380" t="str">
            <v>MNG</v>
          </cell>
          <cell r="E380" t="str">
            <v>MBN</v>
          </cell>
          <cell r="F380" t="str">
            <v>MNGMBNCZ</v>
          </cell>
          <cell r="G380">
            <v>0</v>
          </cell>
        </row>
        <row r="381">
          <cell r="A381" t="str">
            <v>MNG-MBN-001627</v>
          </cell>
          <cell r="B381" t="str">
            <v>CW</v>
          </cell>
          <cell r="C381" t="str">
            <v>C</v>
          </cell>
          <cell r="D381" t="str">
            <v>MNG</v>
          </cell>
          <cell r="E381" t="str">
            <v>MBN</v>
          </cell>
          <cell r="F381" t="str">
            <v>MNGMBNCW</v>
          </cell>
          <cell r="G381">
            <v>0</v>
          </cell>
        </row>
        <row r="382">
          <cell r="A382" t="str">
            <v>MNG-MBN-001628</v>
          </cell>
          <cell r="B382" t="str">
            <v>CA</v>
          </cell>
          <cell r="C382" t="str">
            <v>C</v>
          </cell>
          <cell r="D382" t="str">
            <v>MNG</v>
          </cell>
          <cell r="E382" t="str">
            <v>MBN</v>
          </cell>
          <cell r="F382" t="str">
            <v>MNGMBNCA</v>
          </cell>
          <cell r="G382">
            <v>-2.2737367544323206E-13</v>
          </cell>
        </row>
        <row r="383">
          <cell r="A383" t="str">
            <v>MNG-MBN-001629</v>
          </cell>
          <cell r="B383" t="str">
            <v>MJ</v>
          </cell>
          <cell r="C383" t="str">
            <v>M</v>
          </cell>
          <cell r="D383" t="str">
            <v>MNG</v>
          </cell>
          <cell r="E383" t="str">
            <v>MBN</v>
          </cell>
          <cell r="F383" t="str">
            <v>MNGMBNMJ</v>
          </cell>
          <cell r="G383">
            <v>0</v>
          </cell>
        </row>
        <row r="384">
          <cell r="A384" t="str">
            <v>MNG-MBN-001630</v>
          </cell>
          <cell r="B384" t="str">
            <v>MA</v>
          </cell>
          <cell r="C384" t="str">
            <v>M</v>
          </cell>
          <cell r="D384" t="str">
            <v>MNG</v>
          </cell>
          <cell r="E384" t="str">
            <v>MBN</v>
          </cell>
          <cell r="F384" t="str">
            <v>MNGMBNMA</v>
          </cell>
          <cell r="G384">
            <v>0</v>
          </cell>
        </row>
        <row r="385">
          <cell r="A385" t="str">
            <v>MNG-MBN-001631</v>
          </cell>
          <cell r="B385" t="str">
            <v>NB</v>
          </cell>
          <cell r="C385" t="str">
            <v>N</v>
          </cell>
          <cell r="D385" t="str">
            <v>MNG</v>
          </cell>
          <cell r="E385" t="str">
            <v>MBN</v>
          </cell>
          <cell r="F385" t="str">
            <v>MNGMBNNB</v>
          </cell>
          <cell r="G385">
            <v>5176.88</v>
          </cell>
        </row>
        <row r="386">
          <cell r="A386" t="str">
            <v>MNG-MBN-001634</v>
          </cell>
          <cell r="B386" t="str">
            <v>PB</v>
          </cell>
          <cell r="C386" t="str">
            <v>P</v>
          </cell>
          <cell r="D386" t="str">
            <v>MNG</v>
          </cell>
          <cell r="E386" t="str">
            <v>MBN</v>
          </cell>
          <cell r="F386" t="str">
            <v>MNGMBNPB</v>
          </cell>
          <cell r="G386">
            <v>0</v>
          </cell>
        </row>
        <row r="387">
          <cell r="A387" t="str">
            <v>MNG-MBN-001636</v>
          </cell>
          <cell r="B387" t="str">
            <v>CZ</v>
          </cell>
          <cell r="C387" t="str">
            <v>C</v>
          </cell>
          <cell r="D387" t="str">
            <v>MNG</v>
          </cell>
          <cell r="E387" t="str">
            <v>MBN</v>
          </cell>
          <cell r="F387" t="str">
            <v>MNGMBNCZ</v>
          </cell>
          <cell r="G387">
            <v>0</v>
          </cell>
        </row>
        <row r="388">
          <cell r="A388" t="str">
            <v>MNG-MBN-001638</v>
          </cell>
          <cell r="B388" t="str">
            <v>MB</v>
          </cell>
          <cell r="C388" t="str">
            <v>M</v>
          </cell>
          <cell r="D388" t="str">
            <v>MNG</v>
          </cell>
          <cell r="E388" t="str">
            <v>MBN</v>
          </cell>
          <cell r="F388" t="str">
            <v>MNGMBNMB</v>
          </cell>
          <cell r="G388">
            <v>0</v>
          </cell>
        </row>
        <row r="389">
          <cell r="A389" t="str">
            <v>MNG-MBN-001642</v>
          </cell>
          <cell r="B389" t="str">
            <v>CT</v>
          </cell>
          <cell r="C389" t="str">
            <v>C</v>
          </cell>
          <cell r="D389" t="str">
            <v>MNG</v>
          </cell>
          <cell r="E389" t="str">
            <v>MBN</v>
          </cell>
          <cell r="F389" t="str">
            <v>MNGMBNCT</v>
          </cell>
          <cell r="G389">
            <v>0</v>
          </cell>
        </row>
        <row r="390">
          <cell r="A390" t="str">
            <v>MNG-MBN-001643</v>
          </cell>
          <cell r="B390" t="str">
            <v>CU</v>
          </cell>
          <cell r="C390" t="str">
            <v>C</v>
          </cell>
          <cell r="D390" t="str">
            <v>MNG</v>
          </cell>
          <cell r="E390" t="str">
            <v>MBN</v>
          </cell>
          <cell r="F390" t="str">
            <v>MNGMBNCU</v>
          </cell>
          <cell r="G390">
            <v>0</v>
          </cell>
        </row>
        <row r="391">
          <cell r="A391" t="str">
            <v>MNG-MBN-001644</v>
          </cell>
          <cell r="B391" t="str">
            <v>CV</v>
          </cell>
          <cell r="C391" t="str">
            <v>C</v>
          </cell>
          <cell r="D391" t="str">
            <v>MNG</v>
          </cell>
          <cell r="E391" t="str">
            <v>MBN</v>
          </cell>
          <cell r="F391" t="str">
            <v>MNGMBNCV</v>
          </cell>
          <cell r="G391">
            <v>0</v>
          </cell>
        </row>
        <row r="392">
          <cell r="A392" t="str">
            <v>MNG-MBN-001651</v>
          </cell>
          <cell r="B392" t="str">
            <v>CG</v>
          </cell>
          <cell r="C392" t="str">
            <v>C</v>
          </cell>
          <cell r="D392" t="str">
            <v>MNG</v>
          </cell>
          <cell r="E392" t="str">
            <v>MBN</v>
          </cell>
          <cell r="F392" t="str">
            <v>MNGMBNCG</v>
          </cell>
          <cell r="G392">
            <v>0</v>
          </cell>
        </row>
        <row r="393">
          <cell r="A393" t="str">
            <v>MNG-MBN-001654</v>
          </cell>
          <cell r="B393" t="str">
            <v>RY</v>
          </cell>
          <cell r="C393" t="str">
            <v>R</v>
          </cell>
          <cell r="D393" t="str">
            <v>MNG</v>
          </cell>
          <cell r="E393" t="str">
            <v>MBN</v>
          </cell>
          <cell r="F393" t="str">
            <v>MNGMBNRY</v>
          </cell>
          <cell r="G393">
            <v>0</v>
          </cell>
        </row>
        <row r="394">
          <cell r="A394" t="str">
            <v>MNG-MBN-001655</v>
          </cell>
          <cell r="B394" t="str">
            <v>CZ</v>
          </cell>
          <cell r="C394" t="str">
            <v>C</v>
          </cell>
          <cell r="D394" t="str">
            <v>MNG</v>
          </cell>
          <cell r="E394" t="str">
            <v>MBN</v>
          </cell>
          <cell r="F394" t="str">
            <v>MNGMBNCZ</v>
          </cell>
          <cell r="G394">
            <v>0</v>
          </cell>
        </row>
        <row r="395">
          <cell r="A395" t="str">
            <v>MNG-MBN-001660</v>
          </cell>
          <cell r="B395" t="str">
            <v>CF</v>
          </cell>
          <cell r="C395" t="str">
            <v>C</v>
          </cell>
          <cell r="D395" t="str">
            <v>MNG</v>
          </cell>
          <cell r="E395" t="str">
            <v>MBN</v>
          </cell>
          <cell r="F395" t="str">
            <v>MNGMBNCF</v>
          </cell>
          <cell r="G395">
            <v>0</v>
          </cell>
        </row>
        <row r="396">
          <cell r="A396" t="str">
            <v>MNG-MBN-001663</v>
          </cell>
          <cell r="B396" t="str">
            <v>CG</v>
          </cell>
          <cell r="C396" t="str">
            <v>C</v>
          </cell>
          <cell r="D396" t="str">
            <v>MNG</v>
          </cell>
          <cell r="E396" t="str">
            <v>MBN</v>
          </cell>
          <cell r="F396" t="str">
            <v>MNGMBNCG</v>
          </cell>
          <cell r="G396">
            <v>0</v>
          </cell>
        </row>
        <row r="397">
          <cell r="A397" t="str">
            <v>MNG-MBN-001665</v>
          </cell>
          <cell r="B397" t="str">
            <v>CZ</v>
          </cell>
          <cell r="C397" t="str">
            <v>C</v>
          </cell>
          <cell r="D397" t="str">
            <v>MNG</v>
          </cell>
          <cell r="E397" t="str">
            <v>MBN</v>
          </cell>
          <cell r="F397" t="str">
            <v>MNGMBNCZ</v>
          </cell>
          <cell r="G397">
            <v>0</v>
          </cell>
        </row>
        <row r="398">
          <cell r="A398" t="str">
            <v>MNG-MBN-001666</v>
          </cell>
          <cell r="B398" t="str">
            <v>CF</v>
          </cell>
          <cell r="C398" t="str">
            <v>C</v>
          </cell>
          <cell r="D398" t="str">
            <v>MNG</v>
          </cell>
          <cell r="E398" t="str">
            <v>MBN</v>
          </cell>
          <cell r="F398" t="str">
            <v>MNGMBNCF</v>
          </cell>
          <cell r="G398">
            <v>0</v>
          </cell>
        </row>
        <row r="399">
          <cell r="A399" t="str">
            <v>MNG-MBN-001667</v>
          </cell>
          <cell r="B399" t="str">
            <v>CR</v>
          </cell>
          <cell r="C399" t="str">
            <v>C</v>
          </cell>
          <cell r="D399" t="str">
            <v>MNG</v>
          </cell>
          <cell r="E399" t="str">
            <v>MBN</v>
          </cell>
          <cell r="F399" t="str">
            <v>MNGMBNCR</v>
          </cell>
          <cell r="G399">
            <v>0</v>
          </cell>
        </row>
        <row r="400">
          <cell r="A400" t="str">
            <v>MNG-MBN-001668</v>
          </cell>
          <cell r="B400" t="str">
            <v>CR</v>
          </cell>
          <cell r="C400" t="str">
            <v>C</v>
          </cell>
          <cell r="D400" t="str">
            <v>MNG</v>
          </cell>
          <cell r="E400" t="str">
            <v>MBN</v>
          </cell>
          <cell r="F400" t="str">
            <v>MNGMBNCR</v>
          </cell>
          <cell r="G400">
            <v>0</v>
          </cell>
        </row>
        <row r="401">
          <cell r="A401" t="str">
            <v>MNG-MBN-001670</v>
          </cell>
          <cell r="B401" t="str">
            <v>CG</v>
          </cell>
          <cell r="C401" t="str">
            <v>C</v>
          </cell>
          <cell r="D401" t="str">
            <v>MNG</v>
          </cell>
          <cell r="E401" t="str">
            <v>MBN</v>
          </cell>
          <cell r="F401" t="str">
            <v>MNGMBNCG</v>
          </cell>
          <cell r="G401">
            <v>0</v>
          </cell>
        </row>
        <row r="402">
          <cell r="A402" t="str">
            <v>MNG-MBN-001672</v>
          </cell>
          <cell r="B402" t="str">
            <v>CT</v>
          </cell>
          <cell r="C402" t="str">
            <v>C</v>
          </cell>
          <cell r="D402" t="str">
            <v>MNG</v>
          </cell>
          <cell r="E402" t="str">
            <v>MBN</v>
          </cell>
          <cell r="F402" t="str">
            <v>MNGMBNCT</v>
          </cell>
          <cell r="G402">
            <v>0</v>
          </cell>
        </row>
        <row r="403">
          <cell r="A403" t="str">
            <v>MNG-MBN-001674</v>
          </cell>
          <cell r="B403" t="str">
            <v>CV</v>
          </cell>
          <cell r="C403" t="str">
            <v>C</v>
          </cell>
          <cell r="D403" t="str">
            <v>MNG</v>
          </cell>
          <cell r="E403" t="str">
            <v>MBN</v>
          </cell>
          <cell r="F403" t="str">
            <v>MNGMBNCV</v>
          </cell>
          <cell r="G403">
            <v>0</v>
          </cell>
        </row>
        <row r="404">
          <cell r="A404" t="str">
            <v>MNG-MBN-001675</v>
          </cell>
          <cell r="B404" t="str">
            <v>CW</v>
          </cell>
          <cell r="C404" t="str">
            <v>C</v>
          </cell>
          <cell r="D404" t="str">
            <v>MNG</v>
          </cell>
          <cell r="E404" t="str">
            <v>MBN</v>
          </cell>
          <cell r="F404" t="str">
            <v>MNGMBNCW</v>
          </cell>
          <cell r="G404">
            <v>0</v>
          </cell>
        </row>
        <row r="405">
          <cell r="A405" t="str">
            <v>MNG-MBN-001682</v>
          </cell>
          <cell r="B405" t="str">
            <v>RA</v>
          </cell>
          <cell r="C405" t="str">
            <v>R</v>
          </cell>
          <cell r="D405" t="str">
            <v>MNG</v>
          </cell>
          <cell r="E405" t="str">
            <v>MBN</v>
          </cell>
          <cell r="F405" t="str">
            <v>MNGMBNRA</v>
          </cell>
          <cell r="G405">
            <v>0</v>
          </cell>
        </row>
        <row r="406">
          <cell r="A406" t="str">
            <v>MNG-MBN-001683</v>
          </cell>
          <cell r="B406" t="str">
            <v>RG</v>
          </cell>
          <cell r="C406" t="str">
            <v>R</v>
          </cell>
          <cell r="D406" t="str">
            <v>MNG</v>
          </cell>
          <cell r="E406" t="str">
            <v>MBN</v>
          </cell>
          <cell r="F406" t="str">
            <v>MNGMBNRG</v>
          </cell>
          <cell r="G406">
            <v>0</v>
          </cell>
        </row>
        <row r="407">
          <cell r="A407" t="str">
            <v>MNG-MBN-001684</v>
          </cell>
          <cell r="B407" t="str">
            <v>DU</v>
          </cell>
          <cell r="C407" t="str">
            <v>D</v>
          </cell>
          <cell r="D407" t="str">
            <v>MNG</v>
          </cell>
          <cell r="E407" t="str">
            <v>FIX</v>
          </cell>
          <cell r="F407" t="str">
            <v>MNGMBNDU</v>
          </cell>
          <cell r="G407">
            <v>0</v>
          </cell>
        </row>
        <row r="408">
          <cell r="A408" t="str">
            <v>MNG-MBN-001685</v>
          </cell>
          <cell r="B408" t="str">
            <v>DU</v>
          </cell>
          <cell r="C408" t="str">
            <v>D</v>
          </cell>
          <cell r="D408" t="str">
            <v>MNG</v>
          </cell>
          <cell r="E408" t="str">
            <v>FIX</v>
          </cell>
          <cell r="F408" t="str">
            <v>MNGMBNDU</v>
          </cell>
          <cell r="G408">
            <v>378.79</v>
          </cell>
        </row>
        <row r="409">
          <cell r="A409" t="str">
            <v>MNG-MBN-001686</v>
          </cell>
          <cell r="B409" t="str">
            <v>DU</v>
          </cell>
          <cell r="C409" t="str">
            <v>D</v>
          </cell>
          <cell r="D409" t="str">
            <v>MNG</v>
          </cell>
          <cell r="E409" t="str">
            <v>FIX</v>
          </cell>
          <cell r="F409" t="str">
            <v>MNGMBNDU</v>
          </cell>
          <cell r="G409">
            <v>17.75</v>
          </cell>
        </row>
        <row r="410">
          <cell r="A410" t="str">
            <v>MNG-MBN-001688</v>
          </cell>
          <cell r="B410" t="str">
            <v>DR</v>
          </cell>
          <cell r="C410" t="str">
            <v>D</v>
          </cell>
          <cell r="D410" t="str">
            <v>MNG</v>
          </cell>
          <cell r="E410" t="str">
            <v>MBN</v>
          </cell>
          <cell r="F410" t="str">
            <v>MNGMBNDR</v>
          </cell>
          <cell r="G410">
            <v>0</v>
          </cell>
        </row>
        <row r="411">
          <cell r="A411" t="str">
            <v>MNG-MBN-001689</v>
          </cell>
          <cell r="B411" t="str">
            <v>RY</v>
          </cell>
          <cell r="C411" t="str">
            <v>R</v>
          </cell>
          <cell r="D411" t="str">
            <v>MNG</v>
          </cell>
          <cell r="E411" t="str">
            <v>MBN</v>
          </cell>
          <cell r="F411" t="str">
            <v>MNGMBNRY</v>
          </cell>
          <cell r="G411">
            <v>0</v>
          </cell>
        </row>
        <row r="412">
          <cell r="A412" t="str">
            <v>MNG-MBN-001690</v>
          </cell>
          <cell r="B412" t="str">
            <v>RA</v>
          </cell>
          <cell r="C412" t="str">
            <v>R</v>
          </cell>
          <cell r="D412" t="str">
            <v>MNG</v>
          </cell>
          <cell r="E412" t="str">
            <v>MBN</v>
          </cell>
          <cell r="F412" t="str">
            <v>MNGMBNRA</v>
          </cell>
          <cell r="G412">
            <v>-79.25</v>
          </cell>
        </row>
        <row r="413">
          <cell r="A413" t="str">
            <v>MNG-MBN-001692</v>
          </cell>
          <cell r="B413" t="str">
            <v>CW</v>
          </cell>
          <cell r="C413" t="str">
            <v>C</v>
          </cell>
          <cell r="D413" t="str">
            <v>MNG</v>
          </cell>
          <cell r="E413" t="str">
            <v>MBN</v>
          </cell>
          <cell r="F413" t="str">
            <v>MNGMBNCW</v>
          </cell>
          <cell r="G413">
            <v>0</v>
          </cell>
        </row>
        <row r="414">
          <cell r="A414" t="str">
            <v>MNG-MBN-001693</v>
          </cell>
          <cell r="B414" t="str">
            <v>CW</v>
          </cell>
          <cell r="C414" t="str">
            <v>C</v>
          </cell>
          <cell r="D414" t="str">
            <v>MNG</v>
          </cell>
          <cell r="E414" t="str">
            <v>MBN</v>
          </cell>
          <cell r="F414" t="str">
            <v>MNGMBNCW</v>
          </cell>
          <cell r="G414">
            <v>0</v>
          </cell>
        </row>
        <row r="415">
          <cell r="A415" t="str">
            <v>MNG-MBN-001696</v>
          </cell>
          <cell r="B415" t="str">
            <v>RA</v>
          </cell>
          <cell r="C415" t="str">
            <v>R</v>
          </cell>
          <cell r="D415" t="str">
            <v>MNG</v>
          </cell>
          <cell r="E415" t="str">
            <v>MBN</v>
          </cell>
          <cell r="F415" t="str">
            <v>MNGMBNRA</v>
          </cell>
          <cell r="G415">
            <v>0</v>
          </cell>
        </row>
        <row r="416">
          <cell r="A416" t="str">
            <v>MNG-MBN-001697</v>
          </cell>
          <cell r="B416" t="str">
            <v>CF</v>
          </cell>
          <cell r="C416" t="str">
            <v>C</v>
          </cell>
          <cell r="D416" t="str">
            <v>MNG</v>
          </cell>
          <cell r="E416" t="str">
            <v>MBN</v>
          </cell>
          <cell r="F416" t="str">
            <v>MNGMBNCF</v>
          </cell>
          <cell r="G416">
            <v>0</v>
          </cell>
        </row>
        <row r="417">
          <cell r="A417" t="str">
            <v>MNG-MBN-001698</v>
          </cell>
          <cell r="B417" t="str">
            <v>CG</v>
          </cell>
          <cell r="C417" t="str">
            <v>C</v>
          </cell>
          <cell r="D417" t="str">
            <v>MNG</v>
          </cell>
          <cell r="E417" t="str">
            <v>MBN</v>
          </cell>
          <cell r="F417" t="str">
            <v>MNGMBNCG</v>
          </cell>
          <cell r="G417">
            <v>0</v>
          </cell>
        </row>
        <row r="418">
          <cell r="A418" t="str">
            <v>MNG-MBN-001699</v>
          </cell>
          <cell r="B418" t="str">
            <v>CR</v>
          </cell>
          <cell r="C418" t="str">
            <v>C</v>
          </cell>
          <cell r="D418" t="str">
            <v>MNG</v>
          </cell>
          <cell r="E418" t="str">
            <v>MBN</v>
          </cell>
          <cell r="F418" t="str">
            <v>MNGMBNCR</v>
          </cell>
          <cell r="G418">
            <v>0</v>
          </cell>
        </row>
        <row r="419">
          <cell r="A419" t="str">
            <v>MNG-MBN-001700</v>
          </cell>
          <cell r="B419" t="str">
            <v>CR</v>
          </cell>
          <cell r="C419" t="str">
            <v>C</v>
          </cell>
          <cell r="D419" t="str">
            <v>MNG</v>
          </cell>
          <cell r="E419" t="str">
            <v>MBN</v>
          </cell>
          <cell r="F419" t="str">
            <v>MNGMBNCR</v>
          </cell>
          <cell r="G419">
            <v>0</v>
          </cell>
        </row>
        <row r="420">
          <cell r="A420" t="str">
            <v>MNG-MBN-001702</v>
          </cell>
          <cell r="B420" t="str">
            <v>CR</v>
          </cell>
          <cell r="C420" t="str">
            <v>C</v>
          </cell>
          <cell r="D420" t="str">
            <v>MNG</v>
          </cell>
          <cell r="E420" t="str">
            <v>MBN</v>
          </cell>
          <cell r="F420" t="str">
            <v>MNGMBNCR</v>
          </cell>
          <cell r="G420">
            <v>0</v>
          </cell>
        </row>
        <row r="421">
          <cell r="A421" t="str">
            <v>MNG-MBN-001703</v>
          </cell>
          <cell r="B421" t="str">
            <v>CT</v>
          </cell>
          <cell r="C421" t="str">
            <v>C</v>
          </cell>
          <cell r="D421" t="str">
            <v>MNG</v>
          </cell>
          <cell r="E421" t="str">
            <v>MBN</v>
          </cell>
          <cell r="F421" t="str">
            <v>MNGMBNCT</v>
          </cell>
          <cell r="G421">
            <v>0</v>
          </cell>
        </row>
        <row r="422">
          <cell r="A422" t="str">
            <v>MNG-MBN-001705</v>
          </cell>
          <cell r="B422" t="str">
            <v>CV</v>
          </cell>
          <cell r="C422" t="str">
            <v>C</v>
          </cell>
          <cell r="D422" t="str">
            <v>MNG</v>
          </cell>
          <cell r="E422" t="str">
            <v>MBN</v>
          </cell>
          <cell r="F422" t="str">
            <v>MNGMBNCV</v>
          </cell>
          <cell r="G422">
            <v>0</v>
          </cell>
        </row>
        <row r="423">
          <cell r="A423" t="str">
            <v>MNG-MBN-001706</v>
          </cell>
          <cell r="B423" t="str">
            <v>CW</v>
          </cell>
          <cell r="C423" t="str">
            <v>C</v>
          </cell>
          <cell r="D423" t="str">
            <v>MNG</v>
          </cell>
          <cell r="E423" t="str">
            <v>MBN</v>
          </cell>
          <cell r="F423" t="str">
            <v>MNGMBNCW</v>
          </cell>
          <cell r="G423">
            <v>0</v>
          </cell>
        </row>
        <row r="424">
          <cell r="A424" t="str">
            <v>MNG-MBN-001714</v>
          </cell>
          <cell r="B424" t="str">
            <v>CA</v>
          </cell>
          <cell r="C424" t="str">
            <v>C</v>
          </cell>
          <cell r="D424" t="str">
            <v>MNG</v>
          </cell>
          <cell r="E424" t="str">
            <v>MBN</v>
          </cell>
          <cell r="F424" t="str">
            <v>MNGMBNCA</v>
          </cell>
          <cell r="G424">
            <v>0</v>
          </cell>
        </row>
        <row r="425">
          <cell r="A425" t="str">
            <v>MNG-MBN-001722</v>
          </cell>
          <cell r="B425" t="str">
            <v>RA</v>
          </cell>
          <cell r="C425" t="str">
            <v>R</v>
          </cell>
          <cell r="D425" t="str">
            <v>MNG</v>
          </cell>
          <cell r="E425" t="str">
            <v>MBN</v>
          </cell>
          <cell r="F425" t="str">
            <v>MNGMBNRA</v>
          </cell>
          <cell r="G425">
            <v>0</v>
          </cell>
        </row>
        <row r="426">
          <cell r="A426" t="str">
            <v>MNG-MBN-001724</v>
          </cell>
          <cell r="B426" t="str">
            <v>RZ</v>
          </cell>
          <cell r="C426" t="str">
            <v>R</v>
          </cell>
          <cell r="D426" t="str">
            <v>MNG</v>
          </cell>
          <cell r="E426" t="str">
            <v>MBN</v>
          </cell>
          <cell r="F426" t="str">
            <v>MNGMBNRZ</v>
          </cell>
          <cell r="G426">
            <v>0</v>
          </cell>
        </row>
        <row r="427">
          <cell r="A427" t="str">
            <v>MNG-MBN-001726</v>
          </cell>
          <cell r="B427" t="str">
            <v>RY</v>
          </cell>
          <cell r="C427" t="str">
            <v>R</v>
          </cell>
          <cell r="D427" t="str">
            <v>MNG</v>
          </cell>
          <cell r="E427" t="str">
            <v>FIX</v>
          </cell>
          <cell r="F427" t="str">
            <v>MNGMBNRY</v>
          </cell>
          <cell r="G427">
            <v>57358.400000000001</v>
          </cell>
        </row>
        <row r="428">
          <cell r="A428" t="str">
            <v>MNG-MBN-001727</v>
          </cell>
          <cell r="B428" t="str">
            <v>CG</v>
          </cell>
          <cell r="C428" t="str">
            <v>C</v>
          </cell>
          <cell r="D428" t="str">
            <v>MNG</v>
          </cell>
          <cell r="E428" t="str">
            <v>MBN</v>
          </cell>
          <cell r="F428" t="str">
            <v>MNGMBNCG</v>
          </cell>
          <cell r="G428">
            <v>0</v>
          </cell>
        </row>
        <row r="429">
          <cell r="A429" t="str">
            <v>MNG-MBN-001728</v>
          </cell>
          <cell r="B429" t="str">
            <v>CG</v>
          </cell>
          <cell r="C429" t="str">
            <v>C</v>
          </cell>
          <cell r="D429" t="str">
            <v>MNG</v>
          </cell>
          <cell r="E429" t="str">
            <v>MBN</v>
          </cell>
          <cell r="F429" t="str">
            <v>MNGMBNCG</v>
          </cell>
          <cell r="G429">
            <v>0</v>
          </cell>
        </row>
        <row r="430">
          <cell r="A430" t="str">
            <v>MNG-MBN-001729</v>
          </cell>
          <cell r="B430" t="str">
            <v>CZ</v>
          </cell>
          <cell r="C430" t="str">
            <v>C</v>
          </cell>
          <cell r="D430" t="str">
            <v>MNG</v>
          </cell>
          <cell r="E430" t="str">
            <v>MBN</v>
          </cell>
          <cell r="F430" t="str">
            <v>MNGMBNCZ</v>
          </cell>
          <cell r="G430">
            <v>0</v>
          </cell>
        </row>
        <row r="431">
          <cell r="A431" t="str">
            <v>MNG-MBN-001732</v>
          </cell>
          <cell r="B431" t="str">
            <v>CZ</v>
          </cell>
          <cell r="C431" t="str">
            <v>C</v>
          </cell>
          <cell r="D431" t="str">
            <v>MNG</v>
          </cell>
          <cell r="E431" t="str">
            <v>MBN</v>
          </cell>
          <cell r="F431" t="str">
            <v>MNGMBNCZ</v>
          </cell>
          <cell r="G431">
            <v>0</v>
          </cell>
        </row>
        <row r="432">
          <cell r="A432" t="str">
            <v>MNG-MBN-001733</v>
          </cell>
          <cell r="B432" t="str">
            <v>CA</v>
          </cell>
          <cell r="C432" t="str">
            <v>C</v>
          </cell>
          <cell r="D432" t="str">
            <v>MNG</v>
          </cell>
          <cell r="E432" t="str">
            <v>MBN</v>
          </cell>
          <cell r="F432" t="str">
            <v>MNGMBNCA</v>
          </cell>
          <cell r="G432">
            <v>0</v>
          </cell>
        </row>
        <row r="433">
          <cell r="A433" t="str">
            <v>MNG-MBN-001734</v>
          </cell>
          <cell r="B433" t="str">
            <v>CG</v>
          </cell>
          <cell r="C433" t="str">
            <v>C</v>
          </cell>
          <cell r="D433" t="str">
            <v>MNG</v>
          </cell>
          <cell r="E433" t="str">
            <v>MBN</v>
          </cell>
          <cell r="F433" t="str">
            <v>MNGMBNCG</v>
          </cell>
          <cell r="G433">
            <v>0</v>
          </cell>
        </row>
        <row r="434">
          <cell r="A434" t="str">
            <v>MNG-MBN-001735</v>
          </cell>
          <cell r="B434" t="str">
            <v>RZ</v>
          </cell>
          <cell r="C434" t="str">
            <v>R</v>
          </cell>
          <cell r="D434" t="str">
            <v>MNG</v>
          </cell>
          <cell r="E434" t="str">
            <v>FIX</v>
          </cell>
          <cell r="F434" t="str">
            <v>MNGMBNRZ</v>
          </cell>
          <cell r="G434">
            <v>218242.79</v>
          </cell>
        </row>
        <row r="435">
          <cell r="A435" t="str">
            <v>MNG-MBN-001737</v>
          </cell>
          <cell r="B435" t="str">
            <v>CG</v>
          </cell>
          <cell r="C435" t="str">
            <v>C</v>
          </cell>
          <cell r="D435" t="str">
            <v>MNG</v>
          </cell>
          <cell r="E435" t="str">
            <v>MBN</v>
          </cell>
          <cell r="F435" t="str">
            <v>MNGMBNCG</v>
          </cell>
          <cell r="G435">
            <v>0</v>
          </cell>
        </row>
        <row r="436">
          <cell r="A436" t="str">
            <v>MNG-MBN-001739</v>
          </cell>
          <cell r="B436" t="str">
            <v>CF</v>
          </cell>
          <cell r="C436" t="str">
            <v>C</v>
          </cell>
          <cell r="D436" t="str">
            <v>MNG</v>
          </cell>
          <cell r="E436" t="str">
            <v>MBN</v>
          </cell>
          <cell r="F436" t="str">
            <v>MNGMBNCF</v>
          </cell>
          <cell r="G436">
            <v>0</v>
          </cell>
        </row>
        <row r="437">
          <cell r="A437" t="str">
            <v>MNG-MBN-001743</v>
          </cell>
          <cell r="B437" t="str">
            <v>CT</v>
          </cell>
          <cell r="C437" t="str">
            <v>C</v>
          </cell>
          <cell r="D437" t="str">
            <v>MNG</v>
          </cell>
          <cell r="E437" t="str">
            <v>MBN</v>
          </cell>
          <cell r="F437" t="str">
            <v>MNGMBNCT</v>
          </cell>
          <cell r="G437">
            <v>0</v>
          </cell>
        </row>
        <row r="438">
          <cell r="A438" t="str">
            <v>MNG-MBN-001745</v>
          </cell>
          <cell r="B438" t="str">
            <v>CV</v>
          </cell>
          <cell r="C438" t="str">
            <v>C</v>
          </cell>
          <cell r="D438" t="str">
            <v>MNG</v>
          </cell>
          <cell r="E438" t="str">
            <v>MBN</v>
          </cell>
          <cell r="F438" t="str">
            <v>MNGMBNCV</v>
          </cell>
          <cell r="G438">
            <v>0</v>
          </cell>
        </row>
        <row r="439">
          <cell r="A439" t="str">
            <v>MNG-MBN-001746</v>
          </cell>
          <cell r="B439" t="str">
            <v>CW</v>
          </cell>
          <cell r="C439" t="str">
            <v>C</v>
          </cell>
          <cell r="D439" t="str">
            <v>MNG</v>
          </cell>
          <cell r="E439" t="str">
            <v>MBN</v>
          </cell>
          <cell r="F439" t="str">
            <v>MNGMBNCW</v>
          </cell>
          <cell r="G439">
            <v>0</v>
          </cell>
        </row>
        <row r="440">
          <cell r="A440" t="str">
            <v>MNG-MBN-001752</v>
          </cell>
          <cell r="B440" t="str">
            <v>CF</v>
          </cell>
          <cell r="C440" t="str">
            <v>C</v>
          </cell>
          <cell r="D440" t="str">
            <v>MNG</v>
          </cell>
          <cell r="E440" t="str">
            <v>MBN</v>
          </cell>
          <cell r="F440" t="str">
            <v>MNGMBNCF</v>
          </cell>
          <cell r="G440">
            <v>0</v>
          </cell>
        </row>
        <row r="441">
          <cell r="A441" t="str">
            <v>MNG-MBN-001753</v>
          </cell>
          <cell r="B441" t="str">
            <v>CG</v>
          </cell>
          <cell r="C441" t="str">
            <v>C</v>
          </cell>
          <cell r="D441" t="str">
            <v>MNG</v>
          </cell>
          <cell r="E441" t="str">
            <v>MBN</v>
          </cell>
          <cell r="F441" t="str">
            <v>MNGMBNCG</v>
          </cell>
          <cell r="G441">
            <v>0</v>
          </cell>
        </row>
        <row r="442">
          <cell r="A442" t="str">
            <v>MNG-MBN-001754</v>
          </cell>
          <cell r="B442" t="str">
            <v>CW</v>
          </cell>
          <cell r="C442" t="str">
            <v>C</v>
          </cell>
          <cell r="D442" t="str">
            <v>MNG</v>
          </cell>
          <cell r="E442" t="str">
            <v>MBN</v>
          </cell>
          <cell r="F442" t="str">
            <v>MNGMBNCW</v>
          </cell>
          <cell r="G442">
            <v>0</v>
          </cell>
        </row>
        <row r="443">
          <cell r="A443" t="str">
            <v>MNG-MBN-001755</v>
          </cell>
          <cell r="B443" t="str">
            <v>CW</v>
          </cell>
          <cell r="C443" t="str">
            <v>C</v>
          </cell>
          <cell r="D443" t="str">
            <v>MNG</v>
          </cell>
          <cell r="E443" t="str">
            <v>MBN</v>
          </cell>
          <cell r="F443" t="str">
            <v>MNGMBNCW</v>
          </cell>
          <cell r="G443">
            <v>0</v>
          </cell>
        </row>
        <row r="444">
          <cell r="A444" t="str">
            <v>MNG-MBN-001756</v>
          </cell>
          <cell r="B444" t="str">
            <v>CW</v>
          </cell>
          <cell r="C444" t="str">
            <v>C</v>
          </cell>
          <cell r="D444" t="str">
            <v>MNG</v>
          </cell>
          <cell r="E444" t="str">
            <v>MBN</v>
          </cell>
          <cell r="F444" t="str">
            <v>MNGMBNCW</v>
          </cell>
          <cell r="G444">
            <v>0</v>
          </cell>
        </row>
        <row r="445">
          <cell r="A445" t="str">
            <v>MNG-MBN-001757</v>
          </cell>
          <cell r="B445" t="str">
            <v>RY</v>
          </cell>
          <cell r="C445" t="str">
            <v>R</v>
          </cell>
          <cell r="D445" t="str">
            <v>MNG</v>
          </cell>
          <cell r="E445" t="str">
            <v>FIX</v>
          </cell>
          <cell r="F445" t="str">
            <v>MNGMBNRY</v>
          </cell>
          <cell r="G445">
            <v>94659.21</v>
          </cell>
        </row>
        <row r="446">
          <cell r="A446" t="str">
            <v>MNG-MBN-001758</v>
          </cell>
          <cell r="B446" t="str">
            <v>RZ</v>
          </cell>
          <cell r="C446" t="str">
            <v>R</v>
          </cell>
          <cell r="D446" t="str">
            <v>MNG</v>
          </cell>
          <cell r="E446" t="str">
            <v>FIX</v>
          </cell>
          <cell r="F446" t="str">
            <v>MNGMBNRZ</v>
          </cell>
          <cell r="G446">
            <v>138935.12</v>
          </cell>
        </row>
        <row r="447">
          <cell r="A447" t="str">
            <v>MNG-MBN-001759</v>
          </cell>
          <cell r="B447" t="str">
            <v>CG</v>
          </cell>
          <cell r="C447" t="str">
            <v>C</v>
          </cell>
          <cell r="D447" t="str">
            <v>MNG</v>
          </cell>
          <cell r="E447" t="str">
            <v>MBN</v>
          </cell>
          <cell r="F447" t="str">
            <v>MNGMBNCG</v>
          </cell>
          <cell r="G447">
            <v>0</v>
          </cell>
        </row>
        <row r="448">
          <cell r="A448" t="str">
            <v>MNG-MBN-001760</v>
          </cell>
          <cell r="B448" t="str">
            <v>RA</v>
          </cell>
          <cell r="C448" t="str">
            <v>R</v>
          </cell>
          <cell r="D448" t="str">
            <v>MNG</v>
          </cell>
          <cell r="E448" t="str">
            <v>MBN</v>
          </cell>
          <cell r="F448" t="str">
            <v>MNGMBNRA</v>
          </cell>
          <cell r="G448">
            <v>0</v>
          </cell>
        </row>
        <row r="449">
          <cell r="A449" t="str">
            <v>MNG-MBN-001761</v>
          </cell>
          <cell r="B449" t="str">
            <v>CG</v>
          </cell>
          <cell r="C449" t="str">
            <v>C</v>
          </cell>
          <cell r="D449" t="str">
            <v>MNG</v>
          </cell>
          <cell r="E449" t="str">
            <v>MBN</v>
          </cell>
          <cell r="F449" t="str">
            <v>MNGMBNCG</v>
          </cell>
          <cell r="G449">
            <v>0</v>
          </cell>
        </row>
        <row r="450">
          <cell r="A450" t="str">
            <v>MNG-MBN-001762</v>
          </cell>
          <cell r="B450" t="str">
            <v>CF</v>
          </cell>
          <cell r="C450" t="str">
            <v>C</v>
          </cell>
          <cell r="D450" t="str">
            <v>MNG</v>
          </cell>
          <cell r="E450" t="str">
            <v>MBN</v>
          </cell>
          <cell r="F450" t="str">
            <v>MNGMBNCF</v>
          </cell>
          <cell r="G450">
            <v>0</v>
          </cell>
        </row>
        <row r="451">
          <cell r="A451" t="str">
            <v>MNG-MBN-001763</v>
          </cell>
          <cell r="B451" t="str">
            <v>CG</v>
          </cell>
          <cell r="C451" t="str">
            <v>C</v>
          </cell>
          <cell r="D451" t="str">
            <v>MNG</v>
          </cell>
          <cell r="E451" t="str">
            <v>MBN</v>
          </cell>
          <cell r="F451" t="str">
            <v>MNGMBNCG</v>
          </cell>
          <cell r="G451">
            <v>0</v>
          </cell>
        </row>
        <row r="452">
          <cell r="A452" t="str">
            <v>MNG-MBN-001764</v>
          </cell>
          <cell r="B452" t="str">
            <v>MC</v>
          </cell>
          <cell r="C452" t="str">
            <v>M</v>
          </cell>
          <cell r="D452" t="str">
            <v>MNG</v>
          </cell>
          <cell r="E452" t="str">
            <v>MBN</v>
          </cell>
          <cell r="F452" t="str">
            <v>MNGMBNMC</v>
          </cell>
          <cell r="G452">
            <v>0</v>
          </cell>
        </row>
        <row r="453">
          <cell r="A453" t="str">
            <v>MNG-MBN-001765</v>
          </cell>
          <cell r="B453" t="str">
            <v>CG</v>
          </cell>
          <cell r="C453" t="str">
            <v>C</v>
          </cell>
          <cell r="D453" t="str">
            <v>MNG</v>
          </cell>
          <cell r="E453" t="str">
            <v>MBN</v>
          </cell>
          <cell r="F453" t="str">
            <v>MNGMBNCG</v>
          </cell>
          <cell r="G453">
            <v>0</v>
          </cell>
        </row>
        <row r="454">
          <cell r="A454" t="str">
            <v>MNG-MBN-001766</v>
          </cell>
          <cell r="B454" t="str">
            <v>CG</v>
          </cell>
          <cell r="C454" t="str">
            <v>C</v>
          </cell>
          <cell r="D454" t="str">
            <v>MNG</v>
          </cell>
          <cell r="E454" t="str">
            <v>MBN</v>
          </cell>
          <cell r="F454" t="str">
            <v>MNGMBNCG</v>
          </cell>
          <cell r="G454">
            <v>0</v>
          </cell>
        </row>
        <row r="455">
          <cell r="A455" t="str">
            <v>MNG-MBN-001767</v>
          </cell>
          <cell r="B455" t="str">
            <v>CG</v>
          </cell>
          <cell r="C455" t="str">
            <v>C</v>
          </cell>
          <cell r="D455" t="str">
            <v>MNG</v>
          </cell>
          <cell r="E455" t="str">
            <v>MBN</v>
          </cell>
          <cell r="F455" t="str">
            <v>MNGMBNCG</v>
          </cell>
          <cell r="G455">
            <v>0</v>
          </cell>
        </row>
        <row r="456">
          <cell r="A456" t="str">
            <v>MNG-MBN-001769</v>
          </cell>
          <cell r="B456" t="str">
            <v>CR</v>
          </cell>
          <cell r="C456" t="str">
            <v>C</v>
          </cell>
          <cell r="D456" t="str">
            <v>MNG</v>
          </cell>
          <cell r="E456" t="str">
            <v>MBN</v>
          </cell>
          <cell r="F456" t="str">
            <v>MNGMBNCR</v>
          </cell>
          <cell r="G456">
            <v>2973.93</v>
          </cell>
        </row>
        <row r="457">
          <cell r="A457" t="str">
            <v>MNG-MBN-001770</v>
          </cell>
          <cell r="B457" t="str">
            <v>CW</v>
          </cell>
          <cell r="C457" t="str">
            <v>C</v>
          </cell>
          <cell r="D457" t="str">
            <v>MNG</v>
          </cell>
          <cell r="E457" t="str">
            <v>MBN</v>
          </cell>
          <cell r="F457" t="str">
            <v>MNGMBNCW</v>
          </cell>
          <cell r="G457">
            <v>0</v>
          </cell>
        </row>
        <row r="458">
          <cell r="A458" t="str">
            <v>MNG-MBN-001771</v>
          </cell>
          <cell r="B458" t="str">
            <v>CF</v>
          </cell>
          <cell r="C458" t="str">
            <v>C</v>
          </cell>
          <cell r="D458" t="str">
            <v>MNG</v>
          </cell>
          <cell r="E458" t="str">
            <v>MBN</v>
          </cell>
          <cell r="F458" t="str">
            <v>MNGMBNCF</v>
          </cell>
          <cell r="G458">
            <v>0</v>
          </cell>
        </row>
        <row r="459">
          <cell r="A459" t="str">
            <v>MNG-MBN-001772</v>
          </cell>
          <cell r="B459" t="str">
            <v>CG</v>
          </cell>
          <cell r="C459" t="str">
            <v>C</v>
          </cell>
          <cell r="D459" t="str">
            <v>MNG</v>
          </cell>
          <cell r="E459" t="str">
            <v>MBN</v>
          </cell>
          <cell r="F459" t="str">
            <v>MNGMBNCG</v>
          </cell>
          <cell r="G459">
            <v>0</v>
          </cell>
        </row>
        <row r="460">
          <cell r="A460" t="str">
            <v>MNG-MBN-001773</v>
          </cell>
          <cell r="B460" t="str">
            <v>CT</v>
          </cell>
          <cell r="C460" t="str">
            <v>C</v>
          </cell>
          <cell r="D460" t="str">
            <v>MNG</v>
          </cell>
          <cell r="E460" t="str">
            <v>MBN</v>
          </cell>
          <cell r="F460" t="str">
            <v>MNGMBNCT</v>
          </cell>
          <cell r="G460">
            <v>0</v>
          </cell>
        </row>
        <row r="461">
          <cell r="A461" t="str">
            <v>MNG-MBN-001776</v>
          </cell>
          <cell r="B461" t="str">
            <v>CW</v>
          </cell>
          <cell r="C461" t="str">
            <v>C</v>
          </cell>
          <cell r="D461" t="str">
            <v>MNG</v>
          </cell>
          <cell r="E461" t="str">
            <v>MBN</v>
          </cell>
          <cell r="F461" t="str">
            <v>MNGMBNCW</v>
          </cell>
          <cell r="G461">
            <v>0</v>
          </cell>
        </row>
        <row r="462">
          <cell r="A462" t="str">
            <v>MNG-MBN-001782</v>
          </cell>
          <cell r="B462" t="str">
            <v>RG</v>
          </cell>
          <cell r="C462" t="str">
            <v>R</v>
          </cell>
          <cell r="D462" t="str">
            <v>MNG</v>
          </cell>
          <cell r="E462" t="str">
            <v>MBN</v>
          </cell>
          <cell r="F462" t="str">
            <v>MNGMBNRG</v>
          </cell>
          <cell r="G462">
            <v>0</v>
          </cell>
        </row>
        <row r="463">
          <cell r="A463" t="str">
            <v>MNG-MBN-001783</v>
          </cell>
          <cell r="B463" t="str">
            <v>RA</v>
          </cell>
          <cell r="C463" t="str">
            <v>R</v>
          </cell>
          <cell r="D463" t="str">
            <v>MNG</v>
          </cell>
          <cell r="E463" t="str">
            <v>MBN</v>
          </cell>
          <cell r="F463" t="str">
            <v>MNGMBNRA</v>
          </cell>
          <cell r="G463">
            <v>0</v>
          </cell>
        </row>
        <row r="464">
          <cell r="A464" t="str">
            <v>MNG-MBN-001784</v>
          </cell>
          <cell r="B464" t="str">
            <v>CG</v>
          </cell>
          <cell r="C464" t="str">
            <v>C</v>
          </cell>
          <cell r="D464" t="str">
            <v>MNG</v>
          </cell>
          <cell r="E464" t="str">
            <v>MBN</v>
          </cell>
          <cell r="F464" t="str">
            <v>MNGMBNCG</v>
          </cell>
          <cell r="G464">
            <v>0</v>
          </cell>
        </row>
        <row r="465">
          <cell r="A465" t="str">
            <v>MNG-MBN-001785</v>
          </cell>
          <cell r="B465" t="str">
            <v>CF</v>
          </cell>
          <cell r="C465" t="str">
            <v>C</v>
          </cell>
          <cell r="D465" t="str">
            <v>MNG</v>
          </cell>
          <cell r="E465" t="str">
            <v>MBN</v>
          </cell>
          <cell r="F465" t="str">
            <v>MNGMBNCF</v>
          </cell>
          <cell r="G465">
            <v>0</v>
          </cell>
        </row>
        <row r="466">
          <cell r="A466" t="str">
            <v>MNG-MBN-001786</v>
          </cell>
          <cell r="B466" t="str">
            <v>CG</v>
          </cell>
          <cell r="C466" t="str">
            <v>C</v>
          </cell>
          <cell r="D466" t="str">
            <v>MNG</v>
          </cell>
          <cell r="E466" t="str">
            <v>MBN</v>
          </cell>
          <cell r="F466" t="str">
            <v>MNGMBNCG</v>
          </cell>
          <cell r="G466">
            <v>0</v>
          </cell>
        </row>
        <row r="467">
          <cell r="A467" t="str">
            <v>MNG-MBN-001787</v>
          </cell>
          <cell r="B467" t="str">
            <v>CW</v>
          </cell>
          <cell r="C467" t="str">
            <v>C</v>
          </cell>
          <cell r="D467" t="str">
            <v>MNG</v>
          </cell>
          <cell r="E467" t="str">
            <v>MBN</v>
          </cell>
          <cell r="F467" t="str">
            <v>MNGMBNCW</v>
          </cell>
          <cell r="G467">
            <v>0</v>
          </cell>
        </row>
        <row r="468">
          <cell r="A468" t="str">
            <v>MNG-MBN-001789</v>
          </cell>
          <cell r="B468" t="str">
            <v>CG</v>
          </cell>
          <cell r="C468" t="str">
            <v>C</v>
          </cell>
          <cell r="D468" t="str">
            <v>MNG</v>
          </cell>
          <cell r="E468" t="str">
            <v>MBN</v>
          </cell>
          <cell r="F468" t="str">
            <v>MNGMBNCG</v>
          </cell>
          <cell r="G468">
            <v>0</v>
          </cell>
        </row>
        <row r="469">
          <cell r="A469" t="str">
            <v>MNG-MBN-001791</v>
          </cell>
          <cell r="B469" t="str">
            <v>RG</v>
          </cell>
          <cell r="C469" t="str">
            <v>R</v>
          </cell>
          <cell r="D469" t="str">
            <v>MNG</v>
          </cell>
          <cell r="E469" t="str">
            <v>FIX</v>
          </cell>
          <cell r="F469" t="str">
            <v>MNGMBNRG</v>
          </cell>
          <cell r="G469">
            <v>266.39</v>
          </cell>
        </row>
        <row r="470">
          <cell r="A470" t="str">
            <v>MNG-MBN-001792</v>
          </cell>
          <cell r="B470" t="str">
            <v>RA</v>
          </cell>
          <cell r="C470" t="str">
            <v>R</v>
          </cell>
          <cell r="D470" t="str">
            <v>MNG</v>
          </cell>
          <cell r="E470" t="str">
            <v>FIX</v>
          </cell>
          <cell r="F470" t="str">
            <v>MNGMBNRA</v>
          </cell>
          <cell r="G470">
            <v>-0.02</v>
          </cell>
        </row>
        <row r="471">
          <cell r="A471" t="str">
            <v>MNG-MBN-001794</v>
          </cell>
          <cell r="B471" t="str">
            <v>MC</v>
          </cell>
          <cell r="C471" t="str">
            <v>M</v>
          </cell>
          <cell r="D471" t="str">
            <v>MNG</v>
          </cell>
          <cell r="E471" t="str">
            <v>MBN</v>
          </cell>
          <cell r="F471" t="str">
            <v>MNGMBNMC</v>
          </cell>
          <cell r="G471">
            <v>0</v>
          </cell>
        </row>
        <row r="472">
          <cell r="A472" t="str">
            <v>MNG-MBN-001796</v>
          </cell>
          <cell r="B472" t="str">
            <v>CG</v>
          </cell>
          <cell r="C472" t="str">
            <v>C</v>
          </cell>
          <cell r="D472" t="str">
            <v>MNG</v>
          </cell>
          <cell r="E472" t="str">
            <v>MBN</v>
          </cell>
          <cell r="F472" t="str">
            <v>MNGMBNCG</v>
          </cell>
          <cell r="G472">
            <v>0</v>
          </cell>
        </row>
        <row r="473">
          <cell r="A473" t="str">
            <v>MNG-MBN-001797</v>
          </cell>
          <cell r="B473" t="str">
            <v>CF</v>
          </cell>
          <cell r="C473" t="str">
            <v>C</v>
          </cell>
          <cell r="D473" t="str">
            <v>MNG</v>
          </cell>
          <cell r="E473" t="str">
            <v>MBN</v>
          </cell>
          <cell r="F473" t="str">
            <v>MNGMBNCF</v>
          </cell>
          <cell r="G473">
            <v>0</v>
          </cell>
        </row>
        <row r="474">
          <cell r="A474" t="str">
            <v>MNG-MBN-001798</v>
          </cell>
          <cell r="B474" t="str">
            <v>CG</v>
          </cell>
          <cell r="C474" t="str">
            <v>C</v>
          </cell>
          <cell r="D474" t="str">
            <v>MNG</v>
          </cell>
          <cell r="E474" t="str">
            <v>MBN</v>
          </cell>
          <cell r="F474" t="str">
            <v>MNGMBNCG</v>
          </cell>
          <cell r="G474">
            <v>0</v>
          </cell>
        </row>
        <row r="475">
          <cell r="A475" t="str">
            <v>MNG-MBN-001799</v>
          </cell>
          <cell r="B475" t="str">
            <v>RY</v>
          </cell>
          <cell r="C475" t="str">
            <v>R</v>
          </cell>
          <cell r="D475" t="str">
            <v>MNG</v>
          </cell>
          <cell r="E475" t="str">
            <v>MBN</v>
          </cell>
          <cell r="F475" t="str">
            <v>MNGMBNRY</v>
          </cell>
          <cell r="G475">
            <v>0</v>
          </cell>
        </row>
        <row r="476">
          <cell r="A476" t="str">
            <v>MNG-MBN-001800</v>
          </cell>
          <cell r="B476" t="str">
            <v>RZ</v>
          </cell>
          <cell r="C476" t="str">
            <v>R</v>
          </cell>
          <cell r="D476" t="str">
            <v>MNG</v>
          </cell>
          <cell r="E476" t="str">
            <v>MBN</v>
          </cell>
          <cell r="F476" t="str">
            <v>MNGMBNRZ</v>
          </cell>
          <cell r="G476">
            <v>0</v>
          </cell>
        </row>
        <row r="477">
          <cell r="A477" t="str">
            <v>MNG-MBN-001801</v>
          </cell>
          <cell r="B477" t="str">
            <v>CT</v>
          </cell>
          <cell r="C477" t="str">
            <v>C</v>
          </cell>
          <cell r="D477" t="str">
            <v>MNG</v>
          </cell>
          <cell r="E477" t="str">
            <v>MBN</v>
          </cell>
          <cell r="F477" t="str">
            <v>MNGMBNCT</v>
          </cell>
          <cell r="G477">
            <v>0</v>
          </cell>
        </row>
        <row r="478">
          <cell r="A478" t="str">
            <v>MNG-MBN-001803</v>
          </cell>
          <cell r="B478" t="str">
            <v>CV</v>
          </cell>
          <cell r="C478" t="str">
            <v>C</v>
          </cell>
          <cell r="D478" t="str">
            <v>MNG</v>
          </cell>
          <cell r="E478" t="str">
            <v>MBN</v>
          </cell>
          <cell r="F478" t="str">
            <v>MNGMBNCV</v>
          </cell>
          <cell r="G478">
            <v>0</v>
          </cell>
        </row>
        <row r="479">
          <cell r="A479" t="str">
            <v>MNG-MBN-001804</v>
          </cell>
          <cell r="B479" t="str">
            <v>CW</v>
          </cell>
          <cell r="C479" t="str">
            <v>C</v>
          </cell>
          <cell r="D479" t="str">
            <v>MNG</v>
          </cell>
          <cell r="E479" t="str">
            <v>MBN</v>
          </cell>
          <cell r="F479" t="str">
            <v>MNGMBNCW</v>
          </cell>
          <cell r="G479">
            <v>0</v>
          </cell>
        </row>
        <row r="480">
          <cell r="A480" t="str">
            <v>MNG-MBN-001812</v>
          </cell>
          <cell r="B480" t="str">
            <v>CA</v>
          </cell>
          <cell r="C480" t="str">
            <v>C</v>
          </cell>
          <cell r="D480" t="str">
            <v>MNG</v>
          </cell>
          <cell r="E480" t="str">
            <v>MBN</v>
          </cell>
          <cell r="F480" t="str">
            <v>MNGMBNCA</v>
          </cell>
          <cell r="G480">
            <v>0</v>
          </cell>
        </row>
        <row r="481">
          <cell r="A481" t="str">
            <v>MNG-MBN-001820</v>
          </cell>
          <cell r="B481" t="str">
            <v>RA</v>
          </cell>
          <cell r="C481" t="str">
            <v>R</v>
          </cell>
          <cell r="D481" t="str">
            <v>MNG</v>
          </cell>
          <cell r="E481" t="str">
            <v>MBN</v>
          </cell>
          <cell r="F481" t="str">
            <v>MNGMBNRA</v>
          </cell>
          <cell r="G481">
            <v>0</v>
          </cell>
        </row>
        <row r="482">
          <cell r="A482" t="str">
            <v>MNG-MBN-001821</v>
          </cell>
          <cell r="B482" t="str">
            <v>CG</v>
          </cell>
          <cell r="C482" t="str">
            <v>C</v>
          </cell>
          <cell r="D482" t="str">
            <v>MNG</v>
          </cell>
          <cell r="E482" t="str">
            <v>MBN</v>
          </cell>
          <cell r="F482" t="str">
            <v>MNGMBNCG</v>
          </cell>
          <cell r="G482">
            <v>0</v>
          </cell>
        </row>
        <row r="483">
          <cell r="A483" t="str">
            <v>MNG-MBN-001822</v>
          </cell>
          <cell r="B483" t="str">
            <v>CG</v>
          </cell>
          <cell r="C483" t="str">
            <v>C</v>
          </cell>
          <cell r="D483" t="str">
            <v>MNG</v>
          </cell>
          <cell r="E483" t="str">
            <v>MBN</v>
          </cell>
          <cell r="F483" t="str">
            <v>MNGMBNCG</v>
          </cell>
          <cell r="G483">
            <v>0</v>
          </cell>
        </row>
        <row r="484">
          <cell r="A484" t="str">
            <v>MNG-MBN-001823</v>
          </cell>
          <cell r="B484" t="str">
            <v>CR</v>
          </cell>
          <cell r="C484" t="str">
            <v>C</v>
          </cell>
          <cell r="D484" t="str">
            <v>MNG</v>
          </cell>
          <cell r="E484" t="str">
            <v>MBN</v>
          </cell>
          <cell r="F484" t="str">
            <v>MNGMBNCR</v>
          </cell>
          <cell r="G484">
            <v>0</v>
          </cell>
        </row>
        <row r="485">
          <cell r="A485" t="str">
            <v>MNG-MBN-001824</v>
          </cell>
          <cell r="B485" t="str">
            <v>CG</v>
          </cell>
          <cell r="C485" t="str">
            <v>C</v>
          </cell>
          <cell r="D485" t="str">
            <v>MNG</v>
          </cell>
          <cell r="E485" t="str">
            <v>MBN</v>
          </cell>
          <cell r="F485" t="str">
            <v>MNGMBNCG</v>
          </cell>
          <cell r="G485">
            <v>0</v>
          </cell>
        </row>
        <row r="486">
          <cell r="A486" t="str">
            <v>MNG-MBN-001825</v>
          </cell>
          <cell r="B486" t="str">
            <v>CF</v>
          </cell>
          <cell r="C486" t="str">
            <v>C</v>
          </cell>
          <cell r="D486" t="str">
            <v>MNG</v>
          </cell>
          <cell r="E486" t="str">
            <v>MBN</v>
          </cell>
          <cell r="F486" t="str">
            <v>MNGMBNCF</v>
          </cell>
          <cell r="G486">
            <v>0</v>
          </cell>
        </row>
        <row r="487">
          <cell r="A487" t="str">
            <v>MNG-MBN-001826</v>
          </cell>
          <cell r="B487" t="str">
            <v>PB</v>
          </cell>
          <cell r="C487" t="str">
            <v>P</v>
          </cell>
          <cell r="D487" t="str">
            <v>MNG</v>
          </cell>
          <cell r="E487" t="str">
            <v>MBN</v>
          </cell>
          <cell r="F487" t="str">
            <v>MNGMBNPB</v>
          </cell>
          <cell r="G487">
            <v>0</v>
          </cell>
        </row>
        <row r="488">
          <cell r="A488" t="str">
            <v>MNG-MBN-001827</v>
          </cell>
          <cell r="B488" t="str">
            <v>CF</v>
          </cell>
          <cell r="C488" t="str">
            <v>C</v>
          </cell>
          <cell r="D488" t="str">
            <v>MNG</v>
          </cell>
          <cell r="E488" t="str">
            <v>MBN</v>
          </cell>
          <cell r="F488" t="str">
            <v>MNGMBNCF</v>
          </cell>
          <cell r="G488">
            <v>0</v>
          </cell>
        </row>
        <row r="489">
          <cell r="A489" t="str">
            <v>MNG-MBN-001828</v>
          </cell>
          <cell r="B489" t="str">
            <v>CF</v>
          </cell>
          <cell r="C489" t="str">
            <v>C</v>
          </cell>
          <cell r="D489" t="str">
            <v>MNG</v>
          </cell>
          <cell r="E489" t="str">
            <v>MBN</v>
          </cell>
          <cell r="F489" t="str">
            <v>MNGMBNCF</v>
          </cell>
          <cell r="G489">
            <v>0</v>
          </cell>
        </row>
        <row r="490">
          <cell r="A490" t="str">
            <v>MNG-MBN-001829</v>
          </cell>
          <cell r="B490" t="str">
            <v>CZ</v>
          </cell>
          <cell r="C490" t="str">
            <v>C</v>
          </cell>
          <cell r="D490" t="str">
            <v>MNG</v>
          </cell>
          <cell r="E490" t="str">
            <v>MBN</v>
          </cell>
          <cell r="F490" t="str">
            <v>MNGMBNCZ</v>
          </cell>
          <cell r="G490">
            <v>0</v>
          </cell>
        </row>
        <row r="491">
          <cell r="A491" t="str">
            <v>MNG-MBN-001830</v>
          </cell>
          <cell r="B491" t="str">
            <v>CF</v>
          </cell>
          <cell r="C491" t="str">
            <v>C</v>
          </cell>
          <cell r="D491" t="str">
            <v>MNG</v>
          </cell>
          <cell r="E491" t="str">
            <v>MBN</v>
          </cell>
          <cell r="F491" t="str">
            <v>MNGMBNCF</v>
          </cell>
          <cell r="G491">
            <v>0</v>
          </cell>
        </row>
        <row r="492">
          <cell r="A492" t="str">
            <v>MNG-MBN-001831</v>
          </cell>
          <cell r="B492" t="str">
            <v>CG</v>
          </cell>
          <cell r="C492" t="str">
            <v>C</v>
          </cell>
          <cell r="D492" t="str">
            <v>MNG</v>
          </cell>
          <cell r="E492" t="str">
            <v>MBN</v>
          </cell>
          <cell r="F492" t="str">
            <v>MNGMBNCG</v>
          </cell>
          <cell r="G492">
            <v>0</v>
          </cell>
        </row>
        <row r="493">
          <cell r="A493" t="str">
            <v>MNG-MBN-001832</v>
          </cell>
          <cell r="B493" t="str">
            <v>CG</v>
          </cell>
          <cell r="C493" t="str">
            <v>C</v>
          </cell>
          <cell r="D493" t="str">
            <v>MNG</v>
          </cell>
          <cell r="E493" t="str">
            <v>MBN</v>
          </cell>
          <cell r="F493" t="str">
            <v>MNGMBNCG</v>
          </cell>
          <cell r="G493">
            <v>0</v>
          </cell>
        </row>
        <row r="494">
          <cell r="A494" t="str">
            <v>MNG-MBN-001835</v>
          </cell>
          <cell r="B494" t="str">
            <v>CG</v>
          </cell>
          <cell r="C494" t="str">
            <v>C</v>
          </cell>
          <cell r="D494" t="str">
            <v>MNG</v>
          </cell>
          <cell r="E494" t="str">
            <v>MBN</v>
          </cell>
          <cell r="F494" t="str">
            <v>MNGMBNCG</v>
          </cell>
          <cell r="G494">
            <v>0</v>
          </cell>
        </row>
        <row r="495">
          <cell r="A495" t="str">
            <v>MNG-MBN-001837</v>
          </cell>
          <cell r="B495" t="str">
            <v>CR</v>
          </cell>
          <cell r="C495" t="str">
            <v>C</v>
          </cell>
          <cell r="D495" t="str">
            <v>MNG</v>
          </cell>
          <cell r="E495" t="str">
            <v>MBN</v>
          </cell>
          <cell r="F495" t="str">
            <v>MNGMBNCR</v>
          </cell>
          <cell r="G495">
            <v>-1705.43</v>
          </cell>
        </row>
        <row r="496">
          <cell r="A496" t="str">
            <v>MNG-MBN-001838</v>
          </cell>
          <cell r="B496" t="str">
            <v>CG</v>
          </cell>
          <cell r="C496" t="str">
            <v>C</v>
          </cell>
          <cell r="D496" t="str">
            <v>MNG</v>
          </cell>
          <cell r="E496" t="str">
            <v>MBN</v>
          </cell>
          <cell r="F496" t="str">
            <v>MNGMBNCG</v>
          </cell>
          <cell r="G496">
            <v>0</v>
          </cell>
        </row>
        <row r="497">
          <cell r="A497" t="str">
            <v>MNG-MBN-001839</v>
          </cell>
          <cell r="B497" t="str">
            <v>CR</v>
          </cell>
          <cell r="C497" t="str">
            <v>C</v>
          </cell>
          <cell r="D497" t="str">
            <v>MNG</v>
          </cell>
          <cell r="E497" t="str">
            <v>MBN</v>
          </cell>
          <cell r="F497" t="str">
            <v>MNGMBNCR</v>
          </cell>
          <cell r="G497">
            <v>0</v>
          </cell>
        </row>
        <row r="498">
          <cell r="A498" t="str">
            <v>MNG-MBN-001843</v>
          </cell>
          <cell r="B498" t="str">
            <v>CV</v>
          </cell>
          <cell r="C498" t="str">
            <v>C</v>
          </cell>
          <cell r="D498" t="str">
            <v>MNG</v>
          </cell>
          <cell r="E498" t="str">
            <v>MBN</v>
          </cell>
          <cell r="F498" t="str">
            <v>MNGMBNCV</v>
          </cell>
          <cell r="G498">
            <v>0</v>
          </cell>
        </row>
        <row r="499">
          <cell r="A499" t="str">
            <v>MNG-MBN-001844</v>
          </cell>
          <cell r="B499" t="str">
            <v>CW</v>
          </cell>
          <cell r="C499" t="str">
            <v>C</v>
          </cell>
          <cell r="D499" t="str">
            <v>MNG</v>
          </cell>
          <cell r="E499" t="str">
            <v>MBN</v>
          </cell>
          <cell r="F499" t="str">
            <v>MNGMBNCW</v>
          </cell>
          <cell r="G499">
            <v>0</v>
          </cell>
        </row>
        <row r="500">
          <cell r="A500" t="str">
            <v>MNG-MBN-001851</v>
          </cell>
          <cell r="B500" t="str">
            <v>CF</v>
          </cell>
          <cell r="C500" t="str">
            <v>C</v>
          </cell>
          <cell r="D500" t="str">
            <v>MNG</v>
          </cell>
          <cell r="E500" t="str">
            <v>MBN</v>
          </cell>
          <cell r="F500" t="str">
            <v>MNGMBNCF</v>
          </cell>
          <cell r="G500">
            <v>0</v>
          </cell>
        </row>
        <row r="501">
          <cell r="A501" t="str">
            <v>MNG-MBN-001853</v>
          </cell>
          <cell r="B501" t="str">
            <v>CF</v>
          </cell>
          <cell r="C501" t="str">
            <v>C</v>
          </cell>
          <cell r="D501" t="str">
            <v>MNG</v>
          </cell>
          <cell r="E501" t="str">
            <v>MBN</v>
          </cell>
          <cell r="F501" t="str">
            <v>MNGMBNCF</v>
          </cell>
          <cell r="G501">
            <v>0</v>
          </cell>
        </row>
        <row r="502">
          <cell r="A502" t="str">
            <v>MNG-MBN-001854</v>
          </cell>
          <cell r="B502" t="str">
            <v>MC</v>
          </cell>
          <cell r="C502" t="str">
            <v>M</v>
          </cell>
          <cell r="D502" t="str">
            <v>MNG</v>
          </cell>
          <cell r="E502" t="str">
            <v>MBN</v>
          </cell>
          <cell r="F502" t="str">
            <v>MNGMBNMC</v>
          </cell>
          <cell r="G502">
            <v>0</v>
          </cell>
        </row>
        <row r="503">
          <cell r="A503" t="str">
            <v>MNG-MBN-001855</v>
          </cell>
          <cell r="B503" t="str">
            <v>MC</v>
          </cell>
          <cell r="C503" t="str">
            <v>M</v>
          </cell>
          <cell r="D503" t="str">
            <v>MNG</v>
          </cell>
          <cell r="E503" t="str">
            <v>MBN</v>
          </cell>
          <cell r="F503" t="str">
            <v>MNGMBNMC</v>
          </cell>
          <cell r="G503">
            <v>0</v>
          </cell>
        </row>
        <row r="504">
          <cell r="A504" t="str">
            <v>MNG-MBN-001856</v>
          </cell>
          <cell r="B504" t="str">
            <v>CG</v>
          </cell>
          <cell r="C504" t="str">
            <v>C</v>
          </cell>
          <cell r="D504" t="str">
            <v>MNG</v>
          </cell>
          <cell r="E504" t="str">
            <v>MBN</v>
          </cell>
          <cell r="F504" t="str">
            <v>MNGMBNCG</v>
          </cell>
          <cell r="G504">
            <v>0</v>
          </cell>
        </row>
        <row r="505">
          <cell r="A505" t="str">
            <v>MNG-MBN-001861</v>
          </cell>
          <cell r="B505" t="str">
            <v>CG</v>
          </cell>
          <cell r="C505" t="str">
            <v>C</v>
          </cell>
          <cell r="D505" t="str">
            <v>MNG</v>
          </cell>
          <cell r="E505" t="str">
            <v>MBN</v>
          </cell>
          <cell r="F505" t="str">
            <v>MNGMBNCG</v>
          </cell>
          <cell r="G505">
            <v>0</v>
          </cell>
        </row>
        <row r="506">
          <cell r="A506" t="str">
            <v>MNG-MBN-001866</v>
          </cell>
          <cell r="B506" t="str">
            <v>DR</v>
          </cell>
          <cell r="C506" t="str">
            <v>D</v>
          </cell>
          <cell r="D506" t="str">
            <v>MNG</v>
          </cell>
          <cell r="E506" t="str">
            <v>MBN</v>
          </cell>
          <cell r="F506" t="str">
            <v>MNGMBNDR</v>
          </cell>
          <cell r="G506">
            <v>0</v>
          </cell>
        </row>
        <row r="507">
          <cell r="A507" t="str">
            <v>MNG-MBN-001881</v>
          </cell>
          <cell r="B507" t="str">
            <v>CA</v>
          </cell>
          <cell r="C507" t="str">
            <v>C</v>
          </cell>
          <cell r="D507" t="str">
            <v>MNG</v>
          </cell>
          <cell r="E507" t="str">
            <v>MBN</v>
          </cell>
          <cell r="F507" t="str">
            <v>MNGMBNCA</v>
          </cell>
          <cell r="G507">
            <v>10000</v>
          </cell>
        </row>
        <row r="508">
          <cell r="A508" t="str">
            <v>MNG-MBN-001892</v>
          </cell>
          <cell r="B508" t="str">
            <v>CW</v>
          </cell>
          <cell r="C508" t="str">
            <v>C</v>
          </cell>
          <cell r="D508" t="str">
            <v>MNG</v>
          </cell>
          <cell r="E508" t="str">
            <v>MBN</v>
          </cell>
          <cell r="F508" t="str">
            <v>MNGMBNCW</v>
          </cell>
          <cell r="G508">
            <v>10800</v>
          </cell>
        </row>
        <row r="509">
          <cell r="A509" t="str">
            <v>MNG-MBN-001894</v>
          </cell>
          <cell r="B509" t="str">
            <v>RY</v>
          </cell>
          <cell r="C509" t="str">
            <v>R</v>
          </cell>
          <cell r="D509" t="str">
            <v>MNG</v>
          </cell>
          <cell r="E509" t="str">
            <v>MBN</v>
          </cell>
          <cell r="F509" t="str">
            <v>MNGMBNRY</v>
          </cell>
          <cell r="G509">
            <v>132448.67000000001</v>
          </cell>
        </row>
        <row r="510">
          <cell r="A510" t="str">
            <v>MNG-MBN-001915</v>
          </cell>
          <cell r="B510" t="str">
            <v>RZ</v>
          </cell>
          <cell r="C510" t="str">
            <v>R</v>
          </cell>
          <cell r="D510" t="str">
            <v>MNG</v>
          </cell>
          <cell r="E510" t="str">
            <v>MBN</v>
          </cell>
          <cell r="F510" t="str">
            <v>MNGMBNRZ</v>
          </cell>
          <cell r="G510">
            <v>189598.09</v>
          </cell>
        </row>
        <row r="511">
          <cell r="A511" t="str">
            <v>MNG-MBN-001934</v>
          </cell>
          <cell r="B511" t="str">
            <v>MJ</v>
          </cell>
          <cell r="C511" t="str">
            <v>M</v>
          </cell>
          <cell r="D511" t="str">
            <v>MNG</v>
          </cell>
          <cell r="E511" t="str">
            <v>MBN</v>
          </cell>
          <cell r="F511" t="str">
            <v>MNGMBNMJ</v>
          </cell>
          <cell r="G511">
            <v>3221.89</v>
          </cell>
        </row>
        <row r="512">
          <cell r="A512" t="str">
            <v>MNG-MBR-000001</v>
          </cell>
          <cell r="B512" t="str">
            <v>MB</v>
          </cell>
          <cell r="C512" t="str">
            <v>M</v>
          </cell>
          <cell r="D512" t="str">
            <v>MNG</v>
          </cell>
          <cell r="E512" t="str">
            <v>O</v>
          </cell>
          <cell r="F512" t="str">
            <v>MNGOMB</v>
          </cell>
          <cell r="G512">
            <v>498.12</v>
          </cell>
        </row>
        <row r="513">
          <cell r="A513" t="str">
            <v>MNG-MBS-000001</v>
          </cell>
          <cell r="B513" t="str">
            <v>MB</v>
          </cell>
          <cell r="C513" t="str">
            <v>M</v>
          </cell>
          <cell r="D513" t="str">
            <v>MNG</v>
          </cell>
          <cell r="E513" t="str">
            <v>O</v>
          </cell>
          <cell r="F513" t="str">
            <v>MNGOMB</v>
          </cell>
          <cell r="G513">
            <v>4739.63</v>
          </cell>
        </row>
        <row r="514">
          <cell r="A514" t="str">
            <v>MNG-MBT-000001</v>
          </cell>
          <cell r="B514" t="str">
            <v>MB</v>
          </cell>
          <cell r="C514" t="str">
            <v>M</v>
          </cell>
          <cell r="D514" t="str">
            <v>MNG</v>
          </cell>
          <cell r="E514" t="str">
            <v>O</v>
          </cell>
          <cell r="F514" t="str">
            <v>MNGOMB</v>
          </cell>
          <cell r="G514">
            <v>26629.62</v>
          </cell>
        </row>
        <row r="515">
          <cell r="A515" t="str">
            <v>MNG-MBV-000001</v>
          </cell>
          <cell r="B515" t="str">
            <v>MB</v>
          </cell>
          <cell r="C515" t="str">
            <v>M</v>
          </cell>
          <cell r="D515" t="str">
            <v>MNG</v>
          </cell>
          <cell r="E515" t="str">
            <v>O</v>
          </cell>
          <cell r="F515" t="str">
            <v>MNGOMB</v>
          </cell>
          <cell r="G515">
            <v>8804.31</v>
          </cell>
        </row>
        <row r="516">
          <cell r="A516" t="str">
            <v>MNG-MBW-000001</v>
          </cell>
          <cell r="B516" t="str">
            <v>MB</v>
          </cell>
          <cell r="C516" t="str">
            <v>M</v>
          </cell>
          <cell r="D516" t="str">
            <v>MNG</v>
          </cell>
          <cell r="E516" t="str">
            <v>O</v>
          </cell>
          <cell r="F516" t="str">
            <v>MNGOMB</v>
          </cell>
          <cell r="G516">
            <v>71646.600000000093</v>
          </cell>
        </row>
        <row r="517">
          <cell r="A517" t="str">
            <v>MNG-MBX-000001</v>
          </cell>
          <cell r="B517" t="str">
            <v>MB</v>
          </cell>
          <cell r="C517" t="str">
            <v>M</v>
          </cell>
          <cell r="D517" t="str">
            <v>MNG</v>
          </cell>
          <cell r="E517" t="str">
            <v>O</v>
          </cell>
          <cell r="F517" t="str">
            <v>MNGOMB</v>
          </cell>
          <cell r="G517">
            <v>11118.08</v>
          </cell>
        </row>
        <row r="518">
          <cell r="A518" t="str">
            <v>MNG-MCB-000001</v>
          </cell>
          <cell r="B518" t="str">
            <v>MC</v>
          </cell>
          <cell r="C518" t="str">
            <v>M</v>
          </cell>
          <cell r="D518" t="str">
            <v>MNG</v>
          </cell>
          <cell r="E518" t="str">
            <v>O</v>
          </cell>
          <cell r="F518" t="str">
            <v>MNGOMC</v>
          </cell>
          <cell r="G518">
            <v>8533.5400000000009</v>
          </cell>
        </row>
        <row r="519">
          <cell r="A519" t="str">
            <v>MNG-MCC-000001</v>
          </cell>
          <cell r="B519" t="str">
            <v>MC</v>
          </cell>
          <cell r="C519" t="str">
            <v>M</v>
          </cell>
          <cell r="D519" t="str">
            <v>MNG</v>
          </cell>
          <cell r="E519" t="str">
            <v>O</v>
          </cell>
          <cell r="F519" t="str">
            <v>MNGOMC</v>
          </cell>
          <cell r="G519">
            <v>6795.41</v>
          </cell>
        </row>
        <row r="520">
          <cell r="A520" t="str">
            <v>MNG-MCE-000001</v>
          </cell>
          <cell r="B520" t="str">
            <v>MC</v>
          </cell>
          <cell r="C520" t="str">
            <v>M</v>
          </cell>
          <cell r="D520" t="str">
            <v>MNG</v>
          </cell>
          <cell r="E520" t="str">
            <v>O</v>
          </cell>
          <cell r="F520" t="str">
            <v>MNGOMC</v>
          </cell>
          <cell r="G520">
            <v>3997.3</v>
          </cell>
        </row>
        <row r="521">
          <cell r="A521" t="str">
            <v>MNG-MCF-000001</v>
          </cell>
          <cell r="B521" t="str">
            <v>MC</v>
          </cell>
          <cell r="C521" t="str">
            <v>M</v>
          </cell>
          <cell r="D521" t="str">
            <v>MNG</v>
          </cell>
          <cell r="E521" t="str">
            <v>O</v>
          </cell>
          <cell r="F521" t="str">
            <v>MNGOMC</v>
          </cell>
          <cell r="G521">
            <v>538.94000000000005</v>
          </cell>
        </row>
        <row r="522">
          <cell r="A522" t="str">
            <v>MNG-MCG-000001</v>
          </cell>
          <cell r="B522" t="str">
            <v>MC</v>
          </cell>
          <cell r="C522" t="str">
            <v>M</v>
          </cell>
          <cell r="D522" t="str">
            <v>MNG</v>
          </cell>
          <cell r="E522" t="str">
            <v>O</v>
          </cell>
          <cell r="F522" t="str">
            <v>MNGOMC</v>
          </cell>
          <cell r="G522">
            <v>60303.590000000069</v>
          </cell>
        </row>
        <row r="523">
          <cell r="A523" t="str">
            <v>MNG-MCH-000001</v>
          </cell>
          <cell r="B523" t="str">
            <v>MC</v>
          </cell>
          <cell r="C523" t="str">
            <v>M</v>
          </cell>
          <cell r="D523" t="str">
            <v>MNG</v>
          </cell>
          <cell r="E523" t="str">
            <v>O</v>
          </cell>
          <cell r="F523" t="str">
            <v>MNGOMC</v>
          </cell>
          <cell r="G523">
            <v>1338.4</v>
          </cell>
        </row>
        <row r="524">
          <cell r="A524" t="str">
            <v>MNG-MCM-000001</v>
          </cell>
          <cell r="B524" t="str">
            <v>MC</v>
          </cell>
          <cell r="C524" t="str">
            <v>M</v>
          </cell>
          <cell r="D524" t="str">
            <v>MNG</v>
          </cell>
          <cell r="E524" t="str">
            <v>O</v>
          </cell>
          <cell r="F524" t="str">
            <v>MNGOMC</v>
          </cell>
          <cell r="G524">
            <v>0</v>
          </cell>
        </row>
        <row r="525">
          <cell r="A525" t="str">
            <v>MNG-MCO-000001</v>
          </cell>
          <cell r="B525" t="str">
            <v>MC</v>
          </cell>
          <cell r="C525" t="str">
            <v>M</v>
          </cell>
          <cell r="D525" t="str">
            <v>MNG</v>
          </cell>
          <cell r="E525" t="str">
            <v>O</v>
          </cell>
          <cell r="F525" t="str">
            <v>MNGOMC</v>
          </cell>
          <cell r="G525">
            <v>5874.64</v>
          </cell>
        </row>
        <row r="526">
          <cell r="A526" t="str">
            <v>MNG-MCT-000001</v>
          </cell>
          <cell r="B526" t="str">
            <v>MC</v>
          </cell>
          <cell r="C526" t="str">
            <v>M</v>
          </cell>
          <cell r="D526" t="str">
            <v>MNG</v>
          </cell>
          <cell r="E526" t="str">
            <v>O</v>
          </cell>
          <cell r="F526" t="str">
            <v>MNGOMC</v>
          </cell>
          <cell r="G526">
            <v>0</v>
          </cell>
        </row>
        <row r="527">
          <cell r="A527" t="str">
            <v>MNG-MDD-000001</v>
          </cell>
          <cell r="B527" t="str">
            <v>MD</v>
          </cell>
          <cell r="C527" t="str">
            <v>M</v>
          </cell>
          <cell r="D527" t="str">
            <v>MNG</v>
          </cell>
          <cell r="E527" t="str">
            <v>O</v>
          </cell>
          <cell r="F527" t="str">
            <v>MNGOMD</v>
          </cell>
          <cell r="G527">
            <v>1243.7</v>
          </cell>
        </row>
        <row r="528">
          <cell r="A528" t="str">
            <v>MNG-MDE-000001</v>
          </cell>
          <cell r="B528" t="str">
            <v>MD</v>
          </cell>
          <cell r="C528" t="str">
            <v>M</v>
          </cell>
          <cell r="D528" t="str">
            <v>MNG</v>
          </cell>
          <cell r="E528" t="str">
            <v>O</v>
          </cell>
          <cell r="F528" t="str">
            <v>MNGOMD</v>
          </cell>
          <cell r="G528">
            <v>566.4</v>
          </cell>
        </row>
        <row r="529">
          <cell r="A529" t="str">
            <v>MNG-MDF-000001</v>
          </cell>
          <cell r="B529" t="str">
            <v>MD</v>
          </cell>
          <cell r="C529" t="str">
            <v>M</v>
          </cell>
          <cell r="D529" t="str">
            <v>MNG</v>
          </cell>
          <cell r="E529" t="str">
            <v>O</v>
          </cell>
          <cell r="F529" t="str">
            <v>MNGOMD</v>
          </cell>
          <cell r="G529">
            <v>1188.25</v>
          </cell>
        </row>
        <row r="530">
          <cell r="A530" t="str">
            <v>MNG-MDG-000001</v>
          </cell>
          <cell r="B530" t="str">
            <v>MD</v>
          </cell>
          <cell r="C530" t="str">
            <v>M</v>
          </cell>
          <cell r="D530" t="str">
            <v>MNG</v>
          </cell>
          <cell r="E530" t="str">
            <v>O</v>
          </cell>
          <cell r="F530" t="str">
            <v>MNGOMD</v>
          </cell>
          <cell r="G530">
            <v>1416</v>
          </cell>
        </row>
        <row r="531">
          <cell r="A531" t="str">
            <v>MNG-MDM-000001</v>
          </cell>
          <cell r="B531" t="str">
            <v>MD</v>
          </cell>
          <cell r="C531" t="str">
            <v>M</v>
          </cell>
          <cell r="D531" t="str">
            <v>MNG</v>
          </cell>
          <cell r="E531" t="str">
            <v>O</v>
          </cell>
          <cell r="F531" t="str">
            <v>MNGOMD</v>
          </cell>
          <cell r="G531">
            <v>0</v>
          </cell>
        </row>
        <row r="532">
          <cell r="A532" t="str">
            <v>MNG-MDO-000001</v>
          </cell>
          <cell r="B532" t="str">
            <v>MD</v>
          </cell>
          <cell r="C532" t="str">
            <v>M</v>
          </cell>
          <cell r="D532" t="str">
            <v>MNG</v>
          </cell>
          <cell r="E532" t="str">
            <v>O</v>
          </cell>
          <cell r="F532" t="str">
            <v>MNGOMD</v>
          </cell>
          <cell r="G532">
            <v>4358.8999999999996</v>
          </cell>
        </row>
        <row r="533">
          <cell r="A533" t="str">
            <v>MNG-MDP-000001</v>
          </cell>
          <cell r="B533" t="str">
            <v>MD</v>
          </cell>
          <cell r="C533" t="str">
            <v>M</v>
          </cell>
          <cell r="D533" t="str">
            <v>MNG</v>
          </cell>
          <cell r="E533" t="str">
            <v>O</v>
          </cell>
          <cell r="F533" t="str">
            <v>MNGOMD</v>
          </cell>
          <cell r="G533">
            <v>80093.949999999822</v>
          </cell>
        </row>
        <row r="534">
          <cell r="A534" t="str">
            <v>MNG-MDY-000001</v>
          </cell>
          <cell r="B534" t="str">
            <v>MD</v>
          </cell>
          <cell r="C534" t="str">
            <v>M</v>
          </cell>
          <cell r="D534" t="str">
            <v>MNG</v>
          </cell>
          <cell r="E534" t="str">
            <v>O</v>
          </cell>
          <cell r="F534" t="str">
            <v>MNGOMD</v>
          </cell>
          <cell r="G534">
            <v>16457.25</v>
          </cell>
        </row>
        <row r="535">
          <cell r="A535" t="str">
            <v>MNG-MET-000001</v>
          </cell>
          <cell r="B535" t="str">
            <v>GG</v>
          </cell>
          <cell r="C535" t="str">
            <v>G</v>
          </cell>
          <cell r="D535" t="str">
            <v>MNG</v>
          </cell>
          <cell r="E535" t="str">
            <v>MET</v>
          </cell>
          <cell r="F535" t="str">
            <v>MNGMETGG</v>
          </cell>
          <cell r="G535">
            <v>0</v>
          </cell>
        </row>
        <row r="536">
          <cell r="A536" t="str">
            <v>MNG-MET-000042</v>
          </cell>
          <cell r="B536" t="str">
            <v>GG</v>
          </cell>
          <cell r="C536" t="str">
            <v>G</v>
          </cell>
          <cell r="D536" t="str">
            <v>MNG</v>
          </cell>
          <cell r="E536" t="str">
            <v>MET</v>
          </cell>
          <cell r="F536" t="str">
            <v>MNGMETGG</v>
          </cell>
          <cell r="G536">
            <v>0</v>
          </cell>
        </row>
        <row r="537">
          <cell r="A537" t="str">
            <v>MNG-MET-000056</v>
          </cell>
          <cell r="B537" t="str">
            <v>GG</v>
          </cell>
          <cell r="C537" t="str">
            <v>G</v>
          </cell>
          <cell r="D537" t="str">
            <v>MNG</v>
          </cell>
          <cell r="E537" t="str">
            <v>MET</v>
          </cell>
          <cell r="F537" t="str">
            <v>MNGMETGG</v>
          </cell>
          <cell r="G537">
            <v>0</v>
          </cell>
        </row>
        <row r="538">
          <cell r="A538" t="str">
            <v>MNG-MET-000067</v>
          </cell>
          <cell r="B538" t="str">
            <v>NB</v>
          </cell>
          <cell r="C538" t="str">
            <v>N</v>
          </cell>
          <cell r="D538" t="str">
            <v>MNG</v>
          </cell>
          <cell r="E538" t="str">
            <v>MET</v>
          </cell>
          <cell r="F538" t="str">
            <v>MNGMETNB</v>
          </cell>
          <cell r="G538">
            <v>0</v>
          </cell>
        </row>
        <row r="539">
          <cell r="A539" t="str">
            <v>MNG-MET-000068</v>
          </cell>
          <cell r="B539" t="str">
            <v>GG</v>
          </cell>
          <cell r="C539" t="str">
            <v>G</v>
          </cell>
          <cell r="D539" t="str">
            <v>MNG</v>
          </cell>
          <cell r="E539" t="str">
            <v>MET</v>
          </cell>
          <cell r="F539" t="str">
            <v>MNGMETGG</v>
          </cell>
          <cell r="G539">
            <v>0</v>
          </cell>
        </row>
        <row r="540">
          <cell r="A540" t="str">
            <v>MNG-MET-000069</v>
          </cell>
          <cell r="B540" t="str">
            <v>NB</v>
          </cell>
          <cell r="C540" t="str">
            <v>N</v>
          </cell>
          <cell r="D540" t="str">
            <v>MNG</v>
          </cell>
          <cell r="E540" t="str">
            <v>MET</v>
          </cell>
          <cell r="F540" t="str">
            <v>MNGMETNB</v>
          </cell>
          <cell r="G540">
            <v>-5225.2299999999996</v>
          </cell>
        </row>
        <row r="541">
          <cell r="A541" t="str">
            <v>MNG-MET-000070</v>
          </cell>
          <cell r="B541" t="str">
            <v>NB</v>
          </cell>
          <cell r="C541" t="str">
            <v>N</v>
          </cell>
          <cell r="D541" t="str">
            <v>MNG</v>
          </cell>
          <cell r="E541" t="str">
            <v>MET</v>
          </cell>
          <cell r="F541" t="str">
            <v>MNGMETNB</v>
          </cell>
          <cell r="G541">
            <v>0</v>
          </cell>
        </row>
        <row r="542">
          <cell r="A542" t="str">
            <v>MNG-MET-000071</v>
          </cell>
          <cell r="B542" t="str">
            <v>GD</v>
          </cell>
          <cell r="C542" t="str">
            <v>G</v>
          </cell>
          <cell r="D542" t="str">
            <v>MNG</v>
          </cell>
          <cell r="E542" t="str">
            <v>MET</v>
          </cell>
          <cell r="F542" t="str">
            <v>MNGMETGD</v>
          </cell>
          <cell r="G542">
            <v>-2168.7199999999998</v>
          </cell>
        </row>
        <row r="543">
          <cell r="A543" t="str">
            <v>MNG-MET-000072</v>
          </cell>
          <cell r="B543" t="str">
            <v>NB</v>
          </cell>
          <cell r="C543" t="str">
            <v>N</v>
          </cell>
          <cell r="D543" t="str">
            <v>MNG</v>
          </cell>
          <cell r="E543" t="str">
            <v>MET</v>
          </cell>
          <cell r="F543" t="str">
            <v>MNGMETNB</v>
          </cell>
          <cell r="G543">
            <v>0</v>
          </cell>
        </row>
        <row r="544">
          <cell r="A544" t="str">
            <v>MNG-MET-000073</v>
          </cell>
          <cell r="B544" t="str">
            <v>NB</v>
          </cell>
          <cell r="C544" t="str">
            <v>N</v>
          </cell>
          <cell r="D544" t="str">
            <v>MNG</v>
          </cell>
          <cell r="E544" t="str">
            <v>MET</v>
          </cell>
          <cell r="F544" t="str">
            <v>MNGMETNB</v>
          </cell>
          <cell r="G544">
            <v>0</v>
          </cell>
        </row>
        <row r="545">
          <cell r="A545" t="str">
            <v>MNG-MET-000074</v>
          </cell>
          <cell r="B545" t="str">
            <v>GG</v>
          </cell>
          <cell r="C545" t="str">
            <v>G</v>
          </cell>
          <cell r="D545" t="str">
            <v>MNG</v>
          </cell>
          <cell r="E545" t="str">
            <v>MET</v>
          </cell>
          <cell r="F545" t="str">
            <v>MNGMETGG</v>
          </cell>
          <cell r="G545">
            <v>6238.4700000000066</v>
          </cell>
        </row>
        <row r="546">
          <cell r="A546" t="str">
            <v>MNG-MET-000075</v>
          </cell>
          <cell r="B546" t="str">
            <v>GG</v>
          </cell>
          <cell r="C546" t="str">
            <v>G</v>
          </cell>
          <cell r="D546" t="str">
            <v>MNG</v>
          </cell>
          <cell r="E546" t="str">
            <v>MET</v>
          </cell>
          <cell r="F546" t="str">
            <v>MNGMETGG</v>
          </cell>
          <cell r="G546">
            <v>9.0949470177292824E-13</v>
          </cell>
        </row>
        <row r="547">
          <cell r="A547" t="str">
            <v>MNG-MET-000076</v>
          </cell>
          <cell r="B547" t="str">
            <v>NB</v>
          </cell>
          <cell r="C547" t="str">
            <v>N</v>
          </cell>
          <cell r="D547" t="str">
            <v>MNG</v>
          </cell>
          <cell r="E547" t="str">
            <v>MET</v>
          </cell>
          <cell r="F547" t="str">
            <v>MNGMETNB</v>
          </cell>
          <cell r="G547">
            <v>-1345</v>
          </cell>
        </row>
        <row r="548">
          <cell r="A548" t="str">
            <v>MNG-MET-000077</v>
          </cell>
          <cell r="B548" t="str">
            <v>NB</v>
          </cell>
          <cell r="C548" t="str">
            <v>N</v>
          </cell>
          <cell r="D548" t="str">
            <v>MNG</v>
          </cell>
          <cell r="E548" t="str">
            <v>MET</v>
          </cell>
          <cell r="F548" t="str">
            <v>MNGMETNB</v>
          </cell>
          <cell r="G548">
            <v>1030</v>
          </cell>
        </row>
        <row r="549">
          <cell r="A549" t="str">
            <v>MNG-MET-000078</v>
          </cell>
          <cell r="B549" t="str">
            <v>GG</v>
          </cell>
          <cell r="C549" t="str">
            <v>G</v>
          </cell>
          <cell r="D549" t="str">
            <v>MNG</v>
          </cell>
          <cell r="E549" t="str">
            <v>MET</v>
          </cell>
          <cell r="F549" t="str">
            <v>MNGMETGG</v>
          </cell>
          <cell r="G549">
            <v>0</v>
          </cell>
        </row>
        <row r="550">
          <cell r="A550" t="str">
            <v>MNG-MET-000079</v>
          </cell>
          <cell r="B550" t="str">
            <v>GG</v>
          </cell>
          <cell r="C550" t="str">
            <v>G</v>
          </cell>
          <cell r="D550" t="str">
            <v>MNG</v>
          </cell>
          <cell r="E550" t="str">
            <v>MET</v>
          </cell>
          <cell r="F550" t="str">
            <v>MNGMETGG</v>
          </cell>
          <cell r="G550">
            <v>27154.5</v>
          </cell>
        </row>
        <row r="551">
          <cell r="A551" t="str">
            <v>MNG-MET-000080</v>
          </cell>
          <cell r="B551" t="str">
            <v>NB</v>
          </cell>
          <cell r="C551" t="str">
            <v>N</v>
          </cell>
          <cell r="D551" t="str">
            <v>MNG</v>
          </cell>
          <cell r="E551" t="str">
            <v>MET</v>
          </cell>
          <cell r="F551" t="str">
            <v>MNGMETNB</v>
          </cell>
          <cell r="G551">
            <v>2876.85</v>
          </cell>
        </row>
        <row r="552">
          <cell r="A552" t="str">
            <v>MNG-MET-000081</v>
          </cell>
          <cell r="B552" t="str">
            <v>NB</v>
          </cell>
          <cell r="C552" t="str">
            <v>N</v>
          </cell>
          <cell r="D552" t="str">
            <v>MNG</v>
          </cell>
          <cell r="E552" t="str">
            <v>MET</v>
          </cell>
          <cell r="F552" t="str">
            <v>MNGMETNB</v>
          </cell>
          <cell r="G552">
            <v>159.15</v>
          </cell>
        </row>
        <row r="553">
          <cell r="A553" t="str">
            <v>MNG-MET-000082</v>
          </cell>
          <cell r="B553" t="str">
            <v>NB</v>
          </cell>
          <cell r="C553" t="str">
            <v>N</v>
          </cell>
          <cell r="D553" t="str">
            <v>MNG</v>
          </cell>
          <cell r="E553" t="str">
            <v>MET</v>
          </cell>
          <cell r="F553" t="str">
            <v>MNGMETNB</v>
          </cell>
          <cell r="G553">
            <v>-1671.57</v>
          </cell>
        </row>
        <row r="554">
          <cell r="A554" t="str">
            <v>MNG-MET-000083</v>
          </cell>
          <cell r="B554" t="str">
            <v>NB</v>
          </cell>
          <cell r="C554" t="str">
            <v>N</v>
          </cell>
          <cell r="D554" t="str">
            <v>MNG</v>
          </cell>
          <cell r="E554" t="str">
            <v>MET</v>
          </cell>
          <cell r="F554" t="str">
            <v>MNGMETNB</v>
          </cell>
          <cell r="G554">
            <v>103.51</v>
          </cell>
        </row>
        <row r="555">
          <cell r="A555" t="str">
            <v>MNG-MET-000084</v>
          </cell>
          <cell r="B555" t="str">
            <v>NB</v>
          </cell>
          <cell r="C555" t="str">
            <v>N</v>
          </cell>
          <cell r="D555" t="str">
            <v>MNG</v>
          </cell>
          <cell r="E555" t="str">
            <v>MET</v>
          </cell>
          <cell r="F555" t="str">
            <v>MNGMETNB</v>
          </cell>
          <cell r="G555">
            <v>-36022.959999999999</v>
          </cell>
        </row>
        <row r="556">
          <cell r="A556" t="str">
            <v>MNG-MET-000085</v>
          </cell>
          <cell r="B556" t="str">
            <v>NB</v>
          </cell>
          <cell r="C556" t="str">
            <v>N</v>
          </cell>
          <cell r="D556" t="str">
            <v>MNG</v>
          </cell>
          <cell r="E556" t="str">
            <v>MET</v>
          </cell>
          <cell r="F556" t="str">
            <v>MNGMETNB</v>
          </cell>
          <cell r="G556">
            <v>0</v>
          </cell>
        </row>
        <row r="557">
          <cell r="A557" t="str">
            <v>MNG-MET-000086</v>
          </cell>
          <cell r="B557" t="str">
            <v>NB</v>
          </cell>
          <cell r="C557" t="str">
            <v>N</v>
          </cell>
          <cell r="D557" t="str">
            <v>MNG</v>
          </cell>
          <cell r="E557" t="str">
            <v>MET</v>
          </cell>
          <cell r="F557" t="str">
            <v>MNGMETNB</v>
          </cell>
          <cell r="G557">
            <v>0</v>
          </cell>
        </row>
        <row r="558">
          <cell r="A558" t="str">
            <v>MNG-MET-000088</v>
          </cell>
          <cell r="B558" t="str">
            <v>GG</v>
          </cell>
          <cell r="C558" t="str">
            <v>G</v>
          </cell>
          <cell r="D558" t="str">
            <v>MNG</v>
          </cell>
          <cell r="E558" t="str">
            <v>MET</v>
          </cell>
          <cell r="F558" t="str">
            <v>MNGMETGG</v>
          </cell>
          <cell r="G558">
            <v>0</v>
          </cell>
        </row>
        <row r="559">
          <cell r="A559" t="str">
            <v>MNG-MET-000089</v>
          </cell>
          <cell r="B559" t="str">
            <v>GG</v>
          </cell>
          <cell r="C559" t="str">
            <v>G</v>
          </cell>
          <cell r="D559" t="str">
            <v>MNG</v>
          </cell>
          <cell r="E559" t="str">
            <v>MET</v>
          </cell>
          <cell r="F559" t="str">
            <v>MNGMETGG</v>
          </cell>
          <cell r="G559">
            <v>0</v>
          </cell>
        </row>
        <row r="560">
          <cell r="A560" t="str">
            <v>MNG-MET-000090</v>
          </cell>
          <cell r="B560" t="str">
            <v>NB</v>
          </cell>
          <cell r="C560" t="str">
            <v>N</v>
          </cell>
          <cell r="D560" t="str">
            <v>MNG</v>
          </cell>
          <cell r="E560" t="str">
            <v>MET</v>
          </cell>
          <cell r="F560" t="str">
            <v>MNGMETNB</v>
          </cell>
          <cell r="G560">
            <v>2653</v>
          </cell>
        </row>
        <row r="561">
          <cell r="A561" t="str">
            <v>MNG-MFA-000001</v>
          </cell>
          <cell r="B561" t="str">
            <v>MF</v>
          </cell>
          <cell r="C561" t="str">
            <v>M</v>
          </cell>
          <cell r="D561" t="str">
            <v>MNG</v>
          </cell>
          <cell r="E561" t="str">
            <v>O</v>
          </cell>
          <cell r="F561" t="str">
            <v>MNGOMF</v>
          </cell>
          <cell r="G561">
            <v>621.85</v>
          </cell>
        </row>
        <row r="562">
          <cell r="A562" t="str">
            <v>MNG-MFB-000001</v>
          </cell>
          <cell r="B562" t="str">
            <v>MF</v>
          </cell>
          <cell r="C562" t="str">
            <v>M</v>
          </cell>
          <cell r="D562" t="str">
            <v>MNG</v>
          </cell>
          <cell r="E562" t="str">
            <v>O</v>
          </cell>
          <cell r="F562" t="str">
            <v>MNGOMF</v>
          </cell>
          <cell r="G562">
            <v>824.28</v>
          </cell>
        </row>
        <row r="563">
          <cell r="A563" t="str">
            <v>MNG-MFF-000001</v>
          </cell>
          <cell r="B563" t="str">
            <v>MF</v>
          </cell>
          <cell r="C563" t="str">
            <v>M</v>
          </cell>
          <cell r="D563" t="str">
            <v>MNG</v>
          </cell>
          <cell r="E563" t="str">
            <v>O</v>
          </cell>
          <cell r="F563" t="str">
            <v>MNGOMF</v>
          </cell>
          <cell r="G563">
            <v>824.28</v>
          </cell>
        </row>
        <row r="564">
          <cell r="A564" t="str">
            <v>MNG-MFI-000001</v>
          </cell>
          <cell r="B564" t="str">
            <v>MF</v>
          </cell>
          <cell r="C564" t="str">
            <v>M</v>
          </cell>
          <cell r="D564" t="str">
            <v>MNG</v>
          </cell>
          <cell r="E564" t="str">
            <v>O</v>
          </cell>
          <cell r="F564" t="str">
            <v>MNGOMF</v>
          </cell>
          <cell r="G564">
            <v>7867.06</v>
          </cell>
        </row>
        <row r="565">
          <cell r="A565" t="str">
            <v>MNG-MFM-000001</v>
          </cell>
          <cell r="B565" t="str">
            <v>MF</v>
          </cell>
          <cell r="C565" t="str">
            <v>M</v>
          </cell>
          <cell r="D565" t="str">
            <v>MNG</v>
          </cell>
          <cell r="E565" t="str">
            <v>O</v>
          </cell>
          <cell r="F565" t="str">
            <v>MNGOMF</v>
          </cell>
          <cell r="G565">
            <v>0</v>
          </cell>
        </row>
        <row r="566">
          <cell r="A566" t="str">
            <v>MNG-MFO-000001</v>
          </cell>
          <cell r="B566" t="str">
            <v>MF</v>
          </cell>
          <cell r="C566" t="str">
            <v>M</v>
          </cell>
          <cell r="D566" t="str">
            <v>MNG</v>
          </cell>
          <cell r="E566" t="str">
            <v>O</v>
          </cell>
          <cell r="F566" t="str">
            <v>MNGOMF</v>
          </cell>
          <cell r="G566">
            <v>412.14</v>
          </cell>
        </row>
        <row r="567">
          <cell r="A567" t="str">
            <v>MNG-MFP-000001</v>
          </cell>
          <cell r="B567" t="str">
            <v>MF</v>
          </cell>
          <cell r="C567" t="str">
            <v>M</v>
          </cell>
          <cell r="D567" t="str">
            <v>MNG</v>
          </cell>
          <cell r="E567" t="str">
            <v>O</v>
          </cell>
          <cell r="F567" t="str">
            <v>MNGOMF</v>
          </cell>
          <cell r="G567">
            <v>1243.7</v>
          </cell>
        </row>
        <row r="568">
          <cell r="A568" t="str">
            <v>MNG-MFS-000001</v>
          </cell>
          <cell r="B568" t="str">
            <v>MF</v>
          </cell>
          <cell r="C568" t="str">
            <v>M</v>
          </cell>
          <cell r="D568" t="str">
            <v>MNG</v>
          </cell>
          <cell r="E568" t="str">
            <v>O</v>
          </cell>
          <cell r="F568" t="str">
            <v>MNGOMF</v>
          </cell>
          <cell r="G568">
            <v>0</v>
          </cell>
        </row>
        <row r="569">
          <cell r="A569" t="str">
            <v>MNG-MFT-000001</v>
          </cell>
          <cell r="B569" t="str">
            <v>MF</v>
          </cell>
          <cell r="C569" t="str">
            <v>M</v>
          </cell>
          <cell r="D569" t="str">
            <v>MNG</v>
          </cell>
          <cell r="E569" t="str">
            <v>O</v>
          </cell>
          <cell r="F569" t="str">
            <v>MNGOMF</v>
          </cell>
          <cell r="G569">
            <v>7454.92</v>
          </cell>
        </row>
        <row r="570">
          <cell r="A570" t="str">
            <v>MNG-MGC-000001</v>
          </cell>
          <cell r="B570" t="str">
            <v>MG</v>
          </cell>
          <cell r="C570" t="str">
            <v>M</v>
          </cell>
          <cell r="D570" t="str">
            <v>MNG</v>
          </cell>
          <cell r="E570" t="str">
            <v>O</v>
          </cell>
          <cell r="F570" t="str">
            <v>MNGOMG</v>
          </cell>
          <cell r="G570">
            <v>2791.06</v>
          </cell>
        </row>
        <row r="571">
          <cell r="A571" t="str">
            <v>MNG-MGN-000001</v>
          </cell>
          <cell r="B571" t="str">
            <v>MG</v>
          </cell>
          <cell r="C571" t="str">
            <v>M</v>
          </cell>
          <cell r="D571" t="str">
            <v>MNG</v>
          </cell>
          <cell r="E571" t="str">
            <v>O</v>
          </cell>
          <cell r="F571" t="str">
            <v>MNGOMG</v>
          </cell>
          <cell r="G571">
            <v>16521.060000000001</v>
          </cell>
        </row>
        <row r="572">
          <cell r="A572" t="str">
            <v>MNG-MJA-000001</v>
          </cell>
          <cell r="B572" t="str">
            <v>MJ</v>
          </cell>
          <cell r="C572" t="str">
            <v>M</v>
          </cell>
          <cell r="D572" t="str">
            <v>MNG</v>
          </cell>
          <cell r="E572" t="str">
            <v>O</v>
          </cell>
          <cell r="F572" t="str">
            <v>MNGOMJ</v>
          </cell>
          <cell r="G572">
            <v>33459.279999999999</v>
          </cell>
        </row>
        <row r="573">
          <cell r="A573" t="str">
            <v>MNG-MJC-000001</v>
          </cell>
          <cell r="B573" t="str">
            <v>MJ</v>
          </cell>
          <cell r="C573" t="str">
            <v>M</v>
          </cell>
          <cell r="D573" t="str">
            <v>MNG</v>
          </cell>
          <cell r="E573" t="str">
            <v>O</v>
          </cell>
          <cell r="F573" t="str">
            <v>MNGOMJ</v>
          </cell>
          <cell r="G573">
            <v>0</v>
          </cell>
        </row>
        <row r="574">
          <cell r="A574" t="str">
            <v>MNG-MJF-000001</v>
          </cell>
          <cell r="B574" t="str">
            <v>MJ</v>
          </cell>
          <cell r="C574" t="str">
            <v>M</v>
          </cell>
          <cell r="D574" t="str">
            <v>MNG</v>
          </cell>
          <cell r="E574" t="str">
            <v>O</v>
          </cell>
          <cell r="F574" t="str">
            <v>MNGOMJ</v>
          </cell>
          <cell r="G574">
            <v>53053.52</v>
          </cell>
        </row>
        <row r="575">
          <cell r="A575" t="str">
            <v>MNG-MJI-000001</v>
          </cell>
          <cell r="B575" t="str">
            <v>MJ</v>
          </cell>
          <cell r="C575" t="str">
            <v>M</v>
          </cell>
          <cell r="D575" t="str">
            <v>MNG</v>
          </cell>
          <cell r="E575" t="str">
            <v>O</v>
          </cell>
          <cell r="F575" t="str">
            <v>MNGOMJ</v>
          </cell>
          <cell r="G575">
            <v>30685.360000000001</v>
          </cell>
        </row>
        <row r="576">
          <cell r="A576" t="str">
            <v>MNG-MJM-000001</v>
          </cell>
          <cell r="B576" t="str">
            <v>MJ</v>
          </cell>
          <cell r="C576" t="str">
            <v>M</v>
          </cell>
          <cell r="D576" t="str">
            <v>MNG</v>
          </cell>
          <cell r="E576" t="str">
            <v>O</v>
          </cell>
          <cell r="F576" t="str">
            <v>MNGOMJ</v>
          </cell>
          <cell r="G576">
            <v>0</v>
          </cell>
        </row>
        <row r="577">
          <cell r="A577" t="str">
            <v>MNG-MJT-000001</v>
          </cell>
          <cell r="B577" t="str">
            <v>MJ</v>
          </cell>
          <cell r="C577" t="str">
            <v>M</v>
          </cell>
          <cell r="D577" t="str">
            <v>MNG</v>
          </cell>
          <cell r="E577" t="str">
            <v>O</v>
          </cell>
          <cell r="F577" t="str">
            <v>MNGOMJ</v>
          </cell>
          <cell r="G577">
            <v>0</v>
          </cell>
        </row>
        <row r="578">
          <cell r="A578" t="str">
            <v>MNG-MKA-000001</v>
          </cell>
          <cell r="B578" t="str">
            <v>MK</v>
          </cell>
          <cell r="C578" t="str">
            <v>M</v>
          </cell>
          <cell r="D578" t="str">
            <v>MNG</v>
          </cell>
          <cell r="E578" t="str">
            <v>O</v>
          </cell>
          <cell r="F578" t="str">
            <v>MNGOMK</v>
          </cell>
          <cell r="G578">
            <v>8818.8799999999992</v>
          </cell>
        </row>
        <row r="579">
          <cell r="A579" t="str">
            <v>MNG-MKB-000001</v>
          </cell>
          <cell r="B579" t="str">
            <v>MK</v>
          </cell>
          <cell r="C579" t="str">
            <v>M</v>
          </cell>
          <cell r="D579" t="str">
            <v>MNG</v>
          </cell>
          <cell r="E579" t="str">
            <v>O</v>
          </cell>
          <cell r="F579" t="str">
            <v>MNGOMK</v>
          </cell>
          <cell r="G579">
            <v>24841.919999999998</v>
          </cell>
        </row>
        <row r="580">
          <cell r="A580" t="str">
            <v>MNG-MKC-000001</v>
          </cell>
          <cell r="B580" t="str">
            <v>MK</v>
          </cell>
          <cell r="C580" t="str">
            <v>M</v>
          </cell>
          <cell r="D580" t="str">
            <v>MNG</v>
          </cell>
          <cell r="E580" t="str">
            <v>O</v>
          </cell>
          <cell r="F580" t="str">
            <v>MNGOMK</v>
          </cell>
          <cell r="G580">
            <v>518.42999999999995</v>
          </cell>
        </row>
        <row r="581">
          <cell r="A581" t="str">
            <v>MNG-MKD-000001</v>
          </cell>
          <cell r="B581" t="str">
            <v>MK</v>
          </cell>
          <cell r="C581" t="str">
            <v>M</v>
          </cell>
          <cell r="D581" t="str">
            <v>MNG</v>
          </cell>
          <cell r="E581" t="str">
            <v>O</v>
          </cell>
          <cell r="F581" t="str">
            <v>MNGOMK</v>
          </cell>
          <cell r="G581">
            <v>29661.96999999995</v>
          </cell>
        </row>
        <row r="582">
          <cell r="A582" t="str">
            <v>MNG-MKS-000001</v>
          </cell>
          <cell r="B582" t="str">
            <v>MK</v>
          </cell>
          <cell r="C582" t="str">
            <v>M</v>
          </cell>
          <cell r="D582" t="str">
            <v>MNG</v>
          </cell>
          <cell r="E582" t="str">
            <v>O</v>
          </cell>
          <cell r="F582" t="str">
            <v>MNGOMK</v>
          </cell>
          <cell r="G582">
            <v>6517.19</v>
          </cell>
        </row>
        <row r="583">
          <cell r="A583" t="str">
            <v>MNG-MKX-000001</v>
          </cell>
          <cell r="B583" t="str">
            <v>MK</v>
          </cell>
          <cell r="C583" t="str">
            <v>M</v>
          </cell>
          <cell r="D583" t="str">
            <v>MNG</v>
          </cell>
          <cell r="E583" t="str">
            <v>O</v>
          </cell>
          <cell r="F583" t="str">
            <v>MNGOMK</v>
          </cell>
          <cell r="G583">
            <v>4666.75</v>
          </cell>
        </row>
        <row r="584">
          <cell r="A584" t="str">
            <v>MNG-MKY-000001</v>
          </cell>
          <cell r="B584" t="str">
            <v>MK</v>
          </cell>
          <cell r="C584" t="str">
            <v>M</v>
          </cell>
          <cell r="D584" t="str">
            <v>MNG</v>
          </cell>
          <cell r="E584" t="str">
            <v>O</v>
          </cell>
          <cell r="F584" t="str">
            <v>MNGOMK</v>
          </cell>
          <cell r="G584">
            <v>3893.67</v>
          </cell>
        </row>
        <row r="585">
          <cell r="A585" t="str">
            <v>MNG-MTA-000001</v>
          </cell>
          <cell r="B585" t="str">
            <v>MT</v>
          </cell>
          <cell r="C585" t="str">
            <v>M</v>
          </cell>
          <cell r="D585" t="str">
            <v>MNG</v>
          </cell>
          <cell r="E585" t="str">
            <v>O</v>
          </cell>
          <cell r="F585" t="str">
            <v>MNGOMT</v>
          </cell>
          <cell r="G585">
            <v>22801.24</v>
          </cell>
        </row>
        <row r="586">
          <cell r="A586" t="str">
            <v>MNG-MTB-000001</v>
          </cell>
          <cell r="B586" t="str">
            <v>MT</v>
          </cell>
          <cell r="C586" t="str">
            <v>M</v>
          </cell>
          <cell r="D586" t="str">
            <v>MNG</v>
          </cell>
          <cell r="E586" t="str">
            <v>O</v>
          </cell>
          <cell r="F586" t="str">
            <v>MNGOMT</v>
          </cell>
          <cell r="G586">
            <v>6218.52</v>
          </cell>
        </row>
        <row r="587">
          <cell r="A587" t="str">
            <v>MNG-MVA-000001</v>
          </cell>
          <cell r="B587" t="str">
            <v>MV</v>
          </cell>
          <cell r="C587" t="str">
            <v>M</v>
          </cell>
          <cell r="D587" t="str">
            <v>MNG</v>
          </cell>
          <cell r="E587" t="str">
            <v>O</v>
          </cell>
          <cell r="F587" t="str">
            <v>MNGOMV</v>
          </cell>
          <cell r="G587">
            <v>14118.81</v>
          </cell>
        </row>
        <row r="588">
          <cell r="A588" t="str">
            <v>MNG-MVB-000001</v>
          </cell>
          <cell r="B588" t="str">
            <v>MV</v>
          </cell>
          <cell r="C588" t="str">
            <v>M</v>
          </cell>
          <cell r="D588" t="str">
            <v>MNG</v>
          </cell>
          <cell r="E588" t="str">
            <v>O</v>
          </cell>
          <cell r="F588" t="str">
            <v>MNGOMV</v>
          </cell>
          <cell r="G588">
            <v>0</v>
          </cell>
        </row>
        <row r="589">
          <cell r="A589" t="str">
            <v>MNG-MWE-000001</v>
          </cell>
          <cell r="B589" t="str">
            <v>MW</v>
          </cell>
          <cell r="C589" t="str">
            <v>M</v>
          </cell>
          <cell r="D589" t="str">
            <v>MNG</v>
          </cell>
          <cell r="E589" t="str">
            <v>O</v>
          </cell>
          <cell r="F589" t="str">
            <v>MNGOMW</v>
          </cell>
          <cell r="G589">
            <v>8458.08</v>
          </cell>
        </row>
        <row r="590">
          <cell r="A590" t="str">
            <v>MNG-MWP-000001</v>
          </cell>
          <cell r="B590" t="str">
            <v>MW</v>
          </cell>
          <cell r="C590" t="str">
            <v>M</v>
          </cell>
          <cell r="D590" t="str">
            <v>MNG</v>
          </cell>
          <cell r="E590" t="str">
            <v>O</v>
          </cell>
          <cell r="F590" t="str">
            <v>MNGOMW</v>
          </cell>
          <cell r="G590">
            <v>0</v>
          </cell>
        </row>
        <row r="591">
          <cell r="A591" t="str">
            <v>MNG-NAA-000001</v>
          </cell>
          <cell r="B591" t="str">
            <v>NA</v>
          </cell>
          <cell r="C591" t="str">
            <v>N</v>
          </cell>
          <cell r="D591" t="str">
            <v>MNG</v>
          </cell>
          <cell r="E591" t="str">
            <v>O</v>
          </cell>
          <cell r="F591" t="str">
            <v>MNGONA</v>
          </cell>
          <cell r="G591">
            <v>2857.46</v>
          </cell>
        </row>
        <row r="592">
          <cell r="A592" t="str">
            <v>MNG-NAB-000001</v>
          </cell>
          <cell r="B592" t="str">
            <v>NA</v>
          </cell>
          <cell r="C592" t="str">
            <v>N</v>
          </cell>
          <cell r="D592" t="str">
            <v>MNG</v>
          </cell>
          <cell r="E592" t="str">
            <v>O</v>
          </cell>
          <cell r="F592" t="str">
            <v>MNGONA</v>
          </cell>
          <cell r="G592">
            <v>13471.34</v>
          </cell>
        </row>
        <row r="593">
          <cell r="A593" t="str">
            <v>MNG-NAC-000001</v>
          </cell>
          <cell r="B593" t="str">
            <v>NA</v>
          </cell>
          <cell r="C593" t="str">
            <v>N</v>
          </cell>
          <cell r="D593" t="str">
            <v>MNG</v>
          </cell>
          <cell r="E593" t="str">
            <v>O</v>
          </cell>
          <cell r="F593" t="str">
            <v>MNGONA</v>
          </cell>
          <cell r="G593">
            <v>25839.769999999888</v>
          </cell>
        </row>
        <row r="594">
          <cell r="A594" t="str">
            <v>MNG-NAD-000001</v>
          </cell>
          <cell r="B594" t="str">
            <v>NA</v>
          </cell>
          <cell r="C594" t="str">
            <v>N</v>
          </cell>
          <cell r="D594" t="str">
            <v>MNG</v>
          </cell>
          <cell r="E594" t="str">
            <v>O</v>
          </cell>
          <cell r="F594" t="str">
            <v>MNGONA</v>
          </cell>
          <cell r="G594">
            <v>634.32000000000005</v>
          </cell>
        </row>
        <row r="595">
          <cell r="A595" t="str">
            <v>MNG-NAE-000001</v>
          </cell>
          <cell r="B595" t="str">
            <v>NA</v>
          </cell>
          <cell r="C595" t="str">
            <v>N</v>
          </cell>
          <cell r="D595" t="str">
            <v>MNG</v>
          </cell>
          <cell r="E595" t="str">
            <v>O</v>
          </cell>
          <cell r="F595" t="str">
            <v>MNGONA</v>
          </cell>
          <cell r="G595">
            <v>21650.639999999919</v>
          </cell>
        </row>
        <row r="596">
          <cell r="A596" t="str">
            <v>MNG-NAF-000001</v>
          </cell>
          <cell r="B596" t="str">
            <v>NA</v>
          </cell>
          <cell r="C596" t="str">
            <v>N</v>
          </cell>
          <cell r="D596" t="str">
            <v>MNG</v>
          </cell>
          <cell r="E596" t="str">
            <v>O</v>
          </cell>
          <cell r="F596" t="str">
            <v>MNGONA</v>
          </cell>
          <cell r="G596">
            <v>4844.3900000000003</v>
          </cell>
        </row>
        <row r="597">
          <cell r="A597" t="str">
            <v>MNG-NAG-000001</v>
          </cell>
          <cell r="B597" t="str">
            <v>NA</v>
          </cell>
          <cell r="C597" t="str">
            <v>N</v>
          </cell>
          <cell r="D597" t="str">
            <v>MNG</v>
          </cell>
          <cell r="E597" t="str">
            <v>O</v>
          </cell>
          <cell r="F597" t="str">
            <v>MNGONA</v>
          </cell>
          <cell r="G597">
            <v>60.21</v>
          </cell>
        </row>
        <row r="598">
          <cell r="A598" t="str">
            <v>MNG-NAH-000001</v>
          </cell>
          <cell r="B598" t="str">
            <v>NA</v>
          </cell>
          <cell r="C598" t="str">
            <v>N</v>
          </cell>
          <cell r="D598" t="str">
            <v>MNG</v>
          </cell>
          <cell r="E598" t="str">
            <v>O</v>
          </cell>
          <cell r="F598" t="str">
            <v>MNGONA</v>
          </cell>
          <cell r="G598">
            <v>4701.62</v>
          </cell>
        </row>
        <row r="599">
          <cell r="A599" t="str">
            <v>MNG-NAI-000001</v>
          </cell>
          <cell r="B599" t="str">
            <v>NA</v>
          </cell>
          <cell r="C599" t="str">
            <v>N</v>
          </cell>
          <cell r="D599" t="str">
            <v>MNG</v>
          </cell>
          <cell r="E599" t="str">
            <v>O</v>
          </cell>
          <cell r="F599" t="str">
            <v>MNGONA</v>
          </cell>
          <cell r="G599">
            <v>873.75</v>
          </cell>
        </row>
        <row r="600">
          <cell r="A600" t="str">
            <v>MNG-NAL-000001</v>
          </cell>
          <cell r="B600" t="str">
            <v>NA</v>
          </cell>
          <cell r="C600" t="str">
            <v>N</v>
          </cell>
          <cell r="D600" t="str">
            <v>MNG</v>
          </cell>
          <cell r="E600" t="str">
            <v>O</v>
          </cell>
          <cell r="F600" t="str">
            <v>MNGONA</v>
          </cell>
          <cell r="G600">
            <v>543.29999999999995</v>
          </cell>
        </row>
        <row r="601">
          <cell r="A601" t="str">
            <v>MNG-NAR-000001</v>
          </cell>
          <cell r="B601" t="str">
            <v>NA</v>
          </cell>
          <cell r="C601" t="str">
            <v>N</v>
          </cell>
          <cell r="D601" t="str">
            <v>MNG</v>
          </cell>
          <cell r="E601" t="str">
            <v>O</v>
          </cell>
          <cell r="F601" t="str">
            <v>MNGONA</v>
          </cell>
          <cell r="G601">
            <v>0</v>
          </cell>
        </row>
        <row r="602">
          <cell r="A602" t="str">
            <v>MNG-NAS-000001</v>
          </cell>
          <cell r="B602" t="str">
            <v>NA</v>
          </cell>
          <cell r="C602" t="str">
            <v>N</v>
          </cell>
          <cell r="D602" t="str">
            <v>MNG</v>
          </cell>
          <cell r="E602" t="str">
            <v>O</v>
          </cell>
          <cell r="F602" t="str">
            <v>MNGONA</v>
          </cell>
          <cell r="G602">
            <v>3985.14</v>
          </cell>
        </row>
        <row r="603">
          <cell r="A603" t="str">
            <v>MNG-NAT-000001</v>
          </cell>
          <cell r="B603" t="str">
            <v>NA</v>
          </cell>
          <cell r="C603" t="str">
            <v>N</v>
          </cell>
          <cell r="D603" t="str">
            <v>MNG</v>
          </cell>
          <cell r="E603" t="str">
            <v>O</v>
          </cell>
          <cell r="F603" t="str">
            <v>MNGONA</v>
          </cell>
          <cell r="G603">
            <v>2.92</v>
          </cell>
        </row>
        <row r="604">
          <cell r="A604" t="str">
            <v>MNG-NFA-000001</v>
          </cell>
          <cell r="B604" t="str">
            <v>NF</v>
          </cell>
          <cell r="C604" t="str">
            <v>N</v>
          </cell>
          <cell r="D604" t="str">
            <v>MNG</v>
          </cell>
          <cell r="E604" t="str">
            <v>O</v>
          </cell>
          <cell r="F604" t="str">
            <v>MNGONF</v>
          </cell>
          <cell r="G604">
            <v>4234.0200000000004</v>
          </cell>
        </row>
        <row r="605">
          <cell r="A605" t="str">
            <v>MNG-NFL-000001</v>
          </cell>
          <cell r="B605" t="str">
            <v>NF</v>
          </cell>
          <cell r="C605" t="str">
            <v>N</v>
          </cell>
          <cell r="D605" t="str">
            <v>MNG</v>
          </cell>
          <cell r="E605" t="str">
            <v>O</v>
          </cell>
          <cell r="F605" t="str">
            <v>MNGONF</v>
          </cell>
          <cell r="G605">
            <v>603.51</v>
          </cell>
        </row>
        <row r="606">
          <cell r="A606" t="str">
            <v>MNG-NFS-000001</v>
          </cell>
          <cell r="B606" t="str">
            <v>NF</v>
          </cell>
          <cell r="C606" t="str">
            <v>N</v>
          </cell>
          <cell r="D606" t="str">
            <v>MNG</v>
          </cell>
          <cell r="E606" t="str">
            <v>O</v>
          </cell>
          <cell r="F606" t="str">
            <v>MNGONF</v>
          </cell>
          <cell r="G606">
            <v>12757.68</v>
          </cell>
        </row>
        <row r="607">
          <cell r="A607" t="str">
            <v>MNG-NON-000010</v>
          </cell>
          <cell r="B607" t="str">
            <v>GE</v>
          </cell>
          <cell r="C607" t="str">
            <v>G</v>
          </cell>
          <cell r="D607" t="str">
            <v>MNG</v>
          </cell>
          <cell r="E607" t="str">
            <v>NON</v>
          </cell>
          <cell r="F607" t="str">
            <v>MNGNONGE</v>
          </cell>
          <cell r="G607">
            <v>0</v>
          </cell>
        </row>
        <row r="608">
          <cell r="A608" t="str">
            <v>MNG-NON-000011</v>
          </cell>
          <cell r="B608" t="str">
            <v>GE</v>
          </cell>
          <cell r="C608" t="str">
            <v>G</v>
          </cell>
          <cell r="D608" t="str">
            <v>MNG</v>
          </cell>
          <cell r="E608" t="str">
            <v>NON</v>
          </cell>
          <cell r="F608" t="str">
            <v>MNGNONGE</v>
          </cell>
          <cell r="G608">
            <v>0</v>
          </cell>
        </row>
        <row r="609">
          <cell r="A609" t="str">
            <v>MNG-NON-000012</v>
          </cell>
          <cell r="B609" t="str">
            <v>GE</v>
          </cell>
          <cell r="C609" t="str">
            <v>G</v>
          </cell>
          <cell r="D609" t="str">
            <v>MNG</v>
          </cell>
          <cell r="E609" t="str">
            <v>NON</v>
          </cell>
          <cell r="F609" t="str">
            <v>MNGNONGE</v>
          </cell>
          <cell r="G609">
            <v>0</v>
          </cell>
        </row>
        <row r="610">
          <cell r="A610" t="str">
            <v>MNG-NON-002100</v>
          </cell>
          <cell r="B610" t="str">
            <v>GE</v>
          </cell>
          <cell r="C610" t="str">
            <v>G</v>
          </cell>
          <cell r="D610" t="str">
            <v>MNG</v>
          </cell>
          <cell r="E610" t="str">
            <v>NON</v>
          </cell>
          <cell r="F610" t="str">
            <v>MNGNONGE</v>
          </cell>
          <cell r="G610">
            <v>0</v>
          </cell>
        </row>
        <row r="611">
          <cell r="A611" t="str">
            <v>MNG-NSA-000001</v>
          </cell>
          <cell r="B611" t="str">
            <v>NS</v>
          </cell>
          <cell r="C611" t="str">
            <v>N</v>
          </cell>
          <cell r="D611" t="str">
            <v>MNG</v>
          </cell>
          <cell r="E611" t="str">
            <v>O</v>
          </cell>
          <cell r="F611" t="str">
            <v>MNGONS</v>
          </cell>
          <cell r="G611">
            <v>16133.27</v>
          </cell>
        </row>
        <row r="612">
          <cell r="A612" t="str">
            <v>MNG-NSC-000001</v>
          </cell>
          <cell r="B612" t="str">
            <v>NS</v>
          </cell>
          <cell r="C612" t="str">
            <v>N</v>
          </cell>
          <cell r="D612" t="str">
            <v>MNG</v>
          </cell>
          <cell r="E612" t="str">
            <v>O</v>
          </cell>
          <cell r="F612" t="str">
            <v>MNGONS</v>
          </cell>
          <cell r="G612">
            <v>5.1799999999999775</v>
          </cell>
        </row>
        <row r="613">
          <cell r="A613" t="str">
            <v>MNG-NSD-000001</v>
          </cell>
          <cell r="B613" t="str">
            <v>NS</v>
          </cell>
          <cell r="C613" t="str">
            <v>N</v>
          </cell>
          <cell r="D613" t="str">
            <v>MNG</v>
          </cell>
          <cell r="E613" t="str">
            <v>O</v>
          </cell>
          <cell r="F613" t="str">
            <v>MNGONS</v>
          </cell>
          <cell r="G613">
            <v>23340.749999999916</v>
          </cell>
        </row>
        <row r="614">
          <cell r="A614" t="str">
            <v>MNG-NSE-000001</v>
          </cell>
          <cell r="B614" t="str">
            <v>NS</v>
          </cell>
          <cell r="C614" t="str">
            <v>N</v>
          </cell>
          <cell r="D614" t="str">
            <v>MNG</v>
          </cell>
          <cell r="E614" t="str">
            <v>O</v>
          </cell>
          <cell r="F614" t="str">
            <v>MNGONS</v>
          </cell>
          <cell r="G614">
            <v>1154.26</v>
          </cell>
        </row>
        <row r="615">
          <cell r="A615" t="str">
            <v>MNG-NSF-000001</v>
          </cell>
          <cell r="B615" t="str">
            <v>NS</v>
          </cell>
          <cell r="C615" t="str">
            <v>N</v>
          </cell>
          <cell r="D615" t="str">
            <v>MNG</v>
          </cell>
          <cell r="E615" t="str">
            <v>O</v>
          </cell>
          <cell r="F615" t="str">
            <v>MNGONS</v>
          </cell>
          <cell r="G615">
            <v>30974.939999999835</v>
          </cell>
        </row>
        <row r="616">
          <cell r="A616" t="str">
            <v>MNG-NSG-000001</v>
          </cell>
          <cell r="B616" t="str">
            <v>NS</v>
          </cell>
          <cell r="C616" t="str">
            <v>N</v>
          </cell>
          <cell r="D616" t="str">
            <v>MNG</v>
          </cell>
          <cell r="E616" t="str">
            <v>O</v>
          </cell>
          <cell r="F616" t="str">
            <v>MNGONS</v>
          </cell>
          <cell r="G616">
            <v>1659.3</v>
          </cell>
        </row>
        <row r="617">
          <cell r="A617" t="str">
            <v>MNG-NSH-000001</v>
          </cell>
          <cell r="B617" t="str">
            <v>NS</v>
          </cell>
          <cell r="C617" t="str">
            <v>N</v>
          </cell>
          <cell r="D617" t="str">
            <v>MNG</v>
          </cell>
          <cell r="E617" t="str">
            <v>O</v>
          </cell>
          <cell r="F617" t="str">
            <v>MNGONS</v>
          </cell>
          <cell r="G617">
            <v>70.48</v>
          </cell>
        </row>
        <row r="618">
          <cell r="A618" t="str">
            <v>MNG-NSI-000001</v>
          </cell>
          <cell r="B618" t="str">
            <v>NS</v>
          </cell>
          <cell r="C618" t="str">
            <v>N</v>
          </cell>
          <cell r="D618" t="str">
            <v>MNG</v>
          </cell>
          <cell r="E618" t="str">
            <v>O</v>
          </cell>
          <cell r="F618" t="str">
            <v>MNGONS</v>
          </cell>
          <cell r="G618">
            <v>2483.11</v>
          </cell>
        </row>
        <row r="619">
          <cell r="A619" t="str">
            <v>MNG-NSJ-000001</v>
          </cell>
          <cell r="B619" t="str">
            <v>NS</v>
          </cell>
          <cell r="C619" t="str">
            <v>N</v>
          </cell>
          <cell r="D619" t="str">
            <v>MNG</v>
          </cell>
          <cell r="E619" t="str">
            <v>O</v>
          </cell>
          <cell r="F619" t="str">
            <v>MNGONS</v>
          </cell>
          <cell r="G619">
            <v>70.48</v>
          </cell>
        </row>
        <row r="620">
          <cell r="A620" t="str">
            <v>MNG-NSN-000001</v>
          </cell>
          <cell r="B620" t="str">
            <v>NS</v>
          </cell>
          <cell r="C620" t="str">
            <v>N</v>
          </cell>
          <cell r="D620" t="str">
            <v>MNG</v>
          </cell>
          <cell r="E620" t="str">
            <v>O</v>
          </cell>
          <cell r="F620" t="str">
            <v>MNGONS</v>
          </cell>
          <cell r="G620">
            <v>1909</v>
          </cell>
        </row>
        <row r="621">
          <cell r="A621" t="str">
            <v>MNG-NUL-000001</v>
          </cell>
          <cell r="B621" t="str">
            <v>NU</v>
          </cell>
          <cell r="C621" t="str">
            <v>N</v>
          </cell>
          <cell r="D621" t="str">
            <v>MNG</v>
          </cell>
          <cell r="E621" t="str">
            <v>O</v>
          </cell>
          <cell r="F621" t="str">
            <v>MNGONU</v>
          </cell>
          <cell r="G621">
            <v>5431.2500000000055</v>
          </cell>
        </row>
        <row r="622">
          <cell r="A622" t="str">
            <v>MNG-NUS-000001</v>
          </cell>
          <cell r="B622" t="str">
            <v>NU</v>
          </cell>
          <cell r="C622" t="str">
            <v>N</v>
          </cell>
          <cell r="D622" t="str">
            <v>MNG</v>
          </cell>
          <cell r="E622" t="str">
            <v>O</v>
          </cell>
          <cell r="F622" t="str">
            <v>MNGONU</v>
          </cell>
          <cell r="G622">
            <v>296118.11999998149</v>
          </cell>
        </row>
        <row r="623">
          <cell r="A623" t="str">
            <v>MNG-NWL-000001</v>
          </cell>
          <cell r="B623" t="str">
            <v>NW</v>
          </cell>
          <cell r="C623" t="str">
            <v>N</v>
          </cell>
          <cell r="D623" t="str">
            <v>MNG</v>
          </cell>
          <cell r="E623" t="str">
            <v>O</v>
          </cell>
          <cell r="F623" t="str">
            <v>MNGONW</v>
          </cell>
          <cell r="G623">
            <v>4912.1499999999996</v>
          </cell>
        </row>
        <row r="624">
          <cell r="A624" t="str">
            <v>MNG-NWS-000001</v>
          </cell>
          <cell r="B624" t="str">
            <v>NW</v>
          </cell>
          <cell r="C624" t="str">
            <v>N</v>
          </cell>
          <cell r="D624" t="str">
            <v>MNG</v>
          </cell>
          <cell r="E624" t="str">
            <v>O</v>
          </cell>
          <cell r="F624" t="str">
            <v>MNGONW</v>
          </cell>
          <cell r="G624">
            <v>1732.92</v>
          </cell>
        </row>
        <row r="625">
          <cell r="A625" t="str">
            <v>MNG-NZA-000001</v>
          </cell>
          <cell r="B625" t="str">
            <v>NZ</v>
          </cell>
          <cell r="C625" t="str">
            <v>N</v>
          </cell>
          <cell r="D625" t="str">
            <v>MNG</v>
          </cell>
          <cell r="E625" t="str">
            <v>O</v>
          </cell>
          <cell r="F625" t="str">
            <v>MNGONZ</v>
          </cell>
          <cell r="G625">
            <v>26411.059999999874</v>
          </cell>
        </row>
        <row r="626">
          <cell r="A626" t="str">
            <v>MNG-NZB-000001</v>
          </cell>
          <cell r="B626" t="str">
            <v>NZ</v>
          </cell>
          <cell r="C626" t="str">
            <v>N</v>
          </cell>
          <cell r="D626" t="str">
            <v>MNG</v>
          </cell>
          <cell r="E626" t="str">
            <v>O</v>
          </cell>
          <cell r="F626" t="str">
            <v>MNGONZ</v>
          </cell>
          <cell r="G626">
            <v>27462.219999999867</v>
          </cell>
        </row>
        <row r="627">
          <cell r="A627" t="str">
            <v>MNG-RAC-000001</v>
          </cell>
          <cell r="B627" t="str">
            <v>RA</v>
          </cell>
          <cell r="C627" t="str">
            <v>R</v>
          </cell>
          <cell r="D627" t="str">
            <v>MNG</v>
          </cell>
          <cell r="E627" t="str">
            <v>O</v>
          </cell>
          <cell r="F627" t="str">
            <v>MNGORA</v>
          </cell>
          <cell r="G627">
            <v>1041.1199999999999</v>
          </cell>
        </row>
        <row r="628">
          <cell r="A628" t="str">
            <v>MNG-RAE-000001</v>
          </cell>
          <cell r="B628" t="str">
            <v>RA</v>
          </cell>
          <cell r="C628" t="str">
            <v>R</v>
          </cell>
          <cell r="D628" t="str">
            <v>MNG</v>
          </cell>
          <cell r="E628" t="str">
            <v>O</v>
          </cell>
          <cell r="F628" t="str">
            <v>MNGORA</v>
          </cell>
          <cell r="G628">
            <v>5880.62</v>
          </cell>
        </row>
        <row r="629">
          <cell r="A629" t="str">
            <v>MNG-RAH-000001</v>
          </cell>
          <cell r="B629" t="str">
            <v>RA</v>
          </cell>
          <cell r="C629" t="str">
            <v>R</v>
          </cell>
          <cell r="D629" t="str">
            <v>MNG</v>
          </cell>
          <cell r="E629" t="str">
            <v>O</v>
          </cell>
          <cell r="F629" t="str">
            <v>MNGORA</v>
          </cell>
          <cell r="G629">
            <v>29606.720000000001</v>
          </cell>
        </row>
        <row r="630">
          <cell r="A630" t="str">
            <v>MNG-RAL-000001</v>
          </cell>
          <cell r="B630" t="str">
            <v>RA</v>
          </cell>
          <cell r="C630" t="str">
            <v>R</v>
          </cell>
          <cell r="D630" t="str">
            <v>MNG</v>
          </cell>
          <cell r="E630" t="str">
            <v>O</v>
          </cell>
          <cell r="F630" t="str">
            <v>MNGORA</v>
          </cell>
          <cell r="G630">
            <v>42937.66</v>
          </cell>
        </row>
        <row r="631">
          <cell r="A631" t="str">
            <v>MNG-RAR-000001</v>
          </cell>
          <cell r="B631" t="str">
            <v>RA</v>
          </cell>
          <cell r="C631" t="str">
            <v>R</v>
          </cell>
          <cell r="D631" t="str">
            <v>MNG</v>
          </cell>
          <cell r="E631" t="str">
            <v>O</v>
          </cell>
          <cell r="F631" t="str">
            <v>MNGORA</v>
          </cell>
          <cell r="G631">
            <v>0</v>
          </cell>
        </row>
        <row r="632">
          <cell r="A632" t="str">
            <v>MNG-RAT-000001</v>
          </cell>
          <cell r="B632" t="str">
            <v>RA</v>
          </cell>
          <cell r="C632" t="str">
            <v>R</v>
          </cell>
          <cell r="D632" t="str">
            <v>MNG</v>
          </cell>
          <cell r="E632" t="str">
            <v>O</v>
          </cell>
          <cell r="F632" t="str">
            <v>MNGORA</v>
          </cell>
          <cell r="G632">
            <v>0</v>
          </cell>
        </row>
        <row r="633">
          <cell r="A633" t="str">
            <v>MNG-RYP-000001</v>
          </cell>
          <cell r="B633" t="str">
            <v>RY</v>
          </cell>
          <cell r="C633" t="str">
            <v>R</v>
          </cell>
          <cell r="D633" t="str">
            <v>MNG</v>
          </cell>
          <cell r="E633" t="str">
            <v>O</v>
          </cell>
          <cell r="F633" t="str">
            <v>MNGORY</v>
          </cell>
          <cell r="G633">
            <v>265283.73</v>
          </cell>
        </row>
        <row r="634">
          <cell r="A634" t="str">
            <v>MNG-RYT-000001</v>
          </cell>
          <cell r="B634" t="str">
            <v>RY</v>
          </cell>
          <cell r="C634" t="str">
            <v>R</v>
          </cell>
          <cell r="D634" t="str">
            <v>MNG</v>
          </cell>
          <cell r="E634" t="str">
            <v>O</v>
          </cell>
          <cell r="F634" t="str">
            <v>MNGORY</v>
          </cell>
          <cell r="G634">
            <v>0</v>
          </cell>
        </row>
        <row r="635">
          <cell r="A635" t="str">
            <v>MNG-RZC-000001</v>
          </cell>
          <cell r="B635" t="str">
            <v>RZ</v>
          </cell>
          <cell r="C635" t="str">
            <v>R</v>
          </cell>
          <cell r="D635" t="str">
            <v>MNG</v>
          </cell>
          <cell r="E635" t="str">
            <v>O</v>
          </cell>
          <cell r="F635" t="str">
            <v>MNGORZ</v>
          </cell>
          <cell r="G635">
            <v>0</v>
          </cell>
        </row>
        <row r="636">
          <cell r="A636" t="str">
            <v>MNG-RZH-000001</v>
          </cell>
          <cell r="B636" t="str">
            <v>RZ</v>
          </cell>
          <cell r="C636" t="str">
            <v>R</v>
          </cell>
          <cell r="D636" t="str">
            <v>MNG</v>
          </cell>
          <cell r="E636" t="str">
            <v>O</v>
          </cell>
          <cell r="F636" t="str">
            <v>MNGORZ</v>
          </cell>
          <cell r="G636">
            <v>373058.27</v>
          </cell>
        </row>
        <row r="637">
          <cell r="A637" t="str">
            <v>MNG-RZM-000001</v>
          </cell>
          <cell r="B637" t="str">
            <v>RZ</v>
          </cell>
          <cell r="C637" t="str">
            <v>R</v>
          </cell>
          <cell r="D637" t="str">
            <v>MNG</v>
          </cell>
          <cell r="E637" t="str">
            <v>O</v>
          </cell>
          <cell r="F637" t="str">
            <v>MNGORZ</v>
          </cell>
          <cell r="G637">
            <v>0</v>
          </cell>
        </row>
        <row r="638">
          <cell r="A638" t="str">
            <v>MNG-SRG-000195</v>
          </cell>
          <cell r="B638" t="str">
            <v>RJ</v>
          </cell>
          <cell r="C638" t="str">
            <v>R</v>
          </cell>
          <cell r="D638" t="str">
            <v>MNG</v>
          </cell>
          <cell r="E638" t="str">
            <v>SRG</v>
          </cell>
          <cell r="F638" t="str">
            <v>MNGSRGRJ</v>
          </cell>
          <cell r="G638">
            <v>0</v>
          </cell>
        </row>
        <row r="639">
          <cell r="A639" t="str">
            <v>MNG-SRG-000201</v>
          </cell>
          <cell r="B639" t="str">
            <v>PR</v>
          </cell>
          <cell r="C639" t="str">
            <v>P</v>
          </cell>
          <cell r="D639" t="str">
            <v>MNG</v>
          </cell>
          <cell r="E639" t="str">
            <v>SRG</v>
          </cell>
          <cell r="F639" t="str">
            <v>MNGSRGPR</v>
          </cell>
          <cell r="G639">
            <v>0</v>
          </cell>
        </row>
        <row r="640">
          <cell r="A640" t="str">
            <v>MNG-SRG-000203</v>
          </cell>
          <cell r="B640" t="str">
            <v>PR</v>
          </cell>
          <cell r="C640" t="str">
            <v>P</v>
          </cell>
          <cell r="D640" t="str">
            <v>MNG</v>
          </cell>
          <cell r="E640" t="str">
            <v>SRG</v>
          </cell>
          <cell r="F640" t="str">
            <v>MNGSRGPR</v>
          </cell>
          <cell r="G640">
            <v>-1.7763568394002505E-14</v>
          </cell>
        </row>
        <row r="641">
          <cell r="A641" t="str">
            <v>MNG-SRG-000208</v>
          </cell>
          <cell r="B641" t="str">
            <v>RJ</v>
          </cell>
          <cell r="C641" t="str">
            <v>R</v>
          </cell>
          <cell r="D641" t="str">
            <v>MNG</v>
          </cell>
          <cell r="E641" t="str">
            <v>SRG</v>
          </cell>
          <cell r="F641" t="str">
            <v>MNGSRGRJ</v>
          </cell>
          <cell r="G641">
            <v>0</v>
          </cell>
        </row>
        <row r="642">
          <cell r="A642" t="str">
            <v>MNG-SRG-000210</v>
          </cell>
          <cell r="B642" t="str">
            <v>RJ</v>
          </cell>
          <cell r="C642" t="str">
            <v>R</v>
          </cell>
          <cell r="D642" t="str">
            <v>MNG</v>
          </cell>
          <cell r="E642" t="str">
            <v>SRG</v>
          </cell>
          <cell r="F642" t="str">
            <v>MNGSRGRJ</v>
          </cell>
          <cell r="G642">
            <v>0</v>
          </cell>
        </row>
        <row r="643">
          <cell r="A643" t="str">
            <v>MNG-SRG-000211</v>
          </cell>
          <cell r="B643" t="str">
            <v>RJ</v>
          </cell>
          <cell r="C643" t="str">
            <v>R</v>
          </cell>
          <cell r="D643" t="str">
            <v>MNG</v>
          </cell>
          <cell r="E643" t="str">
            <v>SRG</v>
          </cell>
          <cell r="F643" t="str">
            <v>MNGSRGRJ</v>
          </cell>
          <cell r="G643">
            <v>0</v>
          </cell>
        </row>
        <row r="644">
          <cell r="A644" t="str">
            <v>MNG-SRG-000213</v>
          </cell>
          <cell r="B644" t="str">
            <v>PR</v>
          </cell>
          <cell r="C644" t="str">
            <v>P</v>
          </cell>
          <cell r="D644" t="str">
            <v>MNG</v>
          </cell>
          <cell r="E644" t="str">
            <v>SRG</v>
          </cell>
          <cell r="F644" t="str">
            <v>MNGSRGPR</v>
          </cell>
          <cell r="G644">
            <v>0</v>
          </cell>
        </row>
        <row r="645">
          <cell r="A645" t="str">
            <v>MNG-SRG-000214</v>
          </cell>
          <cell r="B645" t="str">
            <v>PR</v>
          </cell>
          <cell r="C645" t="str">
            <v>P</v>
          </cell>
          <cell r="D645" t="str">
            <v>MNG</v>
          </cell>
          <cell r="E645" t="str">
            <v>SRG</v>
          </cell>
          <cell r="F645" t="str">
            <v>MNGSRGPR</v>
          </cell>
          <cell r="G645">
            <v>0</v>
          </cell>
        </row>
        <row r="646">
          <cell r="A646" t="str">
            <v>MNG-SRG-000225</v>
          </cell>
          <cell r="B646" t="str">
            <v>PR</v>
          </cell>
          <cell r="C646" t="str">
            <v>P</v>
          </cell>
          <cell r="D646" t="str">
            <v>MNG</v>
          </cell>
          <cell r="E646" t="str">
            <v>SRG</v>
          </cell>
          <cell r="F646" t="str">
            <v>MNGSRGPR</v>
          </cell>
          <cell r="G646">
            <v>3173.19</v>
          </cell>
        </row>
        <row r="647">
          <cell r="A647" t="str">
            <v>MNG-SRG-000235</v>
          </cell>
          <cell r="B647" t="str">
            <v>RJ</v>
          </cell>
          <cell r="C647" t="str">
            <v>R</v>
          </cell>
          <cell r="D647" t="str">
            <v>MNG</v>
          </cell>
          <cell r="E647" t="str">
            <v>SRG</v>
          </cell>
          <cell r="F647" t="str">
            <v>MNGSRGRJ</v>
          </cell>
          <cell r="G647">
            <v>0</v>
          </cell>
        </row>
        <row r="648">
          <cell r="A648" t="str">
            <v>MNG-SRG-000236</v>
          </cell>
          <cell r="B648" t="str">
            <v>RJ</v>
          </cell>
          <cell r="C648" t="str">
            <v>R</v>
          </cell>
          <cell r="D648" t="str">
            <v>MNG</v>
          </cell>
          <cell r="E648" t="str">
            <v>SRG</v>
          </cell>
          <cell r="F648" t="str">
            <v>MNGSRGRJ</v>
          </cell>
          <cell r="G648">
            <v>0</v>
          </cell>
        </row>
        <row r="649">
          <cell r="A649" t="str">
            <v>MNG-SRG-000243</v>
          </cell>
          <cell r="B649" t="str">
            <v>RJ</v>
          </cell>
          <cell r="C649" t="str">
            <v>R</v>
          </cell>
          <cell r="D649" t="str">
            <v>MNG</v>
          </cell>
          <cell r="E649" t="str">
            <v>SRG</v>
          </cell>
          <cell r="F649" t="str">
            <v>MNGSRGRJ</v>
          </cell>
          <cell r="G649">
            <v>0</v>
          </cell>
        </row>
        <row r="650">
          <cell r="A650" t="str">
            <v>MNG-SRG-000246</v>
          </cell>
          <cell r="B650" t="str">
            <v>RJ</v>
          </cell>
          <cell r="C650" t="str">
            <v>R</v>
          </cell>
          <cell r="D650" t="str">
            <v>MNG</v>
          </cell>
          <cell r="E650" t="str">
            <v>SRG</v>
          </cell>
          <cell r="F650" t="str">
            <v>MNGSRGRJ</v>
          </cell>
          <cell r="G650">
            <v>0</v>
          </cell>
        </row>
        <row r="651">
          <cell r="A651" t="str">
            <v>MNG-SRG-000248</v>
          </cell>
          <cell r="B651" t="str">
            <v>PR</v>
          </cell>
          <cell r="C651" t="str">
            <v>P</v>
          </cell>
          <cell r="D651" t="str">
            <v>MNG</v>
          </cell>
          <cell r="E651" t="str">
            <v>SRG</v>
          </cell>
          <cell r="F651" t="str">
            <v>MNGSRGPR</v>
          </cell>
          <cell r="G651">
            <v>9945.34</v>
          </cell>
        </row>
        <row r="652">
          <cell r="A652" t="str">
            <v>MNG-SRG-000252</v>
          </cell>
          <cell r="B652" t="str">
            <v>PR</v>
          </cell>
          <cell r="C652" t="str">
            <v>P</v>
          </cell>
          <cell r="D652" t="str">
            <v>MNG</v>
          </cell>
          <cell r="E652" t="str">
            <v>SRG</v>
          </cell>
          <cell r="F652" t="str">
            <v>MNGSRGPR</v>
          </cell>
          <cell r="G652">
            <v>48832.36</v>
          </cell>
        </row>
        <row r="653">
          <cell r="A653" t="str">
            <v>MNG-SRG-000253</v>
          </cell>
          <cell r="B653" t="str">
            <v>MD</v>
          </cell>
          <cell r="C653" t="str">
            <v>M</v>
          </cell>
          <cell r="D653" t="str">
            <v>MNG</v>
          </cell>
          <cell r="E653" t="str">
            <v>SRG</v>
          </cell>
          <cell r="F653" t="str">
            <v>MNGSRGMD</v>
          </cell>
          <cell r="G653">
            <v>0</v>
          </cell>
        </row>
        <row r="654">
          <cell r="A654" t="str">
            <v>MNG-SRG-000254</v>
          </cell>
          <cell r="B654" t="str">
            <v>MF</v>
          </cell>
          <cell r="C654" t="str">
            <v>M</v>
          </cell>
          <cell r="D654" t="str">
            <v>MNG</v>
          </cell>
          <cell r="E654" t="str">
            <v>SRG</v>
          </cell>
          <cell r="F654" t="str">
            <v>MNGSRGMF</v>
          </cell>
          <cell r="G654">
            <v>0</v>
          </cell>
        </row>
        <row r="655">
          <cell r="A655" t="str">
            <v>MNG-SRG-000255</v>
          </cell>
          <cell r="B655" t="str">
            <v>MT</v>
          </cell>
          <cell r="C655" t="str">
            <v>M</v>
          </cell>
          <cell r="D655" t="str">
            <v>MNG</v>
          </cell>
          <cell r="E655" t="str">
            <v>SRG</v>
          </cell>
          <cell r="F655" t="str">
            <v>MNGSRGMT</v>
          </cell>
          <cell r="G655">
            <v>0</v>
          </cell>
        </row>
        <row r="656">
          <cell r="A656" t="str">
            <v>MNG-SRG-000257</v>
          </cell>
          <cell r="B656" t="str">
            <v>RJ</v>
          </cell>
          <cell r="C656" t="str">
            <v>R</v>
          </cell>
          <cell r="D656" t="str">
            <v>MNG</v>
          </cell>
          <cell r="E656" t="str">
            <v>SRG</v>
          </cell>
          <cell r="F656" t="str">
            <v>MNGSRGRJ</v>
          </cell>
          <cell r="G656">
            <v>0</v>
          </cell>
        </row>
        <row r="657">
          <cell r="A657" t="str">
            <v>MNG-SRG-000264</v>
          </cell>
          <cell r="B657" t="str">
            <v>RJ</v>
          </cell>
          <cell r="C657" t="str">
            <v>R</v>
          </cell>
          <cell r="D657" t="str">
            <v>MNG</v>
          </cell>
          <cell r="E657" t="str">
            <v>FIX</v>
          </cell>
          <cell r="F657" t="str">
            <v>MNGSRGRJ</v>
          </cell>
          <cell r="G657">
            <v>0</v>
          </cell>
        </row>
        <row r="658">
          <cell r="A658" t="str">
            <v>MNG-SRG-000265</v>
          </cell>
          <cell r="B658" t="str">
            <v>PR</v>
          </cell>
          <cell r="C658" t="str">
            <v>P</v>
          </cell>
          <cell r="D658" t="str">
            <v>MNG</v>
          </cell>
          <cell r="E658" t="str">
            <v>SRG</v>
          </cell>
          <cell r="F658" t="str">
            <v>MNGSRGPR</v>
          </cell>
          <cell r="G658">
            <v>0</v>
          </cell>
        </row>
        <row r="659">
          <cell r="A659" t="str">
            <v>MNG-SRG-000266</v>
          </cell>
          <cell r="B659" t="str">
            <v>RJ</v>
          </cell>
          <cell r="C659" t="str">
            <v>R</v>
          </cell>
          <cell r="D659" t="str">
            <v>MNG</v>
          </cell>
          <cell r="E659" t="str">
            <v>FIX</v>
          </cell>
          <cell r="F659" t="str">
            <v>MNGSRGRJ</v>
          </cell>
          <cell r="G659">
            <v>0</v>
          </cell>
        </row>
        <row r="660">
          <cell r="A660" t="str">
            <v>MNG-SRG-000267</v>
          </cell>
          <cell r="B660" t="str">
            <v>RJ</v>
          </cell>
          <cell r="C660" t="str">
            <v>R</v>
          </cell>
          <cell r="D660" t="str">
            <v>MNG</v>
          </cell>
          <cell r="E660" t="str">
            <v>FIX</v>
          </cell>
          <cell r="F660" t="str">
            <v>MNGSRGRJ</v>
          </cell>
          <cell r="G660">
            <v>0</v>
          </cell>
        </row>
        <row r="661">
          <cell r="A661" t="str">
            <v>MNG-SRG-000269</v>
          </cell>
          <cell r="B661" t="str">
            <v>PR</v>
          </cell>
          <cell r="C661" t="str">
            <v>P</v>
          </cell>
          <cell r="D661" t="str">
            <v>MNG</v>
          </cell>
          <cell r="E661" t="str">
            <v>SRG</v>
          </cell>
          <cell r="F661" t="str">
            <v>MNGSRGPR</v>
          </cell>
          <cell r="G661">
            <v>0</v>
          </cell>
        </row>
        <row r="662">
          <cell r="A662" t="str">
            <v>MNG-SRG-000270</v>
          </cell>
          <cell r="B662" t="str">
            <v>RJ</v>
          </cell>
          <cell r="C662" t="str">
            <v>R</v>
          </cell>
          <cell r="D662" t="str">
            <v>MNG</v>
          </cell>
          <cell r="E662" t="str">
            <v>SRG</v>
          </cell>
          <cell r="F662" t="str">
            <v>MNGSRGRJ</v>
          </cell>
          <cell r="G662">
            <v>-6.8212102632969618E-13</v>
          </cell>
        </row>
        <row r="663">
          <cell r="A663" t="str">
            <v>MNG-SRG-000271</v>
          </cell>
          <cell r="B663" t="str">
            <v>RJ</v>
          </cell>
          <cell r="C663" t="str">
            <v>R</v>
          </cell>
          <cell r="D663" t="str">
            <v>MNG</v>
          </cell>
          <cell r="E663" t="str">
            <v>SRG</v>
          </cell>
          <cell r="F663" t="str">
            <v>MNGSRGRJ</v>
          </cell>
          <cell r="G663">
            <v>0</v>
          </cell>
        </row>
        <row r="664">
          <cell r="A664" t="str">
            <v>MNG-SRG-000272</v>
          </cell>
          <cell r="B664" t="str">
            <v>RJ</v>
          </cell>
          <cell r="C664" t="str">
            <v>R</v>
          </cell>
          <cell r="D664" t="str">
            <v>MNG</v>
          </cell>
          <cell r="E664" t="str">
            <v>SRG</v>
          </cell>
          <cell r="F664" t="str">
            <v>MNGSRGRJ</v>
          </cell>
          <cell r="G664">
            <v>0</v>
          </cell>
        </row>
        <row r="665">
          <cell r="A665" t="str">
            <v>MNG-SRG-000273</v>
          </cell>
          <cell r="B665" t="str">
            <v>RJ</v>
          </cell>
          <cell r="C665" t="str">
            <v>R</v>
          </cell>
          <cell r="D665" t="str">
            <v>MNG</v>
          </cell>
          <cell r="E665" t="str">
            <v>SRG</v>
          </cell>
          <cell r="F665" t="str">
            <v>MNGSRGRJ</v>
          </cell>
          <cell r="G665">
            <v>0</v>
          </cell>
        </row>
        <row r="666">
          <cell r="A666" t="str">
            <v>MNG-SRG-000274</v>
          </cell>
          <cell r="B666" t="str">
            <v>RJ</v>
          </cell>
          <cell r="C666" t="str">
            <v>R</v>
          </cell>
          <cell r="D666" t="str">
            <v>MNG</v>
          </cell>
          <cell r="E666" t="str">
            <v>SRG</v>
          </cell>
          <cell r="F666" t="str">
            <v>MNGSRGRJ</v>
          </cell>
          <cell r="G666">
            <v>-32998.400000000001</v>
          </cell>
        </row>
        <row r="667">
          <cell r="A667" t="str">
            <v>MNG-SRG-000275</v>
          </cell>
          <cell r="B667" t="str">
            <v>RJ</v>
          </cell>
          <cell r="C667" t="str">
            <v>R</v>
          </cell>
          <cell r="D667" t="str">
            <v>MNG</v>
          </cell>
          <cell r="E667" t="str">
            <v>SRG</v>
          </cell>
          <cell r="F667" t="str">
            <v>MNGSRGRJ</v>
          </cell>
          <cell r="G667">
            <v>0</v>
          </cell>
        </row>
        <row r="668">
          <cell r="A668" t="str">
            <v>MNG-SRG-000277</v>
          </cell>
          <cell r="B668" t="str">
            <v>DF</v>
          </cell>
          <cell r="C668" t="str">
            <v>D</v>
          </cell>
          <cell r="D668" t="str">
            <v>MNG</v>
          </cell>
          <cell r="E668" t="str">
            <v>FIX</v>
          </cell>
          <cell r="F668" t="str">
            <v>MNGSRGDF</v>
          </cell>
          <cell r="G668">
            <v>0</v>
          </cell>
        </row>
        <row r="669">
          <cell r="A669" t="str">
            <v>MNG-SRG-000278</v>
          </cell>
          <cell r="B669" t="str">
            <v>DF</v>
          </cell>
          <cell r="C669" t="str">
            <v>D</v>
          </cell>
          <cell r="D669" t="str">
            <v>MNG</v>
          </cell>
          <cell r="E669" t="str">
            <v>SRG</v>
          </cell>
          <cell r="F669" t="str">
            <v>MNGSRGDF</v>
          </cell>
          <cell r="G669">
            <v>0</v>
          </cell>
        </row>
        <row r="670">
          <cell r="A670" t="str">
            <v>MNG-SRG-000279</v>
          </cell>
          <cell r="B670" t="str">
            <v>RJ</v>
          </cell>
          <cell r="C670" t="str">
            <v>R</v>
          </cell>
          <cell r="D670" t="str">
            <v>MNG</v>
          </cell>
          <cell r="E670" t="str">
            <v>SRG</v>
          </cell>
          <cell r="F670" t="str">
            <v>MNGSRGRJ</v>
          </cell>
          <cell r="G670">
            <v>0</v>
          </cell>
        </row>
        <row r="671">
          <cell r="A671" t="str">
            <v>MNG-SRG-000281</v>
          </cell>
          <cell r="B671" t="str">
            <v>PR</v>
          </cell>
          <cell r="C671" t="str">
            <v>P</v>
          </cell>
          <cell r="D671" t="str">
            <v>MNG</v>
          </cell>
          <cell r="E671" t="str">
            <v>SRG</v>
          </cell>
          <cell r="F671" t="str">
            <v>MNGSRGPR</v>
          </cell>
          <cell r="G671">
            <v>0</v>
          </cell>
        </row>
        <row r="672">
          <cell r="A672" t="str">
            <v>MNG-SRG-000284</v>
          </cell>
          <cell r="B672" t="str">
            <v>MT</v>
          </cell>
          <cell r="C672" t="str">
            <v>M</v>
          </cell>
          <cell r="D672" t="str">
            <v>MNG</v>
          </cell>
          <cell r="E672" t="str">
            <v>SRG</v>
          </cell>
          <cell r="F672" t="str">
            <v>MNGSRGMT</v>
          </cell>
          <cell r="G672">
            <v>0</v>
          </cell>
        </row>
        <row r="673">
          <cell r="A673" t="str">
            <v>MNG-SRG-000286</v>
          </cell>
          <cell r="B673" t="str">
            <v>MD</v>
          </cell>
          <cell r="C673" t="str">
            <v>M</v>
          </cell>
          <cell r="D673" t="str">
            <v>MNG</v>
          </cell>
          <cell r="E673" t="str">
            <v>SRG</v>
          </cell>
          <cell r="F673" t="str">
            <v>MNGSRGMD</v>
          </cell>
          <cell r="G673">
            <v>0</v>
          </cell>
        </row>
        <row r="674">
          <cell r="A674" t="str">
            <v>MNG-SRG-000288</v>
          </cell>
          <cell r="B674" t="str">
            <v>MT</v>
          </cell>
          <cell r="C674" t="str">
            <v>M</v>
          </cell>
          <cell r="D674" t="str">
            <v>MNG</v>
          </cell>
          <cell r="E674" t="str">
            <v>SRG</v>
          </cell>
          <cell r="F674" t="str">
            <v>MNGSRGMT</v>
          </cell>
          <cell r="G674">
            <v>0</v>
          </cell>
        </row>
        <row r="675">
          <cell r="A675" t="str">
            <v>MNG-SRG-000289</v>
          </cell>
          <cell r="B675" t="str">
            <v>MT</v>
          </cell>
          <cell r="C675" t="str">
            <v>M</v>
          </cell>
          <cell r="D675" t="str">
            <v>MNG</v>
          </cell>
          <cell r="E675" t="str">
            <v>SRG</v>
          </cell>
          <cell r="F675" t="str">
            <v>MNGSRGMT</v>
          </cell>
          <cell r="G675">
            <v>0</v>
          </cell>
        </row>
        <row r="676">
          <cell r="A676" t="str">
            <v>MNG-SRG-000290</v>
          </cell>
          <cell r="B676" t="str">
            <v>PR</v>
          </cell>
          <cell r="C676" t="str">
            <v>P</v>
          </cell>
          <cell r="D676" t="str">
            <v>MNG</v>
          </cell>
          <cell r="E676" t="str">
            <v>FIX</v>
          </cell>
          <cell r="F676" t="str">
            <v>MNGSRGPR</v>
          </cell>
          <cell r="G676">
            <v>0.59000000002561137</v>
          </cell>
        </row>
        <row r="677">
          <cell r="A677" t="str">
            <v>MNG-SRG-000291</v>
          </cell>
          <cell r="B677" t="str">
            <v>NJ</v>
          </cell>
          <cell r="C677" t="str">
            <v>N</v>
          </cell>
          <cell r="D677" t="str">
            <v>MNG</v>
          </cell>
          <cell r="E677" t="str">
            <v>SRG</v>
          </cell>
          <cell r="F677" t="str">
            <v>MNGSRGNJ</v>
          </cell>
          <cell r="G677">
            <v>0</v>
          </cell>
        </row>
        <row r="678">
          <cell r="A678" t="str">
            <v>MNG-SRG-000292</v>
          </cell>
          <cell r="B678" t="str">
            <v>RJ</v>
          </cell>
          <cell r="C678" t="str">
            <v>R</v>
          </cell>
          <cell r="D678" t="str">
            <v>MNG</v>
          </cell>
          <cell r="E678" t="str">
            <v>SRG</v>
          </cell>
          <cell r="F678" t="str">
            <v>MNGSRGRJ</v>
          </cell>
          <cell r="G678">
            <v>0</v>
          </cell>
        </row>
        <row r="679">
          <cell r="A679" t="str">
            <v>MNG-SRG-000293</v>
          </cell>
          <cell r="B679" t="str">
            <v>MF</v>
          </cell>
          <cell r="C679" t="str">
            <v>M</v>
          </cell>
          <cell r="D679" t="str">
            <v>MNG</v>
          </cell>
          <cell r="E679" t="str">
            <v>SRG</v>
          </cell>
          <cell r="F679" t="str">
            <v>MNGSRGMF</v>
          </cell>
          <cell r="G679">
            <v>0</v>
          </cell>
        </row>
        <row r="680">
          <cell r="A680" t="str">
            <v>MNG-SRG-000294</v>
          </cell>
          <cell r="B680" t="str">
            <v>MD</v>
          </cell>
          <cell r="C680" t="str">
            <v>M</v>
          </cell>
          <cell r="D680" t="str">
            <v>MNG</v>
          </cell>
          <cell r="E680" t="str">
            <v>SRG</v>
          </cell>
          <cell r="F680" t="str">
            <v>MNGSRGMD</v>
          </cell>
          <cell r="G680">
            <v>0</v>
          </cell>
        </row>
        <row r="681">
          <cell r="A681" t="str">
            <v>MNG-SRG-000295</v>
          </cell>
          <cell r="B681" t="str">
            <v>MD</v>
          </cell>
          <cell r="C681" t="str">
            <v>M</v>
          </cell>
          <cell r="D681" t="str">
            <v>MNG</v>
          </cell>
          <cell r="E681" t="str">
            <v>SRG</v>
          </cell>
          <cell r="F681" t="str">
            <v>MNGSRGMD</v>
          </cell>
          <cell r="G681">
            <v>0</v>
          </cell>
        </row>
        <row r="682">
          <cell r="A682" t="str">
            <v>MNG-SRG-000296</v>
          </cell>
          <cell r="B682" t="str">
            <v>MF</v>
          </cell>
          <cell r="C682" t="str">
            <v>M</v>
          </cell>
          <cell r="D682" t="str">
            <v>MNG</v>
          </cell>
          <cell r="E682" t="str">
            <v>SRG</v>
          </cell>
          <cell r="F682" t="str">
            <v>MNGSRGMF</v>
          </cell>
          <cell r="G682">
            <v>-18918.919999999998</v>
          </cell>
        </row>
        <row r="683">
          <cell r="A683" t="str">
            <v>MNG-SRG-000299</v>
          </cell>
          <cell r="B683" t="str">
            <v>MT</v>
          </cell>
          <cell r="C683" t="str">
            <v>M</v>
          </cell>
          <cell r="D683" t="str">
            <v>MNG</v>
          </cell>
          <cell r="E683" t="str">
            <v>SRG</v>
          </cell>
          <cell r="F683" t="str">
            <v>MNGSRGMT</v>
          </cell>
          <cell r="G683">
            <v>0</v>
          </cell>
        </row>
        <row r="684">
          <cell r="A684" t="str">
            <v>MNG-SRG-000301</v>
          </cell>
          <cell r="B684" t="str">
            <v>RJ</v>
          </cell>
          <cell r="C684" t="str">
            <v>R</v>
          </cell>
          <cell r="D684" t="str">
            <v>MNG</v>
          </cell>
          <cell r="E684" t="str">
            <v>SRG</v>
          </cell>
          <cell r="F684" t="str">
            <v>MNGSRGRJ</v>
          </cell>
          <cell r="G684">
            <v>0</v>
          </cell>
        </row>
        <row r="685">
          <cell r="A685" t="str">
            <v>MNG-SRG-000302</v>
          </cell>
          <cell r="B685" t="str">
            <v>MD</v>
          </cell>
          <cell r="C685" t="str">
            <v>M</v>
          </cell>
          <cell r="D685" t="str">
            <v>MNG</v>
          </cell>
          <cell r="E685" t="str">
            <v>SRG</v>
          </cell>
          <cell r="F685" t="str">
            <v>MNGSRGMD</v>
          </cell>
          <cell r="G685">
            <v>0</v>
          </cell>
        </row>
        <row r="686">
          <cell r="A686" t="str">
            <v>MNG-SRG-000303</v>
          </cell>
          <cell r="B686" t="str">
            <v>DF</v>
          </cell>
          <cell r="C686" t="str">
            <v>D</v>
          </cell>
          <cell r="D686" t="str">
            <v>MNG</v>
          </cell>
          <cell r="E686" t="str">
            <v>SRG</v>
          </cell>
          <cell r="F686" t="str">
            <v>MNGSRGDF</v>
          </cell>
          <cell r="G686">
            <v>0</v>
          </cell>
        </row>
        <row r="687">
          <cell r="A687" t="str">
            <v>MNG-SRG-000304</v>
          </cell>
          <cell r="B687" t="str">
            <v>MV</v>
          </cell>
          <cell r="C687" t="str">
            <v>M</v>
          </cell>
          <cell r="D687" t="str">
            <v>MNG</v>
          </cell>
          <cell r="E687" t="str">
            <v>SRG</v>
          </cell>
          <cell r="F687" t="str">
            <v>MNGSRGMV</v>
          </cell>
          <cell r="G687">
            <v>0</v>
          </cell>
        </row>
        <row r="688">
          <cell r="A688" t="str">
            <v>MNG-SRG-000305</v>
          </cell>
          <cell r="B688" t="str">
            <v>RJ</v>
          </cell>
          <cell r="C688" t="str">
            <v>R</v>
          </cell>
          <cell r="D688" t="str">
            <v>MNG</v>
          </cell>
          <cell r="E688" t="str">
            <v>SRG</v>
          </cell>
          <cell r="F688" t="str">
            <v>MNGSRGRJ</v>
          </cell>
          <cell r="G688">
            <v>2.2737367544323206E-12</v>
          </cell>
        </row>
        <row r="689">
          <cell r="A689" t="str">
            <v>MNG-SRG-000306</v>
          </cell>
          <cell r="B689" t="str">
            <v>DD</v>
          </cell>
          <cell r="C689" t="str">
            <v>D</v>
          </cell>
          <cell r="D689" t="str">
            <v>MNG</v>
          </cell>
          <cell r="E689" t="str">
            <v>SRG</v>
          </cell>
          <cell r="F689" t="str">
            <v>MNGSRGDD</v>
          </cell>
          <cell r="G689">
            <v>0</v>
          </cell>
        </row>
        <row r="690">
          <cell r="A690" t="str">
            <v>MNG-SRG-000307</v>
          </cell>
          <cell r="B690" t="str">
            <v>PR</v>
          </cell>
          <cell r="C690" t="str">
            <v>P</v>
          </cell>
          <cell r="D690" t="str">
            <v>MNG</v>
          </cell>
          <cell r="E690" t="str">
            <v>SRG</v>
          </cell>
          <cell r="F690" t="str">
            <v>MNGSRGPR</v>
          </cell>
          <cell r="G690">
            <v>0</v>
          </cell>
        </row>
        <row r="691">
          <cell r="A691" t="str">
            <v>MNG-SRG-000308</v>
          </cell>
          <cell r="B691" t="str">
            <v>NJ</v>
          </cell>
          <cell r="C691" t="str">
            <v>N</v>
          </cell>
          <cell r="D691" t="str">
            <v>MNG</v>
          </cell>
          <cell r="E691" t="str">
            <v>SRG</v>
          </cell>
          <cell r="F691" t="str">
            <v>MNGSRGNJ</v>
          </cell>
          <cell r="G691">
            <v>12364.86</v>
          </cell>
        </row>
        <row r="692">
          <cell r="A692" t="str">
            <v>MNG-SRG-000311</v>
          </cell>
          <cell r="B692" t="str">
            <v>MT</v>
          </cell>
          <cell r="C692" t="str">
            <v>M</v>
          </cell>
          <cell r="D692" t="str">
            <v>MNG</v>
          </cell>
          <cell r="E692" t="str">
            <v>SRG</v>
          </cell>
          <cell r="F692" t="str">
            <v>MNGSRGMT</v>
          </cell>
          <cell r="G692">
            <v>0</v>
          </cell>
        </row>
        <row r="693">
          <cell r="A693" t="str">
            <v>MNG-SRG-000313</v>
          </cell>
          <cell r="B693" t="str">
            <v>PR</v>
          </cell>
          <cell r="C693" t="str">
            <v>P</v>
          </cell>
          <cell r="D693" t="str">
            <v>MNG</v>
          </cell>
          <cell r="E693" t="str">
            <v>SRG</v>
          </cell>
          <cell r="F693" t="str">
            <v>MNGSRGPR</v>
          </cell>
          <cell r="G693">
            <v>0</v>
          </cell>
        </row>
        <row r="694">
          <cell r="A694" t="str">
            <v>MNG-SRG-000314</v>
          </cell>
          <cell r="B694" t="str">
            <v>PR</v>
          </cell>
          <cell r="C694" t="str">
            <v>P</v>
          </cell>
          <cell r="D694" t="str">
            <v>MNG</v>
          </cell>
          <cell r="E694" t="str">
            <v>SRG</v>
          </cell>
          <cell r="F694" t="str">
            <v>MNGSRGPR</v>
          </cell>
          <cell r="G694">
            <v>0</v>
          </cell>
        </row>
        <row r="695">
          <cell r="A695" t="str">
            <v>MNG-SRG-000316</v>
          </cell>
          <cell r="B695" t="str">
            <v>DF</v>
          </cell>
          <cell r="C695" t="str">
            <v>D</v>
          </cell>
          <cell r="D695" t="str">
            <v>MNG</v>
          </cell>
          <cell r="E695" t="str">
            <v>SRG</v>
          </cell>
          <cell r="F695" t="str">
            <v>MNGSRGDF</v>
          </cell>
          <cell r="G695">
            <v>20828.04</v>
          </cell>
        </row>
        <row r="696">
          <cell r="A696" t="str">
            <v>MNG-SRG-000317</v>
          </cell>
          <cell r="B696" t="str">
            <v>DF</v>
          </cell>
          <cell r="C696" t="str">
            <v>D</v>
          </cell>
          <cell r="D696" t="str">
            <v>MNG</v>
          </cell>
          <cell r="E696" t="str">
            <v>SRG</v>
          </cell>
          <cell r="F696" t="str">
            <v>MNGSRGDF</v>
          </cell>
          <cell r="G696">
            <v>6793.2</v>
          </cell>
        </row>
        <row r="697">
          <cell r="A697" t="str">
            <v>MNG-SRG-000321</v>
          </cell>
          <cell r="B697" t="str">
            <v>MT</v>
          </cell>
          <cell r="C697" t="str">
            <v>M</v>
          </cell>
          <cell r="D697" t="str">
            <v>MNG</v>
          </cell>
          <cell r="E697" t="str">
            <v>SRG</v>
          </cell>
          <cell r="F697" t="str">
            <v>MNGSRGMT</v>
          </cell>
          <cell r="G697">
            <v>0</v>
          </cell>
        </row>
        <row r="698">
          <cell r="A698" t="str">
            <v>MNG-SRG-000328</v>
          </cell>
          <cell r="B698" t="str">
            <v>RJ</v>
          </cell>
          <cell r="C698" t="str">
            <v>R</v>
          </cell>
          <cell r="D698" t="str">
            <v>MNG</v>
          </cell>
          <cell r="E698" t="str">
            <v>SRG</v>
          </cell>
          <cell r="F698" t="str">
            <v>MNGSRGRJ</v>
          </cell>
          <cell r="G698">
            <v>924.08</v>
          </cell>
        </row>
        <row r="699">
          <cell r="A699" t="str">
            <v>MNG-SRG-000333</v>
          </cell>
          <cell r="B699" t="str">
            <v>RJ</v>
          </cell>
          <cell r="C699" t="str">
            <v>R</v>
          </cell>
          <cell r="D699" t="str">
            <v>MNG</v>
          </cell>
          <cell r="E699" t="str">
            <v>SRG</v>
          </cell>
          <cell r="F699" t="str">
            <v>MNGSRGRJ</v>
          </cell>
          <cell r="G699">
            <v>12479.73</v>
          </cell>
        </row>
        <row r="700">
          <cell r="A700" t="str">
            <v>MNG-SRG-000337</v>
          </cell>
          <cell r="B700" t="str">
            <v>MT</v>
          </cell>
          <cell r="C700" t="str">
            <v>M</v>
          </cell>
          <cell r="D700" t="str">
            <v>MNG</v>
          </cell>
          <cell r="E700" t="str">
            <v>SRG</v>
          </cell>
          <cell r="F700" t="str">
            <v>MNGSRGMT</v>
          </cell>
          <cell r="G700">
            <v>28368</v>
          </cell>
        </row>
      </sheetData>
      <sheetData sheetId="2" refreshError="1"/>
      <sheetData sheetId="3" refreshError="1"/>
      <sheetData sheetId="4" refreshError="1"/>
      <sheetData sheetId="5" refreshError="1"/>
      <sheetData sheetId="6" refreshError="1"/>
      <sheetData sheetId="7" refreshError="1">
        <row r="7">
          <cell r="CI7" t="str">
            <v>ID</v>
          </cell>
          <cell r="CJ7" t="str">
            <v>LTD</v>
          </cell>
          <cell r="CK7" t="str">
            <v>Mth</v>
          </cell>
        </row>
        <row r="8">
          <cell r="CI8" t="str">
            <v>2005MNG-CF-NTG</v>
          </cell>
          <cell r="CJ8" t="e">
            <v>#VALUE!</v>
          </cell>
          <cell r="CK8" t="e">
            <v>#VALUE!</v>
          </cell>
        </row>
        <row r="9">
          <cell r="CI9" t="str">
            <v>2005MNG-CF-NTG1</v>
          </cell>
          <cell r="CJ9" t="e">
            <v>#VALUE!</v>
          </cell>
          <cell r="CK9" t="e">
            <v>#REF!</v>
          </cell>
        </row>
        <row r="10">
          <cell r="CI10" t="str">
            <v>2005MNG-CF-NTG3</v>
          </cell>
          <cell r="CJ10" t="e">
            <v>#VALUE!</v>
          </cell>
          <cell r="CK10" t="e">
            <v>#N/A</v>
          </cell>
        </row>
        <row r="11">
          <cell r="CI11" t="str">
            <v>2005MNG-CF-NTG2</v>
          </cell>
          <cell r="CJ11" t="e">
            <v>#VALUE!</v>
          </cell>
          <cell r="CK11" t="e">
            <v>#REF!</v>
          </cell>
        </row>
        <row r="12">
          <cell r="CI12" t="str">
            <v>2005MNG-CR-001</v>
          </cell>
          <cell r="CJ12" t="e">
            <v>#VALUE!</v>
          </cell>
          <cell r="CK12" t="e">
            <v>#N/A</v>
          </cell>
        </row>
        <row r="16">
          <cell r="CI16" t="str">
            <v>2004MNG-DR-001</v>
          </cell>
          <cell r="CJ16" t="e">
            <v>#VALUE!</v>
          </cell>
          <cell r="CK16" t="e">
            <v>#VALUE!</v>
          </cell>
        </row>
        <row r="17">
          <cell r="CI17" t="str">
            <v>2005MNG-DD-001</v>
          </cell>
          <cell r="CJ17" t="e">
            <v>#VALUE!</v>
          </cell>
          <cell r="CK17" t="e">
            <v>#VALUE!</v>
          </cell>
        </row>
        <row r="18">
          <cell r="CI18" t="str">
            <v>2005MNG-DF-001</v>
          </cell>
          <cell r="CJ18" t="e">
            <v>#VALUE!</v>
          </cell>
          <cell r="CK18" t="e">
            <v>#VALUE!</v>
          </cell>
        </row>
        <row r="19">
          <cell r="CI19" t="str">
            <v>2005MNG-DF-002</v>
          </cell>
          <cell r="CJ19" t="e">
            <v>#VALUE!</v>
          </cell>
          <cell r="CK19" t="e">
            <v>#VALUE!</v>
          </cell>
        </row>
        <row r="20">
          <cell r="CI20" t="str">
            <v>2005MNG-DR-MPD</v>
          </cell>
          <cell r="CJ20" t="e">
            <v>#VALUE!</v>
          </cell>
          <cell r="CK20" t="e">
            <v>#VALUE!</v>
          </cell>
        </row>
        <row r="21">
          <cell r="CI21" t="str">
            <v>2005MNG-DR-003</v>
          </cell>
          <cell r="CJ21" t="e">
            <v>#VALUE!</v>
          </cell>
          <cell r="CK21" t="e">
            <v>#VALUE!</v>
          </cell>
        </row>
        <row r="22">
          <cell r="CI22" t="str">
            <v>2005MNG-DR-005</v>
          </cell>
          <cell r="CJ22" t="e">
            <v>#VALUE!</v>
          </cell>
          <cell r="CK22" t="e">
            <v>#VALUE!</v>
          </cell>
        </row>
        <row r="23">
          <cell r="CI23" t="str">
            <v>2005MNG-DR-004</v>
          </cell>
          <cell r="CJ23" t="e">
            <v>#VALUE!</v>
          </cell>
          <cell r="CK23" t="e">
            <v>#VALUE!</v>
          </cell>
        </row>
        <row r="24">
          <cell r="CI24" t="str">
            <v>2005MNG-DR-001</v>
          </cell>
          <cell r="CJ24" t="e">
            <v>#VALUE!</v>
          </cell>
          <cell r="CK24" t="e">
            <v>#VALUE!</v>
          </cell>
        </row>
        <row r="25">
          <cell r="CI25" t="str">
            <v>2005MNG-DR-002</v>
          </cell>
          <cell r="CJ25" t="e">
            <v>#VALUE!</v>
          </cell>
          <cell r="CK25" t="e">
            <v>#VALUE!</v>
          </cell>
        </row>
        <row r="26">
          <cell r="CI26" t="str">
            <v>2005MNG-DR-006</v>
          </cell>
          <cell r="CJ26" t="e">
            <v>#VALUE!</v>
          </cell>
          <cell r="CK26" t="e">
            <v>#VALUE!</v>
          </cell>
        </row>
        <row r="27">
          <cell r="CI27" t="str">
            <v>2005MNG-DR-007</v>
          </cell>
          <cell r="CJ27" t="e">
            <v>#VALUE!</v>
          </cell>
          <cell r="CK27" t="e">
            <v>#VALUE!</v>
          </cell>
        </row>
        <row r="37">
          <cell r="CI37" t="str">
            <v>2005MNG-GG-001</v>
          </cell>
          <cell r="CJ37" t="e">
            <v>#VALUE!</v>
          </cell>
          <cell r="CK37" t="e">
            <v>#VALUE!</v>
          </cell>
        </row>
        <row r="42">
          <cell r="CI42" t="str">
            <v>2004MNG-PR-001</v>
          </cell>
          <cell r="CJ42" t="e">
            <v>#VALUE!</v>
          </cell>
          <cell r="CK42" t="e">
            <v>#VALUE!</v>
          </cell>
        </row>
        <row r="47">
          <cell r="CI47" t="str">
            <v>2004MNG-RY-012</v>
          </cell>
          <cell r="CJ47" t="e">
            <v>#VALUE!</v>
          </cell>
          <cell r="CK47" t="e">
            <v>#VALUE!</v>
          </cell>
        </row>
        <row r="48">
          <cell r="CI48" t="str">
            <v>2004MNG-RY-008</v>
          </cell>
          <cell r="CJ48" t="e">
            <v>#VALUE!</v>
          </cell>
          <cell r="CK48" t="e">
            <v>#VALUE!</v>
          </cell>
        </row>
        <row r="49">
          <cell r="CI49" t="str">
            <v>2004MNG-RY-011</v>
          </cell>
          <cell r="CJ49" t="e">
            <v>#VALUE!</v>
          </cell>
          <cell r="CK49" t="e">
            <v>#VALUE!</v>
          </cell>
        </row>
        <row r="50">
          <cell r="CI50" t="str">
            <v>2004MNG-RY-010</v>
          </cell>
          <cell r="CJ50" t="e">
            <v>#VALUE!</v>
          </cell>
          <cell r="CK50" t="e">
            <v>#VALUE!</v>
          </cell>
        </row>
        <row r="51">
          <cell r="CI51" t="str">
            <v>2004MNG-RZ-012</v>
          </cell>
          <cell r="CJ51" t="e">
            <v>#VALUE!</v>
          </cell>
          <cell r="CK51" t="e">
            <v>#VALUE!</v>
          </cell>
        </row>
        <row r="52">
          <cell r="CI52" t="str">
            <v>2004MNG-RZ-008</v>
          </cell>
          <cell r="CJ52" t="e">
            <v>#VALUE!</v>
          </cell>
          <cell r="CK52" t="e">
            <v>#VALUE!</v>
          </cell>
        </row>
        <row r="53">
          <cell r="CI53" t="str">
            <v>2004MNG-RZ-011</v>
          </cell>
          <cell r="CJ53" t="e">
            <v>#VALUE!</v>
          </cell>
          <cell r="CK53" t="e">
            <v>#VALUE!</v>
          </cell>
        </row>
        <row r="54">
          <cell r="CI54" t="str">
            <v>2004MNG-RZ-010</v>
          </cell>
          <cell r="CJ54" t="e">
            <v>#VALUE!</v>
          </cell>
          <cell r="CK54" t="e">
            <v>#VALUE!</v>
          </cell>
        </row>
        <row r="55">
          <cell r="CI55" t="str">
            <v>2004MNG-DU-011</v>
          </cell>
          <cell r="CJ55" t="e">
            <v>#VALUE!</v>
          </cell>
          <cell r="CK55" t="e">
            <v>#VALUE!</v>
          </cell>
        </row>
        <row r="56">
          <cell r="CI56" t="str">
            <v>2004MNG-DU-012</v>
          </cell>
          <cell r="CJ56" t="e">
            <v>#VALUE!</v>
          </cell>
          <cell r="CK56" t="e">
            <v>#VALUE!</v>
          </cell>
        </row>
        <row r="57">
          <cell r="CI57" t="str">
            <v>2004MNG-RY-009</v>
          </cell>
          <cell r="CJ57" t="e">
            <v>#VALUE!</v>
          </cell>
          <cell r="CK57" t="e">
            <v>#VALUE!</v>
          </cell>
        </row>
        <row r="58">
          <cell r="CI58" t="str">
            <v>2004MNG-RZ-009</v>
          </cell>
          <cell r="CJ58" t="e">
            <v>#VALUE!</v>
          </cell>
          <cell r="CK58" t="e">
            <v>#VALUE!</v>
          </cell>
        </row>
        <row r="59">
          <cell r="CI59" t="str">
            <v>2004MNG-RG-002c</v>
          </cell>
          <cell r="CJ59" t="e">
            <v>#VALUE!</v>
          </cell>
          <cell r="CK59" t="e">
            <v>#VALUE!</v>
          </cell>
        </row>
        <row r="60">
          <cell r="CI60" t="str">
            <v>2005MNG-RY-003</v>
          </cell>
          <cell r="CJ60" t="e">
            <v>#VALUE!</v>
          </cell>
          <cell r="CK60" t="e">
            <v>#VALUE!</v>
          </cell>
        </row>
        <row r="61">
          <cell r="CI61" t="str">
            <v>2005MNG-RY-004</v>
          </cell>
          <cell r="CJ61" t="e">
            <v>#VALUE!</v>
          </cell>
          <cell r="CK61" t="e">
            <v>#VALUE!</v>
          </cell>
        </row>
        <row r="62">
          <cell r="CI62" t="str">
            <v>2005MNG-RZ-003</v>
          </cell>
          <cell r="CJ62" t="e">
            <v>#VALUE!</v>
          </cell>
          <cell r="CK62" t="e">
            <v>#VALUE!</v>
          </cell>
        </row>
        <row r="63">
          <cell r="CI63" t="str">
            <v>2005MNG-RZ-004</v>
          </cell>
          <cell r="CJ63" t="e">
            <v>#VALUE!</v>
          </cell>
          <cell r="CK63" t="e">
            <v>#VALUE!</v>
          </cell>
        </row>
        <row r="69">
          <cell r="CI69" t="str">
            <v>2005MNG-RJ-002</v>
          </cell>
          <cell r="CJ69" t="e">
            <v>#VALUE!</v>
          </cell>
          <cell r="CK69" t="e">
            <v>#VALUE!</v>
          </cell>
        </row>
        <row r="73">
          <cell r="CI73" t="str">
            <v>2005MNG-RY-FLX</v>
          </cell>
          <cell r="CJ73" t="e">
            <v>#VALUE!</v>
          </cell>
          <cell r="CK73" t="e">
            <v>#VALUE!</v>
          </cell>
        </row>
        <row r="74">
          <cell r="CI74" t="str">
            <v>2005MNG-RY-PM1</v>
          </cell>
          <cell r="CJ74" t="e">
            <v>#VALUE!</v>
          </cell>
          <cell r="CK74" t="e">
            <v>#VALUE!</v>
          </cell>
        </row>
        <row r="75">
          <cell r="CI75" t="str">
            <v>2005MNG-RY-PM2</v>
          </cell>
          <cell r="CJ75" t="e">
            <v>#VALUE!</v>
          </cell>
          <cell r="CK75" t="e">
            <v>#VALUE!</v>
          </cell>
        </row>
        <row r="76">
          <cell r="CI76" t="str">
            <v>2005MNG-RY-PM3</v>
          </cell>
          <cell r="CJ76" t="e">
            <v>#VALUE!</v>
          </cell>
          <cell r="CK76" t="e">
            <v>#VALUE!</v>
          </cell>
        </row>
        <row r="77">
          <cell r="CI77" t="str">
            <v>2005MNG-RY-DTP</v>
          </cell>
          <cell r="CJ77" t="e">
            <v>#VALUE!</v>
          </cell>
          <cell r="CK77" t="e">
            <v>#VALUE!</v>
          </cell>
        </row>
        <row r="79">
          <cell r="CI79" t="str">
            <v>2005MNG-RZ-FLX</v>
          </cell>
          <cell r="CJ79" t="e">
            <v>#VALUE!</v>
          </cell>
          <cell r="CK79" t="e">
            <v>#VALUE!</v>
          </cell>
        </row>
        <row r="80">
          <cell r="CI80" t="str">
            <v>2005MNG-RZ-PS1</v>
          </cell>
          <cell r="CJ80" t="e">
            <v>#VALUE!</v>
          </cell>
          <cell r="CK80" t="e">
            <v>#VALUE!</v>
          </cell>
        </row>
        <row r="81">
          <cell r="CI81" t="str">
            <v>2005MNG-RZ-PS2</v>
          </cell>
          <cell r="CJ81" t="e">
            <v>#VALUE!</v>
          </cell>
          <cell r="CK81" t="e">
            <v>#VALUE!</v>
          </cell>
        </row>
        <row r="82">
          <cell r="CI82" t="str">
            <v>2005MNG-RZ-PS3</v>
          </cell>
          <cell r="CJ82" t="e">
            <v>#VALUE!</v>
          </cell>
          <cell r="CK82" t="e">
            <v>#VALUE!</v>
          </cell>
        </row>
        <row r="83">
          <cell r="CI83" t="str">
            <v>2005MNG-RZ-DTP</v>
          </cell>
          <cell r="CJ83" t="e">
            <v>#VALUE!</v>
          </cell>
          <cell r="CK83" t="e">
            <v>#VALUE!</v>
          </cell>
        </row>
        <row r="84">
          <cell r="CI84" t="str">
            <v>2005MNG-RZ-PWO</v>
          </cell>
          <cell r="CJ84" t="e">
            <v>#VALUE!</v>
          </cell>
          <cell r="CK84" t="e">
            <v>#VALUE!</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int All"/>
      <sheetName val="Print Summary"/>
      <sheetName val="AMPOLD"/>
      <sheetName val="AMPNEW"/>
    </sheetNames>
    <sheetDataSet>
      <sheetData sheetId="0" refreshError="1"/>
      <sheetData sheetId="1" refreshError="1"/>
      <sheetData sheetId="2"/>
      <sheetData sheetId="3"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
      <sheetName val="Sign Off"/>
      <sheetName val="Index"/>
      <sheetName val="Assumptions"/>
      <sheetName val="5 Yr Summary"/>
      <sheetName val="09-10 Monthly"/>
      <sheetName val="Quarterly Fcast"/>
      <sheetName val="Fixed 0910"/>
      <sheetName val="CPT 0910"/>
      <sheetName val="VV 0910"/>
      <sheetName val="Fixed 1011"/>
      <sheetName val="CPT 1011"/>
      <sheetName val="VV 1011"/>
      <sheetName val="VV Rates"/>
    </sheetNames>
    <sheetDataSet>
      <sheetData sheetId="0" refreshError="1"/>
      <sheetData sheetId="1" refreshError="1"/>
      <sheetData sheetId="2" refreshError="1"/>
      <sheetData sheetId="3" refreshError="1"/>
      <sheetData sheetId="4" refreshError="1"/>
      <sheetData sheetId="5" refreshError="1"/>
      <sheetData sheetId="6" refreshError="1"/>
      <sheetData sheetId="7"/>
      <sheetData sheetId="8"/>
      <sheetData sheetId="9" refreshError="1"/>
      <sheetData sheetId="10" refreshError="1"/>
      <sheetData sheetId="11" refreshError="1"/>
      <sheetData sheetId="12" refreshError="1"/>
      <sheetData sheetId="13"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vision"/>
      <sheetName val="ICR Analysis"/>
      <sheetName val="ANS Maintenance Budget"/>
      <sheetName val="ANS Budget Summary"/>
      <sheetName val="Budget Analysis"/>
      <sheetName val="Project Analysis"/>
      <sheetName val="Fixed"/>
      <sheetName val="VV"/>
      <sheetName val="CPT"/>
      <sheetName val="Q2"/>
      <sheetName val="Raw Revenue"/>
      <sheetName val="Raw Quantities"/>
      <sheetName val="Raw Cost"/>
      <sheetName val="2004 AMP"/>
      <sheetName val="Impacts"/>
      <sheetName val="Impacts (2)"/>
      <sheetName val="MGH CAPEX-Support"/>
      <sheetName val="Masterfile"/>
      <sheetName val="WMP_Fix"/>
      <sheetName val="Bernie's_Query"/>
    </sheetNames>
    <sheetDataSet>
      <sheetData sheetId="0" refreshError="1"/>
      <sheetData sheetId="1" refreshError="1">
        <row r="33">
          <cell r="AB33">
            <v>1.0259</v>
          </cell>
        </row>
        <row r="34">
          <cell r="AB34">
            <v>1.0282</v>
          </cell>
        </row>
      </sheetData>
      <sheetData sheetId="2" refreshError="1"/>
      <sheetData sheetId="3" refreshError="1"/>
      <sheetData sheetId="4" refreshError="1">
        <row r="7">
          <cell r="B7" t="str">
            <v>Variable Volume</v>
          </cell>
        </row>
        <row r="10">
          <cell r="B10" t="str">
            <v>All</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2003"/>
      <sheetName val="InputForm"/>
      <sheetName val="EDD_Sens"/>
      <sheetName val="EDD_Graphs"/>
      <sheetName val="Volumes"/>
      <sheetName val="MonthlyData"/>
      <sheetName val="Reports"/>
      <sheetName val="Total Variance Band Analysis"/>
      <sheetName val="Pulse Band Variance"/>
      <sheetName val="Origin Band Variance"/>
      <sheetName val="Other Retailers Variance"/>
      <sheetName val="DuosRetailCharge"/>
      <sheetName val="TarVIkon"/>
      <sheetName val="TarVE21"/>
      <sheetName val="Budget"/>
      <sheetName val="Jnl_AC_Month_Accrual"/>
      <sheetName val="Jnl_SA_Invoice_Offset"/>
      <sheetName val="Jnl_AC_Month_Bill"/>
      <sheetName val="InputFormPmth"/>
      <sheetName val="Edits"/>
      <sheetName val="Control"/>
      <sheetName val="M01R9"/>
      <sheetName val="M01G1"/>
      <sheetName val="AccrualData"/>
    </sheetNames>
    <sheetDataSet>
      <sheetData sheetId="0" refreshError="1"/>
      <sheetData sheetId="1" refreshError="1">
        <row r="11">
          <cell r="G11">
            <v>2</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ents"/>
      <sheetName val="Instructions"/>
      <sheetName val="Definitions"/>
      <sheetName val="Business details (1.1)"/>
      <sheetName val="Operating Inc. RPM (2.1)"/>
      <sheetName val="Maintenance Inc. RPM (2.2)"/>
      <sheetName val="Operating Exc. RPM (2.3)"/>
      <sheetName val="Maintenance Exc. RPM (2.4)"/>
      <sheetName val="Allowance vs actual (2.5)"/>
      <sheetName val="Actual vs forecast (2.6)"/>
      <sheetName val="Provisions (2.7)"/>
      <sheetName val="Scale escalation (2.8)"/>
      <sheetName val="Opex Step Changes (2.9) "/>
      <sheetName val="Opex Reconciliation (2.10)"/>
      <sheetName val="Opex input to PTRM (2.11)"/>
      <sheetName val="Capex - spend (3.1)"/>
      <sheetName val="Capex - past allowances (3.2)"/>
      <sheetName val="Capex - past proposals (3.3)"/>
      <sheetName val="Capex - volumes (3.4)"/>
      <sheetName val="Capex - Inputs (3.5)"/>
      <sheetName val="Capex - RAB Allocation (3.6)"/>
      <sheetName val="Capex - TAB Allocation (3.7)"/>
      <sheetName val="Capex - disposals (3.8)"/>
      <sheetName val="Alt. Control Services (4.1)"/>
      <sheetName val="PL RAB (4.2)"/>
      <sheetName val="PL model Inputs Capex (4.3)"/>
      <sheetName val="PL O&amp;M (4.4)"/>
      <sheetName val="Metering RAB (4.5)"/>
      <sheetName val="Metering capex (4.6)"/>
      <sheetName val="Metering O&amp;M (4.7)"/>
      <sheetName val="Total Opex Inc. RPM (5.1)"/>
      <sheetName val="Total Opex Exc. RPM (5.2)"/>
      <sheetName val="Total Overheads (5.3)"/>
      <sheetName val="Outsourcing (5.4)"/>
      <sheetName val="Input cost escalation (5.5)"/>
      <sheetName val="Tax (5.6)"/>
      <sheetName val="Customers (6.1)"/>
      <sheetName val="Energy consumption (6.2)"/>
      <sheetName val="MD at network level (6.3)"/>
      <sheetName val="MD by connect point (6.4)"/>
      <sheetName val="MD by substation (6.5)"/>
      <sheetName val="MD by feeder (6.6)"/>
      <sheetName val="ACIL Tasman forecasts (6.7)"/>
      <sheetName val="Past Demand Forecasts (6.8)"/>
      <sheetName val="Asset age (6.9)"/>
      <sheetName val="Asset capacity (6.10)"/>
      <sheetName val="Projects (6.11)"/>
      <sheetName val="Contributions (6.12)"/>
      <sheetName val="Prices (6.13)"/>
      <sheetName val="Service standards (6.14)"/>
      <sheetName val="Daily performance data (6.15)"/>
      <sheetName val="Regulatory obligations (7.1)"/>
      <sheetName val="Policies (7.2)"/>
      <sheetName val="Key Assumptions (7.3)"/>
      <sheetName val="Assumptions Register"/>
    </sheetNames>
    <sheetDataSet>
      <sheetData sheetId="0"/>
      <sheetData sheetId="1"/>
      <sheetData sheetId="2"/>
      <sheetData sheetId="3"/>
      <sheetData sheetId="4"/>
      <sheetData sheetId="5"/>
      <sheetData sheetId="6"/>
      <sheetData sheetId="7"/>
      <sheetData sheetId="8"/>
      <sheetData sheetId="9"/>
      <sheetData sheetId="10"/>
      <sheetData sheetId="11">
        <row r="26">
          <cell r="AA26" t="str">
            <v>Choose from the list if needed</v>
          </cell>
        </row>
        <row r="27">
          <cell r="AA27" t="str">
            <v>Customer numbers</v>
          </cell>
        </row>
        <row r="28">
          <cell r="AA28" t="str">
            <v>Distribution transformers</v>
          </cell>
        </row>
        <row r="29">
          <cell r="AA29" t="str">
            <v>Zone substation capacity</v>
          </cell>
        </row>
        <row r="30">
          <cell r="AA30" t="str">
            <v>Line length</v>
          </cell>
        </row>
        <row r="31">
          <cell r="AA31" t="str">
            <v>Other 1 (if applicable)</v>
          </cell>
        </row>
        <row r="32">
          <cell r="AA32" t="str">
            <v>Other 2 (if applicable)</v>
          </cell>
        </row>
      </sheetData>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Workings"/>
      <sheetName val="Journal Upload"/>
    </sheetNames>
    <sheetDataSet>
      <sheetData sheetId="0">
        <row r="16">
          <cell r="L16" t="str">
            <v>N</v>
          </cell>
        </row>
        <row r="17">
          <cell r="L17" t="str">
            <v>N</v>
          </cell>
        </row>
        <row r="18">
          <cell r="L18" t="str">
            <v>N</v>
          </cell>
        </row>
        <row r="19">
          <cell r="L19" t="str">
            <v>N</v>
          </cell>
        </row>
        <row r="20">
          <cell r="L20" t="str">
            <v>N</v>
          </cell>
        </row>
        <row r="21">
          <cell r="L21" t="str">
            <v>N</v>
          </cell>
        </row>
        <row r="22">
          <cell r="L22" t="str">
            <v>N</v>
          </cell>
        </row>
        <row r="23">
          <cell r="L23" t="str">
            <v>N</v>
          </cell>
        </row>
        <row r="24">
          <cell r="L24" t="str">
            <v>N</v>
          </cell>
        </row>
        <row r="25">
          <cell r="L25" t="str">
            <v>N</v>
          </cell>
        </row>
        <row r="26">
          <cell r="L26" t="str">
            <v>N</v>
          </cell>
        </row>
        <row r="27">
          <cell r="L27" t="str">
            <v>N</v>
          </cell>
        </row>
        <row r="28">
          <cell r="L28" t="str">
            <v>N</v>
          </cell>
        </row>
        <row r="29">
          <cell r="L29" t="str">
            <v>N</v>
          </cell>
        </row>
        <row r="30">
          <cell r="L30" t="str">
            <v>N</v>
          </cell>
        </row>
        <row r="31">
          <cell r="L31" t="str">
            <v>N</v>
          </cell>
        </row>
        <row r="32">
          <cell r="L32" t="str">
            <v>N</v>
          </cell>
        </row>
        <row r="33">
          <cell r="L33" t="str">
            <v>N</v>
          </cell>
        </row>
        <row r="34">
          <cell r="L34" t="str">
            <v>N</v>
          </cell>
        </row>
        <row r="35">
          <cell r="L35" t="str">
            <v>N</v>
          </cell>
        </row>
        <row r="36">
          <cell r="L36" t="str">
            <v>N</v>
          </cell>
        </row>
        <row r="37">
          <cell r="L37" t="str">
            <v>N</v>
          </cell>
        </row>
        <row r="38">
          <cell r="L38" t="str">
            <v>N</v>
          </cell>
        </row>
        <row r="39">
          <cell r="L39" t="str">
            <v>N</v>
          </cell>
        </row>
        <row r="40">
          <cell r="L40" t="str">
            <v>N</v>
          </cell>
        </row>
        <row r="41">
          <cell r="L41" t="str">
            <v>N</v>
          </cell>
        </row>
        <row r="42">
          <cell r="L42" t="str">
            <v>N</v>
          </cell>
        </row>
        <row r="43">
          <cell r="L43" t="str">
            <v>N</v>
          </cell>
        </row>
        <row r="44">
          <cell r="L44" t="str">
            <v>N</v>
          </cell>
        </row>
        <row r="45">
          <cell r="L45" t="str">
            <v>N</v>
          </cell>
        </row>
        <row r="46">
          <cell r="L46" t="str">
            <v>N</v>
          </cell>
        </row>
        <row r="47">
          <cell r="L47" t="str">
            <v>N</v>
          </cell>
        </row>
        <row r="48">
          <cell r="L48" t="str">
            <v>N</v>
          </cell>
        </row>
        <row r="49">
          <cell r="L49" t="str">
            <v>N</v>
          </cell>
        </row>
        <row r="50">
          <cell r="L50" t="str">
            <v>N</v>
          </cell>
        </row>
        <row r="51">
          <cell r="L51" t="str">
            <v>N</v>
          </cell>
        </row>
        <row r="52">
          <cell r="L52" t="str">
            <v>N</v>
          </cell>
        </row>
        <row r="53">
          <cell r="L53" t="str">
            <v>N</v>
          </cell>
        </row>
        <row r="54">
          <cell r="L54" t="str">
            <v>N</v>
          </cell>
        </row>
        <row r="55">
          <cell r="L55" t="str">
            <v>N</v>
          </cell>
        </row>
        <row r="56">
          <cell r="L56" t="str">
            <v>N</v>
          </cell>
        </row>
        <row r="57">
          <cell r="L57" t="str">
            <v>N</v>
          </cell>
        </row>
        <row r="58">
          <cell r="L58" t="str">
            <v>N</v>
          </cell>
        </row>
        <row r="59">
          <cell r="L59" t="str">
            <v>N</v>
          </cell>
        </row>
        <row r="60">
          <cell r="L60" t="str">
            <v>N</v>
          </cell>
        </row>
        <row r="61">
          <cell r="L61" t="str">
            <v>N</v>
          </cell>
        </row>
        <row r="62">
          <cell r="L62" t="str">
            <v>N</v>
          </cell>
        </row>
        <row r="63">
          <cell r="L63" t="str">
            <v>N</v>
          </cell>
        </row>
        <row r="64">
          <cell r="L64" t="str">
            <v>N</v>
          </cell>
        </row>
        <row r="65">
          <cell r="L65" t="str">
            <v>N</v>
          </cell>
        </row>
        <row r="66">
          <cell r="L66" t="str">
            <v>N</v>
          </cell>
        </row>
        <row r="67">
          <cell r="L67" t="str">
            <v>N</v>
          </cell>
        </row>
        <row r="68">
          <cell r="L68" t="str">
            <v>N</v>
          </cell>
        </row>
        <row r="69">
          <cell r="L69" t="str">
            <v>N</v>
          </cell>
        </row>
        <row r="70">
          <cell r="L70" t="str">
            <v>N</v>
          </cell>
        </row>
        <row r="71">
          <cell r="L71" t="str">
            <v>N</v>
          </cell>
        </row>
        <row r="72">
          <cell r="L72" t="str">
            <v>N</v>
          </cell>
        </row>
        <row r="73">
          <cell r="L73" t="str">
            <v>N</v>
          </cell>
        </row>
        <row r="74">
          <cell r="L74" t="str">
            <v>N</v>
          </cell>
        </row>
        <row r="75">
          <cell r="L75" t="str">
            <v>N</v>
          </cell>
        </row>
        <row r="76">
          <cell r="L76" t="str">
            <v>N</v>
          </cell>
        </row>
        <row r="77">
          <cell r="L77" t="str">
            <v>N</v>
          </cell>
        </row>
        <row r="78">
          <cell r="L78" t="str">
            <v>N</v>
          </cell>
        </row>
        <row r="79">
          <cell r="L79" t="str">
            <v>N</v>
          </cell>
        </row>
        <row r="80">
          <cell r="L80" t="str">
            <v>N</v>
          </cell>
        </row>
        <row r="81">
          <cell r="L81" t="str">
            <v>N</v>
          </cell>
        </row>
        <row r="82">
          <cell r="L82" t="str">
            <v>N</v>
          </cell>
        </row>
        <row r="83">
          <cell r="L83" t="str">
            <v>N</v>
          </cell>
        </row>
        <row r="84">
          <cell r="L84" t="str">
            <v>N</v>
          </cell>
        </row>
        <row r="85">
          <cell r="L85" t="str">
            <v>N</v>
          </cell>
        </row>
        <row r="86">
          <cell r="L86" t="str">
            <v>N</v>
          </cell>
        </row>
        <row r="87">
          <cell r="L87" t="str">
            <v>N</v>
          </cell>
        </row>
        <row r="88">
          <cell r="L88" t="str">
            <v>N</v>
          </cell>
        </row>
        <row r="89">
          <cell r="L89" t="str">
            <v>N</v>
          </cell>
        </row>
        <row r="90">
          <cell r="L90" t="str">
            <v>N</v>
          </cell>
        </row>
        <row r="91">
          <cell r="L91" t="str">
            <v>N</v>
          </cell>
        </row>
        <row r="92">
          <cell r="L92" t="str">
            <v>N</v>
          </cell>
        </row>
        <row r="93">
          <cell r="L93" t="str">
            <v>N</v>
          </cell>
        </row>
        <row r="94">
          <cell r="L94" t="str">
            <v>N</v>
          </cell>
        </row>
        <row r="95">
          <cell r="L95" t="str">
            <v>N</v>
          </cell>
        </row>
        <row r="96">
          <cell r="L96" t="str">
            <v>N</v>
          </cell>
        </row>
        <row r="97">
          <cell r="L97" t="str">
            <v>N</v>
          </cell>
        </row>
        <row r="98">
          <cell r="L98" t="str">
            <v>N</v>
          </cell>
        </row>
        <row r="99">
          <cell r="L99" t="str">
            <v>N</v>
          </cell>
        </row>
        <row r="100">
          <cell r="L100" t="str">
            <v>N</v>
          </cell>
        </row>
        <row r="101">
          <cell r="L101" t="str">
            <v>N</v>
          </cell>
        </row>
        <row r="102">
          <cell r="L102" t="str">
            <v>N</v>
          </cell>
        </row>
        <row r="103">
          <cell r="L103" t="str">
            <v>N</v>
          </cell>
        </row>
        <row r="104">
          <cell r="L104" t="str">
            <v>N</v>
          </cell>
        </row>
        <row r="105">
          <cell r="L105" t="str">
            <v>N</v>
          </cell>
        </row>
        <row r="106">
          <cell r="L106" t="str">
            <v>N</v>
          </cell>
        </row>
        <row r="107">
          <cell r="L107" t="str">
            <v>N</v>
          </cell>
        </row>
        <row r="108">
          <cell r="L108" t="str">
            <v>N</v>
          </cell>
        </row>
        <row r="109">
          <cell r="L109" t="str">
            <v>N</v>
          </cell>
        </row>
        <row r="110">
          <cell r="L110" t="str">
            <v>N</v>
          </cell>
        </row>
        <row r="111">
          <cell r="L111" t="str">
            <v>N</v>
          </cell>
        </row>
        <row r="112">
          <cell r="L112" t="str">
            <v>N</v>
          </cell>
        </row>
        <row r="113">
          <cell r="L113" t="str">
            <v>N</v>
          </cell>
        </row>
        <row r="114">
          <cell r="L114" t="str">
            <v>N</v>
          </cell>
        </row>
        <row r="115">
          <cell r="L115" t="str">
            <v>N</v>
          </cell>
        </row>
        <row r="116">
          <cell r="L116" t="str">
            <v>N</v>
          </cell>
        </row>
        <row r="117">
          <cell r="L117" t="str">
            <v>N</v>
          </cell>
        </row>
        <row r="118">
          <cell r="L118" t="str">
            <v>N</v>
          </cell>
        </row>
        <row r="119">
          <cell r="L119" t="str">
            <v>N</v>
          </cell>
        </row>
        <row r="120">
          <cell r="L120" t="str">
            <v>N</v>
          </cell>
        </row>
        <row r="121">
          <cell r="L121" t="str">
            <v>N</v>
          </cell>
        </row>
        <row r="122">
          <cell r="L122" t="str">
            <v>N</v>
          </cell>
        </row>
        <row r="123">
          <cell r="L123" t="str">
            <v>N</v>
          </cell>
        </row>
        <row r="124">
          <cell r="L124" t="str">
            <v>N</v>
          </cell>
        </row>
        <row r="125">
          <cell r="L125" t="str">
            <v>N</v>
          </cell>
        </row>
        <row r="126">
          <cell r="L126" t="str">
            <v>N</v>
          </cell>
        </row>
        <row r="127">
          <cell r="L127" t="str">
            <v>N</v>
          </cell>
        </row>
        <row r="128">
          <cell r="L128" t="str">
            <v>N</v>
          </cell>
        </row>
        <row r="129">
          <cell r="L129" t="str">
            <v>N</v>
          </cell>
        </row>
        <row r="130">
          <cell r="L130" t="str">
            <v>N</v>
          </cell>
        </row>
        <row r="131">
          <cell r="L131" t="str">
            <v>N</v>
          </cell>
        </row>
        <row r="132">
          <cell r="L132" t="str">
            <v>N</v>
          </cell>
        </row>
        <row r="133">
          <cell r="L133" t="str">
            <v>N</v>
          </cell>
        </row>
        <row r="134">
          <cell r="L134" t="str">
            <v>N</v>
          </cell>
        </row>
        <row r="135">
          <cell r="L135" t="str">
            <v>N</v>
          </cell>
        </row>
        <row r="136">
          <cell r="L136" t="str">
            <v>N</v>
          </cell>
        </row>
        <row r="137">
          <cell r="L137" t="str">
            <v>N</v>
          </cell>
        </row>
        <row r="138">
          <cell r="L138" t="str">
            <v>N</v>
          </cell>
        </row>
        <row r="139">
          <cell r="L139" t="str">
            <v>N</v>
          </cell>
        </row>
        <row r="140">
          <cell r="L140" t="str">
            <v>N</v>
          </cell>
        </row>
        <row r="141">
          <cell r="L141" t="str">
            <v>N</v>
          </cell>
        </row>
        <row r="142">
          <cell r="L142" t="str">
            <v>N</v>
          </cell>
        </row>
        <row r="143">
          <cell r="L143" t="str">
            <v>N</v>
          </cell>
        </row>
        <row r="144">
          <cell r="L144" t="str">
            <v>N</v>
          </cell>
        </row>
        <row r="145">
          <cell r="L145" t="str">
            <v>N</v>
          </cell>
        </row>
        <row r="146">
          <cell r="L146" t="str">
            <v>N</v>
          </cell>
        </row>
        <row r="147">
          <cell r="L147" t="str">
            <v>N</v>
          </cell>
        </row>
        <row r="148">
          <cell r="L148" t="str">
            <v>N</v>
          </cell>
        </row>
        <row r="149">
          <cell r="L149" t="str">
            <v>N</v>
          </cell>
        </row>
        <row r="150">
          <cell r="L150" t="str">
            <v>N</v>
          </cell>
        </row>
        <row r="151">
          <cell r="L151" t="str">
            <v>N</v>
          </cell>
        </row>
        <row r="152">
          <cell r="L152" t="str">
            <v>N</v>
          </cell>
        </row>
        <row r="153">
          <cell r="L153" t="str">
            <v>N</v>
          </cell>
        </row>
        <row r="154">
          <cell r="L154" t="str">
            <v>N</v>
          </cell>
        </row>
        <row r="155">
          <cell r="L155" t="str">
            <v>N</v>
          </cell>
        </row>
        <row r="156">
          <cell r="L156" t="str">
            <v>N</v>
          </cell>
        </row>
        <row r="157">
          <cell r="L157" t="str">
            <v>N</v>
          </cell>
        </row>
        <row r="158">
          <cell r="L158" t="str">
            <v>N</v>
          </cell>
        </row>
        <row r="159">
          <cell r="L159" t="str">
            <v>N</v>
          </cell>
        </row>
        <row r="160">
          <cell r="L160" t="str">
            <v>N</v>
          </cell>
        </row>
        <row r="161">
          <cell r="L161" t="str">
            <v>N</v>
          </cell>
        </row>
        <row r="162">
          <cell r="L162" t="str">
            <v>N</v>
          </cell>
        </row>
        <row r="163">
          <cell r="L163" t="str">
            <v>N</v>
          </cell>
        </row>
        <row r="164">
          <cell r="L164" t="str">
            <v>N</v>
          </cell>
        </row>
        <row r="165">
          <cell r="L165" t="str">
            <v>N</v>
          </cell>
        </row>
        <row r="166">
          <cell r="L166" t="str">
            <v>N</v>
          </cell>
        </row>
        <row r="167">
          <cell r="L167" t="str">
            <v>N</v>
          </cell>
        </row>
        <row r="168">
          <cell r="L168" t="str">
            <v>N</v>
          </cell>
        </row>
        <row r="169">
          <cell r="L169" t="str">
            <v>N</v>
          </cell>
        </row>
        <row r="170">
          <cell r="L170" t="str">
            <v>N</v>
          </cell>
        </row>
        <row r="171">
          <cell r="L171" t="str">
            <v>N</v>
          </cell>
        </row>
        <row r="172">
          <cell r="L172" t="str">
            <v>N</v>
          </cell>
        </row>
        <row r="173">
          <cell r="L173" t="str">
            <v>N</v>
          </cell>
        </row>
        <row r="174">
          <cell r="L174" t="str">
            <v>N</v>
          </cell>
        </row>
        <row r="175">
          <cell r="L175" t="str">
            <v>N</v>
          </cell>
        </row>
        <row r="176">
          <cell r="L176" t="str">
            <v>N</v>
          </cell>
        </row>
        <row r="177">
          <cell r="L177" t="str">
            <v>N</v>
          </cell>
        </row>
        <row r="178">
          <cell r="L178" t="str">
            <v>N</v>
          </cell>
        </row>
        <row r="179">
          <cell r="L179" t="str">
            <v>N</v>
          </cell>
        </row>
        <row r="180">
          <cell r="L180" t="str">
            <v>N</v>
          </cell>
        </row>
        <row r="181">
          <cell r="L181" t="str">
            <v>N</v>
          </cell>
        </row>
        <row r="182">
          <cell r="L182" t="str">
            <v>N</v>
          </cell>
        </row>
        <row r="183">
          <cell r="L183" t="str">
            <v>N</v>
          </cell>
        </row>
        <row r="184">
          <cell r="L184" t="str">
            <v>N</v>
          </cell>
        </row>
        <row r="185">
          <cell r="L185" t="str">
            <v>N</v>
          </cell>
        </row>
        <row r="186">
          <cell r="L186" t="str">
            <v>N</v>
          </cell>
        </row>
        <row r="187">
          <cell r="L187" t="str">
            <v>N</v>
          </cell>
        </row>
        <row r="188">
          <cell r="L188" t="str">
            <v>N</v>
          </cell>
        </row>
        <row r="189">
          <cell r="L189" t="str">
            <v>N</v>
          </cell>
        </row>
        <row r="190">
          <cell r="L190" t="str">
            <v>N</v>
          </cell>
        </row>
        <row r="191">
          <cell r="L191" t="str">
            <v>N</v>
          </cell>
        </row>
        <row r="192">
          <cell r="L192" t="str">
            <v>N</v>
          </cell>
        </row>
        <row r="193">
          <cell r="L193" t="str">
            <v>N</v>
          </cell>
        </row>
        <row r="194">
          <cell r="L194" t="str">
            <v>N</v>
          </cell>
        </row>
        <row r="195">
          <cell r="L195" t="str">
            <v>N</v>
          </cell>
        </row>
        <row r="196">
          <cell r="L196" t="str">
            <v>N</v>
          </cell>
        </row>
        <row r="197">
          <cell r="L197" t="str">
            <v>N</v>
          </cell>
        </row>
        <row r="198">
          <cell r="L198" t="str">
            <v>N</v>
          </cell>
        </row>
        <row r="199">
          <cell r="L199" t="str">
            <v>N</v>
          </cell>
        </row>
        <row r="200">
          <cell r="L200" t="str">
            <v>N</v>
          </cell>
        </row>
        <row r="201">
          <cell r="L201" t="str">
            <v>N</v>
          </cell>
        </row>
        <row r="202">
          <cell r="L202" t="str">
            <v>N</v>
          </cell>
        </row>
        <row r="203">
          <cell r="L203" t="str">
            <v>N</v>
          </cell>
        </row>
        <row r="204">
          <cell r="L204" t="str">
            <v>N</v>
          </cell>
        </row>
        <row r="205">
          <cell r="L205" t="str">
            <v>N</v>
          </cell>
        </row>
        <row r="206">
          <cell r="L206" t="str">
            <v>N</v>
          </cell>
        </row>
        <row r="207">
          <cell r="L207" t="str">
            <v>N</v>
          </cell>
        </row>
        <row r="208">
          <cell r="L208" t="str">
            <v>N</v>
          </cell>
        </row>
        <row r="209">
          <cell r="L209" t="str">
            <v>N</v>
          </cell>
        </row>
        <row r="210">
          <cell r="L210" t="str">
            <v>N</v>
          </cell>
        </row>
        <row r="211">
          <cell r="L211" t="str">
            <v>N</v>
          </cell>
        </row>
        <row r="212">
          <cell r="L212" t="str">
            <v>N</v>
          </cell>
        </row>
        <row r="213">
          <cell r="L213" t="str">
            <v>N</v>
          </cell>
        </row>
        <row r="214">
          <cell r="L214" t="str">
            <v>N</v>
          </cell>
        </row>
        <row r="215">
          <cell r="L215" t="str">
            <v>N</v>
          </cell>
        </row>
        <row r="216">
          <cell r="L216" t="str">
            <v>N</v>
          </cell>
        </row>
        <row r="217">
          <cell r="L217" t="str">
            <v>N</v>
          </cell>
        </row>
        <row r="218">
          <cell r="L218" t="str">
            <v>N</v>
          </cell>
        </row>
        <row r="219">
          <cell r="L219" t="str">
            <v>N</v>
          </cell>
        </row>
        <row r="220">
          <cell r="L220" t="str">
            <v>N</v>
          </cell>
        </row>
        <row r="221">
          <cell r="L221" t="str">
            <v>N</v>
          </cell>
        </row>
        <row r="222">
          <cell r="L222" t="str">
            <v>N</v>
          </cell>
        </row>
        <row r="223">
          <cell r="L223" t="str">
            <v>N</v>
          </cell>
        </row>
        <row r="224">
          <cell r="L224" t="str">
            <v>N</v>
          </cell>
        </row>
        <row r="225">
          <cell r="L225" t="str">
            <v>N</v>
          </cell>
        </row>
        <row r="226">
          <cell r="L226" t="str">
            <v>N</v>
          </cell>
        </row>
        <row r="227">
          <cell r="L227" t="str">
            <v>N</v>
          </cell>
        </row>
        <row r="228">
          <cell r="L228" t="str">
            <v>N</v>
          </cell>
        </row>
        <row r="229">
          <cell r="L229" t="str">
            <v>N</v>
          </cell>
        </row>
        <row r="230">
          <cell r="L230" t="str">
            <v>N</v>
          </cell>
        </row>
        <row r="231">
          <cell r="L231" t="str">
            <v>N</v>
          </cell>
        </row>
        <row r="232">
          <cell r="L232" t="str">
            <v>N</v>
          </cell>
        </row>
        <row r="233">
          <cell r="L233" t="str">
            <v>N</v>
          </cell>
        </row>
        <row r="234">
          <cell r="L234" t="str">
            <v>N</v>
          </cell>
        </row>
        <row r="235">
          <cell r="L235" t="str">
            <v>N</v>
          </cell>
        </row>
        <row r="236">
          <cell r="L236" t="str">
            <v>N</v>
          </cell>
        </row>
        <row r="237">
          <cell r="L237" t="str">
            <v>N</v>
          </cell>
        </row>
        <row r="238">
          <cell r="L238" t="str">
            <v>N</v>
          </cell>
        </row>
        <row r="239">
          <cell r="L239" t="str">
            <v>N</v>
          </cell>
        </row>
        <row r="240">
          <cell r="L240" t="str">
            <v>N</v>
          </cell>
        </row>
        <row r="241">
          <cell r="L241" t="str">
            <v>N</v>
          </cell>
        </row>
        <row r="242">
          <cell r="L242" t="str">
            <v>N</v>
          </cell>
        </row>
        <row r="243">
          <cell r="L243" t="str">
            <v>N</v>
          </cell>
        </row>
        <row r="244">
          <cell r="L244" t="str">
            <v>N</v>
          </cell>
        </row>
        <row r="245">
          <cell r="L245" t="str">
            <v>N</v>
          </cell>
        </row>
        <row r="246">
          <cell r="L246" t="str">
            <v>N</v>
          </cell>
        </row>
        <row r="247">
          <cell r="L247" t="str">
            <v>N</v>
          </cell>
        </row>
        <row r="248">
          <cell r="L248" t="str">
            <v>N</v>
          </cell>
        </row>
        <row r="249">
          <cell r="L249" t="str">
            <v>N</v>
          </cell>
        </row>
        <row r="250">
          <cell r="L250" t="str">
            <v>N</v>
          </cell>
        </row>
        <row r="251">
          <cell r="L251" t="str">
            <v>N</v>
          </cell>
        </row>
        <row r="252">
          <cell r="L252" t="str">
            <v>N</v>
          </cell>
        </row>
        <row r="253">
          <cell r="L253" t="str">
            <v>N</v>
          </cell>
        </row>
        <row r="254">
          <cell r="L254" t="str">
            <v>N</v>
          </cell>
        </row>
        <row r="255">
          <cell r="L255" t="str">
            <v>N</v>
          </cell>
        </row>
        <row r="256">
          <cell r="L256" t="str">
            <v>N</v>
          </cell>
        </row>
        <row r="257">
          <cell r="L257" t="str">
            <v>N</v>
          </cell>
        </row>
        <row r="258">
          <cell r="L258" t="str">
            <v>N</v>
          </cell>
        </row>
        <row r="259">
          <cell r="L259" t="str">
            <v>N</v>
          </cell>
        </row>
        <row r="260">
          <cell r="L260" t="str">
            <v>N</v>
          </cell>
        </row>
        <row r="261">
          <cell r="L261" t="str">
            <v>N</v>
          </cell>
        </row>
        <row r="262">
          <cell r="L262" t="str">
            <v>N</v>
          </cell>
        </row>
        <row r="263">
          <cell r="L263" t="str">
            <v>N</v>
          </cell>
        </row>
        <row r="264">
          <cell r="L264" t="str">
            <v>N</v>
          </cell>
        </row>
        <row r="265">
          <cell r="L265" t="str">
            <v>N</v>
          </cell>
        </row>
        <row r="266">
          <cell r="L266" t="str">
            <v>N</v>
          </cell>
        </row>
        <row r="267">
          <cell r="L267" t="str">
            <v>N</v>
          </cell>
        </row>
        <row r="268">
          <cell r="L268" t="str">
            <v>N</v>
          </cell>
        </row>
        <row r="269">
          <cell r="L269" t="str">
            <v>N</v>
          </cell>
        </row>
        <row r="270">
          <cell r="L270" t="str">
            <v>N</v>
          </cell>
        </row>
        <row r="271">
          <cell r="L271" t="str">
            <v>N</v>
          </cell>
        </row>
        <row r="272">
          <cell r="L272" t="str">
            <v>N</v>
          </cell>
        </row>
        <row r="273">
          <cell r="L273" t="str">
            <v>N</v>
          </cell>
        </row>
        <row r="274">
          <cell r="L274" t="str">
            <v>N</v>
          </cell>
        </row>
        <row r="275">
          <cell r="L275" t="str">
            <v>N</v>
          </cell>
        </row>
        <row r="276">
          <cell r="L276" t="str">
            <v>N</v>
          </cell>
        </row>
        <row r="277">
          <cell r="L277" t="str">
            <v>N</v>
          </cell>
        </row>
        <row r="278">
          <cell r="L278" t="str">
            <v>N</v>
          </cell>
        </row>
        <row r="279">
          <cell r="L279" t="str">
            <v>N</v>
          </cell>
        </row>
        <row r="280">
          <cell r="L280" t="str">
            <v>N</v>
          </cell>
        </row>
        <row r="281">
          <cell r="L281" t="str">
            <v>N</v>
          </cell>
        </row>
        <row r="282">
          <cell r="L282" t="str">
            <v>N</v>
          </cell>
        </row>
        <row r="283">
          <cell r="L283" t="str">
            <v>N</v>
          </cell>
        </row>
        <row r="284">
          <cell r="L284" t="str">
            <v>N</v>
          </cell>
        </row>
        <row r="285">
          <cell r="L285" t="str">
            <v>N</v>
          </cell>
        </row>
        <row r="286">
          <cell r="L286" t="str">
            <v>N</v>
          </cell>
        </row>
        <row r="287">
          <cell r="L287" t="str">
            <v>N</v>
          </cell>
        </row>
        <row r="288">
          <cell r="L288" t="str">
            <v>N</v>
          </cell>
        </row>
        <row r="289">
          <cell r="L289" t="str">
            <v>N</v>
          </cell>
        </row>
        <row r="290">
          <cell r="L290" t="str">
            <v>N</v>
          </cell>
        </row>
        <row r="291">
          <cell r="L291" t="str">
            <v>N</v>
          </cell>
        </row>
        <row r="292">
          <cell r="L292" t="str">
            <v>N</v>
          </cell>
        </row>
        <row r="293">
          <cell r="L293" t="str">
            <v>N</v>
          </cell>
        </row>
        <row r="294">
          <cell r="L294" t="str">
            <v>N</v>
          </cell>
        </row>
        <row r="295">
          <cell r="L295" t="str">
            <v>N</v>
          </cell>
        </row>
        <row r="296">
          <cell r="L296" t="str">
            <v>N</v>
          </cell>
        </row>
        <row r="297">
          <cell r="L297" t="str">
            <v>N</v>
          </cell>
        </row>
        <row r="298">
          <cell r="L298" t="str">
            <v>N</v>
          </cell>
        </row>
        <row r="299">
          <cell r="L299" t="str">
            <v>N</v>
          </cell>
        </row>
        <row r="300">
          <cell r="L300" t="str">
            <v>N</v>
          </cell>
        </row>
        <row r="301">
          <cell r="L301" t="str">
            <v>N</v>
          </cell>
        </row>
        <row r="302">
          <cell r="L302" t="str">
            <v>N</v>
          </cell>
        </row>
        <row r="303">
          <cell r="L303" t="str">
            <v>N</v>
          </cell>
        </row>
        <row r="304">
          <cell r="L304" t="str">
            <v>N</v>
          </cell>
        </row>
        <row r="305">
          <cell r="L305" t="str">
            <v>N</v>
          </cell>
        </row>
        <row r="306">
          <cell r="L306" t="str">
            <v>N</v>
          </cell>
        </row>
        <row r="307">
          <cell r="L307" t="str">
            <v>N</v>
          </cell>
        </row>
        <row r="308">
          <cell r="L308" t="str">
            <v>N</v>
          </cell>
        </row>
        <row r="309">
          <cell r="L309" t="str">
            <v>N</v>
          </cell>
        </row>
        <row r="310">
          <cell r="L310" t="str">
            <v>N</v>
          </cell>
        </row>
        <row r="311">
          <cell r="L311" t="str">
            <v>N</v>
          </cell>
        </row>
        <row r="312">
          <cell r="L312" t="str">
            <v>N</v>
          </cell>
        </row>
        <row r="313">
          <cell r="L313" t="str">
            <v>N</v>
          </cell>
        </row>
        <row r="314">
          <cell r="L314" t="str">
            <v>N</v>
          </cell>
        </row>
        <row r="315">
          <cell r="L315" t="str">
            <v>N</v>
          </cell>
        </row>
        <row r="316">
          <cell r="L316" t="str">
            <v>N</v>
          </cell>
        </row>
        <row r="317">
          <cell r="L317" t="str">
            <v>N</v>
          </cell>
        </row>
        <row r="318">
          <cell r="L318" t="str">
            <v>N</v>
          </cell>
        </row>
        <row r="319">
          <cell r="L319" t="str">
            <v>N</v>
          </cell>
        </row>
        <row r="320">
          <cell r="L320" t="str">
            <v>N</v>
          </cell>
        </row>
        <row r="321">
          <cell r="L321" t="str">
            <v>N</v>
          </cell>
        </row>
        <row r="322">
          <cell r="L322" t="str">
            <v>N</v>
          </cell>
        </row>
        <row r="323">
          <cell r="L323" t="str">
            <v>N</v>
          </cell>
        </row>
        <row r="324">
          <cell r="L324" t="str">
            <v>N</v>
          </cell>
        </row>
        <row r="325">
          <cell r="L325" t="str">
            <v>N</v>
          </cell>
        </row>
        <row r="326">
          <cell r="L326" t="str">
            <v>N</v>
          </cell>
        </row>
        <row r="327">
          <cell r="L327" t="str">
            <v>N</v>
          </cell>
        </row>
        <row r="328">
          <cell r="L328" t="str">
            <v>N</v>
          </cell>
        </row>
        <row r="329">
          <cell r="L329" t="str">
            <v>N</v>
          </cell>
        </row>
        <row r="330">
          <cell r="L330" t="str">
            <v>N</v>
          </cell>
        </row>
        <row r="331">
          <cell r="L331" t="str">
            <v>N</v>
          </cell>
        </row>
        <row r="332">
          <cell r="L332" t="str">
            <v>N</v>
          </cell>
        </row>
        <row r="333">
          <cell r="L333" t="str">
            <v>N</v>
          </cell>
        </row>
        <row r="334">
          <cell r="L334" t="str">
            <v>N</v>
          </cell>
        </row>
        <row r="335">
          <cell r="L335" t="str">
            <v>N</v>
          </cell>
        </row>
        <row r="336">
          <cell r="L336" t="str">
            <v>N</v>
          </cell>
        </row>
        <row r="337">
          <cell r="L337" t="str">
            <v>N</v>
          </cell>
        </row>
        <row r="338">
          <cell r="L338" t="str">
            <v>N</v>
          </cell>
        </row>
        <row r="339">
          <cell r="L339" t="str">
            <v>N</v>
          </cell>
        </row>
        <row r="340">
          <cell r="L340" t="str">
            <v>N</v>
          </cell>
        </row>
        <row r="341">
          <cell r="L341" t="str">
            <v>N</v>
          </cell>
        </row>
        <row r="342">
          <cell r="L342" t="str">
            <v>N</v>
          </cell>
        </row>
        <row r="343">
          <cell r="L343" t="str">
            <v>N</v>
          </cell>
        </row>
        <row r="344">
          <cell r="L344" t="str">
            <v>N</v>
          </cell>
        </row>
        <row r="345">
          <cell r="L345" t="str">
            <v>N</v>
          </cell>
        </row>
        <row r="346">
          <cell r="L346" t="str">
            <v>N</v>
          </cell>
        </row>
        <row r="347">
          <cell r="L347" t="str">
            <v>N</v>
          </cell>
        </row>
        <row r="348">
          <cell r="L348" t="str">
            <v>N</v>
          </cell>
        </row>
        <row r="349">
          <cell r="L349" t="str">
            <v>N</v>
          </cell>
        </row>
        <row r="350">
          <cell r="L350" t="str">
            <v>N</v>
          </cell>
        </row>
        <row r="351">
          <cell r="L351" t="str">
            <v>N</v>
          </cell>
        </row>
        <row r="352">
          <cell r="L352" t="str">
            <v>N</v>
          </cell>
        </row>
        <row r="353">
          <cell r="L353" t="str">
            <v>N</v>
          </cell>
        </row>
        <row r="354">
          <cell r="L354" t="str">
            <v>N</v>
          </cell>
        </row>
        <row r="355">
          <cell r="L355" t="str">
            <v>N</v>
          </cell>
        </row>
        <row r="356">
          <cell r="L356" t="str">
            <v>N</v>
          </cell>
        </row>
        <row r="357">
          <cell r="L357" t="str">
            <v>N</v>
          </cell>
        </row>
        <row r="358">
          <cell r="L358" t="str">
            <v>N</v>
          </cell>
        </row>
        <row r="359">
          <cell r="L359" t="str">
            <v>N</v>
          </cell>
        </row>
        <row r="360">
          <cell r="L360" t="str">
            <v>N</v>
          </cell>
        </row>
        <row r="361">
          <cell r="L361" t="str">
            <v>N</v>
          </cell>
        </row>
        <row r="362">
          <cell r="L362" t="str">
            <v>N</v>
          </cell>
        </row>
        <row r="363">
          <cell r="L363" t="str">
            <v>N</v>
          </cell>
        </row>
        <row r="364">
          <cell r="L364" t="str">
            <v>N</v>
          </cell>
        </row>
        <row r="365">
          <cell r="L365" t="str">
            <v>N</v>
          </cell>
        </row>
        <row r="366">
          <cell r="L366" t="str">
            <v>N</v>
          </cell>
        </row>
        <row r="367">
          <cell r="L367" t="str">
            <v>N</v>
          </cell>
        </row>
        <row r="368">
          <cell r="L368" t="str">
            <v>N</v>
          </cell>
        </row>
        <row r="369">
          <cell r="L369" t="str">
            <v>N</v>
          </cell>
        </row>
        <row r="370">
          <cell r="L370" t="str">
            <v>N</v>
          </cell>
        </row>
        <row r="371">
          <cell r="L371" t="str">
            <v>N</v>
          </cell>
        </row>
        <row r="372">
          <cell r="L372" t="str">
            <v>N</v>
          </cell>
        </row>
        <row r="373">
          <cell r="L373" t="str">
            <v>N</v>
          </cell>
        </row>
        <row r="374">
          <cell r="L374" t="str">
            <v>N</v>
          </cell>
        </row>
        <row r="375">
          <cell r="L375" t="str">
            <v>N</v>
          </cell>
        </row>
        <row r="376">
          <cell r="L376" t="str">
            <v>N</v>
          </cell>
        </row>
        <row r="377">
          <cell r="L377" t="str">
            <v>N</v>
          </cell>
        </row>
        <row r="378">
          <cell r="L378" t="str">
            <v>N</v>
          </cell>
        </row>
        <row r="379">
          <cell r="L379" t="str">
            <v>N</v>
          </cell>
        </row>
        <row r="380">
          <cell r="L380" t="str">
            <v>N</v>
          </cell>
        </row>
        <row r="381">
          <cell r="L381" t="str">
            <v>N</v>
          </cell>
        </row>
        <row r="382">
          <cell r="L382" t="str">
            <v>N</v>
          </cell>
        </row>
        <row r="383">
          <cell r="L383" t="str">
            <v>N</v>
          </cell>
        </row>
        <row r="384">
          <cell r="L384" t="str">
            <v>N</v>
          </cell>
        </row>
        <row r="385">
          <cell r="L385" t="str">
            <v>N</v>
          </cell>
        </row>
        <row r="386">
          <cell r="L386" t="str">
            <v>N</v>
          </cell>
        </row>
        <row r="387">
          <cell r="L387" t="str">
            <v>N</v>
          </cell>
        </row>
        <row r="388">
          <cell r="L388" t="str">
            <v>N</v>
          </cell>
        </row>
        <row r="389">
          <cell r="L389" t="str">
            <v>N</v>
          </cell>
        </row>
        <row r="390">
          <cell r="L390" t="str">
            <v>N</v>
          </cell>
        </row>
        <row r="391">
          <cell r="L391" t="str">
            <v>N</v>
          </cell>
        </row>
        <row r="392">
          <cell r="L392" t="str">
            <v>N</v>
          </cell>
        </row>
        <row r="393">
          <cell r="L393" t="str">
            <v>N</v>
          </cell>
        </row>
        <row r="394">
          <cell r="L394" t="str">
            <v>N</v>
          </cell>
        </row>
        <row r="395">
          <cell r="L395" t="str">
            <v>N</v>
          </cell>
        </row>
        <row r="396">
          <cell r="L396" t="str">
            <v>N</v>
          </cell>
        </row>
        <row r="397">
          <cell r="L397" t="str">
            <v>N</v>
          </cell>
        </row>
        <row r="398">
          <cell r="L398" t="str">
            <v>N</v>
          </cell>
        </row>
        <row r="399">
          <cell r="L399" t="str">
            <v>N</v>
          </cell>
        </row>
        <row r="400">
          <cell r="L400" t="str">
            <v>N</v>
          </cell>
        </row>
        <row r="401">
          <cell r="L401" t="str">
            <v>N</v>
          </cell>
        </row>
        <row r="402">
          <cell r="L402" t="str">
            <v>N</v>
          </cell>
        </row>
        <row r="403">
          <cell r="L403" t="str">
            <v>N</v>
          </cell>
        </row>
        <row r="404">
          <cell r="L404" t="str">
            <v>N</v>
          </cell>
        </row>
        <row r="405">
          <cell r="L405" t="str">
            <v>N</v>
          </cell>
        </row>
        <row r="406">
          <cell r="L406" t="str">
            <v>N</v>
          </cell>
        </row>
        <row r="407">
          <cell r="L407" t="str">
            <v>N</v>
          </cell>
        </row>
        <row r="408">
          <cell r="L408" t="str">
            <v>N</v>
          </cell>
        </row>
        <row r="409">
          <cell r="L409" t="str">
            <v>N</v>
          </cell>
        </row>
        <row r="410">
          <cell r="L410" t="str">
            <v>N</v>
          </cell>
        </row>
        <row r="411">
          <cell r="L411" t="str">
            <v>N</v>
          </cell>
        </row>
        <row r="412">
          <cell r="L412" t="str">
            <v>N</v>
          </cell>
        </row>
        <row r="413">
          <cell r="L413" t="str">
            <v>N</v>
          </cell>
        </row>
        <row r="414">
          <cell r="L414" t="str">
            <v>N</v>
          </cell>
        </row>
        <row r="415">
          <cell r="L415" t="str">
            <v>N</v>
          </cell>
        </row>
        <row r="416">
          <cell r="L416" t="str">
            <v>N</v>
          </cell>
        </row>
        <row r="417">
          <cell r="L417" t="str">
            <v>N</v>
          </cell>
        </row>
        <row r="418">
          <cell r="L418" t="str">
            <v>N</v>
          </cell>
        </row>
        <row r="419">
          <cell r="L419" t="str">
            <v>N</v>
          </cell>
        </row>
        <row r="420">
          <cell r="L420" t="str">
            <v>N</v>
          </cell>
        </row>
        <row r="421">
          <cell r="L421" t="str">
            <v>N</v>
          </cell>
        </row>
        <row r="422">
          <cell r="L422" t="str">
            <v>N</v>
          </cell>
        </row>
        <row r="423">
          <cell r="L423" t="str">
            <v>N</v>
          </cell>
        </row>
        <row r="424">
          <cell r="L424" t="str">
            <v>N</v>
          </cell>
        </row>
        <row r="425">
          <cell r="L425" t="str">
            <v>N</v>
          </cell>
        </row>
        <row r="426">
          <cell r="L426" t="str">
            <v>N</v>
          </cell>
        </row>
        <row r="427">
          <cell r="L427" t="str">
            <v>N</v>
          </cell>
        </row>
        <row r="428">
          <cell r="L428" t="str">
            <v>N</v>
          </cell>
        </row>
        <row r="429">
          <cell r="L429" t="str">
            <v>N</v>
          </cell>
        </row>
        <row r="430">
          <cell r="L430" t="str">
            <v>N</v>
          </cell>
        </row>
        <row r="431">
          <cell r="L431" t="str">
            <v>N</v>
          </cell>
        </row>
        <row r="432">
          <cell r="L432" t="str">
            <v>N</v>
          </cell>
        </row>
        <row r="433">
          <cell r="L433" t="str">
            <v>N</v>
          </cell>
        </row>
        <row r="434">
          <cell r="L434" t="str">
            <v>N</v>
          </cell>
        </row>
        <row r="435">
          <cell r="L435" t="str">
            <v>N</v>
          </cell>
        </row>
        <row r="436">
          <cell r="L436" t="str">
            <v>N</v>
          </cell>
        </row>
        <row r="437">
          <cell r="L437" t="str">
            <v>N</v>
          </cell>
        </row>
        <row r="438">
          <cell r="L438" t="str">
            <v>N</v>
          </cell>
        </row>
        <row r="439">
          <cell r="L439" t="str">
            <v>N</v>
          </cell>
        </row>
        <row r="440">
          <cell r="L440" t="str">
            <v>N</v>
          </cell>
        </row>
        <row r="441">
          <cell r="L441" t="str">
            <v>N</v>
          </cell>
        </row>
        <row r="442">
          <cell r="L442" t="str">
            <v>N</v>
          </cell>
        </row>
        <row r="443">
          <cell r="L443" t="str">
            <v>N</v>
          </cell>
        </row>
        <row r="444">
          <cell r="L444" t="str">
            <v>N</v>
          </cell>
        </row>
        <row r="445">
          <cell r="L445" t="str">
            <v>N</v>
          </cell>
        </row>
        <row r="446">
          <cell r="L446" t="str">
            <v>N</v>
          </cell>
        </row>
        <row r="447">
          <cell r="L447" t="str">
            <v>N</v>
          </cell>
        </row>
        <row r="448">
          <cell r="L448" t="str">
            <v>N</v>
          </cell>
        </row>
        <row r="449">
          <cell r="L449" t="str">
            <v>N</v>
          </cell>
        </row>
        <row r="450">
          <cell r="L450" t="str">
            <v>N</v>
          </cell>
        </row>
        <row r="451">
          <cell r="L451" t="str">
            <v>N</v>
          </cell>
        </row>
        <row r="452">
          <cell r="L452" t="str">
            <v>N</v>
          </cell>
        </row>
        <row r="453">
          <cell r="L453" t="str">
            <v>N</v>
          </cell>
        </row>
        <row r="454">
          <cell r="L454" t="str">
            <v>N</v>
          </cell>
        </row>
        <row r="455">
          <cell r="L455" t="str">
            <v>N</v>
          </cell>
        </row>
        <row r="456">
          <cell r="L456" t="str">
            <v>N</v>
          </cell>
        </row>
        <row r="457">
          <cell r="L457" t="str">
            <v>N</v>
          </cell>
        </row>
        <row r="458">
          <cell r="L458" t="str">
            <v>N</v>
          </cell>
        </row>
        <row r="459">
          <cell r="L459" t="str">
            <v>N</v>
          </cell>
        </row>
        <row r="460">
          <cell r="L460" t="str">
            <v>N</v>
          </cell>
        </row>
        <row r="461">
          <cell r="L461" t="str">
            <v>N</v>
          </cell>
        </row>
        <row r="462">
          <cell r="L462" t="str">
            <v>N</v>
          </cell>
        </row>
        <row r="463">
          <cell r="L463" t="str">
            <v>N</v>
          </cell>
        </row>
        <row r="464">
          <cell r="L464" t="str">
            <v>N</v>
          </cell>
        </row>
        <row r="465">
          <cell r="L465" t="str">
            <v>N</v>
          </cell>
        </row>
        <row r="466">
          <cell r="L466" t="str">
            <v>N</v>
          </cell>
        </row>
        <row r="467">
          <cell r="L467" t="str">
            <v>N</v>
          </cell>
        </row>
        <row r="468">
          <cell r="L468" t="str">
            <v>N</v>
          </cell>
        </row>
        <row r="469">
          <cell r="L469" t="str">
            <v>N</v>
          </cell>
        </row>
        <row r="470">
          <cell r="L470" t="str">
            <v>N</v>
          </cell>
        </row>
        <row r="471">
          <cell r="L471" t="str">
            <v>N</v>
          </cell>
        </row>
        <row r="472">
          <cell r="L472" t="str">
            <v>N</v>
          </cell>
        </row>
        <row r="473">
          <cell r="L473" t="str">
            <v>N</v>
          </cell>
        </row>
        <row r="474">
          <cell r="L474" t="str">
            <v>N</v>
          </cell>
        </row>
        <row r="475">
          <cell r="L475" t="str">
            <v>N</v>
          </cell>
        </row>
        <row r="476">
          <cell r="L476" t="str">
            <v>N</v>
          </cell>
        </row>
        <row r="477">
          <cell r="L477" t="str">
            <v>N</v>
          </cell>
        </row>
        <row r="478">
          <cell r="L478" t="str">
            <v>N</v>
          </cell>
        </row>
        <row r="479">
          <cell r="L479" t="str">
            <v>N</v>
          </cell>
        </row>
        <row r="480">
          <cell r="L480" t="str">
            <v>N</v>
          </cell>
        </row>
        <row r="481">
          <cell r="L481" t="str">
            <v>N</v>
          </cell>
        </row>
        <row r="482">
          <cell r="L482" t="str">
            <v>N</v>
          </cell>
        </row>
        <row r="483">
          <cell r="L483" t="str">
            <v>N</v>
          </cell>
        </row>
        <row r="484">
          <cell r="L484" t="str">
            <v>N</v>
          </cell>
        </row>
        <row r="485">
          <cell r="L485" t="str">
            <v>N</v>
          </cell>
        </row>
        <row r="486">
          <cell r="L486" t="str">
            <v>N</v>
          </cell>
        </row>
        <row r="487">
          <cell r="L487" t="str">
            <v>N</v>
          </cell>
        </row>
        <row r="488">
          <cell r="L488" t="str">
            <v>N</v>
          </cell>
        </row>
        <row r="489">
          <cell r="L489" t="str">
            <v>N</v>
          </cell>
        </row>
        <row r="490">
          <cell r="L490" t="str">
            <v>N</v>
          </cell>
        </row>
        <row r="491">
          <cell r="L491" t="str">
            <v>N</v>
          </cell>
        </row>
        <row r="492">
          <cell r="L492" t="str">
            <v>N</v>
          </cell>
        </row>
        <row r="493">
          <cell r="L493" t="str">
            <v>N</v>
          </cell>
        </row>
        <row r="494">
          <cell r="L494" t="str">
            <v>N</v>
          </cell>
        </row>
        <row r="495">
          <cell r="L495" t="str">
            <v>N</v>
          </cell>
        </row>
        <row r="496">
          <cell r="L496" t="str">
            <v>N</v>
          </cell>
        </row>
        <row r="497">
          <cell r="L497" t="str">
            <v>N</v>
          </cell>
        </row>
        <row r="498">
          <cell r="L498" t="str">
            <v>N</v>
          </cell>
        </row>
        <row r="499">
          <cell r="L499" t="str">
            <v>N</v>
          </cell>
        </row>
        <row r="500">
          <cell r="L500" t="str">
            <v>N</v>
          </cell>
        </row>
        <row r="501">
          <cell r="L501" t="str">
            <v>N</v>
          </cell>
        </row>
        <row r="502">
          <cell r="L502" t="str">
            <v>N</v>
          </cell>
        </row>
        <row r="503">
          <cell r="L503" t="str">
            <v>N</v>
          </cell>
        </row>
        <row r="504">
          <cell r="L504" t="str">
            <v>N</v>
          </cell>
        </row>
        <row r="505">
          <cell r="L505" t="str">
            <v>N</v>
          </cell>
        </row>
        <row r="506">
          <cell r="L506" t="str">
            <v>N</v>
          </cell>
        </row>
        <row r="507">
          <cell r="L507" t="str">
            <v>N</v>
          </cell>
        </row>
        <row r="508">
          <cell r="L508" t="str">
            <v>N</v>
          </cell>
        </row>
        <row r="509">
          <cell r="L509" t="str">
            <v>N</v>
          </cell>
        </row>
        <row r="510">
          <cell r="L510" t="str">
            <v>N</v>
          </cell>
        </row>
        <row r="511">
          <cell r="L511" t="str">
            <v>N</v>
          </cell>
        </row>
        <row r="512">
          <cell r="L512" t="str">
            <v>N</v>
          </cell>
        </row>
        <row r="513">
          <cell r="L513" t="str">
            <v>N</v>
          </cell>
        </row>
        <row r="514">
          <cell r="L514" t="str">
            <v>N</v>
          </cell>
        </row>
        <row r="515">
          <cell r="L515" t="str">
            <v>N</v>
          </cell>
        </row>
      </sheetData>
      <sheetData sheetId="1"/>
      <sheetData sheetId="2"/>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xpenses claim form"/>
      <sheetName val=" Lookup sheet (shared)"/>
      <sheetName val="Alloc Bands"/>
      <sheetName val="Cost Centres"/>
      <sheetName val="Emplyee data as at Aug 2011"/>
      <sheetName val="Sheet1"/>
    </sheetNames>
    <sheetDataSet>
      <sheetData sheetId="0"/>
      <sheetData sheetId="1">
        <row r="3">
          <cell r="A3" t="str">
            <v>Category</v>
          </cell>
          <cell r="B3" t="str">
            <v>Sub-category</v>
          </cell>
          <cell r="C3" t="str">
            <v>Description of cost item (for PO)</v>
          </cell>
          <cell r="D3" t="str">
            <v>Sub-category1</v>
          </cell>
          <cell r="E3" t="str">
            <v>GL Description</v>
          </cell>
          <cell r="F3" t="str">
            <v>PIES GL Code</v>
          </cell>
          <cell r="G3" t="str">
            <v xml:space="preserve"> UED</v>
          </cell>
          <cell r="H3" t="str">
            <v xml:space="preserve"> MGH</v>
          </cell>
          <cell r="I3" t="str">
            <v>CC Description</v>
          </cell>
          <cell r="J3" t="str">
            <v>Allocation basis</v>
          </cell>
        </row>
        <row r="4">
          <cell r="A4" t="str">
            <v>Shared non-staff</v>
          </cell>
          <cell r="B4" t="str">
            <v>Accommodation</v>
          </cell>
          <cell r="C4" t="str">
            <v>Cleaning (72780)</v>
          </cell>
          <cell r="D4" t="str">
            <v>PIES (Shared)</v>
          </cell>
          <cell r="E4" t="str">
            <v>Cleaning &amp; Waste Removal</v>
          </cell>
          <cell r="F4">
            <v>72780</v>
          </cell>
          <cell r="G4">
            <v>3210</v>
          </cell>
          <cell r="H4" t="str">
            <v>4210</v>
          </cell>
          <cell r="I4" t="str">
            <v>Administration - EDPR</v>
          </cell>
          <cell r="J4" t="str">
            <v>FTE total</v>
          </cell>
        </row>
        <row r="5">
          <cell r="A5" t="str">
            <v>Shared staff related</v>
          </cell>
          <cell r="B5" t="str">
            <v>Conferences &amp; Seminars</v>
          </cell>
          <cell r="C5" t="str">
            <v>Conferences &amp; Seminars (company wide) (73665)</v>
          </cell>
          <cell r="D5" t="str">
            <v>PIES (Shared)</v>
          </cell>
          <cell r="E5" t="str">
            <v>Conferences &amp; Seminars</v>
          </cell>
          <cell r="F5">
            <v>73665</v>
          </cell>
          <cell r="G5">
            <v>3080</v>
          </cell>
          <cell r="H5">
            <v>4080</v>
          </cell>
          <cell r="I5" t="str">
            <v>HR &amp; Org Development - EDPR</v>
          </cell>
          <cell r="J5" t="str">
            <v>FTE total</v>
          </cell>
        </row>
        <row r="6">
          <cell r="A6" t="str">
            <v>Shared staff related</v>
          </cell>
          <cell r="B6" t="str">
            <v>Conferences &amp; Seminars</v>
          </cell>
          <cell r="C6" t="str">
            <v>Conferences &amp; Seminars (individual) (73665)</v>
          </cell>
          <cell r="D6" t="str">
            <v>PIES (Shared)</v>
          </cell>
          <cell r="E6" t="str">
            <v>Conferences &amp; Seminars</v>
          </cell>
          <cell r="F6">
            <v>73665</v>
          </cell>
          <cell r="G6" t="str">
            <v>user select</v>
          </cell>
          <cell r="H6" t="str">
            <v>user select</v>
          </cell>
          <cell r="I6" t="str">
            <v>user select</v>
          </cell>
          <cell r="J6" t="str">
            <v>FTE indiv</v>
          </cell>
        </row>
        <row r="7">
          <cell r="A7" t="str">
            <v>Shared staff related</v>
          </cell>
          <cell r="B7" t="str">
            <v>Entertainment</v>
          </cell>
          <cell r="C7" t="str">
            <v>Entertainment deductible (company-wide) (72720)</v>
          </cell>
          <cell r="D7" t="str">
            <v>PIES (Shared)</v>
          </cell>
          <cell r="E7" t="str">
            <v>Entertainment deductible</v>
          </cell>
          <cell r="F7">
            <v>72720</v>
          </cell>
          <cell r="G7">
            <v>3080</v>
          </cell>
          <cell r="H7">
            <v>4080</v>
          </cell>
          <cell r="I7" t="str">
            <v>HR &amp; Org Development - EDPR</v>
          </cell>
          <cell r="J7" t="str">
            <v>FTE total</v>
          </cell>
        </row>
        <row r="8">
          <cell r="A8" t="str">
            <v>Shared staff related</v>
          </cell>
          <cell r="B8" t="str">
            <v>Entertainment</v>
          </cell>
          <cell r="C8" t="str">
            <v>Entertainment deductible (departmental) (72720)</v>
          </cell>
          <cell r="D8" t="str">
            <v>PIES (Shared)</v>
          </cell>
          <cell r="E8" t="str">
            <v>Entertainment deductible</v>
          </cell>
          <cell r="F8">
            <v>72720</v>
          </cell>
          <cell r="G8" t="str">
            <v>user select</v>
          </cell>
          <cell r="H8" t="str">
            <v>user select</v>
          </cell>
          <cell r="I8" t="str">
            <v>user select</v>
          </cell>
          <cell r="J8" t="str">
            <v>GM estimate</v>
          </cell>
        </row>
        <row r="9">
          <cell r="A9" t="str">
            <v>Shared staff related</v>
          </cell>
          <cell r="B9" t="str">
            <v>Entertainment</v>
          </cell>
          <cell r="C9" t="str">
            <v>Entertainment FBTable (company-wide) (72725)</v>
          </cell>
          <cell r="D9" t="str">
            <v>PIES (Shared)</v>
          </cell>
          <cell r="E9" t="str">
            <v>Entertainment Deductible FBT</v>
          </cell>
          <cell r="F9">
            <v>72725</v>
          </cell>
          <cell r="G9">
            <v>3080</v>
          </cell>
          <cell r="H9">
            <v>4080</v>
          </cell>
          <cell r="I9" t="str">
            <v>HR &amp; Org Development - EDPR</v>
          </cell>
          <cell r="J9" t="str">
            <v>FTE total</v>
          </cell>
        </row>
        <row r="10">
          <cell r="A10" t="str">
            <v>Shared staff related</v>
          </cell>
          <cell r="B10" t="str">
            <v>Entertainment</v>
          </cell>
          <cell r="C10" t="str">
            <v>Entertainment FBTable (departmental) (72725)</v>
          </cell>
          <cell r="D10" t="str">
            <v>PIES (Shared)</v>
          </cell>
          <cell r="E10" t="str">
            <v>Entertainment Deductible FBT</v>
          </cell>
          <cell r="F10">
            <v>72725</v>
          </cell>
          <cell r="G10" t="str">
            <v>user select</v>
          </cell>
          <cell r="H10" t="str">
            <v>user select</v>
          </cell>
          <cell r="I10" t="str">
            <v>user select</v>
          </cell>
          <cell r="J10" t="str">
            <v>GM estimate</v>
          </cell>
        </row>
        <row r="11">
          <cell r="A11" t="str">
            <v>Shared staff related</v>
          </cell>
          <cell r="B11" t="str">
            <v>Entertainment</v>
          </cell>
          <cell r="C11" t="str">
            <v>Entertainment non deductible (company-wide) (72730)</v>
          </cell>
          <cell r="D11" t="str">
            <v>PIES (Shared)</v>
          </cell>
          <cell r="E11" t="str">
            <v>Entertainment non deductible</v>
          </cell>
          <cell r="F11">
            <v>72730</v>
          </cell>
          <cell r="G11">
            <v>3080</v>
          </cell>
          <cell r="H11">
            <v>4080</v>
          </cell>
          <cell r="I11" t="str">
            <v>HR &amp; Org Development - EDPR</v>
          </cell>
          <cell r="J11" t="str">
            <v>FTE total</v>
          </cell>
        </row>
        <row r="12">
          <cell r="A12" t="str">
            <v>Shared staff related</v>
          </cell>
          <cell r="B12" t="str">
            <v>Entertainment</v>
          </cell>
          <cell r="C12" t="str">
            <v>Entertainment non deductible (departmental) (72730)</v>
          </cell>
          <cell r="D12" t="str">
            <v>PIES (Shared)</v>
          </cell>
          <cell r="E12" t="str">
            <v>Entertainment non deductible</v>
          </cell>
          <cell r="F12">
            <v>72730</v>
          </cell>
          <cell r="G12" t="str">
            <v>user select</v>
          </cell>
          <cell r="H12" t="str">
            <v>user select</v>
          </cell>
          <cell r="I12" t="str">
            <v>user select</v>
          </cell>
          <cell r="J12" t="str">
            <v>GM estimate</v>
          </cell>
        </row>
        <row r="13">
          <cell r="A13" t="str">
            <v>Shared non-staff</v>
          </cell>
          <cell r="B13" t="str">
            <v>Accommodation</v>
          </cell>
          <cell r="C13" t="str">
            <v>Furniture &amp; fittings (expensed) (72070)</v>
          </cell>
          <cell r="D13" t="str">
            <v>PIES (Shared)</v>
          </cell>
          <cell r="E13" t="str">
            <v>Furniture and Fittings Purchases</v>
          </cell>
          <cell r="F13">
            <v>72070</v>
          </cell>
          <cell r="G13">
            <v>3210</v>
          </cell>
          <cell r="H13" t="str">
            <v>4210</v>
          </cell>
          <cell r="I13" t="str">
            <v>Administration - EDPR</v>
          </cell>
          <cell r="J13" t="str">
            <v>FTE total</v>
          </cell>
        </row>
        <row r="14">
          <cell r="A14" t="str">
            <v>Shared staff related</v>
          </cell>
          <cell r="B14" t="str">
            <v>Travel</v>
          </cell>
          <cell r="C14" t="str">
            <v>Interstate travel &amp; accom. (73682)</v>
          </cell>
          <cell r="D14" t="str">
            <v>PIES (Shared)</v>
          </cell>
          <cell r="E14" t="str">
            <v>Interstate Travel Accom &amp; Incidentals Employees</v>
          </cell>
          <cell r="F14">
            <v>73682</v>
          </cell>
          <cell r="G14" t="str">
            <v>user select</v>
          </cell>
          <cell r="H14" t="str">
            <v>user select</v>
          </cell>
          <cell r="I14" t="str">
            <v>user select</v>
          </cell>
          <cell r="J14" t="str">
            <v>FTE indiv</v>
          </cell>
        </row>
        <row r="15">
          <cell r="A15" t="str">
            <v>Shared staff related</v>
          </cell>
          <cell r="B15" t="str">
            <v>Travel</v>
          </cell>
          <cell r="C15" t="str">
            <v>Intrastate travel &amp; accom. (73680)</v>
          </cell>
          <cell r="D15" t="str">
            <v>PIES (Shared)</v>
          </cell>
          <cell r="E15" t="str">
            <v>Intra State Travel &amp; Incidentals (Employees)</v>
          </cell>
          <cell r="F15">
            <v>73680</v>
          </cell>
          <cell r="G15" t="str">
            <v>user select</v>
          </cell>
          <cell r="H15" t="str">
            <v>user select</v>
          </cell>
          <cell r="I15" t="str">
            <v>user select</v>
          </cell>
          <cell r="J15" t="str">
            <v>FTE indiv</v>
          </cell>
        </row>
        <row r="16">
          <cell r="A16" t="str">
            <v>Shared non-staff</v>
          </cell>
          <cell r="B16" t="str">
            <v>Communication Costs</v>
          </cell>
          <cell r="C16" t="str">
            <v>Mobile charges (72160)</v>
          </cell>
          <cell r="D16" t="str">
            <v>PIES (Shared)</v>
          </cell>
          <cell r="E16" t="str">
            <v>Mobile charges</v>
          </cell>
          <cell r="F16">
            <v>72160</v>
          </cell>
          <cell r="G16" t="str">
            <v>user select</v>
          </cell>
          <cell r="H16" t="str">
            <v>user select</v>
          </cell>
          <cell r="I16" t="str">
            <v>user select</v>
          </cell>
          <cell r="J16" t="str">
            <v>FTE indiv</v>
          </cell>
        </row>
        <row r="17">
          <cell r="A17" t="str">
            <v>Shared non-staff</v>
          </cell>
          <cell r="B17" t="str">
            <v>IT Minor Infrastructure</v>
          </cell>
          <cell r="C17" t="str">
            <v>Office equipment (expensed) (72064)</v>
          </cell>
          <cell r="D17" t="str">
            <v>PIES (Shared)</v>
          </cell>
          <cell r="E17" t="str">
            <v>Office Equipment Purchases</v>
          </cell>
          <cell r="F17">
            <v>72064</v>
          </cell>
          <cell r="G17">
            <v>3210</v>
          </cell>
          <cell r="H17" t="str">
            <v>4210</v>
          </cell>
          <cell r="I17" t="str">
            <v>Administration - EDPR</v>
          </cell>
          <cell r="J17" t="str">
            <v>FTE total</v>
          </cell>
        </row>
        <row r="18">
          <cell r="A18" t="str">
            <v>Shared non-staff</v>
          </cell>
          <cell r="B18" t="str">
            <v>Consumables</v>
          </cell>
          <cell r="C18" t="str">
            <v>Office supplies &amp; stationery (73300)</v>
          </cell>
          <cell r="D18" t="str">
            <v>PIES (Shared)</v>
          </cell>
          <cell r="E18" t="str">
            <v>Office Supplies and Expenses</v>
          </cell>
          <cell r="F18">
            <v>73300</v>
          </cell>
          <cell r="G18">
            <v>3210</v>
          </cell>
          <cell r="H18" t="str">
            <v>4210</v>
          </cell>
          <cell r="I18" t="str">
            <v>Administration - EDPR</v>
          </cell>
          <cell r="J18" t="str">
            <v>FTE total</v>
          </cell>
        </row>
        <row r="19">
          <cell r="A19" t="str">
            <v>Shared non-staff</v>
          </cell>
          <cell r="B19" t="str">
            <v>Other costs (kitchen)</v>
          </cell>
          <cell r="C19" t="str">
            <v>Other costs (kitchen) (73300)</v>
          </cell>
          <cell r="D19" t="str">
            <v>PIES (Shared)</v>
          </cell>
          <cell r="E19" t="str">
            <v>Office Supplies and Expenses</v>
          </cell>
          <cell r="F19">
            <v>73300</v>
          </cell>
          <cell r="G19">
            <v>3210</v>
          </cell>
          <cell r="H19" t="str">
            <v>4210</v>
          </cell>
          <cell r="I19" t="str">
            <v>Administration - EDPR</v>
          </cell>
          <cell r="J19" t="str">
            <v>FTE total</v>
          </cell>
        </row>
        <row r="20">
          <cell r="A20" t="str">
            <v>Shared non-staff</v>
          </cell>
          <cell r="B20" t="str">
            <v>IT Minor Infrastructure</v>
          </cell>
          <cell r="C20" t="str">
            <v>Other hardware expensed (screens, keyboards, cables etc) (72964)</v>
          </cell>
          <cell r="D20" t="str">
            <v>PIES (Shared)</v>
          </cell>
          <cell r="E20" t="str">
            <v>IT Hardware Consumables Expense</v>
          </cell>
          <cell r="F20">
            <v>72964</v>
          </cell>
          <cell r="G20">
            <v>3210</v>
          </cell>
          <cell r="H20" t="str">
            <v>4210</v>
          </cell>
          <cell r="I20" t="str">
            <v>Administration - EDPR</v>
          </cell>
          <cell r="J20" t="str">
            <v>FTE total</v>
          </cell>
        </row>
        <row r="21">
          <cell r="A21" t="str">
            <v>Shared staff related</v>
          </cell>
          <cell r="B21" t="str">
            <v>Travel</v>
          </cell>
          <cell r="C21" t="str">
            <v>Overseas travel &amp; accom. (73684)</v>
          </cell>
          <cell r="D21" t="str">
            <v>PIES (Shared)</v>
          </cell>
          <cell r="E21" t="str">
            <v>Overseas Travel Accom &amp; Incidentals (Employee)</v>
          </cell>
          <cell r="F21">
            <v>73684</v>
          </cell>
          <cell r="G21" t="str">
            <v>user select</v>
          </cell>
          <cell r="H21" t="str">
            <v>user select</v>
          </cell>
          <cell r="I21" t="str">
            <v>user select</v>
          </cell>
          <cell r="J21" t="str">
            <v>FTE indiv</v>
          </cell>
        </row>
        <row r="22">
          <cell r="A22" t="str">
            <v>Shared staff related</v>
          </cell>
          <cell r="B22" t="str">
            <v>Personal development &amp; training (individual)</v>
          </cell>
          <cell r="C22" t="str">
            <v>Personal development &amp; training (individual) (73660)</v>
          </cell>
          <cell r="D22" t="str">
            <v>PIES (Shared)</v>
          </cell>
          <cell r="E22" t="str">
            <v>Personnel Development &amp; Training</v>
          </cell>
          <cell r="F22">
            <v>73660</v>
          </cell>
          <cell r="G22" t="str">
            <v>user select</v>
          </cell>
          <cell r="H22" t="str">
            <v>user select</v>
          </cell>
          <cell r="I22" t="str">
            <v>user select</v>
          </cell>
          <cell r="J22" t="str">
            <v>FTE indiv</v>
          </cell>
        </row>
        <row r="23">
          <cell r="A23" t="str">
            <v>Shared non-staff</v>
          </cell>
          <cell r="B23" t="str">
            <v>Communication Costs</v>
          </cell>
          <cell r="C23" t="str">
            <v>Postage (73385)</v>
          </cell>
          <cell r="D23" t="str">
            <v>PIES (Shared)</v>
          </cell>
          <cell r="E23" t="str">
            <v>Postage</v>
          </cell>
          <cell r="F23">
            <v>73385</v>
          </cell>
          <cell r="G23">
            <v>3210</v>
          </cell>
          <cell r="H23" t="str">
            <v>4210</v>
          </cell>
          <cell r="I23" t="str">
            <v>Administration - EDPR</v>
          </cell>
          <cell r="J23" t="str">
            <v>FTE total</v>
          </cell>
        </row>
        <row r="24">
          <cell r="A24" t="str">
            <v>Shared non-staff</v>
          </cell>
          <cell r="B24" t="str">
            <v>IT Minor Infrastructure</v>
          </cell>
          <cell r="C24" t="str">
            <v>Printer &amp; printer consumables (72958)</v>
          </cell>
          <cell r="D24" t="str">
            <v>PIES (Shared)</v>
          </cell>
          <cell r="E24" t="str">
            <v>IT Hardware Printers and Peripherals</v>
          </cell>
          <cell r="F24">
            <v>72958</v>
          </cell>
          <cell r="G24">
            <v>3210</v>
          </cell>
          <cell r="H24" t="str">
            <v>4210</v>
          </cell>
          <cell r="I24" t="str">
            <v>Administration - EDPR</v>
          </cell>
          <cell r="J24" t="str">
            <v>FTE total</v>
          </cell>
        </row>
        <row r="25">
          <cell r="A25" t="str">
            <v>Shared non-staff</v>
          </cell>
          <cell r="B25" t="str">
            <v>Recruitment &amp; Relocation costs</v>
          </cell>
          <cell r="C25" t="str">
            <v>Relocation &amp; Recruitment costs    (72850)</v>
          </cell>
          <cell r="D25" t="str">
            <v>UED</v>
          </cell>
          <cell r="E25" t="str">
            <v>Recruitment Costs</v>
          </cell>
          <cell r="F25">
            <v>72850</v>
          </cell>
          <cell r="G25">
            <v>3080</v>
          </cell>
          <cell r="H25">
            <v>4080</v>
          </cell>
          <cell r="I25" t="str">
            <v>HR &amp; Org Development - EDPR</v>
          </cell>
          <cell r="J25" t="str">
            <v>FTE indiv</v>
          </cell>
        </row>
        <row r="26">
          <cell r="A26" t="str">
            <v>Shared non-staff</v>
          </cell>
          <cell r="B26" t="str">
            <v>IT Minor Infrastructure</v>
          </cell>
          <cell r="C26" t="str">
            <v>Software (72908)</v>
          </cell>
          <cell r="D26" t="str">
            <v>PIES (Shared)</v>
          </cell>
          <cell r="E26" t="str">
            <v>IT Software Licence/Rental</v>
          </cell>
          <cell r="F26">
            <v>72908</v>
          </cell>
          <cell r="G26">
            <v>3210</v>
          </cell>
          <cell r="H26" t="str">
            <v>4210</v>
          </cell>
          <cell r="I26" t="str">
            <v>Administration - EDPR</v>
          </cell>
          <cell r="J26" t="str">
            <v>FTE total</v>
          </cell>
        </row>
        <row r="27">
          <cell r="A27" t="str">
            <v>Shared non-staff</v>
          </cell>
          <cell r="B27" t="str">
            <v>Subscriptions &amp; Memberships (individual)</v>
          </cell>
          <cell r="C27" t="str">
            <v>Subscriptions &amp; memberships (individual) (73400)</v>
          </cell>
          <cell r="D27" t="str">
            <v>PIES (Shared)</v>
          </cell>
          <cell r="E27" t="str">
            <v>Subscriptions &amp; Memberships Tax Deductible</v>
          </cell>
          <cell r="F27">
            <v>73400</v>
          </cell>
          <cell r="G27" t="str">
            <v>user select</v>
          </cell>
          <cell r="H27" t="str">
            <v>user select</v>
          </cell>
          <cell r="I27" t="str">
            <v>user select</v>
          </cell>
          <cell r="J27" t="str">
            <v>FTE indiv</v>
          </cell>
        </row>
        <row r="28">
          <cell r="A28" t="str">
            <v>Shared non-staff</v>
          </cell>
          <cell r="B28" t="str">
            <v>Sundry Expense</v>
          </cell>
          <cell r="C28" t="str">
            <v>Sundry expenses (73750)</v>
          </cell>
          <cell r="D28" t="str">
            <v>PIES (Shared)</v>
          </cell>
          <cell r="E28" t="str">
            <v>Sundry Expense</v>
          </cell>
          <cell r="F28">
            <v>73750</v>
          </cell>
          <cell r="G28">
            <v>3210</v>
          </cell>
          <cell r="H28" t="str">
            <v>4210</v>
          </cell>
          <cell r="I28" t="str">
            <v>Administration - EDPR</v>
          </cell>
          <cell r="J28" t="str">
            <v>FTE total</v>
          </cell>
        </row>
        <row r="29">
          <cell r="A29" t="str">
            <v>Shared non-staff</v>
          </cell>
          <cell r="B29" t="str">
            <v>IT Minor Infrastructure</v>
          </cell>
          <cell r="C29" t="str">
            <v>Swipe cards (72964)</v>
          </cell>
          <cell r="D29" t="str">
            <v>PIES (Shared)</v>
          </cell>
          <cell r="E29" t="str">
            <v>IT Hardware Consumables Expense</v>
          </cell>
          <cell r="F29">
            <v>72964</v>
          </cell>
          <cell r="G29">
            <v>3210</v>
          </cell>
          <cell r="H29" t="str">
            <v>4210</v>
          </cell>
          <cell r="I29" t="str">
            <v>Administration - EDPR</v>
          </cell>
          <cell r="J29" t="str">
            <v>FTE total</v>
          </cell>
        </row>
        <row r="30">
          <cell r="A30" t="str">
            <v>Shared non-staff</v>
          </cell>
          <cell r="B30" t="str">
            <v>Workshops and Training costs - UED/Multinet company-wide</v>
          </cell>
          <cell r="C30" t="str">
            <v>Workshops &amp; training (company wide) (73660)</v>
          </cell>
          <cell r="D30" t="str">
            <v>PIES (Shared)</v>
          </cell>
          <cell r="E30" t="str">
            <v>Personnel Development &amp; Training</v>
          </cell>
          <cell r="F30">
            <v>73660</v>
          </cell>
          <cell r="G30">
            <v>3080</v>
          </cell>
          <cell r="H30">
            <v>4080</v>
          </cell>
          <cell r="I30" t="str">
            <v>HR &amp; Org Development - EDPR</v>
          </cell>
          <cell r="J30" t="str">
            <v>FTE total</v>
          </cell>
        </row>
      </sheetData>
      <sheetData sheetId="2">
        <row r="3">
          <cell r="B3" t="str">
            <v>Alloc 1</v>
          </cell>
          <cell r="C3">
            <v>1</v>
          </cell>
          <cell r="D3">
            <v>0</v>
          </cell>
        </row>
        <row r="4">
          <cell r="B4" t="str">
            <v>Alloc 2</v>
          </cell>
          <cell r="C4">
            <v>0</v>
          </cell>
          <cell r="D4">
            <v>1</v>
          </cell>
        </row>
        <row r="5">
          <cell r="B5" t="str">
            <v>Alloc 3</v>
          </cell>
          <cell r="C5">
            <v>0.75</v>
          </cell>
          <cell r="D5">
            <v>0.25</v>
          </cell>
        </row>
        <row r="6">
          <cell r="B6" t="str">
            <v>Alloc 4</v>
          </cell>
          <cell r="C6">
            <v>0.65</v>
          </cell>
          <cell r="D6">
            <v>0.35</v>
          </cell>
        </row>
        <row r="7">
          <cell r="B7" t="str">
            <v>Alloc 5</v>
          </cell>
          <cell r="C7">
            <v>0.62</v>
          </cell>
          <cell r="D7">
            <v>0.38</v>
          </cell>
        </row>
        <row r="8">
          <cell r="B8" t="str">
            <v>Alloc 6</v>
          </cell>
          <cell r="C8">
            <v>0.5</v>
          </cell>
          <cell r="D8">
            <v>0.5</v>
          </cell>
        </row>
        <row r="9">
          <cell r="B9" t="str">
            <v>Alloc 7</v>
          </cell>
          <cell r="C9">
            <v>0.85599999999999998</v>
          </cell>
          <cell r="D9">
            <v>0.14399999999999999</v>
          </cell>
        </row>
        <row r="10">
          <cell r="B10" t="str">
            <v>Alloc 8</v>
          </cell>
          <cell r="C10">
            <v>0.67</v>
          </cell>
          <cell r="D10">
            <v>0.33</v>
          </cell>
        </row>
        <row r="11">
          <cell r="B11" t="str">
            <v>Alloc 9</v>
          </cell>
          <cell r="C11">
            <v>0.76</v>
          </cell>
          <cell r="D11">
            <v>0.24</v>
          </cell>
        </row>
        <row r="12">
          <cell r="B12" t="str">
            <v>Alloc 10</v>
          </cell>
          <cell r="C12">
            <v>0.7</v>
          </cell>
          <cell r="D12">
            <v>0.3</v>
          </cell>
        </row>
        <row r="13">
          <cell r="B13" t="str">
            <v>blank</v>
          </cell>
        </row>
        <row r="14">
          <cell r="B14" t="str">
            <v>blank</v>
          </cell>
        </row>
        <row r="15">
          <cell r="B15" t="str">
            <v>blank</v>
          </cell>
        </row>
        <row r="16">
          <cell r="B16" t="str">
            <v>blank</v>
          </cell>
        </row>
        <row r="17">
          <cell r="B17" t="str">
            <v>blank</v>
          </cell>
        </row>
        <row r="18">
          <cell r="B18" t="str">
            <v>blank</v>
          </cell>
        </row>
        <row r="19">
          <cell r="B19" t="str">
            <v>blank</v>
          </cell>
        </row>
        <row r="20">
          <cell r="B20" t="str">
            <v>blank</v>
          </cell>
        </row>
        <row r="21">
          <cell r="B21" t="str">
            <v>blank</v>
          </cell>
        </row>
        <row r="22">
          <cell r="B22" t="str">
            <v>blank</v>
          </cell>
        </row>
        <row r="23">
          <cell r="B23" t="str">
            <v>blank</v>
          </cell>
        </row>
      </sheetData>
      <sheetData sheetId="3">
        <row r="8">
          <cell r="A8" t="str">
            <v>CEO Office</v>
          </cell>
          <cell r="B8" t="str">
            <v>CEO Office</v>
          </cell>
          <cell r="C8">
            <v>1000</v>
          </cell>
          <cell r="D8" t="str">
            <v>2000</v>
          </cell>
          <cell r="E8">
            <v>3000</v>
          </cell>
          <cell r="F8" t="str">
            <v>4000</v>
          </cell>
          <cell r="G8" t="str">
            <v>CEO Office - EDPR</v>
          </cell>
          <cell r="H8" t="str">
            <v>CEO Office - GAAR</v>
          </cell>
        </row>
        <row r="9">
          <cell r="A9" t="str">
            <v>Internal Audit</v>
          </cell>
          <cell r="B9" t="str">
            <v>CEO Office</v>
          </cell>
          <cell r="C9">
            <v>1010</v>
          </cell>
          <cell r="D9" t="str">
            <v>2010</v>
          </cell>
          <cell r="E9">
            <v>3010</v>
          </cell>
          <cell r="F9" t="str">
            <v>4010</v>
          </cell>
          <cell r="G9" t="str">
            <v>Internal Audit - EDPR</v>
          </cell>
          <cell r="H9" t="str">
            <v>Internal Audit - GAAR</v>
          </cell>
        </row>
        <row r="10">
          <cell r="A10" t="str">
            <v>Communcations, Media &amp; Corporate Affairs</v>
          </cell>
          <cell r="B10" t="str">
            <v>CEO Office</v>
          </cell>
          <cell r="C10">
            <v>1030</v>
          </cell>
          <cell r="D10" t="str">
            <v>2030</v>
          </cell>
          <cell r="E10">
            <v>3030</v>
          </cell>
          <cell r="F10" t="str">
            <v>4030</v>
          </cell>
          <cell r="G10" t="str">
            <v>Communcations, Media &amp; Corporate Affairs - EDPR</v>
          </cell>
          <cell r="H10" t="str">
            <v>Communcations, Media &amp; Corporate Affairs - GAAR</v>
          </cell>
        </row>
        <row r="11">
          <cell r="A11" t="str">
            <v>HR &amp; Org Development</v>
          </cell>
          <cell r="B11" t="str">
            <v>CEO Office</v>
          </cell>
          <cell r="C11">
            <v>1080</v>
          </cell>
          <cell r="D11" t="str">
            <v>2080</v>
          </cell>
          <cell r="E11">
            <v>3080</v>
          </cell>
          <cell r="F11" t="str">
            <v>4080</v>
          </cell>
          <cell r="G11" t="str">
            <v>HR &amp; Org Development - EDPR</v>
          </cell>
          <cell r="H11" t="str">
            <v>HR &amp; Org Development - GAAR</v>
          </cell>
        </row>
        <row r="12">
          <cell r="A12" t="str">
            <v>Strategy &amp; Bus Development</v>
          </cell>
          <cell r="B12" t="str">
            <v>CEO Office</v>
          </cell>
          <cell r="C12">
            <v>1090</v>
          </cell>
          <cell r="D12" t="str">
            <v>2090</v>
          </cell>
          <cell r="E12">
            <v>3090</v>
          </cell>
          <cell r="F12" t="str">
            <v>4090</v>
          </cell>
          <cell r="G12" t="str">
            <v>Strategy &amp; Bus Development - EDPR</v>
          </cell>
          <cell r="H12" t="str">
            <v>Strategy &amp; Bus Development - GAAR</v>
          </cell>
        </row>
        <row r="13">
          <cell r="A13" t="str">
            <v>Project 7-11</v>
          </cell>
          <cell r="B13" t="str">
            <v>CEO Office</v>
          </cell>
          <cell r="C13">
            <v>1711</v>
          </cell>
          <cell r="D13" t="str">
            <v>n/a</v>
          </cell>
          <cell r="E13">
            <v>3711</v>
          </cell>
          <cell r="F13" t="str">
            <v>n/a</v>
          </cell>
          <cell r="G13" t="str">
            <v>Project 7-11</v>
          </cell>
        </row>
        <row r="14">
          <cell r="A14" t="str">
            <v>Project 7-13</v>
          </cell>
          <cell r="B14" t="str">
            <v>CEO Office</v>
          </cell>
          <cell r="C14" t="str">
            <v>n/a</v>
          </cell>
          <cell r="D14">
            <v>2713</v>
          </cell>
          <cell r="E14" t="str">
            <v>n/a</v>
          </cell>
          <cell r="F14" t="str">
            <v>4713</v>
          </cell>
          <cell r="H14" t="str">
            <v>Project 7-13</v>
          </cell>
        </row>
        <row r="15">
          <cell r="A15" t="str">
            <v>Commercial BAU</v>
          </cell>
          <cell r="B15" t="str">
            <v>Commercial Group</v>
          </cell>
          <cell r="C15">
            <v>1100</v>
          </cell>
          <cell r="D15" t="str">
            <v>2100</v>
          </cell>
          <cell r="E15">
            <v>3100</v>
          </cell>
          <cell r="F15" t="str">
            <v>4100</v>
          </cell>
          <cell r="G15" t="str">
            <v>Commercial BAU - EDPR</v>
          </cell>
          <cell r="H15" t="str">
            <v>Commercial BAU - GAAR</v>
          </cell>
        </row>
        <row r="16">
          <cell r="A16" t="str">
            <v>Commercial Projects</v>
          </cell>
          <cell r="B16" t="str">
            <v>Commercial Group</v>
          </cell>
          <cell r="C16">
            <v>1110</v>
          </cell>
          <cell r="D16" t="str">
            <v>2110</v>
          </cell>
          <cell r="E16">
            <v>3110</v>
          </cell>
          <cell r="F16" t="str">
            <v>4110</v>
          </cell>
          <cell r="G16" t="str">
            <v>Commercial Projects - EDPR</v>
          </cell>
          <cell r="H16" t="str">
            <v>Commercial Projects - GAAR</v>
          </cell>
        </row>
        <row r="17">
          <cell r="A17" t="str">
            <v>Finance</v>
          </cell>
          <cell r="B17" t="str">
            <v>Finance &amp; Admin</v>
          </cell>
          <cell r="C17">
            <v>1200</v>
          </cell>
          <cell r="D17" t="str">
            <v>2200</v>
          </cell>
          <cell r="E17">
            <v>3200</v>
          </cell>
          <cell r="F17" t="str">
            <v>4200</v>
          </cell>
          <cell r="G17" t="str">
            <v>Finance - EDPR</v>
          </cell>
          <cell r="H17" t="str">
            <v>Finance - GAAR</v>
          </cell>
        </row>
        <row r="18">
          <cell r="A18" t="str">
            <v>Administration</v>
          </cell>
          <cell r="B18" t="str">
            <v>Finance &amp; Admin</v>
          </cell>
          <cell r="C18">
            <v>1210</v>
          </cell>
          <cell r="D18" t="str">
            <v>2210</v>
          </cell>
          <cell r="E18">
            <v>3210</v>
          </cell>
          <cell r="F18" t="str">
            <v>4210</v>
          </cell>
          <cell r="G18" t="str">
            <v>Administration - EDPR</v>
          </cell>
          <cell r="H18" t="str">
            <v>Administration - GAAR</v>
          </cell>
        </row>
        <row r="19">
          <cell r="A19" t="str">
            <v>OMSA Capex Clearing</v>
          </cell>
          <cell r="C19">
            <v>1245</v>
          </cell>
          <cell r="D19" t="str">
            <v>xx</v>
          </cell>
          <cell r="E19">
            <v>3245</v>
          </cell>
          <cell r="F19" t="str">
            <v>xx</v>
          </cell>
          <cell r="G19" t="str">
            <v>OMSA Capex Clearing</v>
          </cell>
        </row>
        <row r="20">
          <cell r="A20" t="str">
            <v>OMSA Opex Clearing</v>
          </cell>
          <cell r="C20">
            <v>1250</v>
          </cell>
          <cell r="D20" t="str">
            <v>xx</v>
          </cell>
          <cell r="E20">
            <v>3250</v>
          </cell>
          <cell r="F20" t="str">
            <v>xx</v>
          </cell>
          <cell r="G20" t="str">
            <v>OMSA Opex Clearing</v>
          </cell>
        </row>
        <row r="21">
          <cell r="A21" t="str">
            <v>Information Tech</v>
          </cell>
          <cell r="B21" t="str">
            <v>IT</v>
          </cell>
          <cell r="C21">
            <v>1300</v>
          </cell>
          <cell r="D21" t="str">
            <v>2300</v>
          </cell>
          <cell r="E21">
            <v>3300</v>
          </cell>
          <cell r="F21" t="str">
            <v>4300</v>
          </cell>
          <cell r="G21" t="str">
            <v>Information Tech - EDPR</v>
          </cell>
          <cell r="H21" t="str">
            <v>Information Tech - GAAR</v>
          </cell>
        </row>
        <row r="22">
          <cell r="A22" t="str">
            <v>COO incl. C&amp;E,H&amp;S,Risk</v>
          </cell>
          <cell r="B22" t="str">
            <v>Operations</v>
          </cell>
          <cell r="C22">
            <v>1400</v>
          </cell>
          <cell r="D22" t="str">
            <v>2400</v>
          </cell>
          <cell r="E22">
            <v>3400</v>
          </cell>
          <cell r="F22" t="str">
            <v>4400</v>
          </cell>
          <cell r="G22" t="str">
            <v>COO incl. C&amp;E,H&amp;S,Risk - EDPR</v>
          </cell>
          <cell r="H22" t="str">
            <v>COO incl. C&amp;E,H&amp;S,Risk - GAAR</v>
          </cell>
        </row>
        <row r="23">
          <cell r="A23" t="str">
            <v>Network Intel. &amp; Devel.</v>
          </cell>
          <cell r="B23" t="str">
            <v>Operations</v>
          </cell>
          <cell r="C23">
            <v>1410</v>
          </cell>
          <cell r="D23" t="str">
            <v>2410</v>
          </cell>
          <cell r="E23">
            <v>3410</v>
          </cell>
          <cell r="F23" t="str">
            <v>4410</v>
          </cell>
          <cell r="G23" t="str">
            <v>Network Intel. &amp; Devel. - EDPR</v>
          </cell>
          <cell r="H23" t="str">
            <v>Network Intel. &amp; Devel. - GAAR</v>
          </cell>
        </row>
        <row r="24">
          <cell r="A24" t="str">
            <v>Service Delivey North</v>
          </cell>
          <cell r="B24" t="str">
            <v>Operations</v>
          </cell>
          <cell r="C24">
            <v>1420</v>
          </cell>
          <cell r="D24" t="str">
            <v>2420</v>
          </cell>
          <cell r="E24">
            <v>3420</v>
          </cell>
          <cell r="F24" t="str">
            <v>4420</v>
          </cell>
          <cell r="G24" t="str">
            <v>Service Delivey North - EDPR</v>
          </cell>
          <cell r="H24" t="str">
            <v>Service Delivey North - GAAR</v>
          </cell>
        </row>
        <row r="25">
          <cell r="A25" t="str">
            <v>Service Delivey South</v>
          </cell>
          <cell r="B25" t="str">
            <v>Operations</v>
          </cell>
          <cell r="C25">
            <v>1430</v>
          </cell>
          <cell r="D25" t="str">
            <v>2430</v>
          </cell>
          <cell r="E25">
            <v>3430</v>
          </cell>
          <cell r="F25" t="str">
            <v>4430</v>
          </cell>
          <cell r="G25" t="str">
            <v>Service Delivey South - EDPR</v>
          </cell>
          <cell r="H25" t="str">
            <v>Service Delivey South - GAAR</v>
          </cell>
        </row>
        <row r="26">
          <cell r="A26" t="str">
            <v>CMS incl. NCC</v>
          </cell>
          <cell r="B26" t="str">
            <v>Operations</v>
          </cell>
          <cell r="C26">
            <v>1440</v>
          </cell>
          <cell r="D26" t="str">
            <v>2440</v>
          </cell>
          <cell r="E26">
            <v>3440</v>
          </cell>
          <cell r="F26" t="str">
            <v>4440</v>
          </cell>
          <cell r="G26" t="str">
            <v>CMS incl. NCC - EDPR</v>
          </cell>
          <cell r="H26" t="str">
            <v>CMS incl. NCC - GAAR</v>
          </cell>
        </row>
        <row r="27">
          <cell r="A27" t="str">
            <v>Gas Asset Mgt</v>
          </cell>
          <cell r="B27" t="str">
            <v>Operations</v>
          </cell>
          <cell r="C27">
            <v>1450</v>
          </cell>
          <cell r="D27" t="str">
            <v>2450</v>
          </cell>
          <cell r="E27">
            <v>3450</v>
          </cell>
          <cell r="F27" t="str">
            <v>4450</v>
          </cell>
          <cell r="G27" t="str">
            <v>Gas Asset Mgt - EDPR</v>
          </cell>
          <cell r="H27" t="str">
            <v>Gas Asset Mgt - GAAR</v>
          </cell>
        </row>
        <row r="28">
          <cell r="A28" t="str">
            <v>Project South Gippsland</v>
          </cell>
          <cell r="B28" t="str">
            <v>Operations</v>
          </cell>
          <cell r="C28" t="str">
            <v>xx</v>
          </cell>
          <cell r="D28">
            <v>2900</v>
          </cell>
          <cell r="E28" t="str">
            <v>xx</v>
          </cell>
          <cell r="F28" t="str">
            <v>4900</v>
          </cell>
          <cell r="H28" t="str">
            <v>Project South Gippsland</v>
          </cell>
        </row>
        <row r="29">
          <cell r="A29" t="str">
            <v>Regulatory Price Review</v>
          </cell>
          <cell r="B29" t="str">
            <v>Regulatory Services</v>
          </cell>
          <cell r="C29">
            <v>1500</v>
          </cell>
          <cell r="D29" t="str">
            <v>2500</v>
          </cell>
          <cell r="E29">
            <v>3500</v>
          </cell>
          <cell r="F29" t="str">
            <v>4500</v>
          </cell>
          <cell r="G29" t="str">
            <v>Regulatory Price Review - EDPR</v>
          </cell>
          <cell r="H29" t="str">
            <v>Regulatory Price Review - GAAR</v>
          </cell>
        </row>
        <row r="30">
          <cell r="A30" t="str">
            <v>Regulatory Non-Price Review</v>
          </cell>
          <cell r="B30" t="str">
            <v>Regulatory Services</v>
          </cell>
          <cell r="C30">
            <v>1510</v>
          </cell>
          <cell r="D30" t="str">
            <v>2510</v>
          </cell>
          <cell r="E30">
            <v>3510</v>
          </cell>
          <cell r="F30" t="str">
            <v>4510</v>
          </cell>
          <cell r="G30" t="str">
            <v>Regulatory Non-Price Review - EDPR</v>
          </cell>
          <cell r="H30" t="str">
            <v>Regulatory Non-Price Review - GAAR</v>
          </cell>
        </row>
      </sheetData>
      <sheetData sheetId="4"/>
      <sheetData sheetId="5"/>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gt;100k"/>
      <sheetName val="Report"/>
      <sheetName val="table"/>
      <sheetName val="WBS elements table"/>
      <sheetName val="Project Identifier"/>
      <sheetName val="Jun YTD"/>
      <sheetName val="May Invoice"/>
      <sheetName val="Actual Invoice"/>
      <sheetName val="GAS&gt;100000"/>
      <sheetName val="Credit - Static"/>
      <sheetName val="DATA"/>
      <sheetName val="SPN"/>
      <sheetName val="ST Group Financials"/>
    </sheetNames>
    <sheetDataSet>
      <sheetData sheetId="0" refreshError="1"/>
      <sheetData sheetId="1" refreshError="1"/>
      <sheetData sheetId="2" refreshError="1"/>
      <sheetData sheetId="3" refreshError="1"/>
      <sheetData sheetId="4" refreshError="1"/>
      <sheetData sheetId="5" refreshError="1">
        <row r="2">
          <cell r="E2">
            <v>0</v>
          </cell>
          <cell r="G2">
            <v>6000</v>
          </cell>
        </row>
        <row r="3">
          <cell r="E3" t="str">
            <v>2004MNG-CW-002</v>
          </cell>
          <cell r="G3">
            <v>2442</v>
          </cell>
        </row>
        <row r="4">
          <cell r="E4" t="str">
            <v>2004MNG-CW-002</v>
          </cell>
          <cell r="G4">
            <v>2219</v>
          </cell>
        </row>
        <row r="5">
          <cell r="E5" t="str">
            <v>2004MNG-CR-006</v>
          </cell>
          <cell r="G5">
            <v>4995</v>
          </cell>
        </row>
        <row r="6">
          <cell r="E6" t="str">
            <v>2004MNG-CW-002</v>
          </cell>
          <cell r="G6">
            <v>10293</v>
          </cell>
        </row>
        <row r="7">
          <cell r="E7" t="str">
            <v>2004MNG-CA-001</v>
          </cell>
          <cell r="G7">
            <v>-3684</v>
          </cell>
        </row>
        <row r="8">
          <cell r="E8" t="str">
            <v>2004MNG-CR-006</v>
          </cell>
          <cell r="G8">
            <v>1153</v>
          </cell>
        </row>
        <row r="9">
          <cell r="E9" t="e">
            <v>#N/A</v>
          </cell>
          <cell r="G9">
            <v>33000</v>
          </cell>
        </row>
        <row r="10">
          <cell r="E10" t="str">
            <v>2004MNG-CA-001</v>
          </cell>
          <cell r="G10">
            <v>-7500</v>
          </cell>
        </row>
        <row r="11">
          <cell r="E11" t="str">
            <v>2004MNG-CF-004,002</v>
          </cell>
          <cell r="G11">
            <v>-5966</v>
          </cell>
        </row>
        <row r="12">
          <cell r="E12" t="str">
            <v>2004MNG-RG-001</v>
          </cell>
          <cell r="G12">
            <v>0</v>
          </cell>
        </row>
        <row r="13">
          <cell r="E13" t="str">
            <v>2004MNG-CA-001</v>
          </cell>
          <cell r="G13">
            <v>23343</v>
          </cell>
        </row>
        <row r="14">
          <cell r="E14" t="str">
            <v>2004MNG-CW-002</v>
          </cell>
          <cell r="G14">
            <v>12497</v>
          </cell>
        </row>
        <row r="15">
          <cell r="E15" t="str">
            <v>2004MNG-CA-001</v>
          </cell>
          <cell r="G15">
            <v>63743</v>
          </cell>
        </row>
        <row r="16">
          <cell r="E16" t="str">
            <v>2004MNG-CR-006</v>
          </cell>
          <cell r="G16">
            <v>6508</v>
          </cell>
        </row>
        <row r="17">
          <cell r="E17" t="str">
            <v>2004MNG-CA-001</v>
          </cell>
          <cell r="G17">
            <v>22415</v>
          </cell>
        </row>
        <row r="18">
          <cell r="E18" t="str">
            <v>2004MNG-CF-004,002</v>
          </cell>
          <cell r="G18">
            <v>0</v>
          </cell>
        </row>
        <row r="19">
          <cell r="E19" t="str">
            <v>2004MNG-CR-006</v>
          </cell>
          <cell r="G19">
            <v>-16650</v>
          </cell>
        </row>
        <row r="20">
          <cell r="E20" t="str">
            <v>2004MNG-CW-002</v>
          </cell>
          <cell r="G20">
            <v>9590</v>
          </cell>
        </row>
        <row r="21">
          <cell r="E21" t="str">
            <v>2004MNG-CW-002</v>
          </cell>
          <cell r="G21">
            <v>2263</v>
          </cell>
        </row>
        <row r="22">
          <cell r="E22" t="str">
            <v>2004MNG-CW-002</v>
          </cell>
          <cell r="G22">
            <v>12784</v>
          </cell>
        </row>
        <row r="23">
          <cell r="E23" t="str">
            <v>2004MNG-CR-006</v>
          </cell>
          <cell r="G23">
            <v>12332</v>
          </cell>
        </row>
        <row r="24">
          <cell r="E24" t="str">
            <v>2004MNG-DR-001</v>
          </cell>
          <cell r="G24">
            <v>193260</v>
          </cell>
        </row>
        <row r="25">
          <cell r="E25" t="str">
            <v>2004MNG-DR-001</v>
          </cell>
          <cell r="G25">
            <v>195000</v>
          </cell>
        </row>
        <row r="26">
          <cell r="E26" t="str">
            <v>2004MNG-DU-005</v>
          </cell>
          <cell r="G26">
            <v>265600</v>
          </cell>
        </row>
        <row r="27">
          <cell r="E27" t="str">
            <v>2004MNG-CR-006</v>
          </cell>
          <cell r="G27">
            <v>31024</v>
          </cell>
        </row>
        <row r="28">
          <cell r="E28" t="str">
            <v>2004MNG-CR-001</v>
          </cell>
          <cell r="G28">
            <v>29902</v>
          </cell>
        </row>
        <row r="29">
          <cell r="E29" t="str">
            <v>2004MNG-DU-008</v>
          </cell>
          <cell r="G29">
            <v>25665</v>
          </cell>
        </row>
        <row r="30">
          <cell r="E30" t="str">
            <v>2004MNG-DU-002</v>
          </cell>
          <cell r="G30">
            <v>69367</v>
          </cell>
        </row>
        <row r="31">
          <cell r="E31" t="str">
            <v>2004MNG-RY-002</v>
          </cell>
          <cell r="G31">
            <v>1385</v>
          </cell>
        </row>
        <row r="32">
          <cell r="E32" t="str">
            <v>2004MNG-CW-002</v>
          </cell>
          <cell r="G32">
            <v>13504</v>
          </cell>
        </row>
        <row r="33">
          <cell r="E33" t="str">
            <v>2004MNG-CR-006</v>
          </cell>
          <cell r="G33">
            <v>444</v>
          </cell>
        </row>
        <row r="34">
          <cell r="E34" t="e">
            <v>#N/A</v>
          </cell>
          <cell r="G34">
            <v>27500</v>
          </cell>
        </row>
        <row r="35">
          <cell r="E35" t="str">
            <v>2004MNG-RY-002</v>
          </cell>
          <cell r="G35">
            <v>1385</v>
          </cell>
        </row>
        <row r="36">
          <cell r="E36">
            <v>0</v>
          </cell>
          <cell r="G36">
            <v>3988</v>
          </cell>
        </row>
        <row r="37">
          <cell r="E37" t="str">
            <v>2004MNG-PB-002</v>
          </cell>
          <cell r="G37">
            <v>14840</v>
          </cell>
        </row>
        <row r="38">
          <cell r="E38" t="str">
            <v>2004MNG-PB-001</v>
          </cell>
          <cell r="G38">
            <v>2232</v>
          </cell>
        </row>
        <row r="39">
          <cell r="E39" t="str">
            <v>2004MNG-CR-006</v>
          </cell>
          <cell r="G39">
            <v>21149</v>
          </cell>
        </row>
        <row r="40">
          <cell r="E40" t="str">
            <v>2004MNG-DR-001</v>
          </cell>
          <cell r="G40">
            <v>18821</v>
          </cell>
        </row>
        <row r="41">
          <cell r="E41" t="str">
            <v>2004MNG-CA-006</v>
          </cell>
          <cell r="G41">
            <v>-20897</v>
          </cell>
        </row>
        <row r="42">
          <cell r="E42" t="str">
            <v>2004MNG-CA-006</v>
          </cell>
          <cell r="G42">
            <v>-14650</v>
          </cell>
        </row>
        <row r="43">
          <cell r="E43" t="str">
            <v>2004MNG-CZ-005,006</v>
          </cell>
          <cell r="G43">
            <v>-88800</v>
          </cell>
        </row>
        <row r="44">
          <cell r="E44" t="str">
            <v>2004MNG-RZ-004</v>
          </cell>
          <cell r="G44">
            <v>193298</v>
          </cell>
        </row>
        <row r="45">
          <cell r="E45" t="str">
            <v>2004MNG-RY-005</v>
          </cell>
          <cell r="G45">
            <v>45734</v>
          </cell>
        </row>
        <row r="46">
          <cell r="E46" t="str">
            <v>2004MNG-CA-006</v>
          </cell>
          <cell r="G46">
            <v>-785</v>
          </cell>
        </row>
        <row r="47">
          <cell r="E47" t="str">
            <v>2004MNG-CZ-005,006</v>
          </cell>
          <cell r="G47">
            <v>306814</v>
          </cell>
        </row>
        <row r="48">
          <cell r="E48" t="str">
            <v>2004MNG-PB-006</v>
          </cell>
          <cell r="G48">
            <v>3442</v>
          </cell>
        </row>
        <row r="49">
          <cell r="E49" t="str">
            <v>2004MNG-CZ-005,006</v>
          </cell>
          <cell r="G49">
            <v>59234</v>
          </cell>
        </row>
        <row r="50">
          <cell r="E50" t="str">
            <v>2004MNG-CZ-005,006</v>
          </cell>
          <cell r="G50">
            <v>1979</v>
          </cell>
        </row>
        <row r="51">
          <cell r="E51" t="str">
            <v>2004MNG-CZ-005,006</v>
          </cell>
          <cell r="G51">
            <v>0</v>
          </cell>
        </row>
        <row r="52">
          <cell r="E52" t="str">
            <v>2004MNG-DU-001</v>
          </cell>
          <cell r="G52">
            <v>520921</v>
          </cell>
        </row>
        <row r="53">
          <cell r="E53" t="str">
            <v>2004MNG-DU-004</v>
          </cell>
          <cell r="G53">
            <v>87649</v>
          </cell>
        </row>
        <row r="54">
          <cell r="E54" t="str">
            <v>2004MNG-CZ-005,006</v>
          </cell>
          <cell r="G54">
            <v>-13503</v>
          </cell>
        </row>
        <row r="55">
          <cell r="E55" t="str">
            <v>2004MNG-DR-007</v>
          </cell>
          <cell r="G55">
            <v>0</v>
          </cell>
        </row>
        <row r="56">
          <cell r="E56" t="str">
            <v>2004MNG-DU-003</v>
          </cell>
          <cell r="G56">
            <v>242735</v>
          </cell>
        </row>
        <row r="57">
          <cell r="E57" t="str">
            <v>2004MNG-RA-025</v>
          </cell>
          <cell r="G57">
            <v>18034</v>
          </cell>
        </row>
        <row r="58">
          <cell r="E58" t="str">
            <v>2004MNG-RY-003</v>
          </cell>
          <cell r="G58">
            <v>1052</v>
          </cell>
        </row>
        <row r="59">
          <cell r="E59" t="str">
            <v>2004MNG-RY-003</v>
          </cell>
          <cell r="G59">
            <v>2131</v>
          </cell>
        </row>
        <row r="60">
          <cell r="E60" t="str">
            <v>2004MNG-RY-003</v>
          </cell>
          <cell r="G60">
            <v>3410</v>
          </cell>
        </row>
        <row r="61">
          <cell r="E61" t="str">
            <v>2004MNG-CR-008</v>
          </cell>
          <cell r="G61">
            <v>58156</v>
          </cell>
        </row>
        <row r="62">
          <cell r="E62" t="str">
            <v>2004MNG-CW-003</v>
          </cell>
          <cell r="G62">
            <v>18315</v>
          </cell>
        </row>
        <row r="63">
          <cell r="E63">
            <v>0</v>
          </cell>
          <cell r="G63">
            <v>38970</v>
          </cell>
        </row>
        <row r="64">
          <cell r="E64" t="str">
            <v>2004MNG-CZ-005,006</v>
          </cell>
          <cell r="G64">
            <v>55452</v>
          </cell>
        </row>
        <row r="65">
          <cell r="E65">
            <v>0</v>
          </cell>
          <cell r="G65">
            <v>26696</v>
          </cell>
        </row>
        <row r="66">
          <cell r="E66" t="str">
            <v>2004MNG-RA-025</v>
          </cell>
          <cell r="G66">
            <v>12781</v>
          </cell>
        </row>
        <row r="67">
          <cell r="E67" t="str">
            <v>2004MNG-CW-003</v>
          </cell>
          <cell r="G67">
            <v>4163</v>
          </cell>
        </row>
        <row r="68">
          <cell r="E68" t="str">
            <v>2004MNG-CZ-005,006</v>
          </cell>
          <cell r="G68">
            <v>30765</v>
          </cell>
        </row>
        <row r="69">
          <cell r="E69" t="str">
            <v>2004MNG-PB-006</v>
          </cell>
          <cell r="G69">
            <v>7359</v>
          </cell>
        </row>
        <row r="70">
          <cell r="E70" t="str">
            <v>variable</v>
          </cell>
          <cell r="G70">
            <v>18498</v>
          </cell>
        </row>
        <row r="71">
          <cell r="E71">
            <v>0</v>
          </cell>
          <cell r="G71">
            <v>4216</v>
          </cell>
        </row>
        <row r="72">
          <cell r="E72">
            <v>0</v>
          </cell>
          <cell r="G72">
            <v>4018</v>
          </cell>
        </row>
        <row r="73">
          <cell r="E73">
            <v>0</v>
          </cell>
          <cell r="G73">
            <v>14042</v>
          </cell>
        </row>
        <row r="74">
          <cell r="E74" t="e">
            <v>#N/A</v>
          </cell>
          <cell r="G74">
            <v>0</v>
          </cell>
        </row>
        <row r="75">
          <cell r="E75">
            <v>0</v>
          </cell>
          <cell r="G75">
            <v>0</v>
          </cell>
        </row>
        <row r="76">
          <cell r="E76">
            <v>0</v>
          </cell>
          <cell r="G76">
            <v>-22531</v>
          </cell>
        </row>
        <row r="77">
          <cell r="E77">
            <v>0</v>
          </cell>
          <cell r="G77">
            <v>218645</v>
          </cell>
        </row>
        <row r="78">
          <cell r="E78" t="str">
            <v>2004MNG-GG-010</v>
          </cell>
          <cell r="G78">
            <v>12236</v>
          </cell>
        </row>
        <row r="79">
          <cell r="E79">
            <v>0</v>
          </cell>
          <cell r="G79">
            <v>472613</v>
          </cell>
        </row>
        <row r="80">
          <cell r="E80">
            <v>0</v>
          </cell>
          <cell r="G80">
            <v>9901</v>
          </cell>
        </row>
        <row r="81">
          <cell r="E81" t="e">
            <v>#N/A</v>
          </cell>
          <cell r="G81">
            <v>82695</v>
          </cell>
        </row>
        <row r="82">
          <cell r="E82" t="str">
            <v>2004MNG-GG-001</v>
          </cell>
          <cell r="G82">
            <v>228600</v>
          </cell>
        </row>
        <row r="83">
          <cell r="E83" t="e">
            <v>#N/A</v>
          </cell>
          <cell r="G83">
            <v>48982</v>
          </cell>
        </row>
        <row r="84">
          <cell r="E84">
            <v>0</v>
          </cell>
          <cell r="G84">
            <v>-732</v>
          </cell>
        </row>
        <row r="85">
          <cell r="E85" t="str">
            <v>2004MNG-PR-002</v>
          </cell>
          <cell r="G85">
            <v>-636</v>
          </cell>
        </row>
        <row r="86">
          <cell r="E86" t="str">
            <v>2004MNG-PR-002</v>
          </cell>
          <cell r="G86">
            <v>-417</v>
          </cell>
        </row>
        <row r="87">
          <cell r="E87">
            <v>0</v>
          </cell>
          <cell r="G87">
            <v>-1925</v>
          </cell>
        </row>
        <row r="88">
          <cell r="E88">
            <v>0</v>
          </cell>
          <cell r="G88">
            <v>-1685</v>
          </cell>
        </row>
        <row r="89">
          <cell r="E89">
            <v>0</v>
          </cell>
          <cell r="G89">
            <v>-782</v>
          </cell>
        </row>
        <row r="90">
          <cell r="E90" t="str">
            <v>2004MNG-PR-002</v>
          </cell>
          <cell r="G90">
            <v>-477</v>
          </cell>
        </row>
        <row r="91">
          <cell r="E91" t="str">
            <v>2004MNG-PR-002</v>
          </cell>
          <cell r="G91">
            <v>-471</v>
          </cell>
        </row>
        <row r="92">
          <cell r="E92">
            <v>0</v>
          </cell>
          <cell r="G92">
            <v>-3522</v>
          </cell>
        </row>
        <row r="93">
          <cell r="E93">
            <v>0</v>
          </cell>
          <cell r="G93">
            <v>-1784</v>
          </cell>
        </row>
        <row r="94">
          <cell r="E94">
            <v>0</v>
          </cell>
          <cell r="G94">
            <v>-1962</v>
          </cell>
        </row>
        <row r="95">
          <cell r="E95">
            <v>0</v>
          </cell>
          <cell r="G95">
            <v>-2220</v>
          </cell>
        </row>
        <row r="96">
          <cell r="E96">
            <v>0</v>
          </cell>
          <cell r="G96">
            <v>-1677</v>
          </cell>
        </row>
        <row r="97">
          <cell r="E97" t="str">
            <v>2004MNG-PR-002</v>
          </cell>
          <cell r="G97">
            <v>-11039</v>
          </cell>
        </row>
        <row r="98">
          <cell r="E98" t="str">
            <v>2004MNG-PR-002</v>
          </cell>
          <cell r="G98">
            <v>738</v>
          </cell>
        </row>
        <row r="99">
          <cell r="E99">
            <v>0</v>
          </cell>
          <cell r="G99">
            <v>-1369</v>
          </cell>
        </row>
        <row r="100">
          <cell r="E100" t="str">
            <v>2004MNG-RJ-002</v>
          </cell>
          <cell r="G100">
            <v>165071</v>
          </cell>
        </row>
        <row r="101">
          <cell r="E101" t="str">
            <v>2004MNG-RJ-001</v>
          </cell>
          <cell r="G101">
            <v>21527</v>
          </cell>
        </row>
        <row r="102">
          <cell r="E102" t="str">
            <v>2004MNG-DF-001,002</v>
          </cell>
          <cell r="G102">
            <v>4763</v>
          </cell>
        </row>
        <row r="103">
          <cell r="E103" t="str">
            <v>2004MNG-RA-017</v>
          </cell>
          <cell r="G103">
            <v>4342</v>
          </cell>
        </row>
        <row r="104">
          <cell r="E104">
            <v>0</v>
          </cell>
          <cell r="G104">
            <v>1757</v>
          </cell>
        </row>
        <row r="105">
          <cell r="E105" t="str">
            <v>2004MNG-DF-004</v>
          </cell>
          <cell r="G105">
            <v>18018</v>
          </cell>
        </row>
        <row r="106">
          <cell r="E106" t="str">
            <v>2004MNG-DF-003</v>
          </cell>
          <cell r="G106">
            <v>4838</v>
          </cell>
        </row>
        <row r="107">
          <cell r="E107" t="str">
            <v>2004MNG-RA-027</v>
          </cell>
          <cell r="G107">
            <v>10139</v>
          </cell>
        </row>
        <row r="108">
          <cell r="E108" t="str">
            <v>2004MNG-PR-001</v>
          </cell>
          <cell r="G108">
            <v>75551</v>
          </cell>
        </row>
        <row r="111">
          <cell r="E111" t="str">
            <v>O</v>
          </cell>
          <cell r="G111">
            <v>199432</v>
          </cell>
        </row>
        <row r="112">
          <cell r="E112" t="str">
            <v>O</v>
          </cell>
          <cell r="G112">
            <v>32678</v>
          </cell>
        </row>
        <row r="113">
          <cell r="E113" t="str">
            <v>O</v>
          </cell>
          <cell r="G113">
            <v>11686</v>
          </cell>
        </row>
        <row r="114">
          <cell r="E114" t="str">
            <v>O</v>
          </cell>
          <cell r="G114">
            <v>63374</v>
          </cell>
        </row>
        <row r="115">
          <cell r="E115" t="str">
            <v>O</v>
          </cell>
          <cell r="G115">
            <v>27049</v>
          </cell>
        </row>
        <row r="116">
          <cell r="E116" t="str">
            <v>O</v>
          </cell>
          <cell r="G116">
            <v>960</v>
          </cell>
        </row>
        <row r="117">
          <cell r="E117" t="str">
            <v>O</v>
          </cell>
          <cell r="G117">
            <v>0</v>
          </cell>
        </row>
        <row r="118">
          <cell r="E118" t="str">
            <v>O</v>
          </cell>
          <cell r="G118">
            <v>0</v>
          </cell>
        </row>
        <row r="119">
          <cell r="E119" t="str">
            <v>O</v>
          </cell>
          <cell r="G119">
            <v>92043</v>
          </cell>
        </row>
        <row r="120">
          <cell r="E120" t="str">
            <v>O</v>
          </cell>
          <cell r="G120">
            <v>332597</v>
          </cell>
        </row>
        <row r="121">
          <cell r="E121" t="str">
            <v>O</v>
          </cell>
          <cell r="G121">
            <v>65012</v>
          </cell>
        </row>
        <row r="122">
          <cell r="E122" t="str">
            <v>O</v>
          </cell>
          <cell r="G122">
            <v>6176</v>
          </cell>
        </row>
        <row r="123">
          <cell r="E123" t="str">
            <v>O</v>
          </cell>
          <cell r="G123">
            <v>1691692</v>
          </cell>
        </row>
        <row r="124">
          <cell r="E124" t="str">
            <v>O</v>
          </cell>
          <cell r="G124">
            <v>8095</v>
          </cell>
        </row>
        <row r="125">
          <cell r="E125" t="str">
            <v>O</v>
          </cell>
          <cell r="G125">
            <v>648038</v>
          </cell>
        </row>
        <row r="126">
          <cell r="E126" t="str">
            <v>O</v>
          </cell>
          <cell r="G126">
            <v>182800</v>
          </cell>
        </row>
        <row r="127">
          <cell r="E127" t="str">
            <v>O</v>
          </cell>
          <cell r="G127">
            <v>431617</v>
          </cell>
        </row>
        <row r="128">
          <cell r="E128" t="str">
            <v>O</v>
          </cell>
          <cell r="G128">
            <v>62766</v>
          </cell>
        </row>
        <row r="129">
          <cell r="E129" t="str">
            <v>O</v>
          </cell>
          <cell r="G129">
            <v>0</v>
          </cell>
        </row>
        <row r="130">
          <cell r="E130" t="str">
            <v>MET</v>
          </cell>
          <cell r="G130">
            <v>1397</v>
          </cell>
        </row>
        <row r="131">
          <cell r="E131" t="str">
            <v>O</v>
          </cell>
          <cell r="G131">
            <v>4059</v>
          </cell>
        </row>
        <row r="132">
          <cell r="E132" t="str">
            <v>O</v>
          </cell>
          <cell r="G132">
            <v>7779</v>
          </cell>
        </row>
        <row r="133">
          <cell r="E133" t="str">
            <v>O</v>
          </cell>
          <cell r="G133">
            <v>142915</v>
          </cell>
        </row>
        <row r="134">
          <cell r="E134" t="str">
            <v>O</v>
          </cell>
          <cell r="G134">
            <v>202643</v>
          </cell>
        </row>
        <row r="135">
          <cell r="E135" t="str">
            <v>O</v>
          </cell>
          <cell r="G135">
            <v>2953</v>
          </cell>
        </row>
        <row r="136">
          <cell r="E136" t="str">
            <v>O</v>
          </cell>
          <cell r="G136">
            <v>702428</v>
          </cell>
        </row>
        <row r="137">
          <cell r="E137" t="str">
            <v>O</v>
          </cell>
          <cell r="G137">
            <v>610008</v>
          </cell>
        </row>
        <row r="141">
          <cell r="E141" t="str">
            <v>O</v>
          </cell>
          <cell r="G141">
            <v>31436</v>
          </cell>
        </row>
        <row r="142">
          <cell r="E142" t="str">
            <v>O</v>
          </cell>
          <cell r="G142">
            <v>133956</v>
          </cell>
        </row>
        <row r="143">
          <cell r="E143" t="str">
            <v>O</v>
          </cell>
          <cell r="G143">
            <v>559</v>
          </cell>
        </row>
        <row r="144">
          <cell r="E144" t="str">
            <v>O</v>
          </cell>
          <cell r="G144">
            <v>131351</v>
          </cell>
        </row>
        <row r="145">
          <cell r="E145" t="str">
            <v>O</v>
          </cell>
          <cell r="G145">
            <v>34864</v>
          </cell>
        </row>
        <row r="146">
          <cell r="E146" t="str">
            <v>O</v>
          </cell>
          <cell r="G146">
            <v>81404</v>
          </cell>
        </row>
        <row r="147">
          <cell r="E147" t="str">
            <v>O</v>
          </cell>
          <cell r="G147">
            <v>437142</v>
          </cell>
        </row>
        <row r="148">
          <cell r="E148" t="str">
            <v>O</v>
          </cell>
          <cell r="G148">
            <v>11295</v>
          </cell>
        </row>
        <row r="149">
          <cell r="E149" t="str">
            <v>O</v>
          </cell>
          <cell r="G149">
            <v>107287</v>
          </cell>
        </row>
        <row r="150">
          <cell r="E150" t="str">
            <v>O</v>
          </cell>
          <cell r="G150">
            <v>67654</v>
          </cell>
        </row>
        <row r="151">
          <cell r="E151" t="str">
            <v>O</v>
          </cell>
          <cell r="G151">
            <v>559</v>
          </cell>
        </row>
        <row r="152">
          <cell r="E152" t="str">
            <v>O</v>
          </cell>
          <cell r="G152">
            <v>2036</v>
          </cell>
        </row>
        <row r="153">
          <cell r="E153" t="str">
            <v>O</v>
          </cell>
          <cell r="G153">
            <v>15142</v>
          </cell>
        </row>
        <row r="154">
          <cell r="E154" t="str">
            <v>O</v>
          </cell>
          <cell r="G154">
            <v>1278</v>
          </cell>
        </row>
        <row r="155">
          <cell r="E155" t="str">
            <v>O</v>
          </cell>
          <cell r="G155">
            <v>5024</v>
          </cell>
        </row>
        <row r="156">
          <cell r="E156" t="str">
            <v>O</v>
          </cell>
          <cell r="G156">
            <v>559</v>
          </cell>
        </row>
        <row r="157">
          <cell r="E157" t="str">
            <v>MBN</v>
          </cell>
          <cell r="G157">
            <v>10392</v>
          </cell>
        </row>
        <row r="158">
          <cell r="E158" t="str">
            <v>MBN</v>
          </cell>
          <cell r="G158">
            <v>1633</v>
          </cell>
        </row>
        <row r="159">
          <cell r="E159" t="str">
            <v>O</v>
          </cell>
          <cell r="G159">
            <v>205095</v>
          </cell>
        </row>
        <row r="160">
          <cell r="E160" t="str">
            <v>O</v>
          </cell>
          <cell r="G160">
            <v>6693</v>
          </cell>
        </row>
        <row r="161">
          <cell r="E161" t="str">
            <v>O</v>
          </cell>
          <cell r="G161">
            <v>13691</v>
          </cell>
        </row>
        <row r="162">
          <cell r="E162" t="str">
            <v>O</v>
          </cell>
          <cell r="G162">
            <v>508239</v>
          </cell>
        </row>
        <row r="163">
          <cell r="E163" t="str">
            <v>O</v>
          </cell>
          <cell r="G163">
            <v>147709</v>
          </cell>
        </row>
        <row r="164">
          <cell r="E164" t="str">
            <v>O</v>
          </cell>
          <cell r="G164">
            <v>73056</v>
          </cell>
        </row>
        <row r="165">
          <cell r="E165" t="str">
            <v>O</v>
          </cell>
          <cell r="G165">
            <v>223546</v>
          </cell>
        </row>
        <row r="166">
          <cell r="E166" t="str">
            <v>O</v>
          </cell>
          <cell r="G166">
            <v>23485</v>
          </cell>
        </row>
        <row r="167">
          <cell r="E167" t="str">
            <v>O</v>
          </cell>
          <cell r="G167">
            <v>6957</v>
          </cell>
        </row>
        <row r="168">
          <cell r="E168" t="str">
            <v>O</v>
          </cell>
          <cell r="G168">
            <v>1976</v>
          </cell>
        </row>
        <row r="169">
          <cell r="E169" t="str">
            <v>MBN</v>
          </cell>
          <cell r="G169">
            <v>1500</v>
          </cell>
        </row>
        <row r="170">
          <cell r="E170" t="str">
            <v>O</v>
          </cell>
          <cell r="G170">
            <v>3355</v>
          </cell>
        </row>
        <row r="171">
          <cell r="E171" t="str">
            <v>O</v>
          </cell>
          <cell r="G171">
            <v>34006</v>
          </cell>
        </row>
        <row r="172">
          <cell r="E172" t="str">
            <v>O</v>
          </cell>
          <cell r="G172">
            <v>153202</v>
          </cell>
        </row>
        <row r="173">
          <cell r="E173" t="str">
            <v>O</v>
          </cell>
          <cell r="G173">
            <v>45072</v>
          </cell>
        </row>
        <row r="174">
          <cell r="E174" t="str">
            <v>O</v>
          </cell>
          <cell r="G174">
            <v>341852</v>
          </cell>
        </row>
        <row r="175">
          <cell r="E175" t="str">
            <v>O</v>
          </cell>
          <cell r="G175">
            <v>6790</v>
          </cell>
        </row>
        <row r="176">
          <cell r="E176" t="str">
            <v>BUR</v>
          </cell>
          <cell r="G176">
            <v>891</v>
          </cell>
        </row>
        <row r="177">
          <cell r="E177" t="str">
            <v>O</v>
          </cell>
          <cell r="G177">
            <v>49061</v>
          </cell>
        </row>
        <row r="178">
          <cell r="E178" t="str">
            <v>O</v>
          </cell>
          <cell r="G178">
            <v>13056</v>
          </cell>
        </row>
        <row r="179">
          <cell r="E179" t="str">
            <v>O</v>
          </cell>
          <cell r="G179">
            <v>17346</v>
          </cell>
        </row>
        <row r="180">
          <cell r="E180" t="str">
            <v>O</v>
          </cell>
          <cell r="G180">
            <v>247371</v>
          </cell>
        </row>
        <row r="181">
          <cell r="E181" t="str">
            <v>O</v>
          </cell>
          <cell r="G181">
            <v>397</v>
          </cell>
        </row>
        <row r="182">
          <cell r="E182" t="str">
            <v>O</v>
          </cell>
          <cell r="G182">
            <v>20415</v>
          </cell>
        </row>
        <row r="183">
          <cell r="E183" t="str">
            <v>O</v>
          </cell>
          <cell r="G183">
            <v>2519</v>
          </cell>
        </row>
        <row r="184">
          <cell r="E184" t="str">
            <v>O</v>
          </cell>
          <cell r="G184">
            <v>3482</v>
          </cell>
        </row>
        <row r="185">
          <cell r="E185" t="str">
            <v>O</v>
          </cell>
          <cell r="G185">
            <v>2303</v>
          </cell>
        </row>
        <row r="186">
          <cell r="E186" t="str">
            <v>O</v>
          </cell>
          <cell r="G186">
            <v>4771</v>
          </cell>
        </row>
        <row r="187">
          <cell r="E187" t="str">
            <v>O</v>
          </cell>
          <cell r="G187">
            <v>2303</v>
          </cell>
        </row>
        <row r="188">
          <cell r="E188" t="str">
            <v>O</v>
          </cell>
          <cell r="G188">
            <v>898</v>
          </cell>
        </row>
        <row r="189">
          <cell r="E189" t="str">
            <v>O</v>
          </cell>
          <cell r="G189">
            <v>3818</v>
          </cell>
        </row>
        <row r="190">
          <cell r="E190" t="str">
            <v>O</v>
          </cell>
          <cell r="G190">
            <v>242918</v>
          </cell>
        </row>
        <row r="191">
          <cell r="E191" t="str">
            <v>O</v>
          </cell>
          <cell r="G191">
            <v>31761</v>
          </cell>
        </row>
        <row r="192">
          <cell r="E192" t="str">
            <v>SRG</v>
          </cell>
          <cell r="G192">
            <v>-57359</v>
          </cell>
        </row>
        <row r="193">
          <cell r="E193" t="str">
            <v>O</v>
          </cell>
          <cell r="G193">
            <v>3888</v>
          </cell>
        </row>
        <row r="194">
          <cell r="E194" t="str">
            <v>O</v>
          </cell>
          <cell r="G194">
            <v>12102</v>
          </cell>
        </row>
        <row r="195">
          <cell r="E195" t="str">
            <v>O</v>
          </cell>
          <cell r="G195">
            <v>2454</v>
          </cell>
        </row>
        <row r="196">
          <cell r="E196" t="str">
            <v>O</v>
          </cell>
          <cell r="G196">
            <v>30357</v>
          </cell>
        </row>
        <row r="197">
          <cell r="E197" t="str">
            <v>O</v>
          </cell>
          <cell r="G197">
            <v>409</v>
          </cell>
        </row>
        <row r="198">
          <cell r="E198" t="str">
            <v>O</v>
          </cell>
          <cell r="G198">
            <v>13113</v>
          </cell>
        </row>
        <row r="199">
          <cell r="E199" t="str">
            <v>O</v>
          </cell>
          <cell r="G199">
            <v>20300</v>
          </cell>
        </row>
        <row r="200">
          <cell r="E200" t="str">
            <v>O</v>
          </cell>
          <cell r="G200">
            <v>1234</v>
          </cell>
        </row>
        <row r="201">
          <cell r="E201" t="str">
            <v>O</v>
          </cell>
          <cell r="G201">
            <v>62164</v>
          </cell>
        </row>
        <row r="202">
          <cell r="E202" t="str">
            <v>SRG</v>
          </cell>
          <cell r="G202">
            <v>-2432</v>
          </cell>
        </row>
        <row r="203">
          <cell r="E203" t="str">
            <v>O</v>
          </cell>
          <cell r="G203">
            <v>69208</v>
          </cell>
        </row>
        <row r="204">
          <cell r="E204" t="str">
            <v>O</v>
          </cell>
          <cell r="G204">
            <v>38447</v>
          </cell>
        </row>
        <row r="205">
          <cell r="E205" t="str">
            <v>BUR</v>
          </cell>
          <cell r="G205">
            <v>21716</v>
          </cell>
        </row>
        <row r="206">
          <cell r="E206" t="str">
            <v>BUR</v>
          </cell>
          <cell r="G206">
            <v>2275</v>
          </cell>
        </row>
        <row r="207">
          <cell r="E207" t="str">
            <v>MBN</v>
          </cell>
          <cell r="G207">
            <v>3739</v>
          </cell>
        </row>
        <row r="208">
          <cell r="E208" t="str">
            <v>MBN</v>
          </cell>
          <cell r="G208">
            <v>15793</v>
          </cell>
        </row>
        <row r="209">
          <cell r="E209" t="str">
            <v>MBN</v>
          </cell>
          <cell r="G209">
            <v>2275</v>
          </cell>
        </row>
        <row r="210">
          <cell r="E210" t="str">
            <v>O</v>
          </cell>
          <cell r="G210">
            <v>94723</v>
          </cell>
        </row>
        <row r="211">
          <cell r="E211" t="str">
            <v>O</v>
          </cell>
          <cell r="G211">
            <v>12350</v>
          </cell>
        </row>
        <row r="212">
          <cell r="E212" t="str">
            <v>O</v>
          </cell>
          <cell r="G212">
            <v>173651</v>
          </cell>
        </row>
        <row r="213">
          <cell r="E213" t="str">
            <v>O</v>
          </cell>
          <cell r="G213">
            <v>90594</v>
          </cell>
        </row>
        <row r="214">
          <cell r="E214" t="str">
            <v>O</v>
          </cell>
          <cell r="G214">
            <v>7336</v>
          </cell>
        </row>
        <row r="215">
          <cell r="E215" t="str">
            <v>O</v>
          </cell>
          <cell r="G215">
            <v>15180</v>
          </cell>
        </row>
        <row r="216">
          <cell r="E216" t="str">
            <v>O</v>
          </cell>
          <cell r="G216">
            <v>27850</v>
          </cell>
        </row>
        <row r="217">
          <cell r="E217" t="str">
            <v>O</v>
          </cell>
          <cell r="G217">
            <v>71705</v>
          </cell>
        </row>
        <row r="218">
          <cell r="E218" t="str">
            <v>O</v>
          </cell>
          <cell r="G218">
            <v>1309</v>
          </cell>
        </row>
        <row r="219">
          <cell r="E219" t="str">
            <v>O</v>
          </cell>
          <cell r="G219">
            <v>172159</v>
          </cell>
        </row>
        <row r="220">
          <cell r="E220" t="str">
            <v>O</v>
          </cell>
          <cell r="G220">
            <v>7591</v>
          </cell>
        </row>
        <row r="221">
          <cell r="E221" t="str">
            <v>O</v>
          </cell>
          <cell r="G221">
            <v>16414</v>
          </cell>
        </row>
        <row r="222">
          <cell r="E222" t="str">
            <v>O</v>
          </cell>
          <cell r="G222">
            <v>77988</v>
          </cell>
        </row>
        <row r="223">
          <cell r="E223" t="str">
            <v>BUR</v>
          </cell>
          <cell r="G223">
            <v>285578</v>
          </cell>
        </row>
        <row r="224">
          <cell r="E224" t="str">
            <v>O</v>
          </cell>
          <cell r="G224">
            <v>60664</v>
          </cell>
        </row>
        <row r="225">
          <cell r="E225" t="str">
            <v>O</v>
          </cell>
          <cell r="G225">
            <v>39070</v>
          </cell>
        </row>
        <row r="226">
          <cell r="E226" t="str">
            <v>SRG</v>
          </cell>
          <cell r="G226">
            <v>-3051</v>
          </cell>
        </row>
        <row r="227">
          <cell r="E227" t="str">
            <v>SRG</v>
          </cell>
          <cell r="G227">
            <v>13032</v>
          </cell>
        </row>
        <row r="228">
          <cell r="E228" t="str">
            <v>SRG</v>
          </cell>
          <cell r="G228">
            <v>13320</v>
          </cell>
        </row>
        <row r="229">
          <cell r="E229" t="str">
            <v>SRG</v>
          </cell>
          <cell r="G229">
            <v>91080</v>
          </cell>
        </row>
        <row r="230">
          <cell r="E230" t="str">
            <v>O</v>
          </cell>
          <cell r="G230">
            <v>48224</v>
          </cell>
        </row>
        <row r="231">
          <cell r="E231" t="str">
            <v>O</v>
          </cell>
          <cell r="G231">
            <v>7982</v>
          </cell>
        </row>
        <row r="232">
          <cell r="E232" t="str">
            <v>O</v>
          </cell>
          <cell r="G232">
            <v>27690</v>
          </cell>
        </row>
        <row r="233">
          <cell r="E233" t="str">
            <v>O</v>
          </cell>
          <cell r="G233">
            <v>2815</v>
          </cell>
        </row>
        <row r="234">
          <cell r="E234" t="str">
            <v>BUR</v>
          </cell>
          <cell r="G234">
            <v>3995</v>
          </cell>
        </row>
        <row r="235">
          <cell r="E235" t="str">
            <v>BUR</v>
          </cell>
          <cell r="G235">
            <v>2045</v>
          </cell>
        </row>
        <row r="236">
          <cell r="E236" t="str">
            <v>O</v>
          </cell>
          <cell r="G236">
            <v>11223</v>
          </cell>
        </row>
        <row r="237">
          <cell r="E237" t="str">
            <v>O</v>
          </cell>
          <cell r="G237">
            <v>43987</v>
          </cell>
        </row>
        <row r="238">
          <cell r="E238" t="str">
            <v>O</v>
          </cell>
          <cell r="G238">
            <v>37355</v>
          </cell>
        </row>
        <row r="239">
          <cell r="E239" t="str">
            <v>O</v>
          </cell>
          <cell r="G239">
            <v>1929</v>
          </cell>
        </row>
        <row r="240">
          <cell r="E240" t="str">
            <v>O</v>
          </cell>
          <cell r="G240">
            <v>169980</v>
          </cell>
        </row>
        <row r="241">
          <cell r="E241" t="str">
            <v>O</v>
          </cell>
          <cell r="G241">
            <v>13535</v>
          </cell>
        </row>
        <row r="242">
          <cell r="E242" t="str">
            <v>O</v>
          </cell>
          <cell r="G242">
            <v>140</v>
          </cell>
        </row>
        <row r="243">
          <cell r="E243" t="str">
            <v>O</v>
          </cell>
          <cell r="G243">
            <v>14054</v>
          </cell>
        </row>
        <row r="244">
          <cell r="E244" t="str">
            <v>O</v>
          </cell>
          <cell r="G244">
            <v>4855</v>
          </cell>
        </row>
        <row r="245">
          <cell r="E245" t="str">
            <v>O</v>
          </cell>
          <cell r="G245">
            <v>874</v>
          </cell>
        </row>
        <row r="246">
          <cell r="E246" t="str">
            <v>O</v>
          </cell>
          <cell r="G246">
            <v>0</v>
          </cell>
        </row>
        <row r="247">
          <cell r="E247" t="str">
            <v>O</v>
          </cell>
          <cell r="G247">
            <v>43402</v>
          </cell>
        </row>
        <row r="248">
          <cell r="E248" t="str">
            <v>O</v>
          </cell>
          <cell r="G248">
            <v>10</v>
          </cell>
        </row>
        <row r="249">
          <cell r="E249" t="str">
            <v>BUR</v>
          </cell>
          <cell r="G249">
            <v>107446</v>
          </cell>
        </row>
        <row r="250">
          <cell r="E250" t="str">
            <v>MBN</v>
          </cell>
          <cell r="G250">
            <v>16949</v>
          </cell>
        </row>
        <row r="251">
          <cell r="E251" t="str">
            <v>MET</v>
          </cell>
          <cell r="G251">
            <v>-1</v>
          </cell>
        </row>
        <row r="252">
          <cell r="E252" t="str">
            <v>MET</v>
          </cell>
          <cell r="G252">
            <v>3566</v>
          </cell>
        </row>
        <row r="253">
          <cell r="E253" t="str">
            <v>MET</v>
          </cell>
          <cell r="G253">
            <v>2200</v>
          </cell>
        </row>
        <row r="254">
          <cell r="E254" t="str">
            <v>MET</v>
          </cell>
          <cell r="G254">
            <v>4500</v>
          </cell>
        </row>
        <row r="255">
          <cell r="E255" t="str">
            <v>MET</v>
          </cell>
          <cell r="G255">
            <v>2190</v>
          </cell>
        </row>
        <row r="256">
          <cell r="E256" t="str">
            <v>MET</v>
          </cell>
          <cell r="G256">
            <v>69885</v>
          </cell>
        </row>
        <row r="257">
          <cell r="E257" t="str">
            <v>MET</v>
          </cell>
          <cell r="G257">
            <v>13611</v>
          </cell>
        </row>
        <row r="258">
          <cell r="E258" t="str">
            <v>MET</v>
          </cell>
          <cell r="G258">
            <v>6078</v>
          </cell>
        </row>
        <row r="259">
          <cell r="E259" t="str">
            <v>MET</v>
          </cell>
          <cell r="G259">
            <v>212412</v>
          </cell>
        </row>
        <row r="260">
          <cell r="E260" t="str">
            <v>MET</v>
          </cell>
          <cell r="G260">
            <v>6424</v>
          </cell>
        </row>
        <row r="261">
          <cell r="E261" t="str">
            <v>MET</v>
          </cell>
          <cell r="G261">
            <v>7837</v>
          </cell>
        </row>
        <row r="262">
          <cell r="E262" t="str">
            <v>MET</v>
          </cell>
          <cell r="G262">
            <v>2006</v>
          </cell>
        </row>
        <row r="263">
          <cell r="E263" t="str">
            <v>MET</v>
          </cell>
          <cell r="G263">
            <v>142512</v>
          </cell>
        </row>
        <row r="264">
          <cell r="E264" t="str">
            <v>BUR</v>
          </cell>
          <cell r="G264">
            <v>12817</v>
          </cell>
        </row>
        <row r="265">
          <cell r="E265" t="str">
            <v>O</v>
          </cell>
          <cell r="G265">
            <v>33786</v>
          </cell>
        </row>
        <row r="266">
          <cell r="E266" t="str">
            <v>O</v>
          </cell>
          <cell r="G266">
            <v>4188</v>
          </cell>
        </row>
        <row r="267">
          <cell r="E267" t="str">
            <v>O</v>
          </cell>
          <cell r="G267">
            <v>114349</v>
          </cell>
        </row>
        <row r="268">
          <cell r="E268" t="str">
            <v>O</v>
          </cell>
          <cell r="G268">
            <v>74980</v>
          </cell>
        </row>
        <row r="269">
          <cell r="E269" t="str">
            <v>O</v>
          </cell>
          <cell r="G269">
            <v>8</v>
          </cell>
        </row>
        <row r="270">
          <cell r="E270" t="str">
            <v>O</v>
          </cell>
          <cell r="G270">
            <v>55768</v>
          </cell>
        </row>
        <row r="271">
          <cell r="E271" t="str">
            <v>O</v>
          </cell>
          <cell r="G271">
            <v>9920</v>
          </cell>
        </row>
        <row r="272">
          <cell r="E272" t="str">
            <v>O</v>
          </cell>
          <cell r="G272">
            <v>101982</v>
          </cell>
        </row>
        <row r="273">
          <cell r="E273" t="str">
            <v>O</v>
          </cell>
          <cell r="G273">
            <v>6656</v>
          </cell>
        </row>
        <row r="274">
          <cell r="E274" t="str">
            <v>O</v>
          </cell>
          <cell r="G274">
            <v>130</v>
          </cell>
        </row>
        <row r="275">
          <cell r="E275" t="str">
            <v>O</v>
          </cell>
          <cell r="G275">
            <v>18285</v>
          </cell>
        </row>
        <row r="276">
          <cell r="E276" t="str">
            <v>O</v>
          </cell>
          <cell r="G276">
            <v>260</v>
          </cell>
        </row>
        <row r="277">
          <cell r="E277" t="str">
            <v>O</v>
          </cell>
          <cell r="G277">
            <v>6369</v>
          </cell>
        </row>
        <row r="278">
          <cell r="E278" t="str">
            <v>O</v>
          </cell>
          <cell r="G278">
            <v>41017</v>
          </cell>
        </row>
        <row r="279">
          <cell r="E279" t="str">
            <v>O</v>
          </cell>
          <cell r="G279">
            <v>264962</v>
          </cell>
        </row>
        <row r="280">
          <cell r="E280" t="str">
            <v>O</v>
          </cell>
          <cell r="G280">
            <v>17198</v>
          </cell>
        </row>
        <row r="281">
          <cell r="E281" t="str">
            <v>O</v>
          </cell>
          <cell r="G281">
            <v>5440</v>
          </cell>
        </row>
        <row r="282">
          <cell r="E282" t="str">
            <v>O</v>
          </cell>
          <cell r="G282">
            <v>98933</v>
          </cell>
        </row>
        <row r="283">
          <cell r="E283" t="str">
            <v>O</v>
          </cell>
          <cell r="G283">
            <v>116009</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 2003"/>
      <sheetName val="InputForm"/>
      <sheetName val="EDD_Sens"/>
      <sheetName val="EDD_Graphs"/>
      <sheetName val="Volumes"/>
      <sheetName val="MonthlyData"/>
      <sheetName val="Reports"/>
      <sheetName val="Total Variance Band Analysis"/>
      <sheetName val="Pulse Band Variance"/>
      <sheetName val="Origin Band Variance"/>
      <sheetName val="Other Retailers Variance"/>
      <sheetName val="DuosRetailCharge"/>
      <sheetName val="TarVIkon"/>
      <sheetName val="TarVE21"/>
      <sheetName val="Budget"/>
      <sheetName val="Jnl_AC_Month_Accrual"/>
      <sheetName val="Jnl_SA_Invoice_Offset"/>
      <sheetName val="Jnl_AC_Month_Bill"/>
      <sheetName val="InputFormPmth"/>
      <sheetName val="Edits"/>
      <sheetName val="Control"/>
      <sheetName val="M01R9"/>
      <sheetName val="M01G1"/>
      <sheetName val="AccrualData"/>
    </sheetNames>
    <sheetDataSet>
      <sheetData sheetId="0" refreshError="1"/>
      <sheetData sheetId="1" refreshError="1"/>
      <sheetData sheetId="2" refreshError="1"/>
      <sheetData sheetId="3" refreshError="1"/>
      <sheetData sheetId="4" refreshError="1"/>
      <sheetData sheetId="5" refreshError="1">
        <row r="6">
          <cell r="D6">
            <v>37680</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trol"/>
      <sheetName val="PL for BBJC"/>
      <sheetName val="PAR Cons PL"/>
      <sheetName val="PAR PL by Coy"/>
      <sheetName val="SS_CORT_ PL"/>
      <sheetName val="SS_AFIN_ PL"/>
      <sheetName val="PAR CapWork"/>
      <sheetName val="PAR BS by Coy"/>
      <sheetName val="PAR Cashflow"/>
      <sheetName val="HR&amp;SAFETY KPI"/>
      <sheetName val="SHARE KPI"/>
      <sheetName val="DataGraph"/>
      <sheetName val="DataAct"/>
      <sheetName val="DataBud"/>
      <sheetName val="DataActCORT"/>
      <sheetName val="DataBudCORT"/>
      <sheetName val="DataActAFIN"/>
      <sheetName val="DataBudAFIN"/>
      <sheetName val="DataAct Capex"/>
      <sheetName val="DataBud Capex"/>
      <sheetName val="Date"/>
      <sheetName val="PAR PL by Coy (copy)"/>
      <sheetName val="PAR Cashflow (copy)"/>
      <sheetName val="Menu"/>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Control"/>
      <sheetName val="AprilVolume"/>
      <sheetName val="AprilCalcs"/>
      <sheetName val="MayVolume"/>
      <sheetName val="MayCalcs"/>
      <sheetName val="JuneCalcs"/>
      <sheetName val="JuneVolume"/>
      <sheetName val="YTD Calcs"/>
      <sheetName val="Summary"/>
      <sheetName val="TrancheDetail"/>
      <sheetName val="Tranche1Detail"/>
      <sheetName val="Tranche2Detail"/>
      <sheetName val="Tranche3Detail"/>
      <sheetName val="Tranche4Detail"/>
      <sheetName val="Results"/>
      <sheetName val="Month"/>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3">
          <cell r="A3" t="str">
            <v>Profit and Loss Statement</v>
          </cell>
        </row>
        <row r="4">
          <cell r="A4" t="str">
            <v>June, 1999</v>
          </cell>
        </row>
        <row r="5">
          <cell r="A5" t="str">
            <v>$ Millions</v>
          </cell>
        </row>
        <row r="6">
          <cell r="A6" t="str">
            <v>Month</v>
          </cell>
          <cell r="I6" t="str">
            <v>YTD</v>
          </cell>
          <cell r="N6" t="str">
            <v>Full Year</v>
          </cell>
        </row>
        <row r="7">
          <cell r="A7" t="str">
            <v>Actual</v>
          </cell>
          <cell r="B7" t="str">
            <v>Budget</v>
          </cell>
          <cell r="C7" t="str">
            <v>Variance</v>
          </cell>
          <cell r="I7" t="str">
            <v>Actual</v>
          </cell>
          <cell r="J7" t="str">
            <v>Budget</v>
          </cell>
          <cell r="K7" t="str">
            <v>Variance</v>
          </cell>
          <cell r="N7" t="str">
            <v>Forecast</v>
          </cell>
          <cell r="O7" t="str">
            <v>Budget</v>
          </cell>
          <cell r="P7" t="str">
            <v>Variance</v>
          </cell>
        </row>
        <row r="8">
          <cell r="A8">
            <v>0</v>
          </cell>
          <cell r="C8">
            <v>-57.020360358805711</v>
          </cell>
          <cell r="G8" t="str">
            <v>Gas Revenue</v>
          </cell>
          <cell r="I8">
            <v>0</v>
          </cell>
          <cell r="K8">
            <v>-130.80935826041727</v>
          </cell>
          <cell r="N8">
            <v>256.08763969634248</v>
          </cell>
          <cell r="P8">
            <v>-130.80935826041727</v>
          </cell>
        </row>
        <row r="9">
          <cell r="F9" t="str">
            <v>Less</v>
          </cell>
        </row>
        <row r="11">
          <cell r="A11">
            <v>0</v>
          </cell>
          <cell r="C11">
            <v>20.858129673791474</v>
          </cell>
          <cell r="G11" t="str">
            <v>Cost of Gas</v>
          </cell>
          <cell r="I11">
            <v>0</v>
          </cell>
          <cell r="J11">
            <v>51.848541787238688</v>
          </cell>
          <cell r="K11">
            <v>51.848541787238688</v>
          </cell>
          <cell r="N11">
            <v>154.66179974511343</v>
          </cell>
          <cell r="P11">
            <v>1.5388828677125396E-5</v>
          </cell>
        </row>
        <row r="12">
          <cell r="A12">
            <v>0</v>
          </cell>
          <cell r="B12">
            <v>0</v>
          </cell>
          <cell r="C12">
            <v>0</v>
          </cell>
          <cell r="G12" t="str">
            <v>Distribution Charges</v>
          </cell>
          <cell r="I12">
            <v>0</v>
          </cell>
          <cell r="J12">
            <v>0</v>
          </cell>
          <cell r="K12">
            <v>0</v>
          </cell>
          <cell r="N12">
            <v>0</v>
          </cell>
          <cell r="O12">
            <v>0</v>
          </cell>
          <cell r="P12">
            <v>0</v>
          </cell>
        </row>
        <row r="13">
          <cell r="A13">
            <v>0</v>
          </cell>
          <cell r="B13">
            <v>0</v>
          </cell>
          <cell r="C13">
            <v>2.339542094774314</v>
          </cell>
          <cell r="G13" t="str">
            <v>Transmission Charges</v>
          </cell>
          <cell r="I13">
            <v>0</v>
          </cell>
          <cell r="J13">
            <v>5.682012362258142</v>
          </cell>
          <cell r="K13">
            <v>5.682012362258142</v>
          </cell>
          <cell r="N13">
            <v>16.869511367088162</v>
          </cell>
          <cell r="O13">
            <v>5.6820123622581411</v>
          </cell>
          <cell r="P13">
            <v>2.38468135724761E-5</v>
          </cell>
        </row>
        <row r="15">
          <cell r="A15">
            <v>0</v>
          </cell>
          <cell r="C15">
            <v>-33.82268859023992</v>
          </cell>
          <cell r="G15" t="str">
            <v>Gross Margin</v>
          </cell>
          <cell r="I15">
            <v>0</v>
          </cell>
          <cell r="J15">
            <v>73.278804110920433</v>
          </cell>
          <cell r="K15">
            <v>-73.278804110920433</v>
          </cell>
          <cell r="N15">
            <v>215.36568684455818</v>
          </cell>
          <cell r="O15">
            <v>-73.278804110920433</v>
          </cell>
          <cell r="P15">
            <v>0</v>
          </cell>
        </row>
        <row r="17">
          <cell r="F17" t="str">
            <v>Add</v>
          </cell>
        </row>
        <row r="18">
          <cell r="A18">
            <v>1.2914740000000003E-2</v>
          </cell>
          <cell r="C18">
            <v>1.2914740000000003E-2</v>
          </cell>
          <cell r="G18" t="str">
            <v>Other Revenue</v>
          </cell>
          <cell r="I18">
            <v>4.0401740000000005E-2</v>
          </cell>
          <cell r="J18">
            <v>0</v>
          </cell>
          <cell r="K18">
            <v>4.0401740000000005E-2</v>
          </cell>
          <cell r="N18">
            <v>0</v>
          </cell>
          <cell r="O18">
            <v>4.0401740000000005E-2</v>
          </cell>
          <cell r="P18">
            <v>-6.2356752493687056E-5</v>
          </cell>
        </row>
        <row r="19">
          <cell r="F19" t="str">
            <v>Less</v>
          </cell>
        </row>
        <row r="20">
          <cell r="A20">
            <v>6.230442</v>
          </cell>
          <cell r="C20">
            <v>9.9367477880341545E-2</v>
          </cell>
          <cell r="G20" t="str">
            <v>Gascor Profit</v>
          </cell>
          <cell r="I20">
            <v>15.996626000000001</v>
          </cell>
          <cell r="J20">
            <v>16.251735362219989</v>
          </cell>
          <cell r="K20">
            <v>0.25510936221998964</v>
          </cell>
          <cell r="N20">
            <v>47.4</v>
          </cell>
          <cell r="O20">
            <v>0.25510936221999148</v>
          </cell>
          <cell r="P20">
            <v>0</v>
          </cell>
        </row>
        <row r="21">
          <cell r="A21">
            <v>0</v>
          </cell>
          <cell r="C21">
            <v>0.55327096881201987</v>
          </cell>
          <cell r="G21" t="str">
            <v>Vencorp Charges</v>
          </cell>
          <cell r="I21">
            <v>0</v>
          </cell>
          <cell r="J21">
            <v>1.3741093338359291</v>
          </cell>
          <cell r="K21">
            <v>1.3741093338359291</v>
          </cell>
          <cell r="N21">
            <v>4.0982524399221889</v>
          </cell>
          <cell r="O21">
            <v>1.3741093338359305</v>
          </cell>
          <cell r="P21">
            <v>0</v>
          </cell>
        </row>
        <row r="22">
          <cell r="A22">
            <v>0.21204814999999999</v>
          </cell>
          <cell r="B22">
            <v>8.5274000000000003E-2</v>
          </cell>
          <cell r="C22">
            <v>7.1267405555555621E-2</v>
          </cell>
          <cell r="G22" t="str">
            <v>Other Charges</v>
          </cell>
          <cell r="I22">
            <v>0.21106656999999998</v>
          </cell>
          <cell r="J22">
            <v>0.84994666666666685</v>
          </cell>
          <cell r="K22">
            <v>0.6388800966666669</v>
          </cell>
          <cell r="N22">
            <v>2.5498400000000006</v>
          </cell>
          <cell r="O22">
            <v>0.6388800966666669</v>
          </cell>
          <cell r="P22">
            <v>0</v>
          </cell>
        </row>
        <row r="24">
          <cell r="A24">
            <v>-6.4295754099999991</v>
          </cell>
          <cell r="B24">
            <v>0.77854496881201984</v>
          </cell>
          <cell r="C24">
            <v>-33.108741853379229</v>
          </cell>
          <cell r="F24" t="str">
            <v>Total Gross Margin</v>
          </cell>
          <cell r="I24">
            <v>-16.167290830000002</v>
          </cell>
          <cell r="J24">
            <v>54.871634314359525</v>
          </cell>
          <cell r="K24">
            <v>-71.038925144359524</v>
          </cell>
          <cell r="N24">
            <v>161.52887910312103</v>
          </cell>
          <cell r="O24">
            <v>-71.038925144359538</v>
          </cell>
          <cell r="P24">
            <v>2.1895230358710893E-5</v>
          </cell>
        </row>
        <row r="26">
          <cell r="A26">
            <v>-2.5727609999999956E-2</v>
          </cell>
          <cell r="C26">
            <v>-2.5727609999999956E-2</v>
          </cell>
          <cell r="G26" t="str">
            <v>Other Revenue and Electricity</v>
          </cell>
          <cell r="I26">
            <v>-2.5727609999999956E-2</v>
          </cell>
          <cell r="J26">
            <v>0</v>
          </cell>
          <cell r="K26">
            <v>-2.5727609999999956E-2</v>
          </cell>
          <cell r="N26">
            <v>-2.5727609999999956E-2</v>
          </cell>
          <cell r="O26">
            <v>-2.5727609999999956E-2</v>
          </cell>
          <cell r="P26">
            <v>8.566006948772138E-5</v>
          </cell>
        </row>
        <row r="28">
          <cell r="A28">
            <v>-6.4553030199999997</v>
          </cell>
          <cell r="B28">
            <v>-7.2283544466923617</v>
          </cell>
          <cell r="C28">
            <v>-33.134469463379233</v>
          </cell>
          <cell r="F28" t="str">
            <v>Total Net Revenue</v>
          </cell>
          <cell r="I28">
            <v>-16.193018440000003</v>
          </cell>
          <cell r="J28">
            <v>54.871634314359525</v>
          </cell>
          <cell r="K28">
            <v>-71.064652754359514</v>
          </cell>
          <cell r="N28">
            <v>161.52887910312103</v>
          </cell>
          <cell r="O28">
            <v>-71.064652754359528</v>
          </cell>
          <cell r="P28">
            <v>9.775992752169119E-5</v>
          </cell>
        </row>
        <row r="31">
          <cell r="A31">
            <v>0</v>
          </cell>
          <cell r="B31">
            <v>0.47199999999999998</v>
          </cell>
          <cell r="C31">
            <v>0</v>
          </cell>
          <cell r="G31" t="str">
            <v>Invocing Costs</v>
          </cell>
          <cell r="I31">
            <v>0</v>
          </cell>
          <cell r="J31">
            <v>0</v>
          </cell>
          <cell r="K31">
            <v>0</v>
          </cell>
          <cell r="N31">
            <v>0</v>
          </cell>
          <cell r="O31">
            <v>0</v>
          </cell>
          <cell r="P31">
            <v>5.7775504418166871E-5</v>
          </cell>
        </row>
        <row r="32">
          <cell r="A32">
            <v>6.4828360000000002E-2</v>
          </cell>
          <cell r="B32">
            <v>0.311</v>
          </cell>
          <cell r="C32">
            <v>-6.4828360000000002E-2</v>
          </cell>
          <cell r="G32" t="str">
            <v>Collection Costs</v>
          </cell>
          <cell r="I32">
            <v>0.19921998999999999</v>
          </cell>
          <cell r="J32">
            <v>0</v>
          </cell>
          <cell r="K32">
            <v>-0.19921998999999999</v>
          </cell>
          <cell r="N32">
            <v>0</v>
          </cell>
          <cell r="O32">
            <v>-0.19921998999999999</v>
          </cell>
          <cell r="P32">
            <v>1.3902504547610802E-5</v>
          </cell>
        </row>
        <row r="33">
          <cell r="A33">
            <v>0</v>
          </cell>
          <cell r="B33">
            <v>0.27100000000000002</v>
          </cell>
          <cell r="C33">
            <v>0</v>
          </cell>
          <cell r="G33" t="str">
            <v>Customer Servicing Costs</v>
          </cell>
          <cell r="I33">
            <v>0</v>
          </cell>
          <cell r="J33">
            <v>0</v>
          </cell>
          <cell r="K33">
            <v>0</v>
          </cell>
          <cell r="N33">
            <v>0</v>
          </cell>
          <cell r="O33">
            <v>0</v>
          </cell>
          <cell r="P33">
            <v>5.8720948458307478E-5</v>
          </cell>
        </row>
        <row r="34">
          <cell r="A34">
            <v>6.4828360000000002E-2</v>
          </cell>
          <cell r="B34">
            <v>1.0539999999999998</v>
          </cell>
          <cell r="C34">
            <v>-6.4828360000000002E-2</v>
          </cell>
          <cell r="F34" t="str">
            <v>Total Customer Costs</v>
          </cell>
          <cell r="I34">
            <v>0.19921998999999999</v>
          </cell>
          <cell r="J34">
            <v>0</v>
          </cell>
          <cell r="K34">
            <v>-0.19921998999999999</v>
          </cell>
          <cell r="N34">
            <v>0</v>
          </cell>
          <cell r="O34">
            <v>-0.19921998999999999</v>
          </cell>
          <cell r="P34">
            <v>4.4910523533386831E-5</v>
          </cell>
        </row>
        <row r="36">
          <cell r="A36">
            <v>0</v>
          </cell>
          <cell r="B36">
            <v>0.19800000000000001</v>
          </cell>
          <cell r="C36">
            <v>0</v>
          </cell>
          <cell r="G36" t="str">
            <v>Regulatory and Market Costs</v>
          </cell>
          <cell r="I36">
            <v>0</v>
          </cell>
          <cell r="J36">
            <v>0</v>
          </cell>
          <cell r="K36">
            <v>0</v>
          </cell>
          <cell r="N36">
            <v>0</v>
          </cell>
          <cell r="O36">
            <v>0</v>
          </cell>
          <cell r="P36">
            <v>-1.5552596294016738E-4</v>
          </cell>
        </row>
        <row r="38">
          <cell r="A38">
            <v>-6.5201313799999996</v>
          </cell>
          <cell r="B38">
            <v>-8.4803544466923615</v>
          </cell>
          <cell r="C38">
            <v>-33.069641103379233</v>
          </cell>
          <cell r="F38" t="str">
            <v>Contribution before bus sustaining costs</v>
          </cell>
          <cell r="I38">
            <v>-16.392238430000006</v>
          </cell>
          <cell r="J38">
            <v>54.871634314359525</v>
          </cell>
          <cell r="K38">
            <v>-70.865432764359511</v>
          </cell>
          <cell r="N38">
            <v>161.52887910312103</v>
          </cell>
          <cell r="O38">
            <v>-70.865432764359525</v>
          </cell>
          <cell r="P38">
            <v>1.7473307783177943E-4</v>
          </cell>
        </row>
        <row r="40">
          <cell r="A40">
            <v>0</v>
          </cell>
          <cell r="B40">
            <v>0.28117899999999996</v>
          </cell>
          <cell r="C40">
            <v>0</v>
          </cell>
          <cell r="G40" t="str">
            <v>Labour Base Costs</v>
          </cell>
          <cell r="I40">
            <v>0</v>
          </cell>
          <cell r="J40">
            <v>0</v>
          </cell>
          <cell r="K40">
            <v>0</v>
          </cell>
          <cell r="N40">
            <v>0</v>
          </cell>
          <cell r="O40">
            <v>0</v>
          </cell>
          <cell r="P40">
            <v>-9.678915533224795E-6</v>
          </cell>
        </row>
        <row r="41">
          <cell r="A41">
            <v>0</v>
          </cell>
          <cell r="B41">
            <v>0</v>
          </cell>
          <cell r="C41">
            <v>0</v>
          </cell>
          <cell r="G41" t="str">
            <v>Labour On-Costs</v>
          </cell>
          <cell r="I41">
            <v>0</v>
          </cell>
          <cell r="J41">
            <v>0</v>
          </cell>
          <cell r="K41">
            <v>0</v>
          </cell>
          <cell r="N41">
            <v>0</v>
          </cell>
          <cell r="O41">
            <v>0</v>
          </cell>
          <cell r="P41">
            <v>1.0105854569293726E-4</v>
          </cell>
        </row>
        <row r="42">
          <cell r="A42">
            <v>0</v>
          </cell>
          <cell r="B42">
            <v>5.0000000000000001E-3</v>
          </cell>
          <cell r="C42">
            <v>0</v>
          </cell>
          <cell r="G42" t="str">
            <v>Labour Other Costs</v>
          </cell>
          <cell r="I42">
            <v>0</v>
          </cell>
          <cell r="J42">
            <v>0</v>
          </cell>
          <cell r="K42">
            <v>0</v>
          </cell>
          <cell r="N42">
            <v>0</v>
          </cell>
          <cell r="O42">
            <v>0</v>
          </cell>
          <cell r="P42">
            <v>5.6367668864167744E-5</v>
          </cell>
        </row>
        <row r="43">
          <cell r="A43">
            <v>0</v>
          </cell>
          <cell r="B43">
            <v>2.5000000000000001E-2</v>
          </cell>
          <cell r="C43">
            <v>0</v>
          </cell>
          <cell r="G43" t="str">
            <v>Office &amp; Administration Expenses</v>
          </cell>
          <cell r="I43">
            <v>0</v>
          </cell>
          <cell r="J43">
            <v>0</v>
          </cell>
          <cell r="K43">
            <v>0</v>
          </cell>
          <cell r="N43">
            <v>0</v>
          </cell>
          <cell r="O43">
            <v>0</v>
          </cell>
          <cell r="P43">
            <v>1.3213848287275951E-4</v>
          </cell>
        </row>
        <row r="44">
          <cell r="A44">
            <v>-1.6622799999999999E-3</v>
          </cell>
          <cell r="B44">
            <v>8.9999999999999993E-3</v>
          </cell>
          <cell r="C44">
            <v>1.6622799999999999E-3</v>
          </cell>
          <cell r="G44" t="str">
            <v>Motor Vehicle Expenses</v>
          </cell>
          <cell r="I44">
            <v>-1.6622799999999999E-3</v>
          </cell>
          <cell r="J44">
            <v>0</v>
          </cell>
          <cell r="K44">
            <v>1.6622799999999999E-3</v>
          </cell>
          <cell r="N44">
            <v>0</v>
          </cell>
          <cell r="O44">
            <v>1.6622799999999999E-3</v>
          </cell>
          <cell r="P44">
            <v>2.3142637099645432E-5</v>
          </cell>
        </row>
        <row r="45">
          <cell r="A45">
            <v>0</v>
          </cell>
          <cell r="B45">
            <v>0.02</v>
          </cell>
          <cell r="C45">
            <v>0</v>
          </cell>
          <cell r="G45" t="str">
            <v>Communication</v>
          </cell>
          <cell r="I45">
            <v>0</v>
          </cell>
          <cell r="J45">
            <v>0</v>
          </cell>
          <cell r="K45">
            <v>0</v>
          </cell>
          <cell r="N45">
            <v>0</v>
          </cell>
          <cell r="O45">
            <v>0</v>
          </cell>
          <cell r="P45">
            <v>2.8962208317281901E-4</v>
          </cell>
        </row>
        <row r="46">
          <cell r="A46">
            <v>0</v>
          </cell>
          <cell r="B46">
            <v>8.4000000000000005E-2</v>
          </cell>
          <cell r="C46">
            <v>0</v>
          </cell>
          <cell r="G46" t="str">
            <v>Computer</v>
          </cell>
          <cell r="I46">
            <v>0</v>
          </cell>
          <cell r="J46">
            <v>0</v>
          </cell>
          <cell r="K46">
            <v>0</v>
          </cell>
          <cell r="N46">
            <v>0</v>
          </cell>
          <cell r="O46">
            <v>0</v>
          </cell>
          <cell r="P46">
            <v>1.4053563630675282E-4</v>
          </cell>
        </row>
        <row r="47">
          <cell r="A47">
            <v>0</v>
          </cell>
          <cell r="B47">
            <v>0.36680000000000001</v>
          </cell>
          <cell r="C47">
            <v>0</v>
          </cell>
          <cell r="G47" t="str">
            <v>Professional Services</v>
          </cell>
          <cell r="I47">
            <v>0</v>
          </cell>
          <cell r="J47">
            <v>0</v>
          </cell>
          <cell r="K47">
            <v>0</v>
          </cell>
          <cell r="N47">
            <v>0</v>
          </cell>
          <cell r="O47">
            <v>0</v>
          </cell>
          <cell r="P47">
            <v>9.8335956905466228E-5</v>
          </cell>
        </row>
        <row r="48">
          <cell r="A48">
            <v>0</v>
          </cell>
          <cell r="B48">
            <v>4.4999999999999998E-2</v>
          </cell>
          <cell r="C48">
            <v>0</v>
          </cell>
          <cell r="G48" t="str">
            <v>Occupancy</v>
          </cell>
          <cell r="I48">
            <v>0</v>
          </cell>
          <cell r="J48">
            <v>0</v>
          </cell>
          <cell r="K48">
            <v>0</v>
          </cell>
          <cell r="N48">
            <v>0</v>
          </cell>
          <cell r="O48">
            <v>0</v>
          </cell>
          <cell r="P48">
            <v>7.034406611955333E-5</v>
          </cell>
        </row>
        <row r="49">
          <cell r="A49">
            <v>0</v>
          </cell>
          <cell r="B49">
            <v>0</v>
          </cell>
          <cell r="C49">
            <v>0</v>
          </cell>
          <cell r="G49" t="str">
            <v>Subscriptions</v>
          </cell>
          <cell r="I49">
            <v>0</v>
          </cell>
          <cell r="J49">
            <v>0</v>
          </cell>
          <cell r="K49">
            <v>0</v>
          </cell>
          <cell r="N49">
            <v>0</v>
          </cell>
          <cell r="O49">
            <v>0</v>
          </cell>
          <cell r="P49">
            <v>1.6416529975783945E-4</v>
          </cell>
        </row>
        <row r="50">
          <cell r="A50">
            <v>0</v>
          </cell>
          <cell r="B50">
            <v>2.5000000000000001E-2</v>
          </cell>
          <cell r="C50">
            <v>0</v>
          </cell>
          <cell r="G50" t="str">
            <v>Advertising</v>
          </cell>
          <cell r="I50">
            <v>0</v>
          </cell>
          <cell r="J50">
            <v>0</v>
          </cell>
          <cell r="K50">
            <v>0</v>
          </cell>
          <cell r="N50">
            <v>0</v>
          </cell>
          <cell r="O50">
            <v>0</v>
          </cell>
          <cell r="P50">
            <v>8.3412163578335956E-5</v>
          </cell>
        </row>
        <row r="51">
          <cell r="A51">
            <v>0</v>
          </cell>
          <cell r="B51">
            <v>5.0000000000000001E-3</v>
          </cell>
          <cell r="C51">
            <v>0</v>
          </cell>
          <cell r="G51" t="str">
            <v>Taxes &amp; Fees</v>
          </cell>
          <cell r="I51">
            <v>0</v>
          </cell>
          <cell r="J51">
            <v>0</v>
          </cell>
          <cell r="K51">
            <v>0</v>
          </cell>
          <cell r="N51">
            <v>0</v>
          </cell>
          <cell r="O51">
            <v>0</v>
          </cell>
          <cell r="P51">
            <v>1.6954732972296937E-4</v>
          </cell>
        </row>
        <row r="53">
          <cell r="A53">
            <v>-1.6622799999999999E-3</v>
          </cell>
          <cell r="B53">
            <v>0.86597900000000017</v>
          </cell>
          <cell r="C53">
            <v>1.6622799999999999E-3</v>
          </cell>
          <cell r="F53" t="str">
            <v>Total Business Sustaining Costs</v>
          </cell>
          <cell r="I53">
            <v>-1.6622799999999999E-3</v>
          </cell>
          <cell r="J53">
            <v>0</v>
          </cell>
          <cell r="K53">
            <v>1.6622799999999999E-3</v>
          </cell>
          <cell r="N53">
            <v>0</v>
          </cell>
          <cell r="O53">
            <v>1.6622799999999999E-3</v>
          </cell>
          <cell r="P53">
            <v>7.4861080314348054E-5</v>
          </cell>
        </row>
        <row r="56">
          <cell r="A56">
            <v>6.3166079999999999E-2</v>
          </cell>
          <cell r="B56">
            <v>2.1179790000000001</v>
          </cell>
          <cell r="C56">
            <v>-6.3166079999999999E-2</v>
          </cell>
          <cell r="F56" t="str">
            <v>Total Expenses</v>
          </cell>
          <cell r="I56">
            <v>0.19755771</v>
          </cell>
          <cell r="J56">
            <v>0</v>
          </cell>
          <cell r="K56">
            <v>-0.19755771</v>
          </cell>
          <cell r="N56">
            <v>0</v>
          </cell>
          <cell r="O56">
            <v>-0.19755771</v>
          </cell>
          <cell r="P56">
            <v>4.3189704467796675E-5</v>
          </cell>
        </row>
        <row r="59">
          <cell r="A59">
            <v>-6.518469099999999</v>
          </cell>
          <cell r="B59">
            <v>-9.3463334466923609</v>
          </cell>
          <cell r="C59">
            <v>-33.197635543379235</v>
          </cell>
          <cell r="F59" t="str">
            <v>Earnings before Depreciation,Interest and Tax</v>
          </cell>
          <cell r="I59">
            <v>-16.390576150000005</v>
          </cell>
          <cell r="J59">
            <v>54.871634314359525</v>
          </cell>
          <cell r="K59">
            <v>-71.262210464359526</v>
          </cell>
          <cell r="N59">
            <v>161.52887910312103</v>
          </cell>
          <cell r="O59">
            <v>-71.262210464359526</v>
          </cell>
          <cell r="P59">
            <v>4.915042197006866E-4</v>
          </cell>
        </row>
        <row r="61">
          <cell r="A61">
            <v>0</v>
          </cell>
          <cell r="B61">
            <v>0</v>
          </cell>
          <cell r="C61">
            <v>0</v>
          </cell>
          <cell r="G61" t="str">
            <v>Depreciation</v>
          </cell>
          <cell r="I61">
            <v>0</v>
          </cell>
          <cell r="J61">
            <v>0</v>
          </cell>
          <cell r="K61">
            <v>0</v>
          </cell>
          <cell r="N61">
            <v>0</v>
          </cell>
          <cell r="O61">
            <v>0</v>
          </cell>
          <cell r="P61">
            <v>4.4062585275955595E-6</v>
          </cell>
        </row>
        <row r="63">
          <cell r="A63">
            <v>-6.518469099999999</v>
          </cell>
          <cell r="B63">
            <v>-9.3463334466923609</v>
          </cell>
          <cell r="C63">
            <v>33.197635543379235</v>
          </cell>
          <cell r="F63" t="str">
            <v>EBIT</v>
          </cell>
          <cell r="I63">
            <v>-16.390576150000005</v>
          </cell>
          <cell r="J63">
            <v>54.871634314359525</v>
          </cell>
          <cell r="K63">
            <v>71.262210464359526</v>
          </cell>
          <cell r="N63">
            <v>161.52887910312103</v>
          </cell>
          <cell r="O63">
            <v>71.262210464359526</v>
          </cell>
          <cell r="P63">
            <v>5.1662453466863665E-4</v>
          </cell>
        </row>
        <row r="65">
          <cell r="A65">
            <v>-7.8105800000000001E-3</v>
          </cell>
          <cell r="B65">
            <v>2.648552</v>
          </cell>
          <cell r="C65">
            <v>7.8105800000000001E-3</v>
          </cell>
          <cell r="G65" t="str">
            <v>Interest</v>
          </cell>
          <cell r="I65">
            <v>-7.8105800000000001E-3</v>
          </cell>
          <cell r="J65">
            <v>0</v>
          </cell>
          <cell r="K65">
            <v>7.8105800000000001E-3</v>
          </cell>
          <cell r="N65">
            <v>0</v>
          </cell>
          <cell r="O65">
            <v>7.8105800000000001E-3</v>
          </cell>
          <cell r="P65">
            <v>1.5659951056005031E-5</v>
          </cell>
        </row>
        <row r="66">
          <cell r="A66">
            <v>0</v>
          </cell>
          <cell r="B66">
            <v>0</v>
          </cell>
          <cell r="C66">
            <v>0</v>
          </cell>
          <cell r="G66" t="str">
            <v>Abnormals and Extraordinaries</v>
          </cell>
          <cell r="I66">
            <v>0</v>
          </cell>
          <cell r="J66">
            <v>0</v>
          </cell>
          <cell r="K66">
            <v>0</v>
          </cell>
          <cell r="N66">
            <v>0</v>
          </cell>
          <cell r="O66">
            <v>0</v>
          </cell>
          <cell r="P66">
            <v>0</v>
          </cell>
        </row>
        <row r="68">
          <cell r="A68">
            <v>-6.5106585199999989</v>
          </cell>
          <cell r="B68">
            <v>-11.994885446692361</v>
          </cell>
          <cell r="C68">
            <v>-33.18982496337923</v>
          </cell>
          <cell r="F68" t="str">
            <v>Earnings before Tax</v>
          </cell>
          <cell r="I68">
            <v>-16.382765570000004</v>
          </cell>
          <cell r="J68">
            <v>54.871634314359525</v>
          </cell>
          <cell r="K68">
            <v>-71.254399884359529</v>
          </cell>
          <cell r="N68">
            <v>161.52887910312103</v>
          </cell>
          <cell r="O68">
            <v>-71.254399884359515</v>
          </cell>
          <cell r="P68">
            <v>6.739366679340274E-4</v>
          </cell>
        </row>
        <row r="70">
          <cell r="A70">
            <v>-2.3438370671999995</v>
          </cell>
          <cell r="B70">
            <v>-4.3181587608092498</v>
          </cell>
          <cell r="C70">
            <v>11.948336986816523</v>
          </cell>
          <cell r="G70" t="str">
            <v>Tax Expense</v>
          </cell>
          <cell r="I70">
            <v>-5.8977956052000016</v>
          </cell>
          <cell r="J70">
            <v>19.753788353169426</v>
          </cell>
          <cell r="K70">
            <v>25.651583958369429</v>
          </cell>
          <cell r="N70">
            <v>58.150396477123572</v>
          </cell>
          <cell r="O70">
            <v>25.651583958369429</v>
          </cell>
          <cell r="P70">
            <v>-6.7393666793402751E-4</v>
          </cell>
        </row>
        <row r="72">
          <cell r="A72">
            <v>-4.1668214527999989</v>
          </cell>
          <cell r="B72">
            <v>-7.6767266858831116</v>
          </cell>
          <cell r="C72">
            <v>-21.241487976562709</v>
          </cell>
          <cell r="F72" t="str">
            <v>Net Profit</v>
          </cell>
          <cell r="I72">
            <v>-10.484969964800003</v>
          </cell>
          <cell r="J72">
            <v>35.117845961190092</v>
          </cell>
          <cell r="K72">
            <v>-45.602815925990093</v>
          </cell>
          <cell r="N72">
            <v>103.37848262599745</v>
          </cell>
          <cell r="O72">
            <v>-45.602815925990086</v>
          </cell>
          <cell r="P72">
            <v>6.7393666793402729E-4</v>
          </cell>
        </row>
      </sheetData>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Sheet2"/>
      <sheetName val="Journal Upload"/>
      <sheetName val="New figures"/>
      <sheetName val="Sheet3"/>
      <sheetName val="Sheet1 (2)"/>
    </sheetNames>
    <sheetDataSet>
      <sheetData sheetId="0" refreshError="1">
        <row r="5">
          <cell r="D5">
            <v>39263</v>
          </cell>
        </row>
      </sheetData>
      <sheetData sheetId="1" refreshError="1"/>
      <sheetData sheetId="2" refreshError="1"/>
      <sheetData sheetId="3" refreshError="1"/>
      <sheetData sheetId="4" refreshError="1"/>
      <sheetData sheetId="5" refreshError="1"/>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ortfolio Master"/>
      <sheetName val="Simplified Portfolio view"/>
      <sheetName val="Funding Entity capex"/>
      <sheetName val="Expenditure by stream"/>
      <sheetName val="Controls"/>
      <sheetName val="Global"/>
      <sheetName val="Reported"/>
    </sheetNames>
    <sheetDataSet>
      <sheetData sheetId="0"/>
      <sheetData sheetId="1"/>
      <sheetData sheetId="2"/>
      <sheetData sheetId="3"/>
      <sheetData sheetId="4" refreshError="1">
        <row r="17">
          <cell r="A17" t="str">
            <v>Strategic</v>
          </cell>
        </row>
        <row r="18">
          <cell r="A18" t="str">
            <v>Financial / Op'nl Saving</v>
          </cell>
        </row>
        <row r="19">
          <cell r="A19" t="str">
            <v>Regulatory</v>
          </cell>
        </row>
        <row r="20">
          <cell r="A20" t="str">
            <v>Life Cycle</v>
          </cell>
        </row>
        <row r="23">
          <cell r="A23" t="str">
            <v>Mandatory</v>
          </cell>
        </row>
        <row r="24">
          <cell r="A24" t="str">
            <v>High Priority</v>
          </cell>
        </row>
        <row r="25">
          <cell r="A25" t="str">
            <v>Discretionary</v>
          </cell>
        </row>
      </sheetData>
      <sheetData sheetId="5" refreshError="1"/>
      <sheetData sheetId="6"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AprilCalcs"/>
      <sheetName val="MayCalcs"/>
      <sheetName val="JunCalcs"/>
      <sheetName val="Julcalcs"/>
      <sheetName val="Augcalcs"/>
      <sheetName val="Sepcalcs"/>
      <sheetName val="OctCalcs"/>
      <sheetName val="MainMenu"/>
      <sheetName val="Control"/>
      <sheetName val="YTD Calcs"/>
      <sheetName val="TotalDetail"/>
      <sheetName val="Detail"/>
      <sheetName val="Variances"/>
      <sheetName val="Audit"/>
      <sheetName val="Capital"/>
      <sheetName val="CCSummary"/>
      <sheetName val="Results"/>
      <sheetName val="UnitResults"/>
      <sheetName val="CapResults"/>
      <sheetName val="BookResults"/>
      <sheetName val="Edits"/>
      <sheetName val="Chartdata"/>
      <sheetName val="ActualOld"/>
      <sheetName val="Actual"/>
      <sheetName val="BudgetAlt"/>
      <sheetName val="Budget"/>
      <sheetName val="OutLook"/>
      <sheetName val="CapActual"/>
      <sheetName val="CapBudget"/>
      <sheetName val="CapOutLook"/>
      <sheetName val="UnitActual"/>
      <sheetName val="UnitBudget"/>
      <sheetName val="UnitOutLook"/>
      <sheetName val="StatsActual"/>
      <sheetName val="StatsBudget"/>
      <sheetName val="StatsOutlook"/>
      <sheetName val="APHrs"/>
      <sheetName val="Accounts"/>
      <sheetName val="CostCentres"/>
      <sheetName val="FunNames"/>
      <sheetName val="BookLInes"/>
      <sheetName val="ITCombos"/>
      <sheetName val="Contingencies"/>
      <sheetName val="ModMacro"/>
      <sheetName val="ModUtil"/>
      <sheetName val="Dialog1"/>
      <sheetName val="ModMthEnd"/>
      <sheetName val="ModDelete"/>
      <sheetName val="Charts"/>
      <sheetName val="Month"/>
      <sheetName val="NewCapdown"/>
      <sheetName val="New Capital"/>
      <sheetName val="NewCapunitsdown"/>
      <sheetName val="augitca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Summary"/>
      <sheetName val="BoardPL"/>
      <sheetName val="Variances"/>
      <sheetName val="Sheet1"/>
      <sheetName val="Detail"/>
      <sheetName val="TrancheDetail"/>
      <sheetName val="MarginDetail"/>
      <sheetName val="ActBar1"/>
      <sheetName val="ActPie1"/>
      <sheetName val="ActPie2"/>
      <sheetName val="GrpTot"/>
      <sheetName val="DetailAct2"/>
      <sheetName val="DetailActivity"/>
      <sheetName val="RollGraph"/>
      <sheetName val="Audit"/>
      <sheetName val="Capital"/>
      <sheetName val="CCSummary"/>
      <sheetName val="Results"/>
      <sheetName val="UnitResults"/>
      <sheetName val="CapResults"/>
      <sheetName val="BookResults"/>
      <sheetName val="Edits"/>
      <sheetName val="Notes"/>
      <sheetName val="Chartdata"/>
      <sheetName val="Actual"/>
      <sheetName val="BudgetAlt"/>
      <sheetName val="Budget"/>
      <sheetName val="OutLook"/>
      <sheetName val="LastYr"/>
      <sheetName val="Roll12"/>
      <sheetName val="CapActual"/>
      <sheetName val="CapBudget"/>
      <sheetName val="CapOutLook"/>
      <sheetName val="UnitActual"/>
      <sheetName val="UnitBudget"/>
      <sheetName val="UnitOutLook"/>
      <sheetName val="StatsActual"/>
      <sheetName val="StatsBudget"/>
      <sheetName val="StatsOutlook"/>
      <sheetName val="APHrs"/>
      <sheetName val="Coy2Jnls"/>
      <sheetName val="Accounts"/>
      <sheetName val="CostCentres"/>
      <sheetName val="FunNames"/>
      <sheetName val="BookLInes"/>
      <sheetName val="ITCombos"/>
      <sheetName val="Coy2"/>
      <sheetName val="Contingencies"/>
      <sheetName val="ModMacro"/>
      <sheetName val="ModUtil"/>
      <sheetName val="Dialog1"/>
      <sheetName val="ModMthEnd"/>
      <sheetName val="ModDelet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row r="137">
          <cell r="E137" t="str">
            <v>May, 1999</v>
          </cell>
        </row>
      </sheetData>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activexlhiddensheet"/>
      <sheetName val="Period_Year"/>
      <sheetName val="Review Notes"/>
      <sheetName val="Summary"/>
      <sheetName val="WP 1.OP"/>
      <sheetName val="WP 1.1P UEIP"/>
      <sheetName val="WP 1.0T"/>
      <sheetName val="WP 1.1"/>
      <sheetName val="WP 1.2"/>
      <sheetName val="WP 1.3"/>
      <sheetName val="WP 1.6"/>
      <sheetName val="WP 2.0"/>
      <sheetName val="WP 6.0"/>
      <sheetName val="WP 6.2"/>
      <sheetName val="WP 6.4"/>
      <sheetName val="WP 6.5"/>
      <sheetName val="WP 11.0"/>
      <sheetName val="WP 13.0"/>
      <sheetName val="WP 14.0 "/>
      <sheetName val="WP 15.0"/>
      <sheetName val="WP 16.0"/>
      <sheetName val="WP 20.1"/>
      <sheetName val="WP 20.5"/>
      <sheetName val="WP 20.6"/>
      <sheetName val="WP 20.9"/>
      <sheetName val="WP 20.11"/>
      <sheetName val="WP 20.12"/>
      <sheetName val="WP 20.15"/>
      <sheetName val="WP 20.16"/>
      <sheetName val="WP 20.21"/>
      <sheetName val="WP 20.22"/>
      <sheetName val="WP 20.24"/>
      <sheetName val="WP 20.26"/>
      <sheetName val="WP 20.27"/>
      <sheetName val="WP 20.28"/>
      <sheetName val="Schedule13a"/>
      <sheetName val="Schedule30"/>
      <sheetName val="Global"/>
      <sheetName val="Controls"/>
      <sheetName val="Snapshot-new"/>
      <sheetName val="Edits"/>
    </sheetNames>
    <sheetDataSet>
      <sheetData sheetId="0" refreshError="1">
        <row r="39">
          <cell r="I39" t="str">
            <v>X</v>
          </cell>
          <cell r="J39" t="str">
            <v>X</v>
          </cell>
          <cell r="K39" t="str">
            <v>X</v>
          </cell>
          <cell r="L39" t="str">
            <v>X</v>
          </cell>
        </row>
      </sheetData>
      <sheetData sheetId="1" refreshError="1">
        <row r="9">
          <cell r="B9" t="str">
            <v>2003</v>
          </cell>
        </row>
        <row r="10">
          <cell r="B10" t="str">
            <v>11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refreshError="1"/>
      <sheetData sheetId="38" refreshError="1"/>
      <sheetData sheetId="39" refreshError="1"/>
      <sheetData sheetId="4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ax Calc"/>
      <sheetName val="WP 20.5"/>
      <sheetName val="WP 20.6"/>
      <sheetName val="WP 20.9"/>
      <sheetName val="Sheet1"/>
      <sheetName val="Sheet2"/>
      <sheetName val="Sheet3"/>
      <sheetName val="Period_Year"/>
      <sheetName val="WP 1.0T"/>
      <sheetName val="WP 20.16"/>
      <sheetName val="sapactivexlhiddensheet"/>
      <sheetName val="Snapshot-new"/>
    </sheetNames>
    <sheetDataSet>
      <sheetData sheetId="0"/>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ummary"/>
      <sheetName val="byMonth"/>
      <sheetName val="Res SAP Ge"/>
      <sheetName val="Res SAP Gc"/>
      <sheetName val="Res SAP E"/>
      <sheetName val="Res SCADA"/>
      <sheetName val="Res PMO"/>
      <sheetName val="Non Lab by AO"/>
      <sheetName val="Non Labour by Week"/>
      <sheetName val="Resources"/>
      <sheetName val="Cost Share"/>
      <sheetName val="Cost Share Mth"/>
      <sheetName val="byStage"/>
      <sheetName val="byStage Lookup"/>
      <sheetName val="Headcount"/>
      <sheetName val="by Activity"/>
      <sheetName val="Assumptions"/>
      <sheetName val="SC Slides"/>
      <sheetName val="Non Lab INPUT"/>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sheetData sheetId="18"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 Control"/>
      <sheetName val="2. Menu"/>
      <sheetName val="3. Version"/>
      <sheetName val="4. Checks"/>
      <sheetName val="5. Assum"/>
      <sheetName val="6. Reg Ass"/>
      <sheetName val="7. Impair Test"/>
      <sheetName val="8. Hist P&amp;L"/>
      <sheetName val="9. Hist Bal Sht"/>
      <sheetName val="10. Hist CAPEX"/>
      <sheetName val="12. SensA"/>
      <sheetName val="13. Distr Cash"/>
      <sheetName val="14. An to qtr calc"/>
      <sheetName val="15. Debt"/>
      <sheetName val="16. Reg Rev"/>
      <sheetName val="17. Reg Dep&amp;Tax"/>
      <sheetName val="18. Tax"/>
      <sheetName val="19. Depn"/>
      <sheetName val="20. Def Debt Costs"/>
      <sheetName val="21. Reg Depr"/>
      <sheetName val="22. Reg Tax Dep"/>
      <sheetName val="23. Exc Servs"/>
      <sheetName val="24. Ann CAPEX"/>
      <sheetName val="25. Qtr CAPEX"/>
      <sheetName val="26. CAPEX Real"/>
      <sheetName val="27. CAPEX Inp Nom"/>
      <sheetName val="28. Qtr IFRS Bal (uedh)"/>
      <sheetName val="29. Ann Cal PL"/>
      <sheetName val="30. FY PL"/>
      <sheetName val="30.1 FY PL Comp"/>
      <sheetName val="30.2 FY 5 Yr PL Comp"/>
      <sheetName val="31. HY PL"/>
      <sheetName val="32. Qtr PL"/>
      <sheetName val="33. Qtr UEDH PL"/>
      <sheetName val="33. Qtr UED PL"/>
      <sheetName val="34. FY Ann BS"/>
      <sheetName val="34.1 FY BS Comp"/>
      <sheetName val="35. HY BS"/>
      <sheetName val="36. Qtr BS"/>
      <sheetName val="Recon"/>
      <sheetName val="37. Credit"/>
      <sheetName val="38. Graph Data"/>
      <sheetName val="39. Board"/>
      <sheetName val="Graphs==&gt;"/>
      <sheetName val="RAB(g)"/>
      <sheetName val="Rev(g)"/>
      <sheetName val="Debt R(g)"/>
      <sheetName val="Credit1(g)"/>
      <sheetName val="Credit(g)"/>
      <sheetName val="Oth Rev(g)"/>
      <sheetName val="Dis Cash(g)"/>
      <sheetName val="5xReg Dep(g)"/>
      <sheetName val="ICR(g)"/>
      <sheetName val="Yield(g)"/>
      <sheetName val="Debt(g)"/>
      <sheetName val="Template"/>
      <sheetName val="WP 20.5"/>
      <sheetName val="WP 20.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row r="9">
          <cell r="A9" t="str">
            <v>None</v>
          </cell>
          <cell r="D9">
            <v>2006</v>
          </cell>
          <cell r="E9">
            <v>2007</v>
          </cell>
          <cell r="F9">
            <v>2008</v>
          </cell>
          <cell r="G9">
            <v>2009</v>
          </cell>
          <cell r="H9">
            <v>2010</v>
          </cell>
          <cell r="I9">
            <v>2011</v>
          </cell>
          <cell r="J9">
            <v>2012</v>
          </cell>
          <cell r="K9">
            <v>2013</v>
          </cell>
          <cell r="L9">
            <v>2014</v>
          </cell>
          <cell r="M9">
            <v>2015</v>
          </cell>
          <cell r="N9">
            <v>2016</v>
          </cell>
          <cell r="O9">
            <v>2017</v>
          </cell>
          <cell r="P9">
            <v>2018</v>
          </cell>
          <cell r="Q9">
            <v>2019</v>
          </cell>
          <cell r="R9">
            <v>2020</v>
          </cell>
          <cell r="S9">
            <v>2021</v>
          </cell>
          <cell r="T9">
            <v>2022</v>
          </cell>
          <cell r="U9">
            <v>2023</v>
          </cell>
          <cell r="V9">
            <v>2024</v>
          </cell>
          <cell r="W9">
            <v>2025</v>
          </cell>
          <cell r="X9">
            <v>2026</v>
          </cell>
          <cell r="Y9">
            <v>2027</v>
          </cell>
          <cell r="Z9">
            <v>2028</v>
          </cell>
          <cell r="AA9">
            <v>2029</v>
          </cell>
          <cell r="AB9">
            <v>2030</v>
          </cell>
          <cell r="AC9">
            <v>2031</v>
          </cell>
          <cell r="AD9">
            <v>2032</v>
          </cell>
          <cell r="AE9">
            <v>2033</v>
          </cell>
          <cell r="AF9">
            <v>2034</v>
          </cell>
        </row>
        <row r="10">
          <cell r="A10" t="str">
            <v>O&amp;M Expenditure</v>
          </cell>
          <cell r="B10">
            <v>0</v>
          </cell>
          <cell r="D10">
            <v>0.1</v>
          </cell>
          <cell r="E10">
            <v>0.1</v>
          </cell>
          <cell r="F10">
            <v>0.1</v>
          </cell>
          <cell r="G10">
            <v>0.1</v>
          </cell>
          <cell r="H10">
            <v>0.1</v>
          </cell>
          <cell r="I10">
            <v>0.1</v>
          </cell>
          <cell r="J10">
            <v>0.1</v>
          </cell>
          <cell r="K10">
            <v>0.1</v>
          </cell>
          <cell r="L10">
            <v>0.1</v>
          </cell>
          <cell r="M10">
            <v>0.1</v>
          </cell>
          <cell r="N10">
            <v>0.1</v>
          </cell>
          <cell r="O10">
            <v>0.1</v>
          </cell>
          <cell r="P10">
            <v>0.1</v>
          </cell>
          <cell r="Q10">
            <v>0.1</v>
          </cell>
          <cell r="R10">
            <v>0.1</v>
          </cell>
          <cell r="S10">
            <v>0.1</v>
          </cell>
          <cell r="T10">
            <v>0.1</v>
          </cell>
          <cell r="U10">
            <v>0.1</v>
          </cell>
          <cell r="V10">
            <v>0.1</v>
          </cell>
          <cell r="W10">
            <v>0.1</v>
          </cell>
          <cell r="X10">
            <v>0.1</v>
          </cell>
          <cell r="Y10">
            <v>0.1</v>
          </cell>
          <cell r="Z10">
            <v>0.1</v>
          </cell>
          <cell r="AA10">
            <v>0.1</v>
          </cell>
          <cell r="AB10">
            <v>0.1</v>
          </cell>
          <cell r="AC10">
            <v>0.1</v>
          </cell>
          <cell r="AD10">
            <v>0.1</v>
          </cell>
          <cell r="AE10">
            <v>0.1</v>
          </cell>
          <cell r="AF10">
            <v>0.1</v>
          </cell>
        </row>
        <row r="11">
          <cell r="A11" t="str">
            <v>Capex</v>
          </cell>
          <cell r="B11">
            <v>0</v>
          </cell>
          <cell r="D11">
            <v>0.1</v>
          </cell>
          <cell r="E11">
            <v>0.1</v>
          </cell>
          <cell r="F11">
            <v>0.1</v>
          </cell>
          <cell r="G11">
            <v>0.1</v>
          </cell>
          <cell r="H11">
            <v>0.1</v>
          </cell>
          <cell r="I11">
            <v>0.1</v>
          </cell>
          <cell r="J11">
            <v>0.1</v>
          </cell>
          <cell r="K11">
            <v>0.1</v>
          </cell>
          <cell r="L11">
            <v>0.1</v>
          </cell>
          <cell r="M11">
            <v>0.1</v>
          </cell>
          <cell r="N11">
            <v>0.1</v>
          </cell>
          <cell r="O11">
            <v>0.1</v>
          </cell>
          <cell r="P11">
            <v>0.1</v>
          </cell>
          <cell r="Q11">
            <v>0.1</v>
          </cell>
          <cell r="R11">
            <v>0.1</v>
          </cell>
          <cell r="S11">
            <v>0.1</v>
          </cell>
          <cell r="T11">
            <v>0.1</v>
          </cell>
          <cell r="U11">
            <v>0.1</v>
          </cell>
          <cell r="V11">
            <v>0.1</v>
          </cell>
          <cell r="W11">
            <v>0.1</v>
          </cell>
          <cell r="X11">
            <v>0.1</v>
          </cell>
          <cell r="Y11">
            <v>0.1</v>
          </cell>
          <cell r="Z11">
            <v>0.1</v>
          </cell>
          <cell r="AA11">
            <v>0.1</v>
          </cell>
          <cell r="AB11">
            <v>0.1</v>
          </cell>
          <cell r="AC11">
            <v>0.1</v>
          </cell>
          <cell r="AD11">
            <v>0.1</v>
          </cell>
          <cell r="AE11">
            <v>0.1</v>
          </cell>
          <cell r="AF11">
            <v>0.1</v>
          </cell>
        </row>
        <row r="12">
          <cell r="A12" t="str">
            <v>Floating Interest Rate</v>
          </cell>
          <cell r="B12">
            <v>0</v>
          </cell>
          <cell r="D12">
            <v>0.01</v>
          </cell>
          <cell r="E12">
            <v>0.01</v>
          </cell>
          <cell r="F12">
            <v>0.01</v>
          </cell>
          <cell r="G12">
            <v>0.01</v>
          </cell>
          <cell r="H12">
            <v>0.01</v>
          </cell>
          <cell r="I12">
            <v>0.01</v>
          </cell>
          <cell r="J12">
            <v>0.01</v>
          </cell>
          <cell r="K12">
            <v>0.01</v>
          </cell>
          <cell r="L12">
            <v>0.01</v>
          </cell>
          <cell r="M12">
            <v>0.01</v>
          </cell>
          <cell r="N12">
            <v>0.01</v>
          </cell>
          <cell r="O12">
            <v>0.01</v>
          </cell>
          <cell r="P12">
            <v>0.01</v>
          </cell>
          <cell r="Q12">
            <v>0.01</v>
          </cell>
          <cell r="R12">
            <v>0.01</v>
          </cell>
          <cell r="S12">
            <v>0.01</v>
          </cell>
          <cell r="T12">
            <v>0.01</v>
          </cell>
          <cell r="U12">
            <v>0.01</v>
          </cell>
          <cell r="V12">
            <v>0.01</v>
          </cell>
          <cell r="W12">
            <v>0.01</v>
          </cell>
          <cell r="X12">
            <v>0.01</v>
          </cell>
          <cell r="Y12">
            <v>0.01</v>
          </cell>
          <cell r="Z12">
            <v>0.01</v>
          </cell>
          <cell r="AA12">
            <v>0.01</v>
          </cell>
          <cell r="AB12">
            <v>0.01</v>
          </cell>
          <cell r="AC12">
            <v>0.01</v>
          </cell>
          <cell r="AD12">
            <v>0.01</v>
          </cell>
          <cell r="AE12">
            <v>0.01</v>
          </cell>
          <cell r="AF12">
            <v>0.01</v>
          </cell>
        </row>
        <row r="13">
          <cell r="A13" t="str">
            <v>Volumes</v>
          </cell>
          <cell r="B13">
            <v>0</v>
          </cell>
          <cell r="D13">
            <v>-0.05</v>
          </cell>
          <cell r="E13">
            <v>-0.05</v>
          </cell>
          <cell r="F13">
            <v>-0.05</v>
          </cell>
          <cell r="G13">
            <v>-0.05</v>
          </cell>
          <cell r="H13">
            <v>-0.05</v>
          </cell>
          <cell r="I13">
            <v>-0.05</v>
          </cell>
          <cell r="J13">
            <v>-0.05</v>
          </cell>
          <cell r="K13">
            <v>-0.05</v>
          </cell>
          <cell r="L13">
            <v>-0.05</v>
          </cell>
          <cell r="M13">
            <v>-0.05</v>
          </cell>
          <cell r="N13">
            <v>-0.05</v>
          </cell>
          <cell r="O13">
            <v>-0.05</v>
          </cell>
          <cell r="P13">
            <v>-0.05</v>
          </cell>
          <cell r="Q13">
            <v>-0.05</v>
          </cell>
          <cell r="R13">
            <v>-0.05</v>
          </cell>
          <cell r="S13">
            <v>-0.05</v>
          </cell>
          <cell r="T13">
            <v>-0.05</v>
          </cell>
          <cell r="U13">
            <v>-0.05</v>
          </cell>
          <cell r="V13">
            <v>-0.05</v>
          </cell>
          <cell r="W13">
            <v>-0.05</v>
          </cell>
          <cell r="X13">
            <v>-0.05</v>
          </cell>
          <cell r="Y13">
            <v>-0.05</v>
          </cell>
          <cell r="Z13">
            <v>-0.05</v>
          </cell>
          <cell r="AA13">
            <v>-0.05</v>
          </cell>
          <cell r="AB13">
            <v>-0.05</v>
          </cell>
          <cell r="AC13">
            <v>-0.05</v>
          </cell>
          <cell r="AD13">
            <v>-0.05</v>
          </cell>
          <cell r="AE13">
            <v>-0.05</v>
          </cell>
          <cell r="AF13">
            <v>-0.05</v>
          </cell>
        </row>
        <row r="14">
          <cell r="A14" t="str">
            <v>Real WACC</v>
          </cell>
          <cell r="B14">
            <v>0</v>
          </cell>
          <cell r="D14">
            <v>-5.0000000000000001E-3</v>
          </cell>
          <cell r="E14">
            <v>-5.0000000000000001E-3</v>
          </cell>
          <cell r="F14">
            <v>-5.0000000000000001E-3</v>
          </cell>
          <cell r="G14">
            <v>-5.0000000000000001E-3</v>
          </cell>
          <cell r="H14">
            <v>-5.0000000000000001E-3</v>
          </cell>
          <cell r="I14">
            <v>-5.0000000000000001E-3</v>
          </cell>
          <cell r="J14">
            <v>-5.0000000000000001E-3</v>
          </cell>
          <cell r="K14">
            <v>-5.0000000000000001E-3</v>
          </cell>
          <cell r="L14">
            <v>-5.0000000000000001E-3</v>
          </cell>
          <cell r="M14">
            <v>-5.0000000000000001E-3</v>
          </cell>
          <cell r="N14">
            <v>-5.0000000000000001E-3</v>
          </cell>
          <cell r="O14">
            <v>-5.0000000000000001E-3</v>
          </cell>
          <cell r="P14">
            <v>-5.0000000000000001E-3</v>
          </cell>
          <cell r="Q14">
            <v>-5.0000000000000001E-3</v>
          </cell>
          <cell r="R14">
            <v>-5.0000000000000001E-3</v>
          </cell>
          <cell r="S14">
            <v>-5.0000000000000001E-3</v>
          </cell>
          <cell r="T14">
            <v>-5.0000000000000001E-3</v>
          </cell>
          <cell r="U14">
            <v>-5.0000000000000001E-3</v>
          </cell>
          <cell r="V14">
            <v>-5.0000000000000001E-3</v>
          </cell>
          <cell r="W14">
            <v>-5.0000000000000001E-3</v>
          </cell>
          <cell r="X14">
            <v>-5.0000000000000001E-3</v>
          </cell>
          <cell r="Y14">
            <v>-5.0000000000000001E-3</v>
          </cell>
          <cell r="Z14">
            <v>-5.0000000000000001E-3</v>
          </cell>
          <cell r="AA14">
            <v>-5.0000000000000001E-3</v>
          </cell>
          <cell r="AB14">
            <v>-5.0000000000000001E-3</v>
          </cell>
          <cell r="AC14">
            <v>-5.0000000000000001E-3</v>
          </cell>
          <cell r="AD14">
            <v>-5.0000000000000001E-3</v>
          </cell>
          <cell r="AE14">
            <v>-5.0000000000000001E-3</v>
          </cell>
          <cell r="AF14">
            <v>-5.0000000000000001E-3</v>
          </cell>
        </row>
      </sheetData>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MainMenu"/>
      <sheetName val="Detail"/>
      <sheetName val="Variances"/>
      <sheetName val="Summary"/>
      <sheetName val="BoardPL"/>
      <sheetName val="RollGraph"/>
      <sheetName val="Audit"/>
      <sheetName val="Capital"/>
      <sheetName val="CCSummary"/>
      <sheetName val="Results"/>
      <sheetName val="UnitResults"/>
      <sheetName val="CapResults"/>
      <sheetName val="BookResults"/>
      <sheetName val="Edits"/>
      <sheetName val="Chartdata"/>
      <sheetName val="Actual"/>
      <sheetName val="BudgetAlt"/>
      <sheetName val="Budget"/>
      <sheetName val="OutLook"/>
      <sheetName val="LastYr"/>
      <sheetName val="Roll12"/>
      <sheetName val="CapActual"/>
      <sheetName val="CapBudget"/>
      <sheetName val="CapOutLook"/>
      <sheetName val="UnitActual"/>
      <sheetName val="UnitBudget"/>
      <sheetName val="UnitOutLook"/>
      <sheetName val="StatsActual"/>
      <sheetName val="StatsBudget"/>
      <sheetName val="StatsOutlook"/>
      <sheetName val="APHrs"/>
      <sheetName val="Accounts"/>
      <sheetName val="CostCentres"/>
      <sheetName val="FunNames"/>
      <sheetName val="BookLInes"/>
      <sheetName val="ITCombos"/>
      <sheetName val="Contingencies"/>
      <sheetName val="ModMacro"/>
      <sheetName val="ModUtil"/>
      <sheetName val="Dialog1"/>
      <sheetName val="ModMthEnd"/>
      <sheetName val="ModDelete"/>
      <sheetName val="Chart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
          <cell r="B3" t="str">
            <v>No</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tro"/>
      <sheetName val="Equity Raising Costs"/>
      <sheetName val="Input"/>
      <sheetName val="WACC"/>
      <sheetName val="Assets"/>
      <sheetName val="Tax Depreciation"/>
      <sheetName val="Analysis"/>
      <sheetName val="Forecast revenues"/>
      <sheetName val="X factor"/>
      <sheetName val="Chart 1-revenues"/>
      <sheetName val="Chart 2-Price path"/>
      <sheetName val="Chart 3-Building blocks"/>
    </sheetNames>
    <sheetDataSet>
      <sheetData sheetId="0"/>
      <sheetData sheetId="1"/>
      <sheetData sheetId="2">
        <row r="7">
          <cell r="G7" t="str">
            <v>Subtransmission</v>
          </cell>
          <cell r="J7">
            <v>376.20268184163228</v>
          </cell>
          <cell r="L7">
            <v>24</v>
          </cell>
          <cell r="M7">
            <v>60</v>
          </cell>
          <cell r="N7" t="str">
            <v>n/a</v>
          </cell>
          <cell r="O7" t="str">
            <v>n/a</v>
          </cell>
          <cell r="P7" t="str">
            <v>n/a</v>
          </cell>
        </row>
        <row r="8">
          <cell r="J8">
            <v>895.94618095562021</v>
          </cell>
          <cell r="L8">
            <v>24</v>
          </cell>
          <cell r="M8">
            <v>35.6</v>
          </cell>
          <cell r="N8" t="str">
            <v>n/a</v>
          </cell>
          <cell r="O8" t="str">
            <v>n/a</v>
          </cell>
          <cell r="P8" t="str">
            <v>n/a</v>
          </cell>
        </row>
        <row r="9">
          <cell r="J9">
            <v>46.959647395390569</v>
          </cell>
          <cell r="L9">
            <v>5</v>
          </cell>
          <cell r="M9" t="str">
            <v>n/a</v>
          </cell>
          <cell r="N9" t="str">
            <v>n/a</v>
          </cell>
          <cell r="O9" t="str">
            <v>n/a</v>
          </cell>
          <cell r="P9" t="str">
            <v>n/a</v>
          </cell>
        </row>
        <row r="10">
          <cell r="J10">
            <v>3.3671127792705748</v>
          </cell>
          <cell r="L10">
            <v>5</v>
          </cell>
          <cell r="M10" t="str">
            <v>n/a</v>
          </cell>
          <cell r="N10" t="str">
            <v>n/a</v>
          </cell>
          <cell r="O10" t="str">
            <v>n/a</v>
          </cell>
          <cell r="P10" t="str">
            <v>n/a</v>
          </cell>
        </row>
        <row r="11">
          <cell r="J11">
            <v>0</v>
          </cell>
          <cell r="L11" t="str">
            <v>n/a</v>
          </cell>
          <cell r="M11">
            <v>5</v>
          </cell>
          <cell r="N11" t="str">
            <v>n/a</v>
          </cell>
          <cell r="O11" t="str">
            <v>n/a</v>
          </cell>
          <cell r="P11" t="str">
            <v>n/a</v>
          </cell>
        </row>
        <row r="12">
          <cell r="J12">
            <v>0</v>
          </cell>
          <cell r="L12" t="str">
            <v>n/a</v>
          </cell>
          <cell r="M12">
            <v>5</v>
          </cell>
          <cell r="N12" t="str">
            <v>n/a</v>
          </cell>
          <cell r="O12" t="str">
            <v>n/a</v>
          </cell>
          <cell r="P12" t="str">
            <v>n/a</v>
          </cell>
        </row>
        <row r="13">
          <cell r="J13">
            <v>25.697895381911103</v>
          </cell>
          <cell r="L13">
            <v>5</v>
          </cell>
          <cell r="M13">
            <v>7.5</v>
          </cell>
          <cell r="N13" t="str">
            <v>n/a</v>
          </cell>
          <cell r="O13" t="str">
            <v>n/a</v>
          </cell>
          <cell r="P13" t="str">
            <v>n/a</v>
          </cell>
        </row>
        <row r="14">
          <cell r="J14">
            <v>26.225999999999999</v>
          </cell>
          <cell r="L14">
            <v>5</v>
          </cell>
          <cell r="M14">
            <v>35.6</v>
          </cell>
          <cell r="N14" t="str">
            <v>n/a</v>
          </cell>
          <cell r="O14" t="str">
            <v>n/a</v>
          </cell>
          <cell r="P14" t="str">
            <v>n/a</v>
          </cell>
        </row>
        <row r="15">
          <cell r="J15">
            <v>5.8280000000000003</v>
          </cell>
          <cell r="L15">
            <v>5</v>
          </cell>
          <cell r="M15">
            <v>35.6</v>
          </cell>
          <cell r="N15" t="str">
            <v>n/a</v>
          </cell>
          <cell r="O15" t="str">
            <v>n/a</v>
          </cell>
          <cell r="P15" t="str">
            <v>n/a</v>
          </cell>
        </row>
        <row r="16">
          <cell r="J16" t="str">
            <v>n/a</v>
          </cell>
          <cell r="L16" t="str">
            <v>n/a</v>
          </cell>
          <cell r="M16">
            <v>40.429350107753351</v>
          </cell>
          <cell r="N16" t="str">
            <v>n/a</v>
          </cell>
          <cell r="O16" t="str">
            <v>n/a</v>
          </cell>
          <cell r="P16" t="str">
            <v>n/a</v>
          </cell>
        </row>
        <row r="17">
          <cell r="J17">
            <v>0</v>
          </cell>
          <cell r="L17">
            <v>0</v>
          </cell>
          <cell r="M17">
            <v>0</v>
          </cell>
          <cell r="N17">
            <v>0</v>
          </cell>
          <cell r="O17">
            <v>0</v>
          </cell>
          <cell r="P17">
            <v>0</v>
          </cell>
        </row>
        <row r="18">
          <cell r="J18">
            <v>0</v>
          </cell>
          <cell r="L18">
            <v>0</v>
          </cell>
          <cell r="M18">
            <v>0</v>
          </cell>
          <cell r="N18">
            <v>0</v>
          </cell>
          <cell r="O18">
            <v>0</v>
          </cell>
          <cell r="P18">
            <v>0</v>
          </cell>
        </row>
        <row r="19">
          <cell r="J19">
            <v>0</v>
          </cell>
          <cell r="L19">
            <v>0</v>
          </cell>
          <cell r="M19">
            <v>0</v>
          </cell>
          <cell r="N19">
            <v>0</v>
          </cell>
          <cell r="O19">
            <v>0</v>
          </cell>
          <cell r="P19">
            <v>0</v>
          </cell>
        </row>
        <row r="20">
          <cell r="J20">
            <v>0</v>
          </cell>
          <cell r="L20">
            <v>0</v>
          </cell>
          <cell r="M20">
            <v>0</v>
          </cell>
          <cell r="N20">
            <v>0</v>
          </cell>
          <cell r="O20">
            <v>0</v>
          </cell>
          <cell r="P20">
            <v>0</v>
          </cell>
        </row>
        <row r="21">
          <cell r="J21">
            <v>0</v>
          </cell>
          <cell r="L21">
            <v>0</v>
          </cell>
          <cell r="M21">
            <v>0</v>
          </cell>
          <cell r="N21">
            <v>0</v>
          </cell>
          <cell r="O21">
            <v>0</v>
          </cell>
          <cell r="P21">
            <v>0</v>
          </cell>
        </row>
        <row r="22">
          <cell r="J22">
            <v>0</v>
          </cell>
          <cell r="L22">
            <v>0</v>
          </cell>
          <cell r="M22">
            <v>0</v>
          </cell>
          <cell r="N22">
            <v>0</v>
          </cell>
          <cell r="O22">
            <v>0</v>
          </cell>
          <cell r="P22">
            <v>0</v>
          </cell>
        </row>
        <row r="23">
          <cell r="J23">
            <v>0</v>
          </cell>
          <cell r="L23">
            <v>0</v>
          </cell>
          <cell r="M23">
            <v>0</v>
          </cell>
          <cell r="N23">
            <v>0</v>
          </cell>
          <cell r="O23">
            <v>0</v>
          </cell>
          <cell r="P23">
            <v>0</v>
          </cell>
        </row>
        <row r="24">
          <cell r="J24">
            <v>0</v>
          </cell>
          <cell r="L24">
            <v>0</v>
          </cell>
          <cell r="M24">
            <v>0</v>
          </cell>
          <cell r="N24">
            <v>0</v>
          </cell>
          <cell r="O24">
            <v>0</v>
          </cell>
          <cell r="P24">
            <v>0</v>
          </cell>
        </row>
        <row r="25">
          <cell r="J25">
            <v>0</v>
          </cell>
          <cell r="L25">
            <v>0</v>
          </cell>
          <cell r="M25">
            <v>0</v>
          </cell>
          <cell r="N25">
            <v>0</v>
          </cell>
          <cell r="O25">
            <v>0</v>
          </cell>
          <cell r="P25">
            <v>0</v>
          </cell>
        </row>
        <row r="26">
          <cell r="J26">
            <v>0</v>
          </cell>
          <cell r="L26">
            <v>0</v>
          </cell>
          <cell r="M26">
            <v>0</v>
          </cell>
          <cell r="N26">
            <v>0</v>
          </cell>
          <cell r="O26">
            <v>0</v>
          </cell>
          <cell r="P26">
            <v>0</v>
          </cell>
        </row>
        <row r="27">
          <cell r="G27">
            <v>0</v>
          </cell>
          <cell r="J27">
            <v>0</v>
          </cell>
          <cell r="L27">
            <v>0</v>
          </cell>
          <cell r="M27">
            <v>0</v>
          </cell>
          <cell r="N27">
            <v>0</v>
          </cell>
          <cell r="O27">
            <v>0</v>
          </cell>
          <cell r="P27">
            <v>0</v>
          </cell>
        </row>
        <row r="28">
          <cell r="G28">
            <v>0</v>
          </cell>
          <cell r="J28">
            <v>0</v>
          </cell>
          <cell r="L28">
            <v>0</v>
          </cell>
          <cell r="M28">
            <v>0</v>
          </cell>
          <cell r="N28">
            <v>0</v>
          </cell>
          <cell r="O28">
            <v>0</v>
          </cell>
          <cell r="P28">
            <v>0</v>
          </cell>
        </row>
        <row r="29">
          <cell r="G29">
            <v>0</v>
          </cell>
          <cell r="J29">
            <v>0</v>
          </cell>
          <cell r="L29">
            <v>0</v>
          </cell>
          <cell r="M29">
            <v>0</v>
          </cell>
          <cell r="N29">
            <v>0</v>
          </cell>
          <cell r="O29">
            <v>0</v>
          </cell>
          <cell r="P29">
            <v>0</v>
          </cell>
        </row>
        <row r="30">
          <cell r="G30">
            <v>0</v>
          </cell>
          <cell r="J30">
            <v>0</v>
          </cell>
          <cell r="L30">
            <v>0</v>
          </cell>
          <cell r="M30">
            <v>0</v>
          </cell>
          <cell r="N30">
            <v>0</v>
          </cell>
          <cell r="O30">
            <v>0</v>
          </cell>
          <cell r="P30">
            <v>0</v>
          </cell>
        </row>
        <row r="31">
          <cell r="G31">
            <v>0</v>
          </cell>
          <cell r="J31">
            <v>0</v>
          </cell>
          <cell r="L31">
            <v>0</v>
          </cell>
          <cell r="M31">
            <v>0</v>
          </cell>
          <cell r="N31">
            <v>0</v>
          </cell>
          <cell r="O31">
            <v>0</v>
          </cell>
          <cell r="P31">
            <v>0</v>
          </cell>
        </row>
        <row r="32">
          <cell r="G32">
            <v>0</v>
          </cell>
          <cell r="J32">
            <v>0</v>
          </cell>
          <cell r="L32">
            <v>0</v>
          </cell>
          <cell r="M32">
            <v>0</v>
          </cell>
          <cell r="N32">
            <v>0</v>
          </cell>
          <cell r="O32">
            <v>0</v>
          </cell>
          <cell r="P32">
            <v>0</v>
          </cell>
        </row>
        <row r="33">
          <cell r="G33">
            <v>0</v>
          </cell>
          <cell r="J33">
            <v>0</v>
          </cell>
          <cell r="L33">
            <v>0</v>
          </cell>
          <cell r="M33">
            <v>0</v>
          </cell>
          <cell r="N33">
            <v>0</v>
          </cell>
          <cell r="O33">
            <v>0</v>
          </cell>
          <cell r="P33">
            <v>0</v>
          </cell>
        </row>
        <row r="34">
          <cell r="G34">
            <v>0</v>
          </cell>
          <cell r="J34">
            <v>0</v>
          </cell>
          <cell r="L34">
            <v>0</v>
          </cell>
          <cell r="M34">
            <v>0</v>
          </cell>
          <cell r="N34">
            <v>0</v>
          </cell>
          <cell r="O34">
            <v>0</v>
          </cell>
          <cell r="P34">
            <v>0</v>
          </cell>
        </row>
        <row r="35">
          <cell r="G35">
            <v>0</v>
          </cell>
          <cell r="J35">
            <v>0</v>
          </cell>
          <cell r="L35">
            <v>0</v>
          </cell>
          <cell r="M35">
            <v>0</v>
          </cell>
          <cell r="N35">
            <v>0</v>
          </cell>
          <cell r="O35">
            <v>0</v>
          </cell>
          <cell r="P35">
            <v>0</v>
          </cell>
        </row>
        <row r="36">
          <cell r="G36">
            <v>0</v>
          </cell>
          <cell r="J36">
            <v>0</v>
          </cell>
          <cell r="L36">
            <v>0</v>
          </cell>
          <cell r="M36">
            <v>0</v>
          </cell>
          <cell r="N36">
            <v>0</v>
          </cell>
          <cell r="O36">
            <v>0</v>
          </cell>
          <cell r="P36">
            <v>0</v>
          </cell>
        </row>
        <row r="37">
          <cell r="J37">
            <v>1380.227518353825</v>
          </cell>
        </row>
        <row r="187">
          <cell r="G187">
            <v>5.0757728819182987E-2</v>
          </cell>
        </row>
        <row r="188">
          <cell r="G188">
            <v>2.5748753401775293E-2</v>
          </cell>
        </row>
        <row r="190">
          <cell r="G190">
            <v>6.5000000000000002E-2</v>
          </cell>
        </row>
        <row r="191">
          <cell r="G191">
            <v>0.5</v>
          </cell>
        </row>
        <row r="192">
          <cell r="G192">
            <v>0.6</v>
          </cell>
        </row>
        <row r="193">
          <cell r="G193">
            <v>0.8</v>
          </cell>
        </row>
        <row r="194">
          <cell r="G194">
            <v>9.1999999999999992E-4</v>
          </cell>
        </row>
      </sheetData>
      <sheetData sheetId="3"/>
      <sheetData sheetId="4"/>
      <sheetData sheetId="5"/>
      <sheetData sheetId="6">
        <row r="63">
          <cell r="D63">
            <v>0.31052871866990717</v>
          </cell>
        </row>
        <row r="73">
          <cell r="D73">
            <v>0.29999999999999816</v>
          </cell>
        </row>
      </sheetData>
      <sheetData sheetId="7"/>
      <sheetData sheetId="8">
        <row r="31">
          <cell r="E31">
            <v>-3.7253683899502749E-3</v>
          </cell>
        </row>
      </sheetData>
      <sheetData sheetId="9" refreshError="1"/>
      <sheetData sheetId="10" refreshError="1"/>
      <sheetData sheetId="11"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AP SLA Cost (Meter) CYDec08"/>
      <sheetName val="SAP SLA Cost (UCMS) CYDec08"/>
    </sheetNames>
    <sheetDataSet>
      <sheetData sheetId="0" refreshError="1">
        <row r="2">
          <cell r="C2" t="str">
            <v>AR</v>
          </cell>
          <cell r="W2" t="str">
            <v>AUD</v>
          </cell>
        </row>
        <row r="3">
          <cell r="C3" t="str">
            <v>AR</v>
          </cell>
          <cell r="W3" t="str">
            <v>AUD</v>
          </cell>
        </row>
        <row r="4">
          <cell r="C4" t="str">
            <v>AR</v>
          </cell>
          <cell r="W4" t="str">
            <v>AUD</v>
          </cell>
        </row>
        <row r="5">
          <cell r="C5" t="str">
            <v>AR</v>
          </cell>
          <cell r="W5" t="str">
            <v>AUD</v>
          </cell>
        </row>
        <row r="6">
          <cell r="C6" t="str">
            <v>AR</v>
          </cell>
          <cell r="W6" t="str">
            <v>AUD</v>
          </cell>
        </row>
        <row r="7">
          <cell r="C7" t="str">
            <v>AC</v>
          </cell>
          <cell r="W7" t="str">
            <v>AUD</v>
          </cell>
        </row>
        <row r="8">
          <cell r="C8" t="str">
            <v>SA</v>
          </cell>
          <cell r="W8" t="str">
            <v>AUD</v>
          </cell>
        </row>
        <row r="9">
          <cell r="C9" t="str">
            <v>WE</v>
          </cell>
          <cell r="W9" t="str">
            <v>AUD</v>
          </cell>
        </row>
        <row r="10">
          <cell r="C10" t="str">
            <v>WE</v>
          </cell>
          <cell r="W10" t="str">
            <v>AUD</v>
          </cell>
        </row>
        <row r="11">
          <cell r="C11" t="str">
            <v>AR</v>
          </cell>
          <cell r="W11" t="str">
            <v>AUD</v>
          </cell>
        </row>
        <row r="12">
          <cell r="C12" t="str">
            <v>AC</v>
          </cell>
          <cell r="W12" t="str">
            <v>AUD</v>
          </cell>
        </row>
        <row r="13">
          <cell r="C13" t="str">
            <v>WE</v>
          </cell>
          <cell r="W13" t="str">
            <v>AUD</v>
          </cell>
        </row>
        <row r="14">
          <cell r="C14" t="str">
            <v>WE</v>
          </cell>
          <cell r="W14" t="str">
            <v>AUD</v>
          </cell>
        </row>
        <row r="15">
          <cell r="C15" t="str">
            <v>AR</v>
          </cell>
          <cell r="W15" t="str">
            <v>AUD</v>
          </cell>
        </row>
        <row r="16">
          <cell r="C16" t="str">
            <v>AC</v>
          </cell>
          <cell r="W16" t="str">
            <v>AUD</v>
          </cell>
        </row>
        <row r="17">
          <cell r="C17" t="str">
            <v>WE</v>
          </cell>
          <cell r="W17" t="str">
            <v>AUD</v>
          </cell>
        </row>
        <row r="18">
          <cell r="C18" t="str">
            <v>WE</v>
          </cell>
          <cell r="W18" t="str">
            <v>AUD</v>
          </cell>
        </row>
        <row r="19">
          <cell r="C19" t="str">
            <v>WE</v>
          </cell>
          <cell r="W19" t="str">
            <v>AUD</v>
          </cell>
        </row>
        <row r="20">
          <cell r="C20" t="str">
            <v>AR</v>
          </cell>
          <cell r="W20" t="str">
            <v>AUD</v>
          </cell>
        </row>
        <row r="21">
          <cell r="C21" t="str">
            <v>AC</v>
          </cell>
          <cell r="W21" t="str">
            <v>AUD</v>
          </cell>
        </row>
        <row r="22">
          <cell r="C22" t="str">
            <v>WE</v>
          </cell>
          <cell r="W22" t="str">
            <v>AUD</v>
          </cell>
        </row>
        <row r="23">
          <cell r="C23" t="str">
            <v>WE</v>
          </cell>
          <cell r="W23" t="str">
            <v>AUD</v>
          </cell>
        </row>
        <row r="24">
          <cell r="C24" t="str">
            <v>AR</v>
          </cell>
          <cell r="W24" t="str">
            <v>AUD</v>
          </cell>
        </row>
        <row r="25">
          <cell r="C25" t="str">
            <v>AC</v>
          </cell>
          <cell r="W25" t="str">
            <v>AUD</v>
          </cell>
        </row>
        <row r="26">
          <cell r="C26" t="str">
            <v>WE</v>
          </cell>
          <cell r="W26" t="str">
            <v>AUD</v>
          </cell>
        </row>
        <row r="27">
          <cell r="C27" t="str">
            <v>WE</v>
          </cell>
          <cell r="W27" t="str">
            <v>AUD</v>
          </cell>
        </row>
        <row r="28">
          <cell r="C28" t="str">
            <v>AR</v>
          </cell>
          <cell r="W28" t="str">
            <v>AUD</v>
          </cell>
        </row>
        <row r="29">
          <cell r="C29" t="str">
            <v>AC</v>
          </cell>
          <cell r="W29" t="str">
            <v>AUD</v>
          </cell>
        </row>
        <row r="30">
          <cell r="C30" t="str">
            <v>WE</v>
          </cell>
          <cell r="W30" t="str">
            <v>AUD</v>
          </cell>
        </row>
        <row r="31">
          <cell r="C31" t="str">
            <v>WE</v>
          </cell>
          <cell r="W31" t="str">
            <v>AUD</v>
          </cell>
        </row>
        <row r="32">
          <cell r="C32" t="str">
            <v>WE</v>
          </cell>
          <cell r="W32" t="str">
            <v>AUD</v>
          </cell>
        </row>
        <row r="33">
          <cell r="C33" t="str">
            <v>WE</v>
          </cell>
          <cell r="W33" t="str">
            <v>AUD</v>
          </cell>
        </row>
        <row r="34">
          <cell r="C34" t="str">
            <v>AR</v>
          </cell>
          <cell r="W34" t="str">
            <v>AUD</v>
          </cell>
        </row>
        <row r="35">
          <cell r="C35" t="str">
            <v>AC</v>
          </cell>
          <cell r="W35" t="str">
            <v>AUD</v>
          </cell>
        </row>
        <row r="36">
          <cell r="C36" t="str">
            <v>WE</v>
          </cell>
          <cell r="W36" t="str">
            <v>AUD</v>
          </cell>
        </row>
        <row r="37">
          <cell r="C37" t="str">
            <v>WE</v>
          </cell>
          <cell r="W37" t="str">
            <v>AUD</v>
          </cell>
        </row>
        <row r="38">
          <cell r="C38" t="str">
            <v>AR</v>
          </cell>
          <cell r="W38" t="str">
            <v>AUD</v>
          </cell>
        </row>
        <row r="39">
          <cell r="C39" t="str">
            <v>AC</v>
          </cell>
          <cell r="W39" t="str">
            <v>AUD</v>
          </cell>
        </row>
        <row r="40">
          <cell r="C40" t="str">
            <v>WE</v>
          </cell>
          <cell r="W40" t="str">
            <v>AUD</v>
          </cell>
        </row>
        <row r="41">
          <cell r="C41" t="str">
            <v>WE</v>
          </cell>
          <cell r="W41" t="str">
            <v>AUD</v>
          </cell>
        </row>
        <row r="42">
          <cell r="C42" t="str">
            <v>WE</v>
          </cell>
          <cell r="W42" t="str">
            <v>AUD</v>
          </cell>
        </row>
        <row r="43">
          <cell r="C43" t="str">
            <v>WE</v>
          </cell>
          <cell r="W43" t="str">
            <v>AUD</v>
          </cell>
        </row>
        <row r="44">
          <cell r="C44" t="str">
            <v>AR</v>
          </cell>
          <cell r="W44" t="str">
            <v>AUD</v>
          </cell>
        </row>
        <row r="45">
          <cell r="C45" t="str">
            <v>AC</v>
          </cell>
          <cell r="W45" t="str">
            <v>AUD</v>
          </cell>
        </row>
        <row r="46">
          <cell r="C46" t="str">
            <v>WE</v>
          </cell>
          <cell r="W46" t="str">
            <v>AUD</v>
          </cell>
        </row>
        <row r="47">
          <cell r="C47" t="str">
            <v>WE</v>
          </cell>
          <cell r="W47" t="str">
            <v>AUD</v>
          </cell>
        </row>
        <row r="48">
          <cell r="C48" t="str">
            <v>WE</v>
          </cell>
          <cell r="W48" t="str">
            <v>AUD</v>
          </cell>
        </row>
        <row r="49">
          <cell r="C49" t="str">
            <v>AR</v>
          </cell>
          <cell r="W49" t="str">
            <v>AUD</v>
          </cell>
        </row>
        <row r="50">
          <cell r="C50" t="str">
            <v>AC</v>
          </cell>
          <cell r="W50" t="str">
            <v>AUD</v>
          </cell>
        </row>
        <row r="51">
          <cell r="C51" t="str">
            <v>WE</v>
          </cell>
          <cell r="W51" t="str">
            <v>AUD</v>
          </cell>
        </row>
        <row r="52">
          <cell r="C52" t="str">
            <v>WE</v>
          </cell>
          <cell r="W52" t="str">
            <v>AUD</v>
          </cell>
        </row>
        <row r="53">
          <cell r="C53" t="str">
            <v>AR</v>
          </cell>
          <cell r="W53" t="str">
            <v>AUD</v>
          </cell>
        </row>
        <row r="54">
          <cell r="C54" t="str">
            <v>AC</v>
          </cell>
          <cell r="W54" t="str">
            <v>AUD</v>
          </cell>
        </row>
        <row r="55">
          <cell r="C55" t="str">
            <v>WE</v>
          </cell>
          <cell r="W55" t="str">
            <v>AUD</v>
          </cell>
        </row>
        <row r="56">
          <cell r="C56" t="str">
            <v>WE</v>
          </cell>
          <cell r="W56" t="str">
            <v>AUD</v>
          </cell>
        </row>
        <row r="57">
          <cell r="C57" t="str">
            <v>WE</v>
          </cell>
          <cell r="W57" t="str">
            <v>AUD</v>
          </cell>
        </row>
        <row r="58">
          <cell r="C58" t="str">
            <v>AR</v>
          </cell>
          <cell r="W58" t="str">
            <v>AUD</v>
          </cell>
        </row>
        <row r="59">
          <cell r="C59" t="str">
            <v>AC</v>
          </cell>
          <cell r="W59" t="str">
            <v>AUD</v>
          </cell>
        </row>
        <row r="60">
          <cell r="C60" t="str">
            <v>SA</v>
          </cell>
          <cell r="W60" t="str">
            <v>AUD</v>
          </cell>
        </row>
        <row r="61">
          <cell r="C61" t="str">
            <v>SA</v>
          </cell>
          <cell r="W61" t="str">
            <v>AUD</v>
          </cell>
        </row>
        <row r="62">
          <cell r="C62" t="str">
            <v>GJ</v>
          </cell>
          <cell r="W62" t="str">
            <v>AUD</v>
          </cell>
        </row>
        <row r="63">
          <cell r="C63" t="str">
            <v>WE</v>
          </cell>
          <cell r="W63" t="str">
            <v>AUD</v>
          </cell>
        </row>
        <row r="64">
          <cell r="C64" t="str">
            <v>WE</v>
          </cell>
          <cell r="W64" t="str">
            <v>AUD</v>
          </cell>
        </row>
      </sheetData>
      <sheetData sheetId="1"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Dec Info 408"/>
      <sheetName val="SIBCategoriesMasterfile"/>
      <sheetName val="Edits"/>
    </sheetNames>
    <sheetDataSet>
      <sheetData sheetId="0" refreshError="1"/>
      <sheetData sheetId="1" refreshError="1"/>
      <sheetData sheetId="2"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t Dec Info Derby"/>
      <sheetName val="Stat Dec Info 408"/>
      <sheetName val="SIBCategoriesMasterfile"/>
    </sheetNames>
    <sheetDataSet>
      <sheetData sheetId="0" refreshError="1"/>
      <sheetData sheetId="1" refreshError="1"/>
      <sheetData sheetId="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ockListF"/>
      <sheetName val="EYAR"/>
      <sheetName val="Stat Dec Info Derby"/>
    </sheetNames>
    <sheetDataSet>
      <sheetData sheetId="0" refreshError="1"/>
      <sheetData sheetId="1" refreshError="1"/>
      <sheetData sheetId="2"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port1"/>
      <sheetName val="Report2"/>
      <sheetName val="Report3"/>
      <sheetName val="Summary"/>
      <sheetName val="1.Budget"/>
      <sheetName val="2.BusCase"/>
      <sheetName val="3.CurrFcast"/>
      <sheetName val="4.Fcast DC"/>
      <sheetName val="5.Fcast Q2"/>
      <sheetName val="6.Actual"/>
      <sheetName val="East_Data"/>
      <sheetName val="East_Invoiced_Data"/>
      <sheetName val="West_Data"/>
      <sheetName val="West_Mth_Data"/>
      <sheetName val="IS_Projects_July04"/>
      <sheetName val="StockListF"/>
    </sheetNames>
    <sheetDataSet>
      <sheetData sheetId="0" refreshError="1"/>
      <sheetData sheetId="1" refreshError="1"/>
      <sheetData sheetId="2" refreshError="1"/>
      <sheetData sheetId="3" refreshError="1"/>
      <sheetData sheetId="4" refreshError="1">
        <row r="16">
          <cell r="G16">
            <v>815</v>
          </cell>
        </row>
        <row r="29">
          <cell r="G29">
            <v>1215</v>
          </cell>
        </row>
        <row r="38">
          <cell r="G38">
            <v>775</v>
          </cell>
        </row>
        <row r="58">
          <cell r="G58">
            <v>4590</v>
          </cell>
        </row>
        <row r="65">
          <cell r="G65">
            <v>1010</v>
          </cell>
        </row>
        <row r="92">
          <cell r="G92">
            <v>2085</v>
          </cell>
        </row>
        <row r="109">
          <cell r="G109">
            <v>2140</v>
          </cell>
        </row>
        <row r="118">
          <cell r="G118">
            <v>690</v>
          </cell>
        </row>
        <row r="131">
          <cell r="G131">
            <v>1620</v>
          </cell>
        </row>
        <row r="135">
          <cell r="G135">
            <v>100</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e Data"/>
      <sheetName val="Dump"/>
      <sheetName val="SF COY Split"/>
      <sheetName val="SF AA Split"/>
      <sheetName val="Table"/>
      <sheetName val="OS"/>
      <sheetName val="1.Budget"/>
    </sheetNames>
    <sheetDataSet>
      <sheetData sheetId="0" refreshError="1"/>
      <sheetData sheetId="1" refreshError="1"/>
      <sheetData sheetId="2" refreshError="1"/>
      <sheetData sheetId="3" refreshError="1"/>
      <sheetData sheetId="4" refreshError="1">
        <row r="2">
          <cell r="A2" t="str">
            <v>TIER</v>
          </cell>
          <cell r="B2" t="str">
            <v>AUD 62 Mid</v>
          </cell>
          <cell r="C2" t="str">
            <v>AUD 75 Mid</v>
          </cell>
          <cell r="D2" t="str">
            <v>NZ 62 Mid</v>
          </cell>
          <cell r="E2" t="str">
            <v>NZ 75 Mid</v>
          </cell>
          <cell r="F2" t="str">
            <v>STIP %</v>
          </cell>
          <cell r="G2" t="str">
            <v>LTIP %</v>
          </cell>
          <cell r="H2" t="str">
            <v>Payroll Tax %</v>
          </cell>
        </row>
        <row r="3">
          <cell r="A3" t="str">
            <v>12A</v>
          </cell>
          <cell r="B3">
            <v>1000000</v>
          </cell>
          <cell r="C3">
            <v>1000000</v>
          </cell>
          <cell r="F3">
            <v>1</v>
          </cell>
          <cell r="G3">
            <v>0.75</v>
          </cell>
        </row>
        <row r="4">
          <cell r="A4" t="str">
            <v>LT</v>
          </cell>
          <cell r="B4">
            <v>381590</v>
          </cell>
          <cell r="C4">
            <v>414270</v>
          </cell>
          <cell r="D4">
            <v>365890</v>
          </cell>
          <cell r="E4">
            <v>401700</v>
          </cell>
          <cell r="F4">
            <v>0.6</v>
          </cell>
          <cell r="G4">
            <v>0.5</v>
          </cell>
        </row>
        <row r="5">
          <cell r="A5">
            <v>11</v>
          </cell>
          <cell r="B5">
            <v>381590</v>
          </cell>
          <cell r="C5">
            <v>414270</v>
          </cell>
          <cell r="D5">
            <v>365890</v>
          </cell>
          <cell r="E5">
            <v>401700</v>
          </cell>
          <cell r="F5">
            <v>0.45</v>
          </cell>
          <cell r="G5">
            <v>0.5</v>
          </cell>
        </row>
        <row r="6">
          <cell r="A6" t="str">
            <v>10</v>
          </cell>
          <cell r="B6">
            <v>276470</v>
          </cell>
          <cell r="C6">
            <v>296900</v>
          </cell>
          <cell r="D6">
            <v>251050</v>
          </cell>
          <cell r="E6">
            <v>274770</v>
          </cell>
          <cell r="F6">
            <v>0.45</v>
          </cell>
          <cell r="G6">
            <v>0.5</v>
          </cell>
        </row>
        <row r="7">
          <cell r="A7" t="str">
            <v>09</v>
          </cell>
          <cell r="B7">
            <v>213950</v>
          </cell>
          <cell r="C7">
            <v>228470</v>
          </cell>
          <cell r="D7">
            <v>191570</v>
          </cell>
          <cell r="E7">
            <v>209130</v>
          </cell>
          <cell r="F7">
            <v>0.3</v>
          </cell>
          <cell r="G7">
            <v>0.25</v>
          </cell>
        </row>
        <row r="8">
          <cell r="A8" t="str">
            <v>08</v>
          </cell>
          <cell r="B8">
            <v>174690</v>
          </cell>
          <cell r="C8">
            <v>186060</v>
          </cell>
          <cell r="D8">
            <v>154490</v>
          </cell>
          <cell r="E8">
            <v>168240</v>
          </cell>
          <cell r="F8">
            <v>0.3</v>
          </cell>
          <cell r="G8">
            <v>0.15</v>
          </cell>
        </row>
        <row r="9">
          <cell r="A9" t="str">
            <v>07</v>
          </cell>
          <cell r="B9">
            <v>145020</v>
          </cell>
          <cell r="C9">
            <v>154080</v>
          </cell>
          <cell r="D9">
            <v>126240</v>
          </cell>
          <cell r="E9">
            <v>137190</v>
          </cell>
          <cell r="F9">
            <v>0.15</v>
          </cell>
        </row>
        <row r="10">
          <cell r="A10" t="str">
            <v>06</v>
          </cell>
          <cell r="B10">
            <v>116500</v>
          </cell>
          <cell r="C10">
            <v>123750</v>
          </cell>
          <cell r="D10">
            <v>104300</v>
          </cell>
          <cell r="E10">
            <v>113110</v>
          </cell>
          <cell r="F10">
            <v>0.15</v>
          </cell>
        </row>
        <row r="11">
          <cell r="A11" t="str">
            <v>05A</v>
          </cell>
          <cell r="B11">
            <v>94100</v>
          </cell>
          <cell r="C11">
            <v>99960</v>
          </cell>
          <cell r="D11">
            <v>87510</v>
          </cell>
          <cell r="E11">
            <v>94720</v>
          </cell>
          <cell r="F11">
            <v>0.2</v>
          </cell>
        </row>
        <row r="12">
          <cell r="A12" t="str">
            <v>05</v>
          </cell>
          <cell r="B12">
            <v>94100</v>
          </cell>
          <cell r="C12">
            <v>99960</v>
          </cell>
          <cell r="D12">
            <v>87510</v>
          </cell>
          <cell r="E12">
            <v>94720</v>
          </cell>
          <cell r="F12">
            <v>0.1</v>
          </cell>
        </row>
        <row r="13">
          <cell r="A13" t="str">
            <v>04</v>
          </cell>
          <cell r="B13">
            <v>77630</v>
          </cell>
          <cell r="C13">
            <v>82450</v>
          </cell>
          <cell r="D13">
            <v>73040</v>
          </cell>
          <cell r="E13">
            <v>78890</v>
          </cell>
          <cell r="F13">
            <v>0.1</v>
          </cell>
        </row>
        <row r="14">
          <cell r="A14" t="str">
            <v>03</v>
          </cell>
          <cell r="B14">
            <v>64270</v>
          </cell>
          <cell r="C14">
            <v>68310</v>
          </cell>
          <cell r="D14">
            <v>59610</v>
          </cell>
          <cell r="E14">
            <v>64180</v>
          </cell>
          <cell r="F14">
            <v>0.1</v>
          </cell>
        </row>
        <row r="15">
          <cell r="A15" t="str">
            <v>02</v>
          </cell>
          <cell r="B15">
            <v>52510</v>
          </cell>
          <cell r="C15">
            <v>55880</v>
          </cell>
          <cell r="D15">
            <v>49040</v>
          </cell>
          <cell r="E15">
            <v>52630</v>
          </cell>
          <cell r="F15">
            <v>0.1</v>
          </cell>
        </row>
        <row r="16">
          <cell r="A16" t="str">
            <v>01</v>
          </cell>
          <cell r="B16">
            <v>43020</v>
          </cell>
          <cell r="C16">
            <v>45850</v>
          </cell>
          <cell r="D16">
            <v>40670</v>
          </cell>
          <cell r="E16">
            <v>43490</v>
          </cell>
          <cell r="F16">
            <v>0.1</v>
          </cell>
        </row>
        <row r="17">
          <cell r="A17" t="str">
            <v>Casual</v>
          </cell>
          <cell r="B17" t="str">
            <v>n.a.</v>
          </cell>
          <cell r="F17" t="str">
            <v>n.a.</v>
          </cell>
          <cell r="G17" t="str">
            <v>n.a.</v>
          </cell>
        </row>
        <row r="18">
          <cell r="A18" t="str">
            <v>Award</v>
          </cell>
          <cell r="B18" t="str">
            <v>n.a.</v>
          </cell>
          <cell r="F18" t="str">
            <v>n.a.</v>
          </cell>
          <cell r="G18" t="str">
            <v>n.a.</v>
          </cell>
        </row>
        <row r="19">
          <cell r="A19" t="str">
            <v>Vic</v>
          </cell>
          <cell r="H19">
            <v>5.1499999999999997E-2</v>
          </cell>
        </row>
        <row r="20">
          <cell r="A20" t="str">
            <v>NSW</v>
          </cell>
          <cell r="H20">
            <v>0.06</v>
          </cell>
        </row>
        <row r="21">
          <cell r="A21" t="str">
            <v>Qld</v>
          </cell>
          <cell r="H21">
            <v>4.7500000000000001E-2</v>
          </cell>
        </row>
        <row r="22">
          <cell r="A22" t="str">
            <v>NT</v>
          </cell>
          <cell r="H22">
            <v>6.2E-2</v>
          </cell>
        </row>
        <row r="23">
          <cell r="A23" t="str">
            <v>WA</v>
          </cell>
          <cell r="H23">
            <v>5.5E-2</v>
          </cell>
        </row>
        <row r="24">
          <cell r="A24" t="str">
            <v>SA</v>
          </cell>
          <cell r="H24">
            <v>5.5E-2</v>
          </cell>
        </row>
        <row r="25">
          <cell r="A25" t="str">
            <v>TAS</v>
          </cell>
          <cell r="H25">
            <v>6.0999999999999999E-2</v>
          </cell>
        </row>
        <row r="26">
          <cell r="A26" t="str">
            <v>ACT</v>
          </cell>
          <cell r="H26">
            <v>6.8500000000000005E-2</v>
          </cell>
        </row>
      </sheetData>
      <sheetData sheetId="5" refreshError="1"/>
      <sheetData sheetId="6"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hange Log"/>
      <sheetName val="Checks"/>
      <sheetName val="Assumptions"/>
      <sheetName val="Assetco"/>
      <sheetName val="Summ"/>
      <sheetName val="UED Val"/>
      <sheetName val="MGH Val"/>
      <sheetName val="DBP Val"/>
      <sheetName val="ANH Val"/>
      <sheetName val="Hedge"/>
      <sheetName val="Costs"/>
      <sheetName val="Comparables"/>
      <sheetName val="EBITDA Mult Graph"/>
      <sheetName val="EBIT Mult Graph"/>
      <sheetName val="HY Input"/>
      <sheetName val="Input"/>
      <sheetName val="ANH Inp"/>
      <sheetName val="AMP Hedge Inp"/>
      <sheetName val="Hedge In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pex1"/>
      <sheetName val="Capex2"/>
      <sheetName val="WBS_Cost_Pivot_1.2.1"/>
      <sheetName val="WBS Cost Download_1.2.1"/>
      <sheetName val="1.2.2"/>
      <sheetName val="FP Costs_1.2.2"/>
      <sheetName val="VV Costs_1.2.2"/>
      <sheetName val="CPT Costs_1.2.2"/>
      <sheetName val="CPL Costs_1.2.2"/>
      <sheetName val="OTH Costs_1.2.2"/>
      <sheetName val="1.2.3"/>
      <sheetName val="Customer Contibutions 1.2.4"/>
      <sheetName val="1.3.1"/>
      <sheetName val="Maint_cost_1.3.1"/>
      <sheetName val="Maint_cost_pivot_1.3.1"/>
      <sheetName val="Maint_cost_summary_1.3.1"/>
      <sheetName val="2_Letter_MAT_Split_1.3.1"/>
      <sheetName val="Reconciliation_1.3.1"/>
      <sheetName val="Code Mapping_1.3.1"/>
      <sheetName val="Activity Codes_1.3.1"/>
      <sheetName val="Shee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Index &amp; Codes"/>
      <sheetName val="Dir' Statement"/>
      <sheetName val="Audit Rep 1"/>
      <sheetName val="Audit Rep 2"/>
      <sheetName val="Audit Rep 3"/>
      <sheetName val="Profit"/>
      <sheetName val="Balance"/>
      <sheetName val="Ret Prof"/>
      <sheetName val="Cash"/>
      <sheetName val="Capex1"/>
      <sheetName val="Capex2"/>
      <sheetName val="WBS_Cost_Pivot_1.2.1 "/>
      <sheetName val="WBS Cost Download_1.2.1"/>
      <sheetName val="1.2.2"/>
      <sheetName val="FP Costs_1.2.2"/>
      <sheetName val="VV Costs_1.2.2"/>
      <sheetName val="CPT Costs_1.2.2"/>
      <sheetName val="CPL Costs_1.2.2"/>
      <sheetName val="OTH Costs_1.2.2"/>
      <sheetName val="1.2.3"/>
      <sheetName val="Var of JAM GL to Invoiced 1.2.3"/>
      <sheetName val="1.2.4"/>
      <sheetName val="Specific"/>
      <sheetName val="Dep'n"/>
      <sheetName val="WDV"/>
      <sheetName val="Excluded Services_Capital_1.2.5"/>
      <sheetName val="Excluded Services Pivot_1.2.6"/>
      <sheetName val="Excluded_Services_Pivot_1.2.7"/>
      <sheetName val="Maint"/>
      <sheetName val="Category_List_1.5.1"/>
      <sheetName val="Cost_Aloc_1.5.1"/>
      <sheetName val="Maint_Cost_Download_1.5.1"/>
      <sheetName val="Operations"/>
      <sheetName val="Provisions"/>
      <sheetName val="OtherMeasures"/>
      <sheetName val="AAM_PCA_SPLIT"/>
      <sheetName val="Excluded Services_Mnt_1.5.2"/>
      <sheetName val="Excluded_Serv_MNT_Pivot_1.5.3"/>
      <sheetName val="Ancillary Ref"/>
      <sheetName val="MAT_Activity_Desc"/>
      <sheetName val="Rel Party"/>
      <sheetName val="Third Party"/>
      <sheetName val="HighLevel"/>
      <sheetName val="Work1"/>
      <sheetName val="Work2"/>
      <sheetName val="Detailed BS"/>
      <sheetName val="CFS wkgs"/>
      <sheetName val="Allocation 1"/>
      <sheetName val="Allocation 2"/>
      <sheetName val="Allocation 3"/>
      <sheetName val="Allocation 4"/>
      <sheetName val="Non FRC adj"/>
      <sheetName val="FRC adj"/>
      <sheetName val="Allocations"/>
      <sheetName val="Detailed Allocations"/>
      <sheetName val="CAPEX Summar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sheetData sheetId="16"/>
      <sheetData sheetId="17"/>
      <sheetData sheetId="18"/>
      <sheetData sheetId="19"/>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orksheet"/>
      <sheetName val="Workings"/>
      <sheetName val="Journal Upload"/>
    </sheetNames>
    <sheetDataSet>
      <sheetData sheetId="0" refreshError="1">
        <row r="16">
          <cell r="L16" t="str">
            <v>NPS</v>
          </cell>
        </row>
      </sheetData>
      <sheetData sheetId="1"/>
      <sheetData sheetId="2"/>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puts 11"/>
      <sheetName val="Sheet2"/>
      <sheetName val="Sheet3"/>
      <sheetName val="test"/>
      <sheetName val="Credit - Static"/>
      <sheetName val="YTD Direct Costs"/>
    </sheetNames>
    <sheetDataSet>
      <sheetData sheetId="0" refreshError="1">
        <row r="6">
          <cell r="C6" t="str">
            <v>test</v>
          </cell>
        </row>
      </sheetData>
      <sheetData sheetId="1" refreshError="1"/>
      <sheetData sheetId="2" refreshError="1"/>
      <sheetData sheetId="3" refreshError="1"/>
      <sheetData sheetId="4" refreshError="1"/>
      <sheetData sheetId="5"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shboard"/>
      <sheetName val="DBDataAAM"/>
      <sheetName val="ANS Budget Summary- CY"/>
      <sheetName val="ANS Budget Summary- FY"/>
      <sheetName val="ANS Budget Summary - SPI"/>
      <sheetName val="Summary Project Analysis"/>
      <sheetName val="Project Analysis"/>
      <sheetName val="VV"/>
      <sheetName val="CPT"/>
      <sheetName val="Fixed"/>
      <sheetName val="Project History"/>
      <sheetName val="AMP0809"/>
      <sheetName val="AMP0910"/>
      <sheetName val="Projects 2008"/>
      <sheetName val="Raw Revenue"/>
      <sheetName val="Raw Cost"/>
      <sheetName val="Amendments"/>
    </sheetNames>
    <sheetDataSet>
      <sheetData sheetId="0"/>
      <sheetData sheetId="1"/>
      <sheetData sheetId="2"/>
      <sheetData sheetId="3"/>
      <sheetData sheetId="4"/>
      <sheetData sheetId="5">
        <row r="1">
          <cell r="G1">
            <v>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irectory"/>
      <sheetName val="Control"/>
      <sheetName val="SUMMARY"/>
      <sheetName val="OUTPUT"/>
      <sheetName val="Scenario"/>
      <sheetName val="Inputs I"/>
      <sheetName val="Inputs II"/>
      <sheetName val="Cons PL"/>
      <sheetName val="PL Proof"/>
      <sheetName val="Cons CF"/>
      <sheetName val="CF Proof"/>
      <sheetName val="Cons BS"/>
      <sheetName val="BS Proof"/>
      <sheetName val="ANH Cons PL"/>
      <sheetName val="ANH PL Proof"/>
      <sheetName val="ANH Cons BS"/>
      <sheetName val="ANH Proof BS"/>
      <sheetName val="ANH Cons CF"/>
      <sheetName val="ANH CF Proof"/>
      <sheetName val="ALN"/>
      <sheetName val="AFI"/>
      <sheetName val="AGS"/>
      <sheetName val="AGN"/>
      <sheetName val="ANH"/>
      <sheetName val="ANS"/>
      <sheetName val="ACO"/>
      <sheetName val="UEC"/>
      <sheetName val="ALN BS"/>
      <sheetName val="AFI BS"/>
      <sheetName val="AGS BS"/>
      <sheetName val="AGN BS"/>
      <sheetName val="ANH BS"/>
      <sheetName val="ANW BS"/>
      <sheetName val="ANS BS"/>
      <sheetName val="ACO BS"/>
      <sheetName val="NPS"/>
      <sheetName val="NPSWA"/>
      <sheetName val="WAGH BS"/>
      <sheetName val="NPS BS"/>
      <sheetName val="NPSWA BS"/>
      <sheetName val="UEC BS"/>
      <sheetName val="Fees"/>
      <sheetName val="Allocation NDA"/>
      <sheetName val="Assumptions Book"/>
      <sheetName val="Sub PL"/>
      <sheetName val="Sub BS"/>
      <sheetName val="Sub CF"/>
      <sheetName val="Sub PL Proof"/>
      <sheetName val="Sub BS Proof"/>
      <sheetName val="Sub CF Proof"/>
      <sheetName val="Share Split"/>
      <sheetName val="ANSAGS"/>
      <sheetName val="Bank"/>
      <sheetName val="Payments Matrix"/>
    </sheetNames>
    <sheetDataSet>
      <sheetData sheetId="0" refreshError="1"/>
      <sheetData sheetId="1" refreshError="1"/>
      <sheetData sheetId="2" refreshError="1"/>
      <sheetData sheetId="3" refreshError="1"/>
      <sheetData sheetId="4" refreshError="1"/>
      <sheetData sheetId="5" refreshError="1"/>
      <sheetData sheetId="6" refreshError="1">
        <row r="3">
          <cell r="D3" t="str">
            <v>Months</v>
          </cell>
        </row>
        <row r="4">
          <cell r="D4">
            <v>37622</v>
          </cell>
          <cell r="E4">
            <v>37653</v>
          </cell>
          <cell r="F4">
            <v>37681</v>
          </cell>
          <cell r="G4">
            <v>37712</v>
          </cell>
          <cell r="H4">
            <v>37742</v>
          </cell>
          <cell r="I4">
            <v>37773</v>
          </cell>
        </row>
        <row r="66">
          <cell r="D66">
            <v>0.19574522</v>
          </cell>
          <cell r="E66">
            <v>0.20021327999999999</v>
          </cell>
          <cell r="F66">
            <v>0.21542022</v>
          </cell>
          <cell r="G66">
            <v>0.22216348000000002</v>
          </cell>
          <cell r="H66">
            <v>0.20868173000000001</v>
          </cell>
          <cell r="I66">
            <v>0.24229541000000002</v>
          </cell>
        </row>
        <row r="67">
          <cell r="D67">
            <v>6.6526274999999986</v>
          </cell>
          <cell r="E67">
            <v>5.6483580200000008</v>
          </cell>
          <cell r="F67">
            <v>6.5873309299999994</v>
          </cell>
          <cell r="G67">
            <v>7.6297353499999989</v>
          </cell>
          <cell r="H67">
            <v>8.5977521999999986</v>
          </cell>
          <cell r="I67">
            <v>13.40591893</v>
          </cell>
        </row>
        <row r="68">
          <cell r="D68">
            <v>0.10084497000000001</v>
          </cell>
          <cell r="E68">
            <v>0.45071291999999996</v>
          </cell>
          <cell r="F68">
            <v>0.33245094999999997</v>
          </cell>
          <cell r="G68">
            <v>0.12253295</v>
          </cell>
          <cell r="H68">
            <v>0.43522712999999996</v>
          </cell>
          <cell r="I68">
            <v>0.34255707000000002</v>
          </cell>
        </row>
        <row r="69">
          <cell r="D69">
            <v>0.11761000000000001</v>
          </cell>
          <cell r="E69">
            <v>0.10989400000000001</v>
          </cell>
          <cell r="F69">
            <v>0.12453220000000001</v>
          </cell>
          <cell r="G69">
            <v>0.10846739999999999</v>
          </cell>
          <cell r="H69">
            <v>0.108533</v>
          </cell>
          <cell r="I69">
            <v>0.10716500000000001</v>
          </cell>
        </row>
        <row r="72">
          <cell r="D72">
            <v>1.45327703</v>
          </cell>
          <cell r="E72">
            <v>1.80779125</v>
          </cell>
          <cell r="F72">
            <v>1.4405014000000003</v>
          </cell>
          <cell r="G72">
            <v>1.65200587</v>
          </cell>
          <cell r="H72">
            <v>2.0616600699999998</v>
          </cell>
          <cell r="I72">
            <v>1.8285125200000005</v>
          </cell>
        </row>
        <row r="75">
          <cell r="D75">
            <v>0.16472487000000002</v>
          </cell>
          <cell r="E75">
            <v>0.15130452</v>
          </cell>
          <cell r="F75">
            <v>0.16847494000000002</v>
          </cell>
          <cell r="G75">
            <v>0.17660049999999999</v>
          </cell>
          <cell r="H75">
            <v>0.29827707000000003</v>
          </cell>
          <cell r="I75">
            <v>0.30686773000000001</v>
          </cell>
        </row>
        <row r="76">
          <cell r="D76">
            <v>0.76559107999999987</v>
          </cell>
          <cell r="E76">
            <v>0.76095891000000004</v>
          </cell>
          <cell r="F76">
            <v>0.76504378999999989</v>
          </cell>
          <cell r="G76">
            <v>0.76026196000000001</v>
          </cell>
          <cell r="H76">
            <v>0.76876995999999997</v>
          </cell>
          <cell r="I76">
            <v>0.8503343699999999</v>
          </cell>
        </row>
        <row r="78">
          <cell r="D78">
            <v>2.3835929799999995</v>
          </cell>
          <cell r="E78">
            <v>2.7200546800000001</v>
          </cell>
          <cell r="F78">
            <v>2.3740201300000003</v>
          </cell>
          <cell r="G78">
            <v>2.5888683299999999</v>
          </cell>
          <cell r="H78">
            <v>3.1287070999999997</v>
          </cell>
          <cell r="I78">
            <v>2.9857146200000004</v>
          </cell>
        </row>
        <row r="80">
          <cell r="D80">
            <v>1.4763949999999999</v>
          </cell>
          <cell r="E80">
            <v>1.4818950000000002</v>
          </cell>
          <cell r="F80">
            <v>1.4872270000000001</v>
          </cell>
          <cell r="G80">
            <v>1.4934500000000002</v>
          </cell>
          <cell r="H80">
            <v>1.4979420000000003</v>
          </cell>
          <cell r="I80">
            <v>1.5037787900000004</v>
          </cell>
        </row>
        <row r="81">
          <cell r="D81">
            <v>6.8099999999999994E-2</v>
          </cell>
          <cell r="E81">
            <v>6.8099999999999994E-2</v>
          </cell>
          <cell r="F81">
            <v>6.8099999999999994E-2</v>
          </cell>
          <cell r="G81">
            <v>6.8099999999999994E-2</v>
          </cell>
          <cell r="H81">
            <v>6.8099999999999994E-2</v>
          </cell>
          <cell r="I81">
            <v>6.8099999999999994E-2</v>
          </cell>
        </row>
        <row r="82">
          <cell r="D82">
            <v>0</v>
          </cell>
          <cell r="E82">
            <v>0</v>
          </cell>
          <cell r="F82">
            <v>0</v>
          </cell>
          <cell r="G82">
            <v>0</v>
          </cell>
          <cell r="H82">
            <v>0</v>
          </cell>
          <cell r="I82">
            <v>0</v>
          </cell>
        </row>
        <row r="83">
          <cell r="D83">
            <v>2.5569472599999998</v>
          </cell>
          <cell r="E83">
            <v>2.30045156</v>
          </cell>
          <cell r="F83">
            <v>2.5469285199999998</v>
          </cell>
          <cell r="G83">
            <v>2.4114196400000001</v>
          </cell>
          <cell r="H83">
            <v>2.4762618700000001</v>
          </cell>
          <cell r="I83">
            <v>2.28719589</v>
          </cell>
        </row>
        <row r="84">
          <cell r="D84">
            <v>0.26204100000000002</v>
          </cell>
          <cell r="E84">
            <v>3.2655999999999998E-2</v>
          </cell>
          <cell r="F84">
            <v>0.32258600000000004</v>
          </cell>
          <cell r="G84">
            <v>0.54174500000000003</v>
          </cell>
          <cell r="H84">
            <v>0.74151300000000009</v>
          </cell>
          <cell r="I84">
            <v>2.41694349</v>
          </cell>
        </row>
        <row r="86">
          <cell r="D86">
            <v>0.31975144999999899</v>
          </cell>
          <cell r="E86">
            <v>-0.19397901999999936</v>
          </cell>
          <cell r="F86">
            <v>0.46087264999999911</v>
          </cell>
          <cell r="G86">
            <v>0.97931620999999891</v>
          </cell>
          <cell r="H86">
            <v>1.4376700899999979</v>
          </cell>
          <cell r="I86">
            <v>4.8362036199999983</v>
          </cell>
        </row>
        <row r="87">
          <cell r="D87">
            <v>0.3197514499999991</v>
          </cell>
          <cell r="E87">
            <v>-0.19397901999999975</v>
          </cell>
          <cell r="F87">
            <v>0.46087265000000044</v>
          </cell>
          <cell r="G87">
            <v>0.9793162099999978</v>
          </cell>
          <cell r="H87">
            <v>1.4376700899999977</v>
          </cell>
          <cell r="I87">
            <v>4.8362036200000009</v>
          </cell>
        </row>
        <row r="88">
          <cell r="D88">
            <v>0</v>
          </cell>
          <cell r="E88">
            <v>3.8857805861880479E-16</v>
          </cell>
          <cell r="F88">
            <v>-1.3322676295501878E-15</v>
          </cell>
          <cell r="G88">
            <v>1.1102230246251565E-15</v>
          </cell>
          <cell r="H88">
            <v>0</v>
          </cell>
          <cell r="I88">
            <v>0</v>
          </cell>
        </row>
        <row r="90">
          <cell r="D90">
            <v>0</v>
          </cell>
          <cell r="E90">
            <v>0</v>
          </cell>
          <cell r="F90">
            <v>0</v>
          </cell>
          <cell r="G90">
            <v>0</v>
          </cell>
          <cell r="H90">
            <v>0</v>
          </cell>
          <cell r="I90">
            <v>0</v>
          </cell>
        </row>
        <row r="92">
          <cell r="E92">
            <v>2.6322251999999997</v>
          </cell>
        </row>
        <row r="95">
          <cell r="F95">
            <v>1.524</v>
          </cell>
          <cell r="G95">
            <v>0</v>
          </cell>
          <cell r="H95">
            <v>0</v>
          </cell>
          <cell r="I95">
            <v>1.8110029999999999</v>
          </cell>
        </row>
        <row r="96">
          <cell r="F96">
            <v>19.241</v>
          </cell>
          <cell r="G96">
            <v>0</v>
          </cell>
          <cell r="H96">
            <v>0</v>
          </cell>
          <cell r="I96">
            <v>29.960605000000001</v>
          </cell>
        </row>
        <row r="99">
          <cell r="F99">
            <v>-6.14</v>
          </cell>
          <cell r="G99">
            <v>0</v>
          </cell>
          <cell r="H99">
            <v>0</v>
          </cell>
          <cell r="I99">
            <v>-6.8271939999999995</v>
          </cell>
        </row>
        <row r="101">
          <cell r="F101">
            <v>-0.48499999999999999</v>
          </cell>
          <cell r="G101">
            <v>0</v>
          </cell>
          <cell r="H101">
            <v>0</v>
          </cell>
          <cell r="I101">
            <v>-0.83881300000000014</v>
          </cell>
        </row>
        <row r="102">
          <cell r="F102">
            <v>-2.2650000000000001</v>
          </cell>
          <cell r="G102">
            <v>0</v>
          </cell>
          <cell r="H102">
            <v>0</v>
          </cell>
          <cell r="I102">
            <v>-2.2985972600000024</v>
          </cell>
        </row>
        <row r="105">
          <cell r="F105">
            <v>-7.4039999999999999</v>
          </cell>
          <cell r="G105">
            <v>0</v>
          </cell>
          <cell r="H105">
            <v>0</v>
          </cell>
          <cell r="I105">
            <v>-7.1752047400000016</v>
          </cell>
        </row>
        <row r="107">
          <cell r="F107">
            <v>-1.9E-2</v>
          </cell>
          <cell r="G107">
            <v>0</v>
          </cell>
          <cell r="H107">
            <v>0</v>
          </cell>
          <cell r="I107">
            <v>-7.1293350000000002</v>
          </cell>
        </row>
        <row r="108">
          <cell r="F108">
            <v>1.1319999999999999</v>
          </cell>
          <cell r="G108">
            <v>0</v>
          </cell>
          <cell r="H108">
            <v>0</v>
          </cell>
          <cell r="I108">
            <v>0.8099320000000001</v>
          </cell>
        </row>
        <row r="109">
          <cell r="F109">
            <v>-6.13</v>
          </cell>
          <cell r="G109">
            <v>0</v>
          </cell>
          <cell r="H109">
            <v>0</v>
          </cell>
          <cell r="I109">
            <v>-5.9832560000000017</v>
          </cell>
        </row>
        <row r="111">
          <cell r="F111">
            <v>0</v>
          </cell>
          <cell r="G111">
            <v>0</v>
          </cell>
          <cell r="H111">
            <v>0</v>
          </cell>
          <cell r="I111">
            <v>4.0016259999999999</v>
          </cell>
        </row>
        <row r="112">
          <cell r="F112">
            <v>0</v>
          </cell>
          <cell r="G112">
            <v>0</v>
          </cell>
          <cell r="H112">
            <v>0</v>
          </cell>
          <cell r="I112">
            <v>0</v>
          </cell>
        </row>
        <row r="113">
          <cell r="F113">
            <v>0.03</v>
          </cell>
          <cell r="G113">
            <v>0</v>
          </cell>
          <cell r="H113">
            <v>0</v>
          </cell>
          <cell r="I113">
            <v>2.1567000000000003E-2</v>
          </cell>
        </row>
        <row r="118">
          <cell r="F118">
            <v>-0.51599599999999968</v>
          </cell>
          <cell r="G118">
            <v>0</v>
          </cell>
          <cell r="H118">
            <v>0</v>
          </cell>
          <cell r="I118">
            <v>6.3525889999999965</v>
          </cell>
        </row>
        <row r="119">
          <cell r="D119">
            <v>0</v>
          </cell>
          <cell r="E119">
            <v>0</v>
          </cell>
          <cell r="F119">
            <v>-0.51600000000000024</v>
          </cell>
          <cell r="G119">
            <v>0</v>
          </cell>
          <cell r="H119">
            <v>0</v>
          </cell>
          <cell r="I119">
            <v>6.3523329999999962</v>
          </cell>
        </row>
        <row r="120">
          <cell r="D120">
            <v>0</v>
          </cell>
          <cell r="E120">
            <v>0</v>
          </cell>
          <cell r="F120">
            <v>4.0000000005591119E-6</v>
          </cell>
          <cell r="G120">
            <v>0</v>
          </cell>
          <cell r="H120">
            <v>0</v>
          </cell>
          <cell r="I120">
            <v>2.5600000000025602E-4</v>
          </cell>
        </row>
        <row r="124">
          <cell r="D124">
            <v>2.8582734614946603E-2</v>
          </cell>
          <cell r="E124">
            <v>3.4232852731059291E-2</v>
          </cell>
          <cell r="F124">
            <v>3.1666632403568082E-2</v>
          </cell>
          <cell r="G124">
            <v>2.8294236185414531E-2</v>
          </cell>
          <cell r="H124">
            <v>2.3696507764522572E-2</v>
          </cell>
          <cell r="I124">
            <v>1.7752901878884182E-2</v>
          </cell>
        </row>
        <row r="215">
          <cell r="D215">
            <v>9.854281799999999</v>
          </cell>
          <cell r="E215">
            <v>8.9825889300000004</v>
          </cell>
          <cell r="F215">
            <v>9.8308480300000003</v>
          </cell>
          <cell r="G215">
            <v>10.177830830000001</v>
          </cell>
          <cell r="H215">
            <v>11.018244780000002</v>
          </cell>
          <cell r="I215">
            <v>9.4764652499999986</v>
          </cell>
        </row>
        <row r="216">
          <cell r="D216">
            <v>5.9971599000000007</v>
          </cell>
          <cell r="E216">
            <v>8.4497309999999999</v>
          </cell>
          <cell r="F216">
            <v>7.2008519100000008</v>
          </cell>
          <cell r="G216">
            <v>6.5356442999999995</v>
          </cell>
          <cell r="H216">
            <v>7.853317370000001</v>
          </cell>
          <cell r="I216">
            <v>7.3989395300000007</v>
          </cell>
        </row>
        <row r="217">
          <cell r="D217">
            <v>5.3051068497332965</v>
          </cell>
          <cell r="E217">
            <v>4.6650009692545984</v>
          </cell>
          <cell r="F217">
            <v>4.9094742415818136</v>
          </cell>
          <cell r="G217">
            <v>4.8225569312808965</v>
          </cell>
          <cell r="H217">
            <v>4.031710205642514</v>
          </cell>
          <cell r="I217">
            <v>4.6463238306589396</v>
          </cell>
        </row>
        <row r="218">
          <cell r="D218">
            <v>0.16472486999999997</v>
          </cell>
          <cell r="E218">
            <v>0.15130452</v>
          </cell>
          <cell r="F218">
            <v>0.16847494000000002</v>
          </cell>
          <cell r="G218">
            <v>0.17660050000000002</v>
          </cell>
          <cell r="H218">
            <v>0.29827706999999998</v>
          </cell>
          <cell r="I218">
            <v>0.30686773000000001</v>
          </cell>
        </row>
        <row r="219">
          <cell r="D219">
            <v>0.16472486999999997</v>
          </cell>
          <cell r="E219">
            <v>0.15130452</v>
          </cell>
          <cell r="F219">
            <v>0.16847494000000002</v>
          </cell>
          <cell r="G219">
            <v>0.17660050000000002</v>
          </cell>
          <cell r="H219">
            <v>0.29827706999999998</v>
          </cell>
          <cell r="I219">
            <v>0.30686773000000001</v>
          </cell>
        </row>
        <row r="220">
          <cell r="D220">
            <v>10.626437710000001</v>
          </cell>
          <cell r="E220">
            <v>8.8445519400000006</v>
          </cell>
          <cell r="F220">
            <v>10.040015199999999</v>
          </cell>
          <cell r="G220">
            <v>11.51082774</v>
          </cell>
          <cell r="H220">
            <v>14.343634590000001</v>
          </cell>
          <cell r="I220">
            <v>24.047649740000001</v>
          </cell>
        </row>
        <row r="221">
          <cell r="D221">
            <v>3.0374959999999999E-2</v>
          </cell>
          <cell r="E221">
            <v>5.8234379999999995E-2</v>
          </cell>
          <cell r="F221">
            <v>0.10089484</v>
          </cell>
          <cell r="G221">
            <v>0.11951416000000001</v>
          </cell>
          <cell r="H221">
            <v>5.4791379999999994E-2</v>
          </cell>
          <cell r="I221">
            <v>0.11821836000000001</v>
          </cell>
        </row>
        <row r="222">
          <cell r="D222">
            <v>11.757473156856772</v>
          </cell>
          <cell r="E222">
            <v>10.621675542931829</v>
          </cell>
          <cell r="F222">
            <v>8.0101553197087476</v>
          </cell>
          <cell r="G222">
            <v>8.4008517198620858</v>
          </cell>
          <cell r="H222">
            <v>11.451933140090585</v>
          </cell>
          <cell r="I222">
            <v>12.389795310404889</v>
          </cell>
        </row>
        <row r="223">
          <cell r="D223">
            <v>4.2779999999999996</v>
          </cell>
          <cell r="E223">
            <v>3.7509999999999999</v>
          </cell>
          <cell r="F223">
            <v>4.1820000000000004</v>
          </cell>
          <cell r="G223">
            <v>4.1415800000000003</v>
          </cell>
          <cell r="H223">
            <v>5.2730560000000004</v>
          </cell>
          <cell r="I223">
            <v>5.3670069999999992</v>
          </cell>
        </row>
        <row r="224">
          <cell r="D224">
            <v>6.7702375000000004</v>
          </cell>
          <cell r="E224">
            <v>5.7582520199999996</v>
          </cell>
          <cell r="F224">
            <v>6.7118631299999993</v>
          </cell>
          <cell r="G224">
            <v>7.7382027500000001</v>
          </cell>
          <cell r="H224">
            <v>8.7062851999999982</v>
          </cell>
          <cell r="I224">
            <v>13.513083929999999</v>
          </cell>
        </row>
        <row r="225">
          <cell r="D225">
            <v>6.7702375000000004</v>
          </cell>
          <cell r="E225">
            <v>5.7582520199999996</v>
          </cell>
          <cell r="F225">
            <v>6.7118631299999993</v>
          </cell>
          <cell r="G225">
            <v>7.7382027500000001</v>
          </cell>
          <cell r="H225">
            <v>8.7062851999999982</v>
          </cell>
          <cell r="I225">
            <v>13.513083929999999</v>
          </cell>
        </row>
        <row r="226">
          <cell r="D226">
            <v>0.38730850000000006</v>
          </cell>
          <cell r="E226">
            <v>0.37649360000000004</v>
          </cell>
          <cell r="F226">
            <v>0.39768987999999994</v>
          </cell>
          <cell r="G226">
            <v>0.34015878000000005</v>
          </cell>
          <cell r="H226">
            <v>0.37642578000000004</v>
          </cell>
          <cell r="I226">
            <v>0.39305464000000001</v>
          </cell>
        </row>
        <row r="227">
          <cell r="D227">
            <v>0.14559234000000001</v>
          </cell>
          <cell r="E227">
            <v>0.14559234000000001</v>
          </cell>
          <cell r="F227">
            <v>0.14559234000000001</v>
          </cell>
          <cell r="G227">
            <v>0.14559234000000001</v>
          </cell>
          <cell r="H227">
            <v>0.14559234000000001</v>
          </cell>
          <cell r="I227">
            <v>0.14559234000000001</v>
          </cell>
        </row>
        <row r="228">
          <cell r="D228">
            <v>0.53979997999999996</v>
          </cell>
          <cell r="E228">
            <v>0.48565089</v>
          </cell>
          <cell r="F228">
            <v>0.42448808999999998</v>
          </cell>
          <cell r="G228">
            <v>0.37510971999999998</v>
          </cell>
          <cell r="H228">
            <v>0.38519629</v>
          </cell>
          <cell r="I228">
            <v>0.35578603000000003</v>
          </cell>
        </row>
        <row r="229">
          <cell r="D229">
            <v>-1.8637500000000236E-3</v>
          </cell>
          <cell r="E229">
            <v>-0.11354050000000007</v>
          </cell>
          <cell r="F229">
            <v>-8.2957100000000238E-3</v>
          </cell>
          <cell r="G229">
            <v>4.0189699999999993E-3</v>
          </cell>
          <cell r="H229">
            <v>-3.896650000000008E-3</v>
          </cell>
          <cell r="I229">
            <v>-6.2350200000000373E-3</v>
          </cell>
        </row>
        <row r="230">
          <cell r="D230">
            <v>0</v>
          </cell>
          <cell r="E230">
            <v>0</v>
          </cell>
          <cell r="F230">
            <v>0</v>
          </cell>
          <cell r="G230">
            <v>0</v>
          </cell>
          <cell r="H230">
            <v>0</v>
          </cell>
          <cell r="I230">
            <v>5.7563999999999997E-2</v>
          </cell>
        </row>
        <row r="232">
          <cell r="D232">
            <v>0.23880679000000002</v>
          </cell>
          <cell r="E232">
            <v>0.22840154000000001</v>
          </cell>
          <cell r="F232">
            <v>0.49530427999999993</v>
          </cell>
          <cell r="G232">
            <v>0.18176017000000005</v>
          </cell>
          <cell r="H232">
            <v>0.22227309000000006</v>
          </cell>
          <cell r="I232">
            <v>0.14132816000000001</v>
          </cell>
        </row>
        <row r="233">
          <cell r="D233">
            <v>0.60916539999999997</v>
          </cell>
          <cell r="E233">
            <v>0.8092743200000001</v>
          </cell>
          <cell r="F233">
            <v>0.56662335000000008</v>
          </cell>
          <cell r="G233">
            <v>0.82676479999999986</v>
          </cell>
          <cell r="H233">
            <v>0.78780936999999995</v>
          </cell>
          <cell r="I233">
            <v>0.90530736999999983</v>
          </cell>
        </row>
        <row r="234">
          <cell r="D234">
            <v>0.9627529199999999</v>
          </cell>
          <cell r="E234">
            <v>0.93647306000000008</v>
          </cell>
          <cell r="F234">
            <v>0.97488092000000004</v>
          </cell>
          <cell r="G234">
            <v>0.93767449000000003</v>
          </cell>
          <cell r="H234">
            <v>0.97674641999999989</v>
          </cell>
          <cell r="I234">
            <v>0.91344458000000006</v>
          </cell>
        </row>
        <row r="235">
          <cell r="D235">
            <v>1.1519999999999998E-3</v>
          </cell>
          <cell r="E235">
            <v>1.15E-3</v>
          </cell>
          <cell r="F235">
            <v>1.1510000000000001E-3</v>
          </cell>
          <cell r="G235">
            <v>1.15E-3</v>
          </cell>
          <cell r="H235">
            <v>8.7000000000000001E-4</v>
          </cell>
          <cell r="I235">
            <v>8.7199999999999995E-4</v>
          </cell>
        </row>
        <row r="236">
          <cell r="D236">
            <v>0</v>
          </cell>
          <cell r="E236">
            <v>0</v>
          </cell>
          <cell r="F236">
            <v>0</v>
          </cell>
          <cell r="G236">
            <v>0</v>
          </cell>
          <cell r="H236">
            <v>0</v>
          </cell>
          <cell r="I236">
            <v>0</v>
          </cell>
        </row>
        <row r="237">
          <cell r="D237">
            <v>0.93833</v>
          </cell>
          <cell r="E237">
            <v>1.5826300000000002</v>
          </cell>
          <cell r="F237">
            <v>2.2081360000000001</v>
          </cell>
          <cell r="G237">
            <v>2.1488100000000001</v>
          </cell>
          <cell r="H237">
            <v>2.1172840000000002</v>
          </cell>
          <cell r="I237">
            <v>2.7228546200000001</v>
          </cell>
        </row>
        <row r="238">
          <cell r="D238">
            <v>0</v>
          </cell>
          <cell r="E238">
            <v>0</v>
          </cell>
          <cell r="F238">
            <v>0</v>
          </cell>
          <cell r="G238">
            <v>0</v>
          </cell>
          <cell r="H238">
            <v>0</v>
          </cell>
          <cell r="I238">
            <v>0</v>
          </cell>
        </row>
        <row r="241">
          <cell r="D241">
            <v>0</v>
          </cell>
          <cell r="E241">
            <v>0</v>
          </cell>
          <cell r="F241">
            <v>77.745999999999995</v>
          </cell>
          <cell r="G241">
            <v>0</v>
          </cell>
          <cell r="H241">
            <v>0</v>
          </cell>
          <cell r="I241">
            <v>81.060345999999996</v>
          </cell>
        </row>
        <row r="242">
          <cell r="D242">
            <v>0</v>
          </cell>
          <cell r="E242">
            <v>0</v>
          </cell>
          <cell r="F242">
            <v>0.48399999999999999</v>
          </cell>
          <cell r="G242">
            <v>0</v>
          </cell>
          <cell r="H242">
            <v>0</v>
          </cell>
          <cell r="I242">
            <v>0.83981300000000014</v>
          </cell>
        </row>
        <row r="243">
          <cell r="D243">
            <v>0</v>
          </cell>
          <cell r="E243">
            <v>0</v>
          </cell>
          <cell r="F243">
            <v>-52.593000000000004</v>
          </cell>
          <cell r="G243">
            <v>0</v>
          </cell>
          <cell r="H243">
            <v>0</v>
          </cell>
          <cell r="I243">
            <v>-45.805410999999992</v>
          </cell>
        </row>
        <row r="244">
          <cell r="D244">
            <v>0</v>
          </cell>
          <cell r="E244">
            <v>0</v>
          </cell>
          <cell r="F244">
            <v>-18.888000000000002</v>
          </cell>
          <cell r="G244">
            <v>0</v>
          </cell>
          <cell r="H244">
            <v>0</v>
          </cell>
          <cell r="I244">
            <v>-29.6337229999999</v>
          </cell>
        </row>
        <row r="245">
          <cell r="D245">
            <v>0</v>
          </cell>
          <cell r="E245">
            <v>0</v>
          </cell>
          <cell r="F245">
            <v>-3.2280000000000002</v>
          </cell>
          <cell r="G245">
            <v>0</v>
          </cell>
          <cell r="H245">
            <v>0</v>
          </cell>
          <cell r="I245">
            <v>-3.1539870000000954</v>
          </cell>
        </row>
        <row r="246">
          <cell r="D246">
            <v>0</v>
          </cell>
          <cell r="E246">
            <v>0</v>
          </cell>
          <cell r="F246">
            <v>0</v>
          </cell>
          <cell r="G246">
            <v>0</v>
          </cell>
          <cell r="H246">
            <v>0</v>
          </cell>
          <cell r="I246">
            <v>0</v>
          </cell>
        </row>
        <row r="247">
          <cell r="D247">
            <v>0</v>
          </cell>
          <cell r="E247">
            <v>0</v>
          </cell>
          <cell r="F247">
            <v>1.45</v>
          </cell>
          <cell r="G247">
            <v>0</v>
          </cell>
          <cell r="H247">
            <v>0</v>
          </cell>
          <cell r="I247">
            <v>1.1160309999999998</v>
          </cell>
        </row>
        <row r="248">
          <cell r="D248">
            <v>0</v>
          </cell>
          <cell r="E248">
            <v>0</v>
          </cell>
          <cell r="F248">
            <v>-2.6560000000000001</v>
          </cell>
          <cell r="G248">
            <v>0</v>
          </cell>
          <cell r="H248">
            <v>0</v>
          </cell>
          <cell r="I248">
            <v>-3.3349259999999998</v>
          </cell>
        </row>
        <row r="249">
          <cell r="D249">
            <v>0</v>
          </cell>
          <cell r="E249">
            <v>0</v>
          </cell>
          <cell r="F249">
            <v>-4.8239999999999998</v>
          </cell>
          <cell r="G249">
            <v>0</v>
          </cell>
          <cell r="H249">
            <v>0</v>
          </cell>
          <cell r="I249">
            <v>-5.8389720000000001</v>
          </cell>
        </row>
        <row r="250">
          <cell r="D250">
            <v>0</v>
          </cell>
          <cell r="E250">
            <v>0</v>
          </cell>
          <cell r="F250">
            <v>1.9999999999999999E-6</v>
          </cell>
          <cell r="G250">
            <v>0</v>
          </cell>
          <cell r="H250">
            <v>0</v>
          </cell>
          <cell r="I250">
            <v>-1.9999999999999999E-6</v>
          </cell>
        </row>
        <row r="251">
          <cell r="D251">
            <v>0</v>
          </cell>
          <cell r="E251">
            <v>0</v>
          </cell>
          <cell r="F251">
            <v>4.0000000000000001E-3</v>
          </cell>
          <cell r="G251">
            <v>0</v>
          </cell>
          <cell r="H251">
            <v>0</v>
          </cell>
          <cell r="I251">
            <v>2.9273000000000004E-2</v>
          </cell>
        </row>
        <row r="252">
          <cell r="D252">
            <v>0</v>
          </cell>
          <cell r="E252">
            <v>0</v>
          </cell>
          <cell r="F252">
            <v>20</v>
          </cell>
          <cell r="G252">
            <v>0</v>
          </cell>
          <cell r="H252">
            <v>0</v>
          </cell>
          <cell r="I252">
            <v>5</v>
          </cell>
        </row>
        <row r="253">
          <cell r="D253">
            <v>0</v>
          </cell>
          <cell r="E253">
            <v>0</v>
          </cell>
          <cell r="F253">
            <v>1.9999999999999999E-6</v>
          </cell>
          <cell r="G253">
            <v>0</v>
          </cell>
          <cell r="H253">
            <v>0</v>
          </cell>
          <cell r="I253">
            <v>-1.9999999999999999E-6</v>
          </cell>
        </row>
        <row r="254">
          <cell r="D254">
            <v>0</v>
          </cell>
          <cell r="E254">
            <v>0</v>
          </cell>
          <cell r="F254">
            <v>-22.4</v>
          </cell>
          <cell r="G254">
            <v>0</v>
          </cell>
          <cell r="H254">
            <v>0</v>
          </cell>
          <cell r="I254">
            <v>0</v>
          </cell>
        </row>
        <row r="255">
          <cell r="D255">
            <v>0</v>
          </cell>
          <cell r="E255">
            <v>0</v>
          </cell>
          <cell r="F255">
            <v>-4.9049960000000148</v>
          </cell>
          <cell r="G255">
            <v>0</v>
          </cell>
          <cell r="H255">
            <v>0</v>
          </cell>
          <cell r="I255">
            <v>0.27844000000001429</v>
          </cell>
        </row>
        <row r="263">
          <cell r="D263">
            <v>0.1136421</v>
          </cell>
          <cell r="E263">
            <v>0.10224229</v>
          </cell>
          <cell r="F263">
            <v>0.11319682</v>
          </cell>
          <cell r="G263">
            <v>0.10717421000000001</v>
          </cell>
          <cell r="H263">
            <v>0.21230173000000002</v>
          </cell>
          <cell r="I263">
            <v>0.25413288000000001</v>
          </cell>
        </row>
        <row r="264">
          <cell r="D264">
            <v>1.7683440000000001</v>
          </cell>
          <cell r="E264">
            <v>1.73743197</v>
          </cell>
          <cell r="F264">
            <v>1.77992471</v>
          </cell>
          <cell r="G264">
            <v>1.7379364500000001</v>
          </cell>
          <cell r="H264">
            <v>1.78551638</v>
          </cell>
          <cell r="I264">
            <v>1.7462149500000002</v>
          </cell>
        </row>
        <row r="266">
          <cell r="D266">
            <v>0</v>
          </cell>
          <cell r="E266">
            <v>0</v>
          </cell>
          <cell r="F266">
            <v>0</v>
          </cell>
          <cell r="G266">
            <v>0</v>
          </cell>
          <cell r="H266">
            <v>0</v>
          </cell>
          <cell r="I266">
            <v>0</v>
          </cell>
        </row>
        <row r="267">
          <cell r="D267">
            <v>0.37806241000000002</v>
          </cell>
          <cell r="E267">
            <v>0.387264</v>
          </cell>
          <cell r="F267">
            <v>0.38883475000000001</v>
          </cell>
          <cell r="G267">
            <v>0.38465199999999999</v>
          </cell>
          <cell r="H267">
            <v>0.38871909000000004</v>
          </cell>
          <cell r="I267">
            <v>0.51356221000000002</v>
          </cell>
        </row>
        <row r="268">
          <cell r="D268">
            <v>0.6375906699999998</v>
          </cell>
          <cell r="E268">
            <v>0.71307552999999979</v>
          </cell>
          <cell r="F268">
            <v>0.38082792999999998</v>
          </cell>
          <cell r="G268">
            <v>0.54555745999999983</v>
          </cell>
          <cell r="H268">
            <v>0.66379633000000005</v>
          </cell>
          <cell r="I268">
            <v>0.97709790000000019</v>
          </cell>
        </row>
        <row r="269">
          <cell r="D269">
            <v>1.54221031</v>
          </cell>
          <cell r="E269">
            <v>3.4342427100000004</v>
          </cell>
          <cell r="F269">
            <v>2.31216891</v>
          </cell>
          <cell r="G269">
            <v>3.2908031999999996</v>
          </cell>
          <cell r="H269">
            <v>3.2501553900000002</v>
          </cell>
          <cell r="I269">
            <v>-0.20899783999999971</v>
          </cell>
        </row>
        <row r="271">
          <cell r="D271">
            <v>0.32660400000000001</v>
          </cell>
          <cell r="E271">
            <v>0.32676100000000002</v>
          </cell>
          <cell r="F271">
            <v>0.32700699999999999</v>
          </cell>
          <cell r="G271">
            <v>0.327407</v>
          </cell>
          <cell r="H271">
            <v>0.32808499999999996</v>
          </cell>
          <cell r="I271">
            <v>0.32866073999999995</v>
          </cell>
        </row>
        <row r="272">
          <cell r="D272">
            <v>9.0783999999999993E-4</v>
          </cell>
          <cell r="E272">
            <v>8.6903999999999996E-4</v>
          </cell>
          <cell r="F272">
            <v>8.3001000000000006E-4</v>
          </cell>
          <cell r="G272">
            <v>8.5921999999999995E-4</v>
          </cell>
          <cell r="H272">
            <v>8.1632000000000004E-4</v>
          </cell>
          <cell r="I272">
            <v>7.7316999999999989E-4</v>
          </cell>
        </row>
        <row r="273">
          <cell r="D273">
            <v>0.14845</v>
          </cell>
          <cell r="E273">
            <v>7.0004000000000011E-2</v>
          </cell>
          <cell r="F273">
            <v>4.5050000000000003E-3</v>
          </cell>
          <cell r="G273">
            <v>0.229798</v>
          </cell>
          <cell r="H273">
            <v>4.9337000000000006E-2</v>
          </cell>
          <cell r="I273">
            <v>-0.27622079999999999</v>
          </cell>
        </row>
        <row r="274">
          <cell r="F274">
            <v>0</v>
          </cell>
          <cell r="G274">
            <v>0</v>
          </cell>
          <cell r="H274">
            <v>0</v>
          </cell>
          <cell r="I274">
            <v>0</v>
          </cell>
        </row>
        <row r="277">
          <cell r="F277">
            <v>1.389</v>
          </cell>
          <cell r="G277">
            <v>0</v>
          </cell>
          <cell r="H277">
            <v>0</v>
          </cell>
          <cell r="I277">
            <v>0.42813699999999999</v>
          </cell>
        </row>
        <row r="278">
          <cell r="F278">
            <v>5.2610000000000001</v>
          </cell>
          <cell r="G278">
            <v>0</v>
          </cell>
          <cell r="H278">
            <v>0</v>
          </cell>
          <cell r="I278">
            <v>5.245309999999999</v>
          </cell>
        </row>
        <row r="279">
          <cell r="F279">
            <v>-10.426</v>
          </cell>
          <cell r="G279">
            <v>0</v>
          </cell>
          <cell r="H279">
            <v>0</v>
          </cell>
          <cell r="I279">
            <v>0.4529999999999994</v>
          </cell>
        </row>
        <row r="280">
          <cell r="F280">
            <v>0.32900000000000001</v>
          </cell>
          <cell r="G280">
            <v>0</v>
          </cell>
          <cell r="H280">
            <v>0</v>
          </cell>
          <cell r="I280">
            <v>0.57369000000000003</v>
          </cell>
        </row>
        <row r="281">
          <cell r="F281">
            <v>-3.0000000000000001E-3</v>
          </cell>
          <cell r="G281">
            <v>0</v>
          </cell>
          <cell r="H281">
            <v>0</v>
          </cell>
          <cell r="I281">
            <v>-2E-3</v>
          </cell>
        </row>
        <row r="282">
          <cell r="F282">
            <v>0.309</v>
          </cell>
          <cell r="G282">
            <v>0</v>
          </cell>
          <cell r="H282">
            <v>0</v>
          </cell>
          <cell r="I282">
            <v>0.192</v>
          </cell>
        </row>
        <row r="283">
          <cell r="F283">
            <v>-8.0000000000000002E-3</v>
          </cell>
          <cell r="G283">
            <v>0</v>
          </cell>
          <cell r="H283">
            <v>0</v>
          </cell>
          <cell r="I283">
            <v>-3.1579999999999999</v>
          </cell>
        </row>
        <row r="284">
          <cell r="F284">
            <v>22.4</v>
          </cell>
          <cell r="G284">
            <v>0</v>
          </cell>
          <cell r="H284">
            <v>0</v>
          </cell>
          <cell r="I284">
            <v>0</v>
          </cell>
        </row>
        <row r="285">
          <cell r="F285">
            <v>-0.38300000000000001</v>
          </cell>
          <cell r="G285">
            <v>0</v>
          </cell>
          <cell r="H285">
            <v>0</v>
          </cell>
          <cell r="I285">
            <v>-0.51400000000000001</v>
          </cell>
        </row>
        <row r="286">
          <cell r="F286">
            <v>0</v>
          </cell>
          <cell r="G286">
            <v>0</v>
          </cell>
          <cell r="H286">
            <v>0</v>
          </cell>
          <cell r="I286">
            <v>0</v>
          </cell>
        </row>
        <row r="287">
          <cell r="F287">
            <v>0</v>
          </cell>
          <cell r="G287">
            <v>0</v>
          </cell>
          <cell r="H287">
            <v>0</v>
          </cell>
          <cell r="I287">
            <v>0</v>
          </cell>
        </row>
        <row r="288">
          <cell r="F288">
            <v>0</v>
          </cell>
          <cell r="G288">
            <v>0</v>
          </cell>
          <cell r="H288">
            <v>0</v>
          </cell>
          <cell r="I288">
            <v>-34.001626000000002</v>
          </cell>
        </row>
        <row r="289">
          <cell r="F289">
            <v>0</v>
          </cell>
          <cell r="G289">
            <v>0</v>
          </cell>
          <cell r="H289">
            <v>0</v>
          </cell>
          <cell r="I289">
            <v>36</v>
          </cell>
        </row>
        <row r="290">
          <cell r="F290">
            <v>-22.4</v>
          </cell>
          <cell r="G290">
            <v>0</v>
          </cell>
          <cell r="H290">
            <v>0</v>
          </cell>
          <cell r="I290">
            <v>0</v>
          </cell>
        </row>
        <row r="291">
          <cell r="E291">
            <v>0</v>
          </cell>
          <cell r="F291">
            <v>-3.532</v>
          </cell>
          <cell r="G291">
            <v>0</v>
          </cell>
          <cell r="H291">
            <v>0</v>
          </cell>
          <cell r="I291">
            <v>5.216510999999997</v>
          </cell>
        </row>
        <row r="293">
          <cell r="D293">
            <v>6.6130320000000005</v>
          </cell>
        </row>
        <row r="301">
          <cell r="D301">
            <v>5.7229260000000004E-2</v>
          </cell>
          <cell r="E301">
            <v>5.0932180000000001E-2</v>
          </cell>
          <cell r="F301">
            <v>3.5628550000000002E-2</v>
          </cell>
          <cell r="G301">
            <v>3.464851E-2</v>
          </cell>
          <cell r="H301">
            <v>8.5922149999999989E-2</v>
          </cell>
          <cell r="I301">
            <v>3.9065289999999996E-2</v>
          </cell>
        </row>
        <row r="302">
          <cell r="D302">
            <v>2.4433051600000004</v>
          </cell>
          <cell r="E302">
            <v>2.19820927</v>
          </cell>
          <cell r="F302">
            <v>2.4337317000000001</v>
          </cell>
          <cell r="G302">
            <v>2.3042454299999999</v>
          </cell>
          <cell r="H302">
            <v>2.36620579</v>
          </cell>
          <cell r="I302">
            <v>2.1855427400000003</v>
          </cell>
        </row>
        <row r="303">
          <cell r="D303">
            <v>1.37203E-3</v>
          </cell>
          <cell r="E303">
            <v>1.53268E-3</v>
          </cell>
          <cell r="F303">
            <v>1.4462100000000001E-3</v>
          </cell>
          <cell r="G303">
            <v>6.6048800000000005E-3</v>
          </cell>
          <cell r="H303">
            <v>1.8685000000000002E-3</v>
          </cell>
          <cell r="I303">
            <v>1.45772E-3</v>
          </cell>
        </row>
        <row r="304">
          <cell r="D304">
            <v>0.04</v>
          </cell>
          <cell r="E304">
            <v>0.04</v>
          </cell>
          <cell r="F304">
            <v>0.04</v>
          </cell>
          <cell r="G304">
            <v>0.04</v>
          </cell>
          <cell r="H304">
            <v>0.04</v>
          </cell>
          <cell r="I304">
            <v>0.04</v>
          </cell>
        </row>
        <row r="305">
          <cell r="D305">
            <v>1.9113914400000003</v>
          </cell>
          <cell r="E305">
            <v>1.7260774000000001</v>
          </cell>
          <cell r="F305">
            <v>1.9614394999999996</v>
          </cell>
          <cell r="G305">
            <v>1.9349308700000003</v>
          </cell>
          <cell r="H305">
            <v>1.8802489599999999</v>
          </cell>
          <cell r="I305">
            <v>3.9797834900000004</v>
          </cell>
        </row>
        <row r="306">
          <cell r="D306">
            <v>0.53979997999999996</v>
          </cell>
          <cell r="E306">
            <v>0.48565088999999989</v>
          </cell>
          <cell r="F306">
            <v>0.42448809000000004</v>
          </cell>
          <cell r="G306">
            <v>0.37510971999999998</v>
          </cell>
          <cell r="H306">
            <v>0.48744193999999996</v>
          </cell>
          <cell r="I306">
            <v>0.50826576000000001</v>
          </cell>
        </row>
        <row r="307">
          <cell r="D307">
            <v>2.3909999999999999E-3</v>
          </cell>
          <cell r="E307">
            <v>-1.2359999999999999E-3</v>
          </cell>
          <cell r="F307">
            <v>1.2596E-2</v>
          </cell>
          <cell r="G307">
            <v>-5.3249999999999999E-3</v>
          </cell>
          <cell r="H307">
            <v>1.2771000000000001E-2</v>
          </cell>
          <cell r="I307">
            <v>-0.69147000000000003</v>
          </cell>
        </row>
        <row r="308">
          <cell r="D308">
            <v>0.10481</v>
          </cell>
        </row>
        <row r="311">
          <cell r="F311">
            <v>0.21</v>
          </cell>
          <cell r="G311">
            <v>0</v>
          </cell>
          <cell r="H311">
            <v>0</v>
          </cell>
          <cell r="I311">
            <v>0.19050900000000001</v>
          </cell>
        </row>
        <row r="312">
          <cell r="F312">
            <v>-0.123</v>
          </cell>
          <cell r="G312">
            <v>0</v>
          </cell>
          <cell r="H312">
            <v>0</v>
          </cell>
          <cell r="I312">
            <v>-0.11699999999999999</v>
          </cell>
        </row>
        <row r="313">
          <cell r="F313">
            <v>0.14399999999999999</v>
          </cell>
          <cell r="G313">
            <v>0</v>
          </cell>
          <cell r="H313">
            <v>0</v>
          </cell>
          <cell r="I313">
            <v>0.15942599999999998</v>
          </cell>
        </row>
        <row r="314">
          <cell r="F314">
            <v>7.0750000000000002</v>
          </cell>
          <cell r="G314">
            <v>0</v>
          </cell>
          <cell r="H314">
            <v>0</v>
          </cell>
          <cell r="I314">
            <v>6.8562399999999988</v>
          </cell>
        </row>
        <row r="315">
          <cell r="F315">
            <v>-2.8959999999999999</v>
          </cell>
          <cell r="G315">
            <v>0</v>
          </cell>
          <cell r="H315">
            <v>0</v>
          </cell>
          <cell r="I315">
            <v>-10.132197999999999</v>
          </cell>
        </row>
        <row r="316">
          <cell r="F316">
            <v>-1.4470000000000001</v>
          </cell>
          <cell r="G316">
            <v>0</v>
          </cell>
          <cell r="H316">
            <v>0</v>
          </cell>
          <cell r="I316">
            <v>-1.3737559999999998</v>
          </cell>
        </row>
        <row r="317">
          <cell r="F317">
            <v>2.8000000000000001E-2</v>
          </cell>
          <cell r="G317">
            <v>0</v>
          </cell>
          <cell r="H317">
            <v>0</v>
          </cell>
          <cell r="I317">
            <v>2.1011999999999999E-2</v>
          </cell>
        </row>
        <row r="318">
          <cell r="F318">
            <v>-1.2E-2</v>
          </cell>
          <cell r="G318">
            <v>0</v>
          </cell>
          <cell r="H318">
            <v>0</v>
          </cell>
          <cell r="I318">
            <v>0.21314500000000003</v>
          </cell>
        </row>
        <row r="319">
          <cell r="F319">
            <v>20</v>
          </cell>
          <cell r="G319">
            <v>0</v>
          </cell>
          <cell r="H319">
            <v>0</v>
          </cell>
          <cell r="I319">
            <v>-25</v>
          </cell>
        </row>
        <row r="321">
          <cell r="F321">
            <v>-20</v>
          </cell>
          <cell r="G321">
            <v>0</v>
          </cell>
          <cell r="H321">
            <v>0</v>
          </cell>
          <cell r="I321">
            <v>25</v>
          </cell>
        </row>
        <row r="384">
          <cell r="G384">
            <v>0</v>
          </cell>
          <cell r="H384">
            <v>0</v>
          </cell>
          <cell r="I384">
            <v>0</v>
          </cell>
        </row>
        <row r="428">
          <cell r="G428">
            <v>0</v>
          </cell>
          <cell r="H428">
            <v>0</v>
          </cell>
          <cell r="I428">
            <v>0</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roject Plan"/>
      <sheetName val="Cover"/>
      <sheetName val="Contents"/>
      <sheetName val="1. Income"/>
      <sheetName val="2. Balance"/>
      <sheetName val="3. Cashflows"/>
      <sheetName val="4. Changes in Equity"/>
      <sheetName val="5. Fixed asset"/>
      <sheetName val="6a. Capex 1A"/>
      <sheetName val="6b. Capex 1B"/>
      <sheetName val="6c. Capex 2A"/>
      <sheetName val="6d. Capex 2B"/>
      <sheetName val="7. Depreciation"/>
      <sheetName val="8. WDV"/>
      <sheetName val="9. Capex Tax"/>
      <sheetName val="10. AMI"/>
      <sheetName val="11a. Maintenance A"/>
      <sheetName val="11b. Maintenance B"/>
      <sheetName val="12a. Activities A"/>
      <sheetName val="12b. Activities B"/>
      <sheetName val="13. Labour"/>
      <sheetName val="14. Opex Step Change"/>
      <sheetName val="15. Total Overheads"/>
      <sheetName val="16. Provisions"/>
      <sheetName val="17. Shared Cost Allocation"/>
      <sheetName val="18. Avoided Cost Payments"/>
      <sheetName val="19. Alternative Control&amp;Others"/>
      <sheetName val="20. Demand and Revenue"/>
      <sheetName val="21. EBSS"/>
      <sheetName val="22. Juris Scheme"/>
      <sheetName val="23. Cost of Debt"/>
      <sheetName val="24. DMIS-DMIA"/>
      <sheetName val="25. Self Insurance"/>
      <sheetName val="26. CHAP"/>
      <sheetName val="27. Related Party"/>
      <sheetName val="28. Saftey and Bushfire"/>
      <sheetName val="29. Asset Installation"/>
    </sheetNames>
    <sheetDataSet>
      <sheetData sheetId="0"/>
      <sheetData sheetId="1">
        <row r="22">
          <cell r="C22" t="str">
            <v>United Energy</v>
          </cell>
        </row>
      </sheetData>
      <sheetData sheetId="2"/>
      <sheetData sheetId="3">
        <row r="22">
          <cell r="D22">
            <v>156997</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amp;L"/>
      <sheetName val="BS"/>
      <sheetName val="Commentary"/>
      <sheetName val="Commentary_2 old"/>
      <sheetName val="Commentary_2"/>
      <sheetName val="TBalance10"/>
      <sheetName val="TBCY"/>
      <sheetName val="MasterGL"/>
      <sheetName val="Actual"/>
      <sheetName val="Stat PL"/>
      <sheetName val="STAT BS"/>
    </sheetNames>
    <sheetDataSet>
      <sheetData sheetId="0">
        <row r="11">
          <cell r="B11">
            <v>343019</v>
          </cell>
        </row>
        <row r="13">
          <cell r="B13">
            <v>-93</v>
          </cell>
        </row>
        <row r="16">
          <cell r="B16">
            <v>106371</v>
          </cell>
        </row>
        <row r="17">
          <cell r="B17">
            <v>19137</v>
          </cell>
        </row>
      </sheetData>
      <sheetData sheetId="1">
        <row r="9">
          <cell r="E9">
            <v>59771</v>
          </cell>
        </row>
      </sheetData>
      <sheetData sheetId="2"/>
      <sheetData sheetId="3"/>
      <sheetData sheetId="4"/>
      <sheetData sheetId="5"/>
      <sheetData sheetId="6">
        <row r="1">
          <cell r="C1">
            <v>0</v>
          </cell>
          <cell r="D1" t="str">
            <v>UEL Consolidated Worksheet (ZR43) - Dec 2013 - Financial Year</v>
          </cell>
          <cell r="E1">
            <v>0</v>
          </cell>
          <cell r="F1">
            <v>0</v>
          </cell>
          <cell r="G1">
            <v>0</v>
          </cell>
          <cell r="H1">
            <v>0</v>
          </cell>
          <cell r="I1">
            <v>0</v>
          </cell>
          <cell r="J1">
            <v>0</v>
          </cell>
          <cell r="K1">
            <v>0</v>
          </cell>
          <cell r="L1">
            <v>0</v>
          </cell>
        </row>
        <row r="2">
          <cell r="C2">
            <v>0</v>
          </cell>
          <cell r="D2" t="str">
            <v>Date 29/1/14</v>
          </cell>
          <cell r="E2">
            <v>0</v>
          </cell>
          <cell r="F2">
            <v>0</v>
          </cell>
          <cell r="G2">
            <v>0</v>
          </cell>
          <cell r="H2">
            <v>0</v>
          </cell>
          <cell r="I2">
            <v>0</v>
          </cell>
          <cell r="J2">
            <v>0</v>
          </cell>
          <cell r="K2">
            <v>0</v>
          </cell>
          <cell r="L2">
            <v>0</v>
          </cell>
        </row>
        <row r="3">
          <cell r="D3">
            <v>0</v>
          </cell>
          <cell r="E3">
            <v>0</v>
          </cell>
          <cell r="F3">
            <v>0</v>
          </cell>
          <cell r="G3">
            <v>0</v>
          </cell>
          <cell r="H3">
            <v>0</v>
          </cell>
          <cell r="I3">
            <v>0</v>
          </cell>
          <cell r="J3">
            <v>0</v>
          </cell>
          <cell r="K3">
            <v>0</v>
          </cell>
          <cell r="L3">
            <v>0</v>
          </cell>
        </row>
        <row r="4">
          <cell r="C4" t="str">
            <v>Lead column</v>
          </cell>
          <cell r="D4" t="str">
            <v>Lead column</v>
          </cell>
          <cell r="E4">
            <v>10</v>
          </cell>
          <cell r="F4">
            <v>40</v>
          </cell>
          <cell r="G4">
            <v>60</v>
          </cell>
          <cell r="H4">
            <v>70</v>
          </cell>
          <cell r="I4" t="str">
            <v>Total</v>
          </cell>
          <cell r="J4" t="str">
            <v>ELIM ADJ</v>
          </cell>
          <cell r="K4" t="str">
            <v>CONS ADJ</v>
          </cell>
          <cell r="L4" t="str">
            <v>TOTAL CON</v>
          </cell>
          <cell r="M4" t="str">
            <v>Per value financial</v>
          </cell>
        </row>
        <row r="5">
          <cell r="C5">
            <v>10100</v>
          </cell>
          <cell r="D5" t="str">
            <v xml:space="preserve">             10100  Operating Bank AC#1 - Clearing Cheque</v>
          </cell>
          <cell r="E5">
            <v>56985447.079999998</v>
          </cell>
          <cell r="F5">
            <v>0</v>
          </cell>
          <cell r="G5">
            <v>0</v>
          </cell>
          <cell r="H5">
            <v>0</v>
          </cell>
          <cell r="I5">
            <v>56985447.079999998</v>
          </cell>
          <cell r="J5">
            <v>0</v>
          </cell>
          <cell r="K5">
            <v>0</v>
          </cell>
          <cell r="L5">
            <v>56985447.079999998</v>
          </cell>
          <cell r="M5">
            <v>56985447.079999998</v>
          </cell>
        </row>
        <row r="6">
          <cell r="C6">
            <v>10101</v>
          </cell>
          <cell r="D6" t="str">
            <v xml:space="preserve">             10101  Operating Bank AC#1 - Clearing Cheque</v>
          </cell>
          <cell r="E6">
            <v>-100844.26</v>
          </cell>
          <cell r="F6">
            <v>0</v>
          </cell>
          <cell r="G6">
            <v>0</v>
          </cell>
          <cell r="H6">
            <v>0</v>
          </cell>
          <cell r="I6">
            <v>-100844.26</v>
          </cell>
          <cell r="J6">
            <v>0</v>
          </cell>
          <cell r="K6">
            <v>0</v>
          </cell>
          <cell r="L6">
            <v>-100844.26</v>
          </cell>
          <cell r="M6">
            <v>-100844.26</v>
          </cell>
        </row>
        <row r="7">
          <cell r="C7">
            <v>10102</v>
          </cell>
          <cell r="D7" t="str">
            <v xml:space="preserve">             10102  Operating Bank AC#1 - Clearing Payments</v>
          </cell>
          <cell r="E7">
            <v>-2012.5</v>
          </cell>
          <cell r="F7">
            <v>0</v>
          </cell>
          <cell r="G7">
            <v>0</v>
          </cell>
          <cell r="H7">
            <v>0</v>
          </cell>
          <cell r="I7">
            <v>-2012.5</v>
          </cell>
          <cell r="J7">
            <v>0</v>
          </cell>
          <cell r="K7">
            <v>0</v>
          </cell>
          <cell r="L7">
            <v>-2012.5</v>
          </cell>
          <cell r="M7">
            <v>-2012.5</v>
          </cell>
        </row>
        <row r="8">
          <cell r="C8">
            <v>10104</v>
          </cell>
          <cell r="D8" t="str">
            <v xml:space="preserve">             10104  Operating Bank AC#1 - Misc Debits and Cr</v>
          </cell>
          <cell r="E8">
            <v>0</v>
          </cell>
          <cell r="F8">
            <v>0</v>
          </cell>
          <cell r="G8">
            <v>0</v>
          </cell>
          <cell r="H8">
            <v>0</v>
          </cell>
          <cell r="I8">
            <v>0</v>
          </cell>
          <cell r="J8">
            <v>0</v>
          </cell>
          <cell r="K8">
            <v>0</v>
          </cell>
          <cell r="L8">
            <v>0</v>
          </cell>
          <cell r="M8">
            <v>0</v>
          </cell>
        </row>
        <row r="9">
          <cell r="C9">
            <v>10310</v>
          </cell>
          <cell r="D9" t="str">
            <v xml:space="preserve">             10310  USD Bank AC#1 - Main</v>
          </cell>
          <cell r="E9">
            <v>2888126.55</v>
          </cell>
          <cell r="F9">
            <v>0</v>
          </cell>
          <cell r="G9">
            <v>0</v>
          </cell>
          <cell r="H9">
            <v>0</v>
          </cell>
          <cell r="I9">
            <v>2888126.55</v>
          </cell>
          <cell r="J9">
            <v>0</v>
          </cell>
          <cell r="K9">
            <v>0</v>
          </cell>
          <cell r="L9">
            <v>2888126.55</v>
          </cell>
          <cell r="M9">
            <v>2888126.55</v>
          </cell>
        </row>
        <row r="10">
          <cell r="C10" t="str">
            <v>*********    Cash</v>
          </cell>
          <cell r="D10" t="str">
            <v>*********    Cash</v>
          </cell>
          <cell r="E10">
            <v>59770716.869999997</v>
          </cell>
          <cell r="F10">
            <v>0</v>
          </cell>
          <cell r="G10">
            <v>0</v>
          </cell>
          <cell r="H10">
            <v>0</v>
          </cell>
          <cell r="I10">
            <v>59770716.869999997</v>
          </cell>
          <cell r="J10">
            <v>0</v>
          </cell>
          <cell r="K10">
            <v>0</v>
          </cell>
          <cell r="L10">
            <v>59770716.869999997</v>
          </cell>
          <cell r="M10">
            <v>0</v>
          </cell>
        </row>
        <row r="11">
          <cell r="C11">
            <v>10605</v>
          </cell>
          <cell r="D11" t="str">
            <v xml:space="preserve">             10605  Short Term Money Market Investments</v>
          </cell>
          <cell r="E11">
            <v>145016085.59999999</v>
          </cell>
          <cell r="F11">
            <v>0</v>
          </cell>
          <cell r="G11">
            <v>0</v>
          </cell>
          <cell r="H11">
            <v>0</v>
          </cell>
          <cell r="I11">
            <v>145016085.59999999</v>
          </cell>
          <cell r="J11">
            <v>0</v>
          </cell>
          <cell r="K11">
            <v>0</v>
          </cell>
          <cell r="L11">
            <v>145016085.59999999</v>
          </cell>
          <cell r="M11">
            <v>145016085.61000001</v>
          </cell>
        </row>
        <row r="12">
          <cell r="C12">
            <v>10615</v>
          </cell>
          <cell r="D12" t="str">
            <v xml:space="preserve">             10615  AUD Fixed Term Investments</v>
          </cell>
          <cell r="E12">
            <v>0</v>
          </cell>
          <cell r="F12">
            <v>0</v>
          </cell>
          <cell r="G12">
            <v>0</v>
          </cell>
          <cell r="H12">
            <v>0</v>
          </cell>
          <cell r="I12">
            <v>0</v>
          </cell>
          <cell r="J12">
            <v>0</v>
          </cell>
          <cell r="K12">
            <v>0</v>
          </cell>
          <cell r="L12">
            <v>0</v>
          </cell>
          <cell r="M12">
            <v>0</v>
          </cell>
        </row>
        <row r="13">
          <cell r="C13" t="str">
            <v>*********    Cash</v>
          </cell>
          <cell r="D13" t="str">
            <v>*********    Cash Term Deposit</v>
          </cell>
          <cell r="E13">
            <v>145016085.59999999</v>
          </cell>
          <cell r="F13">
            <v>0</v>
          </cell>
          <cell r="G13">
            <v>0</v>
          </cell>
          <cell r="H13">
            <v>0</v>
          </cell>
          <cell r="I13">
            <v>145016085.59999999</v>
          </cell>
          <cell r="J13">
            <v>0</v>
          </cell>
          <cell r="K13">
            <v>0</v>
          </cell>
          <cell r="L13">
            <v>145016085.59999999</v>
          </cell>
          <cell r="M13">
            <v>0</v>
          </cell>
        </row>
        <row r="14">
          <cell r="C14">
            <v>10725</v>
          </cell>
          <cell r="D14" t="str">
            <v xml:space="preserve">             10725  Customer Receipts Clearing</v>
          </cell>
          <cell r="E14">
            <v>491386.15</v>
          </cell>
          <cell r="F14">
            <v>0</v>
          </cell>
          <cell r="G14">
            <v>0</v>
          </cell>
          <cell r="H14">
            <v>0</v>
          </cell>
          <cell r="I14">
            <v>491386.15</v>
          </cell>
          <cell r="J14">
            <v>0</v>
          </cell>
          <cell r="K14">
            <v>0</v>
          </cell>
          <cell r="L14">
            <v>491386.15</v>
          </cell>
          <cell r="M14">
            <v>491386.15</v>
          </cell>
        </row>
        <row r="15">
          <cell r="C15">
            <v>10726</v>
          </cell>
          <cell r="D15" t="str">
            <v xml:space="preserve">             10726  Receivable Clearing</v>
          </cell>
          <cell r="E15">
            <v>-25161457.539999999</v>
          </cell>
          <cell r="F15">
            <v>0</v>
          </cell>
          <cell r="G15">
            <v>0</v>
          </cell>
          <cell r="H15">
            <v>0</v>
          </cell>
          <cell r="I15">
            <v>-25161457.539999999</v>
          </cell>
          <cell r="J15">
            <v>0</v>
          </cell>
          <cell r="K15">
            <v>0</v>
          </cell>
          <cell r="L15">
            <v>-25161457.539999999</v>
          </cell>
          <cell r="M15">
            <v>-25161457.539999999</v>
          </cell>
        </row>
        <row r="16">
          <cell r="C16">
            <v>11000</v>
          </cell>
          <cell r="D16" t="str">
            <v xml:space="preserve">             11000  Trade Debtors</v>
          </cell>
          <cell r="E16">
            <v>1078261.47</v>
          </cell>
          <cell r="F16">
            <v>0</v>
          </cell>
          <cell r="G16">
            <v>0</v>
          </cell>
          <cell r="H16">
            <v>0</v>
          </cell>
          <cell r="I16">
            <v>1078261.47</v>
          </cell>
          <cell r="J16">
            <v>0</v>
          </cell>
          <cell r="K16">
            <v>0</v>
          </cell>
          <cell r="L16">
            <v>1078261.47</v>
          </cell>
          <cell r="M16">
            <v>1078261.47</v>
          </cell>
        </row>
        <row r="17">
          <cell r="C17">
            <v>11010</v>
          </cell>
          <cell r="D17" t="str">
            <v xml:space="preserve">             11010  Accounts Receivable - CIS (invoiced)</v>
          </cell>
          <cell r="E17">
            <v>1156705.3400000001</v>
          </cell>
          <cell r="F17">
            <v>0</v>
          </cell>
          <cell r="G17">
            <v>0</v>
          </cell>
          <cell r="H17">
            <v>0</v>
          </cell>
          <cell r="I17">
            <v>1156705.3400000001</v>
          </cell>
          <cell r="J17">
            <v>0</v>
          </cell>
          <cell r="K17">
            <v>0</v>
          </cell>
          <cell r="L17">
            <v>1156705.3400000001</v>
          </cell>
          <cell r="M17">
            <v>1156705.3400000001</v>
          </cell>
        </row>
        <row r="18">
          <cell r="C18">
            <v>11012</v>
          </cell>
          <cell r="D18" t="str">
            <v xml:space="preserve">             11012  Accounts Receivable - CIS (transfers)</v>
          </cell>
          <cell r="E18">
            <v>0</v>
          </cell>
          <cell r="F18">
            <v>0</v>
          </cell>
          <cell r="G18">
            <v>0</v>
          </cell>
          <cell r="H18">
            <v>0</v>
          </cell>
          <cell r="I18">
            <v>0</v>
          </cell>
          <cell r="J18">
            <v>0</v>
          </cell>
          <cell r="K18">
            <v>0</v>
          </cell>
          <cell r="L18">
            <v>0</v>
          </cell>
          <cell r="M18">
            <v>0</v>
          </cell>
        </row>
        <row r="19">
          <cell r="C19">
            <v>11014</v>
          </cell>
          <cell r="D19" t="str">
            <v xml:space="preserve">             11014  Receipts Accrual – ISU Receivable</v>
          </cell>
          <cell r="E19">
            <v>-23446496.52</v>
          </cell>
          <cell r="F19">
            <v>0</v>
          </cell>
          <cell r="G19">
            <v>0</v>
          </cell>
          <cell r="H19">
            <v>0</v>
          </cell>
          <cell r="I19">
            <v>-23446496.52</v>
          </cell>
          <cell r="J19">
            <v>0</v>
          </cell>
          <cell r="K19">
            <v>0</v>
          </cell>
          <cell r="L19">
            <v>-23446496.52</v>
          </cell>
          <cell r="M19">
            <v>-23446496.52</v>
          </cell>
        </row>
        <row r="20">
          <cell r="C20">
            <v>11015</v>
          </cell>
          <cell r="D20" t="str">
            <v xml:space="preserve">             11015  ISU Receivable</v>
          </cell>
          <cell r="E20">
            <v>23450516.100000001</v>
          </cell>
          <cell r="F20">
            <v>0</v>
          </cell>
          <cell r="G20">
            <v>0</v>
          </cell>
          <cell r="H20">
            <v>0</v>
          </cell>
          <cell r="I20">
            <v>23450516.100000001</v>
          </cell>
          <cell r="J20">
            <v>0</v>
          </cell>
          <cell r="K20">
            <v>0</v>
          </cell>
          <cell r="L20">
            <v>23450516.100000001</v>
          </cell>
          <cell r="M20">
            <v>23450516.100000001</v>
          </cell>
        </row>
        <row r="21">
          <cell r="C21">
            <v>11016</v>
          </cell>
          <cell r="D21" t="str">
            <v xml:space="preserve">             11016  ISU Aggregation</v>
          </cell>
          <cell r="E21">
            <v>25108129.02</v>
          </cell>
          <cell r="F21">
            <v>0</v>
          </cell>
          <cell r="G21">
            <v>0</v>
          </cell>
          <cell r="H21">
            <v>0</v>
          </cell>
          <cell r="I21">
            <v>25108129.02</v>
          </cell>
          <cell r="J21">
            <v>0</v>
          </cell>
          <cell r="K21">
            <v>0</v>
          </cell>
          <cell r="L21">
            <v>25108129.02</v>
          </cell>
          <cell r="M21">
            <v>25108129.02</v>
          </cell>
        </row>
        <row r="22">
          <cell r="C22">
            <v>11200</v>
          </cell>
          <cell r="D22" t="str">
            <v xml:space="preserve">             11200  Other Debtors - External</v>
          </cell>
          <cell r="E22">
            <v>3955243</v>
          </cell>
          <cell r="F22">
            <v>0</v>
          </cell>
          <cell r="G22">
            <v>0</v>
          </cell>
          <cell r="H22">
            <v>0</v>
          </cell>
          <cell r="I22">
            <v>3955243</v>
          </cell>
          <cell r="J22">
            <v>0</v>
          </cell>
          <cell r="K22">
            <v>0</v>
          </cell>
          <cell r="L22">
            <v>3955243</v>
          </cell>
          <cell r="M22">
            <v>3955243</v>
          </cell>
        </row>
        <row r="23">
          <cell r="C23">
            <v>11300</v>
          </cell>
          <cell r="D23" t="str">
            <v xml:space="preserve">             11300  Interest Receivable - 11am Money Market</v>
          </cell>
          <cell r="E23">
            <v>1153720.8999999999</v>
          </cell>
          <cell r="F23">
            <v>0</v>
          </cell>
          <cell r="G23">
            <v>0</v>
          </cell>
          <cell r="H23">
            <v>0</v>
          </cell>
          <cell r="I23">
            <v>1153720.8999999999</v>
          </cell>
          <cell r="J23">
            <v>0</v>
          </cell>
          <cell r="K23">
            <v>0</v>
          </cell>
          <cell r="L23">
            <v>1153720.8999999999</v>
          </cell>
          <cell r="M23">
            <v>1153720.8999999999</v>
          </cell>
        </row>
        <row r="24">
          <cell r="C24" t="str">
            <v>*******      Trade</v>
          </cell>
          <cell r="D24" t="str">
            <v>*******      Trade Receivables - External</v>
          </cell>
          <cell r="E24">
            <v>7786007.9199999999</v>
          </cell>
          <cell r="F24">
            <v>0</v>
          </cell>
          <cell r="G24">
            <v>0</v>
          </cell>
          <cell r="H24">
            <v>0</v>
          </cell>
          <cell r="I24">
            <v>7786007.9199999999</v>
          </cell>
          <cell r="J24">
            <v>0</v>
          </cell>
          <cell r="K24">
            <v>0</v>
          </cell>
          <cell r="L24">
            <v>7786007.9199999999</v>
          </cell>
          <cell r="M24">
            <v>0</v>
          </cell>
        </row>
        <row r="25">
          <cell r="C25">
            <v>11305</v>
          </cell>
          <cell r="D25" t="str">
            <v xml:space="preserve">             11305  Interest Receivable - Intra Group</v>
          </cell>
          <cell r="E25">
            <v>78581379.629999995</v>
          </cell>
          <cell r="F25">
            <v>0</v>
          </cell>
          <cell r="G25">
            <v>0</v>
          </cell>
          <cell r="H25">
            <v>0</v>
          </cell>
          <cell r="I25">
            <v>78581379.629999995</v>
          </cell>
          <cell r="J25">
            <v>-78581379.629999995</v>
          </cell>
          <cell r="K25">
            <v>0</v>
          </cell>
          <cell r="L25">
            <v>0</v>
          </cell>
          <cell r="M25">
            <v>0</v>
          </cell>
        </row>
        <row r="26">
          <cell r="C26">
            <v>11450</v>
          </cell>
          <cell r="D26" t="str">
            <v xml:space="preserve">             11450  Working Account - Intra Group</v>
          </cell>
          <cell r="E26">
            <v>-47721866.229999997</v>
          </cell>
          <cell r="F26">
            <v>0</v>
          </cell>
          <cell r="G26">
            <v>0</v>
          </cell>
          <cell r="H26">
            <v>75299407.680000007</v>
          </cell>
          <cell r="I26">
            <v>27577541.449999999</v>
          </cell>
          <cell r="J26">
            <v>0</v>
          </cell>
          <cell r="K26">
            <v>0</v>
          </cell>
          <cell r="L26">
            <v>27577541.449999999</v>
          </cell>
          <cell r="M26">
            <v>-3680000</v>
          </cell>
        </row>
        <row r="27">
          <cell r="C27" t="str">
            <v>*******      Recei</v>
          </cell>
          <cell r="D27" t="str">
            <v>*******      Receivables - Intra Group</v>
          </cell>
          <cell r="E27">
            <v>30859513.399999999</v>
          </cell>
          <cell r="F27">
            <v>0</v>
          </cell>
          <cell r="G27">
            <v>0</v>
          </cell>
          <cell r="H27">
            <v>75299407.680000007</v>
          </cell>
          <cell r="I27">
            <v>106158921.09999999</v>
          </cell>
          <cell r="J27">
            <v>-78581379.629999995</v>
          </cell>
          <cell r="K27">
            <v>0</v>
          </cell>
          <cell r="L27">
            <v>27577541.449999999</v>
          </cell>
          <cell r="M27">
            <v>0</v>
          </cell>
        </row>
        <row r="28">
          <cell r="C28">
            <v>11600</v>
          </cell>
          <cell r="D28" t="str">
            <v xml:space="preserve">             11600  GST Input Tax Receivables</v>
          </cell>
          <cell r="E28">
            <v>4278493.0199999996</v>
          </cell>
          <cell r="F28">
            <v>0</v>
          </cell>
          <cell r="G28">
            <v>0</v>
          </cell>
          <cell r="H28">
            <v>0</v>
          </cell>
          <cell r="I28">
            <v>4278493.0199999996</v>
          </cell>
          <cell r="J28">
            <v>0</v>
          </cell>
          <cell r="K28">
            <v>0</v>
          </cell>
          <cell r="L28">
            <v>4278493.0199999996</v>
          </cell>
          <cell r="M28">
            <v>4278493.0199999996</v>
          </cell>
        </row>
        <row r="29">
          <cell r="C29">
            <v>11610</v>
          </cell>
          <cell r="D29" t="str">
            <v xml:space="preserve">             11610  GST Payment</v>
          </cell>
          <cell r="E29">
            <v>0</v>
          </cell>
          <cell r="F29">
            <v>0</v>
          </cell>
          <cell r="G29">
            <v>0</v>
          </cell>
          <cell r="H29">
            <v>0</v>
          </cell>
          <cell r="I29">
            <v>0</v>
          </cell>
          <cell r="J29">
            <v>0</v>
          </cell>
          <cell r="K29">
            <v>0</v>
          </cell>
          <cell r="L29">
            <v>0</v>
          </cell>
          <cell r="M29">
            <v>0</v>
          </cell>
        </row>
        <row r="30">
          <cell r="C30">
            <v>11620</v>
          </cell>
          <cell r="D30" t="str">
            <v xml:space="preserve">             11620  GST Clearing Account</v>
          </cell>
          <cell r="E30">
            <v>573148.25</v>
          </cell>
          <cell r="F30">
            <v>0</v>
          </cell>
          <cell r="G30">
            <v>0</v>
          </cell>
          <cell r="H30">
            <v>0</v>
          </cell>
          <cell r="I30">
            <v>573148.25</v>
          </cell>
          <cell r="J30">
            <v>0</v>
          </cell>
          <cell r="K30">
            <v>0</v>
          </cell>
          <cell r="L30">
            <v>573148.25</v>
          </cell>
          <cell r="M30">
            <v>573148.25</v>
          </cell>
        </row>
        <row r="31">
          <cell r="C31" t="str">
            <v>*******      Recei</v>
          </cell>
          <cell r="D31" t="str">
            <v>*******      Receivables - GST</v>
          </cell>
          <cell r="E31">
            <v>4851641.2699999996</v>
          </cell>
          <cell r="F31">
            <v>0</v>
          </cell>
          <cell r="G31">
            <v>0</v>
          </cell>
          <cell r="H31">
            <v>0</v>
          </cell>
          <cell r="I31">
            <v>4851641.2699999996</v>
          </cell>
          <cell r="J31">
            <v>0</v>
          </cell>
          <cell r="K31">
            <v>0</v>
          </cell>
          <cell r="L31">
            <v>4851641.2699999996</v>
          </cell>
          <cell r="M31">
            <v>0</v>
          </cell>
        </row>
        <row r="32">
          <cell r="C32" t="str">
            <v>********     Trade</v>
          </cell>
          <cell r="D32" t="str">
            <v>********     Trade Receivables</v>
          </cell>
          <cell r="E32">
            <v>43497162.590000004</v>
          </cell>
          <cell r="F32">
            <v>0</v>
          </cell>
          <cell r="G32">
            <v>0</v>
          </cell>
          <cell r="H32">
            <v>75299407.680000007</v>
          </cell>
          <cell r="I32">
            <v>118796570.3</v>
          </cell>
          <cell r="J32">
            <v>-78581379.629999995</v>
          </cell>
          <cell r="K32">
            <v>0</v>
          </cell>
          <cell r="L32">
            <v>40215190.640000001</v>
          </cell>
          <cell r="M32">
            <v>0</v>
          </cell>
        </row>
        <row r="33">
          <cell r="C33">
            <v>11050</v>
          </cell>
          <cell r="D33" t="str">
            <v xml:space="preserve">             11050  Provision for Doubtful Debts</v>
          </cell>
          <cell r="E33">
            <v>-830626.35</v>
          </cell>
          <cell r="F33">
            <v>0</v>
          </cell>
          <cell r="G33">
            <v>0</v>
          </cell>
          <cell r="H33">
            <v>0</v>
          </cell>
          <cell r="I33">
            <v>-830626.35</v>
          </cell>
          <cell r="J33">
            <v>0</v>
          </cell>
          <cell r="K33">
            <v>0</v>
          </cell>
          <cell r="L33">
            <v>-830626.35</v>
          </cell>
          <cell r="M33">
            <v>-830626.35</v>
          </cell>
        </row>
        <row r="34">
          <cell r="C34" t="str">
            <v>********     Provi</v>
          </cell>
          <cell r="D34" t="str">
            <v>********     Provision for Doubtful Debts</v>
          </cell>
          <cell r="E34">
            <v>-830626.35</v>
          </cell>
          <cell r="F34">
            <v>0</v>
          </cell>
          <cell r="G34">
            <v>0</v>
          </cell>
          <cell r="H34">
            <v>0</v>
          </cell>
          <cell r="I34">
            <v>-830626.35</v>
          </cell>
          <cell r="J34">
            <v>0</v>
          </cell>
          <cell r="K34">
            <v>0</v>
          </cell>
          <cell r="L34">
            <v>-830626.35</v>
          </cell>
          <cell r="M34">
            <v>0</v>
          </cell>
        </row>
        <row r="35">
          <cell r="C35" t="str">
            <v>*********    Recei</v>
          </cell>
          <cell r="D35" t="str">
            <v>*********    Receivables (CA)</v>
          </cell>
          <cell r="E35">
            <v>42666536.240000002</v>
          </cell>
          <cell r="F35">
            <v>0</v>
          </cell>
          <cell r="G35">
            <v>0</v>
          </cell>
          <cell r="H35">
            <v>75299407.680000007</v>
          </cell>
          <cell r="I35">
            <v>117965943.90000001</v>
          </cell>
          <cell r="J35">
            <v>-78581379.629999995</v>
          </cell>
          <cell r="K35">
            <v>0</v>
          </cell>
          <cell r="L35">
            <v>39384564.289999999</v>
          </cell>
          <cell r="M35">
            <v>0</v>
          </cell>
        </row>
        <row r="36">
          <cell r="C36">
            <v>11011</v>
          </cell>
          <cell r="D36" t="str">
            <v xml:space="preserve">             11011  Accounts Receivable - CIS (not invoiced)</v>
          </cell>
          <cell r="E36">
            <v>8444979.4499999993</v>
          </cell>
          <cell r="F36">
            <v>0</v>
          </cell>
          <cell r="G36">
            <v>0</v>
          </cell>
          <cell r="H36">
            <v>0</v>
          </cell>
          <cell r="I36">
            <v>8444979.4499999993</v>
          </cell>
          <cell r="J36">
            <v>0</v>
          </cell>
          <cell r="K36">
            <v>0</v>
          </cell>
          <cell r="L36">
            <v>8444979.4499999993</v>
          </cell>
          <cell r="M36">
            <v>8444979.4499999993</v>
          </cell>
        </row>
        <row r="37">
          <cell r="C37">
            <v>11100</v>
          </cell>
          <cell r="D37" t="str">
            <v xml:space="preserve">             11100  Accrued Income - Timing</v>
          </cell>
          <cell r="E37">
            <v>28234841.41</v>
          </cell>
          <cell r="F37">
            <v>0</v>
          </cell>
          <cell r="G37">
            <v>0</v>
          </cell>
          <cell r="H37">
            <v>0</v>
          </cell>
          <cell r="I37">
            <v>28234841.41</v>
          </cell>
          <cell r="J37">
            <v>0</v>
          </cell>
          <cell r="K37">
            <v>0</v>
          </cell>
          <cell r="L37">
            <v>28234841.41</v>
          </cell>
          <cell r="M37">
            <v>28234841.41</v>
          </cell>
        </row>
        <row r="38">
          <cell r="C38">
            <v>11102</v>
          </cell>
          <cell r="D38" t="str">
            <v xml:space="preserve">             11102  Accrued Metering</v>
          </cell>
          <cell r="E38">
            <v>8646388.2599999998</v>
          </cell>
          <cell r="F38">
            <v>0</v>
          </cell>
          <cell r="G38">
            <v>0</v>
          </cell>
          <cell r="H38">
            <v>0</v>
          </cell>
          <cell r="I38">
            <v>8646388.2599999998</v>
          </cell>
          <cell r="J38">
            <v>0</v>
          </cell>
          <cell r="K38">
            <v>0</v>
          </cell>
          <cell r="L38">
            <v>8646388.2599999998</v>
          </cell>
          <cell r="M38">
            <v>8646388.2599999998</v>
          </cell>
        </row>
        <row r="39">
          <cell r="C39">
            <v>11104</v>
          </cell>
          <cell r="D39" t="str">
            <v xml:space="preserve">             11104  Accrued Income - PFIT</v>
          </cell>
          <cell r="E39">
            <v>11130868.970000001</v>
          </cell>
          <cell r="F39">
            <v>0</v>
          </cell>
          <cell r="G39">
            <v>0</v>
          </cell>
          <cell r="H39">
            <v>0</v>
          </cell>
          <cell r="I39">
            <v>11130868.970000001</v>
          </cell>
          <cell r="J39">
            <v>0</v>
          </cell>
          <cell r="K39">
            <v>0</v>
          </cell>
          <cell r="L39">
            <v>11130868.970000001</v>
          </cell>
          <cell r="M39">
            <v>11130868.970000001</v>
          </cell>
        </row>
        <row r="40">
          <cell r="C40" t="str">
            <v>*********    Accru</v>
          </cell>
          <cell r="D40" t="str">
            <v>*********    Accrued Income</v>
          </cell>
          <cell r="E40">
            <v>56457078.090000004</v>
          </cell>
          <cell r="F40">
            <v>0</v>
          </cell>
          <cell r="G40">
            <v>0</v>
          </cell>
          <cell r="H40">
            <v>0</v>
          </cell>
          <cell r="I40">
            <v>56457078.090000004</v>
          </cell>
          <cell r="J40">
            <v>0</v>
          </cell>
          <cell r="K40">
            <v>0</v>
          </cell>
          <cell r="L40">
            <v>56457078.090000004</v>
          </cell>
          <cell r="M40">
            <v>0</v>
          </cell>
        </row>
        <row r="41">
          <cell r="C41">
            <v>12000</v>
          </cell>
          <cell r="D41" t="str">
            <v xml:space="preserve">             12000  Inventory - Consumables</v>
          </cell>
          <cell r="E41">
            <v>3761486</v>
          </cell>
          <cell r="F41">
            <v>0</v>
          </cell>
          <cell r="G41">
            <v>0</v>
          </cell>
          <cell r="H41">
            <v>0</v>
          </cell>
          <cell r="I41">
            <v>3761486</v>
          </cell>
          <cell r="J41">
            <v>0</v>
          </cell>
          <cell r="K41">
            <v>0</v>
          </cell>
          <cell r="L41">
            <v>3761486</v>
          </cell>
          <cell r="M41">
            <v>3761486</v>
          </cell>
        </row>
        <row r="42">
          <cell r="C42">
            <v>12030</v>
          </cell>
          <cell r="D42" t="str">
            <v xml:space="preserve">             12030  Inventory / AMI (UED)</v>
          </cell>
          <cell r="E42">
            <v>0</v>
          </cell>
          <cell r="F42">
            <v>0</v>
          </cell>
          <cell r="G42">
            <v>0</v>
          </cell>
          <cell r="H42">
            <v>0</v>
          </cell>
          <cell r="I42">
            <v>0</v>
          </cell>
          <cell r="J42">
            <v>0</v>
          </cell>
          <cell r="K42">
            <v>0</v>
          </cell>
          <cell r="L42">
            <v>0</v>
          </cell>
          <cell r="M42">
            <v>0</v>
          </cell>
        </row>
        <row r="43">
          <cell r="C43" t="str">
            <v>*********    Inven</v>
          </cell>
          <cell r="D43" t="str">
            <v>*********    Inventories</v>
          </cell>
          <cell r="E43">
            <v>3761486</v>
          </cell>
          <cell r="F43">
            <v>0</v>
          </cell>
          <cell r="G43">
            <v>0</v>
          </cell>
          <cell r="H43">
            <v>0</v>
          </cell>
          <cell r="I43">
            <v>3761486</v>
          </cell>
          <cell r="J43">
            <v>0</v>
          </cell>
          <cell r="K43">
            <v>0</v>
          </cell>
          <cell r="L43">
            <v>3761486</v>
          </cell>
          <cell r="M43">
            <v>0</v>
          </cell>
        </row>
        <row r="44">
          <cell r="C44">
            <v>11500</v>
          </cell>
          <cell r="D44" t="str">
            <v xml:space="preserve">             11500  Hedge Receivable - Current</v>
          </cell>
          <cell r="E44">
            <v>5435526.0899999999</v>
          </cell>
          <cell r="F44">
            <v>0</v>
          </cell>
          <cell r="G44">
            <v>0</v>
          </cell>
          <cell r="H44">
            <v>0</v>
          </cell>
          <cell r="I44">
            <v>5435526.0899999999</v>
          </cell>
          <cell r="J44">
            <v>0</v>
          </cell>
          <cell r="K44">
            <v>0</v>
          </cell>
          <cell r="L44">
            <v>5435526.0899999999</v>
          </cell>
          <cell r="M44">
            <v>5435526.0899999999</v>
          </cell>
        </row>
        <row r="45">
          <cell r="C45">
            <v>11505</v>
          </cell>
          <cell r="D45" t="str">
            <v xml:space="preserve">             11505  Hedge Receivable FX – Current</v>
          </cell>
          <cell r="E45">
            <v>0</v>
          </cell>
          <cell r="F45">
            <v>0</v>
          </cell>
          <cell r="G45">
            <v>0</v>
          </cell>
          <cell r="H45">
            <v>0</v>
          </cell>
          <cell r="I45">
            <v>0</v>
          </cell>
          <cell r="J45">
            <v>0</v>
          </cell>
          <cell r="K45">
            <v>0</v>
          </cell>
          <cell r="L45">
            <v>0</v>
          </cell>
          <cell r="M45">
            <v>0</v>
          </cell>
        </row>
        <row r="46">
          <cell r="C46" t="str">
            <v>*********    Deriv</v>
          </cell>
          <cell r="D46" t="str">
            <v>*********    Derivatives Financial Instruments (CA)</v>
          </cell>
          <cell r="E46">
            <v>5435526.0899999999</v>
          </cell>
          <cell r="F46">
            <v>0</v>
          </cell>
          <cell r="G46">
            <v>0</v>
          </cell>
          <cell r="H46">
            <v>0</v>
          </cell>
          <cell r="I46">
            <v>5435526.0899999999</v>
          </cell>
          <cell r="J46">
            <v>0</v>
          </cell>
          <cell r="K46">
            <v>0</v>
          </cell>
          <cell r="L46">
            <v>5435526.0899999999</v>
          </cell>
          <cell r="M46">
            <v>0</v>
          </cell>
        </row>
        <row r="47">
          <cell r="C47">
            <v>14000</v>
          </cell>
          <cell r="D47" t="str">
            <v xml:space="preserve">             14000  Prepayments - Other</v>
          </cell>
          <cell r="E47">
            <v>13070160.529999999</v>
          </cell>
          <cell r="F47">
            <v>0</v>
          </cell>
          <cell r="G47">
            <v>0</v>
          </cell>
          <cell r="H47">
            <v>0</v>
          </cell>
          <cell r="I47">
            <v>13070160.529999999</v>
          </cell>
          <cell r="J47">
            <v>0</v>
          </cell>
          <cell r="K47">
            <v>0</v>
          </cell>
          <cell r="L47">
            <v>13070160.529999999</v>
          </cell>
          <cell r="M47">
            <v>13070160.529999999</v>
          </cell>
        </row>
        <row r="48">
          <cell r="C48" t="str">
            <v>*********    Prepa</v>
          </cell>
          <cell r="D48" t="str">
            <v>*********    Prepayments</v>
          </cell>
          <cell r="E48">
            <v>13070160.529999999</v>
          </cell>
          <cell r="F48">
            <v>0</v>
          </cell>
          <cell r="G48">
            <v>0</v>
          </cell>
          <cell r="H48">
            <v>0</v>
          </cell>
          <cell r="I48">
            <v>13070160.529999999</v>
          </cell>
          <cell r="J48">
            <v>0</v>
          </cell>
          <cell r="K48">
            <v>0</v>
          </cell>
          <cell r="L48">
            <v>13070160.529999999</v>
          </cell>
          <cell r="M48">
            <v>0</v>
          </cell>
        </row>
        <row r="49">
          <cell r="C49">
            <v>23990</v>
          </cell>
          <cell r="D49" t="str">
            <v xml:space="preserve">             23990  Conversion Assets</v>
          </cell>
          <cell r="E49">
            <v>0</v>
          </cell>
          <cell r="F49">
            <v>0</v>
          </cell>
          <cell r="G49">
            <v>0</v>
          </cell>
          <cell r="H49">
            <v>0</v>
          </cell>
          <cell r="I49">
            <v>0</v>
          </cell>
          <cell r="J49">
            <v>0</v>
          </cell>
          <cell r="K49">
            <v>0</v>
          </cell>
          <cell r="L49">
            <v>0</v>
          </cell>
          <cell r="M49">
            <v>0</v>
          </cell>
        </row>
        <row r="50">
          <cell r="C50">
            <v>23995</v>
          </cell>
          <cell r="D50" t="str">
            <v xml:space="preserve">             23995  Conversion AUC/CWIP</v>
          </cell>
          <cell r="E50">
            <v>0</v>
          </cell>
          <cell r="F50">
            <v>0</v>
          </cell>
          <cell r="G50">
            <v>0</v>
          </cell>
          <cell r="H50">
            <v>0</v>
          </cell>
          <cell r="I50">
            <v>0</v>
          </cell>
          <cell r="J50">
            <v>0</v>
          </cell>
          <cell r="K50">
            <v>0</v>
          </cell>
          <cell r="L50">
            <v>0</v>
          </cell>
          <cell r="M50">
            <v>0</v>
          </cell>
        </row>
        <row r="51">
          <cell r="C51">
            <v>40099</v>
          </cell>
          <cell r="D51" t="str">
            <v xml:space="preserve">             40099  Clear AMI Balance - Conversion</v>
          </cell>
          <cell r="E51">
            <v>0</v>
          </cell>
          <cell r="F51">
            <v>0</v>
          </cell>
          <cell r="G51">
            <v>0</v>
          </cell>
          <cell r="H51">
            <v>0</v>
          </cell>
          <cell r="I51">
            <v>0</v>
          </cell>
          <cell r="J51">
            <v>0</v>
          </cell>
          <cell r="K51">
            <v>0</v>
          </cell>
          <cell r="L51">
            <v>0</v>
          </cell>
          <cell r="M51">
            <v>0</v>
          </cell>
        </row>
        <row r="52">
          <cell r="C52" t="str">
            <v>********     Conve</v>
          </cell>
          <cell r="D52" t="str">
            <v>********     Conversion Accounts</v>
          </cell>
          <cell r="E52">
            <v>0</v>
          </cell>
          <cell r="F52">
            <v>0</v>
          </cell>
          <cell r="G52">
            <v>0</v>
          </cell>
          <cell r="H52">
            <v>0</v>
          </cell>
          <cell r="I52">
            <v>0</v>
          </cell>
          <cell r="J52">
            <v>0</v>
          </cell>
          <cell r="K52">
            <v>0</v>
          </cell>
          <cell r="L52">
            <v>0</v>
          </cell>
          <cell r="M52">
            <v>0</v>
          </cell>
        </row>
        <row r="53">
          <cell r="C53" t="str">
            <v>*********    Other</v>
          </cell>
          <cell r="D53" t="str">
            <v>*********    Other (CA)</v>
          </cell>
          <cell r="E53">
            <v>0</v>
          </cell>
          <cell r="F53">
            <v>0</v>
          </cell>
          <cell r="G53">
            <v>0</v>
          </cell>
          <cell r="H53">
            <v>0</v>
          </cell>
          <cell r="I53">
            <v>0</v>
          </cell>
          <cell r="J53">
            <v>0</v>
          </cell>
          <cell r="K53">
            <v>0</v>
          </cell>
          <cell r="L53">
            <v>0</v>
          </cell>
          <cell r="M53">
            <v>0</v>
          </cell>
        </row>
        <row r="54">
          <cell r="C54" t="str">
            <v>**********   Curre</v>
          </cell>
          <cell r="D54" t="str">
            <v>**********   Current Assets</v>
          </cell>
          <cell r="E54">
            <v>326177589.39999998</v>
          </cell>
          <cell r="F54">
            <v>0</v>
          </cell>
          <cell r="G54">
            <v>0</v>
          </cell>
          <cell r="H54">
            <v>75299407.680000007</v>
          </cell>
          <cell r="I54">
            <v>401476997.10000002</v>
          </cell>
          <cell r="J54">
            <v>-78581379.629999995</v>
          </cell>
          <cell r="K54">
            <v>0</v>
          </cell>
          <cell r="L54">
            <v>322895617.5</v>
          </cell>
          <cell r="M54">
            <v>0</v>
          </cell>
        </row>
        <row r="55">
          <cell r="C55">
            <v>20005</v>
          </cell>
          <cell r="D55" t="str">
            <v xml:space="preserve">             20005  Loans Receivable Non Current - Intra Gro</v>
          </cell>
          <cell r="E55">
            <v>504617267.5</v>
          </cell>
          <cell r="F55">
            <v>1</v>
          </cell>
          <cell r="G55">
            <v>201674320.80000001</v>
          </cell>
          <cell r="H55">
            <v>2</v>
          </cell>
          <cell r="I55">
            <v>706291591.29999995</v>
          </cell>
          <cell r="J55">
            <v>-233301912.30000001</v>
          </cell>
          <cell r="K55">
            <v>0</v>
          </cell>
          <cell r="L55">
            <v>472989679</v>
          </cell>
          <cell r="M55">
            <v>0</v>
          </cell>
        </row>
        <row r="56">
          <cell r="C56" t="str">
            <v>********     Recei</v>
          </cell>
          <cell r="D56" t="str">
            <v>********     Receivables NC - Intra Group</v>
          </cell>
          <cell r="E56">
            <v>504617267.5</v>
          </cell>
          <cell r="F56">
            <v>1</v>
          </cell>
          <cell r="G56">
            <v>201674320.80000001</v>
          </cell>
          <cell r="H56">
            <v>2</v>
          </cell>
          <cell r="I56">
            <v>706291591.29999995</v>
          </cell>
          <cell r="J56">
            <v>-233301912.30000001</v>
          </cell>
          <cell r="K56">
            <v>0</v>
          </cell>
          <cell r="L56">
            <v>472989679</v>
          </cell>
          <cell r="M56">
            <v>0</v>
          </cell>
        </row>
        <row r="57">
          <cell r="C57">
            <v>25220</v>
          </cell>
          <cell r="D57" t="str">
            <v xml:space="preserve">             25220  AMI Revenue Accrual</v>
          </cell>
          <cell r="E57">
            <v>29264000</v>
          </cell>
          <cell r="F57">
            <v>0</v>
          </cell>
          <cell r="G57">
            <v>0</v>
          </cell>
          <cell r="H57">
            <v>0</v>
          </cell>
          <cell r="I57">
            <v>29264000</v>
          </cell>
          <cell r="J57">
            <v>0</v>
          </cell>
          <cell r="K57">
            <v>0</v>
          </cell>
          <cell r="L57">
            <v>29264000</v>
          </cell>
          <cell r="M57">
            <v>29264000</v>
          </cell>
        </row>
        <row r="58">
          <cell r="C58" t="str">
            <v>********     Recei</v>
          </cell>
          <cell r="D58" t="str">
            <v>********     Receivables NC - External</v>
          </cell>
          <cell r="E58">
            <v>29264000</v>
          </cell>
          <cell r="F58">
            <v>0</v>
          </cell>
          <cell r="G58">
            <v>0</v>
          </cell>
          <cell r="H58">
            <v>0</v>
          </cell>
          <cell r="I58">
            <v>29264000</v>
          </cell>
          <cell r="J58">
            <v>0</v>
          </cell>
          <cell r="K58">
            <v>0</v>
          </cell>
          <cell r="L58">
            <v>29264000</v>
          </cell>
          <cell r="M58">
            <v>0</v>
          </cell>
        </row>
        <row r="59">
          <cell r="C59" t="str">
            <v>*********    Recei</v>
          </cell>
          <cell r="D59" t="str">
            <v>*********    Receivables (NCA)</v>
          </cell>
          <cell r="E59">
            <v>533881267.5</v>
          </cell>
          <cell r="F59">
            <v>1</v>
          </cell>
          <cell r="G59">
            <v>201674320.80000001</v>
          </cell>
          <cell r="H59">
            <v>2</v>
          </cell>
          <cell r="I59">
            <v>735555591.29999995</v>
          </cell>
          <cell r="J59">
            <v>-233301912.30000001</v>
          </cell>
          <cell r="K59">
            <v>0</v>
          </cell>
          <cell r="L59">
            <v>502253679</v>
          </cell>
          <cell r="M59">
            <v>0</v>
          </cell>
        </row>
        <row r="60">
          <cell r="C60">
            <v>20200</v>
          </cell>
          <cell r="D60" t="str">
            <v xml:space="preserve">             20200  Hedge Receivable - Non Current</v>
          </cell>
          <cell r="E60">
            <v>38535045.229999997</v>
          </cell>
          <cell r="F60">
            <v>0</v>
          </cell>
          <cell r="G60">
            <v>0</v>
          </cell>
          <cell r="H60">
            <v>0</v>
          </cell>
          <cell r="I60">
            <v>38535045.229999997</v>
          </cell>
          <cell r="J60">
            <v>0</v>
          </cell>
          <cell r="K60">
            <v>0</v>
          </cell>
          <cell r="L60">
            <v>38535045.229999997</v>
          </cell>
          <cell r="M60">
            <v>38535045.229999997</v>
          </cell>
        </row>
        <row r="61">
          <cell r="C61" t="str">
            <v>*********    Deriv</v>
          </cell>
          <cell r="D61" t="str">
            <v>*********    Derivatives Financial Instruments (NCA)</v>
          </cell>
          <cell r="E61">
            <v>38535045.229999997</v>
          </cell>
          <cell r="F61">
            <v>0</v>
          </cell>
          <cell r="G61">
            <v>0</v>
          </cell>
          <cell r="H61">
            <v>0</v>
          </cell>
          <cell r="I61">
            <v>38535045.229999997</v>
          </cell>
          <cell r="J61">
            <v>0</v>
          </cell>
          <cell r="K61">
            <v>0</v>
          </cell>
          <cell r="L61">
            <v>38535045.229999997</v>
          </cell>
          <cell r="M61">
            <v>0</v>
          </cell>
        </row>
        <row r="62">
          <cell r="C62">
            <v>23000</v>
          </cell>
          <cell r="D62" t="str">
            <v xml:space="preserve">             23000  Land at Cost</v>
          </cell>
          <cell r="E62">
            <v>2658222</v>
          </cell>
          <cell r="F62">
            <v>0</v>
          </cell>
          <cell r="G62">
            <v>0</v>
          </cell>
          <cell r="H62">
            <v>0</v>
          </cell>
          <cell r="I62">
            <v>2658222</v>
          </cell>
          <cell r="J62">
            <v>0</v>
          </cell>
          <cell r="K62">
            <v>0</v>
          </cell>
          <cell r="L62">
            <v>2658222</v>
          </cell>
          <cell r="M62">
            <v>2658222</v>
          </cell>
        </row>
        <row r="63">
          <cell r="C63">
            <v>23010</v>
          </cell>
          <cell r="D63" t="str">
            <v xml:space="preserve">             23010  Buildings &amp; Structural at Cost</v>
          </cell>
          <cell r="E63">
            <v>5383914.7800000003</v>
          </cell>
          <cell r="F63">
            <v>0</v>
          </cell>
          <cell r="G63">
            <v>0</v>
          </cell>
          <cell r="H63">
            <v>0</v>
          </cell>
          <cell r="I63">
            <v>5383914.7800000003</v>
          </cell>
          <cell r="J63">
            <v>0</v>
          </cell>
          <cell r="K63">
            <v>0</v>
          </cell>
          <cell r="L63">
            <v>5383914.7800000003</v>
          </cell>
          <cell r="M63">
            <v>5383914.7800000003</v>
          </cell>
        </row>
        <row r="64">
          <cell r="C64">
            <v>23015</v>
          </cell>
          <cell r="D64" t="str">
            <v xml:space="preserve">             23015  Acc Depn Buildings &amp; Structural</v>
          </cell>
          <cell r="E64">
            <v>-2997942.78</v>
          </cell>
          <cell r="F64">
            <v>0</v>
          </cell>
          <cell r="G64">
            <v>0</v>
          </cell>
          <cell r="H64">
            <v>0</v>
          </cell>
          <cell r="I64">
            <v>-2997942.78</v>
          </cell>
          <cell r="J64">
            <v>0</v>
          </cell>
          <cell r="K64">
            <v>0</v>
          </cell>
          <cell r="L64">
            <v>-2997942.78</v>
          </cell>
          <cell r="M64">
            <v>-2997942.78</v>
          </cell>
        </row>
        <row r="65">
          <cell r="C65">
            <v>23100</v>
          </cell>
          <cell r="D65" t="str">
            <v xml:space="preserve">             23100  Network Assets at Cost</v>
          </cell>
          <cell r="E65">
            <v>2623325777</v>
          </cell>
          <cell r="F65">
            <v>0</v>
          </cell>
          <cell r="G65">
            <v>0</v>
          </cell>
          <cell r="H65">
            <v>0</v>
          </cell>
          <cell r="I65">
            <v>2623325777</v>
          </cell>
          <cell r="J65">
            <v>0</v>
          </cell>
          <cell r="K65">
            <v>0</v>
          </cell>
          <cell r="L65">
            <v>2623325777</v>
          </cell>
          <cell r="M65">
            <v>2623325776.6999998</v>
          </cell>
        </row>
        <row r="66">
          <cell r="C66">
            <v>23105</v>
          </cell>
          <cell r="D66" t="str">
            <v xml:space="preserve">             23105  Acc Depn Network Assets</v>
          </cell>
          <cell r="E66">
            <v>-966300699</v>
          </cell>
          <cell r="F66">
            <v>0</v>
          </cell>
          <cell r="G66">
            <v>0</v>
          </cell>
          <cell r="H66">
            <v>0</v>
          </cell>
          <cell r="I66">
            <v>-966300699</v>
          </cell>
          <cell r="J66">
            <v>0</v>
          </cell>
          <cell r="K66">
            <v>0</v>
          </cell>
          <cell r="L66">
            <v>-966300699</v>
          </cell>
          <cell r="M66">
            <v>-966300699.01999998</v>
          </cell>
        </row>
        <row r="67">
          <cell r="C67">
            <v>23110</v>
          </cell>
          <cell r="D67" t="str">
            <v xml:space="preserve">             23110  Plant &amp; Equipment at Cost</v>
          </cell>
          <cell r="E67">
            <v>3016571.68</v>
          </cell>
          <cell r="F67">
            <v>0</v>
          </cell>
          <cell r="G67">
            <v>0</v>
          </cell>
          <cell r="H67">
            <v>0</v>
          </cell>
          <cell r="I67">
            <v>3016571.68</v>
          </cell>
          <cell r="J67">
            <v>0</v>
          </cell>
          <cell r="K67">
            <v>0</v>
          </cell>
          <cell r="L67">
            <v>3016571.68</v>
          </cell>
          <cell r="M67">
            <v>3016571.68</v>
          </cell>
        </row>
        <row r="68">
          <cell r="C68">
            <v>23115</v>
          </cell>
          <cell r="D68" t="str">
            <v xml:space="preserve">             23115  Acc Depn Plant &amp; Equipment</v>
          </cell>
          <cell r="E68">
            <v>-1977105.68</v>
          </cell>
          <cell r="F68">
            <v>0</v>
          </cell>
          <cell r="G68">
            <v>0</v>
          </cell>
          <cell r="H68">
            <v>0</v>
          </cell>
          <cell r="I68">
            <v>-1977105.68</v>
          </cell>
          <cell r="J68">
            <v>0</v>
          </cell>
          <cell r="K68">
            <v>0</v>
          </cell>
          <cell r="L68">
            <v>-1977105.68</v>
          </cell>
          <cell r="M68">
            <v>-1977105.68</v>
          </cell>
        </row>
        <row r="69">
          <cell r="C69">
            <v>23120</v>
          </cell>
          <cell r="D69" t="str">
            <v xml:space="preserve">             23120  Motor Vehicles &amp; Mobile Plant at Cost</v>
          </cell>
          <cell r="E69">
            <v>24053397.469999999</v>
          </cell>
          <cell r="F69">
            <v>0</v>
          </cell>
          <cell r="G69">
            <v>0</v>
          </cell>
          <cell r="H69">
            <v>0</v>
          </cell>
          <cell r="I69">
            <v>24053397.469999999</v>
          </cell>
          <cell r="J69">
            <v>0</v>
          </cell>
          <cell r="K69">
            <v>0</v>
          </cell>
          <cell r="L69">
            <v>24053397.469999999</v>
          </cell>
          <cell r="M69">
            <v>24053397.469999999</v>
          </cell>
        </row>
        <row r="70">
          <cell r="C70">
            <v>23125</v>
          </cell>
          <cell r="D70" t="str">
            <v xml:space="preserve">             23125  Acc Depn Motor Vehicles &amp; Mobile Plant</v>
          </cell>
          <cell r="E70">
            <v>-9653476.4700000007</v>
          </cell>
          <cell r="F70">
            <v>0</v>
          </cell>
          <cell r="G70">
            <v>0</v>
          </cell>
          <cell r="H70">
            <v>0</v>
          </cell>
          <cell r="I70">
            <v>-9653476.4700000007</v>
          </cell>
          <cell r="J70">
            <v>0</v>
          </cell>
          <cell r="K70">
            <v>0</v>
          </cell>
          <cell r="L70">
            <v>-9653476.4700000007</v>
          </cell>
          <cell r="M70">
            <v>-9653476.4700000007</v>
          </cell>
        </row>
        <row r="71">
          <cell r="C71">
            <v>23130</v>
          </cell>
          <cell r="D71" t="str">
            <v xml:space="preserve">             23130  Computer &amp; Office Equipment at Cost</v>
          </cell>
          <cell r="E71">
            <v>38973135.789999999</v>
          </cell>
          <cell r="F71">
            <v>0</v>
          </cell>
          <cell r="G71">
            <v>0</v>
          </cell>
          <cell r="H71">
            <v>0</v>
          </cell>
          <cell r="I71">
            <v>38973135.789999999</v>
          </cell>
          <cell r="J71">
            <v>0</v>
          </cell>
          <cell r="K71">
            <v>0</v>
          </cell>
          <cell r="L71">
            <v>38973135.789999999</v>
          </cell>
          <cell r="M71">
            <v>38973135.789999999</v>
          </cell>
        </row>
        <row r="72">
          <cell r="C72">
            <v>23135</v>
          </cell>
          <cell r="D72" t="str">
            <v xml:space="preserve">             23135  Acc Depn Computer &amp; Office Equipment</v>
          </cell>
          <cell r="E72">
            <v>-28918597.789999999</v>
          </cell>
          <cell r="F72">
            <v>0</v>
          </cell>
          <cell r="G72">
            <v>0</v>
          </cell>
          <cell r="H72">
            <v>0</v>
          </cell>
          <cell r="I72">
            <v>-28918597.789999999</v>
          </cell>
          <cell r="J72">
            <v>0</v>
          </cell>
          <cell r="K72">
            <v>0</v>
          </cell>
          <cell r="L72">
            <v>-28918597.789999999</v>
          </cell>
          <cell r="M72">
            <v>-28918597.789999999</v>
          </cell>
        </row>
        <row r="73">
          <cell r="C73">
            <v>23140</v>
          </cell>
          <cell r="D73" t="str">
            <v xml:space="preserve">             23140  Furniture &amp; Fittings at Cost</v>
          </cell>
          <cell r="E73">
            <v>6234344.6799999997</v>
          </cell>
          <cell r="F73">
            <v>0</v>
          </cell>
          <cell r="G73">
            <v>0</v>
          </cell>
          <cell r="H73">
            <v>0</v>
          </cell>
          <cell r="I73">
            <v>6234344.6799999997</v>
          </cell>
          <cell r="J73">
            <v>0</v>
          </cell>
          <cell r="K73">
            <v>0</v>
          </cell>
          <cell r="L73">
            <v>6234344.6799999997</v>
          </cell>
          <cell r="M73">
            <v>6234344.6799999997</v>
          </cell>
        </row>
        <row r="74">
          <cell r="C74">
            <v>23145</v>
          </cell>
          <cell r="D74" t="str">
            <v xml:space="preserve">             23145  Acc Depn Furniture &amp; Fittings</v>
          </cell>
          <cell r="E74">
            <v>-1484542.68</v>
          </cell>
          <cell r="F74">
            <v>0</v>
          </cell>
          <cell r="G74">
            <v>0</v>
          </cell>
          <cell r="H74">
            <v>0</v>
          </cell>
          <cell r="I74">
            <v>-1484542.68</v>
          </cell>
          <cell r="J74">
            <v>0</v>
          </cell>
          <cell r="K74">
            <v>0</v>
          </cell>
          <cell r="L74">
            <v>-1484542.68</v>
          </cell>
          <cell r="M74">
            <v>-1484542.68</v>
          </cell>
        </row>
        <row r="75">
          <cell r="C75">
            <v>23410</v>
          </cell>
          <cell r="D75" t="str">
            <v xml:space="preserve">             23410  Fixed Assets WDV Clearing</v>
          </cell>
          <cell r="E75">
            <v>-4321224</v>
          </cell>
          <cell r="F75">
            <v>0</v>
          </cell>
          <cell r="G75">
            <v>0</v>
          </cell>
          <cell r="H75">
            <v>0</v>
          </cell>
          <cell r="I75">
            <v>-4321224</v>
          </cell>
          <cell r="J75">
            <v>0</v>
          </cell>
          <cell r="K75">
            <v>0</v>
          </cell>
          <cell r="L75">
            <v>-4321224</v>
          </cell>
          <cell r="M75">
            <v>-4321224</v>
          </cell>
        </row>
        <row r="76">
          <cell r="C76">
            <v>23415</v>
          </cell>
          <cell r="D76" t="str">
            <v xml:space="preserve">             23415  Fixed Assets Proceeds Clearing</v>
          </cell>
          <cell r="E76">
            <v>-13000</v>
          </cell>
          <cell r="F76">
            <v>0</v>
          </cell>
          <cell r="G76">
            <v>0</v>
          </cell>
          <cell r="H76">
            <v>0</v>
          </cell>
          <cell r="I76">
            <v>-13000</v>
          </cell>
          <cell r="J76">
            <v>0</v>
          </cell>
          <cell r="K76">
            <v>0</v>
          </cell>
          <cell r="L76">
            <v>-13000</v>
          </cell>
          <cell r="M76">
            <v>-13000</v>
          </cell>
        </row>
        <row r="77">
          <cell r="C77" t="str">
            <v>*********    Prope</v>
          </cell>
          <cell r="D77" t="str">
            <v>*********    Property, Plant and Equipment</v>
          </cell>
          <cell r="E77">
            <v>1687978775</v>
          </cell>
          <cell r="F77">
            <v>0</v>
          </cell>
          <cell r="G77">
            <v>0</v>
          </cell>
          <cell r="H77">
            <v>0</v>
          </cell>
          <cell r="I77">
            <v>1687978775</v>
          </cell>
          <cell r="J77">
            <v>0</v>
          </cell>
          <cell r="K77">
            <v>0</v>
          </cell>
          <cell r="L77">
            <v>1687978775</v>
          </cell>
          <cell r="M77">
            <v>0</v>
          </cell>
        </row>
        <row r="78">
          <cell r="C78">
            <v>23300</v>
          </cell>
          <cell r="D78" t="str">
            <v xml:space="preserve">             23300  Capital Works in Progress</v>
          </cell>
          <cell r="E78">
            <v>187944640.69999999</v>
          </cell>
          <cell r="F78">
            <v>0</v>
          </cell>
          <cell r="G78">
            <v>0</v>
          </cell>
          <cell r="H78">
            <v>0</v>
          </cell>
          <cell r="I78">
            <v>187944640.69999999</v>
          </cell>
          <cell r="J78">
            <v>0</v>
          </cell>
          <cell r="K78">
            <v>0</v>
          </cell>
          <cell r="L78">
            <v>187944640.69999999</v>
          </cell>
          <cell r="M78">
            <v>187944640.66</v>
          </cell>
        </row>
        <row r="79">
          <cell r="C79">
            <v>23305</v>
          </cell>
          <cell r="D79" t="str">
            <v xml:space="preserve">             23305  CWIP manual accrual</v>
          </cell>
          <cell r="E79">
            <v>0</v>
          </cell>
          <cell r="F79">
            <v>0</v>
          </cell>
          <cell r="G79">
            <v>0</v>
          </cell>
          <cell r="H79">
            <v>0</v>
          </cell>
          <cell r="I79">
            <v>0</v>
          </cell>
          <cell r="J79">
            <v>0</v>
          </cell>
          <cell r="K79">
            <v>0</v>
          </cell>
          <cell r="L79">
            <v>0</v>
          </cell>
          <cell r="M79">
            <v>0</v>
          </cell>
        </row>
        <row r="80">
          <cell r="C80" t="str">
            <v>*********    Prope</v>
          </cell>
          <cell r="D80" t="str">
            <v>*********    Property, Plant and Equipment WIP</v>
          </cell>
          <cell r="E80">
            <v>187944640.69999999</v>
          </cell>
          <cell r="F80">
            <v>0</v>
          </cell>
          <cell r="G80">
            <v>0</v>
          </cell>
          <cell r="H80">
            <v>0</v>
          </cell>
          <cell r="I80">
            <v>187944640.69999999</v>
          </cell>
          <cell r="J80">
            <v>0</v>
          </cell>
          <cell r="K80">
            <v>0</v>
          </cell>
          <cell r="L80">
            <v>187944640.69999999</v>
          </cell>
          <cell r="M80">
            <v>0</v>
          </cell>
        </row>
        <row r="81">
          <cell r="C81">
            <v>24030</v>
          </cell>
          <cell r="D81" t="str">
            <v xml:space="preserve">             24030  Information Systems</v>
          </cell>
          <cell r="E81">
            <v>201206544.59999999</v>
          </cell>
          <cell r="F81">
            <v>0</v>
          </cell>
          <cell r="G81">
            <v>0</v>
          </cell>
          <cell r="H81">
            <v>0</v>
          </cell>
          <cell r="I81">
            <v>201206544.59999999</v>
          </cell>
          <cell r="J81">
            <v>0</v>
          </cell>
          <cell r="K81">
            <v>0</v>
          </cell>
          <cell r="L81">
            <v>201206544.59999999</v>
          </cell>
          <cell r="M81">
            <v>201206544.56999999</v>
          </cell>
        </row>
        <row r="82">
          <cell r="C82">
            <v>24035</v>
          </cell>
          <cell r="D82" t="str">
            <v xml:space="preserve">             24035  Accumulated Amortisation Information Sys</v>
          </cell>
          <cell r="E82">
            <v>-132735704.90000001</v>
          </cell>
          <cell r="F82">
            <v>0</v>
          </cell>
          <cell r="G82">
            <v>0</v>
          </cell>
          <cell r="H82">
            <v>0</v>
          </cell>
          <cell r="I82">
            <v>-132735704.90000001</v>
          </cell>
          <cell r="J82">
            <v>0</v>
          </cell>
          <cell r="K82">
            <v>0</v>
          </cell>
          <cell r="L82">
            <v>-132735704.90000001</v>
          </cell>
          <cell r="M82">
            <v>-132735704.92</v>
          </cell>
        </row>
        <row r="83">
          <cell r="C83" t="str">
            <v>*********    IT As</v>
          </cell>
          <cell r="D83" t="str">
            <v>*********    IT Assets</v>
          </cell>
          <cell r="E83">
            <v>68470839.650000006</v>
          </cell>
          <cell r="F83">
            <v>0</v>
          </cell>
          <cell r="G83">
            <v>0</v>
          </cell>
          <cell r="H83">
            <v>0</v>
          </cell>
          <cell r="I83">
            <v>68470839.650000006</v>
          </cell>
          <cell r="J83">
            <v>0</v>
          </cell>
          <cell r="K83">
            <v>0</v>
          </cell>
          <cell r="L83">
            <v>68470839.650000006</v>
          </cell>
          <cell r="M83">
            <v>0</v>
          </cell>
        </row>
        <row r="84">
          <cell r="C84">
            <v>24130</v>
          </cell>
          <cell r="D84" t="str">
            <v xml:space="preserve">             24130  WIP Information Systems</v>
          </cell>
          <cell r="E84">
            <v>13202121.960000001</v>
          </cell>
          <cell r="F84">
            <v>0</v>
          </cell>
          <cell r="G84">
            <v>0</v>
          </cell>
          <cell r="H84">
            <v>0</v>
          </cell>
          <cell r="I84">
            <v>13202121.960000001</v>
          </cell>
          <cell r="J84">
            <v>0</v>
          </cell>
          <cell r="K84">
            <v>0</v>
          </cell>
          <cell r="L84">
            <v>13202121.960000001</v>
          </cell>
          <cell r="M84">
            <v>13202121.960000001</v>
          </cell>
        </row>
        <row r="85">
          <cell r="C85" t="str">
            <v>*********    IT WI</v>
          </cell>
          <cell r="D85" t="str">
            <v>*********    IT WIP</v>
          </cell>
          <cell r="E85">
            <v>13202121.960000001</v>
          </cell>
          <cell r="F85">
            <v>0</v>
          </cell>
          <cell r="G85">
            <v>0</v>
          </cell>
          <cell r="H85">
            <v>0</v>
          </cell>
          <cell r="I85">
            <v>13202121.960000001</v>
          </cell>
          <cell r="J85">
            <v>0</v>
          </cell>
          <cell r="K85">
            <v>0</v>
          </cell>
          <cell r="L85">
            <v>13202121.960000001</v>
          </cell>
          <cell r="M85">
            <v>0</v>
          </cell>
        </row>
        <row r="86">
          <cell r="C86">
            <v>25100</v>
          </cell>
          <cell r="D86" t="str">
            <v xml:space="preserve">             25100  Deferred Tax Assets</v>
          </cell>
          <cell r="E86">
            <v>41477787.359999999</v>
          </cell>
          <cell r="F86">
            <v>0</v>
          </cell>
          <cell r="G86">
            <v>0</v>
          </cell>
          <cell r="H86">
            <v>3676578.93</v>
          </cell>
          <cell r="I86">
            <v>45154366.289999999</v>
          </cell>
          <cell r="J86">
            <v>0</v>
          </cell>
          <cell r="K86">
            <v>0.04</v>
          </cell>
          <cell r="L86">
            <v>45154366.329999998</v>
          </cell>
          <cell r="M86">
            <v>45154366.329999998</v>
          </cell>
        </row>
        <row r="87">
          <cell r="C87" t="str">
            <v>*********    Defer</v>
          </cell>
          <cell r="D87" t="str">
            <v>*********    Deferred Tax Assets</v>
          </cell>
          <cell r="E87">
            <v>41477787.359999999</v>
          </cell>
          <cell r="F87">
            <v>0</v>
          </cell>
          <cell r="G87">
            <v>0</v>
          </cell>
          <cell r="H87">
            <v>3676578.93</v>
          </cell>
          <cell r="I87">
            <v>45154366.289999999</v>
          </cell>
          <cell r="J87">
            <v>0</v>
          </cell>
          <cell r="K87">
            <v>0.04</v>
          </cell>
          <cell r="L87">
            <v>45154366.329999998</v>
          </cell>
          <cell r="M87">
            <v>0</v>
          </cell>
        </row>
        <row r="88">
          <cell r="C88">
            <v>24000</v>
          </cell>
          <cell r="D88" t="str">
            <v xml:space="preserve">             24000  Intellectual Property</v>
          </cell>
          <cell r="E88">
            <v>0</v>
          </cell>
          <cell r="F88">
            <v>0</v>
          </cell>
          <cell r="G88">
            <v>0</v>
          </cell>
          <cell r="H88">
            <v>107074000</v>
          </cell>
          <cell r="I88">
            <v>107074000</v>
          </cell>
          <cell r="J88">
            <v>0</v>
          </cell>
          <cell r="K88">
            <v>-107074000</v>
          </cell>
          <cell r="L88">
            <v>0</v>
          </cell>
          <cell r="M88">
            <v>0</v>
          </cell>
        </row>
        <row r="89">
          <cell r="C89">
            <v>24005</v>
          </cell>
          <cell r="D89" t="str">
            <v xml:space="preserve">             24005  Accumulated Amortisation Intellectual Pr</v>
          </cell>
          <cell r="E89">
            <v>0</v>
          </cell>
          <cell r="F89">
            <v>0</v>
          </cell>
          <cell r="G89">
            <v>0</v>
          </cell>
          <cell r="H89">
            <v>-67780591.590000004</v>
          </cell>
          <cell r="I89">
            <v>-67780591.590000004</v>
          </cell>
          <cell r="J89">
            <v>10707375.119999999</v>
          </cell>
          <cell r="K89">
            <v>57073216.469999999</v>
          </cell>
          <cell r="L89">
            <v>0</v>
          </cell>
          <cell r="M89">
            <v>0</v>
          </cell>
        </row>
        <row r="90">
          <cell r="C90">
            <v>24010</v>
          </cell>
          <cell r="D90" t="str">
            <v xml:space="preserve">             24010  Licences</v>
          </cell>
          <cell r="E90">
            <v>357200000</v>
          </cell>
          <cell r="F90">
            <v>0</v>
          </cell>
          <cell r="G90">
            <v>0</v>
          </cell>
          <cell r="H90">
            <v>0</v>
          </cell>
          <cell r="I90">
            <v>357200000</v>
          </cell>
          <cell r="J90">
            <v>0</v>
          </cell>
          <cell r="K90">
            <v>0</v>
          </cell>
          <cell r="L90">
            <v>357200000</v>
          </cell>
          <cell r="M90">
            <v>357200000</v>
          </cell>
        </row>
        <row r="91">
          <cell r="C91">
            <v>24040</v>
          </cell>
          <cell r="D91" t="str">
            <v xml:space="preserve">             24040  Deferred Expenditure</v>
          </cell>
          <cell r="E91">
            <v>87937609.200000003</v>
          </cell>
          <cell r="F91">
            <v>0</v>
          </cell>
          <cell r="G91">
            <v>0</v>
          </cell>
          <cell r="H91">
            <v>0</v>
          </cell>
          <cell r="I91">
            <v>87937609.200000003</v>
          </cell>
          <cell r="J91">
            <v>0</v>
          </cell>
          <cell r="K91">
            <v>0</v>
          </cell>
          <cell r="L91">
            <v>87937609.200000003</v>
          </cell>
          <cell r="M91">
            <v>87937609.200000003</v>
          </cell>
        </row>
        <row r="92">
          <cell r="C92">
            <v>24045</v>
          </cell>
          <cell r="D92" t="str">
            <v xml:space="preserve">             24045  Accumulated Amortisation Deferred Expend</v>
          </cell>
          <cell r="E92">
            <v>-40873901.729999997</v>
          </cell>
          <cell r="F92">
            <v>0</v>
          </cell>
          <cell r="G92">
            <v>0</v>
          </cell>
          <cell r="H92">
            <v>0</v>
          </cell>
          <cell r="I92">
            <v>-40873901.729999997</v>
          </cell>
          <cell r="J92">
            <v>0</v>
          </cell>
          <cell r="K92">
            <v>0</v>
          </cell>
          <cell r="L92">
            <v>-40873901.729999997</v>
          </cell>
          <cell r="M92">
            <v>-40873901.729999997</v>
          </cell>
        </row>
        <row r="93">
          <cell r="C93">
            <v>90500</v>
          </cell>
          <cell r="D93" t="str">
            <v xml:space="preserve">             90500  Goodwill on Consolidation (Cons Only)</v>
          </cell>
          <cell r="E93">
            <v>0</v>
          </cell>
          <cell r="F93">
            <v>0</v>
          </cell>
          <cell r="G93">
            <v>0</v>
          </cell>
          <cell r="H93">
            <v>0</v>
          </cell>
          <cell r="I93">
            <v>0</v>
          </cell>
          <cell r="J93">
            <v>0</v>
          </cell>
          <cell r="K93">
            <v>0</v>
          </cell>
          <cell r="L93">
            <v>0</v>
          </cell>
          <cell r="M93">
            <v>0</v>
          </cell>
        </row>
        <row r="94">
          <cell r="C94" t="str">
            <v>*********    Intan</v>
          </cell>
          <cell r="D94" t="str">
            <v>*********    Intangibles</v>
          </cell>
          <cell r="E94">
            <v>404263707.5</v>
          </cell>
          <cell r="F94">
            <v>0</v>
          </cell>
          <cell r="G94">
            <v>0</v>
          </cell>
          <cell r="H94">
            <v>39293408.409999996</v>
          </cell>
          <cell r="I94">
            <v>443557115.89999998</v>
          </cell>
          <cell r="J94">
            <v>10707375.119999999</v>
          </cell>
          <cell r="K94">
            <v>-50000783.530000001</v>
          </cell>
          <cell r="L94">
            <v>404263707.5</v>
          </cell>
          <cell r="M94">
            <v>0</v>
          </cell>
        </row>
        <row r="95">
          <cell r="C95">
            <v>22000</v>
          </cell>
          <cell r="D95" t="str">
            <v xml:space="preserve">             22000  Investments - Intra Group</v>
          </cell>
          <cell r="E95">
            <v>15000158.9</v>
          </cell>
          <cell r="F95">
            <v>0</v>
          </cell>
          <cell r="G95">
            <v>0</v>
          </cell>
          <cell r="H95">
            <v>0</v>
          </cell>
          <cell r="I95">
            <v>15000158.9</v>
          </cell>
          <cell r="J95">
            <v>0</v>
          </cell>
          <cell r="K95">
            <v>-15000104.08</v>
          </cell>
          <cell r="L95">
            <v>54.82</v>
          </cell>
          <cell r="M95">
            <v>54.82</v>
          </cell>
        </row>
        <row r="96">
          <cell r="C96" t="str">
            <v>*******      Inves</v>
          </cell>
          <cell r="D96" t="str">
            <v>*******      Investments - Intra Group</v>
          </cell>
          <cell r="E96">
            <v>15000158.9</v>
          </cell>
          <cell r="F96">
            <v>0</v>
          </cell>
          <cell r="G96">
            <v>0</v>
          </cell>
          <cell r="H96">
            <v>0</v>
          </cell>
          <cell r="I96">
            <v>15000158.9</v>
          </cell>
          <cell r="J96">
            <v>0</v>
          </cell>
          <cell r="K96">
            <v>-15000104.08</v>
          </cell>
          <cell r="L96">
            <v>54.82</v>
          </cell>
          <cell r="M96">
            <v>0</v>
          </cell>
        </row>
        <row r="97">
          <cell r="C97">
            <v>22030</v>
          </cell>
          <cell r="D97" t="str">
            <v xml:space="preserve">             22030  Cumulative Equity Earnings Intra Group</v>
          </cell>
          <cell r="E97">
            <v>0</v>
          </cell>
          <cell r="F97">
            <v>0</v>
          </cell>
          <cell r="G97">
            <v>0</v>
          </cell>
          <cell r="H97">
            <v>0</v>
          </cell>
          <cell r="I97">
            <v>0</v>
          </cell>
          <cell r="J97">
            <v>0</v>
          </cell>
          <cell r="K97">
            <v>0</v>
          </cell>
          <cell r="L97">
            <v>0</v>
          </cell>
          <cell r="M97">
            <v>0</v>
          </cell>
        </row>
        <row r="98">
          <cell r="C98" t="str">
            <v>*******      Inves</v>
          </cell>
          <cell r="D98" t="str">
            <v>*******      Investments - Associates</v>
          </cell>
          <cell r="E98">
            <v>0</v>
          </cell>
          <cell r="F98">
            <v>0</v>
          </cell>
          <cell r="G98">
            <v>0</v>
          </cell>
          <cell r="H98">
            <v>0</v>
          </cell>
          <cell r="I98">
            <v>0</v>
          </cell>
          <cell r="J98">
            <v>0</v>
          </cell>
          <cell r="K98">
            <v>0</v>
          </cell>
          <cell r="L98">
            <v>0</v>
          </cell>
          <cell r="M98">
            <v>0</v>
          </cell>
        </row>
        <row r="99">
          <cell r="C99" t="str">
            <v>********     Other</v>
          </cell>
          <cell r="D99" t="str">
            <v>********     Other Financial Assets</v>
          </cell>
          <cell r="E99">
            <v>15000158.9</v>
          </cell>
          <cell r="F99">
            <v>0</v>
          </cell>
          <cell r="G99">
            <v>0</v>
          </cell>
          <cell r="H99">
            <v>0</v>
          </cell>
          <cell r="I99">
            <v>15000158.9</v>
          </cell>
          <cell r="J99">
            <v>0</v>
          </cell>
          <cell r="K99">
            <v>-15000104.08</v>
          </cell>
          <cell r="L99">
            <v>54.82</v>
          </cell>
          <cell r="M99">
            <v>0</v>
          </cell>
        </row>
        <row r="100">
          <cell r="C100" t="str">
            <v>*********    Other</v>
          </cell>
          <cell r="D100" t="str">
            <v>*********    Other (NCA)</v>
          </cell>
          <cell r="E100">
            <v>15000158.9</v>
          </cell>
          <cell r="F100">
            <v>0</v>
          </cell>
          <cell r="G100">
            <v>0</v>
          </cell>
          <cell r="H100">
            <v>0</v>
          </cell>
          <cell r="I100">
            <v>15000158.9</v>
          </cell>
          <cell r="J100">
            <v>0</v>
          </cell>
          <cell r="K100">
            <v>-15000104.08</v>
          </cell>
          <cell r="L100">
            <v>54.82</v>
          </cell>
          <cell r="M100">
            <v>0</v>
          </cell>
        </row>
        <row r="101">
          <cell r="C101" t="str">
            <v>**********   Non C</v>
          </cell>
          <cell r="D101" t="str">
            <v>**********   Non Current Assets</v>
          </cell>
          <cell r="E101">
            <v>2990754343</v>
          </cell>
          <cell r="F101">
            <v>1</v>
          </cell>
          <cell r="G101">
            <v>201674320.80000001</v>
          </cell>
          <cell r="H101">
            <v>42969989.340000004</v>
          </cell>
          <cell r="I101">
            <v>3235398655</v>
          </cell>
          <cell r="J101">
            <v>-222594537.19999999</v>
          </cell>
          <cell r="K101">
            <v>-65000887.57</v>
          </cell>
          <cell r="L101">
            <v>2947803230</v>
          </cell>
          <cell r="M101">
            <v>0</v>
          </cell>
        </row>
        <row r="102">
          <cell r="C102" t="str">
            <v>***********  Asset</v>
          </cell>
          <cell r="D102" t="str">
            <v>***********  Assets</v>
          </cell>
          <cell r="E102">
            <v>3316931933</v>
          </cell>
          <cell r="F102">
            <v>1</v>
          </cell>
          <cell r="G102">
            <v>201674320.80000001</v>
          </cell>
          <cell r="H102">
            <v>118269397</v>
          </cell>
          <cell r="I102">
            <v>3636875652</v>
          </cell>
          <cell r="J102">
            <v>-301175916.80000001</v>
          </cell>
          <cell r="K102">
            <v>-65000887.57</v>
          </cell>
          <cell r="L102">
            <v>3270698847</v>
          </cell>
          <cell r="M102">
            <v>0</v>
          </cell>
        </row>
        <row r="103">
          <cell r="C103">
            <v>30000</v>
          </cell>
          <cell r="D103" t="str">
            <v xml:space="preserve">             30000  Trade Creditors</v>
          </cell>
          <cell r="E103">
            <v>-924164.04</v>
          </cell>
          <cell r="F103">
            <v>0</v>
          </cell>
          <cell r="G103">
            <v>0</v>
          </cell>
          <cell r="H103">
            <v>0</v>
          </cell>
          <cell r="I103">
            <v>-924164.04</v>
          </cell>
          <cell r="J103">
            <v>0</v>
          </cell>
          <cell r="K103">
            <v>0</v>
          </cell>
          <cell r="L103">
            <v>-924164.04</v>
          </cell>
          <cell r="M103">
            <v>-924164.04</v>
          </cell>
        </row>
        <row r="104">
          <cell r="C104">
            <v>30002</v>
          </cell>
          <cell r="D104" t="str">
            <v xml:space="preserve">             30002  Trade Creditors OTV</v>
          </cell>
          <cell r="E104">
            <v>-120</v>
          </cell>
          <cell r="F104">
            <v>0</v>
          </cell>
          <cell r="G104">
            <v>0</v>
          </cell>
          <cell r="H104">
            <v>0</v>
          </cell>
          <cell r="I104">
            <v>-120</v>
          </cell>
          <cell r="J104">
            <v>0</v>
          </cell>
          <cell r="K104">
            <v>0</v>
          </cell>
          <cell r="L104">
            <v>-120</v>
          </cell>
          <cell r="M104">
            <v>-120</v>
          </cell>
        </row>
        <row r="105">
          <cell r="C105">
            <v>30020</v>
          </cell>
          <cell r="D105" t="str">
            <v xml:space="preserve">             30020  Goods Received / Invoice Received</v>
          </cell>
          <cell r="E105">
            <v>-4824986.17</v>
          </cell>
          <cell r="F105">
            <v>0</v>
          </cell>
          <cell r="G105">
            <v>0</v>
          </cell>
          <cell r="H105">
            <v>0</v>
          </cell>
          <cell r="I105">
            <v>-4824986.17</v>
          </cell>
          <cell r="J105">
            <v>0</v>
          </cell>
          <cell r="K105">
            <v>0</v>
          </cell>
          <cell r="L105">
            <v>-4824986.17</v>
          </cell>
          <cell r="M105">
            <v>-4824986.17</v>
          </cell>
        </row>
        <row r="106">
          <cell r="C106">
            <v>30030</v>
          </cell>
          <cell r="D106" t="str">
            <v xml:space="preserve">             30030  Customer Clearing</v>
          </cell>
          <cell r="E106">
            <v>0</v>
          </cell>
          <cell r="F106">
            <v>0</v>
          </cell>
          <cell r="G106">
            <v>0</v>
          </cell>
          <cell r="H106">
            <v>0</v>
          </cell>
          <cell r="I106">
            <v>0</v>
          </cell>
          <cell r="J106">
            <v>0</v>
          </cell>
          <cell r="K106">
            <v>0</v>
          </cell>
          <cell r="L106">
            <v>0</v>
          </cell>
          <cell r="M106">
            <v>0</v>
          </cell>
        </row>
        <row r="107">
          <cell r="C107">
            <v>30240</v>
          </cell>
          <cell r="D107" t="str">
            <v xml:space="preserve">             30240  Unclaimed Money</v>
          </cell>
          <cell r="E107">
            <v>0</v>
          </cell>
          <cell r="F107">
            <v>0</v>
          </cell>
          <cell r="G107">
            <v>0</v>
          </cell>
          <cell r="H107">
            <v>0</v>
          </cell>
          <cell r="I107">
            <v>0</v>
          </cell>
          <cell r="J107">
            <v>0</v>
          </cell>
          <cell r="K107">
            <v>0</v>
          </cell>
          <cell r="L107">
            <v>0</v>
          </cell>
          <cell r="M107">
            <v>0</v>
          </cell>
        </row>
        <row r="108">
          <cell r="C108">
            <v>30305</v>
          </cell>
          <cell r="D108" t="str">
            <v xml:space="preserve">             30305  Payroll Tax Clearing</v>
          </cell>
          <cell r="E108">
            <v>-14912.94</v>
          </cell>
          <cell r="F108">
            <v>0</v>
          </cell>
          <cell r="G108">
            <v>0</v>
          </cell>
          <cell r="H108">
            <v>0</v>
          </cell>
          <cell r="I108">
            <v>-14912.94</v>
          </cell>
          <cell r="J108">
            <v>0</v>
          </cell>
          <cell r="K108">
            <v>0</v>
          </cell>
          <cell r="L108">
            <v>-14912.94</v>
          </cell>
          <cell r="M108">
            <v>-14912.94</v>
          </cell>
        </row>
        <row r="109">
          <cell r="C109">
            <v>30330</v>
          </cell>
          <cell r="D109" t="str">
            <v xml:space="preserve">             30330  Salary Sacrifice Deduction Clearing</v>
          </cell>
          <cell r="E109">
            <v>0</v>
          </cell>
          <cell r="F109">
            <v>0</v>
          </cell>
          <cell r="G109">
            <v>0</v>
          </cell>
          <cell r="H109">
            <v>0</v>
          </cell>
          <cell r="I109">
            <v>0</v>
          </cell>
          <cell r="J109">
            <v>0</v>
          </cell>
          <cell r="K109">
            <v>0</v>
          </cell>
          <cell r="L109">
            <v>0</v>
          </cell>
          <cell r="M109">
            <v>0</v>
          </cell>
        </row>
        <row r="110">
          <cell r="C110">
            <v>30700</v>
          </cell>
          <cell r="D110" t="str">
            <v xml:space="preserve">             30700  Current Liabilities - AMI</v>
          </cell>
          <cell r="E110">
            <v>-208051.49</v>
          </cell>
          <cell r="F110">
            <v>0</v>
          </cell>
          <cell r="G110">
            <v>0</v>
          </cell>
          <cell r="H110">
            <v>0</v>
          </cell>
          <cell r="I110">
            <v>-208051.49</v>
          </cell>
          <cell r="J110">
            <v>0</v>
          </cell>
          <cell r="K110">
            <v>0</v>
          </cell>
          <cell r="L110">
            <v>-208051.49</v>
          </cell>
          <cell r="M110">
            <v>-208051.49</v>
          </cell>
        </row>
        <row r="111">
          <cell r="C111">
            <v>91000</v>
          </cell>
          <cell r="D111" t="str">
            <v xml:space="preserve">             91000  Elim. IU payables/receivables (Cons Only</v>
          </cell>
          <cell r="E111">
            <v>0</v>
          </cell>
          <cell r="F111">
            <v>0</v>
          </cell>
          <cell r="G111">
            <v>0</v>
          </cell>
          <cell r="H111">
            <v>0</v>
          </cell>
          <cell r="I111">
            <v>0</v>
          </cell>
          <cell r="J111">
            <v>-7</v>
          </cell>
          <cell r="K111">
            <v>0</v>
          </cell>
          <cell r="L111">
            <v>-7</v>
          </cell>
          <cell r="M111">
            <v>-7</v>
          </cell>
        </row>
        <row r="112">
          <cell r="C112" t="str">
            <v>*******      Payab</v>
          </cell>
          <cell r="D112" t="str">
            <v>*******      Payables - Trade</v>
          </cell>
          <cell r="E112">
            <v>-5972234.6399999997</v>
          </cell>
          <cell r="F112">
            <v>0</v>
          </cell>
          <cell r="G112">
            <v>0</v>
          </cell>
          <cell r="H112">
            <v>0</v>
          </cell>
          <cell r="I112">
            <v>-5972234.6399999997</v>
          </cell>
          <cell r="J112">
            <v>-7</v>
          </cell>
          <cell r="K112">
            <v>0</v>
          </cell>
          <cell r="L112">
            <v>-5972241.6399999997</v>
          </cell>
          <cell r="M112">
            <v>0</v>
          </cell>
        </row>
        <row r="113">
          <cell r="C113">
            <v>30410</v>
          </cell>
          <cell r="D113" t="str">
            <v xml:space="preserve">             30410  GST Output Tax Payable</v>
          </cell>
          <cell r="E113">
            <v>-5046945.41</v>
          </cell>
          <cell r="F113">
            <v>0</v>
          </cell>
          <cell r="G113">
            <v>0</v>
          </cell>
          <cell r="H113">
            <v>0</v>
          </cell>
          <cell r="I113">
            <v>-5046945.41</v>
          </cell>
          <cell r="J113">
            <v>0</v>
          </cell>
          <cell r="K113">
            <v>0</v>
          </cell>
          <cell r="L113">
            <v>-5046945.41</v>
          </cell>
          <cell r="M113">
            <v>-5046945.41</v>
          </cell>
        </row>
        <row r="114">
          <cell r="C114">
            <v>30430</v>
          </cell>
          <cell r="D114" t="str">
            <v xml:space="preserve">             30430  GST on Accruals / Uninvoiced GST</v>
          </cell>
          <cell r="E114">
            <v>-767725.4</v>
          </cell>
          <cell r="F114">
            <v>0</v>
          </cell>
          <cell r="G114">
            <v>0</v>
          </cell>
          <cell r="H114">
            <v>0</v>
          </cell>
          <cell r="I114">
            <v>-767725.4</v>
          </cell>
          <cell r="J114">
            <v>0</v>
          </cell>
          <cell r="K114">
            <v>0</v>
          </cell>
          <cell r="L114">
            <v>-767725.4</v>
          </cell>
          <cell r="M114">
            <v>-767725.4</v>
          </cell>
        </row>
        <row r="115">
          <cell r="C115" t="str">
            <v>*******      Payab</v>
          </cell>
          <cell r="D115" t="str">
            <v>*******      Payables - GST</v>
          </cell>
          <cell r="E115">
            <v>-5814670.8099999996</v>
          </cell>
          <cell r="F115">
            <v>0</v>
          </cell>
          <cell r="G115">
            <v>0</v>
          </cell>
          <cell r="H115">
            <v>0</v>
          </cell>
          <cell r="I115">
            <v>-5814670.8099999996</v>
          </cell>
          <cell r="J115">
            <v>0</v>
          </cell>
          <cell r="K115">
            <v>0</v>
          </cell>
          <cell r="L115">
            <v>-5814670.8099999996</v>
          </cell>
          <cell r="M115">
            <v>0</v>
          </cell>
        </row>
        <row r="116">
          <cell r="C116">
            <v>31105</v>
          </cell>
          <cell r="D116" t="str">
            <v xml:space="preserve">             31105  Accrued Interest - Intra Group</v>
          </cell>
          <cell r="E116">
            <v>-5662118.7000000002</v>
          </cell>
          <cell r="F116">
            <v>0</v>
          </cell>
          <cell r="G116">
            <v>-78581379.629999995</v>
          </cell>
          <cell r="H116">
            <v>-82152320.810000002</v>
          </cell>
          <cell r="I116">
            <v>-166395819.09999999</v>
          </cell>
          <cell r="J116">
            <v>160733700.40000001</v>
          </cell>
          <cell r="K116">
            <v>0</v>
          </cell>
          <cell r="L116">
            <v>-5662118.7000000002</v>
          </cell>
          <cell r="M116">
            <v>-5662118.7000000002</v>
          </cell>
        </row>
        <row r="117">
          <cell r="C117" t="str">
            <v>*******      Payab</v>
          </cell>
          <cell r="D117" t="str">
            <v>*******      Payables - Intra Group</v>
          </cell>
          <cell r="E117">
            <v>-5662118.7000000002</v>
          </cell>
          <cell r="F117">
            <v>0</v>
          </cell>
          <cell r="G117">
            <v>-78581379.629999995</v>
          </cell>
          <cell r="H117">
            <v>-82152320.810000002</v>
          </cell>
          <cell r="I117">
            <v>-166395819.09999999</v>
          </cell>
          <cell r="J117">
            <v>160733700.40000001</v>
          </cell>
          <cell r="K117">
            <v>0</v>
          </cell>
          <cell r="L117">
            <v>-5662118.7000000002</v>
          </cell>
          <cell r="M117">
            <v>0</v>
          </cell>
        </row>
        <row r="118">
          <cell r="C118">
            <v>30720</v>
          </cell>
          <cell r="D118" t="str">
            <v xml:space="preserve">             30720  Accrued - AMI Capex</v>
          </cell>
          <cell r="E118">
            <v>-7775335.6500000004</v>
          </cell>
          <cell r="F118">
            <v>0</v>
          </cell>
          <cell r="G118">
            <v>0</v>
          </cell>
          <cell r="H118">
            <v>0</v>
          </cell>
          <cell r="I118">
            <v>-7775335.6500000004</v>
          </cell>
          <cell r="J118">
            <v>0</v>
          </cell>
          <cell r="K118">
            <v>0</v>
          </cell>
          <cell r="L118">
            <v>-7775335.6500000004</v>
          </cell>
          <cell r="M118">
            <v>-7775335.6500000004</v>
          </cell>
        </row>
        <row r="119">
          <cell r="C119">
            <v>31016</v>
          </cell>
          <cell r="D119" t="str">
            <v xml:space="preserve">             31016  Accrued Expenses - TUOS</v>
          </cell>
          <cell r="E119">
            <v>-8945597.2100000009</v>
          </cell>
          <cell r="F119">
            <v>0</v>
          </cell>
          <cell r="G119">
            <v>0</v>
          </cell>
          <cell r="H119">
            <v>0</v>
          </cell>
          <cell r="I119">
            <v>-8945597.2100000009</v>
          </cell>
          <cell r="J119">
            <v>0</v>
          </cell>
          <cell r="K119">
            <v>0</v>
          </cell>
          <cell r="L119">
            <v>-8945597.2100000009</v>
          </cell>
          <cell r="M119">
            <v>-8945597.2100000009</v>
          </cell>
        </row>
        <row r="120">
          <cell r="C120">
            <v>31000</v>
          </cell>
          <cell r="D120" t="str">
            <v xml:space="preserve">             31000  Accrued Expenses - Others</v>
          </cell>
          <cell r="E120">
            <v>-20661578.260000002</v>
          </cell>
          <cell r="F120">
            <v>0</v>
          </cell>
          <cell r="G120">
            <v>0</v>
          </cell>
          <cell r="H120">
            <v>0</v>
          </cell>
          <cell r="I120">
            <v>-20661578.260000002</v>
          </cell>
          <cell r="J120">
            <v>0</v>
          </cell>
          <cell r="K120">
            <v>0</v>
          </cell>
          <cell r="L120">
            <v>-20661578.260000002</v>
          </cell>
          <cell r="M120">
            <v>-20661578.260000002</v>
          </cell>
        </row>
        <row r="121">
          <cell r="C121">
            <v>31001</v>
          </cell>
          <cell r="D121" t="str">
            <v xml:space="preserve">             31001  Accrued - OMSA Opex</v>
          </cell>
          <cell r="E121">
            <v>-8745986.3000000007</v>
          </cell>
          <cell r="F121">
            <v>0</v>
          </cell>
          <cell r="G121">
            <v>0</v>
          </cell>
          <cell r="H121">
            <v>0</v>
          </cell>
          <cell r="I121">
            <v>-8745986.3000000007</v>
          </cell>
          <cell r="J121">
            <v>0</v>
          </cell>
          <cell r="K121">
            <v>0</v>
          </cell>
          <cell r="L121">
            <v>-8745986.3000000007</v>
          </cell>
          <cell r="M121">
            <v>-8745986.3000000007</v>
          </cell>
        </row>
        <row r="122">
          <cell r="C122">
            <v>31002</v>
          </cell>
          <cell r="D122" t="str">
            <v xml:space="preserve">             31002  Accrued - OMSA Capex</v>
          </cell>
          <cell r="E122">
            <v>-24120210.280000001</v>
          </cell>
          <cell r="F122">
            <v>0</v>
          </cell>
          <cell r="G122">
            <v>0</v>
          </cell>
          <cell r="H122">
            <v>0</v>
          </cell>
          <cell r="I122">
            <v>-24120210.280000001</v>
          </cell>
          <cell r="J122">
            <v>0</v>
          </cell>
          <cell r="K122">
            <v>0</v>
          </cell>
          <cell r="L122">
            <v>-24120210.280000001</v>
          </cell>
          <cell r="M122">
            <v>-24120210.280000001</v>
          </cell>
        </row>
        <row r="123">
          <cell r="C123">
            <v>31007</v>
          </cell>
          <cell r="D123" t="str">
            <v xml:space="preserve">             31007  Accrued - IT Capex</v>
          </cell>
          <cell r="E123">
            <v>-3309251.88</v>
          </cell>
          <cell r="F123">
            <v>0</v>
          </cell>
          <cell r="G123">
            <v>0</v>
          </cell>
          <cell r="H123">
            <v>0</v>
          </cell>
          <cell r="I123">
            <v>-3309251.88</v>
          </cell>
          <cell r="J123">
            <v>0</v>
          </cell>
          <cell r="K123">
            <v>0</v>
          </cell>
          <cell r="L123">
            <v>-3309251.88</v>
          </cell>
          <cell r="M123">
            <v>-3309251.88</v>
          </cell>
        </row>
        <row r="124">
          <cell r="C124" t="str">
            <v>*******      Accru</v>
          </cell>
          <cell r="D124" t="str">
            <v>*******      Accrued Expenses</v>
          </cell>
          <cell r="E124">
            <v>-73557959.579999998</v>
          </cell>
          <cell r="F124">
            <v>0</v>
          </cell>
          <cell r="G124">
            <v>0</v>
          </cell>
          <cell r="H124">
            <v>0</v>
          </cell>
          <cell r="I124">
            <v>-73557959.579999998</v>
          </cell>
          <cell r="J124">
            <v>0</v>
          </cell>
          <cell r="K124">
            <v>0</v>
          </cell>
          <cell r="L124">
            <v>-73557959.579999998</v>
          </cell>
          <cell r="M124">
            <v>0</v>
          </cell>
        </row>
        <row r="125">
          <cell r="C125">
            <v>30230</v>
          </cell>
          <cell r="D125" t="str">
            <v xml:space="preserve">             30230  Trust Fund Supply Contributions</v>
          </cell>
          <cell r="E125">
            <v>-4206126.7300000004</v>
          </cell>
          <cell r="F125">
            <v>0</v>
          </cell>
          <cell r="G125">
            <v>0</v>
          </cell>
          <cell r="H125">
            <v>0</v>
          </cell>
          <cell r="I125">
            <v>-4206126.7300000004</v>
          </cell>
          <cell r="J125">
            <v>0</v>
          </cell>
          <cell r="K125">
            <v>0</v>
          </cell>
          <cell r="L125">
            <v>-4206126.7300000004</v>
          </cell>
          <cell r="M125">
            <v>-4206126.7300000004</v>
          </cell>
        </row>
        <row r="126">
          <cell r="C126">
            <v>33000</v>
          </cell>
          <cell r="D126" t="str">
            <v xml:space="preserve">             33000  Deferred Income / Receipts in Advance</v>
          </cell>
          <cell r="E126">
            <v>-1929221.77</v>
          </cell>
          <cell r="F126">
            <v>0</v>
          </cell>
          <cell r="G126">
            <v>0</v>
          </cell>
          <cell r="H126">
            <v>0</v>
          </cell>
          <cell r="I126">
            <v>-1929221.77</v>
          </cell>
          <cell r="J126">
            <v>0</v>
          </cell>
          <cell r="K126">
            <v>0</v>
          </cell>
          <cell r="L126">
            <v>-1929221.77</v>
          </cell>
          <cell r="M126">
            <v>-1929221.77</v>
          </cell>
        </row>
        <row r="127">
          <cell r="C127" t="str">
            <v>*******      Reven</v>
          </cell>
          <cell r="D127" t="str">
            <v>*******      Revenue in Advance</v>
          </cell>
          <cell r="E127">
            <v>-6135348.5</v>
          </cell>
          <cell r="F127">
            <v>0</v>
          </cell>
          <cell r="G127">
            <v>0</v>
          </cell>
          <cell r="H127">
            <v>0</v>
          </cell>
          <cell r="I127">
            <v>-6135348.5</v>
          </cell>
          <cell r="J127">
            <v>0</v>
          </cell>
          <cell r="K127">
            <v>0</v>
          </cell>
          <cell r="L127">
            <v>-6135348.5</v>
          </cell>
          <cell r="M127">
            <v>0</v>
          </cell>
        </row>
        <row r="128">
          <cell r="C128" t="str">
            <v>********     Payab</v>
          </cell>
          <cell r="D128" t="str">
            <v>********     Payables</v>
          </cell>
          <cell r="E128">
            <v>-97142332.230000004</v>
          </cell>
          <cell r="F128">
            <v>0</v>
          </cell>
          <cell r="G128">
            <v>-78581379.629999995</v>
          </cell>
          <cell r="H128">
            <v>-82152320.810000002</v>
          </cell>
          <cell r="I128">
            <v>-257876032.69999999</v>
          </cell>
          <cell r="J128">
            <v>160733693.40000001</v>
          </cell>
          <cell r="K128">
            <v>0</v>
          </cell>
          <cell r="L128">
            <v>-97142339.230000004</v>
          </cell>
          <cell r="M128">
            <v>0</v>
          </cell>
        </row>
        <row r="129">
          <cell r="C129">
            <v>31020</v>
          </cell>
          <cell r="D129" t="str">
            <v xml:space="preserve">             31020  Accrued Fees and Charges (AUD)</v>
          </cell>
          <cell r="E129">
            <v>-121601.51</v>
          </cell>
          <cell r="F129">
            <v>0</v>
          </cell>
          <cell r="G129">
            <v>0</v>
          </cell>
          <cell r="H129">
            <v>0</v>
          </cell>
          <cell r="I129">
            <v>-121601.51</v>
          </cell>
          <cell r="J129">
            <v>0</v>
          </cell>
          <cell r="K129">
            <v>0</v>
          </cell>
          <cell r="L129">
            <v>-121601.51</v>
          </cell>
          <cell r="M129">
            <v>-121601.51</v>
          </cell>
        </row>
        <row r="130">
          <cell r="C130">
            <v>31115</v>
          </cell>
          <cell r="D130" t="str">
            <v xml:space="preserve">             31115  Accrued Loan Admin Fee</v>
          </cell>
          <cell r="E130">
            <v>-61281.51</v>
          </cell>
          <cell r="F130">
            <v>0</v>
          </cell>
          <cell r="G130">
            <v>0</v>
          </cell>
          <cell r="H130">
            <v>0</v>
          </cell>
          <cell r="I130">
            <v>-61281.51</v>
          </cell>
          <cell r="J130">
            <v>0</v>
          </cell>
          <cell r="K130">
            <v>0</v>
          </cell>
          <cell r="L130">
            <v>-61281.51</v>
          </cell>
          <cell r="M130">
            <v>-61281.51</v>
          </cell>
        </row>
        <row r="131">
          <cell r="C131" t="str">
            <v>********     Accru</v>
          </cell>
          <cell r="D131" t="str">
            <v>********     Accrued Finance Costs</v>
          </cell>
          <cell r="E131">
            <v>-182883.02</v>
          </cell>
          <cell r="F131">
            <v>0</v>
          </cell>
          <cell r="G131">
            <v>0</v>
          </cell>
          <cell r="H131">
            <v>0</v>
          </cell>
          <cell r="I131">
            <v>-182883.02</v>
          </cell>
          <cell r="J131">
            <v>0</v>
          </cell>
          <cell r="K131">
            <v>0</v>
          </cell>
          <cell r="L131">
            <v>-182883.02</v>
          </cell>
          <cell r="M131">
            <v>0</v>
          </cell>
        </row>
        <row r="132">
          <cell r="C132">
            <v>11111</v>
          </cell>
          <cell r="D132" t="str">
            <v xml:space="preserve">             11111  Accrued Interest Income Receivable</v>
          </cell>
          <cell r="E132">
            <v>3747408.53</v>
          </cell>
          <cell r="F132">
            <v>0</v>
          </cell>
          <cell r="G132">
            <v>0</v>
          </cell>
          <cell r="H132">
            <v>0</v>
          </cell>
          <cell r="I132">
            <v>3747408.53</v>
          </cell>
          <cell r="J132">
            <v>0</v>
          </cell>
          <cell r="K132">
            <v>0</v>
          </cell>
          <cell r="L132">
            <v>3747408.53</v>
          </cell>
          <cell r="M132">
            <v>3747408.53</v>
          </cell>
        </row>
        <row r="133">
          <cell r="C133">
            <v>31110</v>
          </cell>
          <cell r="D133" t="str">
            <v xml:space="preserve">             31110  Accrued Interest - USD Bonds / Notes</v>
          </cell>
          <cell r="E133">
            <v>-3625807</v>
          </cell>
          <cell r="F133">
            <v>0</v>
          </cell>
          <cell r="G133">
            <v>0</v>
          </cell>
          <cell r="H133">
            <v>0</v>
          </cell>
          <cell r="I133">
            <v>-3625807</v>
          </cell>
          <cell r="J133">
            <v>0</v>
          </cell>
          <cell r="K133">
            <v>0</v>
          </cell>
          <cell r="L133">
            <v>-3625807</v>
          </cell>
          <cell r="M133">
            <v>-3625807</v>
          </cell>
        </row>
        <row r="134">
          <cell r="C134">
            <v>31125</v>
          </cell>
          <cell r="D134" t="str">
            <v xml:space="preserve">             31125  Accrued Interest - Net Interest Rate Swa</v>
          </cell>
          <cell r="E134">
            <v>-8751646.8399999999</v>
          </cell>
          <cell r="F134">
            <v>0</v>
          </cell>
          <cell r="G134">
            <v>0</v>
          </cell>
          <cell r="H134">
            <v>0</v>
          </cell>
          <cell r="I134">
            <v>-8751646.8399999999</v>
          </cell>
          <cell r="J134">
            <v>0</v>
          </cell>
          <cell r="K134">
            <v>0</v>
          </cell>
          <cell r="L134">
            <v>-8751646.8399999999</v>
          </cell>
          <cell r="M134">
            <v>-8751646.8399999999</v>
          </cell>
        </row>
        <row r="135">
          <cell r="C135">
            <v>31130</v>
          </cell>
          <cell r="D135" t="str">
            <v xml:space="preserve">             31130  Accrued Interest - Debt Facility Current</v>
          </cell>
          <cell r="E135">
            <v>-5751403.7000000002</v>
          </cell>
          <cell r="F135">
            <v>0</v>
          </cell>
          <cell r="G135">
            <v>0</v>
          </cell>
          <cell r="H135">
            <v>0</v>
          </cell>
          <cell r="I135">
            <v>-5751403.7000000002</v>
          </cell>
          <cell r="J135">
            <v>0</v>
          </cell>
          <cell r="K135">
            <v>0</v>
          </cell>
          <cell r="L135">
            <v>-5751403.7000000002</v>
          </cell>
          <cell r="M135">
            <v>-5751403.7000000002</v>
          </cell>
        </row>
        <row r="136">
          <cell r="C136">
            <v>31135</v>
          </cell>
          <cell r="D136" t="str">
            <v xml:space="preserve">             31135  Accrued Interest - Cross Currency Swap</v>
          </cell>
          <cell r="E136">
            <v>-3053868.21</v>
          </cell>
          <cell r="F136">
            <v>0</v>
          </cell>
          <cell r="G136">
            <v>0</v>
          </cell>
          <cell r="H136">
            <v>0</v>
          </cell>
          <cell r="I136">
            <v>-3053868.21</v>
          </cell>
          <cell r="J136">
            <v>0</v>
          </cell>
          <cell r="K136">
            <v>0</v>
          </cell>
          <cell r="L136">
            <v>-3053868.21</v>
          </cell>
          <cell r="M136">
            <v>-3053868.21</v>
          </cell>
        </row>
        <row r="137">
          <cell r="C137">
            <v>31155</v>
          </cell>
          <cell r="D137" t="str">
            <v xml:space="preserve">             31155  Accrued Interest - Notes</v>
          </cell>
          <cell r="E137">
            <v>-6478372.9100000001</v>
          </cell>
          <cell r="F137">
            <v>0</v>
          </cell>
          <cell r="G137">
            <v>0</v>
          </cell>
          <cell r="H137">
            <v>0</v>
          </cell>
          <cell r="I137">
            <v>-6478372.9100000001</v>
          </cell>
          <cell r="J137">
            <v>0</v>
          </cell>
          <cell r="K137">
            <v>0</v>
          </cell>
          <cell r="L137">
            <v>-6478372.9100000001</v>
          </cell>
          <cell r="M137">
            <v>-6478372.9100000001</v>
          </cell>
        </row>
        <row r="138">
          <cell r="C138" t="str">
            <v>********     Accru</v>
          </cell>
          <cell r="D138" t="str">
            <v>********     Accrued Interest - Senior Debt</v>
          </cell>
          <cell r="E138">
            <v>-23913690.129999999</v>
          </cell>
          <cell r="F138">
            <v>0</v>
          </cell>
          <cell r="G138">
            <v>0</v>
          </cell>
          <cell r="H138">
            <v>0</v>
          </cell>
          <cell r="I138">
            <v>-23913690.129999999</v>
          </cell>
          <cell r="J138">
            <v>0</v>
          </cell>
          <cell r="K138">
            <v>0</v>
          </cell>
          <cell r="L138">
            <v>-23913690.129999999</v>
          </cell>
          <cell r="M138">
            <v>0</v>
          </cell>
        </row>
        <row r="139">
          <cell r="C139">
            <v>30111</v>
          </cell>
          <cell r="D139" t="str">
            <v xml:space="preserve">             30111  Senior Debt Current</v>
          </cell>
          <cell r="E139">
            <v>-500000000</v>
          </cell>
          <cell r="F139">
            <v>0</v>
          </cell>
          <cell r="G139">
            <v>0</v>
          </cell>
          <cell r="H139">
            <v>0</v>
          </cell>
          <cell r="I139">
            <v>-500000000</v>
          </cell>
          <cell r="J139">
            <v>0</v>
          </cell>
          <cell r="K139">
            <v>0</v>
          </cell>
          <cell r="L139">
            <v>-500000000</v>
          </cell>
          <cell r="M139">
            <v>-500000000</v>
          </cell>
        </row>
        <row r="140">
          <cell r="C140">
            <v>30114</v>
          </cell>
          <cell r="D140" t="str">
            <v xml:space="preserve">             30114  US Debt Current</v>
          </cell>
          <cell r="E140">
            <v>-77041602.459999993</v>
          </cell>
          <cell r="F140">
            <v>0</v>
          </cell>
          <cell r="G140">
            <v>0</v>
          </cell>
          <cell r="H140">
            <v>0</v>
          </cell>
          <cell r="I140">
            <v>-77041602.459999993</v>
          </cell>
          <cell r="J140">
            <v>0</v>
          </cell>
          <cell r="K140">
            <v>0</v>
          </cell>
          <cell r="L140">
            <v>-77041602.459999993</v>
          </cell>
          <cell r="M140">
            <v>-77041602.459999993</v>
          </cell>
        </row>
        <row r="141">
          <cell r="C141" t="str">
            <v>********     Senio</v>
          </cell>
          <cell r="D141" t="str">
            <v>********     Senior Debt Current</v>
          </cell>
          <cell r="E141">
            <v>-577041602.5</v>
          </cell>
          <cell r="F141">
            <v>0</v>
          </cell>
          <cell r="G141">
            <v>0</v>
          </cell>
          <cell r="H141">
            <v>0</v>
          </cell>
          <cell r="I141">
            <v>-577041602.5</v>
          </cell>
          <cell r="J141">
            <v>0</v>
          </cell>
          <cell r="K141">
            <v>0</v>
          </cell>
          <cell r="L141">
            <v>-577041602.5</v>
          </cell>
          <cell r="M141">
            <v>0</v>
          </cell>
        </row>
        <row r="142">
          <cell r="C142">
            <v>30112</v>
          </cell>
          <cell r="D142" t="str">
            <v xml:space="preserve">             30112  FV Valuation Current Current</v>
          </cell>
          <cell r="E142">
            <v>-1561497.17</v>
          </cell>
          <cell r="F142">
            <v>0</v>
          </cell>
          <cell r="G142">
            <v>0</v>
          </cell>
          <cell r="H142">
            <v>0</v>
          </cell>
          <cell r="I142">
            <v>-1561497.17</v>
          </cell>
          <cell r="J142">
            <v>0</v>
          </cell>
          <cell r="K142">
            <v>0</v>
          </cell>
          <cell r="L142">
            <v>-1561497.17</v>
          </cell>
          <cell r="M142">
            <v>-1561497.17</v>
          </cell>
        </row>
        <row r="143">
          <cell r="C143" t="str">
            <v>********     Less:</v>
          </cell>
          <cell r="D143" t="str">
            <v>********     Less: FV Valuation Current</v>
          </cell>
          <cell r="E143">
            <v>-1561497.17</v>
          </cell>
          <cell r="F143">
            <v>0</v>
          </cell>
          <cell r="G143">
            <v>0</v>
          </cell>
          <cell r="H143">
            <v>0</v>
          </cell>
          <cell r="I143">
            <v>-1561497.17</v>
          </cell>
          <cell r="J143">
            <v>0</v>
          </cell>
          <cell r="K143">
            <v>0</v>
          </cell>
          <cell r="L143">
            <v>-1561497.17</v>
          </cell>
          <cell r="M143">
            <v>0</v>
          </cell>
        </row>
        <row r="144">
          <cell r="C144">
            <v>30120</v>
          </cell>
          <cell r="D144" t="str">
            <v xml:space="preserve">             30120  Deferred Borrowing Costs - Current</v>
          </cell>
          <cell r="E144">
            <v>821452.06</v>
          </cell>
          <cell r="F144">
            <v>0</v>
          </cell>
          <cell r="G144">
            <v>0</v>
          </cell>
          <cell r="H144">
            <v>0</v>
          </cell>
          <cell r="I144">
            <v>821452.06</v>
          </cell>
          <cell r="J144">
            <v>0</v>
          </cell>
          <cell r="K144">
            <v>0</v>
          </cell>
          <cell r="L144">
            <v>821452.06</v>
          </cell>
          <cell r="M144">
            <v>821452.06</v>
          </cell>
        </row>
        <row r="145">
          <cell r="C145" t="str">
            <v>********     Debt</v>
          </cell>
          <cell r="D145" t="str">
            <v>********     Debt Costs Current</v>
          </cell>
          <cell r="E145">
            <v>821452.06</v>
          </cell>
          <cell r="F145">
            <v>0</v>
          </cell>
          <cell r="G145">
            <v>0</v>
          </cell>
          <cell r="H145">
            <v>0</v>
          </cell>
          <cell r="I145">
            <v>821452.06</v>
          </cell>
          <cell r="J145">
            <v>0</v>
          </cell>
          <cell r="K145">
            <v>0</v>
          </cell>
          <cell r="L145">
            <v>821452.06</v>
          </cell>
          <cell r="M145">
            <v>0</v>
          </cell>
        </row>
        <row r="146">
          <cell r="C146">
            <v>30115</v>
          </cell>
          <cell r="D146" t="str">
            <v xml:space="preserve">             30115  Eastern Loan Notes</v>
          </cell>
          <cell r="E146">
            <v>-50000000</v>
          </cell>
          <cell r="F146">
            <v>0</v>
          </cell>
          <cell r="G146">
            <v>0</v>
          </cell>
          <cell r="H146">
            <v>0</v>
          </cell>
          <cell r="I146">
            <v>-50000000</v>
          </cell>
          <cell r="J146">
            <v>0</v>
          </cell>
          <cell r="K146">
            <v>0</v>
          </cell>
          <cell r="L146">
            <v>-50000000</v>
          </cell>
          <cell r="M146">
            <v>-50000000</v>
          </cell>
        </row>
        <row r="147">
          <cell r="C147" t="str">
            <v>********     Capex</v>
          </cell>
          <cell r="D147" t="str">
            <v>********     Capex Facility Current</v>
          </cell>
          <cell r="E147">
            <v>-50000000</v>
          </cell>
          <cell r="F147">
            <v>0</v>
          </cell>
          <cell r="G147">
            <v>0</v>
          </cell>
          <cell r="H147">
            <v>0</v>
          </cell>
          <cell r="I147">
            <v>-50000000</v>
          </cell>
          <cell r="J147">
            <v>0</v>
          </cell>
          <cell r="K147">
            <v>0</v>
          </cell>
          <cell r="L147">
            <v>-50000000</v>
          </cell>
          <cell r="M147">
            <v>0</v>
          </cell>
        </row>
        <row r="148">
          <cell r="C148">
            <v>30110</v>
          </cell>
          <cell r="D148" t="str">
            <v xml:space="preserve">             30110  Debt Facility Current</v>
          </cell>
          <cell r="E148">
            <v>-45000000</v>
          </cell>
          <cell r="F148">
            <v>0</v>
          </cell>
          <cell r="G148">
            <v>0</v>
          </cell>
          <cell r="H148">
            <v>0</v>
          </cell>
          <cell r="I148">
            <v>-45000000</v>
          </cell>
          <cell r="J148">
            <v>0</v>
          </cell>
          <cell r="K148">
            <v>0</v>
          </cell>
          <cell r="L148">
            <v>-45000000</v>
          </cell>
          <cell r="M148">
            <v>-45000000</v>
          </cell>
        </row>
        <row r="149">
          <cell r="C149" t="str">
            <v>********     Worki</v>
          </cell>
          <cell r="D149" t="str">
            <v>********     Working Capital Facility</v>
          </cell>
          <cell r="E149">
            <v>-45000000</v>
          </cell>
          <cell r="F149">
            <v>0</v>
          </cell>
          <cell r="G149">
            <v>0</v>
          </cell>
          <cell r="H149">
            <v>0</v>
          </cell>
          <cell r="I149">
            <v>-45000000</v>
          </cell>
          <cell r="J149">
            <v>0</v>
          </cell>
          <cell r="K149">
            <v>0</v>
          </cell>
          <cell r="L149">
            <v>-45000000</v>
          </cell>
          <cell r="M149">
            <v>0</v>
          </cell>
        </row>
        <row r="150">
          <cell r="C150">
            <v>32120</v>
          </cell>
          <cell r="D150" t="str">
            <v xml:space="preserve">             32120  Provision for Income Tax Payable</v>
          </cell>
          <cell r="E150">
            <v>-3</v>
          </cell>
          <cell r="F150">
            <v>0</v>
          </cell>
          <cell r="G150">
            <v>0</v>
          </cell>
          <cell r="H150">
            <v>0</v>
          </cell>
          <cell r="I150">
            <v>-3</v>
          </cell>
          <cell r="J150">
            <v>0</v>
          </cell>
          <cell r="K150">
            <v>0</v>
          </cell>
          <cell r="L150">
            <v>-3</v>
          </cell>
          <cell r="M150">
            <v>-3</v>
          </cell>
        </row>
        <row r="151">
          <cell r="C151" t="str">
            <v>*******      Provi</v>
          </cell>
          <cell r="D151" t="str">
            <v>*******      Provisions for Income Tax Payable</v>
          </cell>
          <cell r="E151">
            <v>-3</v>
          </cell>
          <cell r="F151">
            <v>0</v>
          </cell>
          <cell r="G151">
            <v>0</v>
          </cell>
          <cell r="H151">
            <v>0</v>
          </cell>
          <cell r="I151">
            <v>-3</v>
          </cell>
          <cell r="J151">
            <v>0</v>
          </cell>
          <cell r="K151">
            <v>0</v>
          </cell>
          <cell r="L151">
            <v>-3</v>
          </cell>
          <cell r="M151">
            <v>0</v>
          </cell>
        </row>
        <row r="152">
          <cell r="C152">
            <v>32040</v>
          </cell>
          <cell r="D152" t="str">
            <v xml:space="preserve">             32040  Provision for WorkCover – Current</v>
          </cell>
          <cell r="E152">
            <v>-115484.38</v>
          </cell>
          <cell r="F152">
            <v>0</v>
          </cell>
          <cell r="G152">
            <v>0</v>
          </cell>
          <cell r="H152">
            <v>0</v>
          </cell>
          <cell r="I152">
            <v>-115484.38</v>
          </cell>
          <cell r="J152">
            <v>0</v>
          </cell>
          <cell r="K152">
            <v>0</v>
          </cell>
          <cell r="L152">
            <v>-115484.38</v>
          </cell>
          <cell r="M152">
            <v>-115484.38</v>
          </cell>
        </row>
        <row r="153">
          <cell r="C153">
            <v>32060</v>
          </cell>
          <cell r="D153" t="str">
            <v xml:space="preserve">             32060  Employee related provisions</v>
          </cell>
          <cell r="E153">
            <v>-4289556.74</v>
          </cell>
          <cell r="F153">
            <v>0</v>
          </cell>
          <cell r="G153">
            <v>0</v>
          </cell>
          <cell r="H153">
            <v>0</v>
          </cell>
          <cell r="I153">
            <v>-4289556.74</v>
          </cell>
          <cell r="J153">
            <v>0</v>
          </cell>
          <cell r="K153">
            <v>0</v>
          </cell>
          <cell r="L153">
            <v>-4289556.74</v>
          </cell>
          <cell r="M153">
            <v>-4289556.74</v>
          </cell>
        </row>
        <row r="154">
          <cell r="C154">
            <v>32100</v>
          </cell>
          <cell r="D154" t="str">
            <v xml:space="preserve">             32100  Other Current Provisions</v>
          </cell>
          <cell r="E154">
            <v>333.33</v>
          </cell>
          <cell r="F154">
            <v>0</v>
          </cell>
          <cell r="G154">
            <v>0</v>
          </cell>
          <cell r="H154">
            <v>0</v>
          </cell>
          <cell r="I154">
            <v>333.33</v>
          </cell>
          <cell r="J154">
            <v>0</v>
          </cell>
          <cell r="K154">
            <v>0</v>
          </cell>
          <cell r="L154">
            <v>333.33</v>
          </cell>
          <cell r="M154">
            <v>333.33</v>
          </cell>
        </row>
        <row r="155">
          <cell r="C155">
            <v>32130</v>
          </cell>
          <cell r="D155" t="str">
            <v xml:space="preserve">             32130  Environmental Provision Current</v>
          </cell>
          <cell r="E155">
            <v>-389996.26</v>
          </cell>
          <cell r="F155">
            <v>0</v>
          </cell>
          <cell r="G155">
            <v>0</v>
          </cell>
          <cell r="H155">
            <v>0</v>
          </cell>
          <cell r="I155">
            <v>-389996.26</v>
          </cell>
          <cell r="J155">
            <v>0</v>
          </cell>
          <cell r="K155">
            <v>0</v>
          </cell>
          <cell r="L155">
            <v>-389996.26</v>
          </cell>
          <cell r="M155">
            <v>-389996.26</v>
          </cell>
        </row>
        <row r="156">
          <cell r="C156" t="str">
            <v>*******      Provi</v>
          </cell>
          <cell r="D156" t="str">
            <v>*******      Provisions Other</v>
          </cell>
          <cell r="E156">
            <v>-4794704.05</v>
          </cell>
          <cell r="F156">
            <v>0</v>
          </cell>
          <cell r="G156">
            <v>0</v>
          </cell>
          <cell r="H156">
            <v>0</v>
          </cell>
          <cell r="I156">
            <v>-4794704.05</v>
          </cell>
          <cell r="J156">
            <v>0</v>
          </cell>
          <cell r="K156">
            <v>0</v>
          </cell>
          <cell r="L156">
            <v>-4794704.05</v>
          </cell>
          <cell r="M156">
            <v>0</v>
          </cell>
        </row>
        <row r="157">
          <cell r="C157" t="str">
            <v>********     Provi</v>
          </cell>
          <cell r="D157" t="str">
            <v>********     Provisions</v>
          </cell>
          <cell r="E157">
            <v>-4794707.05</v>
          </cell>
          <cell r="F157">
            <v>0</v>
          </cell>
          <cell r="G157">
            <v>0</v>
          </cell>
          <cell r="H157">
            <v>0</v>
          </cell>
          <cell r="I157">
            <v>-4794707.05</v>
          </cell>
          <cell r="J157">
            <v>0</v>
          </cell>
          <cell r="K157">
            <v>0</v>
          </cell>
          <cell r="L157">
            <v>-4794707.05</v>
          </cell>
          <cell r="M157">
            <v>0</v>
          </cell>
        </row>
        <row r="158">
          <cell r="C158">
            <v>31200</v>
          </cell>
          <cell r="D158" t="str">
            <v xml:space="preserve">             31200  Hedge Payable - Current</v>
          </cell>
          <cell r="E158">
            <v>-28313637.260000002</v>
          </cell>
          <cell r="F158">
            <v>0</v>
          </cell>
          <cell r="G158">
            <v>0</v>
          </cell>
          <cell r="H158">
            <v>0</v>
          </cell>
          <cell r="I158">
            <v>-28313637.260000002</v>
          </cell>
          <cell r="J158">
            <v>0</v>
          </cell>
          <cell r="K158">
            <v>0</v>
          </cell>
          <cell r="L158">
            <v>-28313637.260000002</v>
          </cell>
          <cell r="M158">
            <v>-28313637.260000002</v>
          </cell>
        </row>
        <row r="159">
          <cell r="C159">
            <v>31205</v>
          </cell>
          <cell r="D159" t="str">
            <v xml:space="preserve">             31205  Hedge Payable FX FEC - Cash Flow Hedge</v>
          </cell>
          <cell r="E159">
            <v>0</v>
          </cell>
          <cell r="F159">
            <v>0</v>
          </cell>
          <cell r="G159">
            <v>0</v>
          </cell>
          <cell r="H159">
            <v>0</v>
          </cell>
          <cell r="I159">
            <v>0</v>
          </cell>
          <cell r="J159">
            <v>0</v>
          </cell>
          <cell r="K159">
            <v>0</v>
          </cell>
          <cell r="L159">
            <v>0</v>
          </cell>
          <cell r="M159">
            <v>0</v>
          </cell>
        </row>
        <row r="160">
          <cell r="C160" t="str">
            <v>********     Deriv</v>
          </cell>
          <cell r="D160" t="str">
            <v>********     Derivatives Financial Instruments (CL)</v>
          </cell>
          <cell r="E160">
            <v>-28313637.260000002</v>
          </cell>
          <cell r="F160">
            <v>0</v>
          </cell>
          <cell r="G160">
            <v>0</v>
          </cell>
          <cell r="H160">
            <v>0</v>
          </cell>
          <cell r="I160">
            <v>-28313637.260000002</v>
          </cell>
          <cell r="J160">
            <v>0</v>
          </cell>
          <cell r="K160">
            <v>0</v>
          </cell>
          <cell r="L160">
            <v>-28313637.260000002</v>
          </cell>
          <cell r="M160">
            <v>0</v>
          </cell>
        </row>
        <row r="161">
          <cell r="C161" t="str">
            <v>*********    Curre</v>
          </cell>
          <cell r="D161" t="str">
            <v>*********    Current Liabilities</v>
          </cell>
          <cell r="E161">
            <v>-827128897.29999995</v>
          </cell>
          <cell r="F161">
            <v>0</v>
          </cell>
          <cell r="G161">
            <v>-78581379.629999995</v>
          </cell>
          <cell r="H161">
            <v>-82152320.810000002</v>
          </cell>
          <cell r="I161">
            <v>-987862597.70000005</v>
          </cell>
          <cell r="J161">
            <v>160733693.40000001</v>
          </cell>
          <cell r="K161">
            <v>0</v>
          </cell>
          <cell r="L161">
            <v>-827128904.29999995</v>
          </cell>
          <cell r="M161">
            <v>0</v>
          </cell>
        </row>
        <row r="162">
          <cell r="C162">
            <v>40000</v>
          </cell>
          <cell r="D162" t="str">
            <v xml:space="preserve">             40000  Long Term Debt Facility AUD</v>
          </cell>
          <cell r="E162">
            <v>-120000000</v>
          </cell>
          <cell r="F162">
            <v>0</v>
          </cell>
          <cell r="G162">
            <v>0</v>
          </cell>
          <cell r="H162">
            <v>0</v>
          </cell>
          <cell r="I162">
            <v>-120000000</v>
          </cell>
          <cell r="J162">
            <v>0</v>
          </cell>
          <cell r="K162">
            <v>0</v>
          </cell>
          <cell r="L162">
            <v>-120000000</v>
          </cell>
          <cell r="M162">
            <v>-120000000</v>
          </cell>
        </row>
        <row r="163">
          <cell r="C163">
            <v>40030</v>
          </cell>
          <cell r="D163" t="str">
            <v xml:space="preserve">             40030  Medium Term Notes - Non Current</v>
          </cell>
          <cell r="E163">
            <v>0</v>
          </cell>
          <cell r="F163">
            <v>0</v>
          </cell>
          <cell r="G163">
            <v>0</v>
          </cell>
          <cell r="H163">
            <v>0</v>
          </cell>
          <cell r="I163">
            <v>0</v>
          </cell>
          <cell r="J163">
            <v>0</v>
          </cell>
          <cell r="K163">
            <v>0</v>
          </cell>
          <cell r="L163">
            <v>0</v>
          </cell>
          <cell r="M163">
            <v>0</v>
          </cell>
        </row>
        <row r="164">
          <cell r="C164">
            <v>40040</v>
          </cell>
          <cell r="D164" t="str">
            <v xml:space="preserve">             40040  AUD Asian Debt - Non Current</v>
          </cell>
          <cell r="E164">
            <v>-400000000</v>
          </cell>
          <cell r="F164">
            <v>0</v>
          </cell>
          <cell r="G164">
            <v>0</v>
          </cell>
          <cell r="H164">
            <v>0</v>
          </cell>
          <cell r="I164">
            <v>-400000000</v>
          </cell>
          <cell r="J164">
            <v>0</v>
          </cell>
          <cell r="K164">
            <v>0</v>
          </cell>
          <cell r="L164">
            <v>-400000000</v>
          </cell>
          <cell r="M164">
            <v>-400000000</v>
          </cell>
        </row>
        <row r="165">
          <cell r="C165">
            <v>40035</v>
          </cell>
          <cell r="D165" t="str">
            <v xml:space="preserve">             40035  Fixed Rate Notes</v>
          </cell>
          <cell r="E165">
            <v>-264509435.69999999</v>
          </cell>
          <cell r="F165">
            <v>0</v>
          </cell>
          <cell r="G165">
            <v>0</v>
          </cell>
          <cell r="H165">
            <v>0</v>
          </cell>
          <cell r="I165">
            <v>-264509435.69999999</v>
          </cell>
          <cell r="J165">
            <v>0</v>
          </cell>
          <cell r="K165">
            <v>0</v>
          </cell>
          <cell r="L165">
            <v>-264509435.69999999</v>
          </cell>
          <cell r="M165">
            <v>-264509435.69</v>
          </cell>
        </row>
        <row r="166">
          <cell r="C166">
            <v>40045</v>
          </cell>
          <cell r="D166" t="str">
            <v xml:space="preserve">             40045  Note Issue - Drawdown USD</v>
          </cell>
          <cell r="E166">
            <v>-681046536</v>
          </cell>
          <cell r="F166">
            <v>0</v>
          </cell>
          <cell r="G166">
            <v>0</v>
          </cell>
          <cell r="H166">
            <v>0</v>
          </cell>
          <cell r="I166">
            <v>-681046536</v>
          </cell>
          <cell r="J166">
            <v>0</v>
          </cell>
          <cell r="K166">
            <v>0</v>
          </cell>
          <cell r="L166">
            <v>-681046536</v>
          </cell>
          <cell r="M166">
            <v>-681046536.03999996</v>
          </cell>
        </row>
        <row r="167">
          <cell r="C167" t="str">
            <v>********     Senio</v>
          </cell>
          <cell r="D167" t="str">
            <v>********     Senior Debt (NCL)</v>
          </cell>
          <cell r="E167">
            <v>-1465555972</v>
          </cell>
          <cell r="F167">
            <v>0</v>
          </cell>
          <cell r="G167">
            <v>0</v>
          </cell>
          <cell r="H167">
            <v>0</v>
          </cell>
          <cell r="I167">
            <v>-1465555972</v>
          </cell>
          <cell r="J167">
            <v>0</v>
          </cell>
          <cell r="K167">
            <v>0</v>
          </cell>
          <cell r="L167">
            <v>-1465555972</v>
          </cell>
          <cell r="M167">
            <v>0</v>
          </cell>
        </row>
        <row r="168">
          <cell r="C168">
            <v>40090</v>
          </cell>
          <cell r="D168" t="str">
            <v xml:space="preserve">             40090  FV Valuation Non Current</v>
          </cell>
          <cell r="E168">
            <v>30466407.170000002</v>
          </cell>
          <cell r="F168">
            <v>0</v>
          </cell>
          <cell r="G168">
            <v>0</v>
          </cell>
          <cell r="H168">
            <v>0</v>
          </cell>
          <cell r="I168">
            <v>30466407.170000002</v>
          </cell>
          <cell r="J168">
            <v>0</v>
          </cell>
          <cell r="K168">
            <v>0</v>
          </cell>
          <cell r="L168">
            <v>30466407.170000002</v>
          </cell>
          <cell r="M168">
            <v>30466407.170000002</v>
          </cell>
        </row>
        <row r="169">
          <cell r="C169" t="str">
            <v>********     Less:</v>
          </cell>
          <cell r="D169" t="str">
            <v>********     Less: FV Valuation</v>
          </cell>
          <cell r="E169">
            <v>30466407.170000002</v>
          </cell>
          <cell r="F169">
            <v>0</v>
          </cell>
          <cell r="G169">
            <v>0</v>
          </cell>
          <cell r="H169">
            <v>0</v>
          </cell>
          <cell r="I169">
            <v>30466407.170000002</v>
          </cell>
          <cell r="J169">
            <v>0</v>
          </cell>
          <cell r="K169">
            <v>0</v>
          </cell>
          <cell r="L169">
            <v>30466407.170000002</v>
          </cell>
          <cell r="M169">
            <v>0</v>
          </cell>
        </row>
        <row r="170">
          <cell r="C170">
            <v>40100</v>
          </cell>
          <cell r="D170" t="str">
            <v xml:space="preserve">             40100  Deferred Borrowing Costs - Non Current</v>
          </cell>
          <cell r="E170">
            <v>6934438.1600000001</v>
          </cell>
          <cell r="F170">
            <v>0</v>
          </cell>
          <cell r="G170">
            <v>0</v>
          </cell>
          <cell r="H170">
            <v>0</v>
          </cell>
          <cell r="I170">
            <v>6934438.1600000001</v>
          </cell>
          <cell r="J170">
            <v>0</v>
          </cell>
          <cell r="K170">
            <v>0</v>
          </cell>
          <cell r="L170">
            <v>6934438.1600000001</v>
          </cell>
          <cell r="M170">
            <v>6934438.1600000001</v>
          </cell>
        </row>
        <row r="171">
          <cell r="C171" t="str">
            <v>********     Debt</v>
          </cell>
          <cell r="D171" t="str">
            <v>********     Debt Costs</v>
          </cell>
          <cell r="E171">
            <v>6934438.1600000001</v>
          </cell>
          <cell r="F171">
            <v>0</v>
          </cell>
          <cell r="G171">
            <v>0</v>
          </cell>
          <cell r="H171">
            <v>0</v>
          </cell>
          <cell r="I171">
            <v>6934438.1600000001</v>
          </cell>
          <cell r="J171">
            <v>0</v>
          </cell>
          <cell r="K171">
            <v>0</v>
          </cell>
          <cell r="L171">
            <v>6934438.1600000001</v>
          </cell>
          <cell r="M171">
            <v>0</v>
          </cell>
        </row>
        <row r="172">
          <cell r="C172">
            <v>42110</v>
          </cell>
          <cell r="D172" t="str">
            <v xml:space="preserve">             42110  Hedge Payable - Non Current</v>
          </cell>
          <cell r="E172">
            <v>-80680954.599999994</v>
          </cell>
          <cell r="F172">
            <v>0</v>
          </cell>
          <cell r="G172">
            <v>0</v>
          </cell>
          <cell r="H172">
            <v>0</v>
          </cell>
          <cell r="I172">
            <v>-80680954.599999994</v>
          </cell>
          <cell r="J172">
            <v>0</v>
          </cell>
          <cell r="K172">
            <v>0</v>
          </cell>
          <cell r="L172">
            <v>-80680954.599999994</v>
          </cell>
          <cell r="M172">
            <v>-80680954.599999994</v>
          </cell>
        </row>
        <row r="173">
          <cell r="C173" t="str">
            <v>********     Deriv</v>
          </cell>
          <cell r="D173" t="str">
            <v>********     Derivatives Financial Instruments (NCL)</v>
          </cell>
          <cell r="E173">
            <v>-80680954.599999994</v>
          </cell>
          <cell r="F173">
            <v>0</v>
          </cell>
          <cell r="G173">
            <v>0</v>
          </cell>
          <cell r="H173">
            <v>0</v>
          </cell>
          <cell r="I173">
            <v>-80680954.599999994</v>
          </cell>
          <cell r="J173">
            <v>0</v>
          </cell>
          <cell r="K173">
            <v>0</v>
          </cell>
          <cell r="L173">
            <v>-80680954.599999994</v>
          </cell>
          <cell r="M173">
            <v>0</v>
          </cell>
        </row>
        <row r="174">
          <cell r="C174">
            <v>40080</v>
          </cell>
          <cell r="D174" t="str">
            <v xml:space="preserve">             40080  Capital Growth Facilities</v>
          </cell>
          <cell r="E174">
            <v>0</v>
          </cell>
          <cell r="F174">
            <v>0</v>
          </cell>
          <cell r="G174">
            <v>0</v>
          </cell>
          <cell r="H174">
            <v>0</v>
          </cell>
          <cell r="I174">
            <v>0</v>
          </cell>
          <cell r="J174">
            <v>0</v>
          </cell>
          <cell r="K174">
            <v>0</v>
          </cell>
          <cell r="L174">
            <v>0</v>
          </cell>
          <cell r="M174">
            <v>0</v>
          </cell>
        </row>
        <row r="175">
          <cell r="C175" t="str">
            <v>********     Capex</v>
          </cell>
          <cell r="D175" t="str">
            <v>********     Capex Facility</v>
          </cell>
          <cell r="E175">
            <v>0</v>
          </cell>
          <cell r="F175">
            <v>0</v>
          </cell>
          <cell r="G175">
            <v>0</v>
          </cell>
          <cell r="H175">
            <v>0</v>
          </cell>
          <cell r="I175">
            <v>0</v>
          </cell>
          <cell r="J175">
            <v>0</v>
          </cell>
          <cell r="K175">
            <v>0</v>
          </cell>
          <cell r="L175">
            <v>0</v>
          </cell>
          <cell r="M175">
            <v>0</v>
          </cell>
        </row>
        <row r="176">
          <cell r="C176">
            <v>41120</v>
          </cell>
          <cell r="D176" t="str">
            <v xml:space="preserve">             41120  Environmental Provision (Non-current)</v>
          </cell>
          <cell r="E176">
            <v>-2878309.5</v>
          </cell>
          <cell r="F176">
            <v>0</v>
          </cell>
          <cell r="G176">
            <v>0</v>
          </cell>
          <cell r="H176">
            <v>0</v>
          </cell>
          <cell r="I176">
            <v>-2878309.5</v>
          </cell>
          <cell r="J176">
            <v>0</v>
          </cell>
          <cell r="K176">
            <v>0</v>
          </cell>
          <cell r="L176">
            <v>-2878309.5</v>
          </cell>
          <cell r="M176">
            <v>-2878309.5</v>
          </cell>
        </row>
        <row r="177">
          <cell r="C177" t="str">
            <v>*******      Provi</v>
          </cell>
          <cell r="D177" t="str">
            <v>*******      Provisions Other - Non Current</v>
          </cell>
          <cell r="E177">
            <v>-2878309.5</v>
          </cell>
          <cell r="F177">
            <v>0</v>
          </cell>
          <cell r="G177">
            <v>0</v>
          </cell>
          <cell r="H177">
            <v>0</v>
          </cell>
          <cell r="I177">
            <v>-2878309.5</v>
          </cell>
          <cell r="J177">
            <v>0</v>
          </cell>
          <cell r="K177">
            <v>0</v>
          </cell>
          <cell r="L177">
            <v>-2878309.5</v>
          </cell>
          <cell r="M177">
            <v>0</v>
          </cell>
        </row>
        <row r="178">
          <cell r="C178" t="str">
            <v>********     Provi</v>
          </cell>
          <cell r="D178" t="str">
            <v>********     Provisions - Non Current</v>
          </cell>
          <cell r="E178">
            <v>-2878309.5</v>
          </cell>
          <cell r="F178">
            <v>0</v>
          </cell>
          <cell r="G178">
            <v>0</v>
          </cell>
          <cell r="H178">
            <v>0</v>
          </cell>
          <cell r="I178">
            <v>-2878309.5</v>
          </cell>
          <cell r="J178">
            <v>0</v>
          </cell>
          <cell r="K178">
            <v>0</v>
          </cell>
          <cell r="L178">
            <v>-2878309.5</v>
          </cell>
          <cell r="M178">
            <v>0</v>
          </cell>
        </row>
        <row r="179">
          <cell r="C179">
            <v>41200</v>
          </cell>
          <cell r="D179" t="str">
            <v xml:space="preserve">             41200  Deferred Tax Liability</v>
          </cell>
          <cell r="E179">
            <v>-94550972.950000003</v>
          </cell>
          <cell r="F179">
            <v>0</v>
          </cell>
          <cell r="G179">
            <v>0</v>
          </cell>
          <cell r="H179">
            <v>0</v>
          </cell>
          <cell r="I179">
            <v>-94550972.950000003</v>
          </cell>
          <cell r="J179">
            <v>0</v>
          </cell>
          <cell r="K179">
            <v>0</v>
          </cell>
          <cell r="L179">
            <v>-94550972.950000003</v>
          </cell>
          <cell r="M179">
            <v>-94550972.950000003</v>
          </cell>
        </row>
        <row r="180">
          <cell r="C180" t="str">
            <v>********     Defer</v>
          </cell>
          <cell r="D180" t="str">
            <v>********     Deferred Tax Liabilities</v>
          </cell>
          <cell r="E180">
            <v>-94550972.950000003</v>
          </cell>
          <cell r="F180">
            <v>0</v>
          </cell>
          <cell r="G180">
            <v>0</v>
          </cell>
          <cell r="H180">
            <v>0</v>
          </cell>
          <cell r="I180">
            <v>-94550972.950000003</v>
          </cell>
          <cell r="J180">
            <v>0</v>
          </cell>
          <cell r="K180">
            <v>0</v>
          </cell>
          <cell r="L180">
            <v>-94550972.950000003</v>
          </cell>
          <cell r="M180">
            <v>0</v>
          </cell>
        </row>
        <row r="181">
          <cell r="C181">
            <v>42190</v>
          </cell>
          <cell r="D181" t="str">
            <v xml:space="preserve">             42190  Inter System Clearing</v>
          </cell>
          <cell r="E181">
            <v>0</v>
          </cell>
          <cell r="F181">
            <v>0</v>
          </cell>
          <cell r="G181">
            <v>0</v>
          </cell>
          <cell r="H181">
            <v>0</v>
          </cell>
          <cell r="I181">
            <v>0</v>
          </cell>
          <cell r="J181">
            <v>0</v>
          </cell>
          <cell r="K181">
            <v>0</v>
          </cell>
          <cell r="L181">
            <v>0</v>
          </cell>
          <cell r="M181">
            <v>0</v>
          </cell>
        </row>
        <row r="182">
          <cell r="C182" t="str">
            <v>*******      Inter</v>
          </cell>
          <cell r="D182" t="str">
            <v>*******      Inter system Clearing</v>
          </cell>
          <cell r="E182">
            <v>0</v>
          </cell>
          <cell r="F182">
            <v>0</v>
          </cell>
          <cell r="G182">
            <v>0</v>
          </cell>
          <cell r="H182">
            <v>0</v>
          </cell>
          <cell r="I182">
            <v>0</v>
          </cell>
          <cell r="J182">
            <v>0</v>
          </cell>
          <cell r="K182">
            <v>0</v>
          </cell>
          <cell r="L182">
            <v>0</v>
          </cell>
          <cell r="M182">
            <v>0</v>
          </cell>
        </row>
        <row r="183">
          <cell r="C183">
            <v>40300</v>
          </cell>
          <cell r="D183" t="str">
            <v xml:space="preserve">             40300  Loans Payable - Intra Group</v>
          </cell>
          <cell r="E183">
            <v>369138370.89999998</v>
          </cell>
          <cell r="F183">
            <v>-1812.59</v>
          </cell>
          <cell r="G183">
            <v>-109382642.8</v>
          </cell>
          <cell r="H183">
            <v>-42245962.079999998</v>
          </cell>
          <cell r="I183">
            <v>217507953.40000001</v>
          </cell>
          <cell r="J183">
            <v>151149598.5</v>
          </cell>
          <cell r="K183">
            <v>0</v>
          </cell>
          <cell r="L183">
            <v>368657551.89999998</v>
          </cell>
          <cell r="M183">
            <v>-263471867</v>
          </cell>
        </row>
        <row r="184">
          <cell r="C184" t="str">
            <v>*******      Payab</v>
          </cell>
          <cell r="D184" t="str">
            <v>*******      Payables NC Intra Group</v>
          </cell>
          <cell r="E184">
            <v>369138370.89999998</v>
          </cell>
          <cell r="F184">
            <v>-1812.59</v>
          </cell>
          <cell r="G184">
            <v>-109382642.8</v>
          </cell>
          <cell r="H184">
            <v>-42245962.079999998</v>
          </cell>
          <cell r="I184">
            <v>217507953.40000001</v>
          </cell>
          <cell r="J184">
            <v>151149598.5</v>
          </cell>
          <cell r="K184">
            <v>0</v>
          </cell>
          <cell r="L184">
            <v>368657551.89999998</v>
          </cell>
          <cell r="M184">
            <v>0</v>
          </cell>
        </row>
        <row r="185">
          <cell r="C185" t="str">
            <v>********     Other</v>
          </cell>
          <cell r="D185" t="str">
            <v>********     Other (NCL)</v>
          </cell>
          <cell r="E185">
            <v>369138370.89999998</v>
          </cell>
          <cell r="F185">
            <v>-1812.59</v>
          </cell>
          <cell r="G185">
            <v>-109382642.8</v>
          </cell>
          <cell r="H185">
            <v>-42245962.079999998</v>
          </cell>
          <cell r="I185">
            <v>217507953.40000001</v>
          </cell>
          <cell r="J185">
            <v>151149598.5</v>
          </cell>
          <cell r="K185">
            <v>0</v>
          </cell>
          <cell r="L185">
            <v>368657551.89999998</v>
          </cell>
          <cell r="M185">
            <v>0</v>
          </cell>
        </row>
        <row r="186">
          <cell r="C186" t="str">
            <v>*********    Non-C</v>
          </cell>
          <cell r="D186" t="str">
            <v>*********    Non-Current Liabilities</v>
          </cell>
          <cell r="E186">
            <v>-1237126993</v>
          </cell>
          <cell r="F186">
            <v>-1812.59</v>
          </cell>
          <cell r="G186">
            <v>-109382642.8</v>
          </cell>
          <cell r="H186">
            <v>-42245962.079999998</v>
          </cell>
          <cell r="I186">
            <v>-1388757410</v>
          </cell>
          <cell r="J186">
            <v>151149598.5</v>
          </cell>
          <cell r="K186">
            <v>0</v>
          </cell>
          <cell r="L186">
            <v>-1237607812</v>
          </cell>
          <cell r="M186">
            <v>0</v>
          </cell>
        </row>
        <row r="187">
          <cell r="C187" t="str">
            <v>**********   Liabi</v>
          </cell>
          <cell r="D187" t="str">
            <v>**********   Liabilities</v>
          </cell>
          <cell r="E187">
            <v>-2064255890</v>
          </cell>
          <cell r="F187">
            <v>-1812.59</v>
          </cell>
          <cell r="G187">
            <v>-187964022.5</v>
          </cell>
          <cell r="H187">
            <v>-124398282.90000001</v>
          </cell>
          <cell r="I187">
            <v>-2376620008</v>
          </cell>
          <cell r="J187">
            <v>311883291.89999998</v>
          </cell>
          <cell r="K187">
            <v>0</v>
          </cell>
          <cell r="L187">
            <v>-2064736716</v>
          </cell>
          <cell r="M187">
            <v>0</v>
          </cell>
        </row>
        <row r="188">
          <cell r="C188">
            <v>50000</v>
          </cell>
          <cell r="D188" t="str">
            <v xml:space="preserve">             50000  Issued Capital - Ordinary Shares</v>
          </cell>
          <cell r="E188">
            <v>-452799482.89999998</v>
          </cell>
          <cell r="F188">
            <v>-1</v>
          </cell>
          <cell r="G188">
            <v>0</v>
          </cell>
          <cell r="H188">
            <v>-2</v>
          </cell>
          <cell r="I188">
            <v>-452799485.89999998</v>
          </cell>
          <cell r="J188">
            <v>0</v>
          </cell>
          <cell r="K188">
            <v>3</v>
          </cell>
          <cell r="L188">
            <v>-452799482.89999998</v>
          </cell>
          <cell r="M188">
            <v>-646459482.87</v>
          </cell>
        </row>
        <row r="189">
          <cell r="C189">
            <v>50100</v>
          </cell>
          <cell r="D189" t="str">
            <v xml:space="preserve">             50100  Issued Trust Units</v>
          </cell>
          <cell r="E189">
            <v>0</v>
          </cell>
          <cell r="F189">
            <v>0</v>
          </cell>
          <cell r="G189">
            <v>-15000100</v>
          </cell>
          <cell r="H189">
            <v>0</v>
          </cell>
          <cell r="I189">
            <v>-15000100</v>
          </cell>
          <cell r="J189">
            <v>0</v>
          </cell>
          <cell r="K189">
            <v>15000100</v>
          </cell>
          <cell r="L189">
            <v>0</v>
          </cell>
          <cell r="M189">
            <v>0</v>
          </cell>
        </row>
        <row r="190">
          <cell r="C190" t="str">
            <v>*********    Contr</v>
          </cell>
          <cell r="D190" t="str">
            <v>*********    Contributed Equity</v>
          </cell>
          <cell r="E190">
            <v>-452799482.89999998</v>
          </cell>
          <cell r="F190">
            <v>-1</v>
          </cell>
          <cell r="G190">
            <v>-15000100</v>
          </cell>
          <cell r="H190">
            <v>-2</v>
          </cell>
          <cell r="I190">
            <v>-467799585.89999998</v>
          </cell>
          <cell r="J190">
            <v>0</v>
          </cell>
          <cell r="K190">
            <v>15000103</v>
          </cell>
          <cell r="L190">
            <v>-452799482.89999998</v>
          </cell>
          <cell r="M190">
            <v>0</v>
          </cell>
        </row>
        <row r="191">
          <cell r="C191">
            <v>51000</v>
          </cell>
          <cell r="D191" t="str">
            <v xml:space="preserve">             51000  Share Premium Reserve</v>
          </cell>
          <cell r="E191">
            <v>0</v>
          </cell>
          <cell r="F191">
            <v>0</v>
          </cell>
          <cell r="G191">
            <v>0</v>
          </cell>
          <cell r="H191">
            <v>0</v>
          </cell>
          <cell r="I191">
            <v>0</v>
          </cell>
          <cell r="J191">
            <v>0</v>
          </cell>
          <cell r="K191">
            <v>0</v>
          </cell>
          <cell r="L191">
            <v>0</v>
          </cell>
          <cell r="M191">
            <v>0</v>
          </cell>
        </row>
        <row r="192">
          <cell r="C192">
            <v>51020</v>
          </cell>
          <cell r="D192" t="str">
            <v xml:space="preserve">             51020  Other Reserves</v>
          </cell>
          <cell r="E192">
            <v>0</v>
          </cell>
          <cell r="F192">
            <v>0</v>
          </cell>
          <cell r="G192">
            <v>0</v>
          </cell>
          <cell r="H192">
            <v>0</v>
          </cell>
          <cell r="I192">
            <v>0</v>
          </cell>
          <cell r="J192">
            <v>0</v>
          </cell>
          <cell r="K192">
            <v>0</v>
          </cell>
          <cell r="L192">
            <v>0</v>
          </cell>
          <cell r="M192">
            <v>0</v>
          </cell>
        </row>
        <row r="193">
          <cell r="C193">
            <v>51100</v>
          </cell>
          <cell r="D193" t="str">
            <v xml:space="preserve">             51100  Hedge Reserves - Other</v>
          </cell>
          <cell r="E193">
            <v>45601210.390000001</v>
          </cell>
          <cell r="F193">
            <v>0</v>
          </cell>
          <cell r="G193">
            <v>0</v>
          </cell>
          <cell r="H193">
            <v>0</v>
          </cell>
          <cell r="I193">
            <v>45601210.390000001</v>
          </cell>
          <cell r="J193">
            <v>0</v>
          </cell>
          <cell r="K193">
            <v>0</v>
          </cell>
          <cell r="L193">
            <v>45601210.390000001</v>
          </cell>
          <cell r="M193">
            <v>45601210.390000001</v>
          </cell>
        </row>
        <row r="194">
          <cell r="C194" t="str">
            <v>*********    Reser</v>
          </cell>
          <cell r="D194" t="str">
            <v>*********    Reserves</v>
          </cell>
          <cell r="E194">
            <v>45601210.390000001</v>
          </cell>
          <cell r="F194">
            <v>0</v>
          </cell>
          <cell r="G194">
            <v>0</v>
          </cell>
          <cell r="H194">
            <v>0</v>
          </cell>
          <cell r="I194">
            <v>45601210.390000001</v>
          </cell>
          <cell r="J194">
            <v>0</v>
          </cell>
          <cell r="K194">
            <v>0</v>
          </cell>
          <cell r="L194">
            <v>45601210.390000001</v>
          </cell>
          <cell r="M194">
            <v>0</v>
          </cell>
        </row>
        <row r="195">
          <cell r="C195">
            <v>52000</v>
          </cell>
          <cell r="D195" t="str">
            <v xml:space="preserve">             52000  Retained Earnings</v>
          </cell>
          <cell r="E195">
            <v>-18218512.5</v>
          </cell>
          <cell r="F195">
            <v>0</v>
          </cell>
          <cell r="G195">
            <v>200084.41</v>
          </cell>
          <cell r="H195">
            <v>0</v>
          </cell>
          <cell r="I195">
            <v>-18018428.09</v>
          </cell>
          <cell r="J195">
            <v>-5353687.5599999996</v>
          </cell>
          <cell r="K195">
            <v>0</v>
          </cell>
          <cell r="L195">
            <v>-23372115.649999999</v>
          </cell>
          <cell r="M195">
            <v>177415565.75</v>
          </cell>
        </row>
        <row r="196">
          <cell r="C196">
            <v>52001</v>
          </cell>
          <cell r="D196" t="str">
            <v xml:space="preserve">             52001  Retained Profits - Adjustments</v>
          </cell>
          <cell r="E196">
            <v>-1074565917</v>
          </cell>
          <cell r="F196">
            <v>1812.59</v>
          </cell>
          <cell r="G196">
            <v>980706.69</v>
          </cell>
          <cell r="H196">
            <v>6128887.8700000001</v>
          </cell>
          <cell r="I196">
            <v>-1067454509</v>
          </cell>
          <cell r="J196">
            <v>0</v>
          </cell>
          <cell r="K196">
            <v>50000784.609999999</v>
          </cell>
          <cell r="L196">
            <v>-1017453725</v>
          </cell>
          <cell r="M196">
            <v>-1017344724.78</v>
          </cell>
        </row>
        <row r="197">
          <cell r="C197">
            <v>52005</v>
          </cell>
          <cell r="D197" t="str">
            <v xml:space="preserve">             52005  Current Year Dividends</v>
          </cell>
          <cell r="E197">
            <v>0</v>
          </cell>
          <cell r="F197">
            <v>0</v>
          </cell>
          <cell r="G197">
            <v>0</v>
          </cell>
          <cell r="H197">
            <v>0</v>
          </cell>
          <cell r="I197">
            <v>0</v>
          </cell>
          <cell r="J197">
            <v>0</v>
          </cell>
          <cell r="K197">
            <v>0</v>
          </cell>
          <cell r="L197">
            <v>0</v>
          </cell>
          <cell r="M197">
            <v>0</v>
          </cell>
        </row>
        <row r="198">
          <cell r="C198">
            <v>52010</v>
          </cell>
          <cell r="D198" t="str">
            <v xml:space="preserve">             52010  Prior Year Dividends</v>
          </cell>
          <cell r="E198">
            <v>221583944.30000001</v>
          </cell>
          <cell r="F198">
            <v>0</v>
          </cell>
          <cell r="G198">
            <v>0</v>
          </cell>
          <cell r="H198">
            <v>0</v>
          </cell>
          <cell r="I198">
            <v>221583944.30000001</v>
          </cell>
          <cell r="J198">
            <v>0</v>
          </cell>
          <cell r="K198">
            <v>0</v>
          </cell>
          <cell r="L198">
            <v>221583944.30000001</v>
          </cell>
          <cell r="M198">
            <v>221583944.31</v>
          </cell>
        </row>
        <row r="199">
          <cell r="C199">
            <v>91510</v>
          </cell>
          <cell r="D199" t="str">
            <v xml:space="preserve">             91510  Retained Earning - Prior Year (Cons Only</v>
          </cell>
          <cell r="E199">
            <v>25722714.16</v>
          </cell>
          <cell r="F199">
            <v>0</v>
          </cell>
          <cell r="G199">
            <v>109010.54</v>
          </cell>
          <cell r="H199">
            <v>0</v>
          </cell>
          <cell r="I199">
            <v>25831724.699999999</v>
          </cell>
          <cell r="J199">
            <v>-5353687.5599999996</v>
          </cell>
          <cell r="K199">
            <v>0</v>
          </cell>
          <cell r="L199">
            <v>20478037.140000001</v>
          </cell>
          <cell r="M199">
            <v>20478037.140000001</v>
          </cell>
        </row>
        <row r="200">
          <cell r="C200" t="str">
            <v>*********    Retai</v>
          </cell>
          <cell r="D200" t="str">
            <v>*********    Retained Profits</v>
          </cell>
          <cell r="E200">
            <v>-845477770.60000002</v>
          </cell>
          <cell r="F200">
            <v>1812.59</v>
          </cell>
          <cell r="G200">
            <v>1289801.6399999999</v>
          </cell>
          <cell r="H200">
            <v>6128887.8700000001</v>
          </cell>
          <cell r="I200">
            <v>-838057268.5</v>
          </cell>
          <cell r="J200">
            <v>-10707375.119999999</v>
          </cell>
          <cell r="K200">
            <v>50000784.609999999</v>
          </cell>
          <cell r="L200">
            <v>-798763859</v>
          </cell>
          <cell r="M200">
            <v>0</v>
          </cell>
        </row>
        <row r="201">
          <cell r="C201" t="str">
            <v>**********   Equit</v>
          </cell>
          <cell r="D201" t="str">
            <v>**********   Equity</v>
          </cell>
          <cell r="E201">
            <v>-1252676043</v>
          </cell>
          <cell r="F201">
            <v>1811.59</v>
          </cell>
          <cell r="G201">
            <v>-13710298.359999999</v>
          </cell>
          <cell r="H201">
            <v>6128885.8700000001</v>
          </cell>
          <cell r="I201">
            <v>-1260255644</v>
          </cell>
          <cell r="J201">
            <v>-10707375.119999999</v>
          </cell>
          <cell r="K201">
            <v>65000887.609999999</v>
          </cell>
          <cell r="L201">
            <v>-1205962131</v>
          </cell>
          <cell r="M201">
            <v>0</v>
          </cell>
        </row>
        <row r="202">
          <cell r="C202" t="str">
            <v>***********  Liabi</v>
          </cell>
          <cell r="D202" t="str">
            <v>***********  Liabilities + Equity</v>
          </cell>
          <cell r="E202">
            <v>-3316931933</v>
          </cell>
          <cell r="F202">
            <v>-1</v>
          </cell>
          <cell r="G202">
            <v>-201674320.80000001</v>
          </cell>
          <cell r="H202">
            <v>-118269397</v>
          </cell>
          <cell r="I202">
            <v>-3636875652</v>
          </cell>
          <cell r="J202">
            <v>301175916.80000001</v>
          </cell>
          <cell r="K202">
            <v>65000887.609999999</v>
          </cell>
          <cell r="L202">
            <v>-3270698847</v>
          </cell>
          <cell r="M202">
            <v>0</v>
          </cell>
        </row>
        <row r="203">
          <cell r="C203">
            <v>60200</v>
          </cell>
          <cell r="D203" t="str">
            <v xml:space="preserve">             60200  NUOS Revenue - Small Customers</v>
          </cell>
          <cell r="E203">
            <v>0</v>
          </cell>
          <cell r="F203">
            <v>0</v>
          </cell>
          <cell r="G203">
            <v>0</v>
          </cell>
          <cell r="H203">
            <v>0</v>
          </cell>
          <cell r="I203">
            <v>0</v>
          </cell>
          <cell r="J203">
            <v>0</v>
          </cell>
          <cell r="K203">
            <v>0</v>
          </cell>
          <cell r="L203">
            <v>0</v>
          </cell>
          <cell r="M203">
            <v>0</v>
          </cell>
        </row>
        <row r="204">
          <cell r="C204">
            <v>60201</v>
          </cell>
          <cell r="D204" t="str">
            <v xml:space="preserve">             60201  NUOS Revenue - Medium Customers</v>
          </cell>
          <cell r="E204">
            <v>0</v>
          </cell>
          <cell r="F204">
            <v>0</v>
          </cell>
          <cell r="G204">
            <v>0</v>
          </cell>
          <cell r="H204">
            <v>0</v>
          </cell>
          <cell r="I204">
            <v>0</v>
          </cell>
          <cell r="J204">
            <v>0</v>
          </cell>
          <cell r="K204">
            <v>0</v>
          </cell>
          <cell r="L204">
            <v>0</v>
          </cell>
          <cell r="M204">
            <v>0</v>
          </cell>
        </row>
        <row r="205">
          <cell r="C205">
            <v>60202</v>
          </cell>
          <cell r="D205" t="str">
            <v xml:space="preserve">             60202  NUOS Revenue - Large Customers</v>
          </cell>
          <cell r="E205">
            <v>0</v>
          </cell>
          <cell r="F205">
            <v>0</v>
          </cell>
          <cell r="G205">
            <v>0</v>
          </cell>
          <cell r="H205">
            <v>0</v>
          </cell>
          <cell r="I205">
            <v>0</v>
          </cell>
          <cell r="J205">
            <v>0</v>
          </cell>
          <cell r="K205">
            <v>0</v>
          </cell>
          <cell r="L205">
            <v>0</v>
          </cell>
          <cell r="M205">
            <v>0</v>
          </cell>
        </row>
        <row r="206">
          <cell r="C206">
            <v>60211</v>
          </cell>
          <cell r="D206" t="str">
            <v xml:space="preserve">             60211  NUOS Revenue - Public Lighting</v>
          </cell>
          <cell r="E206">
            <v>0</v>
          </cell>
          <cell r="F206">
            <v>0</v>
          </cell>
          <cell r="G206">
            <v>0</v>
          </cell>
          <cell r="H206">
            <v>0</v>
          </cell>
          <cell r="I206">
            <v>0</v>
          </cell>
          <cell r="J206">
            <v>0</v>
          </cell>
          <cell r="K206">
            <v>0</v>
          </cell>
          <cell r="L206">
            <v>0</v>
          </cell>
          <cell r="M206">
            <v>0</v>
          </cell>
        </row>
        <row r="207">
          <cell r="C207">
            <v>60235</v>
          </cell>
          <cell r="D207" t="str">
            <v xml:space="preserve">             60235  DUOS Revenue</v>
          </cell>
          <cell r="E207">
            <v>-343019397.39999998</v>
          </cell>
          <cell r="F207">
            <v>0</v>
          </cell>
          <cell r="G207">
            <v>0</v>
          </cell>
          <cell r="H207">
            <v>0</v>
          </cell>
          <cell r="I207">
            <v>-343019397.39999998</v>
          </cell>
          <cell r="J207">
            <v>0</v>
          </cell>
          <cell r="K207">
            <v>0</v>
          </cell>
          <cell r="L207">
            <v>-343019397.39999998</v>
          </cell>
          <cell r="M207">
            <v>-343019397.39999998</v>
          </cell>
        </row>
        <row r="208">
          <cell r="C208" t="str">
            <v>**           Distr</v>
          </cell>
          <cell r="D208" t="str">
            <v>**           Distribution Revenue</v>
          </cell>
          <cell r="E208">
            <v>-343019397.39999998</v>
          </cell>
          <cell r="F208">
            <v>0</v>
          </cell>
          <cell r="G208">
            <v>0</v>
          </cell>
          <cell r="H208">
            <v>0</v>
          </cell>
          <cell r="I208">
            <v>-343019397.39999998</v>
          </cell>
          <cell r="J208">
            <v>0</v>
          </cell>
          <cell r="K208">
            <v>0</v>
          </cell>
          <cell r="L208">
            <v>-343019397.39999998</v>
          </cell>
          <cell r="M208">
            <v>0</v>
          </cell>
        </row>
        <row r="209">
          <cell r="C209">
            <v>65080</v>
          </cell>
          <cell r="D209" t="str">
            <v xml:space="preserve">             65080  Rebates</v>
          </cell>
          <cell r="E209">
            <v>93333.97</v>
          </cell>
          <cell r="F209">
            <v>0</v>
          </cell>
          <cell r="G209">
            <v>0</v>
          </cell>
          <cell r="H209">
            <v>0</v>
          </cell>
          <cell r="I209">
            <v>93333.97</v>
          </cell>
          <cell r="J209">
            <v>0</v>
          </cell>
          <cell r="K209">
            <v>0</v>
          </cell>
          <cell r="L209">
            <v>93333.97</v>
          </cell>
          <cell r="M209">
            <v>93333.97</v>
          </cell>
        </row>
        <row r="210">
          <cell r="C210" t="str">
            <v>**           Power</v>
          </cell>
          <cell r="D210" t="str">
            <v>**           Power Factor Rebate</v>
          </cell>
          <cell r="E210">
            <v>93333.97</v>
          </cell>
          <cell r="F210">
            <v>0</v>
          </cell>
          <cell r="G210">
            <v>0</v>
          </cell>
          <cell r="H210">
            <v>0</v>
          </cell>
          <cell r="I210">
            <v>93333.97</v>
          </cell>
          <cell r="J210">
            <v>0</v>
          </cell>
          <cell r="K210">
            <v>0</v>
          </cell>
          <cell r="L210">
            <v>93333.97</v>
          </cell>
          <cell r="M210">
            <v>0</v>
          </cell>
        </row>
        <row r="211">
          <cell r="C211" t="str">
            <v>***          Distr</v>
          </cell>
          <cell r="D211" t="str">
            <v>***          Distribution Income</v>
          </cell>
          <cell r="E211">
            <v>-342926063.39999998</v>
          </cell>
          <cell r="F211">
            <v>0</v>
          </cell>
          <cell r="G211">
            <v>0</v>
          </cell>
          <cell r="H211">
            <v>0</v>
          </cell>
          <cell r="I211">
            <v>-342926063.39999998</v>
          </cell>
          <cell r="J211">
            <v>0</v>
          </cell>
          <cell r="K211">
            <v>0</v>
          </cell>
          <cell r="L211">
            <v>-342926063.39999998</v>
          </cell>
          <cell r="M211">
            <v>0</v>
          </cell>
        </row>
        <row r="212">
          <cell r="C212">
            <v>60240</v>
          </cell>
          <cell r="D212" t="str">
            <v xml:space="preserve">             60240  TUOS Revenue</v>
          </cell>
          <cell r="E212">
            <v>-106371474.2</v>
          </cell>
          <cell r="F212">
            <v>0</v>
          </cell>
          <cell r="G212">
            <v>0</v>
          </cell>
          <cell r="H212">
            <v>0</v>
          </cell>
          <cell r="I212">
            <v>-106371474.2</v>
          </cell>
          <cell r="J212">
            <v>0</v>
          </cell>
          <cell r="K212">
            <v>0</v>
          </cell>
          <cell r="L212">
            <v>-106371474.2</v>
          </cell>
          <cell r="M212">
            <v>-106371474.16</v>
          </cell>
        </row>
        <row r="213">
          <cell r="C213" t="str">
            <v>**           TUoS</v>
          </cell>
          <cell r="D213" t="str">
            <v>**           TUoS</v>
          </cell>
          <cell r="E213">
            <v>-106371474.2</v>
          </cell>
          <cell r="F213">
            <v>0</v>
          </cell>
          <cell r="G213">
            <v>0</v>
          </cell>
          <cell r="H213">
            <v>0</v>
          </cell>
          <cell r="I213">
            <v>-106371474.2</v>
          </cell>
          <cell r="J213">
            <v>0</v>
          </cell>
          <cell r="K213">
            <v>0</v>
          </cell>
          <cell r="L213">
            <v>-106371474.2</v>
          </cell>
          <cell r="M213">
            <v>0</v>
          </cell>
        </row>
        <row r="214">
          <cell r="C214">
            <v>65051</v>
          </cell>
          <cell r="D214" t="str">
            <v xml:space="preserve">             65051  PFIT Solar Recovery</v>
          </cell>
          <cell r="E214">
            <v>-19136555.350000001</v>
          </cell>
          <cell r="F214">
            <v>0</v>
          </cell>
          <cell r="G214">
            <v>0</v>
          </cell>
          <cell r="H214">
            <v>0</v>
          </cell>
          <cell r="I214">
            <v>-19136555.350000001</v>
          </cell>
          <cell r="J214">
            <v>0</v>
          </cell>
          <cell r="K214">
            <v>0</v>
          </cell>
          <cell r="L214">
            <v>-19136555.350000001</v>
          </cell>
          <cell r="M214">
            <v>-19136555.350000001</v>
          </cell>
        </row>
        <row r="215">
          <cell r="C215" t="str">
            <v>**           PFIT</v>
          </cell>
          <cell r="D215" t="str">
            <v>**           PFIT Solar Recovery</v>
          </cell>
          <cell r="E215">
            <v>-19136555.350000001</v>
          </cell>
          <cell r="F215">
            <v>0</v>
          </cell>
          <cell r="G215">
            <v>0</v>
          </cell>
          <cell r="H215">
            <v>0</v>
          </cell>
          <cell r="I215">
            <v>-19136555.350000001</v>
          </cell>
          <cell r="J215">
            <v>0</v>
          </cell>
          <cell r="K215">
            <v>0</v>
          </cell>
          <cell r="L215">
            <v>-19136555.350000001</v>
          </cell>
          <cell r="M215">
            <v>0</v>
          </cell>
        </row>
        <row r="216">
          <cell r="C216" t="str">
            <v>***          TUoS/</v>
          </cell>
          <cell r="D216" t="str">
            <v>***          TUoS/PFIT</v>
          </cell>
          <cell r="E216">
            <v>-125508029.5</v>
          </cell>
          <cell r="F216">
            <v>0</v>
          </cell>
          <cell r="G216">
            <v>0</v>
          </cell>
          <cell r="H216">
            <v>0</v>
          </cell>
          <cell r="I216">
            <v>-125508029.5</v>
          </cell>
          <cell r="J216">
            <v>0</v>
          </cell>
          <cell r="K216">
            <v>0</v>
          </cell>
          <cell r="L216">
            <v>-125508029.5</v>
          </cell>
          <cell r="M216">
            <v>0</v>
          </cell>
        </row>
        <row r="217">
          <cell r="C217">
            <v>60212</v>
          </cell>
          <cell r="D217" t="str">
            <v xml:space="preserve">             60212  Public Lighting - Interval Metering</v>
          </cell>
          <cell r="E217">
            <v>-168788.7</v>
          </cell>
          <cell r="F217">
            <v>0</v>
          </cell>
          <cell r="G217">
            <v>0</v>
          </cell>
          <cell r="H217">
            <v>0</v>
          </cell>
          <cell r="I217">
            <v>-168788.7</v>
          </cell>
          <cell r="J217">
            <v>0</v>
          </cell>
          <cell r="K217">
            <v>0</v>
          </cell>
          <cell r="L217">
            <v>-168788.7</v>
          </cell>
          <cell r="M217">
            <v>-168788.7</v>
          </cell>
        </row>
        <row r="218">
          <cell r="C218">
            <v>60300</v>
          </cell>
          <cell r="D218" t="str">
            <v xml:space="preserve">             60300  Metering Charges</v>
          </cell>
          <cell r="E218">
            <v>-4616.54</v>
          </cell>
          <cell r="F218">
            <v>0</v>
          </cell>
          <cell r="G218">
            <v>0</v>
          </cell>
          <cell r="H218">
            <v>0</v>
          </cell>
          <cell r="I218">
            <v>-4616.54</v>
          </cell>
          <cell r="J218">
            <v>0</v>
          </cell>
          <cell r="K218">
            <v>0</v>
          </cell>
          <cell r="L218">
            <v>-4616.54</v>
          </cell>
          <cell r="M218">
            <v>-4616.54</v>
          </cell>
        </row>
        <row r="219">
          <cell r="C219">
            <v>60301</v>
          </cell>
          <cell r="D219" t="str">
            <v xml:space="preserve">             60301  Prescribed Charges for Meter Data (&lt;160</v>
          </cell>
          <cell r="E219">
            <v>2213.89</v>
          </cell>
          <cell r="F219">
            <v>0</v>
          </cell>
          <cell r="G219">
            <v>0</v>
          </cell>
          <cell r="H219">
            <v>0</v>
          </cell>
          <cell r="I219">
            <v>2213.89</v>
          </cell>
          <cell r="J219">
            <v>0</v>
          </cell>
          <cell r="K219">
            <v>0</v>
          </cell>
          <cell r="L219">
            <v>2213.89</v>
          </cell>
          <cell r="M219">
            <v>2213.89</v>
          </cell>
        </row>
        <row r="220">
          <cell r="C220">
            <v>60302</v>
          </cell>
          <cell r="D220" t="str">
            <v xml:space="preserve">             60302  Excluded Services for Meter Provisions (</v>
          </cell>
          <cell r="E220">
            <v>-123430.29</v>
          </cell>
          <cell r="F220">
            <v>0</v>
          </cell>
          <cell r="G220">
            <v>0</v>
          </cell>
          <cell r="H220">
            <v>0</v>
          </cell>
          <cell r="I220">
            <v>-123430.29</v>
          </cell>
          <cell r="J220">
            <v>0</v>
          </cell>
          <cell r="K220">
            <v>0</v>
          </cell>
          <cell r="L220">
            <v>-123430.29</v>
          </cell>
          <cell r="M220">
            <v>-123430.29</v>
          </cell>
        </row>
        <row r="221">
          <cell r="C221">
            <v>60303</v>
          </cell>
          <cell r="D221" t="str">
            <v xml:space="preserve">             60303  Excluded Services for Meter Data (&gt;160 c</v>
          </cell>
          <cell r="E221">
            <v>-16285.13</v>
          </cell>
          <cell r="F221">
            <v>0</v>
          </cell>
          <cell r="G221">
            <v>0</v>
          </cell>
          <cell r="H221">
            <v>0</v>
          </cell>
          <cell r="I221">
            <v>-16285.13</v>
          </cell>
          <cell r="J221">
            <v>0</v>
          </cell>
          <cell r="K221">
            <v>0</v>
          </cell>
          <cell r="L221">
            <v>-16285.13</v>
          </cell>
          <cell r="M221">
            <v>-16285.13</v>
          </cell>
        </row>
        <row r="222">
          <cell r="C222">
            <v>60525</v>
          </cell>
          <cell r="D222" t="str">
            <v xml:space="preserve">             60525  AMI Charges</v>
          </cell>
          <cell r="E222">
            <v>-83122734.480000004</v>
          </cell>
          <cell r="F222">
            <v>0</v>
          </cell>
          <cell r="G222">
            <v>0</v>
          </cell>
          <cell r="H222">
            <v>0</v>
          </cell>
          <cell r="I222">
            <v>-83122734.480000004</v>
          </cell>
          <cell r="J222">
            <v>0</v>
          </cell>
          <cell r="K222">
            <v>0</v>
          </cell>
          <cell r="L222">
            <v>-83122734.480000004</v>
          </cell>
          <cell r="M222">
            <v>-83122734.480000004</v>
          </cell>
        </row>
        <row r="223">
          <cell r="C223" t="str">
            <v>***          Meter</v>
          </cell>
          <cell r="D223" t="str">
            <v>***          Meter Revenue</v>
          </cell>
          <cell r="E223">
            <v>-83433641.25</v>
          </cell>
          <cell r="F223">
            <v>0</v>
          </cell>
          <cell r="G223">
            <v>0</v>
          </cell>
          <cell r="H223">
            <v>0</v>
          </cell>
          <cell r="I223">
            <v>-83433641.25</v>
          </cell>
          <cell r="J223">
            <v>0</v>
          </cell>
          <cell r="K223">
            <v>0</v>
          </cell>
          <cell r="L223">
            <v>-83433641.25</v>
          </cell>
          <cell r="M223">
            <v>0</v>
          </cell>
        </row>
        <row r="224">
          <cell r="C224">
            <v>60610</v>
          </cell>
          <cell r="D224" t="str">
            <v xml:space="preserve">             60610  Reserve Capacity Supply Revenue</v>
          </cell>
          <cell r="E224">
            <v>-702281.78</v>
          </cell>
          <cell r="F224">
            <v>0</v>
          </cell>
          <cell r="G224">
            <v>0</v>
          </cell>
          <cell r="H224">
            <v>0</v>
          </cell>
          <cell r="I224">
            <v>-702281.78</v>
          </cell>
          <cell r="J224">
            <v>0</v>
          </cell>
          <cell r="K224">
            <v>0</v>
          </cell>
          <cell r="L224">
            <v>-702281.78</v>
          </cell>
          <cell r="M224">
            <v>-702281.78</v>
          </cell>
        </row>
        <row r="225">
          <cell r="C225" t="str">
            <v>**           Reser</v>
          </cell>
          <cell r="D225" t="str">
            <v>**           Reserve Capacity Supply</v>
          </cell>
          <cell r="E225">
            <v>-702281.78</v>
          </cell>
          <cell r="F225">
            <v>0</v>
          </cell>
          <cell r="G225">
            <v>0</v>
          </cell>
          <cell r="H225">
            <v>0</v>
          </cell>
          <cell r="I225">
            <v>-702281.78</v>
          </cell>
          <cell r="J225">
            <v>0</v>
          </cell>
          <cell r="K225">
            <v>0</v>
          </cell>
          <cell r="L225">
            <v>-702281.78</v>
          </cell>
          <cell r="M225">
            <v>0</v>
          </cell>
        </row>
        <row r="226">
          <cell r="C226">
            <v>65000</v>
          </cell>
          <cell r="D226" t="str">
            <v xml:space="preserve">             65000  Other Revenue</v>
          </cell>
          <cell r="E226">
            <v>2.04</v>
          </cell>
          <cell r="F226">
            <v>0</v>
          </cell>
          <cell r="G226">
            <v>0</v>
          </cell>
          <cell r="H226">
            <v>0</v>
          </cell>
          <cell r="I226">
            <v>2.04</v>
          </cell>
          <cell r="J226">
            <v>0</v>
          </cell>
          <cell r="K226">
            <v>0</v>
          </cell>
          <cell r="L226">
            <v>2.04</v>
          </cell>
          <cell r="M226">
            <v>2.04</v>
          </cell>
        </row>
        <row r="227">
          <cell r="C227">
            <v>65100</v>
          </cell>
          <cell r="D227" t="str">
            <v xml:space="preserve">             65100  Miscellaneous Revenue</v>
          </cell>
          <cell r="E227">
            <v>-4900528.16</v>
          </cell>
          <cell r="F227">
            <v>0</v>
          </cell>
          <cell r="G227">
            <v>0</v>
          </cell>
          <cell r="H227">
            <v>0</v>
          </cell>
          <cell r="I227">
            <v>-4900528.16</v>
          </cell>
          <cell r="J227">
            <v>0</v>
          </cell>
          <cell r="K227">
            <v>0</v>
          </cell>
          <cell r="L227">
            <v>-4900528.16</v>
          </cell>
          <cell r="M227">
            <v>-4900528.16</v>
          </cell>
        </row>
        <row r="228">
          <cell r="C228">
            <v>65206</v>
          </cell>
          <cell r="D228" t="str">
            <v xml:space="preserve">             65206  Recoverable Works</v>
          </cell>
          <cell r="E228">
            <v>-490609.81</v>
          </cell>
          <cell r="F228">
            <v>0</v>
          </cell>
          <cell r="G228">
            <v>0</v>
          </cell>
          <cell r="H228">
            <v>0</v>
          </cell>
          <cell r="I228">
            <v>-490609.81</v>
          </cell>
          <cell r="J228">
            <v>0</v>
          </cell>
          <cell r="K228">
            <v>0</v>
          </cell>
          <cell r="L228">
            <v>-490609.81</v>
          </cell>
          <cell r="M228">
            <v>-490609.81</v>
          </cell>
        </row>
        <row r="229">
          <cell r="C229">
            <v>66350</v>
          </cell>
          <cell r="D229" t="str">
            <v xml:space="preserve">             66350  Rental Income</v>
          </cell>
          <cell r="E229">
            <v>-28418.37</v>
          </cell>
          <cell r="F229">
            <v>0</v>
          </cell>
          <cell r="G229">
            <v>0</v>
          </cell>
          <cell r="H229">
            <v>0</v>
          </cell>
          <cell r="I229">
            <v>-28418.37</v>
          </cell>
          <cell r="J229">
            <v>0</v>
          </cell>
          <cell r="K229">
            <v>0</v>
          </cell>
          <cell r="L229">
            <v>-28418.37</v>
          </cell>
          <cell r="M229">
            <v>-28418.37</v>
          </cell>
        </row>
        <row r="230">
          <cell r="C230" t="str">
            <v>*            Misce</v>
          </cell>
          <cell r="D230" t="str">
            <v>*            Miscellaneous Revenue - External</v>
          </cell>
          <cell r="E230">
            <v>-5419554.2999999998</v>
          </cell>
          <cell r="F230">
            <v>0</v>
          </cell>
          <cell r="G230">
            <v>0</v>
          </cell>
          <cell r="H230">
            <v>0</v>
          </cell>
          <cell r="I230">
            <v>-5419554.2999999998</v>
          </cell>
          <cell r="J230">
            <v>0</v>
          </cell>
          <cell r="K230">
            <v>0</v>
          </cell>
          <cell r="L230">
            <v>-5419554.2999999998</v>
          </cell>
          <cell r="M230">
            <v>0</v>
          </cell>
        </row>
        <row r="231">
          <cell r="C231">
            <v>66300</v>
          </cell>
          <cell r="D231" t="str">
            <v xml:space="preserve">             66300  Royalty Revenue Intra Group</v>
          </cell>
          <cell r="E231">
            <v>0</v>
          </cell>
          <cell r="F231">
            <v>0</v>
          </cell>
          <cell r="G231">
            <v>0</v>
          </cell>
          <cell r="H231">
            <v>-9385083.4100000001</v>
          </cell>
          <cell r="I231">
            <v>-9385083.4100000001</v>
          </cell>
          <cell r="J231">
            <v>9385083.4100000001</v>
          </cell>
          <cell r="K231">
            <v>0</v>
          </cell>
          <cell r="L231">
            <v>0</v>
          </cell>
          <cell r="M231">
            <v>0</v>
          </cell>
        </row>
        <row r="232">
          <cell r="C232" t="str">
            <v>*            Misce</v>
          </cell>
          <cell r="D232" t="str">
            <v>*            Miscellaneous Revenue - Intra Group</v>
          </cell>
          <cell r="E232">
            <v>0</v>
          </cell>
          <cell r="F232">
            <v>0</v>
          </cell>
          <cell r="G232">
            <v>0</v>
          </cell>
          <cell r="H232">
            <v>-9385083.4100000001</v>
          </cell>
          <cell r="I232">
            <v>-9385083.4100000001</v>
          </cell>
          <cell r="J232">
            <v>9385083.4100000001</v>
          </cell>
          <cell r="K232">
            <v>0</v>
          </cell>
          <cell r="L232">
            <v>0</v>
          </cell>
          <cell r="M232">
            <v>0</v>
          </cell>
        </row>
        <row r="233">
          <cell r="C233" t="str">
            <v>**           Misce</v>
          </cell>
          <cell r="D233" t="str">
            <v>**           Miscellaneous Revenue</v>
          </cell>
          <cell r="E233">
            <v>-5419554.2999999998</v>
          </cell>
          <cell r="F233">
            <v>0</v>
          </cell>
          <cell r="G233">
            <v>0</v>
          </cell>
          <cell r="H233">
            <v>-9385083.4100000001</v>
          </cell>
          <cell r="I233">
            <v>-14804637.710000001</v>
          </cell>
          <cell r="J233">
            <v>9385083.4100000001</v>
          </cell>
          <cell r="K233">
            <v>0</v>
          </cell>
          <cell r="L233">
            <v>-5419554.2999999998</v>
          </cell>
          <cell r="M233">
            <v>0</v>
          </cell>
        </row>
        <row r="234">
          <cell r="C234">
            <v>65070</v>
          </cell>
          <cell r="D234" t="str">
            <v xml:space="preserve">             65070  New Connections Revenue</v>
          </cell>
          <cell r="E234">
            <v>-2124330.52</v>
          </cell>
          <cell r="F234">
            <v>0</v>
          </cell>
          <cell r="G234">
            <v>0</v>
          </cell>
          <cell r="H234">
            <v>0</v>
          </cell>
          <cell r="I234">
            <v>-2124330.52</v>
          </cell>
          <cell r="J234">
            <v>0</v>
          </cell>
          <cell r="K234">
            <v>0</v>
          </cell>
          <cell r="L234">
            <v>-2124330.52</v>
          </cell>
          <cell r="M234">
            <v>-2124330.52</v>
          </cell>
        </row>
        <row r="235">
          <cell r="C235" t="str">
            <v>**           New C</v>
          </cell>
          <cell r="D235" t="str">
            <v>**           New Connections Revenue</v>
          </cell>
          <cell r="E235">
            <v>-2124330.52</v>
          </cell>
          <cell r="F235">
            <v>0</v>
          </cell>
          <cell r="G235">
            <v>0</v>
          </cell>
          <cell r="H235">
            <v>0</v>
          </cell>
          <cell r="I235">
            <v>-2124330.52</v>
          </cell>
          <cell r="J235">
            <v>0</v>
          </cell>
          <cell r="K235">
            <v>0</v>
          </cell>
          <cell r="L235">
            <v>-2124330.52</v>
          </cell>
          <cell r="M235">
            <v>0</v>
          </cell>
        </row>
        <row r="236">
          <cell r="C236">
            <v>60401</v>
          </cell>
          <cell r="D236" t="str">
            <v xml:space="preserve">             60401  Customer Contributions -excluded service</v>
          </cell>
          <cell r="E236">
            <v>-2686941.68</v>
          </cell>
          <cell r="F236">
            <v>0</v>
          </cell>
          <cell r="G236">
            <v>0</v>
          </cell>
          <cell r="H236">
            <v>0</v>
          </cell>
          <cell r="I236">
            <v>-2686941.68</v>
          </cell>
          <cell r="J236">
            <v>0</v>
          </cell>
          <cell r="K236">
            <v>0</v>
          </cell>
          <cell r="L236">
            <v>-2686941.68</v>
          </cell>
          <cell r="M236">
            <v>-2686941.68</v>
          </cell>
        </row>
        <row r="237">
          <cell r="C237" t="str">
            <v>**           Custo</v>
          </cell>
          <cell r="D237" t="str">
            <v>**           Customer Contributions Excluded Services</v>
          </cell>
          <cell r="E237">
            <v>-2686941.68</v>
          </cell>
          <cell r="F237">
            <v>0</v>
          </cell>
          <cell r="G237">
            <v>0</v>
          </cell>
          <cell r="H237">
            <v>0</v>
          </cell>
          <cell r="I237">
            <v>-2686941.68</v>
          </cell>
          <cell r="J237">
            <v>0</v>
          </cell>
          <cell r="K237">
            <v>0</v>
          </cell>
          <cell r="L237">
            <v>-2686941.68</v>
          </cell>
          <cell r="M237">
            <v>0</v>
          </cell>
        </row>
        <row r="238">
          <cell r="C238">
            <v>60400</v>
          </cell>
          <cell r="D238" t="str">
            <v xml:space="preserve">             60400  Customer Contributions - Non Excluded Se</v>
          </cell>
          <cell r="E238">
            <v>-8599101.3399999999</v>
          </cell>
          <cell r="F238">
            <v>0</v>
          </cell>
          <cell r="G238">
            <v>0</v>
          </cell>
          <cell r="H238">
            <v>0</v>
          </cell>
          <cell r="I238">
            <v>-8599101.3399999999</v>
          </cell>
          <cell r="J238">
            <v>0</v>
          </cell>
          <cell r="K238">
            <v>0</v>
          </cell>
          <cell r="L238">
            <v>-8599101.3399999999</v>
          </cell>
          <cell r="M238">
            <v>-8599101.3399999999</v>
          </cell>
        </row>
        <row r="239">
          <cell r="C239" t="str">
            <v>**           Custo</v>
          </cell>
          <cell r="D239" t="str">
            <v>**           Customer Contributions Non Excluded Serv</v>
          </cell>
          <cell r="E239">
            <v>-8599101.3399999999</v>
          </cell>
          <cell r="F239">
            <v>0</v>
          </cell>
          <cell r="G239">
            <v>0</v>
          </cell>
          <cell r="H239">
            <v>0</v>
          </cell>
          <cell r="I239">
            <v>-8599101.3399999999</v>
          </cell>
          <cell r="J239">
            <v>0</v>
          </cell>
          <cell r="K239">
            <v>0</v>
          </cell>
          <cell r="L239">
            <v>-8599101.3399999999</v>
          </cell>
          <cell r="M239">
            <v>0</v>
          </cell>
        </row>
        <row r="240">
          <cell r="C240">
            <v>60402</v>
          </cell>
          <cell r="D240" t="str">
            <v xml:space="preserve">             60402  Customer contributions - In Kind</v>
          </cell>
          <cell r="E240">
            <v>-5403337.1299999999</v>
          </cell>
          <cell r="F240">
            <v>0</v>
          </cell>
          <cell r="G240">
            <v>0</v>
          </cell>
          <cell r="H240">
            <v>0</v>
          </cell>
          <cell r="I240">
            <v>-5403337.1299999999</v>
          </cell>
          <cell r="J240">
            <v>0</v>
          </cell>
          <cell r="K240">
            <v>0</v>
          </cell>
          <cell r="L240">
            <v>-5403337.1299999999</v>
          </cell>
          <cell r="M240">
            <v>-5403337.1299999999</v>
          </cell>
        </row>
        <row r="241">
          <cell r="C241" t="str">
            <v>**           Custo</v>
          </cell>
          <cell r="D241" t="str">
            <v>**           Customer Contributions - In Kind</v>
          </cell>
          <cell r="E241">
            <v>-5403337.1299999999</v>
          </cell>
          <cell r="F241">
            <v>0</v>
          </cell>
          <cell r="G241">
            <v>0</v>
          </cell>
          <cell r="H241">
            <v>0</v>
          </cell>
          <cell r="I241">
            <v>-5403337.1299999999</v>
          </cell>
          <cell r="J241">
            <v>0</v>
          </cell>
          <cell r="K241">
            <v>0</v>
          </cell>
          <cell r="L241">
            <v>-5403337.1299999999</v>
          </cell>
          <cell r="M241">
            <v>0</v>
          </cell>
        </row>
        <row r="242">
          <cell r="C242">
            <v>60360</v>
          </cell>
          <cell r="D242" t="str">
            <v xml:space="preserve">             60360  Excluded Services # Non-Regulated</v>
          </cell>
          <cell r="E242">
            <v>-386153.63</v>
          </cell>
          <cell r="F242">
            <v>0</v>
          </cell>
          <cell r="G242">
            <v>0</v>
          </cell>
          <cell r="H242">
            <v>0</v>
          </cell>
          <cell r="I242">
            <v>-386153.63</v>
          </cell>
          <cell r="J242">
            <v>0</v>
          </cell>
          <cell r="K242">
            <v>0</v>
          </cell>
          <cell r="L242">
            <v>-386153.63</v>
          </cell>
          <cell r="M242">
            <v>-386153.63</v>
          </cell>
        </row>
        <row r="243">
          <cell r="C243" t="str">
            <v>**           Non R</v>
          </cell>
          <cell r="D243" t="str">
            <v>**           Non Regulated Excluded Services</v>
          </cell>
          <cell r="E243">
            <v>-386153.63</v>
          </cell>
          <cell r="F243">
            <v>0</v>
          </cell>
          <cell r="G243">
            <v>0</v>
          </cell>
          <cell r="H243">
            <v>0</v>
          </cell>
          <cell r="I243">
            <v>-386153.63</v>
          </cell>
          <cell r="J243">
            <v>0</v>
          </cell>
          <cell r="K243">
            <v>0</v>
          </cell>
          <cell r="L243">
            <v>-386153.63</v>
          </cell>
          <cell r="M243">
            <v>0</v>
          </cell>
        </row>
        <row r="244">
          <cell r="C244">
            <v>60350</v>
          </cell>
          <cell r="D244" t="str">
            <v xml:space="preserve">             60350  Fixed Charge Revenue</v>
          </cell>
          <cell r="E244">
            <v>-3552214.2</v>
          </cell>
          <cell r="F244">
            <v>0</v>
          </cell>
          <cell r="G244">
            <v>0</v>
          </cell>
          <cell r="H244">
            <v>0</v>
          </cell>
          <cell r="I244">
            <v>-3552214.2</v>
          </cell>
          <cell r="J244">
            <v>0</v>
          </cell>
          <cell r="K244">
            <v>0</v>
          </cell>
          <cell r="L244">
            <v>-3552214.2</v>
          </cell>
          <cell r="M244">
            <v>-3552214.2</v>
          </cell>
        </row>
        <row r="245">
          <cell r="C245">
            <v>65062</v>
          </cell>
          <cell r="D245" t="str">
            <v xml:space="preserve">             65062  Special Meter Reading</v>
          </cell>
          <cell r="E245">
            <v>-5419366.1500000004</v>
          </cell>
          <cell r="F245">
            <v>0</v>
          </cell>
          <cell r="G245">
            <v>0</v>
          </cell>
          <cell r="H245">
            <v>0</v>
          </cell>
          <cell r="I245">
            <v>-5419366.1500000004</v>
          </cell>
          <cell r="J245">
            <v>0</v>
          </cell>
          <cell r="K245">
            <v>0</v>
          </cell>
          <cell r="L245">
            <v>-5419366.1500000004</v>
          </cell>
          <cell r="M245">
            <v>-5419366.1500000004</v>
          </cell>
        </row>
        <row r="246">
          <cell r="C246" t="str">
            <v>**           Sched</v>
          </cell>
          <cell r="D246" t="str">
            <v>**           Scheduled Excluded Services</v>
          </cell>
          <cell r="E246">
            <v>-8971580.3499999996</v>
          </cell>
          <cell r="F246">
            <v>0</v>
          </cell>
          <cell r="G246">
            <v>0</v>
          </cell>
          <cell r="H246">
            <v>0</v>
          </cell>
          <cell r="I246">
            <v>-8971580.3499999996</v>
          </cell>
          <cell r="J246">
            <v>0</v>
          </cell>
          <cell r="K246">
            <v>0</v>
          </cell>
          <cell r="L246">
            <v>-8971580.3499999996</v>
          </cell>
          <cell r="M246">
            <v>0</v>
          </cell>
        </row>
        <row r="247">
          <cell r="C247">
            <v>65090</v>
          </cell>
          <cell r="D247" t="str">
            <v xml:space="preserve">             65090  Pole Rental</v>
          </cell>
          <cell r="E247">
            <v>-5372881.1299999999</v>
          </cell>
          <cell r="F247">
            <v>0</v>
          </cell>
          <cell r="G247">
            <v>0</v>
          </cell>
          <cell r="H247">
            <v>0</v>
          </cell>
          <cell r="I247">
            <v>-5372881.1299999999</v>
          </cell>
          <cell r="J247">
            <v>0</v>
          </cell>
          <cell r="K247">
            <v>0</v>
          </cell>
          <cell r="L247">
            <v>-5372881.1299999999</v>
          </cell>
          <cell r="M247">
            <v>-5372881.1299999999</v>
          </cell>
        </row>
        <row r="248">
          <cell r="C248" t="str">
            <v>**           Pole</v>
          </cell>
          <cell r="D248" t="str">
            <v>**           Pole Rental</v>
          </cell>
          <cell r="E248">
            <v>-5372881.1299999999</v>
          </cell>
          <cell r="F248">
            <v>0</v>
          </cell>
          <cell r="G248">
            <v>0</v>
          </cell>
          <cell r="H248">
            <v>0</v>
          </cell>
          <cell r="I248">
            <v>-5372881.1299999999</v>
          </cell>
          <cell r="J248">
            <v>0</v>
          </cell>
          <cell r="K248">
            <v>0</v>
          </cell>
          <cell r="L248">
            <v>-5372881.1299999999</v>
          </cell>
          <cell r="M248">
            <v>0</v>
          </cell>
        </row>
        <row r="249">
          <cell r="C249">
            <v>60210</v>
          </cell>
          <cell r="D249" t="str">
            <v xml:space="preserve">             60210  Public Lighting-O&amp;M</v>
          </cell>
          <cell r="E249">
            <v>-7244936.5999999996</v>
          </cell>
          <cell r="F249">
            <v>0</v>
          </cell>
          <cell r="G249">
            <v>0</v>
          </cell>
          <cell r="H249">
            <v>0</v>
          </cell>
          <cell r="I249">
            <v>-7244936.5999999996</v>
          </cell>
          <cell r="J249">
            <v>0</v>
          </cell>
          <cell r="K249">
            <v>0</v>
          </cell>
          <cell r="L249">
            <v>-7244936.5999999996</v>
          </cell>
          <cell r="M249">
            <v>-7244936.5999999996</v>
          </cell>
        </row>
        <row r="250">
          <cell r="C250" t="str">
            <v>**           Publi</v>
          </cell>
          <cell r="D250" t="str">
            <v>**           Public Lighting Excluded Services</v>
          </cell>
          <cell r="E250">
            <v>-7244936.5999999996</v>
          </cell>
          <cell r="F250">
            <v>0</v>
          </cell>
          <cell r="G250">
            <v>0</v>
          </cell>
          <cell r="H250">
            <v>0</v>
          </cell>
          <cell r="I250">
            <v>-7244936.5999999996</v>
          </cell>
          <cell r="J250">
            <v>0</v>
          </cell>
          <cell r="K250">
            <v>0</v>
          </cell>
          <cell r="L250">
            <v>-7244936.5999999996</v>
          </cell>
          <cell r="M250">
            <v>0</v>
          </cell>
        </row>
        <row r="251">
          <cell r="C251" t="str">
            <v>***          Other</v>
          </cell>
          <cell r="D251" t="str">
            <v>***          Other Revenue</v>
          </cell>
          <cell r="E251">
            <v>-46911098.460000001</v>
          </cell>
          <cell r="F251">
            <v>0</v>
          </cell>
          <cell r="G251">
            <v>0</v>
          </cell>
          <cell r="H251">
            <v>-9385083.4100000001</v>
          </cell>
          <cell r="I251">
            <v>-56296181.869999997</v>
          </cell>
          <cell r="J251">
            <v>9385083.4100000001</v>
          </cell>
          <cell r="K251">
            <v>0</v>
          </cell>
          <cell r="L251">
            <v>-46911098.460000001</v>
          </cell>
          <cell r="M251">
            <v>0</v>
          </cell>
        </row>
        <row r="252">
          <cell r="C252" t="str">
            <v>****         Reven</v>
          </cell>
          <cell r="D252" t="str">
            <v>****         Revenue</v>
          </cell>
          <cell r="E252">
            <v>-598778832.70000005</v>
          </cell>
          <cell r="F252">
            <v>0</v>
          </cell>
          <cell r="G252">
            <v>0</v>
          </cell>
          <cell r="H252">
            <v>-9385083.4100000001</v>
          </cell>
          <cell r="I252">
            <v>-608163916.10000002</v>
          </cell>
          <cell r="J252">
            <v>9385083.4100000001</v>
          </cell>
          <cell r="K252">
            <v>0</v>
          </cell>
          <cell r="L252">
            <v>-598778832.70000005</v>
          </cell>
          <cell r="M252">
            <v>0</v>
          </cell>
        </row>
        <row r="253">
          <cell r="C253">
            <v>70490</v>
          </cell>
          <cell r="D253" t="str">
            <v xml:space="preserve">             70490  Transmission Use of System</v>
          </cell>
          <cell r="E253">
            <v>106371473.2</v>
          </cell>
          <cell r="F253">
            <v>0</v>
          </cell>
          <cell r="G253">
            <v>0</v>
          </cell>
          <cell r="H253">
            <v>0</v>
          </cell>
          <cell r="I253">
            <v>106371473.2</v>
          </cell>
          <cell r="J253">
            <v>0</v>
          </cell>
          <cell r="K253">
            <v>0</v>
          </cell>
          <cell r="L253">
            <v>106371473.2</v>
          </cell>
          <cell r="M253">
            <v>106371473.17</v>
          </cell>
        </row>
        <row r="254">
          <cell r="C254" t="str">
            <v>***          Grid</v>
          </cell>
          <cell r="D254" t="str">
            <v>***          Grid Fees</v>
          </cell>
          <cell r="E254">
            <v>106371473.2</v>
          </cell>
          <cell r="F254">
            <v>0</v>
          </cell>
          <cell r="G254">
            <v>0</v>
          </cell>
          <cell r="H254">
            <v>0</v>
          </cell>
          <cell r="I254">
            <v>106371473.2</v>
          </cell>
          <cell r="J254">
            <v>0</v>
          </cell>
          <cell r="K254">
            <v>0</v>
          </cell>
          <cell r="L254">
            <v>106371473.2</v>
          </cell>
          <cell r="M254">
            <v>0</v>
          </cell>
        </row>
        <row r="255">
          <cell r="C255">
            <v>70460</v>
          </cell>
          <cell r="D255" t="str">
            <v xml:space="preserve">             70460  PFIT Solar Rebate</v>
          </cell>
          <cell r="E255">
            <v>13809875.609999999</v>
          </cell>
          <cell r="F255">
            <v>0</v>
          </cell>
          <cell r="G255">
            <v>0</v>
          </cell>
          <cell r="H255">
            <v>0</v>
          </cell>
          <cell r="I255">
            <v>13809875.609999999</v>
          </cell>
          <cell r="J255">
            <v>0</v>
          </cell>
          <cell r="K255">
            <v>0</v>
          </cell>
          <cell r="L255">
            <v>13809875.609999999</v>
          </cell>
          <cell r="M255">
            <v>13809875.609999999</v>
          </cell>
        </row>
        <row r="256">
          <cell r="C256">
            <v>70470</v>
          </cell>
          <cell r="D256" t="str">
            <v xml:space="preserve">             70470  TFIT Solar Recovery</v>
          </cell>
          <cell r="E256">
            <v>5326690.7300000004</v>
          </cell>
          <cell r="F256">
            <v>0</v>
          </cell>
          <cell r="G256">
            <v>0</v>
          </cell>
          <cell r="H256">
            <v>0</v>
          </cell>
          <cell r="I256">
            <v>5326690.7300000004</v>
          </cell>
          <cell r="J256">
            <v>0</v>
          </cell>
          <cell r="K256">
            <v>0</v>
          </cell>
          <cell r="L256">
            <v>5326690.7300000004</v>
          </cell>
          <cell r="M256">
            <v>5326690.7300000004</v>
          </cell>
        </row>
        <row r="257">
          <cell r="C257" t="str">
            <v>***          PFIT</v>
          </cell>
          <cell r="D257" t="str">
            <v>***          PFIT Solar Rebate</v>
          </cell>
          <cell r="E257">
            <v>19136566.34</v>
          </cell>
          <cell r="F257">
            <v>0</v>
          </cell>
          <cell r="G257">
            <v>0</v>
          </cell>
          <cell r="H257">
            <v>0</v>
          </cell>
          <cell r="I257">
            <v>19136566.34</v>
          </cell>
          <cell r="J257">
            <v>0</v>
          </cell>
          <cell r="K257">
            <v>0</v>
          </cell>
          <cell r="L257">
            <v>19136566.34</v>
          </cell>
          <cell r="M257">
            <v>0</v>
          </cell>
        </row>
        <row r="258">
          <cell r="C258" t="str">
            <v>****         Cost</v>
          </cell>
          <cell r="D258" t="str">
            <v>****         Cost Of Goods Sold</v>
          </cell>
          <cell r="E258">
            <v>125508039.5</v>
          </cell>
          <cell r="F258">
            <v>0</v>
          </cell>
          <cell r="G258">
            <v>0</v>
          </cell>
          <cell r="H258">
            <v>0</v>
          </cell>
          <cell r="I258">
            <v>125508039.5</v>
          </cell>
          <cell r="J258">
            <v>0</v>
          </cell>
          <cell r="K258">
            <v>0</v>
          </cell>
          <cell r="L258">
            <v>125508039.5</v>
          </cell>
          <cell r="M258">
            <v>0</v>
          </cell>
        </row>
        <row r="259">
          <cell r="C259" t="str">
            <v>*****        Total</v>
          </cell>
          <cell r="D259" t="str">
            <v>*****        Total Gross Margin</v>
          </cell>
          <cell r="E259">
            <v>-473270793.10000002</v>
          </cell>
          <cell r="F259">
            <v>0</v>
          </cell>
          <cell r="G259">
            <v>0</v>
          </cell>
          <cell r="H259">
            <v>-9385083.4100000001</v>
          </cell>
          <cell r="I259">
            <v>-482655876.60000002</v>
          </cell>
          <cell r="J259">
            <v>9385083.4100000001</v>
          </cell>
          <cell r="K259">
            <v>0</v>
          </cell>
          <cell r="L259">
            <v>-473270793.10000002</v>
          </cell>
          <cell r="M259">
            <v>0</v>
          </cell>
        </row>
        <row r="260">
          <cell r="C260">
            <v>70902</v>
          </cell>
          <cell r="D260" t="str">
            <v xml:space="preserve">             70902  UE Direct Overheads</v>
          </cell>
          <cell r="E260">
            <v>0</v>
          </cell>
          <cell r="F260">
            <v>0</v>
          </cell>
          <cell r="G260">
            <v>0</v>
          </cell>
          <cell r="H260">
            <v>0</v>
          </cell>
          <cell r="I260">
            <v>0</v>
          </cell>
          <cell r="J260">
            <v>0</v>
          </cell>
          <cell r="K260">
            <v>0</v>
          </cell>
          <cell r="L260">
            <v>0</v>
          </cell>
          <cell r="M260">
            <v>0</v>
          </cell>
        </row>
        <row r="261">
          <cell r="C261">
            <v>71000</v>
          </cell>
          <cell r="D261" t="str">
            <v xml:space="preserve">             71000  SP Labour Costs</v>
          </cell>
          <cell r="E261">
            <v>59794550</v>
          </cell>
          <cell r="F261">
            <v>0</v>
          </cell>
          <cell r="G261">
            <v>0</v>
          </cell>
          <cell r="H261">
            <v>0</v>
          </cell>
          <cell r="I261">
            <v>59794550</v>
          </cell>
          <cell r="J261">
            <v>0</v>
          </cell>
          <cell r="K261">
            <v>0</v>
          </cell>
          <cell r="L261">
            <v>59794550</v>
          </cell>
          <cell r="M261">
            <v>59794550</v>
          </cell>
        </row>
        <row r="262">
          <cell r="C262">
            <v>71005</v>
          </cell>
          <cell r="D262" t="str">
            <v xml:space="preserve">             71005  SP Material Costs</v>
          </cell>
          <cell r="E262">
            <v>24354878.75</v>
          </cell>
          <cell r="F262">
            <v>0</v>
          </cell>
          <cell r="G262">
            <v>0</v>
          </cell>
          <cell r="H262">
            <v>0</v>
          </cell>
          <cell r="I262">
            <v>24354878.75</v>
          </cell>
          <cell r="J262">
            <v>0</v>
          </cell>
          <cell r="K262">
            <v>0</v>
          </cell>
          <cell r="L262">
            <v>24354878.75</v>
          </cell>
          <cell r="M262">
            <v>24354878.75</v>
          </cell>
        </row>
        <row r="263">
          <cell r="C263">
            <v>71006</v>
          </cell>
          <cell r="D263" t="str">
            <v xml:space="preserve">             71006  UE Material</v>
          </cell>
          <cell r="E263">
            <v>6187850</v>
          </cell>
          <cell r="F263">
            <v>0</v>
          </cell>
          <cell r="G263">
            <v>0</v>
          </cell>
          <cell r="H263">
            <v>0</v>
          </cell>
          <cell r="I263">
            <v>6187850</v>
          </cell>
          <cell r="J263">
            <v>0</v>
          </cell>
          <cell r="K263">
            <v>0</v>
          </cell>
          <cell r="L263">
            <v>6187850</v>
          </cell>
          <cell r="M263">
            <v>6187850</v>
          </cell>
        </row>
        <row r="264">
          <cell r="C264">
            <v>71010</v>
          </cell>
          <cell r="D264" t="str">
            <v xml:space="preserve">             71010  SP Sub Contractor Costs</v>
          </cell>
          <cell r="E264">
            <v>72923107</v>
          </cell>
          <cell r="F264">
            <v>0</v>
          </cell>
          <cell r="G264">
            <v>0</v>
          </cell>
          <cell r="H264">
            <v>0</v>
          </cell>
          <cell r="I264">
            <v>72923107</v>
          </cell>
          <cell r="J264">
            <v>0</v>
          </cell>
          <cell r="K264">
            <v>0</v>
          </cell>
          <cell r="L264">
            <v>72923107</v>
          </cell>
          <cell r="M264">
            <v>72923107</v>
          </cell>
        </row>
        <row r="265">
          <cell r="C265">
            <v>71015</v>
          </cell>
          <cell r="D265" t="str">
            <v xml:space="preserve">             71015  SP Fleet Costs</v>
          </cell>
          <cell r="E265">
            <v>10477308.529999999</v>
          </cell>
          <cell r="F265">
            <v>0</v>
          </cell>
          <cell r="G265">
            <v>0</v>
          </cell>
          <cell r="H265">
            <v>0</v>
          </cell>
          <cell r="I265">
            <v>10477308.529999999</v>
          </cell>
          <cell r="J265">
            <v>0</v>
          </cell>
          <cell r="K265">
            <v>0</v>
          </cell>
          <cell r="L265">
            <v>10477308.529999999</v>
          </cell>
          <cell r="M265">
            <v>10477308.529999999</v>
          </cell>
        </row>
        <row r="266">
          <cell r="C266">
            <v>71020</v>
          </cell>
          <cell r="D266" t="str">
            <v xml:space="preserve">             71020  SP Other Direct Expenses</v>
          </cell>
          <cell r="E266">
            <v>4284055.25</v>
          </cell>
          <cell r="F266">
            <v>0</v>
          </cell>
          <cell r="G266">
            <v>0</v>
          </cell>
          <cell r="H266">
            <v>0</v>
          </cell>
          <cell r="I266">
            <v>4284055.25</v>
          </cell>
          <cell r="J266">
            <v>0</v>
          </cell>
          <cell r="K266">
            <v>0</v>
          </cell>
          <cell r="L266">
            <v>4284055.25</v>
          </cell>
          <cell r="M266">
            <v>4284055.25</v>
          </cell>
        </row>
        <row r="267">
          <cell r="C267">
            <v>71025</v>
          </cell>
          <cell r="D267" t="str">
            <v xml:space="preserve">             71025  UE Direct Overheads</v>
          </cell>
          <cell r="E267">
            <v>4123296.34</v>
          </cell>
          <cell r="F267">
            <v>0</v>
          </cell>
          <cell r="G267">
            <v>0</v>
          </cell>
          <cell r="H267">
            <v>0</v>
          </cell>
          <cell r="I267">
            <v>4123296.34</v>
          </cell>
          <cell r="J267">
            <v>0</v>
          </cell>
          <cell r="K267">
            <v>0</v>
          </cell>
          <cell r="L267">
            <v>4123296.34</v>
          </cell>
          <cell r="M267">
            <v>4123296.34</v>
          </cell>
        </row>
        <row r="268">
          <cell r="C268">
            <v>71030</v>
          </cell>
          <cell r="D268" t="str">
            <v xml:space="preserve">             71030  SP LIMB2 Costs</v>
          </cell>
          <cell r="E268">
            <v>13720445.57</v>
          </cell>
          <cell r="F268">
            <v>0</v>
          </cell>
          <cell r="G268">
            <v>0</v>
          </cell>
          <cell r="H268">
            <v>0</v>
          </cell>
          <cell r="I268">
            <v>13720445.57</v>
          </cell>
          <cell r="J268">
            <v>0</v>
          </cell>
          <cell r="K268">
            <v>0</v>
          </cell>
          <cell r="L268">
            <v>13720445.57</v>
          </cell>
          <cell r="M268">
            <v>13720445.57</v>
          </cell>
        </row>
        <row r="269">
          <cell r="C269">
            <v>71035</v>
          </cell>
          <cell r="D269" t="str">
            <v xml:space="preserve">             71035  SP LIMB2 on Free Issue materials</v>
          </cell>
          <cell r="E269">
            <v>49976.53</v>
          </cell>
          <cell r="F269">
            <v>0</v>
          </cell>
          <cell r="G269">
            <v>0</v>
          </cell>
          <cell r="H269">
            <v>0</v>
          </cell>
          <cell r="I269">
            <v>49976.53</v>
          </cell>
          <cell r="J269">
            <v>0</v>
          </cell>
          <cell r="K269">
            <v>0</v>
          </cell>
          <cell r="L269">
            <v>49976.53</v>
          </cell>
          <cell r="M269">
            <v>49976.53</v>
          </cell>
        </row>
        <row r="270">
          <cell r="C270">
            <v>71040</v>
          </cell>
          <cell r="D270" t="str">
            <v xml:space="preserve">             71040  SP LIMB3 Costs</v>
          </cell>
          <cell r="E270">
            <v>-1694440.23</v>
          </cell>
          <cell r="F270">
            <v>0</v>
          </cell>
          <cell r="G270">
            <v>0</v>
          </cell>
          <cell r="H270">
            <v>0</v>
          </cell>
          <cell r="I270">
            <v>-1694440.23</v>
          </cell>
          <cell r="J270">
            <v>0</v>
          </cell>
          <cell r="K270">
            <v>0</v>
          </cell>
          <cell r="L270">
            <v>-1694440.23</v>
          </cell>
          <cell r="M270">
            <v>-1694440.23</v>
          </cell>
        </row>
        <row r="271">
          <cell r="C271">
            <v>71045</v>
          </cell>
          <cell r="D271" t="str">
            <v xml:space="preserve">             71045  UE 'Free Issue' Materials</v>
          </cell>
          <cell r="E271">
            <v>3713017.87</v>
          </cell>
          <cell r="F271">
            <v>0</v>
          </cell>
          <cell r="G271">
            <v>0</v>
          </cell>
          <cell r="H271">
            <v>0</v>
          </cell>
          <cell r="I271">
            <v>3713017.87</v>
          </cell>
          <cell r="J271">
            <v>0</v>
          </cell>
          <cell r="K271">
            <v>0</v>
          </cell>
          <cell r="L271">
            <v>3713017.87</v>
          </cell>
          <cell r="M271">
            <v>3713017.87</v>
          </cell>
        </row>
        <row r="272">
          <cell r="C272">
            <v>71055</v>
          </cell>
          <cell r="D272" t="str">
            <v xml:space="preserve">             71055  SP Direct Overhead</v>
          </cell>
          <cell r="E272">
            <v>30148991.98</v>
          </cell>
          <cell r="F272">
            <v>0</v>
          </cell>
          <cell r="G272">
            <v>0</v>
          </cell>
          <cell r="H272">
            <v>0</v>
          </cell>
          <cell r="I272">
            <v>30148991.98</v>
          </cell>
          <cell r="J272">
            <v>0</v>
          </cell>
          <cell r="K272">
            <v>0</v>
          </cell>
          <cell r="L272">
            <v>30148991.98</v>
          </cell>
          <cell r="M272">
            <v>30148991.98</v>
          </cell>
        </row>
        <row r="273">
          <cell r="C273">
            <v>71060</v>
          </cell>
          <cell r="D273" t="str">
            <v xml:space="preserve">             71060  SP Indirect Support Costs</v>
          </cell>
          <cell r="E273">
            <v>-2371488.21</v>
          </cell>
          <cell r="F273">
            <v>0</v>
          </cell>
          <cell r="G273">
            <v>0</v>
          </cell>
          <cell r="H273">
            <v>0</v>
          </cell>
          <cell r="I273">
            <v>-2371488.21</v>
          </cell>
          <cell r="J273">
            <v>0</v>
          </cell>
          <cell r="K273">
            <v>0</v>
          </cell>
          <cell r="L273">
            <v>-2371488.21</v>
          </cell>
          <cell r="M273">
            <v>-2371488.21</v>
          </cell>
        </row>
        <row r="274">
          <cell r="C274">
            <v>71065</v>
          </cell>
          <cell r="D274" t="str">
            <v xml:space="preserve">             71065  SP Inventory Carrying Costs</v>
          </cell>
          <cell r="E274">
            <v>-27122.19</v>
          </cell>
          <cell r="F274">
            <v>0</v>
          </cell>
          <cell r="G274">
            <v>0</v>
          </cell>
          <cell r="H274">
            <v>0</v>
          </cell>
          <cell r="I274">
            <v>-27122.19</v>
          </cell>
          <cell r="J274">
            <v>0</v>
          </cell>
          <cell r="K274">
            <v>0</v>
          </cell>
          <cell r="L274">
            <v>-27122.19</v>
          </cell>
          <cell r="M274">
            <v>-27122.19</v>
          </cell>
        </row>
        <row r="275">
          <cell r="C275">
            <v>71900</v>
          </cell>
          <cell r="D275" t="str">
            <v xml:space="preserve">             71900  OMSA Cost Recovery</v>
          </cell>
          <cell r="E275">
            <v>-167653088.90000001</v>
          </cell>
          <cell r="F275">
            <v>0</v>
          </cell>
          <cell r="G275">
            <v>0</v>
          </cell>
          <cell r="H275">
            <v>0</v>
          </cell>
          <cell r="I275">
            <v>-167653088.90000001</v>
          </cell>
          <cell r="J275">
            <v>0</v>
          </cell>
          <cell r="K275">
            <v>0</v>
          </cell>
          <cell r="L275">
            <v>-167653088.90000001</v>
          </cell>
          <cell r="M275">
            <v>-167653088.88999999</v>
          </cell>
        </row>
        <row r="276">
          <cell r="C276">
            <v>73342</v>
          </cell>
          <cell r="D276" t="str">
            <v xml:space="preserve">             73342  Overhead Recovery Assets</v>
          </cell>
          <cell r="E276">
            <v>-4030387.96</v>
          </cell>
          <cell r="F276">
            <v>0</v>
          </cell>
          <cell r="G276">
            <v>0</v>
          </cell>
          <cell r="H276">
            <v>0</v>
          </cell>
          <cell r="I276">
            <v>-4030387.96</v>
          </cell>
          <cell r="J276">
            <v>0</v>
          </cell>
          <cell r="K276">
            <v>0</v>
          </cell>
          <cell r="L276">
            <v>-4030387.96</v>
          </cell>
          <cell r="M276">
            <v>-4030387.96</v>
          </cell>
        </row>
        <row r="277">
          <cell r="C277" t="str">
            <v>***          OMSA</v>
          </cell>
          <cell r="D277" t="str">
            <v>***          OMSA</v>
          </cell>
          <cell r="E277">
            <v>54000950.340000004</v>
          </cell>
          <cell r="F277">
            <v>0</v>
          </cell>
          <cell r="G277">
            <v>0</v>
          </cell>
          <cell r="H277">
            <v>0</v>
          </cell>
          <cell r="I277">
            <v>54000950.340000004</v>
          </cell>
          <cell r="J277">
            <v>0</v>
          </cell>
          <cell r="K277">
            <v>0</v>
          </cell>
          <cell r="L277">
            <v>54000950.340000004</v>
          </cell>
          <cell r="M277">
            <v>0</v>
          </cell>
        </row>
        <row r="278">
          <cell r="C278">
            <v>72335</v>
          </cell>
          <cell r="D278" t="str">
            <v xml:space="preserve">             72335  CMSA Charges</v>
          </cell>
          <cell r="E278">
            <v>22270177.370000001</v>
          </cell>
          <cell r="F278">
            <v>0</v>
          </cell>
          <cell r="G278">
            <v>0</v>
          </cell>
          <cell r="H278">
            <v>0</v>
          </cell>
          <cell r="I278">
            <v>22270177.370000001</v>
          </cell>
          <cell r="J278">
            <v>0</v>
          </cell>
          <cell r="K278">
            <v>0</v>
          </cell>
          <cell r="L278">
            <v>22270177.370000001</v>
          </cell>
          <cell r="M278">
            <v>22270177.370000001</v>
          </cell>
        </row>
        <row r="279">
          <cell r="C279">
            <v>72337</v>
          </cell>
          <cell r="D279" t="str">
            <v xml:space="preserve">             72337  CMSA charges - Aegis</v>
          </cell>
          <cell r="E279">
            <v>454000</v>
          </cell>
          <cell r="F279">
            <v>0</v>
          </cell>
          <cell r="G279">
            <v>0</v>
          </cell>
          <cell r="H279">
            <v>0</v>
          </cell>
          <cell r="I279">
            <v>454000</v>
          </cell>
          <cell r="J279">
            <v>0</v>
          </cell>
          <cell r="K279">
            <v>0</v>
          </cell>
          <cell r="L279">
            <v>454000</v>
          </cell>
          <cell r="M279">
            <v>454000</v>
          </cell>
        </row>
        <row r="280">
          <cell r="C280">
            <v>72338</v>
          </cell>
          <cell r="D280" t="str">
            <v xml:space="preserve">             72338  CMSA charges - Skilltech</v>
          </cell>
          <cell r="E280">
            <v>225000</v>
          </cell>
          <cell r="F280">
            <v>0</v>
          </cell>
          <cell r="G280">
            <v>0</v>
          </cell>
          <cell r="H280">
            <v>0</v>
          </cell>
          <cell r="I280">
            <v>225000</v>
          </cell>
          <cell r="J280">
            <v>0</v>
          </cell>
          <cell r="K280">
            <v>0</v>
          </cell>
          <cell r="L280">
            <v>225000</v>
          </cell>
          <cell r="M280">
            <v>225000</v>
          </cell>
        </row>
        <row r="281">
          <cell r="C281">
            <v>72339</v>
          </cell>
          <cell r="D281" t="str">
            <v xml:space="preserve">             72339  CMSA charges - Formway</v>
          </cell>
          <cell r="E281">
            <v>35400</v>
          </cell>
          <cell r="F281">
            <v>0</v>
          </cell>
          <cell r="G281">
            <v>0</v>
          </cell>
          <cell r="H281">
            <v>0</v>
          </cell>
          <cell r="I281">
            <v>35400</v>
          </cell>
          <cell r="J281">
            <v>0</v>
          </cell>
          <cell r="K281">
            <v>0</v>
          </cell>
          <cell r="L281">
            <v>35400</v>
          </cell>
          <cell r="M281">
            <v>35400</v>
          </cell>
        </row>
        <row r="282">
          <cell r="C282" t="str">
            <v>***          CMSA</v>
          </cell>
          <cell r="D282" t="str">
            <v>***          CMSA</v>
          </cell>
          <cell r="E282">
            <v>22984577.370000001</v>
          </cell>
          <cell r="F282">
            <v>0</v>
          </cell>
          <cell r="G282">
            <v>0</v>
          </cell>
          <cell r="H282">
            <v>0</v>
          </cell>
          <cell r="I282">
            <v>22984577.370000001</v>
          </cell>
          <cell r="J282">
            <v>0</v>
          </cell>
          <cell r="K282">
            <v>0</v>
          </cell>
          <cell r="L282">
            <v>22984577.370000001</v>
          </cell>
          <cell r="M282">
            <v>0</v>
          </cell>
        </row>
        <row r="283">
          <cell r="C283" t="str">
            <v>****         Major</v>
          </cell>
          <cell r="D283" t="str">
            <v>****         Major Contract Expenses</v>
          </cell>
          <cell r="E283">
            <v>76985527.709999993</v>
          </cell>
          <cell r="F283">
            <v>0</v>
          </cell>
          <cell r="G283">
            <v>0</v>
          </cell>
          <cell r="H283">
            <v>0</v>
          </cell>
          <cell r="I283">
            <v>76985527.709999993</v>
          </cell>
          <cell r="J283">
            <v>0</v>
          </cell>
          <cell r="K283">
            <v>0</v>
          </cell>
          <cell r="L283">
            <v>76985527.709999993</v>
          </cell>
          <cell r="M283">
            <v>0</v>
          </cell>
        </row>
        <row r="284">
          <cell r="C284">
            <v>72064</v>
          </cell>
          <cell r="D284" t="str">
            <v xml:space="preserve">             72064  Office Equipment Purchases</v>
          </cell>
          <cell r="E284">
            <v>726.34</v>
          </cell>
          <cell r="F284">
            <v>0</v>
          </cell>
          <cell r="G284">
            <v>0</v>
          </cell>
          <cell r="H284">
            <v>0</v>
          </cell>
          <cell r="I284">
            <v>726.34</v>
          </cell>
          <cell r="J284">
            <v>0</v>
          </cell>
          <cell r="K284">
            <v>0</v>
          </cell>
          <cell r="L284">
            <v>726.34</v>
          </cell>
          <cell r="M284">
            <v>726.34</v>
          </cell>
        </row>
        <row r="285">
          <cell r="C285">
            <v>72160</v>
          </cell>
          <cell r="D285" t="str">
            <v xml:space="preserve">             72160  Telecommunications Expenses - General</v>
          </cell>
          <cell r="E285">
            <v>1543633.31</v>
          </cell>
          <cell r="F285">
            <v>0</v>
          </cell>
          <cell r="G285">
            <v>0</v>
          </cell>
          <cell r="H285">
            <v>0</v>
          </cell>
          <cell r="I285">
            <v>1543633.31</v>
          </cell>
          <cell r="J285">
            <v>0</v>
          </cell>
          <cell r="K285">
            <v>0</v>
          </cell>
          <cell r="L285">
            <v>1543633.31</v>
          </cell>
          <cell r="M285">
            <v>1543633.31</v>
          </cell>
        </row>
        <row r="286">
          <cell r="C286">
            <v>72350</v>
          </cell>
          <cell r="D286" t="str">
            <v xml:space="preserve">             72350  Management Fees - External</v>
          </cell>
          <cell r="E286">
            <v>-301993.59999999998</v>
          </cell>
          <cell r="F286">
            <v>0</v>
          </cell>
          <cell r="G286">
            <v>0</v>
          </cell>
          <cell r="H286">
            <v>0</v>
          </cell>
          <cell r="I286">
            <v>-301993.59999999998</v>
          </cell>
          <cell r="J286">
            <v>0</v>
          </cell>
          <cell r="K286">
            <v>0</v>
          </cell>
          <cell r="L286">
            <v>-301993.59999999998</v>
          </cell>
          <cell r="M286">
            <v>-301993.59999999998</v>
          </cell>
        </row>
        <row r="287">
          <cell r="C287">
            <v>72625</v>
          </cell>
          <cell r="D287" t="str">
            <v xml:space="preserve">             72625  Employee Incentives and Awards</v>
          </cell>
          <cell r="E287">
            <v>120852.34</v>
          </cell>
          <cell r="F287">
            <v>0</v>
          </cell>
          <cell r="G287">
            <v>0</v>
          </cell>
          <cell r="H287">
            <v>0</v>
          </cell>
          <cell r="I287">
            <v>120852.34</v>
          </cell>
          <cell r="J287">
            <v>0</v>
          </cell>
          <cell r="K287">
            <v>0</v>
          </cell>
          <cell r="L287">
            <v>120852.34</v>
          </cell>
          <cell r="M287">
            <v>120852.34</v>
          </cell>
        </row>
        <row r="288">
          <cell r="C288">
            <v>72820</v>
          </cell>
          <cell r="D288" t="str">
            <v xml:space="preserve">             72820  Safety Equipment &amp; Supplies</v>
          </cell>
          <cell r="E288">
            <v>24147.7</v>
          </cell>
          <cell r="F288">
            <v>0</v>
          </cell>
          <cell r="G288">
            <v>0</v>
          </cell>
          <cell r="H288">
            <v>0</v>
          </cell>
          <cell r="I288">
            <v>24147.7</v>
          </cell>
          <cell r="J288">
            <v>0</v>
          </cell>
          <cell r="K288">
            <v>0</v>
          </cell>
          <cell r="L288">
            <v>24147.7</v>
          </cell>
          <cell r="M288">
            <v>24147.7</v>
          </cell>
        </row>
        <row r="289">
          <cell r="C289">
            <v>72850</v>
          </cell>
          <cell r="D289" t="str">
            <v xml:space="preserve">             72850  Recruitment Costs</v>
          </cell>
          <cell r="E289">
            <v>388938.46</v>
          </cell>
          <cell r="F289">
            <v>0</v>
          </cell>
          <cell r="G289">
            <v>0</v>
          </cell>
          <cell r="H289">
            <v>0</v>
          </cell>
          <cell r="I289">
            <v>388938.46</v>
          </cell>
          <cell r="J289">
            <v>0</v>
          </cell>
          <cell r="K289">
            <v>0</v>
          </cell>
          <cell r="L289">
            <v>388938.46</v>
          </cell>
          <cell r="M289">
            <v>388938.46</v>
          </cell>
        </row>
        <row r="290">
          <cell r="C290">
            <v>73300</v>
          </cell>
          <cell r="D290" t="str">
            <v xml:space="preserve">             73300  Office Supplies and Expenses</v>
          </cell>
          <cell r="E290">
            <v>206114.13</v>
          </cell>
          <cell r="F290">
            <v>0</v>
          </cell>
          <cell r="G290">
            <v>0</v>
          </cell>
          <cell r="H290">
            <v>0</v>
          </cell>
          <cell r="I290">
            <v>206114.13</v>
          </cell>
          <cell r="J290">
            <v>0</v>
          </cell>
          <cell r="K290">
            <v>0</v>
          </cell>
          <cell r="L290">
            <v>206114.13</v>
          </cell>
          <cell r="M290">
            <v>206114.13</v>
          </cell>
        </row>
        <row r="291">
          <cell r="C291">
            <v>73311</v>
          </cell>
          <cell r="D291" t="str">
            <v xml:space="preserve">             73311  Office Equipment Hire &amp; Lease Costs</v>
          </cell>
          <cell r="E291">
            <v>166306.5</v>
          </cell>
          <cell r="F291">
            <v>0</v>
          </cell>
          <cell r="G291">
            <v>0</v>
          </cell>
          <cell r="H291">
            <v>0</v>
          </cell>
          <cell r="I291">
            <v>166306.5</v>
          </cell>
          <cell r="J291">
            <v>0</v>
          </cell>
          <cell r="K291">
            <v>0</v>
          </cell>
          <cell r="L291">
            <v>166306.5</v>
          </cell>
          <cell r="M291">
            <v>166306.5</v>
          </cell>
        </row>
        <row r="292">
          <cell r="C292">
            <v>73320</v>
          </cell>
          <cell r="D292" t="str">
            <v xml:space="preserve">             73320  Other Fees (eg: Valuations Title Searche</v>
          </cell>
          <cell r="E292">
            <v>2850</v>
          </cell>
          <cell r="F292">
            <v>0</v>
          </cell>
          <cell r="G292">
            <v>0</v>
          </cell>
          <cell r="H292">
            <v>0</v>
          </cell>
          <cell r="I292">
            <v>2850</v>
          </cell>
          <cell r="J292">
            <v>0</v>
          </cell>
          <cell r="K292">
            <v>0</v>
          </cell>
          <cell r="L292">
            <v>2850</v>
          </cell>
          <cell r="M292">
            <v>2850</v>
          </cell>
        </row>
        <row r="293">
          <cell r="C293">
            <v>73380</v>
          </cell>
          <cell r="D293" t="str">
            <v xml:space="preserve">             73380  Printing and Mailing Bills</v>
          </cell>
          <cell r="E293">
            <v>-10655.04</v>
          </cell>
          <cell r="F293">
            <v>0</v>
          </cell>
          <cell r="G293">
            <v>0</v>
          </cell>
          <cell r="H293">
            <v>0</v>
          </cell>
          <cell r="I293">
            <v>-10655.04</v>
          </cell>
          <cell r="J293">
            <v>0</v>
          </cell>
          <cell r="K293">
            <v>0</v>
          </cell>
          <cell r="L293">
            <v>-10655.04</v>
          </cell>
          <cell r="M293">
            <v>-10655.04</v>
          </cell>
        </row>
        <row r="294">
          <cell r="C294">
            <v>73390</v>
          </cell>
          <cell r="D294" t="str">
            <v xml:space="preserve">             73390  Courier / Delivery / Freight</v>
          </cell>
          <cell r="E294">
            <v>0</v>
          </cell>
          <cell r="F294">
            <v>0</v>
          </cell>
          <cell r="G294">
            <v>0</v>
          </cell>
          <cell r="H294">
            <v>0</v>
          </cell>
          <cell r="I294">
            <v>0</v>
          </cell>
          <cell r="J294">
            <v>0</v>
          </cell>
          <cell r="K294">
            <v>0</v>
          </cell>
          <cell r="L294">
            <v>0</v>
          </cell>
          <cell r="M294">
            <v>0</v>
          </cell>
        </row>
        <row r="295">
          <cell r="C295">
            <v>73500</v>
          </cell>
          <cell r="D295" t="str">
            <v xml:space="preserve">             73500  Maintenance - General</v>
          </cell>
          <cell r="E295">
            <v>0</v>
          </cell>
          <cell r="F295">
            <v>0</v>
          </cell>
          <cell r="G295">
            <v>0</v>
          </cell>
          <cell r="H295">
            <v>0</v>
          </cell>
          <cell r="I295">
            <v>0</v>
          </cell>
          <cell r="J295">
            <v>0</v>
          </cell>
          <cell r="K295">
            <v>0</v>
          </cell>
          <cell r="L295">
            <v>0</v>
          </cell>
          <cell r="M295">
            <v>0</v>
          </cell>
        </row>
        <row r="296">
          <cell r="C296">
            <v>73650</v>
          </cell>
          <cell r="D296" t="str">
            <v xml:space="preserve">             73650  Payroll Processing Charges</v>
          </cell>
          <cell r="E296">
            <v>27453.82</v>
          </cell>
          <cell r="F296">
            <v>0</v>
          </cell>
          <cell r="G296">
            <v>0</v>
          </cell>
          <cell r="H296">
            <v>0</v>
          </cell>
          <cell r="I296">
            <v>27453.82</v>
          </cell>
          <cell r="J296">
            <v>0</v>
          </cell>
          <cell r="K296">
            <v>0</v>
          </cell>
          <cell r="L296">
            <v>27453.82</v>
          </cell>
          <cell r="M296">
            <v>27453.82</v>
          </cell>
        </row>
        <row r="297">
          <cell r="C297">
            <v>73660</v>
          </cell>
          <cell r="D297" t="str">
            <v xml:space="preserve">             73660  Personnel Development &amp; Training</v>
          </cell>
          <cell r="E297">
            <v>497021.26</v>
          </cell>
          <cell r="F297">
            <v>0</v>
          </cell>
          <cell r="G297">
            <v>0</v>
          </cell>
          <cell r="H297">
            <v>0</v>
          </cell>
          <cell r="I297">
            <v>497021.26</v>
          </cell>
          <cell r="J297">
            <v>0</v>
          </cell>
          <cell r="K297">
            <v>0</v>
          </cell>
          <cell r="L297">
            <v>497021.26</v>
          </cell>
          <cell r="M297">
            <v>497021.26</v>
          </cell>
        </row>
        <row r="298">
          <cell r="C298">
            <v>73665</v>
          </cell>
          <cell r="D298" t="str">
            <v xml:space="preserve">             73665  Conferences and Seminars (excludes enter</v>
          </cell>
          <cell r="E298">
            <v>97092.99</v>
          </cell>
          <cell r="F298">
            <v>0</v>
          </cell>
          <cell r="G298">
            <v>0</v>
          </cell>
          <cell r="H298">
            <v>0</v>
          </cell>
          <cell r="I298">
            <v>97092.99</v>
          </cell>
          <cell r="J298">
            <v>0</v>
          </cell>
          <cell r="K298">
            <v>0</v>
          </cell>
          <cell r="L298">
            <v>97092.99</v>
          </cell>
          <cell r="M298">
            <v>97092.99</v>
          </cell>
        </row>
        <row r="299">
          <cell r="C299">
            <v>73750</v>
          </cell>
          <cell r="D299" t="str">
            <v xml:space="preserve">             73750  Sundry and General Expenses</v>
          </cell>
          <cell r="E299">
            <v>437958.58</v>
          </cell>
          <cell r="F299">
            <v>0</v>
          </cell>
          <cell r="G299">
            <v>0</v>
          </cell>
          <cell r="H299">
            <v>0</v>
          </cell>
          <cell r="I299">
            <v>437958.58</v>
          </cell>
          <cell r="J299">
            <v>0</v>
          </cell>
          <cell r="K299">
            <v>0</v>
          </cell>
          <cell r="L299">
            <v>437958.58</v>
          </cell>
          <cell r="M299">
            <v>437958.58</v>
          </cell>
        </row>
        <row r="300">
          <cell r="C300">
            <v>75000</v>
          </cell>
          <cell r="D300" t="str">
            <v xml:space="preserve">             75000  Bank Fees</v>
          </cell>
          <cell r="E300">
            <v>81838.850000000006</v>
          </cell>
          <cell r="F300">
            <v>0</v>
          </cell>
          <cell r="G300">
            <v>0</v>
          </cell>
          <cell r="H300">
            <v>0</v>
          </cell>
          <cell r="I300">
            <v>81838.850000000006</v>
          </cell>
          <cell r="J300">
            <v>0</v>
          </cell>
          <cell r="K300">
            <v>0</v>
          </cell>
          <cell r="L300">
            <v>81838.850000000006</v>
          </cell>
          <cell r="M300">
            <v>81838.850000000006</v>
          </cell>
        </row>
        <row r="301">
          <cell r="C301" t="str">
            <v>***          Admin</v>
          </cell>
          <cell r="D301" t="str">
            <v>***          Administration Expenses</v>
          </cell>
          <cell r="E301">
            <v>3282285.64</v>
          </cell>
          <cell r="F301">
            <v>0</v>
          </cell>
          <cell r="G301">
            <v>0</v>
          </cell>
          <cell r="H301">
            <v>0</v>
          </cell>
          <cell r="I301">
            <v>3282285.64</v>
          </cell>
          <cell r="J301">
            <v>0</v>
          </cell>
          <cell r="K301">
            <v>0</v>
          </cell>
          <cell r="L301">
            <v>3282285.64</v>
          </cell>
          <cell r="M301">
            <v>0</v>
          </cell>
        </row>
        <row r="302">
          <cell r="C302">
            <v>70840</v>
          </cell>
          <cell r="D302" t="str">
            <v xml:space="preserve">             70840  Professional Services</v>
          </cell>
          <cell r="E302">
            <v>184203.66</v>
          </cell>
          <cell r="F302">
            <v>0</v>
          </cell>
          <cell r="G302">
            <v>0</v>
          </cell>
          <cell r="H302">
            <v>0</v>
          </cell>
          <cell r="I302">
            <v>184203.66</v>
          </cell>
          <cell r="J302">
            <v>0</v>
          </cell>
          <cell r="K302">
            <v>0</v>
          </cell>
          <cell r="L302">
            <v>184203.66</v>
          </cell>
          <cell r="M302">
            <v>184203.66</v>
          </cell>
        </row>
        <row r="303">
          <cell r="C303">
            <v>72000</v>
          </cell>
          <cell r="D303" t="str">
            <v xml:space="preserve">             72000  Auditors Fees - External Audit</v>
          </cell>
          <cell r="E303">
            <v>534999.53</v>
          </cell>
          <cell r="F303">
            <v>0</v>
          </cell>
          <cell r="G303">
            <v>0</v>
          </cell>
          <cell r="H303">
            <v>0</v>
          </cell>
          <cell r="I303">
            <v>534999.53</v>
          </cell>
          <cell r="J303">
            <v>0</v>
          </cell>
          <cell r="K303">
            <v>0</v>
          </cell>
          <cell r="L303">
            <v>534999.53</v>
          </cell>
          <cell r="M303">
            <v>534999.53</v>
          </cell>
        </row>
        <row r="304">
          <cell r="C304">
            <v>72001</v>
          </cell>
          <cell r="D304" t="str">
            <v xml:space="preserve">             72001  Auditors Fees - Internal Audit</v>
          </cell>
          <cell r="E304">
            <v>0</v>
          </cell>
          <cell r="F304">
            <v>0</v>
          </cell>
          <cell r="G304">
            <v>0</v>
          </cell>
          <cell r="H304">
            <v>0</v>
          </cell>
          <cell r="I304">
            <v>0</v>
          </cell>
          <cell r="J304">
            <v>0</v>
          </cell>
          <cell r="K304">
            <v>0</v>
          </cell>
          <cell r="L304">
            <v>0</v>
          </cell>
          <cell r="M304">
            <v>0</v>
          </cell>
        </row>
        <row r="305">
          <cell r="C305">
            <v>72200</v>
          </cell>
          <cell r="D305" t="str">
            <v xml:space="preserve">             72200  Consultancy Tax Deductible</v>
          </cell>
          <cell r="E305">
            <v>12210171.189999999</v>
          </cell>
          <cell r="F305">
            <v>0</v>
          </cell>
          <cell r="G305">
            <v>0</v>
          </cell>
          <cell r="H305">
            <v>0</v>
          </cell>
          <cell r="I305">
            <v>12210171.189999999</v>
          </cell>
          <cell r="J305">
            <v>0</v>
          </cell>
          <cell r="K305">
            <v>0</v>
          </cell>
          <cell r="L305">
            <v>12210171.189999999</v>
          </cell>
          <cell r="M305">
            <v>12210171.189999999</v>
          </cell>
        </row>
        <row r="306">
          <cell r="C306">
            <v>72205</v>
          </cell>
          <cell r="D306" t="str">
            <v xml:space="preserve">             72205  Consultancy Non Tax Deductible</v>
          </cell>
          <cell r="E306">
            <v>0</v>
          </cell>
          <cell r="F306">
            <v>0</v>
          </cell>
          <cell r="G306">
            <v>0</v>
          </cell>
          <cell r="H306">
            <v>0</v>
          </cell>
          <cell r="I306">
            <v>0</v>
          </cell>
          <cell r="J306">
            <v>0</v>
          </cell>
          <cell r="K306">
            <v>0</v>
          </cell>
          <cell r="L306">
            <v>0</v>
          </cell>
          <cell r="M306">
            <v>0</v>
          </cell>
        </row>
        <row r="307">
          <cell r="C307">
            <v>73000</v>
          </cell>
          <cell r="D307" t="str">
            <v xml:space="preserve">             73000  Legal Expenses - Tax Deductible</v>
          </cell>
          <cell r="E307">
            <v>625894.16</v>
          </cell>
          <cell r="F307">
            <v>0</v>
          </cell>
          <cell r="G307">
            <v>0</v>
          </cell>
          <cell r="H307">
            <v>0</v>
          </cell>
          <cell r="I307">
            <v>625894.16</v>
          </cell>
          <cell r="J307">
            <v>0</v>
          </cell>
          <cell r="K307">
            <v>0</v>
          </cell>
          <cell r="L307">
            <v>625894.16</v>
          </cell>
          <cell r="M307">
            <v>625894.16</v>
          </cell>
        </row>
        <row r="308">
          <cell r="C308" t="str">
            <v>***          Audit</v>
          </cell>
          <cell r="D308" t="str">
            <v>***          Audit &amp; Consulting</v>
          </cell>
          <cell r="E308">
            <v>13555268.539999999</v>
          </cell>
          <cell r="F308">
            <v>0</v>
          </cell>
          <cell r="G308">
            <v>0</v>
          </cell>
          <cell r="H308">
            <v>0</v>
          </cell>
          <cell r="I308">
            <v>13555268.539999999</v>
          </cell>
          <cell r="J308">
            <v>0</v>
          </cell>
          <cell r="K308">
            <v>0</v>
          </cell>
          <cell r="L308">
            <v>13555268.539999999</v>
          </cell>
          <cell r="M308">
            <v>0</v>
          </cell>
        </row>
        <row r="309">
          <cell r="C309">
            <v>74500</v>
          </cell>
          <cell r="D309" t="str">
            <v xml:space="preserve">             74500  Director Remuneration</v>
          </cell>
          <cell r="E309">
            <v>140934.1</v>
          </cell>
          <cell r="F309">
            <v>0</v>
          </cell>
          <cell r="G309">
            <v>0</v>
          </cell>
          <cell r="H309">
            <v>0</v>
          </cell>
          <cell r="I309">
            <v>140934.1</v>
          </cell>
          <cell r="J309">
            <v>0</v>
          </cell>
          <cell r="K309">
            <v>0</v>
          </cell>
          <cell r="L309">
            <v>140934.1</v>
          </cell>
          <cell r="M309">
            <v>140934.1</v>
          </cell>
        </row>
        <row r="310">
          <cell r="C310" t="str">
            <v>***          Board</v>
          </cell>
          <cell r="D310" t="str">
            <v>***          Board Costs</v>
          </cell>
          <cell r="E310">
            <v>140934.1</v>
          </cell>
          <cell r="F310">
            <v>0</v>
          </cell>
          <cell r="G310">
            <v>0</v>
          </cell>
          <cell r="H310">
            <v>0</v>
          </cell>
          <cell r="I310">
            <v>140934.1</v>
          </cell>
          <cell r="J310">
            <v>0</v>
          </cell>
          <cell r="K310">
            <v>0</v>
          </cell>
          <cell r="L310">
            <v>140934.1</v>
          </cell>
          <cell r="M310">
            <v>0</v>
          </cell>
        </row>
        <row r="311">
          <cell r="C311">
            <v>72125</v>
          </cell>
          <cell r="D311" t="str">
            <v xml:space="preserve">             72125  Customer Care Payment</v>
          </cell>
          <cell r="E311">
            <v>141183.54999999999</v>
          </cell>
          <cell r="F311">
            <v>0</v>
          </cell>
          <cell r="G311">
            <v>0</v>
          </cell>
          <cell r="H311">
            <v>0</v>
          </cell>
          <cell r="I311">
            <v>141183.54999999999</v>
          </cell>
          <cell r="J311">
            <v>0</v>
          </cell>
          <cell r="K311">
            <v>0</v>
          </cell>
          <cell r="L311">
            <v>141183.54999999999</v>
          </cell>
          <cell r="M311">
            <v>141183.54999999999</v>
          </cell>
        </row>
        <row r="312">
          <cell r="C312">
            <v>72861</v>
          </cell>
          <cell r="D312" t="str">
            <v xml:space="preserve">             72861  Claims Paid</v>
          </cell>
          <cell r="E312">
            <v>35258.97</v>
          </cell>
          <cell r="F312">
            <v>0</v>
          </cell>
          <cell r="G312">
            <v>0</v>
          </cell>
          <cell r="H312">
            <v>0</v>
          </cell>
          <cell r="I312">
            <v>35258.97</v>
          </cell>
          <cell r="J312">
            <v>0</v>
          </cell>
          <cell r="K312">
            <v>0</v>
          </cell>
          <cell r="L312">
            <v>35258.97</v>
          </cell>
          <cell r="M312">
            <v>35258.97</v>
          </cell>
        </row>
        <row r="313">
          <cell r="C313">
            <v>72862</v>
          </cell>
          <cell r="D313" t="str">
            <v xml:space="preserve">             72862  Mornington Claims Exp</v>
          </cell>
          <cell r="E313">
            <v>4118117.65</v>
          </cell>
          <cell r="F313">
            <v>0</v>
          </cell>
          <cell r="G313">
            <v>0</v>
          </cell>
          <cell r="H313">
            <v>0</v>
          </cell>
          <cell r="I313">
            <v>4118117.65</v>
          </cell>
          <cell r="J313">
            <v>0</v>
          </cell>
          <cell r="K313">
            <v>0</v>
          </cell>
          <cell r="L313">
            <v>4118117.65</v>
          </cell>
          <cell r="M313">
            <v>4118117.65</v>
          </cell>
        </row>
        <row r="314">
          <cell r="C314">
            <v>73260</v>
          </cell>
          <cell r="D314" t="str">
            <v xml:space="preserve">             73260  GSL Payments - Electricity</v>
          </cell>
          <cell r="E314">
            <v>305973</v>
          </cell>
          <cell r="F314">
            <v>0</v>
          </cell>
          <cell r="G314">
            <v>0</v>
          </cell>
          <cell r="H314">
            <v>0</v>
          </cell>
          <cell r="I314">
            <v>305973</v>
          </cell>
          <cell r="J314">
            <v>0</v>
          </cell>
          <cell r="K314">
            <v>0</v>
          </cell>
          <cell r="L314">
            <v>305973</v>
          </cell>
          <cell r="M314">
            <v>305973</v>
          </cell>
        </row>
        <row r="315">
          <cell r="C315" t="str">
            <v>***          Claim</v>
          </cell>
          <cell r="D315" t="str">
            <v>***          Claims</v>
          </cell>
          <cell r="E315">
            <v>4600533.17</v>
          </cell>
          <cell r="F315">
            <v>0</v>
          </cell>
          <cell r="G315">
            <v>0</v>
          </cell>
          <cell r="H315">
            <v>0</v>
          </cell>
          <cell r="I315">
            <v>4600533.17</v>
          </cell>
          <cell r="J315">
            <v>0</v>
          </cell>
          <cell r="K315">
            <v>0</v>
          </cell>
          <cell r="L315">
            <v>4600533.17</v>
          </cell>
          <cell r="M315">
            <v>0</v>
          </cell>
        </row>
        <row r="316">
          <cell r="C316">
            <v>72885</v>
          </cell>
          <cell r="D316" t="str">
            <v xml:space="preserve">             72885  Financial Services Agreement - External</v>
          </cell>
          <cell r="E316">
            <v>85857.71</v>
          </cell>
          <cell r="F316">
            <v>0</v>
          </cell>
          <cell r="G316">
            <v>0</v>
          </cell>
          <cell r="H316">
            <v>0</v>
          </cell>
          <cell r="I316">
            <v>85857.71</v>
          </cell>
          <cell r="J316">
            <v>0</v>
          </cell>
          <cell r="K316">
            <v>0</v>
          </cell>
          <cell r="L316">
            <v>85857.71</v>
          </cell>
          <cell r="M316">
            <v>85857.71</v>
          </cell>
        </row>
        <row r="317">
          <cell r="C317" t="str">
            <v>***          FSA</v>
          </cell>
          <cell r="D317" t="str">
            <v>***          FSA</v>
          </cell>
          <cell r="E317">
            <v>85857.71</v>
          </cell>
          <cell r="F317">
            <v>0</v>
          </cell>
          <cell r="G317">
            <v>0</v>
          </cell>
          <cell r="H317">
            <v>0</v>
          </cell>
          <cell r="I317">
            <v>85857.71</v>
          </cell>
          <cell r="J317">
            <v>0</v>
          </cell>
          <cell r="K317">
            <v>0</v>
          </cell>
          <cell r="L317">
            <v>85857.71</v>
          </cell>
          <cell r="M317">
            <v>0</v>
          </cell>
        </row>
        <row r="318">
          <cell r="C318">
            <v>72860</v>
          </cell>
          <cell r="D318" t="str">
            <v xml:space="preserve">             72860  Insurance - Other</v>
          </cell>
          <cell r="E318">
            <v>3243967.27</v>
          </cell>
          <cell r="F318">
            <v>0</v>
          </cell>
          <cell r="G318">
            <v>0</v>
          </cell>
          <cell r="H318">
            <v>0</v>
          </cell>
          <cell r="I318">
            <v>3243967.27</v>
          </cell>
          <cell r="J318">
            <v>0</v>
          </cell>
          <cell r="K318">
            <v>0</v>
          </cell>
          <cell r="L318">
            <v>3243967.27</v>
          </cell>
          <cell r="M318">
            <v>3243967.27</v>
          </cell>
        </row>
        <row r="319">
          <cell r="C319" t="str">
            <v>***          Insur</v>
          </cell>
          <cell r="D319" t="str">
            <v>***          Insurance Expenses</v>
          </cell>
          <cell r="E319">
            <v>3243967.27</v>
          </cell>
          <cell r="F319">
            <v>0</v>
          </cell>
          <cell r="G319">
            <v>0</v>
          </cell>
          <cell r="H319">
            <v>0</v>
          </cell>
          <cell r="I319">
            <v>3243967.27</v>
          </cell>
          <cell r="J319">
            <v>0</v>
          </cell>
          <cell r="K319">
            <v>0</v>
          </cell>
          <cell r="L319">
            <v>3243967.27</v>
          </cell>
          <cell r="M319">
            <v>0</v>
          </cell>
        </row>
        <row r="320">
          <cell r="C320">
            <v>72901</v>
          </cell>
          <cell r="D320" t="str">
            <v xml:space="preserve">             72901  IT Application Management</v>
          </cell>
          <cell r="E320">
            <v>6911885.0599999996</v>
          </cell>
          <cell r="F320">
            <v>0</v>
          </cell>
          <cell r="G320">
            <v>0</v>
          </cell>
          <cell r="H320">
            <v>0</v>
          </cell>
          <cell r="I320">
            <v>6911885.0599999996</v>
          </cell>
          <cell r="J320">
            <v>0</v>
          </cell>
          <cell r="K320">
            <v>0</v>
          </cell>
          <cell r="L320">
            <v>6911885.0599999996</v>
          </cell>
          <cell r="M320">
            <v>6911885.0599999996</v>
          </cell>
        </row>
        <row r="321">
          <cell r="C321">
            <v>72910</v>
          </cell>
          <cell r="D321" t="str">
            <v xml:space="preserve">             72910  IT Application Management - Accenture</v>
          </cell>
          <cell r="E321">
            <v>3312218.66</v>
          </cell>
          <cell r="F321">
            <v>0</v>
          </cell>
          <cell r="G321">
            <v>0</v>
          </cell>
          <cell r="H321">
            <v>0</v>
          </cell>
          <cell r="I321">
            <v>3312218.66</v>
          </cell>
          <cell r="J321">
            <v>0</v>
          </cell>
          <cell r="K321">
            <v>0</v>
          </cell>
          <cell r="L321">
            <v>3312218.66</v>
          </cell>
          <cell r="M321">
            <v>3312218.66</v>
          </cell>
        </row>
        <row r="322">
          <cell r="C322">
            <v>72915</v>
          </cell>
          <cell r="D322" t="str">
            <v xml:space="preserve">             72915  IT Application Management - Other</v>
          </cell>
          <cell r="E322">
            <v>223.48</v>
          </cell>
          <cell r="F322">
            <v>0</v>
          </cell>
          <cell r="G322">
            <v>0</v>
          </cell>
          <cell r="H322">
            <v>0</v>
          </cell>
          <cell r="I322">
            <v>223.48</v>
          </cell>
          <cell r="J322">
            <v>0</v>
          </cell>
          <cell r="K322">
            <v>0</v>
          </cell>
          <cell r="L322">
            <v>223.48</v>
          </cell>
          <cell r="M322">
            <v>223.48</v>
          </cell>
        </row>
        <row r="323">
          <cell r="C323">
            <v>72964</v>
          </cell>
          <cell r="D323" t="str">
            <v xml:space="preserve">             72964  IT Hardware Consumables Expense</v>
          </cell>
          <cell r="E323">
            <v>976.83</v>
          </cell>
          <cell r="F323">
            <v>0</v>
          </cell>
          <cell r="G323">
            <v>0</v>
          </cell>
          <cell r="H323">
            <v>0</v>
          </cell>
          <cell r="I323">
            <v>976.83</v>
          </cell>
          <cell r="J323">
            <v>0</v>
          </cell>
          <cell r="K323">
            <v>0</v>
          </cell>
          <cell r="L323">
            <v>976.83</v>
          </cell>
          <cell r="M323">
            <v>976.83</v>
          </cell>
        </row>
        <row r="324">
          <cell r="C324" t="str">
            <v>***          IT Ap</v>
          </cell>
          <cell r="D324" t="str">
            <v>***          IT Application Management</v>
          </cell>
          <cell r="E324">
            <v>10225304.029999999</v>
          </cell>
          <cell r="F324">
            <v>0</v>
          </cell>
          <cell r="G324">
            <v>0</v>
          </cell>
          <cell r="H324">
            <v>0</v>
          </cell>
          <cell r="I324">
            <v>10225304.029999999</v>
          </cell>
          <cell r="J324">
            <v>0</v>
          </cell>
          <cell r="K324">
            <v>0</v>
          </cell>
          <cell r="L324">
            <v>10225304.029999999</v>
          </cell>
          <cell r="M324">
            <v>0</v>
          </cell>
        </row>
        <row r="325">
          <cell r="C325">
            <v>72956</v>
          </cell>
          <cell r="D325" t="str">
            <v xml:space="preserve">             72956  IT Hardware Data infrastructure</v>
          </cell>
          <cell r="E325">
            <v>1167201.1399999999</v>
          </cell>
          <cell r="F325">
            <v>0</v>
          </cell>
          <cell r="G325">
            <v>0</v>
          </cell>
          <cell r="H325">
            <v>0</v>
          </cell>
          <cell r="I325">
            <v>1167201.1399999999</v>
          </cell>
          <cell r="J325">
            <v>0</v>
          </cell>
          <cell r="K325">
            <v>0</v>
          </cell>
          <cell r="L325">
            <v>1167201.1399999999</v>
          </cell>
          <cell r="M325">
            <v>1167201.1399999999</v>
          </cell>
        </row>
        <row r="326">
          <cell r="C326">
            <v>72957</v>
          </cell>
          <cell r="D326" t="str">
            <v xml:space="preserve">             72957  IT Infrastructure Management</v>
          </cell>
          <cell r="E326">
            <v>6291487.6799999997</v>
          </cell>
          <cell r="F326">
            <v>0</v>
          </cell>
          <cell r="G326">
            <v>0</v>
          </cell>
          <cell r="H326">
            <v>0</v>
          </cell>
          <cell r="I326">
            <v>6291487.6799999997</v>
          </cell>
          <cell r="J326">
            <v>0</v>
          </cell>
          <cell r="K326">
            <v>0</v>
          </cell>
          <cell r="L326">
            <v>6291487.6799999997</v>
          </cell>
          <cell r="M326">
            <v>6291487.6799999997</v>
          </cell>
        </row>
        <row r="327">
          <cell r="C327">
            <v>72958</v>
          </cell>
          <cell r="D327" t="str">
            <v xml:space="preserve">             72958  IT Hardware Printers</v>
          </cell>
          <cell r="E327">
            <v>177536</v>
          </cell>
          <cell r="F327">
            <v>0</v>
          </cell>
          <cell r="G327">
            <v>0</v>
          </cell>
          <cell r="H327">
            <v>0</v>
          </cell>
          <cell r="I327">
            <v>177536</v>
          </cell>
          <cell r="J327">
            <v>0</v>
          </cell>
          <cell r="K327">
            <v>0</v>
          </cell>
          <cell r="L327">
            <v>177536</v>
          </cell>
          <cell r="M327">
            <v>177536</v>
          </cell>
        </row>
        <row r="328">
          <cell r="C328">
            <v>72965</v>
          </cell>
          <cell r="D328" t="str">
            <v xml:space="preserve">             72965  IT Infrastructure Management - Logica</v>
          </cell>
          <cell r="E328">
            <v>2117196.16</v>
          </cell>
          <cell r="F328">
            <v>0</v>
          </cell>
          <cell r="G328">
            <v>0</v>
          </cell>
          <cell r="H328">
            <v>0</v>
          </cell>
          <cell r="I328">
            <v>2117196.16</v>
          </cell>
          <cell r="J328">
            <v>0</v>
          </cell>
          <cell r="K328">
            <v>0</v>
          </cell>
          <cell r="L328">
            <v>2117196.16</v>
          </cell>
          <cell r="M328">
            <v>2117196.16</v>
          </cell>
        </row>
        <row r="329">
          <cell r="C329">
            <v>72970</v>
          </cell>
          <cell r="D329" t="str">
            <v xml:space="preserve">             72970  IT Infrastructure Management - Other</v>
          </cell>
          <cell r="E329">
            <v>273860.81</v>
          </cell>
          <cell r="F329">
            <v>0</v>
          </cell>
          <cell r="G329">
            <v>0</v>
          </cell>
          <cell r="H329">
            <v>0</v>
          </cell>
          <cell r="I329">
            <v>273860.81</v>
          </cell>
          <cell r="J329">
            <v>0</v>
          </cell>
          <cell r="K329">
            <v>0</v>
          </cell>
          <cell r="L329">
            <v>273860.81</v>
          </cell>
          <cell r="M329">
            <v>273860.81</v>
          </cell>
        </row>
        <row r="330">
          <cell r="C330" t="str">
            <v>***          IT In</v>
          </cell>
          <cell r="D330" t="str">
            <v>***          IT Infrastructure Management</v>
          </cell>
          <cell r="E330">
            <v>10027281.789999999</v>
          </cell>
          <cell r="F330">
            <v>0</v>
          </cell>
          <cell r="G330">
            <v>0</v>
          </cell>
          <cell r="H330">
            <v>0</v>
          </cell>
          <cell r="I330">
            <v>10027281.789999999</v>
          </cell>
          <cell r="J330">
            <v>0</v>
          </cell>
          <cell r="K330">
            <v>0</v>
          </cell>
          <cell r="L330">
            <v>10027281.789999999</v>
          </cell>
          <cell r="M330">
            <v>0</v>
          </cell>
        </row>
        <row r="331">
          <cell r="C331">
            <v>72940</v>
          </cell>
          <cell r="D331" t="str">
            <v xml:space="preserve">             72940  IT Service Management - Logica</v>
          </cell>
          <cell r="E331">
            <v>322121.34999999998</v>
          </cell>
          <cell r="F331">
            <v>0</v>
          </cell>
          <cell r="G331">
            <v>0</v>
          </cell>
          <cell r="H331">
            <v>0</v>
          </cell>
          <cell r="I331">
            <v>322121.34999999998</v>
          </cell>
          <cell r="J331">
            <v>0</v>
          </cell>
          <cell r="K331">
            <v>0</v>
          </cell>
          <cell r="L331">
            <v>322121.34999999998</v>
          </cell>
          <cell r="M331">
            <v>322121.34999999998</v>
          </cell>
        </row>
        <row r="332">
          <cell r="C332">
            <v>72951</v>
          </cell>
          <cell r="D332" t="str">
            <v xml:space="preserve">             72951  IT Service Management</v>
          </cell>
          <cell r="E332">
            <v>474152.88</v>
          </cell>
          <cell r="F332">
            <v>0</v>
          </cell>
          <cell r="G332">
            <v>0</v>
          </cell>
          <cell r="H332">
            <v>0</v>
          </cell>
          <cell r="I332">
            <v>474152.88</v>
          </cell>
          <cell r="J332">
            <v>0</v>
          </cell>
          <cell r="K332">
            <v>0</v>
          </cell>
          <cell r="L332">
            <v>474152.88</v>
          </cell>
          <cell r="M332">
            <v>474152.88</v>
          </cell>
        </row>
        <row r="333">
          <cell r="C333" t="str">
            <v>***          IT Se</v>
          </cell>
          <cell r="D333" t="str">
            <v>***          IT Service Management</v>
          </cell>
          <cell r="E333">
            <v>796274.23</v>
          </cell>
          <cell r="F333">
            <v>0</v>
          </cell>
          <cell r="G333">
            <v>0</v>
          </cell>
          <cell r="H333">
            <v>0</v>
          </cell>
          <cell r="I333">
            <v>796274.23</v>
          </cell>
          <cell r="J333">
            <v>0</v>
          </cell>
          <cell r="K333">
            <v>0</v>
          </cell>
          <cell r="L333">
            <v>796274.23</v>
          </cell>
          <cell r="M333">
            <v>0</v>
          </cell>
        </row>
        <row r="334">
          <cell r="C334">
            <v>72210</v>
          </cell>
          <cell r="D334" t="str">
            <v xml:space="preserve">             72210  Fees - Agencies</v>
          </cell>
          <cell r="E334">
            <v>149083.32999999999</v>
          </cell>
          <cell r="F334">
            <v>0</v>
          </cell>
          <cell r="G334">
            <v>0</v>
          </cell>
          <cell r="H334">
            <v>0</v>
          </cell>
          <cell r="I334">
            <v>149083.32999999999</v>
          </cell>
          <cell r="J334">
            <v>0</v>
          </cell>
          <cell r="K334">
            <v>0</v>
          </cell>
          <cell r="L334">
            <v>149083.32999999999</v>
          </cell>
          <cell r="M334">
            <v>149083.32999999999</v>
          </cell>
        </row>
        <row r="335">
          <cell r="C335">
            <v>72906</v>
          </cell>
          <cell r="D335" t="str">
            <v xml:space="preserve">             72906  IT Software Maintenance and Support</v>
          </cell>
          <cell r="E335">
            <v>5312.37</v>
          </cell>
          <cell r="F335">
            <v>0</v>
          </cell>
          <cell r="G335">
            <v>0</v>
          </cell>
          <cell r="H335">
            <v>0</v>
          </cell>
          <cell r="I335">
            <v>5312.37</v>
          </cell>
          <cell r="J335">
            <v>0</v>
          </cell>
          <cell r="K335">
            <v>0</v>
          </cell>
          <cell r="L335">
            <v>5312.37</v>
          </cell>
          <cell r="M335">
            <v>5312.37</v>
          </cell>
        </row>
        <row r="336">
          <cell r="C336">
            <v>73365</v>
          </cell>
          <cell r="D336" t="str">
            <v xml:space="preserve">             73365  Distribution Licence</v>
          </cell>
          <cell r="E336">
            <v>130831.46</v>
          </cell>
          <cell r="F336">
            <v>0</v>
          </cell>
          <cell r="G336">
            <v>0</v>
          </cell>
          <cell r="H336">
            <v>0</v>
          </cell>
          <cell r="I336">
            <v>130831.46</v>
          </cell>
          <cell r="J336">
            <v>0</v>
          </cell>
          <cell r="K336">
            <v>0</v>
          </cell>
          <cell r="L336">
            <v>130831.46</v>
          </cell>
          <cell r="M336">
            <v>130831.46</v>
          </cell>
        </row>
        <row r="337">
          <cell r="C337">
            <v>73367</v>
          </cell>
          <cell r="D337" t="str">
            <v xml:space="preserve">             73367  Software Licences</v>
          </cell>
          <cell r="E337">
            <v>83557.759999999995</v>
          </cell>
          <cell r="F337">
            <v>0</v>
          </cell>
          <cell r="G337">
            <v>0</v>
          </cell>
          <cell r="H337">
            <v>0</v>
          </cell>
          <cell r="I337">
            <v>83557.759999999995</v>
          </cell>
          <cell r="J337">
            <v>0</v>
          </cell>
          <cell r="K337">
            <v>0</v>
          </cell>
          <cell r="L337">
            <v>83557.759999999995</v>
          </cell>
          <cell r="M337">
            <v>83557.759999999995</v>
          </cell>
        </row>
        <row r="338">
          <cell r="C338" t="str">
            <v>***          Licen</v>
          </cell>
          <cell r="D338" t="str">
            <v>***          Licences &amp; Fees</v>
          </cell>
          <cell r="E338">
            <v>368784.92</v>
          </cell>
          <cell r="F338">
            <v>0</v>
          </cell>
          <cell r="G338">
            <v>0</v>
          </cell>
          <cell r="H338">
            <v>0</v>
          </cell>
          <cell r="I338">
            <v>368784.92</v>
          </cell>
          <cell r="J338">
            <v>0</v>
          </cell>
          <cell r="K338">
            <v>0</v>
          </cell>
          <cell r="L338">
            <v>368784.92</v>
          </cell>
          <cell r="M338">
            <v>0</v>
          </cell>
        </row>
        <row r="339">
          <cell r="C339">
            <v>72020</v>
          </cell>
          <cell r="D339" t="str">
            <v xml:space="preserve">             72020  Advertising</v>
          </cell>
          <cell r="E339">
            <v>58701.16</v>
          </cell>
          <cell r="F339">
            <v>0</v>
          </cell>
          <cell r="G339">
            <v>0</v>
          </cell>
          <cell r="H339">
            <v>0</v>
          </cell>
          <cell r="I339">
            <v>58701.16</v>
          </cell>
          <cell r="J339">
            <v>0</v>
          </cell>
          <cell r="K339">
            <v>0</v>
          </cell>
          <cell r="L339">
            <v>58701.16</v>
          </cell>
          <cell r="M339">
            <v>58701.16</v>
          </cell>
        </row>
        <row r="340">
          <cell r="C340">
            <v>72022</v>
          </cell>
          <cell r="D340" t="str">
            <v xml:space="preserve">             72022  Marketing - Ext Publications Mags &amp; Broc</v>
          </cell>
          <cell r="E340">
            <v>123932.82</v>
          </cell>
          <cell r="F340">
            <v>0</v>
          </cell>
          <cell r="G340">
            <v>0</v>
          </cell>
          <cell r="H340">
            <v>0</v>
          </cell>
          <cell r="I340">
            <v>123932.82</v>
          </cell>
          <cell r="J340">
            <v>0</v>
          </cell>
          <cell r="K340">
            <v>0</v>
          </cell>
          <cell r="L340">
            <v>123932.82</v>
          </cell>
          <cell r="M340">
            <v>123932.82</v>
          </cell>
        </row>
        <row r="341">
          <cell r="C341">
            <v>72025</v>
          </cell>
          <cell r="D341" t="str">
            <v xml:space="preserve">             72025  Marketing &amp; Promotions External</v>
          </cell>
          <cell r="E341">
            <v>122347.11</v>
          </cell>
          <cell r="F341">
            <v>0</v>
          </cell>
          <cell r="G341">
            <v>0</v>
          </cell>
          <cell r="H341">
            <v>0</v>
          </cell>
          <cell r="I341">
            <v>122347.11</v>
          </cell>
          <cell r="J341">
            <v>0</v>
          </cell>
          <cell r="K341">
            <v>0</v>
          </cell>
          <cell r="L341">
            <v>122347.11</v>
          </cell>
          <cell r="M341">
            <v>122347.11</v>
          </cell>
        </row>
        <row r="342">
          <cell r="C342">
            <v>72030</v>
          </cell>
          <cell r="D342" t="str">
            <v xml:space="preserve">             72030  Sponsorships</v>
          </cell>
          <cell r="E342">
            <v>71606.95</v>
          </cell>
          <cell r="F342">
            <v>0</v>
          </cell>
          <cell r="G342">
            <v>0</v>
          </cell>
          <cell r="H342">
            <v>0</v>
          </cell>
          <cell r="I342">
            <v>71606.95</v>
          </cell>
          <cell r="J342">
            <v>0</v>
          </cell>
          <cell r="K342">
            <v>0</v>
          </cell>
          <cell r="L342">
            <v>71606.95</v>
          </cell>
          <cell r="M342">
            <v>71606.95</v>
          </cell>
        </row>
        <row r="343">
          <cell r="C343">
            <v>72070</v>
          </cell>
          <cell r="D343" t="str">
            <v xml:space="preserve">             72070  Furniture and Fittings Purchases</v>
          </cell>
          <cell r="E343">
            <v>23156.15</v>
          </cell>
          <cell r="F343">
            <v>0</v>
          </cell>
          <cell r="G343">
            <v>0</v>
          </cell>
          <cell r="H343">
            <v>0</v>
          </cell>
          <cell r="I343">
            <v>23156.15</v>
          </cell>
          <cell r="J343">
            <v>0</v>
          </cell>
          <cell r="K343">
            <v>0</v>
          </cell>
          <cell r="L343">
            <v>23156.15</v>
          </cell>
          <cell r="M343">
            <v>23156.15</v>
          </cell>
        </row>
        <row r="344">
          <cell r="C344">
            <v>72100</v>
          </cell>
          <cell r="D344" t="str">
            <v xml:space="preserve">             72100  Bad Debt Expense</v>
          </cell>
          <cell r="E344">
            <v>0</v>
          </cell>
          <cell r="F344">
            <v>0</v>
          </cell>
          <cell r="G344">
            <v>0</v>
          </cell>
          <cell r="H344">
            <v>0</v>
          </cell>
          <cell r="I344">
            <v>0</v>
          </cell>
          <cell r="J344">
            <v>0</v>
          </cell>
          <cell r="K344">
            <v>0</v>
          </cell>
          <cell r="L344">
            <v>0</v>
          </cell>
          <cell r="M344">
            <v>0</v>
          </cell>
        </row>
        <row r="345">
          <cell r="C345">
            <v>72110</v>
          </cell>
          <cell r="D345" t="str">
            <v xml:space="preserve">             72110  Customer Balance Write Off &lt;$10</v>
          </cell>
          <cell r="E345">
            <v>15.89</v>
          </cell>
          <cell r="F345">
            <v>0</v>
          </cell>
          <cell r="G345">
            <v>0</v>
          </cell>
          <cell r="H345">
            <v>0</v>
          </cell>
          <cell r="I345">
            <v>15.89</v>
          </cell>
          <cell r="J345">
            <v>0</v>
          </cell>
          <cell r="K345">
            <v>0</v>
          </cell>
          <cell r="L345">
            <v>15.89</v>
          </cell>
          <cell r="M345">
            <v>15.89</v>
          </cell>
        </row>
        <row r="346">
          <cell r="C346">
            <v>72305</v>
          </cell>
          <cell r="D346" t="str">
            <v xml:space="preserve">             72305  Contract Expenses (OPEX only)</v>
          </cell>
          <cell r="E346">
            <v>-262864.7</v>
          </cell>
          <cell r="F346">
            <v>0</v>
          </cell>
          <cell r="G346">
            <v>0</v>
          </cell>
          <cell r="H346">
            <v>0</v>
          </cell>
          <cell r="I346">
            <v>-262864.7</v>
          </cell>
          <cell r="J346">
            <v>0</v>
          </cell>
          <cell r="K346">
            <v>0</v>
          </cell>
          <cell r="L346">
            <v>-262864.7</v>
          </cell>
          <cell r="M346">
            <v>-262864.7</v>
          </cell>
        </row>
        <row r="347">
          <cell r="C347">
            <v>72620</v>
          </cell>
          <cell r="D347" t="str">
            <v xml:space="preserve">             72620  Gifts Employees Less Than $300</v>
          </cell>
          <cell r="E347">
            <v>5949.6</v>
          </cell>
          <cell r="F347">
            <v>0</v>
          </cell>
          <cell r="G347">
            <v>0</v>
          </cell>
          <cell r="H347">
            <v>0</v>
          </cell>
          <cell r="I347">
            <v>5949.6</v>
          </cell>
          <cell r="J347">
            <v>0</v>
          </cell>
          <cell r="K347">
            <v>0</v>
          </cell>
          <cell r="L347">
            <v>5949.6</v>
          </cell>
          <cell r="M347">
            <v>5949.6</v>
          </cell>
        </row>
        <row r="348">
          <cell r="C348">
            <v>72621</v>
          </cell>
          <cell r="D348" t="str">
            <v xml:space="preserve">             72621  Gifts To Employees Greater Than or Equal</v>
          </cell>
          <cell r="E348">
            <v>-654.46</v>
          </cell>
          <cell r="F348">
            <v>0</v>
          </cell>
          <cell r="G348">
            <v>0</v>
          </cell>
          <cell r="H348">
            <v>0</v>
          </cell>
          <cell r="I348">
            <v>-654.46</v>
          </cell>
          <cell r="J348">
            <v>0</v>
          </cell>
          <cell r="K348">
            <v>0</v>
          </cell>
          <cell r="L348">
            <v>-654.46</v>
          </cell>
          <cell r="M348">
            <v>-654.46</v>
          </cell>
        </row>
        <row r="349">
          <cell r="C349">
            <v>72653</v>
          </cell>
          <cell r="D349" t="str">
            <v xml:space="preserve">             72653  FBT - Entertainment</v>
          </cell>
          <cell r="E349">
            <v>3068.18</v>
          </cell>
          <cell r="F349">
            <v>0</v>
          </cell>
          <cell r="G349">
            <v>0</v>
          </cell>
          <cell r="H349">
            <v>0</v>
          </cell>
          <cell r="I349">
            <v>3068.18</v>
          </cell>
          <cell r="J349">
            <v>0</v>
          </cell>
          <cell r="K349">
            <v>0</v>
          </cell>
          <cell r="L349">
            <v>3068.18</v>
          </cell>
          <cell r="M349">
            <v>3068.18</v>
          </cell>
        </row>
        <row r="350">
          <cell r="C350">
            <v>72720</v>
          </cell>
          <cell r="D350" t="str">
            <v xml:space="preserve">             72720  Entertainment Deductible No FBT (Light m</v>
          </cell>
          <cell r="E350">
            <v>38350.53</v>
          </cell>
          <cell r="F350">
            <v>0</v>
          </cell>
          <cell r="G350">
            <v>0</v>
          </cell>
          <cell r="H350">
            <v>0</v>
          </cell>
          <cell r="I350">
            <v>38350.53</v>
          </cell>
          <cell r="J350">
            <v>0</v>
          </cell>
          <cell r="K350">
            <v>0</v>
          </cell>
          <cell r="L350">
            <v>38350.53</v>
          </cell>
          <cell r="M350">
            <v>38350.53</v>
          </cell>
        </row>
        <row r="351">
          <cell r="C351">
            <v>72725</v>
          </cell>
          <cell r="D351" t="str">
            <v xml:space="preserve">             72725  Entertainment Deductible FBT</v>
          </cell>
          <cell r="E351">
            <v>1553.28</v>
          </cell>
          <cell r="F351">
            <v>0</v>
          </cell>
          <cell r="G351">
            <v>0</v>
          </cell>
          <cell r="H351">
            <v>0</v>
          </cell>
          <cell r="I351">
            <v>1553.28</v>
          </cell>
          <cell r="J351">
            <v>0</v>
          </cell>
          <cell r="K351">
            <v>0</v>
          </cell>
          <cell r="L351">
            <v>1553.28</v>
          </cell>
          <cell r="M351">
            <v>1553.28</v>
          </cell>
        </row>
        <row r="352">
          <cell r="C352">
            <v>72730</v>
          </cell>
          <cell r="D352" t="str">
            <v xml:space="preserve">             72730  Entertain Non Ded No FBT (Non Emplyee Em</v>
          </cell>
          <cell r="E352">
            <v>136587.79999999999</v>
          </cell>
          <cell r="F352">
            <v>0</v>
          </cell>
          <cell r="G352">
            <v>0</v>
          </cell>
          <cell r="H352">
            <v>0</v>
          </cell>
          <cell r="I352">
            <v>136587.79999999999</v>
          </cell>
          <cell r="J352">
            <v>0</v>
          </cell>
          <cell r="K352">
            <v>0</v>
          </cell>
          <cell r="L352">
            <v>136587.79999999999</v>
          </cell>
          <cell r="M352">
            <v>136587.79999999999</v>
          </cell>
        </row>
        <row r="353">
          <cell r="C353">
            <v>72735</v>
          </cell>
          <cell r="D353" t="str">
            <v xml:space="preserve">             72735  Entertainment Dept Team Functions (tax E</v>
          </cell>
          <cell r="E353">
            <v>3235.48</v>
          </cell>
          <cell r="F353">
            <v>0</v>
          </cell>
          <cell r="G353">
            <v>0</v>
          </cell>
          <cell r="H353">
            <v>0</v>
          </cell>
          <cell r="I353">
            <v>3235.48</v>
          </cell>
          <cell r="J353">
            <v>0</v>
          </cell>
          <cell r="K353">
            <v>0</v>
          </cell>
          <cell r="L353">
            <v>3235.48</v>
          </cell>
          <cell r="M353">
            <v>3235.48</v>
          </cell>
        </row>
        <row r="354">
          <cell r="C354">
            <v>72740</v>
          </cell>
          <cell r="D354" t="str">
            <v xml:space="preserve">             72740  Environmental Expenses</v>
          </cell>
          <cell r="E354">
            <v>1000000</v>
          </cell>
          <cell r="F354">
            <v>0</v>
          </cell>
          <cell r="G354">
            <v>0</v>
          </cell>
          <cell r="H354">
            <v>0</v>
          </cell>
          <cell r="I354">
            <v>1000000</v>
          </cell>
          <cell r="J354">
            <v>0</v>
          </cell>
          <cell r="K354">
            <v>0</v>
          </cell>
          <cell r="L354">
            <v>1000000</v>
          </cell>
          <cell r="M354">
            <v>1000000</v>
          </cell>
        </row>
        <row r="355">
          <cell r="C355">
            <v>72780</v>
          </cell>
          <cell r="D355" t="str">
            <v xml:space="preserve">             72780  Cleaning &amp; Waste Removal</v>
          </cell>
          <cell r="E355">
            <v>212538.98</v>
          </cell>
          <cell r="F355">
            <v>0</v>
          </cell>
          <cell r="G355">
            <v>0</v>
          </cell>
          <cell r="H355">
            <v>0</v>
          </cell>
          <cell r="I355">
            <v>212538.98</v>
          </cell>
          <cell r="J355">
            <v>0</v>
          </cell>
          <cell r="K355">
            <v>0</v>
          </cell>
          <cell r="L355">
            <v>212538.98</v>
          </cell>
          <cell r="M355">
            <v>212538.98</v>
          </cell>
        </row>
        <row r="356">
          <cell r="C356">
            <v>72782</v>
          </cell>
          <cell r="D356" t="str">
            <v xml:space="preserve">             72782  Security</v>
          </cell>
          <cell r="E356">
            <v>26610.720000000001</v>
          </cell>
          <cell r="F356">
            <v>0</v>
          </cell>
          <cell r="G356">
            <v>0</v>
          </cell>
          <cell r="H356">
            <v>0</v>
          </cell>
          <cell r="I356">
            <v>26610.720000000001</v>
          </cell>
          <cell r="J356">
            <v>0</v>
          </cell>
          <cell r="K356">
            <v>0</v>
          </cell>
          <cell r="L356">
            <v>26610.720000000001</v>
          </cell>
          <cell r="M356">
            <v>26610.720000000001</v>
          </cell>
        </row>
        <row r="357">
          <cell r="C357">
            <v>72790</v>
          </cell>
          <cell r="D357" t="str">
            <v xml:space="preserve">             72790  Property Repairs and Maintenance</v>
          </cell>
          <cell r="E357">
            <v>79348.08</v>
          </cell>
          <cell r="F357">
            <v>0</v>
          </cell>
          <cell r="G357">
            <v>0</v>
          </cell>
          <cell r="H357">
            <v>0</v>
          </cell>
          <cell r="I357">
            <v>79348.08</v>
          </cell>
          <cell r="J357">
            <v>0</v>
          </cell>
          <cell r="K357">
            <v>0</v>
          </cell>
          <cell r="L357">
            <v>79348.08</v>
          </cell>
          <cell r="M357">
            <v>79348.08</v>
          </cell>
        </row>
        <row r="358">
          <cell r="C358">
            <v>72800</v>
          </cell>
          <cell r="D358" t="str">
            <v xml:space="preserve">             72800  Penalties and Fines Expenses Tax Deducti</v>
          </cell>
          <cell r="E358">
            <v>0</v>
          </cell>
          <cell r="F358">
            <v>0</v>
          </cell>
          <cell r="G358">
            <v>0</v>
          </cell>
          <cell r="H358">
            <v>0</v>
          </cell>
          <cell r="I358">
            <v>0</v>
          </cell>
          <cell r="J358">
            <v>0</v>
          </cell>
          <cell r="K358">
            <v>0</v>
          </cell>
          <cell r="L358">
            <v>0</v>
          </cell>
          <cell r="M358">
            <v>0</v>
          </cell>
        </row>
        <row r="359">
          <cell r="C359">
            <v>72908</v>
          </cell>
          <cell r="D359" t="str">
            <v xml:space="preserve">             72908  IT Software Licence/Rental</v>
          </cell>
          <cell r="E359">
            <v>12779.92</v>
          </cell>
          <cell r="F359">
            <v>0</v>
          </cell>
          <cell r="G359">
            <v>0</v>
          </cell>
          <cell r="H359">
            <v>0</v>
          </cell>
          <cell r="I359">
            <v>12779.92</v>
          </cell>
          <cell r="J359">
            <v>0</v>
          </cell>
          <cell r="K359">
            <v>0</v>
          </cell>
          <cell r="L359">
            <v>12779.92</v>
          </cell>
          <cell r="M359">
            <v>12779.92</v>
          </cell>
        </row>
        <row r="360">
          <cell r="C360">
            <v>73220</v>
          </cell>
          <cell r="D360" t="str">
            <v xml:space="preserve">             73220  Motor Vehicles - Fleet Expenses</v>
          </cell>
          <cell r="E360">
            <v>1130.1199999999999</v>
          </cell>
          <cell r="F360">
            <v>0</v>
          </cell>
          <cell r="G360">
            <v>0</v>
          </cell>
          <cell r="H360">
            <v>0</v>
          </cell>
          <cell r="I360">
            <v>1130.1199999999999</v>
          </cell>
          <cell r="J360">
            <v>0</v>
          </cell>
          <cell r="K360">
            <v>0</v>
          </cell>
          <cell r="L360">
            <v>1130.1199999999999</v>
          </cell>
          <cell r="M360">
            <v>1130.1199999999999</v>
          </cell>
        </row>
        <row r="361">
          <cell r="C361">
            <v>73225</v>
          </cell>
          <cell r="D361" t="str">
            <v xml:space="preserve">             73225  Motor Vehicles - Fuel &amp; Oil</v>
          </cell>
          <cell r="E361">
            <v>8474.2099999999991</v>
          </cell>
          <cell r="F361">
            <v>0</v>
          </cell>
          <cell r="G361">
            <v>0</v>
          </cell>
          <cell r="H361">
            <v>0</v>
          </cell>
          <cell r="I361">
            <v>8474.2099999999991</v>
          </cell>
          <cell r="J361">
            <v>0</v>
          </cell>
          <cell r="K361">
            <v>0</v>
          </cell>
          <cell r="L361">
            <v>8474.2099999999991</v>
          </cell>
          <cell r="M361">
            <v>8474.2099999999991</v>
          </cell>
        </row>
        <row r="362">
          <cell r="C362">
            <v>73226</v>
          </cell>
          <cell r="D362" t="str">
            <v xml:space="preserve">             73226  Motor Vehicles - License &amp; Registration</v>
          </cell>
          <cell r="E362">
            <v>874.96</v>
          </cell>
          <cell r="F362">
            <v>0</v>
          </cell>
          <cell r="G362">
            <v>0</v>
          </cell>
          <cell r="H362">
            <v>0</v>
          </cell>
          <cell r="I362">
            <v>874.96</v>
          </cell>
          <cell r="J362">
            <v>0</v>
          </cell>
          <cell r="K362">
            <v>0</v>
          </cell>
          <cell r="L362">
            <v>874.96</v>
          </cell>
          <cell r="M362">
            <v>874.96</v>
          </cell>
        </row>
        <row r="363">
          <cell r="C363">
            <v>73235</v>
          </cell>
          <cell r="D363" t="str">
            <v xml:space="preserve">             73235  Motor Vehicles - Lease Costs</v>
          </cell>
          <cell r="E363">
            <v>1128.03</v>
          </cell>
          <cell r="F363">
            <v>0</v>
          </cell>
          <cell r="G363">
            <v>0</v>
          </cell>
          <cell r="H363">
            <v>0</v>
          </cell>
          <cell r="I363">
            <v>1128.03</v>
          </cell>
          <cell r="J363">
            <v>0</v>
          </cell>
          <cell r="K363">
            <v>0</v>
          </cell>
          <cell r="L363">
            <v>1128.03</v>
          </cell>
          <cell r="M363">
            <v>1128.03</v>
          </cell>
        </row>
        <row r="364">
          <cell r="C364">
            <v>73240</v>
          </cell>
          <cell r="D364" t="str">
            <v xml:space="preserve">             73240  Motor Vehicles - Repairs &amp; Maintenance</v>
          </cell>
          <cell r="E364">
            <v>3469.01</v>
          </cell>
          <cell r="F364">
            <v>0</v>
          </cell>
          <cell r="G364">
            <v>0</v>
          </cell>
          <cell r="H364">
            <v>0</v>
          </cell>
          <cell r="I364">
            <v>3469.01</v>
          </cell>
          <cell r="J364">
            <v>0</v>
          </cell>
          <cell r="K364">
            <v>0</v>
          </cell>
          <cell r="L364">
            <v>3469.01</v>
          </cell>
          <cell r="M364">
            <v>3469.01</v>
          </cell>
        </row>
        <row r="365">
          <cell r="C365">
            <v>73250</v>
          </cell>
          <cell r="D365" t="str">
            <v xml:space="preserve">             73250  Car Parking - Casual</v>
          </cell>
          <cell r="E365">
            <v>32589.03</v>
          </cell>
          <cell r="F365">
            <v>0</v>
          </cell>
          <cell r="G365">
            <v>0</v>
          </cell>
          <cell r="H365">
            <v>0</v>
          </cell>
          <cell r="I365">
            <v>32589.03</v>
          </cell>
          <cell r="J365">
            <v>0</v>
          </cell>
          <cell r="K365">
            <v>0</v>
          </cell>
          <cell r="L365">
            <v>32589.03</v>
          </cell>
          <cell r="M365">
            <v>32589.03</v>
          </cell>
        </row>
        <row r="366">
          <cell r="C366">
            <v>73322</v>
          </cell>
          <cell r="D366" t="str">
            <v xml:space="preserve">             73322  ASIC Lodgement Fees</v>
          </cell>
          <cell r="E366">
            <v>184</v>
          </cell>
          <cell r="F366">
            <v>0</v>
          </cell>
          <cell r="G366">
            <v>0</v>
          </cell>
          <cell r="H366">
            <v>0</v>
          </cell>
          <cell r="I366">
            <v>184</v>
          </cell>
          <cell r="J366">
            <v>0</v>
          </cell>
          <cell r="K366">
            <v>0</v>
          </cell>
          <cell r="L366">
            <v>184</v>
          </cell>
          <cell r="M366">
            <v>184</v>
          </cell>
        </row>
        <row r="367">
          <cell r="C367">
            <v>73385</v>
          </cell>
          <cell r="D367" t="str">
            <v xml:space="preserve">             73385  Postage</v>
          </cell>
          <cell r="E367">
            <v>-447533.01</v>
          </cell>
          <cell r="F367">
            <v>0</v>
          </cell>
          <cell r="G367">
            <v>0</v>
          </cell>
          <cell r="H367">
            <v>0</v>
          </cell>
          <cell r="I367">
            <v>-447533.01</v>
          </cell>
          <cell r="J367">
            <v>0</v>
          </cell>
          <cell r="K367">
            <v>0</v>
          </cell>
          <cell r="L367">
            <v>-447533.01</v>
          </cell>
          <cell r="M367">
            <v>-447533.01</v>
          </cell>
        </row>
        <row r="368">
          <cell r="C368">
            <v>73387</v>
          </cell>
          <cell r="D368" t="str">
            <v xml:space="preserve">             73387  Regulatory Compliance Costs</v>
          </cell>
          <cell r="E368">
            <v>642108.62</v>
          </cell>
          <cell r="F368">
            <v>0</v>
          </cell>
          <cell r="G368">
            <v>0</v>
          </cell>
          <cell r="H368">
            <v>0</v>
          </cell>
          <cell r="I368">
            <v>642108.62</v>
          </cell>
          <cell r="J368">
            <v>0</v>
          </cell>
          <cell r="K368">
            <v>0</v>
          </cell>
          <cell r="L368">
            <v>642108.62</v>
          </cell>
          <cell r="M368">
            <v>642108.62</v>
          </cell>
        </row>
        <row r="369">
          <cell r="C369">
            <v>73680</v>
          </cell>
          <cell r="D369" t="str">
            <v xml:space="preserve">             73680  Interstate Travel Accom &amp; Incidentals Em</v>
          </cell>
          <cell r="E369">
            <v>26096.89</v>
          </cell>
          <cell r="F369">
            <v>0</v>
          </cell>
          <cell r="G369">
            <v>0</v>
          </cell>
          <cell r="H369">
            <v>0</v>
          </cell>
          <cell r="I369">
            <v>26096.89</v>
          </cell>
          <cell r="J369">
            <v>0</v>
          </cell>
          <cell r="K369">
            <v>0</v>
          </cell>
          <cell r="L369">
            <v>26096.89</v>
          </cell>
          <cell r="M369">
            <v>26096.89</v>
          </cell>
        </row>
        <row r="370">
          <cell r="C370">
            <v>73682</v>
          </cell>
          <cell r="D370" t="str">
            <v xml:space="preserve">             73682  Interstate Travel Accom &amp; Incidentals Em</v>
          </cell>
          <cell r="E370">
            <v>67525.11</v>
          </cell>
          <cell r="F370">
            <v>0</v>
          </cell>
          <cell r="G370">
            <v>0</v>
          </cell>
          <cell r="H370">
            <v>0</v>
          </cell>
          <cell r="I370">
            <v>67525.11</v>
          </cell>
          <cell r="J370">
            <v>0</v>
          </cell>
          <cell r="K370">
            <v>0</v>
          </cell>
          <cell r="L370">
            <v>67525.11</v>
          </cell>
          <cell r="M370">
            <v>67525.11</v>
          </cell>
        </row>
        <row r="371">
          <cell r="C371">
            <v>73684</v>
          </cell>
          <cell r="D371" t="str">
            <v xml:space="preserve">             73684  Overseas Travel Accom &amp; Incidentals (Emp</v>
          </cell>
          <cell r="E371">
            <v>119787.92</v>
          </cell>
          <cell r="F371">
            <v>0</v>
          </cell>
          <cell r="G371">
            <v>0</v>
          </cell>
          <cell r="H371">
            <v>0</v>
          </cell>
          <cell r="I371">
            <v>119787.92</v>
          </cell>
          <cell r="J371">
            <v>0</v>
          </cell>
          <cell r="K371">
            <v>0</v>
          </cell>
          <cell r="L371">
            <v>119787.92</v>
          </cell>
          <cell r="M371">
            <v>119787.92</v>
          </cell>
        </row>
        <row r="372">
          <cell r="C372">
            <v>73686</v>
          </cell>
          <cell r="D372" t="str">
            <v xml:space="preserve">             73686  Per Diem</v>
          </cell>
          <cell r="E372">
            <v>3721.82</v>
          </cell>
          <cell r="F372">
            <v>0</v>
          </cell>
          <cell r="G372">
            <v>0</v>
          </cell>
          <cell r="H372">
            <v>0</v>
          </cell>
          <cell r="I372">
            <v>3721.82</v>
          </cell>
          <cell r="J372">
            <v>0</v>
          </cell>
          <cell r="K372">
            <v>0</v>
          </cell>
          <cell r="L372">
            <v>3721.82</v>
          </cell>
          <cell r="M372">
            <v>3721.82</v>
          </cell>
        </row>
        <row r="373">
          <cell r="C373">
            <v>73710</v>
          </cell>
          <cell r="D373" t="str">
            <v xml:space="preserve">             73710  Water Rates and Usage</v>
          </cell>
          <cell r="E373">
            <v>79754.2</v>
          </cell>
          <cell r="F373">
            <v>0</v>
          </cell>
          <cell r="G373">
            <v>0</v>
          </cell>
          <cell r="H373">
            <v>0</v>
          </cell>
          <cell r="I373">
            <v>79754.2</v>
          </cell>
          <cell r="J373">
            <v>0</v>
          </cell>
          <cell r="K373">
            <v>0</v>
          </cell>
          <cell r="L373">
            <v>79754.2</v>
          </cell>
          <cell r="M373">
            <v>79754.2</v>
          </cell>
        </row>
        <row r="374">
          <cell r="C374" t="str">
            <v>**           Misce</v>
          </cell>
          <cell r="D374" t="str">
            <v>**           Miscellaneous Expense - Other</v>
          </cell>
          <cell r="E374">
            <v>2195574.4</v>
          </cell>
          <cell r="F374">
            <v>0</v>
          </cell>
          <cell r="G374">
            <v>0</v>
          </cell>
          <cell r="H374">
            <v>0</v>
          </cell>
          <cell r="I374">
            <v>2195574.4</v>
          </cell>
          <cell r="J374">
            <v>0</v>
          </cell>
          <cell r="K374">
            <v>0</v>
          </cell>
          <cell r="L374">
            <v>2195574.4</v>
          </cell>
          <cell r="M374">
            <v>0</v>
          </cell>
        </row>
        <row r="375">
          <cell r="C375">
            <v>68505</v>
          </cell>
          <cell r="D375" t="str">
            <v xml:space="preserve">             68505  Realised Foreign Exchange Gains</v>
          </cell>
          <cell r="E375">
            <v>0</v>
          </cell>
          <cell r="F375">
            <v>0</v>
          </cell>
          <cell r="G375">
            <v>0</v>
          </cell>
          <cell r="H375">
            <v>0</v>
          </cell>
          <cell r="I375">
            <v>0</v>
          </cell>
          <cell r="J375">
            <v>0</v>
          </cell>
          <cell r="K375">
            <v>0</v>
          </cell>
          <cell r="L375">
            <v>0</v>
          </cell>
          <cell r="M375">
            <v>0</v>
          </cell>
        </row>
        <row r="376">
          <cell r="C376">
            <v>75270</v>
          </cell>
          <cell r="D376" t="str">
            <v xml:space="preserve">             75270  Realised Foreign Exchange Losses</v>
          </cell>
          <cell r="E376">
            <v>412790.03</v>
          </cell>
          <cell r="F376">
            <v>0</v>
          </cell>
          <cell r="G376">
            <v>0</v>
          </cell>
          <cell r="H376">
            <v>0</v>
          </cell>
          <cell r="I376">
            <v>412790.03</v>
          </cell>
          <cell r="J376">
            <v>0</v>
          </cell>
          <cell r="K376">
            <v>0</v>
          </cell>
          <cell r="L376">
            <v>412790.03</v>
          </cell>
          <cell r="M376">
            <v>412790.03</v>
          </cell>
        </row>
        <row r="377">
          <cell r="C377">
            <v>75285</v>
          </cell>
          <cell r="D377" t="str">
            <v xml:space="preserve">             75285  Realised Foreign Exchange Gains</v>
          </cell>
          <cell r="E377">
            <v>-79797.789999999994</v>
          </cell>
          <cell r="F377">
            <v>0</v>
          </cell>
          <cell r="G377">
            <v>0</v>
          </cell>
          <cell r="H377">
            <v>0</v>
          </cell>
          <cell r="I377">
            <v>-79797.789999999994</v>
          </cell>
          <cell r="J377">
            <v>0</v>
          </cell>
          <cell r="K377">
            <v>0</v>
          </cell>
          <cell r="L377">
            <v>-79797.789999999994</v>
          </cell>
          <cell r="M377">
            <v>-79797.789999999994</v>
          </cell>
        </row>
        <row r="378">
          <cell r="C378" t="str">
            <v>**           Misce</v>
          </cell>
          <cell r="D378" t="str">
            <v>**           Miscellaneous Expenses - Realised FX</v>
          </cell>
          <cell r="E378">
            <v>332992.24</v>
          </cell>
          <cell r="F378">
            <v>0</v>
          </cell>
          <cell r="G378">
            <v>0</v>
          </cell>
          <cell r="H378">
            <v>0</v>
          </cell>
          <cell r="I378">
            <v>332992.24</v>
          </cell>
          <cell r="J378">
            <v>0</v>
          </cell>
          <cell r="K378">
            <v>0</v>
          </cell>
          <cell r="L378">
            <v>332992.24</v>
          </cell>
          <cell r="M378">
            <v>0</v>
          </cell>
        </row>
        <row r="379">
          <cell r="C379">
            <v>70700</v>
          </cell>
          <cell r="D379" t="str">
            <v xml:space="preserve">             70700  Reimbursable Costs</v>
          </cell>
          <cell r="E379">
            <v>0</v>
          </cell>
          <cell r="F379">
            <v>0</v>
          </cell>
          <cell r="G379">
            <v>0</v>
          </cell>
          <cell r="H379">
            <v>0</v>
          </cell>
          <cell r="I379">
            <v>0</v>
          </cell>
          <cell r="J379">
            <v>0</v>
          </cell>
          <cell r="K379">
            <v>0</v>
          </cell>
          <cell r="L379">
            <v>0</v>
          </cell>
          <cell r="M379">
            <v>0</v>
          </cell>
        </row>
        <row r="380">
          <cell r="C380">
            <v>70810</v>
          </cell>
          <cell r="D380" t="str">
            <v xml:space="preserve">             70810  Materials Projects</v>
          </cell>
          <cell r="E380">
            <v>0</v>
          </cell>
          <cell r="F380">
            <v>0</v>
          </cell>
          <cell r="G380">
            <v>0</v>
          </cell>
          <cell r="H380">
            <v>0</v>
          </cell>
          <cell r="I380">
            <v>0</v>
          </cell>
          <cell r="J380">
            <v>0</v>
          </cell>
          <cell r="K380">
            <v>0</v>
          </cell>
          <cell r="L380">
            <v>0</v>
          </cell>
          <cell r="M380">
            <v>0</v>
          </cell>
        </row>
        <row r="381">
          <cell r="C381">
            <v>70815</v>
          </cell>
          <cell r="D381" t="str">
            <v xml:space="preserve">             70815  Direct Purchases (Capex Only)</v>
          </cell>
          <cell r="E381">
            <v>36060817.659999996</v>
          </cell>
          <cell r="F381">
            <v>0</v>
          </cell>
          <cell r="G381">
            <v>0</v>
          </cell>
          <cell r="H381">
            <v>0</v>
          </cell>
          <cell r="I381">
            <v>36060817.659999996</v>
          </cell>
          <cell r="J381">
            <v>0</v>
          </cell>
          <cell r="K381">
            <v>0</v>
          </cell>
          <cell r="L381">
            <v>36060817.659999996</v>
          </cell>
          <cell r="M381">
            <v>36060817.659999996</v>
          </cell>
        </row>
        <row r="382">
          <cell r="C382">
            <v>72300</v>
          </cell>
          <cell r="D382" t="str">
            <v xml:space="preserve">             72300  Contract Expenses (Capex only)</v>
          </cell>
          <cell r="E382">
            <v>36138375.770000003</v>
          </cell>
          <cell r="F382">
            <v>0</v>
          </cell>
          <cell r="G382">
            <v>0</v>
          </cell>
          <cell r="H382">
            <v>0</v>
          </cell>
          <cell r="I382">
            <v>36138375.770000003</v>
          </cell>
          <cell r="J382">
            <v>0</v>
          </cell>
          <cell r="K382">
            <v>0</v>
          </cell>
          <cell r="L382">
            <v>36138375.770000003</v>
          </cell>
          <cell r="M382">
            <v>36138375.770000003</v>
          </cell>
        </row>
        <row r="383">
          <cell r="C383">
            <v>72310</v>
          </cell>
          <cell r="D383" t="str">
            <v xml:space="preserve">             72310  Contracts Recovery Assets</v>
          </cell>
          <cell r="E383">
            <v>-51945796.710000001</v>
          </cell>
          <cell r="F383">
            <v>0</v>
          </cell>
          <cell r="G383">
            <v>0</v>
          </cell>
          <cell r="H383">
            <v>0</v>
          </cell>
          <cell r="I383">
            <v>-51945796.710000001</v>
          </cell>
          <cell r="J383">
            <v>0</v>
          </cell>
          <cell r="K383">
            <v>0</v>
          </cell>
          <cell r="L383">
            <v>-51945796.710000001</v>
          </cell>
          <cell r="M383">
            <v>-51945796.710000001</v>
          </cell>
        </row>
        <row r="384">
          <cell r="C384">
            <v>72340</v>
          </cell>
          <cell r="D384" t="str">
            <v xml:space="preserve">             72340  Service Contract Labour</v>
          </cell>
          <cell r="E384">
            <v>28278791.09</v>
          </cell>
          <cell r="F384">
            <v>0</v>
          </cell>
          <cell r="G384">
            <v>0</v>
          </cell>
          <cell r="H384">
            <v>0</v>
          </cell>
          <cell r="I384">
            <v>28278791.09</v>
          </cell>
          <cell r="J384">
            <v>0</v>
          </cell>
          <cell r="K384">
            <v>0</v>
          </cell>
          <cell r="L384">
            <v>28278791.09</v>
          </cell>
          <cell r="M384">
            <v>28278791.09</v>
          </cell>
        </row>
        <row r="385">
          <cell r="C385">
            <v>72345</v>
          </cell>
          <cell r="D385" t="str">
            <v xml:space="preserve">             72345  In Kind Capital Expenses</v>
          </cell>
          <cell r="E385">
            <v>8687077.3699999992</v>
          </cell>
          <cell r="F385">
            <v>0</v>
          </cell>
          <cell r="G385">
            <v>0</v>
          </cell>
          <cell r="H385">
            <v>0</v>
          </cell>
          <cell r="I385">
            <v>8687077.3699999992</v>
          </cell>
          <cell r="J385">
            <v>0</v>
          </cell>
          <cell r="K385">
            <v>0</v>
          </cell>
          <cell r="L385">
            <v>8687077.3699999992</v>
          </cell>
          <cell r="M385">
            <v>8687077.3699999992</v>
          </cell>
        </row>
        <row r="386">
          <cell r="C386">
            <v>72371</v>
          </cell>
          <cell r="D386" t="str">
            <v xml:space="preserve">             72371  IS Project Charges External</v>
          </cell>
          <cell r="E386">
            <v>-217140.05</v>
          </cell>
          <cell r="F386">
            <v>0</v>
          </cell>
          <cell r="G386">
            <v>0</v>
          </cell>
          <cell r="H386">
            <v>0</v>
          </cell>
          <cell r="I386">
            <v>-217140.05</v>
          </cell>
          <cell r="J386">
            <v>0</v>
          </cell>
          <cell r="K386">
            <v>0</v>
          </cell>
          <cell r="L386">
            <v>-217140.05</v>
          </cell>
          <cell r="M386">
            <v>-217140.05</v>
          </cell>
        </row>
        <row r="387">
          <cell r="C387">
            <v>72400</v>
          </cell>
          <cell r="D387" t="str">
            <v xml:space="preserve">             72400  Operating Service Agreement Costs - Exte</v>
          </cell>
          <cell r="E387">
            <v>-28434.7</v>
          </cell>
          <cell r="F387">
            <v>0</v>
          </cell>
          <cell r="G387">
            <v>0</v>
          </cell>
          <cell r="H387">
            <v>0</v>
          </cell>
          <cell r="I387">
            <v>-28434.7</v>
          </cell>
          <cell r="J387">
            <v>0</v>
          </cell>
          <cell r="K387">
            <v>0</v>
          </cell>
          <cell r="L387">
            <v>-28434.7</v>
          </cell>
          <cell r="M387">
            <v>-28434.7</v>
          </cell>
        </row>
        <row r="388">
          <cell r="C388">
            <v>73150</v>
          </cell>
          <cell r="D388" t="str">
            <v xml:space="preserve">             73150  Materials Recovery Assets</v>
          </cell>
          <cell r="E388">
            <v>-36060817.659999996</v>
          </cell>
          <cell r="F388">
            <v>0</v>
          </cell>
          <cell r="G388">
            <v>0</v>
          </cell>
          <cell r="H388">
            <v>0</v>
          </cell>
          <cell r="I388">
            <v>-36060817.659999996</v>
          </cell>
          <cell r="J388">
            <v>0</v>
          </cell>
          <cell r="K388">
            <v>0</v>
          </cell>
          <cell r="L388">
            <v>-36060817.659999996</v>
          </cell>
          <cell r="M388">
            <v>-36060817.659999996</v>
          </cell>
        </row>
        <row r="389">
          <cell r="C389">
            <v>74099</v>
          </cell>
          <cell r="D389" t="str">
            <v xml:space="preserve">             74099  Labour Recovery Assets</v>
          </cell>
          <cell r="E389">
            <v>-20849861.789999999</v>
          </cell>
          <cell r="F389">
            <v>0</v>
          </cell>
          <cell r="G389">
            <v>0</v>
          </cell>
          <cell r="H389">
            <v>0</v>
          </cell>
          <cell r="I389">
            <v>-20849861.789999999</v>
          </cell>
          <cell r="J389">
            <v>0</v>
          </cell>
          <cell r="K389">
            <v>0</v>
          </cell>
          <cell r="L389">
            <v>-20849861.789999999</v>
          </cell>
          <cell r="M389">
            <v>-20849861.789999999</v>
          </cell>
        </row>
        <row r="390">
          <cell r="C390" t="str">
            <v>**           Misce</v>
          </cell>
          <cell r="D390" t="str">
            <v>**           Miscellaneous Expenses - Clearings Accou</v>
          </cell>
          <cell r="E390">
            <v>63010.98</v>
          </cell>
          <cell r="F390">
            <v>0</v>
          </cell>
          <cell r="G390">
            <v>0</v>
          </cell>
          <cell r="H390">
            <v>0</v>
          </cell>
          <cell r="I390">
            <v>63010.98</v>
          </cell>
          <cell r="J390">
            <v>0</v>
          </cell>
          <cell r="K390">
            <v>0</v>
          </cell>
          <cell r="L390">
            <v>63010.98</v>
          </cell>
          <cell r="M390">
            <v>0</v>
          </cell>
        </row>
        <row r="391">
          <cell r="C391">
            <v>72355</v>
          </cell>
          <cell r="D391" t="str">
            <v xml:space="preserve">             72355  Management Fees - Intra Group</v>
          </cell>
          <cell r="E391">
            <v>8619862.8599999994</v>
          </cell>
          <cell r="F391">
            <v>0</v>
          </cell>
          <cell r="G391">
            <v>0</v>
          </cell>
          <cell r="H391">
            <v>0</v>
          </cell>
          <cell r="I391">
            <v>8619862.8599999994</v>
          </cell>
          <cell r="J391">
            <v>0</v>
          </cell>
          <cell r="K391">
            <v>0</v>
          </cell>
          <cell r="L391">
            <v>8619862.8599999994</v>
          </cell>
          <cell r="M391">
            <v>8619862.8599999994</v>
          </cell>
        </row>
        <row r="392">
          <cell r="C392">
            <v>73600</v>
          </cell>
          <cell r="D392" t="str">
            <v xml:space="preserve">             73600  Royalty Expenses Intra Group</v>
          </cell>
          <cell r="E392">
            <v>9385083.4100000001</v>
          </cell>
          <cell r="F392">
            <v>0</v>
          </cell>
          <cell r="G392">
            <v>0</v>
          </cell>
          <cell r="H392">
            <v>0</v>
          </cell>
          <cell r="I392">
            <v>9385083.4100000001</v>
          </cell>
          <cell r="J392">
            <v>-9385083.4100000001</v>
          </cell>
          <cell r="K392">
            <v>0</v>
          </cell>
          <cell r="L392">
            <v>0</v>
          </cell>
          <cell r="M392">
            <v>0</v>
          </cell>
        </row>
        <row r="393">
          <cell r="C393" t="str">
            <v>**           Misce</v>
          </cell>
          <cell r="D393" t="str">
            <v>**           Miscellaneous Expenses - Intra Group</v>
          </cell>
          <cell r="E393">
            <v>18004946.27</v>
          </cell>
          <cell r="F393">
            <v>0</v>
          </cell>
          <cell r="G393">
            <v>0</v>
          </cell>
          <cell r="H393">
            <v>0</v>
          </cell>
          <cell r="I393">
            <v>18004946.27</v>
          </cell>
          <cell r="J393">
            <v>-9385083.4100000001</v>
          </cell>
          <cell r="K393">
            <v>0</v>
          </cell>
          <cell r="L393">
            <v>8619862.8599999994</v>
          </cell>
          <cell r="M393">
            <v>0</v>
          </cell>
        </row>
        <row r="394">
          <cell r="C394" t="str">
            <v>***          Misce</v>
          </cell>
          <cell r="D394" t="str">
            <v>***          Miscellaneous Expense</v>
          </cell>
          <cell r="E394">
            <v>20596523.890000001</v>
          </cell>
          <cell r="F394">
            <v>0</v>
          </cell>
          <cell r="G394">
            <v>0</v>
          </cell>
          <cell r="H394">
            <v>0</v>
          </cell>
          <cell r="I394">
            <v>20596523.890000001</v>
          </cell>
          <cell r="J394">
            <v>-9385083.4100000001</v>
          </cell>
          <cell r="K394">
            <v>0</v>
          </cell>
          <cell r="L394">
            <v>11211440.48</v>
          </cell>
          <cell r="M394">
            <v>0</v>
          </cell>
        </row>
        <row r="395">
          <cell r="C395">
            <v>72651</v>
          </cell>
          <cell r="D395" t="str">
            <v xml:space="preserve">             72651  FBT - Motor Vehicles</v>
          </cell>
          <cell r="E395">
            <v>54284.93</v>
          </cell>
          <cell r="F395">
            <v>0</v>
          </cell>
          <cell r="G395">
            <v>0</v>
          </cell>
          <cell r="H395">
            <v>0</v>
          </cell>
          <cell r="I395">
            <v>54284.93</v>
          </cell>
          <cell r="J395">
            <v>0</v>
          </cell>
          <cell r="K395">
            <v>0</v>
          </cell>
          <cell r="L395">
            <v>54284.93</v>
          </cell>
          <cell r="M395">
            <v>54284.93</v>
          </cell>
        </row>
        <row r="396">
          <cell r="C396">
            <v>74000</v>
          </cell>
          <cell r="D396" t="str">
            <v xml:space="preserve">             74000  Salaries - Ordinary Time</v>
          </cell>
          <cell r="E396">
            <v>12359266.93</v>
          </cell>
          <cell r="F396">
            <v>0</v>
          </cell>
          <cell r="G396">
            <v>0</v>
          </cell>
          <cell r="H396">
            <v>0</v>
          </cell>
          <cell r="I396">
            <v>12359266.93</v>
          </cell>
          <cell r="J396">
            <v>0</v>
          </cell>
          <cell r="K396">
            <v>0</v>
          </cell>
          <cell r="L396">
            <v>12359266.93</v>
          </cell>
          <cell r="M396">
            <v>12359266.93</v>
          </cell>
        </row>
        <row r="397">
          <cell r="C397">
            <v>74025</v>
          </cell>
          <cell r="D397" t="str">
            <v xml:space="preserve">             74025  Salaries - Ex Gratia</v>
          </cell>
          <cell r="E397">
            <v>1870955.61</v>
          </cell>
          <cell r="F397">
            <v>0</v>
          </cell>
          <cell r="G397">
            <v>0</v>
          </cell>
          <cell r="H397">
            <v>0</v>
          </cell>
          <cell r="I397">
            <v>1870955.61</v>
          </cell>
          <cell r="J397">
            <v>0</v>
          </cell>
          <cell r="K397">
            <v>0</v>
          </cell>
          <cell r="L397">
            <v>1870955.61</v>
          </cell>
          <cell r="M397">
            <v>1870955.61</v>
          </cell>
        </row>
        <row r="398">
          <cell r="C398">
            <v>74034</v>
          </cell>
          <cell r="D398" t="str">
            <v xml:space="preserve">             74034  Workcover - Premium</v>
          </cell>
          <cell r="E398">
            <v>80481.789999999994</v>
          </cell>
          <cell r="F398">
            <v>0</v>
          </cell>
          <cell r="G398">
            <v>0</v>
          </cell>
          <cell r="H398">
            <v>0</v>
          </cell>
          <cell r="I398">
            <v>80481.789999999994</v>
          </cell>
          <cell r="J398">
            <v>0</v>
          </cell>
          <cell r="K398">
            <v>0</v>
          </cell>
          <cell r="L398">
            <v>80481.789999999994</v>
          </cell>
          <cell r="M398">
            <v>80481.789999999994</v>
          </cell>
        </row>
        <row r="399">
          <cell r="C399">
            <v>74050</v>
          </cell>
          <cell r="D399" t="str">
            <v xml:space="preserve">             74050  Salaries - Annual Leave Paid</v>
          </cell>
          <cell r="E399">
            <v>833043.21</v>
          </cell>
          <cell r="F399">
            <v>0</v>
          </cell>
          <cell r="G399">
            <v>0</v>
          </cell>
          <cell r="H399">
            <v>0</v>
          </cell>
          <cell r="I399">
            <v>833043.21</v>
          </cell>
          <cell r="J399">
            <v>0</v>
          </cell>
          <cell r="K399">
            <v>0</v>
          </cell>
          <cell r="L399">
            <v>833043.21</v>
          </cell>
          <cell r="M399">
            <v>833043.21</v>
          </cell>
        </row>
        <row r="400">
          <cell r="C400">
            <v>74060</v>
          </cell>
          <cell r="D400" t="str">
            <v xml:space="preserve">             74060  Salaries - Long Service Leave Paid</v>
          </cell>
          <cell r="E400">
            <v>10529.7</v>
          </cell>
          <cell r="F400">
            <v>0</v>
          </cell>
          <cell r="G400">
            <v>0</v>
          </cell>
          <cell r="H400">
            <v>0</v>
          </cell>
          <cell r="I400">
            <v>10529.7</v>
          </cell>
          <cell r="J400">
            <v>0</v>
          </cell>
          <cell r="K400">
            <v>0</v>
          </cell>
          <cell r="L400">
            <v>10529.7</v>
          </cell>
          <cell r="M400">
            <v>10529.7</v>
          </cell>
        </row>
        <row r="401">
          <cell r="C401">
            <v>74055</v>
          </cell>
          <cell r="D401" t="str">
            <v xml:space="preserve">             74055  Salaries - Annual Leave Provided</v>
          </cell>
          <cell r="E401">
            <v>297880.21000000002</v>
          </cell>
          <cell r="F401">
            <v>0</v>
          </cell>
          <cell r="G401">
            <v>0</v>
          </cell>
          <cell r="H401">
            <v>0</v>
          </cell>
          <cell r="I401">
            <v>297880.21000000002</v>
          </cell>
          <cell r="J401">
            <v>0</v>
          </cell>
          <cell r="K401">
            <v>0</v>
          </cell>
          <cell r="L401">
            <v>297880.21000000002</v>
          </cell>
          <cell r="M401">
            <v>297880.21000000002</v>
          </cell>
        </row>
        <row r="402">
          <cell r="C402">
            <v>74065</v>
          </cell>
          <cell r="D402" t="str">
            <v xml:space="preserve">             74065  Salaries - Long Service Leave Provided</v>
          </cell>
          <cell r="E402">
            <v>399009.79</v>
          </cell>
          <cell r="F402">
            <v>0</v>
          </cell>
          <cell r="G402">
            <v>0</v>
          </cell>
          <cell r="H402">
            <v>0</v>
          </cell>
          <cell r="I402">
            <v>399009.79</v>
          </cell>
          <cell r="J402">
            <v>0</v>
          </cell>
          <cell r="K402">
            <v>0</v>
          </cell>
          <cell r="L402">
            <v>399009.79</v>
          </cell>
          <cell r="M402">
            <v>399009.79</v>
          </cell>
        </row>
        <row r="403">
          <cell r="C403">
            <v>74070</v>
          </cell>
          <cell r="D403" t="str">
            <v xml:space="preserve">             74070  Salaries - Sick Leave</v>
          </cell>
          <cell r="E403">
            <v>170173.51</v>
          </cell>
          <cell r="F403">
            <v>0</v>
          </cell>
          <cell r="G403">
            <v>0</v>
          </cell>
          <cell r="H403">
            <v>0</v>
          </cell>
          <cell r="I403">
            <v>170173.51</v>
          </cell>
          <cell r="J403">
            <v>0</v>
          </cell>
          <cell r="K403">
            <v>0</v>
          </cell>
          <cell r="L403">
            <v>170173.51</v>
          </cell>
          <cell r="M403">
            <v>170173.51</v>
          </cell>
        </row>
        <row r="404">
          <cell r="C404">
            <v>74080</v>
          </cell>
          <cell r="D404" t="str">
            <v xml:space="preserve">             74080  Salaries - Maternity / Paternity Leave</v>
          </cell>
          <cell r="E404">
            <v>49155.22</v>
          </cell>
          <cell r="F404">
            <v>0</v>
          </cell>
          <cell r="G404">
            <v>0</v>
          </cell>
          <cell r="H404">
            <v>0</v>
          </cell>
          <cell r="I404">
            <v>49155.22</v>
          </cell>
          <cell r="J404">
            <v>0</v>
          </cell>
          <cell r="K404">
            <v>0</v>
          </cell>
          <cell r="L404">
            <v>49155.22</v>
          </cell>
          <cell r="M404">
            <v>49155.22</v>
          </cell>
        </row>
        <row r="405">
          <cell r="C405">
            <v>74130</v>
          </cell>
          <cell r="D405" t="str">
            <v xml:space="preserve">             74130  Superannuation - Employer Contribution</v>
          </cell>
          <cell r="E405">
            <v>1202208.6299999999</v>
          </cell>
          <cell r="F405">
            <v>0</v>
          </cell>
          <cell r="G405">
            <v>0</v>
          </cell>
          <cell r="H405">
            <v>0</v>
          </cell>
          <cell r="I405">
            <v>1202208.6299999999</v>
          </cell>
          <cell r="J405">
            <v>0</v>
          </cell>
          <cell r="K405">
            <v>0</v>
          </cell>
          <cell r="L405">
            <v>1202208.6299999999</v>
          </cell>
          <cell r="M405">
            <v>1202208.6299999999</v>
          </cell>
        </row>
        <row r="406">
          <cell r="C406">
            <v>74131</v>
          </cell>
          <cell r="D406" t="str">
            <v xml:space="preserve">             74131  Defined Benefit Super Expense</v>
          </cell>
          <cell r="E406">
            <v>0</v>
          </cell>
          <cell r="F406">
            <v>0</v>
          </cell>
          <cell r="G406">
            <v>0</v>
          </cell>
          <cell r="H406">
            <v>0</v>
          </cell>
          <cell r="I406">
            <v>0</v>
          </cell>
          <cell r="J406">
            <v>0</v>
          </cell>
          <cell r="K406">
            <v>0</v>
          </cell>
          <cell r="L406">
            <v>0</v>
          </cell>
          <cell r="M406">
            <v>0</v>
          </cell>
        </row>
        <row r="407">
          <cell r="C407">
            <v>74202</v>
          </cell>
          <cell r="D407" t="str">
            <v xml:space="preserve">             74202  Payroll Tax - Salaries</v>
          </cell>
          <cell r="E407">
            <v>804342.64</v>
          </cell>
          <cell r="F407">
            <v>0</v>
          </cell>
          <cell r="G407">
            <v>0</v>
          </cell>
          <cell r="H407">
            <v>0</v>
          </cell>
          <cell r="I407">
            <v>804342.64</v>
          </cell>
          <cell r="J407">
            <v>0</v>
          </cell>
          <cell r="K407">
            <v>0</v>
          </cell>
          <cell r="L407">
            <v>804342.64</v>
          </cell>
          <cell r="M407">
            <v>804342.64</v>
          </cell>
        </row>
        <row r="408">
          <cell r="C408">
            <v>74400</v>
          </cell>
          <cell r="D408" t="str">
            <v xml:space="preserve">             74400  Contractors - Agency Temporary Staff</v>
          </cell>
          <cell r="E408">
            <v>566472.64</v>
          </cell>
          <cell r="F408">
            <v>0</v>
          </cell>
          <cell r="G408">
            <v>0</v>
          </cell>
          <cell r="H408">
            <v>0</v>
          </cell>
          <cell r="I408">
            <v>566472.64</v>
          </cell>
          <cell r="J408">
            <v>0</v>
          </cell>
          <cell r="K408">
            <v>0</v>
          </cell>
          <cell r="L408">
            <v>566472.64</v>
          </cell>
          <cell r="M408">
            <v>566472.64</v>
          </cell>
        </row>
        <row r="409">
          <cell r="C409" t="str">
            <v>***          Payro</v>
          </cell>
          <cell r="D409" t="str">
            <v>***          Payroll Expenses</v>
          </cell>
          <cell r="E409">
            <v>18697804.809999999</v>
          </cell>
          <cell r="F409">
            <v>0</v>
          </cell>
          <cell r="G409">
            <v>0</v>
          </cell>
          <cell r="H409">
            <v>0</v>
          </cell>
          <cell r="I409">
            <v>18697804.809999999</v>
          </cell>
          <cell r="J409">
            <v>0</v>
          </cell>
          <cell r="K409">
            <v>0</v>
          </cell>
          <cell r="L409">
            <v>18697804.809999999</v>
          </cell>
          <cell r="M409">
            <v>0</v>
          </cell>
        </row>
        <row r="410">
          <cell r="C410">
            <v>73420</v>
          </cell>
          <cell r="D410" t="str">
            <v xml:space="preserve">             73420  Rates and Taxes</v>
          </cell>
          <cell r="E410">
            <v>1808958.63</v>
          </cell>
          <cell r="F410">
            <v>0</v>
          </cell>
          <cell r="G410">
            <v>0</v>
          </cell>
          <cell r="H410">
            <v>0</v>
          </cell>
          <cell r="I410">
            <v>1808958.63</v>
          </cell>
          <cell r="J410">
            <v>0</v>
          </cell>
          <cell r="K410">
            <v>0</v>
          </cell>
          <cell r="L410">
            <v>1808958.63</v>
          </cell>
          <cell r="M410">
            <v>1808958.63</v>
          </cell>
        </row>
        <row r="411">
          <cell r="C411">
            <v>73705</v>
          </cell>
          <cell r="D411" t="str">
            <v xml:space="preserve">             73705  Utilities - Electricity</v>
          </cell>
          <cell r="E411">
            <v>126258.56</v>
          </cell>
          <cell r="F411">
            <v>0</v>
          </cell>
          <cell r="G411">
            <v>0</v>
          </cell>
          <cell r="H411">
            <v>0</v>
          </cell>
          <cell r="I411">
            <v>126258.56</v>
          </cell>
          <cell r="J411">
            <v>0</v>
          </cell>
          <cell r="K411">
            <v>0</v>
          </cell>
          <cell r="L411">
            <v>126258.56</v>
          </cell>
          <cell r="M411">
            <v>126258.56</v>
          </cell>
        </row>
        <row r="412">
          <cell r="C412" t="str">
            <v>***          Rates</v>
          </cell>
          <cell r="D412" t="str">
            <v>***          Rates, Land Tax &amp; Other Statutory Charge</v>
          </cell>
          <cell r="E412">
            <v>1935217.19</v>
          </cell>
          <cell r="F412">
            <v>0</v>
          </cell>
          <cell r="G412">
            <v>0</v>
          </cell>
          <cell r="H412">
            <v>0</v>
          </cell>
          <cell r="I412">
            <v>1935217.19</v>
          </cell>
          <cell r="J412">
            <v>0</v>
          </cell>
          <cell r="K412">
            <v>0</v>
          </cell>
          <cell r="L412">
            <v>1935217.19</v>
          </cell>
          <cell r="M412">
            <v>0</v>
          </cell>
        </row>
        <row r="413">
          <cell r="C413">
            <v>73460</v>
          </cell>
          <cell r="D413" t="str">
            <v xml:space="preserve">             73460  Rent &amp; Accommodation</v>
          </cell>
          <cell r="E413">
            <v>1265492.22</v>
          </cell>
          <cell r="F413">
            <v>0</v>
          </cell>
          <cell r="G413">
            <v>0</v>
          </cell>
          <cell r="H413">
            <v>0</v>
          </cell>
          <cell r="I413">
            <v>1265492.22</v>
          </cell>
          <cell r="J413">
            <v>0</v>
          </cell>
          <cell r="K413">
            <v>0</v>
          </cell>
          <cell r="L413">
            <v>1265492.22</v>
          </cell>
          <cell r="M413">
            <v>1265492.22</v>
          </cell>
        </row>
        <row r="414">
          <cell r="C414" t="str">
            <v>***          Rent</v>
          </cell>
          <cell r="D414" t="str">
            <v>***          Rent &amp; Accommodation</v>
          </cell>
          <cell r="E414">
            <v>1265492.22</v>
          </cell>
          <cell r="F414">
            <v>0</v>
          </cell>
          <cell r="G414">
            <v>0</v>
          </cell>
          <cell r="H414">
            <v>0</v>
          </cell>
          <cell r="I414">
            <v>1265492.22</v>
          </cell>
          <cell r="J414">
            <v>0</v>
          </cell>
          <cell r="K414">
            <v>0</v>
          </cell>
          <cell r="L414">
            <v>1265492.22</v>
          </cell>
          <cell r="M414">
            <v>0</v>
          </cell>
        </row>
        <row r="415">
          <cell r="C415">
            <v>73400</v>
          </cell>
          <cell r="D415" t="str">
            <v xml:space="preserve">             73400  Memberships</v>
          </cell>
          <cell r="E415">
            <v>368882.29</v>
          </cell>
          <cell r="F415">
            <v>0</v>
          </cell>
          <cell r="G415">
            <v>0</v>
          </cell>
          <cell r="H415">
            <v>0</v>
          </cell>
          <cell r="I415">
            <v>368882.29</v>
          </cell>
          <cell r="J415">
            <v>0</v>
          </cell>
          <cell r="K415">
            <v>0</v>
          </cell>
          <cell r="L415">
            <v>368882.29</v>
          </cell>
          <cell r="M415">
            <v>368882.29</v>
          </cell>
        </row>
        <row r="416">
          <cell r="C416">
            <v>73401</v>
          </cell>
          <cell r="D416" t="str">
            <v xml:space="preserve">             73401  Regulatory Subscriptions</v>
          </cell>
          <cell r="E416">
            <v>1899670.74</v>
          </cell>
          <cell r="F416">
            <v>0</v>
          </cell>
          <cell r="G416">
            <v>0</v>
          </cell>
          <cell r="H416">
            <v>0</v>
          </cell>
          <cell r="I416">
            <v>1899670.74</v>
          </cell>
          <cell r="J416">
            <v>0</v>
          </cell>
          <cell r="K416">
            <v>0</v>
          </cell>
          <cell r="L416">
            <v>1899670.74</v>
          </cell>
          <cell r="M416">
            <v>1899670.74</v>
          </cell>
        </row>
        <row r="417">
          <cell r="C417">
            <v>73415</v>
          </cell>
          <cell r="D417" t="str">
            <v xml:space="preserve">             73415  Subscriptions Tax Deductible</v>
          </cell>
          <cell r="E417">
            <v>63533.66</v>
          </cell>
          <cell r="F417">
            <v>0</v>
          </cell>
          <cell r="G417">
            <v>0</v>
          </cell>
          <cell r="H417">
            <v>0</v>
          </cell>
          <cell r="I417">
            <v>63533.66</v>
          </cell>
          <cell r="J417">
            <v>0</v>
          </cell>
          <cell r="K417">
            <v>0</v>
          </cell>
          <cell r="L417">
            <v>63533.66</v>
          </cell>
          <cell r="M417">
            <v>63533.66</v>
          </cell>
        </row>
        <row r="418">
          <cell r="C418" t="str">
            <v>***          Subsc</v>
          </cell>
          <cell r="D418" t="str">
            <v>***          Subscriptions</v>
          </cell>
          <cell r="E418">
            <v>2332086.69</v>
          </cell>
          <cell r="F418">
            <v>0</v>
          </cell>
          <cell r="G418">
            <v>0</v>
          </cell>
          <cell r="H418">
            <v>0</v>
          </cell>
          <cell r="I418">
            <v>2332086.69</v>
          </cell>
          <cell r="J418">
            <v>0</v>
          </cell>
          <cell r="K418">
            <v>0</v>
          </cell>
          <cell r="L418">
            <v>2332086.69</v>
          </cell>
          <cell r="M418">
            <v>0</v>
          </cell>
        </row>
        <row r="419">
          <cell r="C419">
            <v>75275</v>
          </cell>
          <cell r="D419" t="str">
            <v xml:space="preserve">             75275  Unrealised Foreign Exchange Losses</v>
          </cell>
          <cell r="E419">
            <v>1225708.3799999999</v>
          </cell>
          <cell r="F419">
            <v>0</v>
          </cell>
          <cell r="G419">
            <v>0</v>
          </cell>
          <cell r="H419">
            <v>0</v>
          </cell>
          <cell r="I419">
            <v>1225708.3799999999</v>
          </cell>
          <cell r="J419">
            <v>0</v>
          </cell>
          <cell r="K419">
            <v>0</v>
          </cell>
          <cell r="L419">
            <v>1225708.3799999999</v>
          </cell>
          <cell r="M419">
            <v>1225708.3799999999</v>
          </cell>
        </row>
        <row r="420">
          <cell r="C420">
            <v>75280</v>
          </cell>
          <cell r="D420" t="str">
            <v xml:space="preserve">             75280  Unrealised Foreign Exchange Gains</v>
          </cell>
          <cell r="E420">
            <v>-1542781.03</v>
          </cell>
          <cell r="F420">
            <v>0</v>
          </cell>
          <cell r="G420">
            <v>0</v>
          </cell>
          <cell r="H420">
            <v>0</v>
          </cell>
          <cell r="I420">
            <v>-1542781.03</v>
          </cell>
          <cell r="J420">
            <v>0</v>
          </cell>
          <cell r="K420">
            <v>0</v>
          </cell>
          <cell r="L420">
            <v>-1542781.03</v>
          </cell>
          <cell r="M420">
            <v>-1542781.03</v>
          </cell>
        </row>
        <row r="421">
          <cell r="C421" t="str">
            <v>***          Unrea</v>
          </cell>
          <cell r="D421" t="str">
            <v>***          Unrealised Foreign Exchange Gains/Losses</v>
          </cell>
          <cell r="E421">
            <v>-317072.65000000002</v>
          </cell>
          <cell r="F421">
            <v>0</v>
          </cell>
          <cell r="G421">
            <v>0</v>
          </cell>
          <cell r="H421">
            <v>0</v>
          </cell>
          <cell r="I421">
            <v>-317072.65000000002</v>
          </cell>
          <cell r="J421">
            <v>0</v>
          </cell>
          <cell r="K421">
            <v>0</v>
          </cell>
          <cell r="L421">
            <v>-317072.65000000002</v>
          </cell>
          <cell r="M421">
            <v>0</v>
          </cell>
        </row>
        <row r="422">
          <cell r="C422" t="str">
            <v>****         Other</v>
          </cell>
          <cell r="D422" t="str">
            <v>****         Other Operating Expenses</v>
          </cell>
          <cell r="E422">
            <v>90836543.549999997</v>
          </cell>
          <cell r="F422">
            <v>0</v>
          </cell>
          <cell r="G422">
            <v>0</v>
          </cell>
          <cell r="H422">
            <v>0</v>
          </cell>
          <cell r="I422">
            <v>90836543.549999997</v>
          </cell>
          <cell r="J422">
            <v>-9385083.4100000001</v>
          </cell>
          <cell r="K422">
            <v>0</v>
          </cell>
          <cell r="L422">
            <v>81451460.140000001</v>
          </cell>
          <cell r="M422">
            <v>0</v>
          </cell>
        </row>
        <row r="423">
          <cell r="C423" t="str">
            <v>*****        Expen</v>
          </cell>
          <cell r="D423" t="str">
            <v>*****        Expenses</v>
          </cell>
          <cell r="E423">
            <v>167822071.30000001</v>
          </cell>
          <cell r="F423">
            <v>0</v>
          </cell>
          <cell r="G423">
            <v>0</v>
          </cell>
          <cell r="H423">
            <v>0</v>
          </cell>
          <cell r="I423">
            <v>167822071.30000001</v>
          </cell>
          <cell r="J423">
            <v>-9385083.4100000001</v>
          </cell>
          <cell r="K423">
            <v>0</v>
          </cell>
          <cell r="L423">
            <v>158436987.90000001</v>
          </cell>
          <cell r="M423">
            <v>0</v>
          </cell>
        </row>
        <row r="424">
          <cell r="C424" t="str">
            <v>******       EBITD</v>
          </cell>
          <cell r="D424" t="str">
            <v>******       EBITDA</v>
          </cell>
          <cell r="E424">
            <v>-305448721.89999998</v>
          </cell>
          <cell r="F424">
            <v>0</v>
          </cell>
          <cell r="G424">
            <v>0</v>
          </cell>
          <cell r="H424">
            <v>-9385083.4100000001</v>
          </cell>
          <cell r="I424">
            <v>-314833805.30000001</v>
          </cell>
          <cell r="J424">
            <v>0</v>
          </cell>
          <cell r="K424">
            <v>0</v>
          </cell>
          <cell r="L424">
            <v>-314833805.30000001</v>
          </cell>
          <cell r="M424">
            <v>0</v>
          </cell>
        </row>
        <row r="425">
          <cell r="C425">
            <v>68000</v>
          </cell>
          <cell r="D425" t="str">
            <v xml:space="preserve">             68000  Gain / Loss on Sale of PP&amp;E</v>
          </cell>
          <cell r="E425">
            <v>4520013.99</v>
          </cell>
          <cell r="F425">
            <v>0</v>
          </cell>
          <cell r="G425">
            <v>0</v>
          </cell>
          <cell r="H425">
            <v>0</v>
          </cell>
          <cell r="I425">
            <v>4520013.99</v>
          </cell>
          <cell r="J425">
            <v>0</v>
          </cell>
          <cell r="K425">
            <v>0</v>
          </cell>
          <cell r="L425">
            <v>4520013.99</v>
          </cell>
          <cell r="M425">
            <v>4520013.99</v>
          </cell>
        </row>
        <row r="426">
          <cell r="C426">
            <v>68015</v>
          </cell>
          <cell r="D426" t="str">
            <v xml:space="preserve">             68015  Asset Disposal Clearing Proceeds</v>
          </cell>
          <cell r="E426">
            <v>814877.63</v>
          </cell>
          <cell r="F426">
            <v>0</v>
          </cell>
          <cell r="G426">
            <v>0</v>
          </cell>
          <cell r="H426">
            <v>0</v>
          </cell>
          <cell r="I426">
            <v>814877.63</v>
          </cell>
          <cell r="J426">
            <v>0</v>
          </cell>
          <cell r="K426">
            <v>0</v>
          </cell>
          <cell r="L426">
            <v>814877.63</v>
          </cell>
          <cell r="M426">
            <v>814877.63</v>
          </cell>
        </row>
        <row r="427">
          <cell r="C427">
            <v>68016</v>
          </cell>
          <cell r="D427" t="str">
            <v xml:space="preserve">             68016  Asset Disposal Proceeds</v>
          </cell>
          <cell r="E427">
            <v>-814877.63</v>
          </cell>
          <cell r="F427">
            <v>0</v>
          </cell>
          <cell r="G427">
            <v>0</v>
          </cell>
          <cell r="H427">
            <v>0</v>
          </cell>
          <cell r="I427">
            <v>-814877.63</v>
          </cell>
          <cell r="J427">
            <v>0</v>
          </cell>
          <cell r="K427">
            <v>0</v>
          </cell>
          <cell r="L427">
            <v>-814877.63</v>
          </cell>
          <cell r="M427">
            <v>-814877.63</v>
          </cell>
        </row>
        <row r="428">
          <cell r="C428" t="str">
            <v>*****        Aband</v>
          </cell>
          <cell r="D428" t="str">
            <v>*****        Abandonments</v>
          </cell>
          <cell r="E428">
            <v>4520013.99</v>
          </cell>
          <cell r="F428">
            <v>0</v>
          </cell>
          <cell r="G428">
            <v>0</v>
          </cell>
          <cell r="H428">
            <v>0</v>
          </cell>
          <cell r="I428">
            <v>4520013.99</v>
          </cell>
          <cell r="J428">
            <v>0</v>
          </cell>
          <cell r="K428">
            <v>0</v>
          </cell>
          <cell r="L428">
            <v>4520013.99</v>
          </cell>
          <cell r="M428">
            <v>0</v>
          </cell>
        </row>
        <row r="429">
          <cell r="C429">
            <v>76100</v>
          </cell>
          <cell r="D429" t="str">
            <v xml:space="preserve">             76100  Amortisation - Intellectual Property</v>
          </cell>
          <cell r="E429">
            <v>0</v>
          </cell>
          <cell r="F429">
            <v>0</v>
          </cell>
          <cell r="G429">
            <v>0</v>
          </cell>
          <cell r="H429">
            <v>5353687.5599999996</v>
          </cell>
          <cell r="I429">
            <v>5353687.5599999996</v>
          </cell>
          <cell r="J429">
            <v>-5353687.5599999996</v>
          </cell>
          <cell r="K429">
            <v>0</v>
          </cell>
          <cell r="L429">
            <v>0</v>
          </cell>
          <cell r="M429">
            <v>0</v>
          </cell>
        </row>
        <row r="430">
          <cell r="C430">
            <v>76130</v>
          </cell>
          <cell r="D430" t="str">
            <v xml:space="preserve">             76130  Amortisation - Information Systems</v>
          </cell>
          <cell r="E430">
            <v>27959290.469999999</v>
          </cell>
          <cell r="F430">
            <v>0</v>
          </cell>
          <cell r="G430">
            <v>0</v>
          </cell>
          <cell r="H430">
            <v>0</v>
          </cell>
          <cell r="I430">
            <v>27959290.469999999</v>
          </cell>
          <cell r="J430">
            <v>0</v>
          </cell>
          <cell r="K430">
            <v>0</v>
          </cell>
          <cell r="L430">
            <v>27959290.469999999</v>
          </cell>
          <cell r="M430">
            <v>27959290.469999999</v>
          </cell>
        </row>
        <row r="431">
          <cell r="C431">
            <v>76150</v>
          </cell>
          <cell r="D431" t="str">
            <v xml:space="preserve">             76150  Amortisation - Deferred Expenditure</v>
          </cell>
          <cell r="E431">
            <v>12983299.199999999</v>
          </cell>
          <cell r="F431">
            <v>0</v>
          </cell>
          <cell r="G431">
            <v>0</v>
          </cell>
          <cell r="H431">
            <v>0</v>
          </cell>
          <cell r="I431">
            <v>12983299.199999999</v>
          </cell>
          <cell r="J431">
            <v>0</v>
          </cell>
          <cell r="K431">
            <v>0</v>
          </cell>
          <cell r="L431">
            <v>12983299.199999999</v>
          </cell>
          <cell r="M431">
            <v>12983299.199999999</v>
          </cell>
        </row>
        <row r="432">
          <cell r="C432" t="str">
            <v>*****        Amort</v>
          </cell>
          <cell r="D432" t="str">
            <v>*****        Amortisation</v>
          </cell>
          <cell r="E432">
            <v>40942589.670000002</v>
          </cell>
          <cell r="F432">
            <v>0</v>
          </cell>
          <cell r="G432">
            <v>0</v>
          </cell>
          <cell r="H432">
            <v>5353687.5599999996</v>
          </cell>
          <cell r="I432">
            <v>46296277.229999997</v>
          </cell>
          <cell r="J432">
            <v>-5353687.5599999996</v>
          </cell>
          <cell r="K432">
            <v>0</v>
          </cell>
          <cell r="L432">
            <v>40942589.670000002</v>
          </cell>
          <cell r="M432">
            <v>0</v>
          </cell>
        </row>
        <row r="433">
          <cell r="C433">
            <v>76000</v>
          </cell>
          <cell r="D433" t="str">
            <v xml:space="preserve">             76000  Depreciation - Buildings &amp; Structural</v>
          </cell>
          <cell r="E433">
            <v>212464</v>
          </cell>
          <cell r="F433">
            <v>0</v>
          </cell>
          <cell r="G433">
            <v>0</v>
          </cell>
          <cell r="H433">
            <v>0</v>
          </cell>
          <cell r="I433">
            <v>212464</v>
          </cell>
          <cell r="J433">
            <v>0</v>
          </cell>
          <cell r="K433">
            <v>0</v>
          </cell>
          <cell r="L433">
            <v>212464</v>
          </cell>
          <cell r="M433">
            <v>212464</v>
          </cell>
        </row>
        <row r="434">
          <cell r="C434">
            <v>76010</v>
          </cell>
          <cell r="D434" t="str">
            <v xml:space="preserve">             76010  Depreciation - Network Assets</v>
          </cell>
          <cell r="E434">
            <v>92834827.469999999</v>
          </cell>
          <cell r="F434">
            <v>0</v>
          </cell>
          <cell r="G434">
            <v>0</v>
          </cell>
          <cell r="H434">
            <v>0</v>
          </cell>
          <cell r="I434">
            <v>92834827.469999999</v>
          </cell>
          <cell r="J434">
            <v>0</v>
          </cell>
          <cell r="K434">
            <v>0</v>
          </cell>
          <cell r="L434">
            <v>92834827.469999999</v>
          </cell>
          <cell r="M434">
            <v>92834827.469999999</v>
          </cell>
        </row>
        <row r="435">
          <cell r="C435">
            <v>76020</v>
          </cell>
          <cell r="D435" t="str">
            <v xml:space="preserve">             76020  Depreciation - Plant &amp; Equipment</v>
          </cell>
          <cell r="E435">
            <v>620896.35</v>
          </cell>
          <cell r="F435">
            <v>0</v>
          </cell>
          <cell r="G435">
            <v>0</v>
          </cell>
          <cell r="H435">
            <v>0</v>
          </cell>
          <cell r="I435">
            <v>620896.35</v>
          </cell>
          <cell r="J435">
            <v>0</v>
          </cell>
          <cell r="K435">
            <v>0</v>
          </cell>
          <cell r="L435">
            <v>620896.35</v>
          </cell>
          <cell r="M435">
            <v>620896.35</v>
          </cell>
        </row>
        <row r="436">
          <cell r="C436">
            <v>76030</v>
          </cell>
          <cell r="D436" t="str">
            <v xml:space="preserve">             76030  Depreciation - Motor Vehicles &amp; Mobile P</v>
          </cell>
          <cell r="E436">
            <v>2374323.52</v>
          </cell>
          <cell r="F436">
            <v>0</v>
          </cell>
          <cell r="G436">
            <v>0</v>
          </cell>
          <cell r="H436">
            <v>0</v>
          </cell>
          <cell r="I436">
            <v>2374323.52</v>
          </cell>
          <cell r="J436">
            <v>0</v>
          </cell>
          <cell r="K436">
            <v>0</v>
          </cell>
          <cell r="L436">
            <v>2374323.52</v>
          </cell>
          <cell r="M436">
            <v>2374323.52</v>
          </cell>
        </row>
        <row r="437">
          <cell r="C437">
            <v>76040</v>
          </cell>
          <cell r="D437" t="str">
            <v xml:space="preserve">             76040  Depreciation - Computer &amp; Office Equipme</v>
          </cell>
          <cell r="E437">
            <v>5957702.7199999997</v>
          </cell>
          <cell r="F437">
            <v>0</v>
          </cell>
          <cell r="G437">
            <v>0</v>
          </cell>
          <cell r="H437">
            <v>0</v>
          </cell>
          <cell r="I437">
            <v>5957702.7199999997</v>
          </cell>
          <cell r="J437">
            <v>0</v>
          </cell>
          <cell r="K437">
            <v>0</v>
          </cell>
          <cell r="L437">
            <v>5957702.7199999997</v>
          </cell>
          <cell r="M437">
            <v>5957702.7199999997</v>
          </cell>
        </row>
        <row r="438">
          <cell r="C438">
            <v>76050</v>
          </cell>
          <cell r="D438" t="str">
            <v xml:space="preserve">             76050  Depreciation - Furniture &amp; Fittings</v>
          </cell>
          <cell r="E438">
            <v>550324.9</v>
          </cell>
          <cell r="F438">
            <v>0</v>
          </cell>
          <cell r="G438">
            <v>0</v>
          </cell>
          <cell r="H438">
            <v>0</v>
          </cell>
          <cell r="I438">
            <v>550324.9</v>
          </cell>
          <cell r="J438">
            <v>0</v>
          </cell>
          <cell r="K438">
            <v>0</v>
          </cell>
          <cell r="L438">
            <v>550324.9</v>
          </cell>
          <cell r="M438">
            <v>550324.9</v>
          </cell>
        </row>
        <row r="439">
          <cell r="C439">
            <v>76090</v>
          </cell>
          <cell r="D439" t="str">
            <v xml:space="preserve">             76090  Depreciation - Accrued Depreciation Expe</v>
          </cell>
          <cell r="E439">
            <v>-5234990</v>
          </cell>
          <cell r="F439">
            <v>0</v>
          </cell>
          <cell r="G439">
            <v>0</v>
          </cell>
          <cell r="H439">
            <v>0</v>
          </cell>
          <cell r="I439">
            <v>-5234990</v>
          </cell>
          <cell r="J439">
            <v>0</v>
          </cell>
          <cell r="K439">
            <v>0</v>
          </cell>
          <cell r="L439">
            <v>-5234990</v>
          </cell>
          <cell r="M439">
            <v>-5234990</v>
          </cell>
        </row>
        <row r="440">
          <cell r="C440" t="str">
            <v>*****        Depre</v>
          </cell>
          <cell r="D440" t="str">
            <v>*****        Depreciation</v>
          </cell>
          <cell r="E440">
            <v>97315548.959999993</v>
          </cell>
          <cell r="F440">
            <v>0</v>
          </cell>
          <cell r="G440">
            <v>0</v>
          </cell>
          <cell r="H440">
            <v>0</v>
          </cell>
          <cell r="I440">
            <v>97315548.959999993</v>
          </cell>
          <cell r="J440">
            <v>0</v>
          </cell>
          <cell r="K440">
            <v>0</v>
          </cell>
          <cell r="L440">
            <v>97315548.959999993</v>
          </cell>
          <cell r="M440">
            <v>0</v>
          </cell>
        </row>
        <row r="441">
          <cell r="C441" t="str">
            <v>******       Aband</v>
          </cell>
          <cell r="D441" t="str">
            <v>******       Abandonments, Amortisation &amp; Depreciatio</v>
          </cell>
          <cell r="E441">
            <v>142778152.59999999</v>
          </cell>
          <cell r="F441">
            <v>0</v>
          </cell>
          <cell r="G441">
            <v>0</v>
          </cell>
          <cell r="H441">
            <v>5353687.5599999996</v>
          </cell>
          <cell r="I441">
            <v>148131840.19999999</v>
          </cell>
          <cell r="J441">
            <v>-5353687.5599999996</v>
          </cell>
          <cell r="K441">
            <v>0</v>
          </cell>
          <cell r="L441">
            <v>142778152.59999999</v>
          </cell>
          <cell r="M441">
            <v>0</v>
          </cell>
        </row>
        <row r="442">
          <cell r="C442" t="str">
            <v>*******      EBIT</v>
          </cell>
          <cell r="D442" t="str">
            <v>*******      EBIT</v>
          </cell>
          <cell r="E442">
            <v>-162670569.30000001</v>
          </cell>
          <cell r="F442">
            <v>0</v>
          </cell>
          <cell r="G442">
            <v>0</v>
          </cell>
          <cell r="H442">
            <v>-4031395.85</v>
          </cell>
          <cell r="I442">
            <v>-166701965.09999999</v>
          </cell>
          <cell r="J442">
            <v>-5353687.5599999996</v>
          </cell>
          <cell r="K442">
            <v>0</v>
          </cell>
          <cell r="L442">
            <v>-172055652.69999999</v>
          </cell>
          <cell r="M442">
            <v>0</v>
          </cell>
        </row>
        <row r="443">
          <cell r="C443">
            <v>66000</v>
          </cell>
          <cell r="D443" t="str">
            <v xml:space="preserve">             66000  Interest Income - Bank</v>
          </cell>
          <cell r="E443">
            <v>-349350.06</v>
          </cell>
          <cell r="F443">
            <v>0</v>
          </cell>
          <cell r="G443">
            <v>0</v>
          </cell>
          <cell r="H443">
            <v>0</v>
          </cell>
          <cell r="I443">
            <v>-349350.06</v>
          </cell>
          <cell r="J443">
            <v>0</v>
          </cell>
          <cell r="K443">
            <v>0</v>
          </cell>
          <cell r="L443">
            <v>-349350.06</v>
          </cell>
          <cell r="M443">
            <v>-349350.06</v>
          </cell>
        </row>
        <row r="444">
          <cell r="C444">
            <v>66020</v>
          </cell>
          <cell r="D444" t="str">
            <v xml:space="preserve">             66020  Interest Income - AUD Fixed Investments</v>
          </cell>
          <cell r="E444">
            <v>-5589167.2999999998</v>
          </cell>
          <cell r="F444">
            <v>0</v>
          </cell>
          <cell r="G444">
            <v>0</v>
          </cell>
          <cell r="H444">
            <v>0</v>
          </cell>
          <cell r="I444">
            <v>-5589167.2999999998</v>
          </cell>
          <cell r="J444">
            <v>0</v>
          </cell>
          <cell r="K444">
            <v>0</v>
          </cell>
          <cell r="L444">
            <v>-5589167.2999999998</v>
          </cell>
          <cell r="M444">
            <v>-5589167.2999999998</v>
          </cell>
        </row>
        <row r="445">
          <cell r="C445" t="str">
            <v>*****        Inter</v>
          </cell>
          <cell r="D445" t="str">
            <v>*****        Interest Income - Other External</v>
          </cell>
          <cell r="E445">
            <v>-5938517.3600000003</v>
          </cell>
          <cell r="F445">
            <v>0</v>
          </cell>
          <cell r="G445">
            <v>0</v>
          </cell>
          <cell r="H445">
            <v>0</v>
          </cell>
          <cell r="I445">
            <v>-5938517.3600000003</v>
          </cell>
          <cell r="J445">
            <v>0</v>
          </cell>
          <cell r="K445">
            <v>0</v>
          </cell>
          <cell r="L445">
            <v>-5938517.3600000003</v>
          </cell>
          <cell r="M445">
            <v>0</v>
          </cell>
        </row>
        <row r="446">
          <cell r="C446">
            <v>66100</v>
          </cell>
          <cell r="D446" t="str">
            <v xml:space="preserve">             66100  Interest Income - Intra Group</v>
          </cell>
          <cell r="E446">
            <v>-4231480.26</v>
          </cell>
          <cell r="F446">
            <v>0</v>
          </cell>
          <cell r="G446">
            <v>-4031395.85</v>
          </cell>
          <cell r="H446">
            <v>0</v>
          </cell>
          <cell r="I446">
            <v>-8262876.1100000003</v>
          </cell>
          <cell r="J446">
            <v>8262876.1100000003</v>
          </cell>
          <cell r="K446">
            <v>0</v>
          </cell>
          <cell r="L446">
            <v>0</v>
          </cell>
          <cell r="M446">
            <v>0</v>
          </cell>
        </row>
        <row r="447">
          <cell r="C447" t="str">
            <v>*****        Inter</v>
          </cell>
          <cell r="D447" t="str">
            <v>*****        Interest Income - Intra Group</v>
          </cell>
          <cell r="E447">
            <v>-4231480.26</v>
          </cell>
          <cell r="F447">
            <v>0</v>
          </cell>
          <cell r="G447">
            <v>-4031395.85</v>
          </cell>
          <cell r="H447">
            <v>0</v>
          </cell>
          <cell r="I447">
            <v>-8262876.1100000003</v>
          </cell>
          <cell r="J447">
            <v>8262876.1100000003</v>
          </cell>
          <cell r="K447">
            <v>0</v>
          </cell>
          <cell r="L447">
            <v>0</v>
          </cell>
          <cell r="M447">
            <v>0</v>
          </cell>
        </row>
        <row r="448">
          <cell r="C448" t="str">
            <v>******       Inter</v>
          </cell>
          <cell r="D448" t="str">
            <v>******       Interest Income Other</v>
          </cell>
          <cell r="E448">
            <v>-10169997.619999999</v>
          </cell>
          <cell r="F448">
            <v>0</v>
          </cell>
          <cell r="G448">
            <v>-4031395.85</v>
          </cell>
          <cell r="H448">
            <v>0</v>
          </cell>
          <cell r="I448">
            <v>-14201393.470000001</v>
          </cell>
          <cell r="J448">
            <v>8262876.1100000003</v>
          </cell>
          <cell r="K448">
            <v>0</v>
          </cell>
          <cell r="L448">
            <v>-5938517.3600000003</v>
          </cell>
          <cell r="M448">
            <v>0</v>
          </cell>
        </row>
        <row r="449">
          <cell r="C449">
            <v>77100</v>
          </cell>
          <cell r="D449" t="str">
            <v xml:space="preserve">             77100  Interest Expense - Hedge</v>
          </cell>
          <cell r="E449">
            <v>-23402214.050000001</v>
          </cell>
          <cell r="F449">
            <v>0</v>
          </cell>
          <cell r="G449">
            <v>0</v>
          </cell>
          <cell r="H449">
            <v>0</v>
          </cell>
          <cell r="I449">
            <v>-23402214.050000001</v>
          </cell>
          <cell r="J449">
            <v>0</v>
          </cell>
          <cell r="K449">
            <v>0</v>
          </cell>
          <cell r="L449">
            <v>-23402214.050000001</v>
          </cell>
          <cell r="M449">
            <v>-23402214.050000001</v>
          </cell>
        </row>
        <row r="450">
          <cell r="C450" t="str">
            <v>******       Inter</v>
          </cell>
          <cell r="D450" t="str">
            <v>******       Interest - Ineffective Hedging</v>
          </cell>
          <cell r="E450">
            <v>-23402214.050000001</v>
          </cell>
          <cell r="F450">
            <v>0</v>
          </cell>
          <cell r="G450">
            <v>0</v>
          </cell>
          <cell r="H450">
            <v>0</v>
          </cell>
          <cell r="I450">
            <v>-23402214.050000001</v>
          </cell>
          <cell r="J450">
            <v>0</v>
          </cell>
          <cell r="K450">
            <v>0</v>
          </cell>
          <cell r="L450">
            <v>-23402214.050000001</v>
          </cell>
          <cell r="M450">
            <v>0</v>
          </cell>
        </row>
        <row r="451">
          <cell r="C451">
            <v>66005</v>
          </cell>
          <cell r="D451" t="str">
            <v xml:space="preserve">             66005  Interest Income - USD Cross Currency Swa</v>
          </cell>
          <cell r="E451">
            <v>-34753506.899999999</v>
          </cell>
          <cell r="F451">
            <v>0</v>
          </cell>
          <cell r="G451">
            <v>0</v>
          </cell>
          <cell r="H451">
            <v>0</v>
          </cell>
          <cell r="I451">
            <v>-34753506.899999999</v>
          </cell>
          <cell r="J451">
            <v>0</v>
          </cell>
          <cell r="K451">
            <v>0</v>
          </cell>
          <cell r="L451">
            <v>-34753506.899999999</v>
          </cell>
          <cell r="M451">
            <v>-34753506.899999999</v>
          </cell>
        </row>
        <row r="452">
          <cell r="C452">
            <v>77025</v>
          </cell>
          <cell r="D452" t="str">
            <v xml:space="preserve">             77025  Interest Expense - Note Issue</v>
          </cell>
          <cell r="E452">
            <v>32236986.300000001</v>
          </cell>
          <cell r="F452">
            <v>0</v>
          </cell>
          <cell r="G452">
            <v>0</v>
          </cell>
          <cell r="H452">
            <v>0</v>
          </cell>
          <cell r="I452">
            <v>32236986.300000001</v>
          </cell>
          <cell r="J452">
            <v>0</v>
          </cell>
          <cell r="K452">
            <v>0</v>
          </cell>
          <cell r="L452">
            <v>32236986.300000001</v>
          </cell>
          <cell r="M452">
            <v>32236986.300000001</v>
          </cell>
        </row>
        <row r="453">
          <cell r="C453">
            <v>77030</v>
          </cell>
          <cell r="D453" t="str">
            <v xml:space="preserve">             77030  Interest Expense - Long Term Debt</v>
          </cell>
          <cell r="E453">
            <v>23113254.219999999</v>
          </cell>
          <cell r="F453">
            <v>0</v>
          </cell>
          <cell r="G453">
            <v>0</v>
          </cell>
          <cell r="H453">
            <v>0</v>
          </cell>
          <cell r="I453">
            <v>23113254.219999999</v>
          </cell>
          <cell r="J453">
            <v>0</v>
          </cell>
          <cell r="K453">
            <v>0</v>
          </cell>
          <cell r="L453">
            <v>23113254.219999999</v>
          </cell>
          <cell r="M453">
            <v>23113254.219999999</v>
          </cell>
        </row>
        <row r="454">
          <cell r="C454">
            <v>77035</v>
          </cell>
          <cell r="D454" t="str">
            <v xml:space="preserve">             77035  Interest Expense - Debt Facility Current</v>
          </cell>
          <cell r="E454">
            <v>360326</v>
          </cell>
          <cell r="F454">
            <v>0</v>
          </cell>
          <cell r="G454">
            <v>0</v>
          </cell>
          <cell r="H454">
            <v>0</v>
          </cell>
          <cell r="I454">
            <v>360326</v>
          </cell>
          <cell r="J454">
            <v>0</v>
          </cell>
          <cell r="K454">
            <v>0</v>
          </cell>
          <cell r="L454">
            <v>360326</v>
          </cell>
          <cell r="M454">
            <v>360326</v>
          </cell>
        </row>
        <row r="455">
          <cell r="C455">
            <v>77110</v>
          </cell>
          <cell r="D455" t="str">
            <v xml:space="preserve">             77110  Interest Expense - Net Domestic Swaps</v>
          </cell>
          <cell r="E455">
            <v>8147431.7199999997</v>
          </cell>
          <cell r="F455">
            <v>0</v>
          </cell>
          <cell r="G455">
            <v>0</v>
          </cell>
          <cell r="H455">
            <v>0</v>
          </cell>
          <cell r="I455">
            <v>8147431.7199999997</v>
          </cell>
          <cell r="J455">
            <v>0</v>
          </cell>
          <cell r="K455">
            <v>0</v>
          </cell>
          <cell r="L455">
            <v>8147431.7199999997</v>
          </cell>
          <cell r="M455">
            <v>8147431.7199999997</v>
          </cell>
        </row>
        <row r="456">
          <cell r="C456">
            <v>77120</v>
          </cell>
          <cell r="D456" t="str">
            <v xml:space="preserve">             77120  Interest Expense - US Bonds</v>
          </cell>
          <cell r="E456">
            <v>34217593.57</v>
          </cell>
          <cell r="F456">
            <v>0</v>
          </cell>
          <cell r="G456">
            <v>0</v>
          </cell>
          <cell r="H456">
            <v>0</v>
          </cell>
          <cell r="I456">
            <v>34217593.57</v>
          </cell>
          <cell r="J456">
            <v>0</v>
          </cell>
          <cell r="K456">
            <v>0</v>
          </cell>
          <cell r="L456">
            <v>34217593.57</v>
          </cell>
          <cell r="M456">
            <v>34217593.57</v>
          </cell>
        </row>
        <row r="457">
          <cell r="C457">
            <v>77135</v>
          </cell>
          <cell r="D457" t="str">
            <v xml:space="preserve">             77135  Cross Currency Swap AUD Interest Expense</v>
          </cell>
          <cell r="E457">
            <v>33699467.539999999</v>
          </cell>
          <cell r="F457">
            <v>0</v>
          </cell>
          <cell r="G457">
            <v>0</v>
          </cell>
          <cell r="H457">
            <v>0</v>
          </cell>
          <cell r="I457">
            <v>33699467.539999999</v>
          </cell>
          <cell r="J457">
            <v>0</v>
          </cell>
          <cell r="K457">
            <v>0</v>
          </cell>
          <cell r="L457">
            <v>33699467.539999999</v>
          </cell>
          <cell r="M457">
            <v>33699467.539999999</v>
          </cell>
        </row>
        <row r="458">
          <cell r="C458">
            <v>77145</v>
          </cell>
          <cell r="D458" t="str">
            <v xml:space="preserve">             77145  Interest Expense - CPI Swaps</v>
          </cell>
          <cell r="E458">
            <v>25952225.640000001</v>
          </cell>
          <cell r="F458">
            <v>0</v>
          </cell>
          <cell r="G458">
            <v>0</v>
          </cell>
          <cell r="H458">
            <v>0</v>
          </cell>
          <cell r="I458">
            <v>25952225.640000001</v>
          </cell>
          <cell r="J458">
            <v>0</v>
          </cell>
          <cell r="K458">
            <v>0</v>
          </cell>
          <cell r="L458">
            <v>25952225.640000001</v>
          </cell>
          <cell r="M458">
            <v>25952225.640000001</v>
          </cell>
        </row>
        <row r="459">
          <cell r="C459" t="str">
            <v>******       Senio</v>
          </cell>
          <cell r="D459" t="str">
            <v>******       Senior Interest</v>
          </cell>
          <cell r="E459">
            <v>122973778.09999999</v>
          </cell>
          <cell r="F459">
            <v>0</v>
          </cell>
          <cell r="G459">
            <v>0</v>
          </cell>
          <cell r="H459">
            <v>0</v>
          </cell>
          <cell r="I459">
            <v>122973778.09999999</v>
          </cell>
          <cell r="J459">
            <v>0</v>
          </cell>
          <cell r="K459">
            <v>0</v>
          </cell>
          <cell r="L459">
            <v>122973778.09999999</v>
          </cell>
          <cell r="M459">
            <v>0</v>
          </cell>
        </row>
        <row r="460">
          <cell r="C460">
            <v>75065</v>
          </cell>
          <cell r="D460" t="str">
            <v xml:space="preserve">             75065  Debt Raising &amp; Administration Fees</v>
          </cell>
          <cell r="E460">
            <v>-478555.8</v>
          </cell>
          <cell r="F460">
            <v>0</v>
          </cell>
          <cell r="G460">
            <v>0</v>
          </cell>
          <cell r="H460">
            <v>0</v>
          </cell>
          <cell r="I460">
            <v>-478555.8</v>
          </cell>
          <cell r="J460">
            <v>0</v>
          </cell>
          <cell r="K460">
            <v>0</v>
          </cell>
          <cell r="L460">
            <v>-478555.8</v>
          </cell>
          <cell r="M460">
            <v>-478555.8</v>
          </cell>
        </row>
        <row r="461">
          <cell r="C461">
            <v>75070</v>
          </cell>
          <cell r="D461" t="str">
            <v xml:space="preserve">             75070  Commitment Fees</v>
          </cell>
          <cell r="E461">
            <v>2714045.91</v>
          </cell>
          <cell r="F461">
            <v>0</v>
          </cell>
          <cell r="G461">
            <v>0</v>
          </cell>
          <cell r="H461">
            <v>0</v>
          </cell>
          <cell r="I461">
            <v>2714045.91</v>
          </cell>
          <cell r="J461">
            <v>0</v>
          </cell>
          <cell r="K461">
            <v>0</v>
          </cell>
          <cell r="L461">
            <v>2714045.91</v>
          </cell>
          <cell r="M461">
            <v>2714045.91</v>
          </cell>
        </row>
        <row r="462">
          <cell r="C462">
            <v>75250</v>
          </cell>
          <cell r="D462" t="str">
            <v xml:space="preserve">             75250  USD Bond Swap Fee</v>
          </cell>
          <cell r="E462">
            <v>535913.31000000006</v>
          </cell>
          <cell r="F462">
            <v>0</v>
          </cell>
          <cell r="G462">
            <v>0</v>
          </cell>
          <cell r="H462">
            <v>0</v>
          </cell>
          <cell r="I462">
            <v>535913.31000000006</v>
          </cell>
          <cell r="J462">
            <v>0</v>
          </cell>
          <cell r="K462">
            <v>0</v>
          </cell>
          <cell r="L462">
            <v>535913.31000000006</v>
          </cell>
          <cell r="M462">
            <v>535913.31000000006</v>
          </cell>
        </row>
        <row r="463">
          <cell r="C463" t="str">
            <v>******       Finan</v>
          </cell>
          <cell r="D463" t="str">
            <v>******       Finance costs Other</v>
          </cell>
          <cell r="E463">
            <v>2771403.42</v>
          </cell>
          <cell r="F463">
            <v>0</v>
          </cell>
          <cell r="G463">
            <v>0</v>
          </cell>
          <cell r="H463">
            <v>0</v>
          </cell>
          <cell r="I463">
            <v>2771403.42</v>
          </cell>
          <cell r="J463">
            <v>0</v>
          </cell>
          <cell r="K463">
            <v>0</v>
          </cell>
          <cell r="L463">
            <v>2771403.42</v>
          </cell>
          <cell r="M463">
            <v>0</v>
          </cell>
        </row>
        <row r="464">
          <cell r="C464">
            <v>77020</v>
          </cell>
          <cell r="D464" t="str">
            <v xml:space="preserve">             77020  Interest Expense - Other</v>
          </cell>
          <cell r="E464">
            <v>440248.56</v>
          </cell>
          <cell r="F464">
            <v>0</v>
          </cell>
          <cell r="G464">
            <v>0</v>
          </cell>
          <cell r="H464">
            <v>0</v>
          </cell>
          <cell r="I464">
            <v>440248.56</v>
          </cell>
          <cell r="J464">
            <v>0</v>
          </cell>
          <cell r="K464">
            <v>0</v>
          </cell>
          <cell r="L464">
            <v>440248.56</v>
          </cell>
          <cell r="M464">
            <v>440248.56</v>
          </cell>
        </row>
        <row r="465">
          <cell r="C465" t="str">
            <v>*****        Inter</v>
          </cell>
          <cell r="D465" t="str">
            <v>*****        Interest Expense - Other External</v>
          </cell>
          <cell r="E465">
            <v>440248.56</v>
          </cell>
          <cell r="F465">
            <v>0</v>
          </cell>
          <cell r="G465">
            <v>0</v>
          </cell>
          <cell r="H465">
            <v>0</v>
          </cell>
          <cell r="I465">
            <v>440248.56</v>
          </cell>
          <cell r="J465">
            <v>0</v>
          </cell>
          <cell r="K465">
            <v>0</v>
          </cell>
          <cell r="L465">
            <v>440248.56</v>
          </cell>
          <cell r="M465">
            <v>0</v>
          </cell>
        </row>
        <row r="466">
          <cell r="C466">
            <v>77005</v>
          </cell>
          <cell r="D466" t="str">
            <v xml:space="preserve">             77005  Interest Expense - Intra Group</v>
          </cell>
          <cell r="E466">
            <v>38887003.890000001</v>
          </cell>
          <cell r="F466">
            <v>0</v>
          </cell>
          <cell r="G466">
            <v>4231480.26</v>
          </cell>
          <cell r="H466">
            <v>4031395.85</v>
          </cell>
          <cell r="I466">
            <v>47149880</v>
          </cell>
          <cell r="J466">
            <v>-8262876.1100000003</v>
          </cell>
          <cell r="K466">
            <v>0</v>
          </cell>
          <cell r="L466">
            <v>38887003.890000001</v>
          </cell>
          <cell r="M466">
            <v>38887003.890000001</v>
          </cell>
        </row>
        <row r="467">
          <cell r="C467" t="str">
            <v>*****        Inter</v>
          </cell>
          <cell r="D467" t="str">
            <v>*****        Interest Expense - Intra Group</v>
          </cell>
          <cell r="E467">
            <v>38887003.890000001</v>
          </cell>
          <cell r="F467">
            <v>0</v>
          </cell>
          <cell r="G467">
            <v>4231480.26</v>
          </cell>
          <cell r="H467">
            <v>4031395.85</v>
          </cell>
          <cell r="I467">
            <v>47149880</v>
          </cell>
          <cell r="J467">
            <v>-8262876.1100000003</v>
          </cell>
          <cell r="K467">
            <v>0</v>
          </cell>
          <cell r="L467">
            <v>38887003.890000001</v>
          </cell>
          <cell r="M467">
            <v>0</v>
          </cell>
        </row>
        <row r="468">
          <cell r="C468" t="str">
            <v>******       Inter</v>
          </cell>
          <cell r="D468" t="str">
            <v>******       Interest Expense - Other</v>
          </cell>
          <cell r="E468">
            <v>39327252.450000003</v>
          </cell>
          <cell r="F468">
            <v>0</v>
          </cell>
          <cell r="G468">
            <v>4231480.26</v>
          </cell>
          <cell r="H468">
            <v>4031395.85</v>
          </cell>
          <cell r="I468">
            <v>47590128.560000002</v>
          </cell>
          <cell r="J468">
            <v>-8262876.1100000003</v>
          </cell>
          <cell r="K468">
            <v>0</v>
          </cell>
          <cell r="L468">
            <v>39327252.450000003</v>
          </cell>
          <cell r="M468">
            <v>0</v>
          </cell>
        </row>
        <row r="469">
          <cell r="C469">
            <v>75100</v>
          </cell>
          <cell r="D469" t="str">
            <v xml:space="preserve">             75100  Amortisation of Deferred Charges</v>
          </cell>
          <cell r="E469">
            <v>5229387.03</v>
          </cell>
          <cell r="F469">
            <v>0</v>
          </cell>
          <cell r="G469">
            <v>0</v>
          </cell>
          <cell r="H469">
            <v>0</v>
          </cell>
          <cell r="I469">
            <v>5229387.03</v>
          </cell>
          <cell r="J469">
            <v>0</v>
          </cell>
          <cell r="K469">
            <v>0</v>
          </cell>
          <cell r="L469">
            <v>5229387.03</v>
          </cell>
          <cell r="M469">
            <v>5229387.03</v>
          </cell>
        </row>
        <row r="470">
          <cell r="C470" t="str">
            <v>******       Amort</v>
          </cell>
          <cell r="D470" t="str">
            <v>******       Amortisation of Finance Costs</v>
          </cell>
          <cell r="E470">
            <v>5229387.03</v>
          </cell>
          <cell r="F470">
            <v>0</v>
          </cell>
          <cell r="G470">
            <v>0</v>
          </cell>
          <cell r="H470">
            <v>0</v>
          </cell>
          <cell r="I470">
            <v>5229387.03</v>
          </cell>
          <cell r="J470">
            <v>0</v>
          </cell>
          <cell r="K470">
            <v>0</v>
          </cell>
          <cell r="L470">
            <v>5229387.03</v>
          </cell>
          <cell r="M470">
            <v>0</v>
          </cell>
        </row>
        <row r="471">
          <cell r="C471" t="str">
            <v>*******      Inter</v>
          </cell>
          <cell r="D471" t="str">
            <v>*******      Interest Expenses</v>
          </cell>
          <cell r="E471">
            <v>136729609.30000001</v>
          </cell>
          <cell r="F471">
            <v>0</v>
          </cell>
          <cell r="G471">
            <v>200084.41</v>
          </cell>
          <cell r="H471">
            <v>4031395.85</v>
          </cell>
          <cell r="I471">
            <v>140961089.59999999</v>
          </cell>
          <cell r="J471">
            <v>0</v>
          </cell>
          <cell r="K471">
            <v>0</v>
          </cell>
          <cell r="L471">
            <v>140961089.59999999</v>
          </cell>
          <cell r="M471">
            <v>0</v>
          </cell>
        </row>
        <row r="472">
          <cell r="C472" t="str">
            <v>********     EBT</v>
          </cell>
          <cell r="D472" t="str">
            <v>********     EBT</v>
          </cell>
          <cell r="E472">
            <v>-25940959.940000001</v>
          </cell>
          <cell r="F472">
            <v>0</v>
          </cell>
          <cell r="G472">
            <v>200084.41</v>
          </cell>
          <cell r="H472">
            <v>0</v>
          </cell>
          <cell r="I472">
            <v>-25740875.530000001</v>
          </cell>
          <cell r="J472">
            <v>-5353687.5599999996</v>
          </cell>
          <cell r="K472">
            <v>0</v>
          </cell>
          <cell r="L472">
            <v>-31094563.09</v>
          </cell>
          <cell r="M472">
            <v>0</v>
          </cell>
        </row>
        <row r="473">
          <cell r="C473">
            <v>78000</v>
          </cell>
          <cell r="D473" t="str">
            <v xml:space="preserve">             78000  Income Tax Expense - Current</v>
          </cell>
          <cell r="E473">
            <v>7722447.4400000004</v>
          </cell>
          <cell r="F473">
            <v>0</v>
          </cell>
          <cell r="G473">
            <v>0</v>
          </cell>
          <cell r="H473">
            <v>0</v>
          </cell>
          <cell r="I473">
            <v>7722447.4400000004</v>
          </cell>
          <cell r="J473">
            <v>0</v>
          </cell>
          <cell r="K473">
            <v>0</v>
          </cell>
          <cell r="L473">
            <v>7722447.4400000004</v>
          </cell>
          <cell r="M473">
            <v>7722447.4400000004</v>
          </cell>
        </row>
        <row r="474">
          <cell r="C474" t="str">
            <v>********     Incom</v>
          </cell>
          <cell r="D474" t="str">
            <v>********     Income Tax Expense</v>
          </cell>
          <cell r="E474">
            <v>7722447.4400000004</v>
          </cell>
          <cell r="F474">
            <v>0</v>
          </cell>
          <cell r="G474">
            <v>0</v>
          </cell>
          <cell r="H474">
            <v>0</v>
          </cell>
          <cell r="I474">
            <v>7722447.4400000004</v>
          </cell>
          <cell r="J474">
            <v>0</v>
          </cell>
          <cell r="K474">
            <v>0</v>
          </cell>
          <cell r="L474">
            <v>7722447.4400000004</v>
          </cell>
          <cell r="M474">
            <v>0</v>
          </cell>
        </row>
        <row r="475">
          <cell r="C475" t="str">
            <v>*********    EARNI</v>
          </cell>
          <cell r="D475" t="str">
            <v>*********    EARNINGS AFTER TAX</v>
          </cell>
          <cell r="E475">
            <v>-18218512.5</v>
          </cell>
          <cell r="F475">
            <v>0</v>
          </cell>
          <cell r="G475">
            <v>200084.41</v>
          </cell>
          <cell r="H475">
            <v>0</v>
          </cell>
          <cell r="I475">
            <v>-18018428.09</v>
          </cell>
          <cell r="J475">
            <v>-5353687.5599999996</v>
          </cell>
          <cell r="K475">
            <v>0</v>
          </cell>
          <cell r="L475">
            <v>-23372115.649999999</v>
          </cell>
          <cell r="M475">
            <v>0</v>
          </cell>
        </row>
        <row r="476">
          <cell r="C476">
            <v>94500</v>
          </cell>
          <cell r="D476" t="str">
            <v xml:space="preserve">             94500  Retained Earnings - P&amp;L (Cons Only)</v>
          </cell>
          <cell r="E476">
            <v>18218512.5</v>
          </cell>
          <cell r="F476">
            <v>0</v>
          </cell>
          <cell r="G476">
            <v>-200084.41</v>
          </cell>
          <cell r="H476">
            <v>0</v>
          </cell>
          <cell r="I476">
            <v>18018428.09</v>
          </cell>
          <cell r="J476">
            <v>5353687.5599999996</v>
          </cell>
          <cell r="K476">
            <v>0</v>
          </cell>
          <cell r="L476">
            <v>23372115.649999999</v>
          </cell>
          <cell r="M476">
            <v>23372115.649999999</v>
          </cell>
        </row>
        <row r="477">
          <cell r="C477" t="str">
            <v>*********    P&amp;L R</v>
          </cell>
          <cell r="D477" t="str">
            <v>*********    P&amp;L Retained Earnings Transfer</v>
          </cell>
          <cell r="E477">
            <v>18218512.5</v>
          </cell>
          <cell r="F477">
            <v>0</v>
          </cell>
          <cell r="G477">
            <v>-200084.41</v>
          </cell>
          <cell r="H477">
            <v>0</v>
          </cell>
          <cell r="I477">
            <v>18018428.09</v>
          </cell>
          <cell r="J477">
            <v>5353687.5599999996</v>
          </cell>
          <cell r="K477">
            <v>0</v>
          </cell>
          <cell r="L477">
            <v>23372115.649999999</v>
          </cell>
          <cell r="M477">
            <v>0</v>
          </cell>
        </row>
        <row r="478">
          <cell r="C478" t="str">
            <v>**********   CLEAR</v>
          </cell>
          <cell r="D478" t="str">
            <v>**********   CLEARED PROFIT &amp; LOSS (= ZERO)</v>
          </cell>
          <cell r="E478">
            <v>0</v>
          </cell>
          <cell r="F478">
            <v>0</v>
          </cell>
          <cell r="G478">
            <v>0</v>
          </cell>
          <cell r="H478">
            <v>0</v>
          </cell>
          <cell r="I478">
            <v>0</v>
          </cell>
          <cell r="J478">
            <v>0</v>
          </cell>
          <cell r="K478">
            <v>0</v>
          </cell>
          <cell r="L478">
            <v>0</v>
          </cell>
          <cell r="M478">
            <v>0</v>
          </cell>
        </row>
        <row r="479">
          <cell r="C479" t="str">
            <v>***********  State</v>
          </cell>
          <cell r="D479" t="str">
            <v>***********  Statement of Financial Performance</v>
          </cell>
          <cell r="E479">
            <v>0</v>
          </cell>
          <cell r="F479">
            <v>0</v>
          </cell>
          <cell r="G479">
            <v>0</v>
          </cell>
          <cell r="H479">
            <v>0</v>
          </cell>
          <cell r="I479">
            <v>0</v>
          </cell>
          <cell r="J479">
            <v>0</v>
          </cell>
          <cell r="K479">
            <v>0</v>
          </cell>
          <cell r="L479">
            <v>0</v>
          </cell>
          <cell r="M479">
            <v>0</v>
          </cell>
        </row>
        <row r="480">
          <cell r="C480" t="str">
            <v>************ Total</v>
          </cell>
          <cell r="D480" t="str">
            <v>************ Total</v>
          </cell>
          <cell r="E480">
            <v>0</v>
          </cell>
          <cell r="F480">
            <v>0</v>
          </cell>
          <cell r="G480">
            <v>0</v>
          </cell>
          <cell r="H480">
            <v>0</v>
          </cell>
          <cell r="I480">
            <v>0</v>
          </cell>
          <cell r="J480">
            <v>0</v>
          </cell>
          <cell r="K480">
            <v>0.04</v>
          </cell>
          <cell r="L480">
            <v>0.04</v>
          </cell>
          <cell r="M480">
            <v>0</v>
          </cell>
        </row>
        <row r="481">
          <cell r="M481">
            <v>0</v>
          </cell>
        </row>
        <row r="482">
          <cell r="C482" t="str">
            <v>20005B</v>
          </cell>
          <cell r="D482" t="str">
            <v>Working Account - IntraGroup</v>
          </cell>
          <cell r="L482">
            <v>0</v>
          </cell>
          <cell r="M482">
            <v>472880679.01999998</v>
          </cell>
        </row>
        <row r="483">
          <cell r="C483" t="str">
            <v>11450A</v>
          </cell>
          <cell r="D483" t="str">
            <v>Loan Receivable - IntraGroup</v>
          </cell>
          <cell r="M483">
            <v>24129860.049999997</v>
          </cell>
        </row>
        <row r="484">
          <cell r="C484" t="str">
            <v>40300A</v>
          </cell>
          <cell r="D484" t="str">
            <v>Loan Payable - IntraGroup</v>
          </cell>
          <cell r="M484">
            <v>793981352.86000001</v>
          </cell>
        </row>
        <row r="485">
          <cell r="C485" t="str">
            <v>40300B</v>
          </cell>
          <cell r="D485" t="str">
            <v>Loan Payable IntraGroup</v>
          </cell>
          <cell r="M485">
            <v>-161851933.94999999</v>
          </cell>
        </row>
        <row r="498">
          <cell r="D498" t="str">
            <v>Current provisions</v>
          </cell>
        </row>
        <row r="527">
          <cell r="E527" t="str">
            <v>Dr</v>
          </cell>
          <cell r="F527" t="str">
            <v>Cr</v>
          </cell>
        </row>
        <row r="528">
          <cell r="E528">
            <v>135490.4</v>
          </cell>
          <cell r="F528">
            <v>211451.13</v>
          </cell>
        </row>
        <row r="529">
          <cell r="E529">
            <v>70390.11</v>
          </cell>
          <cell r="F529">
            <v>351449.36</v>
          </cell>
        </row>
        <row r="530">
          <cell r="F530">
            <v>270048.31</v>
          </cell>
        </row>
        <row r="531">
          <cell r="E531">
            <v>25300.44</v>
          </cell>
          <cell r="F531">
            <v>267388.51</v>
          </cell>
        </row>
        <row r="532">
          <cell r="E532">
            <v>25300.44</v>
          </cell>
          <cell r="F532">
            <v>421899.36</v>
          </cell>
        </row>
        <row r="533">
          <cell r="E533">
            <v>50600.88</v>
          </cell>
          <cell r="F533">
            <v>270790.71999999997</v>
          </cell>
        </row>
        <row r="534">
          <cell r="F534">
            <v>273977.86</v>
          </cell>
        </row>
        <row r="535">
          <cell r="F535">
            <v>365074.39</v>
          </cell>
        </row>
        <row r="536">
          <cell r="E536">
            <v>10582349.01</v>
          </cell>
          <cell r="F536">
            <v>465780.72</v>
          </cell>
        </row>
        <row r="537">
          <cell r="F537">
            <v>798748.8</v>
          </cell>
        </row>
        <row r="538">
          <cell r="E538">
            <v>55421.82</v>
          </cell>
          <cell r="F538">
            <v>434824.58</v>
          </cell>
        </row>
        <row r="539">
          <cell r="E539">
            <v>600802.06000000006</v>
          </cell>
          <cell r="F539">
            <v>420478.76</v>
          </cell>
        </row>
        <row r="540">
          <cell r="E540">
            <v>11545655.16</v>
          </cell>
          <cell r="F540">
            <v>4551912.5</v>
          </cell>
        </row>
      </sheetData>
      <sheetData sheetId="7"/>
      <sheetData sheetId="8"/>
      <sheetData sheetId="9">
        <row r="5">
          <cell r="J5">
            <v>468434</v>
          </cell>
        </row>
      </sheetData>
      <sheetData sheetId="10">
        <row r="5">
          <cell r="C5">
            <v>204787</v>
          </cell>
        </row>
        <row r="6">
          <cell r="C6">
            <v>19147</v>
          </cell>
        </row>
        <row r="7">
          <cell r="C7">
            <v>5833</v>
          </cell>
        </row>
        <row r="8">
          <cell r="C8">
            <v>5436</v>
          </cell>
        </row>
        <row r="9">
          <cell r="C9">
            <v>61082</v>
          </cell>
        </row>
        <row r="13">
          <cell r="C13">
            <v>1320256</v>
          </cell>
        </row>
        <row r="14">
          <cell r="C14">
            <v>38535</v>
          </cell>
          <cell r="K14">
            <v>-42967</v>
          </cell>
        </row>
        <row r="15">
          <cell r="C15">
            <v>1875924</v>
          </cell>
          <cell r="K15">
            <v>-3763</v>
          </cell>
        </row>
        <row r="16">
          <cell r="C16">
            <v>45154</v>
          </cell>
          <cell r="K16">
            <v>1129</v>
          </cell>
        </row>
        <row r="17">
          <cell r="C17">
            <v>485937</v>
          </cell>
        </row>
        <row r="24">
          <cell r="C24">
            <v>120222</v>
          </cell>
        </row>
        <row r="25">
          <cell r="C25">
            <v>672782</v>
          </cell>
          <cell r="K25">
            <v>574495</v>
          </cell>
        </row>
        <row r="26">
          <cell r="C26">
            <v>28314</v>
          </cell>
          <cell r="K26">
            <v>23374</v>
          </cell>
        </row>
        <row r="27">
          <cell r="C27">
            <v>4795</v>
          </cell>
        </row>
        <row r="31">
          <cell r="C31">
            <v>1691627</v>
          </cell>
        </row>
        <row r="32">
          <cell r="C32">
            <v>80681</v>
          </cell>
        </row>
        <row r="33">
          <cell r="C33">
            <v>94551</v>
          </cell>
        </row>
        <row r="34">
          <cell r="C34">
            <v>2878</v>
          </cell>
        </row>
        <row r="35">
          <cell r="C35">
            <v>167514</v>
          </cell>
        </row>
        <row r="43">
          <cell r="C43">
            <v>646459</v>
          </cell>
          <cell r="D43">
            <v>646459</v>
          </cell>
        </row>
        <row r="44">
          <cell r="C44">
            <v>-45601</v>
          </cell>
        </row>
        <row r="45">
          <cell r="C45">
            <v>597869</v>
          </cell>
        </row>
      </sheetData>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FS"/>
      <sheetName val="Wkgs"/>
      <sheetName val="Detailed TB"/>
      <sheetName val="GST"/>
      <sheetName val="Unpaid Capex December 12"/>
      <sheetName val="Unpaid Capex December 13"/>
      <sheetName val="Unpaid Capex November 10"/>
      <sheetName val="Unpaid Capex October 10"/>
      <sheetName val="Unpaid Capex September 10"/>
      <sheetName val="Unpaid Capex August 10"/>
      <sheetName val="Unpaid Capex July 10"/>
      <sheetName val="Unpaid Capex June 10"/>
      <sheetName val="Unpaid Capex May 10"/>
      <sheetName val="Unpaid Capex April 10"/>
      <sheetName val="Unpaid Capex March 10"/>
      <sheetName val="Unpaid Capex Feb 10"/>
      <sheetName val="Unpaid Capex Jan 10"/>
      <sheetName val="Unpaid Capex Dec"/>
      <sheetName val="Unpaid Capex Nov"/>
      <sheetName val="Unpaid Capex Oct"/>
      <sheetName val="Unpaid Capex Sept"/>
      <sheetName val="Unpaid Capex August"/>
      <sheetName val="Unpaid Capex July"/>
      <sheetName val="Unpaid Capex June"/>
      <sheetName val="Unpaid Capex July 08"/>
      <sheetName val="Sheet1"/>
      <sheetName val="Debts"/>
      <sheetName val="Sheet2"/>
      <sheetName val="Facilities"/>
      <sheetName val="cashflow forecast"/>
    </sheetNames>
    <sheetDataSet>
      <sheetData sheetId="0">
        <row r="6">
          <cell r="B6">
            <v>648807.86869999999</v>
          </cell>
        </row>
        <row r="7">
          <cell r="B7">
            <v>-344683.21872404951</v>
          </cell>
        </row>
        <row r="8">
          <cell r="B8">
            <v>349</v>
          </cell>
        </row>
        <row r="9">
          <cell r="B9">
            <v>4435.2790999999997</v>
          </cell>
        </row>
        <row r="11">
          <cell r="B11">
            <v>-32750.000390000001</v>
          </cell>
        </row>
        <row r="12">
          <cell r="B12">
            <v>0</v>
          </cell>
        </row>
        <row r="13">
          <cell r="B13">
            <v>-38993.832300000002</v>
          </cell>
        </row>
        <row r="14">
          <cell r="B14">
            <v>0</v>
          </cell>
        </row>
        <row r="15">
          <cell r="B15">
            <v>-21003.946519999998</v>
          </cell>
        </row>
        <row r="16">
          <cell r="B16">
            <v>-33704.629569999997</v>
          </cell>
        </row>
        <row r="17">
          <cell r="B17">
            <v>-32509.461520000001</v>
          </cell>
        </row>
        <row r="18">
          <cell r="B18">
            <v>175.43504000000394</v>
          </cell>
        </row>
        <row r="19">
          <cell r="B19">
            <v>-518.70980000000009</v>
          </cell>
        </row>
        <row r="20">
          <cell r="B20">
            <v>-11330.91185</v>
          </cell>
        </row>
        <row r="21">
          <cell r="B21">
            <v>-220</v>
          </cell>
        </row>
        <row r="22">
          <cell r="B22">
            <v>9075.9277628571472</v>
          </cell>
        </row>
        <row r="23">
          <cell r="B23">
            <v>-9144.7041799999988</v>
          </cell>
        </row>
        <row r="27">
          <cell r="B27">
            <v>814.87762999999995</v>
          </cell>
        </row>
        <row r="28">
          <cell r="B28">
            <v>-239417</v>
          </cell>
        </row>
        <row r="29">
          <cell r="B29">
            <v>-22214</v>
          </cell>
        </row>
        <row r="34">
          <cell r="B34">
            <v>309000</v>
          </cell>
        </row>
        <row r="35">
          <cell r="B35">
            <v>400000</v>
          </cell>
        </row>
        <row r="36">
          <cell r="B36">
            <v>90000</v>
          </cell>
        </row>
        <row r="45">
          <cell r="B45">
            <v>-276000</v>
          </cell>
        </row>
        <row r="46">
          <cell r="B46">
            <v>-85000</v>
          </cell>
        </row>
        <row r="47">
          <cell r="B47">
            <v>0</v>
          </cell>
        </row>
        <row r="48">
          <cell r="B48">
            <v>-122000</v>
          </cell>
        </row>
        <row r="55">
          <cell r="B55">
            <v>11614.777973728458</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 Income"/>
      <sheetName val="2. Balance"/>
      <sheetName val="3. Cashflows"/>
      <sheetName val="4. Changes in Equity"/>
      <sheetName val="5. Fixed asset"/>
      <sheetName val="6a. Capex 1A"/>
      <sheetName val="6b. Capex 1B "/>
      <sheetName val="6b. Capex 1B  V2"/>
      <sheetName val="6c. Capex 2A"/>
      <sheetName val="6d. Capex 2B "/>
      <sheetName val="7. Depreciation "/>
      <sheetName val="8. WDV"/>
      <sheetName val="9. Capex Tax"/>
      <sheetName val="10. AMI"/>
      <sheetName val="11a. Maintenance A"/>
      <sheetName val="11b. Maintenance B "/>
      <sheetName val="12a. Operating A"/>
      <sheetName val="12b. Operating B "/>
      <sheetName val="13. Labour &amp; Non-Labour"/>
      <sheetName val="14. Opex Step Change"/>
      <sheetName val="15. Total Overheads"/>
      <sheetName val="16. Provisions"/>
      <sheetName val="17. Shared Cost Allocation"/>
      <sheetName val="18. Avoided Cost Payments"/>
      <sheetName val="19. Alt Control&amp;Others"/>
      <sheetName val="20. Demand and Revenue"/>
      <sheetName val="21. EBSS"/>
      <sheetName val="22. Juris Scheme"/>
      <sheetName val="23. DMIS-DMIA"/>
      <sheetName val="24. Self Insurance"/>
      <sheetName val="25. CHAP"/>
      <sheetName val="26. Related Party"/>
      <sheetName val="27. Safety and Bushfire "/>
      <sheetName val="28. Cost of Debt"/>
      <sheetName val="Sheet3"/>
    </sheetNames>
    <sheetDataSet>
      <sheetData sheetId="0"/>
      <sheetData sheetId="1"/>
      <sheetData sheetId="2">
        <row r="9">
          <cell r="G9">
            <v>307345.19258000003</v>
          </cell>
        </row>
      </sheetData>
      <sheetData sheetId="3">
        <row r="10">
          <cell r="G10">
            <v>55612.190909999998</v>
          </cell>
        </row>
      </sheetData>
      <sheetData sheetId="4"/>
      <sheetData sheetId="5">
        <row r="9">
          <cell r="G9">
            <v>0</v>
          </cell>
        </row>
        <row r="10">
          <cell r="G10">
            <v>0</v>
          </cell>
        </row>
        <row r="11">
          <cell r="G11">
            <v>0</v>
          </cell>
        </row>
        <row r="14">
          <cell r="G14">
            <v>0</v>
          </cell>
        </row>
        <row r="15">
          <cell r="G15">
            <v>0</v>
          </cell>
        </row>
        <row r="16">
          <cell r="G16">
            <v>0</v>
          </cell>
        </row>
        <row r="19">
          <cell r="G19">
            <v>0</v>
          </cell>
        </row>
        <row r="20">
          <cell r="G20">
            <v>0</v>
          </cell>
        </row>
        <row r="21">
          <cell r="G21">
            <v>0</v>
          </cell>
        </row>
        <row r="22">
          <cell r="G22">
            <v>0</v>
          </cell>
        </row>
        <row r="23">
          <cell r="G23">
            <v>0</v>
          </cell>
        </row>
      </sheetData>
      <sheetData sheetId="6"/>
      <sheetData sheetId="7">
        <row r="15">
          <cell r="C15">
            <v>27334.107550000001</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ver"/>
      <sheetName val="Contents"/>
      <sheetName val="1. Income"/>
      <sheetName val="2. Balance"/>
      <sheetName val="3. Cashflows"/>
      <sheetName val="4. Changes in Equity"/>
      <sheetName val="5. Fixed asset"/>
      <sheetName val="6a. Capex 1A"/>
      <sheetName val="6b. Capex 1B "/>
      <sheetName val="6c. Capex 2A"/>
      <sheetName val="6d. Capex 2B "/>
      <sheetName val="7. Depreciation "/>
      <sheetName val="8. WDV"/>
      <sheetName val="9. Capex Tax"/>
      <sheetName val="10. AMI"/>
      <sheetName val="11a. Maintenance A"/>
      <sheetName val="11b. Maintenance B "/>
      <sheetName val="12a. Operating A"/>
      <sheetName val="12b. Operating B "/>
      <sheetName val="13. Labour &amp; Non-Labour"/>
      <sheetName val="14. Opex Step Change"/>
      <sheetName val="15. Total Overheads"/>
      <sheetName val="16. Provisions"/>
      <sheetName val="17. Shared Cost Allocation"/>
      <sheetName val="18. Avoided Cost Payments"/>
      <sheetName val="19. Alt Control&amp;Others"/>
      <sheetName val="20. Demand and Revenue"/>
      <sheetName val="21. EBSS"/>
      <sheetName val="22. Juris Scheme"/>
      <sheetName val="23. DMIS-DMIA"/>
      <sheetName val="24. Self Insurance"/>
      <sheetName val="25. CHAP"/>
      <sheetName val="26. Related Party"/>
      <sheetName val="27. Safety and Bushfire "/>
      <sheetName val="28. Cost of Debt"/>
      <sheetName val="1a. STPIS Reliability"/>
      <sheetName val="1b. STPIS Customer Service"/>
      <sheetName val="1c. STPIS Daily Performance"/>
      <sheetName val="1d. STPIS MED Threshold"/>
      <sheetName val="1e. STPIS Exclusions"/>
      <sheetName val="2. Demand"/>
      <sheetName val="3. Asset Installation"/>
      <sheetName val="4. Customer Service"/>
      <sheetName val="5. General Information"/>
      <sheetName val="6a. Planned Outages "/>
      <sheetName val="6b. Annual Feeder Reliability"/>
      <sheetName val="6c. Causes of Outages and Worst"/>
      <sheetName val="Economic Assumption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row r="23">
          <cell r="P23">
            <v>1.0278766310794782</v>
          </cell>
        </row>
      </sheetData>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Fixed asset"/>
      <sheetName val="6a. Capex 1A "/>
      <sheetName val="6a. Capex 1A-Zinfra Only"/>
      <sheetName val="Cust. Cont 2013"/>
      <sheetName val="7. Depreciation"/>
      <sheetName val="8. WDV"/>
      <sheetName val="9. Capex Tax "/>
      <sheetName val="10. AMI"/>
      <sheetName val="UE FXA Move Recon"/>
      <sheetName val="Adds Recon"/>
      <sheetName val="Pivot Table 2013"/>
      <sheetName val="1st Half 2013"/>
      <sheetName val="2nd Half 2013"/>
      <sheetName val="2013 Full Year"/>
      <sheetName val="ES&amp;L &amp; Pub Lights"/>
      <sheetName val="2013 ES&amp;L"/>
      <sheetName val="2013 R&amp;QM"/>
      <sheetName val="Activity Table"/>
      <sheetName val="Class Table"/>
      <sheetName val="Three Char Activity"/>
      <sheetName val="AMI Meter Classif"/>
      <sheetName val="AMI Meter Classif by Activity"/>
      <sheetName val="AMI Mapping"/>
      <sheetName val="AMI Re-allocations"/>
      <sheetName val="AMI Qty"/>
      <sheetName val="Cust Contrib 2013"/>
      <sheetName val="Cust Contrib 2013-V2"/>
      <sheetName val="Retire with Proceeds"/>
      <sheetName val="Capex Tax Workings"/>
      <sheetName val="Reg Depn-UE"/>
      <sheetName val="7. Depreciation-DO NOT USE "/>
      <sheetName val="8. WDV-DO NOT USE "/>
      <sheetName val="Reg Depn-UED RR-DO NOT USE"/>
      <sheetName val="AMI Region Split"/>
      <sheetName val="Adds Recon by GL Acct"/>
      <sheetName val="AMI Meter Classif 2012"/>
      <sheetName val="AMI Meter Classif 2013"/>
      <sheetName val="AMI Reclass R&amp;QM"/>
    </sheetNames>
    <sheetDataSet>
      <sheetData sheetId="0"/>
      <sheetData sheetId="1">
        <row r="13">
          <cell r="F13" t="str">
            <v>LV</v>
          </cell>
          <cell r="G13" t="str">
            <v xml:space="preserve">Other </v>
          </cell>
        </row>
        <row r="15">
          <cell r="F15">
            <v>1030.1644900000015</v>
          </cell>
          <cell r="G15">
            <v>0</v>
          </cell>
        </row>
        <row r="16">
          <cell r="F16">
            <v>24877.968639999981</v>
          </cell>
          <cell r="G16">
            <v>0</v>
          </cell>
        </row>
        <row r="18">
          <cell r="F18">
            <v>4130.6159799999996</v>
          </cell>
          <cell r="G18">
            <v>0</v>
          </cell>
        </row>
        <row r="19">
          <cell r="F19">
            <v>32287.505940000003</v>
          </cell>
          <cell r="G19">
            <v>0</v>
          </cell>
        </row>
        <row r="20">
          <cell r="F20">
            <v>62326.255049999985</v>
          </cell>
          <cell r="G20">
            <v>0</v>
          </cell>
        </row>
        <row r="23">
          <cell r="D23">
            <v>104.19510999999999</v>
          </cell>
        </row>
        <row r="31">
          <cell r="F31">
            <v>0</v>
          </cell>
          <cell r="G31">
            <v>0</v>
          </cell>
        </row>
        <row r="32">
          <cell r="F32">
            <v>0</v>
          </cell>
          <cell r="G32">
            <v>14.376439999999999</v>
          </cell>
        </row>
        <row r="33">
          <cell r="F33">
            <v>0</v>
          </cell>
          <cell r="G33">
            <v>61772.001790000009</v>
          </cell>
        </row>
        <row r="34">
          <cell r="F34">
            <v>0</v>
          </cell>
          <cell r="G34">
            <v>1055.3722</v>
          </cell>
        </row>
        <row r="35">
          <cell r="F35">
            <v>0</v>
          </cell>
          <cell r="G35">
            <v>1748.5712699999999</v>
          </cell>
        </row>
        <row r="36">
          <cell r="F36">
            <v>0</v>
          </cell>
          <cell r="G36">
            <v>7135.5295500000011</v>
          </cell>
        </row>
        <row r="37">
          <cell r="F37">
            <v>0</v>
          </cell>
          <cell r="G37">
            <v>71725.851250000007</v>
          </cell>
        </row>
        <row r="43">
          <cell r="D43">
            <v>0</v>
          </cell>
        </row>
        <row r="53">
          <cell r="F53">
            <v>0</v>
          </cell>
          <cell r="G53">
            <v>0</v>
          </cell>
        </row>
        <row r="55">
          <cell r="F55">
            <v>0</v>
          </cell>
          <cell r="G55">
            <v>0</v>
          </cell>
        </row>
        <row r="60">
          <cell r="F60" t="str">
            <v>LV</v>
          </cell>
          <cell r="G60" t="str">
            <v xml:space="preserve">Other </v>
          </cell>
        </row>
        <row r="61">
          <cell r="F61">
            <v>0</v>
          </cell>
          <cell r="G61">
            <v>0</v>
          </cell>
        </row>
      </sheetData>
      <sheetData sheetId="2">
        <row r="15">
          <cell r="D15">
            <v>6300.217349999999</v>
          </cell>
        </row>
      </sheetData>
      <sheetData sheetId="3"/>
      <sheetData sheetId="4">
        <row r="11">
          <cell r="F11">
            <v>-33181.436564538271</v>
          </cell>
          <cell r="G11">
            <v>-33181.436564538271</v>
          </cell>
          <cell r="H11">
            <v>0</v>
          </cell>
          <cell r="I11">
            <v>0</v>
          </cell>
          <cell r="J11">
            <v>0</v>
          </cell>
          <cell r="K11">
            <v>0</v>
          </cell>
          <cell r="L11">
            <v>0</v>
          </cell>
          <cell r="M11">
            <v>0</v>
          </cell>
          <cell r="N11">
            <v>0</v>
          </cell>
        </row>
        <row r="12">
          <cell r="F12">
            <v>-83178.553440541262</v>
          </cell>
          <cell r="G12">
            <v>-83178.553440541262</v>
          </cell>
          <cell r="H12">
            <v>0</v>
          </cell>
          <cell r="I12">
            <v>0</v>
          </cell>
          <cell r="J12">
            <v>0</v>
          </cell>
          <cell r="K12">
            <v>0</v>
          </cell>
          <cell r="L12">
            <v>0</v>
          </cell>
          <cell r="M12">
            <v>0</v>
          </cell>
          <cell r="N12">
            <v>0</v>
          </cell>
        </row>
        <row r="13">
          <cell r="F13">
            <v>-214.00925350506631</v>
          </cell>
          <cell r="G13">
            <v>-214.00925350506631</v>
          </cell>
          <cell r="H13">
            <v>0</v>
          </cell>
          <cell r="I13">
            <v>0</v>
          </cell>
          <cell r="J13">
            <v>0</v>
          </cell>
          <cell r="K13">
            <v>0</v>
          </cell>
          <cell r="L13">
            <v>0</v>
          </cell>
          <cell r="M13">
            <v>0</v>
          </cell>
          <cell r="N13">
            <v>0</v>
          </cell>
        </row>
        <row r="14">
          <cell r="F14">
            <v>-10859.848417007026</v>
          </cell>
          <cell r="G14">
            <v>-10859.848417007026</v>
          </cell>
          <cell r="H14">
            <v>0</v>
          </cell>
          <cell r="I14">
            <v>0</v>
          </cell>
          <cell r="J14">
            <v>0</v>
          </cell>
          <cell r="K14">
            <v>0</v>
          </cell>
          <cell r="L14">
            <v>0</v>
          </cell>
          <cell r="M14">
            <v>0</v>
          </cell>
          <cell r="N14">
            <v>0</v>
          </cell>
        </row>
        <row r="15">
          <cell r="F15">
            <v>-23043.037472928845</v>
          </cell>
          <cell r="G15">
            <v>-23043.037472928845</v>
          </cell>
          <cell r="H15">
            <v>0</v>
          </cell>
          <cell r="I15">
            <v>0</v>
          </cell>
          <cell r="J15">
            <v>0</v>
          </cell>
          <cell r="K15">
            <v>0</v>
          </cell>
          <cell r="L15">
            <v>0</v>
          </cell>
          <cell r="M15">
            <v>0</v>
          </cell>
          <cell r="N15">
            <v>0</v>
          </cell>
        </row>
        <row r="16">
          <cell r="F16">
            <v>-70097.921851309336</v>
          </cell>
          <cell r="G16">
            <v>0</v>
          </cell>
          <cell r="H16">
            <v>-70097.921851309336</v>
          </cell>
          <cell r="I16">
            <v>0</v>
          </cell>
          <cell r="J16">
            <v>0</v>
          </cell>
          <cell r="K16">
            <v>0</v>
          </cell>
          <cell r="L16">
            <v>0</v>
          </cell>
          <cell r="M16">
            <v>0</v>
          </cell>
          <cell r="N16">
            <v>0</v>
          </cell>
        </row>
        <row r="17">
          <cell r="F17">
            <v>-19647.292569815269</v>
          </cell>
          <cell r="G17">
            <v>-19647.292569815269</v>
          </cell>
          <cell r="H17">
            <v>0</v>
          </cell>
          <cell r="I17">
            <v>0</v>
          </cell>
          <cell r="J17">
            <v>0</v>
          </cell>
          <cell r="K17">
            <v>0</v>
          </cell>
          <cell r="L17">
            <v>0</v>
          </cell>
          <cell r="M17">
            <v>0</v>
          </cell>
          <cell r="N17">
            <v>0</v>
          </cell>
        </row>
        <row r="18">
          <cell r="F18">
            <v>-3665.7600061685621</v>
          </cell>
          <cell r="G18">
            <v>-1600.4671356990698</v>
          </cell>
          <cell r="H18">
            <v>0</v>
          </cell>
          <cell r="I18">
            <v>0</v>
          </cell>
          <cell r="J18">
            <v>-2065.2928704694923</v>
          </cell>
          <cell r="K18">
            <v>0</v>
          </cell>
          <cell r="L18">
            <v>0</v>
          </cell>
          <cell r="M18">
            <v>0</v>
          </cell>
          <cell r="N18">
            <v>0</v>
          </cell>
        </row>
        <row r="19">
          <cell r="F19">
            <v>0</v>
          </cell>
          <cell r="G19">
            <v>0</v>
          </cell>
          <cell r="H19">
            <v>0</v>
          </cell>
          <cell r="I19">
            <v>0</v>
          </cell>
          <cell r="J19">
            <v>0</v>
          </cell>
          <cell r="K19">
            <v>0</v>
          </cell>
          <cell r="L19">
            <v>0</v>
          </cell>
          <cell r="M19">
            <v>0</v>
          </cell>
          <cell r="N19">
            <v>0</v>
          </cell>
        </row>
        <row r="20">
          <cell r="F20">
            <v>0</v>
          </cell>
          <cell r="G20">
            <v>0</v>
          </cell>
          <cell r="H20">
            <v>0</v>
          </cell>
          <cell r="I20">
            <v>0</v>
          </cell>
          <cell r="J20">
            <v>0</v>
          </cell>
          <cell r="K20">
            <v>0</v>
          </cell>
          <cell r="L20">
            <v>0</v>
          </cell>
          <cell r="M20">
            <v>0</v>
          </cell>
          <cell r="N20">
            <v>0</v>
          </cell>
        </row>
        <row r="22">
          <cell r="F22">
            <v>0</v>
          </cell>
          <cell r="G22">
            <v>0</v>
          </cell>
          <cell r="H22">
            <v>0</v>
          </cell>
          <cell r="I22">
            <v>0</v>
          </cell>
          <cell r="J22">
            <v>0</v>
          </cell>
          <cell r="K22">
            <v>0</v>
          </cell>
          <cell r="L22">
            <v>0</v>
          </cell>
          <cell r="M22">
            <v>0</v>
          </cell>
          <cell r="N22">
            <v>0</v>
          </cell>
        </row>
        <row r="23">
          <cell r="D23">
            <v>-1072624.0594899999</v>
          </cell>
          <cell r="E23">
            <v>-828736.19991418626</v>
          </cell>
        </row>
        <row r="31">
          <cell r="F31">
            <v>-18346.060000000001</v>
          </cell>
          <cell r="G31">
            <v>-18346.060000000001</v>
          </cell>
          <cell r="H31">
            <v>0</v>
          </cell>
          <cell r="I31">
            <v>0</v>
          </cell>
          <cell r="J31">
            <v>0</v>
          </cell>
          <cell r="K31">
            <v>0</v>
          </cell>
          <cell r="L31">
            <v>0</v>
          </cell>
          <cell r="M31">
            <v>0</v>
          </cell>
          <cell r="N31">
            <v>0</v>
          </cell>
        </row>
        <row r="32">
          <cell r="F32">
            <v>-47695.560000000005</v>
          </cell>
          <cell r="G32">
            <v>-47695.560000000005</v>
          </cell>
          <cell r="H32">
            <v>0</v>
          </cell>
          <cell r="I32">
            <v>0</v>
          </cell>
          <cell r="J32">
            <v>0</v>
          </cell>
          <cell r="K32">
            <v>0</v>
          </cell>
          <cell r="L32">
            <v>0</v>
          </cell>
          <cell r="M32">
            <v>0</v>
          </cell>
          <cell r="N32">
            <v>0</v>
          </cell>
        </row>
        <row r="33">
          <cell r="F33">
            <v>-1156.54</v>
          </cell>
          <cell r="G33">
            <v>-1156.54</v>
          </cell>
          <cell r="H33">
            <v>0</v>
          </cell>
          <cell r="I33">
            <v>0</v>
          </cell>
          <cell r="J33">
            <v>0</v>
          </cell>
          <cell r="K33">
            <v>0</v>
          </cell>
          <cell r="L33">
            <v>0</v>
          </cell>
          <cell r="M33">
            <v>0</v>
          </cell>
          <cell r="N33">
            <v>0</v>
          </cell>
        </row>
        <row r="34">
          <cell r="F34">
            <v>-13250.47</v>
          </cell>
          <cell r="G34">
            <v>-13250.47</v>
          </cell>
          <cell r="H34">
            <v>0</v>
          </cell>
          <cell r="I34">
            <v>0</v>
          </cell>
          <cell r="J34">
            <v>0</v>
          </cell>
          <cell r="K34">
            <v>0</v>
          </cell>
          <cell r="L34">
            <v>0</v>
          </cell>
          <cell r="M34">
            <v>0</v>
          </cell>
          <cell r="N34">
            <v>0</v>
          </cell>
        </row>
        <row r="35">
          <cell r="F35">
            <v>-14168.09</v>
          </cell>
          <cell r="G35">
            <v>-14168.09</v>
          </cell>
          <cell r="H35">
            <v>0</v>
          </cell>
          <cell r="I35">
            <v>0</v>
          </cell>
          <cell r="J35">
            <v>0</v>
          </cell>
          <cell r="K35">
            <v>0</v>
          </cell>
          <cell r="L35">
            <v>0</v>
          </cell>
          <cell r="M35">
            <v>0</v>
          </cell>
          <cell r="N35">
            <v>0</v>
          </cell>
        </row>
        <row r="36">
          <cell r="F36">
            <v>-45160</v>
          </cell>
          <cell r="G36">
            <v>0</v>
          </cell>
          <cell r="H36">
            <v>-45160</v>
          </cell>
          <cell r="I36">
            <v>0</v>
          </cell>
          <cell r="J36">
            <v>0</v>
          </cell>
          <cell r="K36">
            <v>0</v>
          </cell>
          <cell r="L36">
            <v>0</v>
          </cell>
          <cell r="M36">
            <v>0</v>
          </cell>
          <cell r="N36">
            <v>0</v>
          </cell>
        </row>
        <row r="37">
          <cell r="F37">
            <v>-10191.459999999999</v>
          </cell>
          <cell r="G37">
            <v>-10191.459999999999</v>
          </cell>
          <cell r="H37">
            <v>0</v>
          </cell>
          <cell r="I37">
            <v>0</v>
          </cell>
          <cell r="J37">
            <v>0</v>
          </cell>
          <cell r="K37">
            <v>0</v>
          </cell>
          <cell r="L37">
            <v>0</v>
          </cell>
          <cell r="M37">
            <v>0</v>
          </cell>
          <cell r="N37">
            <v>0</v>
          </cell>
        </row>
        <row r="38">
          <cell r="F38">
            <v>-2164.3892900490569</v>
          </cell>
          <cell r="H38">
            <v>0</v>
          </cell>
          <cell r="I38">
            <v>-823.41205144262392</v>
          </cell>
          <cell r="J38">
            <v>-1340.9772386064328</v>
          </cell>
          <cell r="K38">
            <v>0</v>
          </cell>
          <cell r="L38">
            <v>0</v>
          </cell>
          <cell r="M38">
            <v>0</v>
          </cell>
          <cell r="N38">
            <v>0</v>
          </cell>
        </row>
        <row r="39">
          <cell r="F39">
            <v>-387.39</v>
          </cell>
          <cell r="G39">
            <v>0</v>
          </cell>
          <cell r="H39">
            <v>0</v>
          </cell>
          <cell r="I39">
            <v>0</v>
          </cell>
          <cell r="J39">
            <v>0</v>
          </cell>
          <cell r="K39">
            <v>-387.39</v>
          </cell>
          <cell r="L39">
            <v>0</v>
          </cell>
          <cell r="M39">
            <v>0</v>
          </cell>
          <cell r="N39">
            <v>0</v>
          </cell>
        </row>
        <row r="40">
          <cell r="F40">
            <v>0</v>
          </cell>
          <cell r="G40">
            <v>0</v>
          </cell>
          <cell r="H40">
            <v>0</v>
          </cell>
          <cell r="I40">
            <v>0</v>
          </cell>
          <cell r="J40">
            <v>0</v>
          </cell>
          <cell r="K40">
            <v>0</v>
          </cell>
          <cell r="L40">
            <v>0</v>
          </cell>
          <cell r="M40">
            <v>0</v>
          </cell>
          <cell r="N40">
            <v>0</v>
          </cell>
        </row>
        <row r="43">
          <cell r="D43">
            <v>-138258.13863</v>
          </cell>
          <cell r="E43">
            <v>14261.820660049067</v>
          </cell>
        </row>
        <row r="63">
          <cell r="D63">
            <v>25940.227049999998</v>
          </cell>
          <cell r="E63">
            <v>25940.227049999998</v>
          </cell>
        </row>
        <row r="71">
          <cell r="F71">
            <v>-51527.496564538276</v>
          </cell>
          <cell r="G71">
            <v>-51527.496564538276</v>
          </cell>
          <cell r="H71">
            <v>0</v>
          </cell>
          <cell r="I71">
            <v>0</v>
          </cell>
          <cell r="J71">
            <v>0</v>
          </cell>
          <cell r="K71">
            <v>0</v>
          </cell>
          <cell r="L71">
            <v>0</v>
          </cell>
          <cell r="M71">
            <v>0</v>
          </cell>
          <cell r="N71">
            <v>0</v>
          </cell>
        </row>
        <row r="72">
          <cell r="F72">
            <v>-130874.11344054126</v>
          </cell>
          <cell r="G72">
            <v>-130874.11344054126</v>
          </cell>
          <cell r="H72">
            <v>0</v>
          </cell>
          <cell r="I72">
            <v>0</v>
          </cell>
          <cell r="J72">
            <v>0</v>
          </cell>
          <cell r="K72">
            <v>0</v>
          </cell>
          <cell r="L72">
            <v>0</v>
          </cell>
          <cell r="M72">
            <v>0</v>
          </cell>
          <cell r="N72">
            <v>0</v>
          </cell>
        </row>
        <row r="73">
          <cell r="F73">
            <v>-1370.5492535050662</v>
          </cell>
          <cell r="G73">
            <v>-1370.5492535050662</v>
          </cell>
          <cell r="H73">
            <v>0</v>
          </cell>
          <cell r="I73">
            <v>0</v>
          </cell>
          <cell r="J73">
            <v>0</v>
          </cell>
          <cell r="K73">
            <v>0</v>
          </cell>
          <cell r="L73">
            <v>0</v>
          </cell>
          <cell r="M73">
            <v>0</v>
          </cell>
          <cell r="N73">
            <v>0</v>
          </cell>
        </row>
        <row r="74">
          <cell r="F74">
            <v>-24110.318417007024</v>
          </cell>
          <cell r="G74">
            <v>-24110.318417007024</v>
          </cell>
          <cell r="H74">
            <v>0</v>
          </cell>
          <cell r="I74">
            <v>0</v>
          </cell>
          <cell r="J74">
            <v>0</v>
          </cell>
          <cell r="K74">
            <v>0</v>
          </cell>
          <cell r="L74">
            <v>0</v>
          </cell>
          <cell r="M74">
            <v>0</v>
          </cell>
          <cell r="N74">
            <v>0</v>
          </cell>
        </row>
        <row r="75">
          <cell r="F75">
            <v>-37211.127472928842</v>
          </cell>
          <cell r="G75">
            <v>-37211.127472928842</v>
          </cell>
          <cell r="H75">
            <v>0</v>
          </cell>
          <cell r="I75">
            <v>0</v>
          </cell>
          <cell r="J75">
            <v>0</v>
          </cell>
          <cell r="K75">
            <v>0</v>
          </cell>
          <cell r="L75">
            <v>0</v>
          </cell>
          <cell r="M75">
            <v>0</v>
          </cell>
          <cell r="N75">
            <v>0</v>
          </cell>
        </row>
        <row r="76">
          <cell r="F76">
            <v>-115257.92185130934</v>
          </cell>
          <cell r="G76">
            <v>0</v>
          </cell>
          <cell r="H76">
            <v>-115257.92185130934</v>
          </cell>
          <cell r="I76">
            <v>0</v>
          </cell>
          <cell r="J76">
            <v>0</v>
          </cell>
          <cell r="K76">
            <v>0</v>
          </cell>
          <cell r="L76">
            <v>0</v>
          </cell>
          <cell r="M76">
            <v>0</v>
          </cell>
          <cell r="N76">
            <v>0</v>
          </cell>
        </row>
        <row r="77">
          <cell r="F77">
            <v>-29838.752569815268</v>
          </cell>
          <cell r="G77">
            <v>-29838.752569815268</v>
          </cell>
          <cell r="H77">
            <v>0</v>
          </cell>
          <cell r="I77">
            <v>0</v>
          </cell>
          <cell r="J77">
            <v>0</v>
          </cell>
          <cell r="K77">
            <v>0</v>
          </cell>
          <cell r="L77">
            <v>0</v>
          </cell>
          <cell r="M77">
            <v>0</v>
          </cell>
          <cell r="N77">
            <v>0</v>
          </cell>
        </row>
        <row r="78">
          <cell r="F78">
            <v>-5830.1492962176189</v>
          </cell>
          <cell r="G78">
            <v>-1600.4671356990698</v>
          </cell>
          <cell r="H78">
            <v>0</v>
          </cell>
          <cell r="I78">
            <v>-823.41205144262392</v>
          </cell>
          <cell r="J78">
            <v>-3406.2701090759251</v>
          </cell>
          <cell r="K78">
            <v>0</v>
          </cell>
          <cell r="L78">
            <v>0</v>
          </cell>
          <cell r="M78">
            <v>0</v>
          </cell>
          <cell r="N78">
            <v>0</v>
          </cell>
        </row>
        <row r="79">
          <cell r="F79">
            <v>-387.39</v>
          </cell>
          <cell r="G79">
            <v>0</v>
          </cell>
          <cell r="H79">
            <v>0</v>
          </cell>
          <cell r="I79">
            <v>0</v>
          </cell>
          <cell r="J79">
            <v>0</v>
          </cell>
          <cell r="K79">
            <v>-387.39</v>
          </cell>
          <cell r="L79">
            <v>0</v>
          </cell>
          <cell r="M79">
            <v>0</v>
          </cell>
          <cell r="N79">
            <v>0</v>
          </cell>
        </row>
        <row r="80">
          <cell r="F80">
            <v>0</v>
          </cell>
          <cell r="G80">
            <v>0</v>
          </cell>
          <cell r="H80">
            <v>0</v>
          </cell>
          <cell r="I80">
            <v>0</v>
          </cell>
          <cell r="J80">
            <v>0</v>
          </cell>
          <cell r="K80">
            <v>0</v>
          </cell>
          <cell r="L80">
            <v>0</v>
          </cell>
          <cell r="M80">
            <v>0</v>
          </cell>
          <cell r="N80">
            <v>0</v>
          </cell>
        </row>
      </sheetData>
      <sheetData sheetId="5"/>
      <sheetData sheetId="6">
        <row r="9">
          <cell r="D9">
            <v>0</v>
          </cell>
        </row>
      </sheetData>
      <sheetData sheetId="7">
        <row r="9">
          <cell r="C9">
            <v>18003.999989999997</v>
          </cell>
        </row>
      </sheetData>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ow r="11">
          <cell r="F11">
            <v>-33181.436564538271</v>
          </cell>
        </row>
      </sheetData>
      <sheetData sheetId="31"/>
      <sheetData sheetId="32"/>
      <sheetData sheetId="33"/>
      <sheetData sheetId="34"/>
      <sheetData sheetId="35"/>
      <sheetData sheetId="36"/>
      <sheetData sheetId="3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 Fixed asset "/>
      <sheetName val="6a. Capex 1A "/>
      <sheetName val="7. Depreciation "/>
      <sheetName val="8. WDV "/>
      <sheetName val="9. Capex Tax "/>
      <sheetName val="10. AMI"/>
      <sheetName val="6a. Capex 1A-Split by SP"/>
      <sheetName val="Cust. Cont"/>
      <sheetName val="Pivot Table"/>
      <sheetName val="UE FXA Move Recon"/>
      <sheetName val="Adds Recon"/>
      <sheetName val="1st Half 2012"/>
      <sheetName val="2nd Half 2012"/>
      <sheetName val="ZNX Accrual"/>
      <sheetName val="Tenix Accrual-V1"/>
      <sheetName val="Tenix Accrual-Final"/>
      <sheetName val="2012 Full Year"/>
      <sheetName val="2012 ES&amp;L"/>
      <sheetName val="2012 R&amp;QM"/>
      <sheetName val="Activity Table"/>
      <sheetName val="Class Table"/>
      <sheetName val="Three Char Activity"/>
      <sheetName val="AMI Meter Classif"/>
      <sheetName val="Cust Contrib 2012"/>
      <sheetName val="Retire with Proceeds"/>
      <sheetName val="Reg Depn-UED RR"/>
      <sheetName val="Capex Tax Workings"/>
      <sheetName val="Capex Tax-Demand Analysis"/>
    </sheetNames>
    <sheetDataSet>
      <sheetData sheetId="0">
        <row r="11">
          <cell r="F11">
            <v>435621.41327113193</v>
          </cell>
        </row>
      </sheetData>
      <sheetData sheetId="1">
        <row r="15">
          <cell r="D15">
            <v>31391.622069999998</v>
          </cell>
        </row>
      </sheetData>
      <sheetData sheetId="2">
        <row r="11">
          <cell r="F11">
            <v>-16112.08105060177</v>
          </cell>
        </row>
      </sheetData>
      <sheetData sheetId="3"/>
      <sheetData sheetId="4">
        <row r="9">
          <cell r="E9">
            <v>95463.817609999969</v>
          </cell>
        </row>
      </sheetData>
      <sheetData sheetId="5">
        <row r="9">
          <cell r="D9">
            <v>829.89998999999978</v>
          </cell>
        </row>
      </sheetData>
      <sheetData sheetId="6">
        <row r="15">
          <cell r="K15">
            <v>12201.361499999986</v>
          </cell>
        </row>
      </sheetData>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row r="224">
          <cell r="C224">
            <v>406744.4</v>
          </cell>
        </row>
      </sheetData>
      <sheetData sheetId="24"/>
      <sheetData sheetId="25"/>
      <sheetData sheetId="26"/>
      <sheetData sheetId="2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11a. Maintenance A"/>
      <sheetName val="11b. Maintenance B"/>
      <sheetName val="11a. Maintenance A Tenix"/>
      <sheetName val="11a. Maintenance A Jemena"/>
      <sheetName val="Jemena &amp; Tenix Maintence"/>
      <sheetName val="CJ74"/>
      <sheetName val="FY12"/>
      <sheetName val="FY13"/>
      <sheetName val="Pivot for Tenix"/>
      <sheetName val="Jemena Code Reference"/>
      <sheetName val="Tenix download"/>
      <sheetName val="Sheet1"/>
    </sheetNames>
    <sheetDataSet>
      <sheetData sheetId="0">
        <row r="2">
          <cell r="B2" t="str">
            <v>11a. Maintenance Costs Inclusive of Margin</v>
          </cell>
        </row>
        <row r="30">
          <cell r="C30" t="str">
            <v>Condition based ME - Refurbishment</v>
          </cell>
        </row>
        <row r="31">
          <cell r="C31" t="str">
            <v>Condition based MO - Pole Top &amp; Overhead Line Maintenance</v>
          </cell>
        </row>
        <row r="32">
          <cell r="C32" t="str">
            <v>Condition based MP - Zone Substation Property Maintenance</v>
          </cell>
        </row>
        <row r="33">
          <cell r="C33" t="str">
            <v>Condition based MU - Network Underground Cable Maintenance</v>
          </cell>
        </row>
        <row r="34">
          <cell r="C34" t="str">
            <v>Condition based MZ - Zone Substation equipment Maintenance</v>
          </cell>
        </row>
        <row r="35">
          <cell r="C35" t="str">
            <v>Condition based NG - Vegetation Control</v>
          </cell>
        </row>
        <row r="36">
          <cell r="C36" t="str">
            <v>Condition based NI - Radio &amp; Television Interference</v>
          </cell>
        </row>
        <row r="37">
          <cell r="C37" t="str">
            <v>Condition based NV - Voltage Complaints</v>
          </cell>
        </row>
        <row r="38">
          <cell r="C38" t="str">
            <v>Emergency FE - Fault and Emergency Work</v>
          </cell>
        </row>
        <row r="39">
          <cell r="C39" t="str">
            <v>Routine MH - Distribution HV Installation Maintenance</v>
          </cell>
        </row>
        <row r="40">
          <cell r="C40" t="str">
            <v>Routine NO - Overhead Line Inspection</v>
          </cell>
        </row>
        <row r="41">
          <cell r="C41" t="str">
            <v>Routine NP - Pole Inspection &amp; Treatment</v>
          </cell>
        </row>
        <row r="42">
          <cell r="C42" t="str">
            <v>SCADA/Network Control NCC, SCADA and support cost</v>
          </cell>
        </row>
        <row r="43">
          <cell r="C43" t="str">
            <v>Other - Standard Control Services (a) FC - Fixed Charges</v>
          </cell>
        </row>
        <row r="44">
          <cell r="C44" t="str">
            <v>Other - Standard Control Services (a) FX - Recoverable Work Expenses</v>
          </cell>
        </row>
        <row r="45">
          <cell r="C45" t="str">
            <v>ML - Public Lighting Maint - Main Roads</v>
          </cell>
        </row>
        <row r="46">
          <cell r="C46" t="str">
            <v>MR - Public Lighting Maintenance - Residential Roads</v>
          </cell>
        </row>
        <row r="47">
          <cell r="C47" t="str">
            <v>Other - Standard Control Services (a) NX - Network Management - Other Overheads</v>
          </cell>
        </row>
      </sheetData>
      <sheetData sheetId="1"/>
      <sheetData sheetId="2" refreshError="1"/>
      <sheetData sheetId="3">
        <row r="31">
          <cell r="G31">
            <v>734820.68560528767</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ustomProperty" Target="../customProperty1.bin"/><Relationship Id="rId2" Type="http://schemas.openxmlformats.org/officeDocument/2006/relationships/printerSettings" Target="../printerSettings/printerSettings1.bin"/><Relationship Id="rId1" Type="http://schemas.openxmlformats.org/officeDocument/2006/relationships/hyperlink" Target="mailto:Mathew.Abraham@ue.com.au" TargetMode="External"/><Relationship Id="rId5" Type="http://schemas.openxmlformats.org/officeDocument/2006/relationships/drawing" Target="../drawings/drawing1.xml"/><Relationship Id="rId4" Type="http://schemas.openxmlformats.org/officeDocument/2006/relationships/customProperty" Target="../customProperty2.bin"/></Relationships>
</file>

<file path=xl/worksheets/_rels/sheet10.xml.rels><?xml version="1.0" encoding="UTF-8" standalone="yes"?>
<Relationships xmlns="http://schemas.openxmlformats.org/package/2006/relationships"><Relationship Id="rId3" Type="http://schemas.openxmlformats.org/officeDocument/2006/relationships/customProperty" Target="../customProperty20.bin"/><Relationship Id="rId2" Type="http://schemas.openxmlformats.org/officeDocument/2006/relationships/customProperty" Target="../customProperty19.bin"/><Relationship Id="rId1" Type="http://schemas.openxmlformats.org/officeDocument/2006/relationships/printerSettings" Target="../printerSettings/printerSettings10.bin"/><Relationship Id="rId4" Type="http://schemas.openxmlformats.org/officeDocument/2006/relationships/drawing" Target="../drawings/drawing10.xml"/></Relationships>
</file>

<file path=xl/worksheets/_rels/sheet11.xml.rels><?xml version="1.0" encoding="UTF-8" standalone="yes"?>
<Relationships xmlns="http://schemas.openxmlformats.org/package/2006/relationships"><Relationship Id="rId3" Type="http://schemas.openxmlformats.org/officeDocument/2006/relationships/customProperty" Target="../customProperty22.bin"/><Relationship Id="rId2" Type="http://schemas.openxmlformats.org/officeDocument/2006/relationships/customProperty" Target="../customProperty21.bin"/><Relationship Id="rId1" Type="http://schemas.openxmlformats.org/officeDocument/2006/relationships/printerSettings" Target="../printerSettings/printerSettings11.bin"/><Relationship Id="rId4" Type="http://schemas.openxmlformats.org/officeDocument/2006/relationships/drawing" Target="../drawings/drawing11.xml"/></Relationships>
</file>

<file path=xl/worksheets/_rels/sheet12.xml.rels><?xml version="1.0" encoding="UTF-8" standalone="yes"?>
<Relationships xmlns="http://schemas.openxmlformats.org/package/2006/relationships"><Relationship Id="rId3" Type="http://schemas.openxmlformats.org/officeDocument/2006/relationships/customProperty" Target="../customProperty24.bin"/><Relationship Id="rId2" Type="http://schemas.openxmlformats.org/officeDocument/2006/relationships/customProperty" Target="../customProperty23.bin"/><Relationship Id="rId1" Type="http://schemas.openxmlformats.org/officeDocument/2006/relationships/printerSettings" Target="../printerSettings/printerSettings12.bin"/><Relationship Id="rId4" Type="http://schemas.openxmlformats.org/officeDocument/2006/relationships/drawing" Target="../drawings/drawing12.xml"/></Relationships>
</file>

<file path=xl/worksheets/_rels/sheet13.xml.rels><?xml version="1.0" encoding="UTF-8" standalone="yes"?>
<Relationships xmlns="http://schemas.openxmlformats.org/package/2006/relationships"><Relationship Id="rId3" Type="http://schemas.openxmlformats.org/officeDocument/2006/relationships/customProperty" Target="../customProperty26.bin"/><Relationship Id="rId2" Type="http://schemas.openxmlformats.org/officeDocument/2006/relationships/customProperty" Target="../customProperty25.bin"/><Relationship Id="rId1" Type="http://schemas.openxmlformats.org/officeDocument/2006/relationships/printerSettings" Target="../printerSettings/printerSettings13.bin"/><Relationship Id="rId4" Type="http://schemas.openxmlformats.org/officeDocument/2006/relationships/drawing" Target="../drawings/drawing13.xml"/></Relationships>
</file>

<file path=xl/worksheets/_rels/sheet14.xml.rels><?xml version="1.0" encoding="UTF-8" standalone="yes"?>
<Relationships xmlns="http://schemas.openxmlformats.org/package/2006/relationships"><Relationship Id="rId3" Type="http://schemas.openxmlformats.org/officeDocument/2006/relationships/customProperty" Target="../customProperty28.bin"/><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4" Type="http://schemas.openxmlformats.org/officeDocument/2006/relationships/drawing" Target="../drawings/drawing14.xml"/></Relationships>
</file>

<file path=xl/worksheets/_rels/sheet15.xml.rels><?xml version="1.0" encoding="UTF-8" standalone="yes"?>
<Relationships xmlns="http://schemas.openxmlformats.org/package/2006/relationships"><Relationship Id="rId3" Type="http://schemas.openxmlformats.org/officeDocument/2006/relationships/customProperty" Target="../customProperty30.bin"/><Relationship Id="rId2" Type="http://schemas.openxmlformats.org/officeDocument/2006/relationships/customProperty" Target="../customProperty29.bin"/><Relationship Id="rId1" Type="http://schemas.openxmlformats.org/officeDocument/2006/relationships/printerSettings" Target="../printerSettings/printerSettings15.bin"/><Relationship Id="rId4" Type="http://schemas.openxmlformats.org/officeDocument/2006/relationships/drawing" Target="../drawings/drawing15.xml"/></Relationships>
</file>

<file path=xl/worksheets/_rels/sheet16.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customProperty" Target="../customProperty31.bin"/><Relationship Id="rId1" Type="http://schemas.openxmlformats.org/officeDocument/2006/relationships/printerSettings" Target="../printerSettings/printerSettings16.bin"/><Relationship Id="rId4" Type="http://schemas.openxmlformats.org/officeDocument/2006/relationships/drawing" Target="../drawings/drawing16.xml"/></Relationships>
</file>

<file path=xl/worksheets/_rels/sheet17.xml.rels><?xml version="1.0" encoding="UTF-8" standalone="yes"?>
<Relationships xmlns="http://schemas.openxmlformats.org/package/2006/relationships"><Relationship Id="rId3" Type="http://schemas.openxmlformats.org/officeDocument/2006/relationships/customProperty" Target="../customProperty34.bin"/><Relationship Id="rId2" Type="http://schemas.openxmlformats.org/officeDocument/2006/relationships/customProperty" Target="../customProperty33.bin"/><Relationship Id="rId1" Type="http://schemas.openxmlformats.org/officeDocument/2006/relationships/printerSettings" Target="../printerSettings/printerSettings17.bin"/><Relationship Id="rId4" Type="http://schemas.openxmlformats.org/officeDocument/2006/relationships/drawing" Target="../drawings/drawing17.xml"/></Relationships>
</file>

<file path=xl/worksheets/_rels/sheet18.xml.rels><?xml version="1.0" encoding="UTF-8" standalone="yes"?>
<Relationships xmlns="http://schemas.openxmlformats.org/package/2006/relationships"><Relationship Id="rId3" Type="http://schemas.openxmlformats.org/officeDocument/2006/relationships/customProperty" Target="../customProperty36.bin"/><Relationship Id="rId2" Type="http://schemas.openxmlformats.org/officeDocument/2006/relationships/customProperty" Target="../customProperty35.bin"/><Relationship Id="rId1" Type="http://schemas.openxmlformats.org/officeDocument/2006/relationships/printerSettings" Target="../printerSettings/printerSettings18.bin"/><Relationship Id="rId4" Type="http://schemas.openxmlformats.org/officeDocument/2006/relationships/drawing" Target="../drawings/drawing18.xml"/></Relationships>
</file>

<file path=xl/worksheets/_rels/sheet19.xml.rels><?xml version="1.0" encoding="UTF-8" standalone="yes"?>
<Relationships xmlns="http://schemas.openxmlformats.org/package/2006/relationships"><Relationship Id="rId3" Type="http://schemas.openxmlformats.org/officeDocument/2006/relationships/customProperty" Target="../customProperty38.bin"/><Relationship Id="rId2" Type="http://schemas.openxmlformats.org/officeDocument/2006/relationships/customProperty" Target="../customProperty37.bin"/><Relationship Id="rId1" Type="http://schemas.openxmlformats.org/officeDocument/2006/relationships/printerSettings" Target="../printerSettings/printerSettings19.bin"/><Relationship Id="rId4" Type="http://schemas.openxmlformats.org/officeDocument/2006/relationships/drawing" Target="../drawings/drawing19.xml"/></Relationships>
</file>

<file path=xl/worksheets/_rels/sheet2.xml.rels><?xml version="1.0" encoding="UTF-8" standalone="yes"?>
<Relationships xmlns="http://schemas.openxmlformats.org/package/2006/relationships"><Relationship Id="rId3" Type="http://schemas.openxmlformats.org/officeDocument/2006/relationships/customProperty" Target="../customProperty4.bin"/><Relationship Id="rId2" Type="http://schemas.openxmlformats.org/officeDocument/2006/relationships/customProperty" Target="../customProperty3.bin"/><Relationship Id="rId1" Type="http://schemas.openxmlformats.org/officeDocument/2006/relationships/printerSettings" Target="../printerSettings/printerSettings2.bin"/><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3" Type="http://schemas.openxmlformats.org/officeDocument/2006/relationships/customProperty" Target="../customProperty40.bin"/><Relationship Id="rId2" Type="http://schemas.openxmlformats.org/officeDocument/2006/relationships/customProperty" Target="../customProperty39.bin"/><Relationship Id="rId1" Type="http://schemas.openxmlformats.org/officeDocument/2006/relationships/printerSettings" Target="../printerSettings/printerSettings20.bin"/><Relationship Id="rId4" Type="http://schemas.openxmlformats.org/officeDocument/2006/relationships/drawing" Target="../drawings/drawing20.xml"/></Relationships>
</file>

<file path=xl/worksheets/_rels/sheet21.xml.rels><?xml version="1.0" encoding="UTF-8" standalone="yes"?>
<Relationships xmlns="http://schemas.openxmlformats.org/package/2006/relationships"><Relationship Id="rId3" Type="http://schemas.openxmlformats.org/officeDocument/2006/relationships/customProperty" Target="../customProperty42.bin"/><Relationship Id="rId2" Type="http://schemas.openxmlformats.org/officeDocument/2006/relationships/customProperty" Target="../customProperty41.bin"/><Relationship Id="rId1" Type="http://schemas.openxmlformats.org/officeDocument/2006/relationships/printerSettings" Target="../printerSettings/printerSettings21.bin"/><Relationship Id="rId4" Type="http://schemas.openxmlformats.org/officeDocument/2006/relationships/drawing" Target="../drawings/drawing21.xml"/></Relationships>
</file>

<file path=xl/worksheets/_rels/sheet22.xml.rels><?xml version="1.0" encoding="UTF-8" standalone="yes"?>
<Relationships xmlns="http://schemas.openxmlformats.org/package/2006/relationships"><Relationship Id="rId3" Type="http://schemas.openxmlformats.org/officeDocument/2006/relationships/customProperty" Target="../customProperty44.bin"/><Relationship Id="rId2" Type="http://schemas.openxmlformats.org/officeDocument/2006/relationships/customProperty" Target="../customProperty43.bin"/><Relationship Id="rId1" Type="http://schemas.openxmlformats.org/officeDocument/2006/relationships/printerSettings" Target="../printerSettings/printerSettings22.bin"/><Relationship Id="rId4" Type="http://schemas.openxmlformats.org/officeDocument/2006/relationships/drawing" Target="../drawings/drawing22.xml"/></Relationships>
</file>

<file path=xl/worksheets/_rels/sheet23.xml.rels><?xml version="1.0" encoding="UTF-8" standalone="yes"?>
<Relationships xmlns="http://schemas.openxmlformats.org/package/2006/relationships"><Relationship Id="rId3" Type="http://schemas.openxmlformats.org/officeDocument/2006/relationships/customProperty" Target="../customProperty46.bin"/><Relationship Id="rId2" Type="http://schemas.openxmlformats.org/officeDocument/2006/relationships/customProperty" Target="../customProperty45.bin"/><Relationship Id="rId1" Type="http://schemas.openxmlformats.org/officeDocument/2006/relationships/printerSettings" Target="../printerSettings/printerSettings23.bin"/><Relationship Id="rId4" Type="http://schemas.openxmlformats.org/officeDocument/2006/relationships/drawing" Target="../drawings/drawing23.xml"/></Relationships>
</file>

<file path=xl/worksheets/_rels/sheet24.xml.rels><?xml version="1.0" encoding="UTF-8" standalone="yes"?>
<Relationships xmlns="http://schemas.openxmlformats.org/package/2006/relationships"><Relationship Id="rId3" Type="http://schemas.openxmlformats.org/officeDocument/2006/relationships/customProperty" Target="../customProperty48.bin"/><Relationship Id="rId2" Type="http://schemas.openxmlformats.org/officeDocument/2006/relationships/customProperty" Target="../customProperty47.bin"/><Relationship Id="rId1" Type="http://schemas.openxmlformats.org/officeDocument/2006/relationships/printerSettings" Target="../printerSettings/printerSettings24.bin"/><Relationship Id="rId4" Type="http://schemas.openxmlformats.org/officeDocument/2006/relationships/drawing" Target="../drawings/drawing24.xml"/></Relationships>
</file>

<file path=xl/worksheets/_rels/sheet25.xml.rels><?xml version="1.0" encoding="UTF-8" standalone="yes"?>
<Relationships xmlns="http://schemas.openxmlformats.org/package/2006/relationships"><Relationship Id="rId3" Type="http://schemas.openxmlformats.org/officeDocument/2006/relationships/customProperty" Target="../customProperty50.bin"/><Relationship Id="rId2" Type="http://schemas.openxmlformats.org/officeDocument/2006/relationships/customProperty" Target="../customProperty49.bin"/><Relationship Id="rId1" Type="http://schemas.openxmlformats.org/officeDocument/2006/relationships/printerSettings" Target="../printerSettings/printerSettings25.bin"/><Relationship Id="rId4" Type="http://schemas.openxmlformats.org/officeDocument/2006/relationships/drawing" Target="../drawings/drawing25.xml"/></Relationships>
</file>

<file path=xl/worksheets/_rels/sheet26.xml.rels><?xml version="1.0" encoding="UTF-8" standalone="yes"?>
<Relationships xmlns="http://schemas.openxmlformats.org/package/2006/relationships"><Relationship Id="rId3" Type="http://schemas.openxmlformats.org/officeDocument/2006/relationships/customProperty" Target="../customProperty52.bin"/><Relationship Id="rId2" Type="http://schemas.openxmlformats.org/officeDocument/2006/relationships/customProperty" Target="../customProperty51.bin"/><Relationship Id="rId1" Type="http://schemas.openxmlformats.org/officeDocument/2006/relationships/printerSettings" Target="../printerSettings/printerSettings26.bin"/><Relationship Id="rId4" Type="http://schemas.openxmlformats.org/officeDocument/2006/relationships/drawing" Target="../drawings/drawing26.xml"/></Relationships>
</file>

<file path=xl/worksheets/_rels/sheet27.xml.rels><?xml version="1.0" encoding="UTF-8" standalone="yes"?>
<Relationships xmlns="http://schemas.openxmlformats.org/package/2006/relationships"><Relationship Id="rId3" Type="http://schemas.openxmlformats.org/officeDocument/2006/relationships/customProperty" Target="../customProperty54.bin"/><Relationship Id="rId2" Type="http://schemas.openxmlformats.org/officeDocument/2006/relationships/customProperty" Target="../customProperty53.bin"/><Relationship Id="rId1" Type="http://schemas.openxmlformats.org/officeDocument/2006/relationships/printerSettings" Target="../printerSettings/printerSettings27.bin"/><Relationship Id="rId4" Type="http://schemas.openxmlformats.org/officeDocument/2006/relationships/drawing" Target="../drawings/drawing27.xml"/></Relationships>
</file>

<file path=xl/worksheets/_rels/sheet28.xml.rels><?xml version="1.0" encoding="UTF-8" standalone="yes"?>
<Relationships xmlns="http://schemas.openxmlformats.org/package/2006/relationships"><Relationship Id="rId3" Type="http://schemas.openxmlformats.org/officeDocument/2006/relationships/customProperty" Target="../customProperty56.bin"/><Relationship Id="rId2" Type="http://schemas.openxmlformats.org/officeDocument/2006/relationships/customProperty" Target="../customProperty55.bin"/><Relationship Id="rId1" Type="http://schemas.openxmlformats.org/officeDocument/2006/relationships/printerSettings" Target="../printerSettings/printerSettings28.bin"/><Relationship Id="rId4" Type="http://schemas.openxmlformats.org/officeDocument/2006/relationships/drawing" Target="../drawings/drawing28.xml"/></Relationships>
</file>

<file path=xl/worksheets/_rels/sheet29.xml.rels><?xml version="1.0" encoding="UTF-8" standalone="yes"?>
<Relationships xmlns="http://schemas.openxmlformats.org/package/2006/relationships"><Relationship Id="rId3" Type="http://schemas.openxmlformats.org/officeDocument/2006/relationships/customProperty" Target="../customProperty58.bin"/><Relationship Id="rId2" Type="http://schemas.openxmlformats.org/officeDocument/2006/relationships/customProperty" Target="../customProperty57.bin"/><Relationship Id="rId1" Type="http://schemas.openxmlformats.org/officeDocument/2006/relationships/printerSettings" Target="../printerSettings/printerSettings29.bin"/><Relationship Id="rId4" Type="http://schemas.openxmlformats.org/officeDocument/2006/relationships/drawing" Target="../drawings/drawing29.xml"/></Relationships>
</file>

<file path=xl/worksheets/_rels/sheet3.xml.rels><?xml version="1.0" encoding="UTF-8" standalone="yes"?>
<Relationships xmlns="http://schemas.openxmlformats.org/package/2006/relationships"><Relationship Id="rId3" Type="http://schemas.openxmlformats.org/officeDocument/2006/relationships/customProperty" Target="../customProperty6.bin"/><Relationship Id="rId2" Type="http://schemas.openxmlformats.org/officeDocument/2006/relationships/customProperty" Target="../customProperty5.bin"/><Relationship Id="rId1" Type="http://schemas.openxmlformats.org/officeDocument/2006/relationships/printerSettings" Target="../printerSettings/printerSettings3.bin"/><Relationship Id="rId4" Type="http://schemas.openxmlformats.org/officeDocument/2006/relationships/drawing" Target="../drawings/drawing3.xml"/></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30.xml"/><Relationship Id="rId2" Type="http://schemas.openxmlformats.org/officeDocument/2006/relationships/customProperty" Target="../customProperty59.bin"/><Relationship Id="rId1" Type="http://schemas.openxmlformats.org/officeDocument/2006/relationships/printerSettings" Target="../printerSettings/printerSettings30.bin"/></Relationships>
</file>

<file path=xl/worksheets/_rels/sheet4.xml.rels><?xml version="1.0" encoding="UTF-8" standalone="yes"?>
<Relationships xmlns="http://schemas.openxmlformats.org/package/2006/relationships"><Relationship Id="rId3" Type="http://schemas.openxmlformats.org/officeDocument/2006/relationships/customProperty" Target="../customProperty8.bin"/><Relationship Id="rId2" Type="http://schemas.openxmlformats.org/officeDocument/2006/relationships/customProperty" Target="../customProperty7.bin"/><Relationship Id="rId1" Type="http://schemas.openxmlformats.org/officeDocument/2006/relationships/printerSettings" Target="../printerSettings/printerSettings4.bin"/><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customProperty" Target="../customProperty10.bin"/><Relationship Id="rId2" Type="http://schemas.openxmlformats.org/officeDocument/2006/relationships/customProperty" Target="../customProperty9.bin"/><Relationship Id="rId1" Type="http://schemas.openxmlformats.org/officeDocument/2006/relationships/printerSettings" Target="../printerSettings/printerSettings5.bin"/><Relationship Id="rId4"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3" Type="http://schemas.openxmlformats.org/officeDocument/2006/relationships/customProperty" Target="../customProperty12.bin"/><Relationship Id="rId2" Type="http://schemas.openxmlformats.org/officeDocument/2006/relationships/customProperty" Target="../customProperty11.bin"/><Relationship Id="rId1" Type="http://schemas.openxmlformats.org/officeDocument/2006/relationships/printerSettings" Target="../printerSettings/printerSettings6.bin"/><Relationship Id="rId4"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3" Type="http://schemas.openxmlformats.org/officeDocument/2006/relationships/customProperty" Target="../customProperty14.bin"/><Relationship Id="rId2" Type="http://schemas.openxmlformats.org/officeDocument/2006/relationships/customProperty" Target="../customProperty13.bin"/><Relationship Id="rId1" Type="http://schemas.openxmlformats.org/officeDocument/2006/relationships/printerSettings" Target="../printerSettings/printerSettings7.bin"/><Relationship Id="rId4"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3" Type="http://schemas.openxmlformats.org/officeDocument/2006/relationships/customProperty" Target="../customProperty16.bin"/><Relationship Id="rId2" Type="http://schemas.openxmlformats.org/officeDocument/2006/relationships/customProperty" Target="../customProperty15.bin"/><Relationship Id="rId1" Type="http://schemas.openxmlformats.org/officeDocument/2006/relationships/printerSettings" Target="../printerSettings/printerSettings8.bin"/><Relationship Id="rId4" Type="http://schemas.openxmlformats.org/officeDocument/2006/relationships/drawing" Target="../drawings/drawing8.xml"/></Relationships>
</file>

<file path=xl/worksheets/_rels/sheet9.xml.rels><?xml version="1.0" encoding="UTF-8" standalone="yes"?>
<Relationships xmlns="http://schemas.openxmlformats.org/package/2006/relationships"><Relationship Id="rId3" Type="http://schemas.openxmlformats.org/officeDocument/2006/relationships/customProperty" Target="../customProperty18.bin"/><Relationship Id="rId2" Type="http://schemas.openxmlformats.org/officeDocument/2006/relationships/customProperty" Target="../customProperty17.bin"/><Relationship Id="rId1" Type="http://schemas.openxmlformats.org/officeDocument/2006/relationships/printerSettings" Target="../printerSettings/printerSettings9.bin"/><Relationship Id="rId4" Type="http://schemas.openxmlformats.org/officeDocument/2006/relationships/drawing" Target="../drawings/drawing9.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J60"/>
  <sheetViews>
    <sheetView view="pageBreakPreview" zoomScaleNormal="100" zoomScaleSheetLayoutView="100" workbookViewId="0">
      <selection activeCell="E5" sqref="E5"/>
    </sheetView>
  </sheetViews>
  <sheetFormatPr defaultRowHeight="12.75"/>
  <cols>
    <col min="1" max="1" width="26.5703125" style="1" customWidth="1"/>
    <col min="2" max="2" width="23.5703125" style="1" customWidth="1"/>
    <col min="3" max="3" width="7.140625" style="1" bestFit="1" customWidth="1"/>
    <col min="4" max="4" width="8.140625" style="1" customWidth="1"/>
    <col min="5" max="5" width="37" style="1" customWidth="1"/>
    <col min="6" max="6" width="9.140625" style="1"/>
    <col min="7" max="7" width="3.42578125" style="1" hidden="1" customWidth="1"/>
    <col min="8" max="8" width="4.42578125" style="1" customWidth="1"/>
    <col min="9" max="9" width="4.85546875" style="1" customWidth="1"/>
    <col min="10" max="16384" width="9.140625" style="1"/>
  </cols>
  <sheetData>
    <row r="1" spans="1:9" ht="25.5" customHeight="1"/>
    <row r="3" spans="1:9">
      <c r="B3" s="2" t="str">
        <f>Cover!C26</f>
        <v>CY 2013</v>
      </c>
    </row>
    <row r="8" spans="1:9" ht="20.25">
      <c r="A8" s="3" t="s">
        <v>0</v>
      </c>
    </row>
    <row r="9" spans="1:9" ht="20.25">
      <c r="A9" s="3" t="s">
        <v>774</v>
      </c>
    </row>
    <row r="11" spans="1:9">
      <c r="A11" s="4" t="s">
        <v>1</v>
      </c>
    </row>
    <row r="12" spans="1:9" ht="13.5" thickBot="1"/>
    <row r="13" spans="1:9" ht="15.75">
      <c r="A13" s="1077" t="s">
        <v>2</v>
      </c>
      <c r="B13" s="1078"/>
      <c r="C13" s="1078"/>
      <c r="D13" s="1078"/>
      <c r="E13" s="1078"/>
      <c r="F13" s="1078"/>
      <c r="G13" s="1078"/>
      <c r="H13" s="1078"/>
      <c r="I13" s="1079"/>
    </row>
    <row r="14" spans="1:9">
      <c r="A14" s="5" t="s">
        <v>3</v>
      </c>
      <c r="B14" s="6"/>
      <c r="C14" s="6"/>
      <c r="D14" s="6"/>
      <c r="E14" s="6"/>
      <c r="F14" s="6"/>
      <c r="G14" s="6"/>
      <c r="H14" s="6"/>
      <c r="I14" s="7"/>
    </row>
    <row r="15" spans="1:9">
      <c r="A15" s="1080" t="s">
        <v>4</v>
      </c>
      <c r="B15" s="1081"/>
      <c r="C15" s="1081"/>
      <c r="D15" s="1081"/>
      <c r="E15" s="1081"/>
      <c r="F15" s="1081"/>
      <c r="G15" s="1081"/>
      <c r="H15" s="1081"/>
      <c r="I15" s="1082"/>
    </row>
    <row r="16" spans="1:9" ht="13.5" thickBot="1">
      <c r="A16" s="1083" t="s">
        <v>5</v>
      </c>
      <c r="B16" s="1084"/>
      <c r="C16" s="1084"/>
      <c r="D16" s="1084"/>
      <c r="E16" s="1084"/>
      <c r="F16" s="1084"/>
      <c r="G16" s="1084"/>
      <c r="H16" s="1084"/>
      <c r="I16" s="1085"/>
    </row>
    <row r="17" spans="1:10">
      <c r="A17" s="1086"/>
      <c r="B17" s="1087"/>
      <c r="C17" s="1087"/>
      <c r="D17" s="1087"/>
      <c r="E17" s="1087"/>
      <c r="F17" s="1087"/>
      <c r="G17" s="1087"/>
      <c r="H17" s="1087"/>
      <c r="I17" s="1087"/>
    </row>
    <row r="18" spans="1:10">
      <c r="A18" s="8" t="s">
        <v>6</v>
      </c>
      <c r="B18" s="9"/>
      <c r="C18" s="9"/>
      <c r="D18" s="10"/>
      <c r="E18" s="10"/>
      <c r="F18" s="10"/>
      <c r="G18" s="10"/>
    </row>
    <row r="19" spans="1:10">
      <c r="A19" s="11" t="s">
        <v>7</v>
      </c>
    </row>
    <row r="21" spans="1:10">
      <c r="J21" s="12"/>
    </row>
    <row r="22" spans="1:10" ht="18">
      <c r="A22" s="13" t="s">
        <v>8</v>
      </c>
      <c r="B22" s="14"/>
      <c r="C22" s="1075" t="s">
        <v>9</v>
      </c>
      <c r="D22" s="1076"/>
      <c r="E22" s="1076"/>
    </row>
    <row r="23" spans="1:10" ht="18">
      <c r="A23" s="15"/>
      <c r="B23" s="15"/>
    </row>
    <row r="24" spans="1:10" ht="18">
      <c r="A24" s="13" t="s">
        <v>10</v>
      </c>
      <c r="B24" s="14"/>
      <c r="C24" s="1075" t="s">
        <v>11</v>
      </c>
      <c r="D24" s="1076"/>
      <c r="E24" s="1076"/>
    </row>
    <row r="25" spans="1:10" ht="18">
      <c r="A25" s="15"/>
      <c r="B25" s="15"/>
      <c r="C25" s="1088"/>
      <c r="D25" s="1089"/>
      <c r="E25" s="1089"/>
    </row>
    <row r="26" spans="1:10" ht="18">
      <c r="A26" s="16" t="s">
        <v>12</v>
      </c>
      <c r="B26" s="17"/>
      <c r="C26" s="1090" t="s">
        <v>786</v>
      </c>
      <c r="D26" s="1091"/>
      <c r="E26" s="1092"/>
    </row>
    <row r="29" spans="1:10" ht="13.5" thickBot="1"/>
    <row r="30" spans="1:10">
      <c r="A30" s="18"/>
      <c r="B30" s="19"/>
      <c r="C30" s="19"/>
      <c r="D30" s="19"/>
      <c r="E30" s="20"/>
      <c r="F30" s="20"/>
      <c r="G30" s="20"/>
      <c r="H30" s="21"/>
    </row>
    <row r="31" spans="1:10">
      <c r="A31" s="22" t="s">
        <v>13</v>
      </c>
      <c r="B31" s="1093" t="s">
        <v>14</v>
      </c>
      <c r="C31" s="1094"/>
      <c r="D31" s="1095" t="s">
        <v>806</v>
      </c>
      <c r="E31" s="1096"/>
      <c r="F31" s="1096"/>
      <c r="G31" s="1097"/>
      <c r="H31" s="23"/>
    </row>
    <row r="32" spans="1:10">
      <c r="A32" s="22"/>
      <c r="B32" s="1093" t="s">
        <v>15</v>
      </c>
      <c r="C32" s="1094"/>
      <c r="D32" s="1095" t="s">
        <v>807</v>
      </c>
      <c r="E32" s="1096"/>
      <c r="F32" s="1096"/>
      <c r="G32" s="1097"/>
      <c r="H32" s="23"/>
    </row>
    <row r="33" spans="1:8">
      <c r="A33" s="22"/>
      <c r="B33" s="24"/>
      <c r="C33" s="25" t="s">
        <v>17</v>
      </c>
      <c r="D33" s="26" t="s">
        <v>18</v>
      </c>
      <c r="E33" s="25" t="s">
        <v>19</v>
      </c>
      <c r="F33" s="26">
        <v>3170</v>
      </c>
      <c r="G33" s="27"/>
      <c r="H33" s="28"/>
    </row>
    <row r="34" spans="1:8">
      <c r="A34" s="22"/>
      <c r="B34" s="24"/>
      <c r="C34" s="24"/>
      <c r="D34" s="24"/>
      <c r="E34" s="27"/>
      <c r="F34" s="24"/>
      <c r="G34" s="27"/>
      <c r="H34" s="29"/>
    </row>
    <row r="35" spans="1:8">
      <c r="A35" s="22" t="s">
        <v>20</v>
      </c>
      <c r="B35" s="1093" t="s">
        <v>14</v>
      </c>
      <c r="C35" s="1094"/>
      <c r="D35" s="1099" t="s">
        <v>21</v>
      </c>
      <c r="E35" s="1099"/>
      <c r="F35" s="1099"/>
      <c r="G35" s="1099"/>
      <c r="H35" s="30"/>
    </row>
    <row r="36" spans="1:8">
      <c r="A36" s="22"/>
      <c r="B36" s="1093" t="s">
        <v>15</v>
      </c>
      <c r="C36" s="1094"/>
      <c r="D36" s="1099" t="s">
        <v>16</v>
      </c>
      <c r="E36" s="1099"/>
      <c r="F36" s="1099"/>
      <c r="G36" s="1099"/>
      <c r="H36" s="30"/>
    </row>
    <row r="37" spans="1:8">
      <c r="A37" s="31"/>
      <c r="B37" s="24"/>
      <c r="C37" s="25" t="s">
        <v>17</v>
      </c>
      <c r="D37" s="26" t="s">
        <v>18</v>
      </c>
      <c r="E37" s="25" t="s">
        <v>19</v>
      </c>
      <c r="F37" s="26">
        <v>3149</v>
      </c>
      <c r="G37" s="27"/>
      <c r="H37" s="28"/>
    </row>
    <row r="38" spans="1:8" ht="13.5" thickBot="1">
      <c r="A38" s="32"/>
      <c r="B38" s="33"/>
      <c r="C38" s="33"/>
      <c r="D38" s="33"/>
      <c r="E38" s="34"/>
      <c r="F38" s="34"/>
      <c r="G38" s="34"/>
      <c r="H38" s="35"/>
    </row>
    <row r="39" spans="1:8">
      <c r="A39" s="18"/>
      <c r="B39" s="19"/>
      <c r="C39" s="19"/>
      <c r="D39" s="19"/>
      <c r="E39" s="20"/>
      <c r="F39" s="20"/>
      <c r="G39" s="20"/>
      <c r="H39" s="21"/>
    </row>
    <row r="40" spans="1:8">
      <c r="A40" s="22" t="s">
        <v>22</v>
      </c>
      <c r="B40" s="1100" t="s">
        <v>874</v>
      </c>
      <c r="C40" s="1096"/>
      <c r="D40" s="1101"/>
      <c r="E40" s="1101"/>
      <c r="F40" s="1102"/>
      <c r="G40" s="27"/>
      <c r="H40" s="29"/>
    </row>
    <row r="41" spans="1:8">
      <c r="A41" s="22" t="s">
        <v>23</v>
      </c>
      <c r="B41" s="1100" t="s">
        <v>875</v>
      </c>
      <c r="C41" s="1096"/>
      <c r="D41" s="1096"/>
      <c r="E41" s="1096"/>
      <c r="F41" s="1097"/>
      <c r="G41" s="27"/>
      <c r="H41" s="29"/>
    </row>
    <row r="42" spans="1:8">
      <c r="A42" s="22" t="s">
        <v>24</v>
      </c>
      <c r="B42" s="1098" t="s">
        <v>876</v>
      </c>
      <c r="C42" s="1096"/>
      <c r="D42" s="1096"/>
      <c r="E42" s="1096"/>
      <c r="F42" s="1097"/>
      <c r="G42" s="27"/>
      <c r="H42" s="29"/>
    </row>
    <row r="43" spans="1:8" ht="13.5" thickBot="1">
      <c r="A43" s="32"/>
      <c r="B43" s="33"/>
      <c r="C43" s="33"/>
      <c r="D43" s="33"/>
      <c r="E43" s="34"/>
      <c r="F43" s="34"/>
      <c r="G43" s="34"/>
      <c r="H43" s="35"/>
    </row>
    <row r="60" spans="2:2">
      <c r="B60" s="36"/>
    </row>
  </sheetData>
  <mergeCells count="19">
    <mergeCell ref="B42:F42"/>
    <mergeCell ref="B35:C35"/>
    <mergeCell ref="D35:G35"/>
    <mergeCell ref="B36:C36"/>
    <mergeCell ref="D36:G36"/>
    <mergeCell ref="B40:F40"/>
    <mergeCell ref="B41:F41"/>
    <mergeCell ref="C25:E25"/>
    <mergeCell ref="C26:E26"/>
    <mergeCell ref="B31:C31"/>
    <mergeCell ref="D31:G31"/>
    <mergeCell ref="B32:C32"/>
    <mergeCell ref="D32:G32"/>
    <mergeCell ref="C24:E24"/>
    <mergeCell ref="A13:I13"/>
    <mergeCell ref="A15:I15"/>
    <mergeCell ref="A16:I16"/>
    <mergeCell ref="A17:I17"/>
    <mergeCell ref="C22:E22"/>
  </mergeCells>
  <hyperlinks>
    <hyperlink ref="B42" r:id="rId1"/>
  </hyperlinks>
  <pageMargins left="0.23622047244094491" right="0.23622047244094491" top="0.74803149606299213" bottom="0.74803149606299213" header="0.31496062992125984" footer="0.31496062992125984"/>
  <pageSetup paperSize="8" orientation="landscape" r:id="rId2"/>
  <customProperties>
    <customPr name="layoutContexts" r:id="rId3"/>
    <customPr name="SaveUndoMode" r:id="rId4"/>
  </customProperties>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Q146"/>
  <sheetViews>
    <sheetView view="pageBreakPreview" topLeftCell="I55" zoomScale="80" zoomScaleNormal="86" zoomScaleSheetLayoutView="80" workbookViewId="0">
      <selection activeCell="D181" sqref="D181"/>
    </sheetView>
  </sheetViews>
  <sheetFormatPr defaultRowHeight="12.75"/>
  <cols>
    <col min="1" max="1" width="12.7109375" style="254" customWidth="1"/>
    <col min="2" max="2" width="52.7109375" style="254" customWidth="1"/>
    <col min="3" max="3" width="18.7109375" style="254" customWidth="1"/>
    <col min="4" max="7" width="14.28515625" style="254" customWidth="1"/>
    <col min="8" max="8" width="18.7109375" style="254" customWidth="1"/>
    <col min="9" max="12" width="14.28515625" style="254" customWidth="1"/>
    <col min="13" max="13" width="18.7109375" style="254" customWidth="1"/>
    <col min="14" max="17" width="14.28515625" style="254" customWidth="1"/>
    <col min="18" max="16384" width="9.140625" style="254"/>
  </cols>
  <sheetData>
    <row r="1" spans="1:17" ht="24" customHeight="1">
      <c r="B1" s="335" t="str">
        <f>Cover!C22</f>
        <v>United Energy Distribution Pty Limited</v>
      </c>
      <c r="C1" s="335"/>
    </row>
    <row r="2" spans="1:17" ht="21.75" customHeight="1">
      <c r="B2" s="259" t="s">
        <v>269</v>
      </c>
      <c r="C2" s="259"/>
      <c r="H2" s="263"/>
      <c r="I2" s="263"/>
    </row>
    <row r="3" spans="1:17" ht="21.75" customHeight="1">
      <c r="B3" s="264" t="str">
        <f>Cover!C26</f>
        <v>CY 2013</v>
      </c>
      <c r="C3" s="259"/>
      <c r="H3" s="263"/>
      <c r="I3" s="263"/>
    </row>
    <row r="4" spans="1:17" ht="18.75" customHeight="1">
      <c r="B4" s="370"/>
    </row>
    <row r="5" spans="1:17" ht="18.75" customHeight="1">
      <c r="B5" s="370"/>
      <c r="C5" s="370"/>
      <c r="D5" s="371"/>
      <c r="H5" s="263"/>
      <c r="I5" s="263"/>
    </row>
    <row r="6" spans="1:17" ht="18.75" customHeight="1">
      <c r="A6" s="263"/>
      <c r="B6" s="372" t="s">
        <v>214</v>
      </c>
      <c r="C6" s="373"/>
      <c r="D6" s="374"/>
      <c r="E6" s="375"/>
      <c r="F6" s="374"/>
      <c r="G6" s="376"/>
    </row>
    <row r="7" spans="1:17" ht="34.5" customHeight="1">
      <c r="A7" s="263"/>
      <c r="B7" s="1137" t="s">
        <v>259</v>
      </c>
      <c r="C7" s="1138"/>
      <c r="D7" s="1138"/>
      <c r="E7" s="1138"/>
      <c r="F7" s="1138"/>
      <c r="G7" s="1139"/>
    </row>
    <row r="8" spans="1:17" ht="15.75" customHeight="1">
      <c r="A8" s="263"/>
      <c r="B8" s="377" t="s">
        <v>216</v>
      </c>
      <c r="C8" s="378"/>
      <c r="D8" s="378"/>
      <c r="E8" s="378"/>
      <c r="F8" s="378"/>
      <c r="G8" s="379"/>
    </row>
    <row r="9" spans="1:17" ht="20.25">
      <c r="B9" s="370"/>
      <c r="C9" s="370"/>
      <c r="D9" s="370"/>
      <c r="E9" s="370"/>
      <c r="F9" s="370"/>
      <c r="G9" s="370"/>
    </row>
    <row r="10" spans="1:17" ht="15.75">
      <c r="B10" s="345" t="s">
        <v>217</v>
      </c>
      <c r="C10" s="317"/>
      <c r="D10" s="333"/>
    </row>
    <row r="11" spans="1:17" ht="13.5" thickBot="1">
      <c r="B11" s="269"/>
      <c r="C11" s="269"/>
    </row>
    <row r="12" spans="1:17" ht="13.5" thickBot="1">
      <c r="B12" s="380" t="s">
        <v>73</v>
      </c>
      <c r="C12" s="1140" t="s">
        <v>263</v>
      </c>
      <c r="D12" s="1141"/>
      <c r="E12" s="1141"/>
      <c r="F12" s="1141"/>
      <c r="G12" s="1153"/>
      <c r="H12" s="1140" t="s">
        <v>264</v>
      </c>
      <c r="I12" s="1141"/>
      <c r="J12" s="1141"/>
      <c r="K12" s="1141"/>
      <c r="L12" s="1141"/>
      <c r="M12" s="1142" t="s">
        <v>265</v>
      </c>
      <c r="N12" s="1143"/>
      <c r="O12" s="1143"/>
      <c r="P12" s="1143"/>
      <c r="Q12" s="1144"/>
    </row>
    <row r="13" spans="1:17" s="1045" customFormat="1">
      <c r="B13" s="625"/>
      <c r="C13" s="346"/>
      <c r="D13" s="1154" t="s">
        <v>266</v>
      </c>
      <c r="E13" s="1155"/>
      <c r="F13" s="1043"/>
      <c r="G13" s="688"/>
      <c r="H13" s="346"/>
      <c r="I13" s="1154" t="s">
        <v>266</v>
      </c>
      <c r="J13" s="1155"/>
      <c r="K13" s="1043"/>
      <c r="L13" s="1014"/>
      <c r="M13" s="1046"/>
      <c r="N13" s="1156" t="s">
        <v>266</v>
      </c>
      <c r="O13" s="1156"/>
      <c r="P13" s="1047"/>
      <c r="Q13" s="1048"/>
    </row>
    <row r="14" spans="1:17" s="1045" customFormat="1" ht="21.75" customHeight="1">
      <c r="B14" s="1017"/>
      <c r="C14" s="346" t="s">
        <v>192</v>
      </c>
      <c r="D14" s="1043" t="s">
        <v>219</v>
      </c>
      <c r="E14" s="1043" t="s">
        <v>220</v>
      </c>
      <c r="F14" s="1043" t="s">
        <v>87</v>
      </c>
      <c r="G14" s="688" t="s">
        <v>267</v>
      </c>
      <c r="H14" s="346" t="s">
        <v>192</v>
      </c>
      <c r="I14" s="1043" t="s">
        <v>219</v>
      </c>
      <c r="J14" s="1043" t="s">
        <v>220</v>
      </c>
      <c r="K14" s="1043" t="s">
        <v>87</v>
      </c>
      <c r="L14" s="1014" t="s">
        <v>267</v>
      </c>
      <c r="M14" s="467" t="s">
        <v>192</v>
      </c>
      <c r="N14" s="1043" t="s">
        <v>219</v>
      </c>
      <c r="O14" s="1043" t="s">
        <v>220</v>
      </c>
      <c r="P14" s="1043" t="s">
        <v>87</v>
      </c>
      <c r="Q14" s="1049" t="s">
        <v>268</v>
      </c>
    </row>
    <row r="15" spans="1:17" s="1045" customFormat="1" ht="15" customHeight="1">
      <c r="B15" s="346" t="s">
        <v>221</v>
      </c>
      <c r="C15" s="1050"/>
      <c r="D15" s="1050"/>
      <c r="E15" s="1050"/>
      <c r="F15" s="1050"/>
      <c r="G15" s="347"/>
      <c r="H15" s="1050"/>
      <c r="I15" s="1050"/>
      <c r="J15" s="1050"/>
      <c r="K15" s="1050"/>
      <c r="L15" s="415"/>
      <c r="M15" s="1051"/>
      <c r="N15" s="1050"/>
      <c r="O15" s="1050"/>
      <c r="P15" s="1050"/>
      <c r="Q15" s="468"/>
    </row>
    <row r="16" spans="1:17" ht="15" customHeight="1">
      <c r="B16" s="347" t="s">
        <v>222</v>
      </c>
      <c r="C16" s="469">
        <v>0</v>
      </c>
      <c r="D16" s="469">
        <v>0</v>
      </c>
      <c r="E16" s="469">
        <v>0</v>
      </c>
      <c r="F16" s="469">
        <v>0</v>
      </c>
      <c r="G16" s="470">
        <f>SUM(C16:F16)</f>
        <v>0</v>
      </c>
      <c r="H16" s="469">
        <v>0</v>
      </c>
      <c r="I16" s="469">
        <v>0</v>
      </c>
      <c r="J16" s="469">
        <v>0</v>
      </c>
      <c r="K16" s="469">
        <v>0</v>
      </c>
      <c r="L16" s="471">
        <f>SUM(H16:K16)</f>
        <v>0</v>
      </c>
      <c r="M16" s="472">
        <f>SUM(C16,H16)</f>
        <v>0</v>
      </c>
      <c r="N16" s="470">
        <f t="shared" ref="N16:P17" si="0">SUM(D16,I16)</f>
        <v>0</v>
      </c>
      <c r="O16" s="470">
        <f t="shared" si="0"/>
        <v>0</v>
      </c>
      <c r="P16" s="470">
        <f t="shared" si="0"/>
        <v>0</v>
      </c>
      <c r="Q16" s="473">
        <f>SUM(M16:P16)</f>
        <v>0</v>
      </c>
    </row>
    <row r="17" spans="2:17">
      <c r="B17" s="347" t="s">
        <v>223</v>
      </c>
      <c r="C17" s="469">
        <v>0</v>
      </c>
      <c r="D17" s="469">
        <v>0</v>
      </c>
      <c r="E17" s="469">
        <v>0</v>
      </c>
      <c r="F17" s="469">
        <v>0</v>
      </c>
      <c r="G17" s="470">
        <f>SUM(C17:F17)</f>
        <v>0</v>
      </c>
      <c r="H17" s="469">
        <v>0</v>
      </c>
      <c r="I17" s="469">
        <v>0</v>
      </c>
      <c r="J17" s="469">
        <v>0</v>
      </c>
      <c r="K17" s="469">
        <v>0</v>
      </c>
      <c r="L17" s="471">
        <f>SUM(H17:K17)</f>
        <v>0</v>
      </c>
      <c r="M17" s="472">
        <f>SUM(C17,H17)</f>
        <v>0</v>
      </c>
      <c r="N17" s="470">
        <f t="shared" si="0"/>
        <v>0</v>
      </c>
      <c r="O17" s="470">
        <f t="shared" si="0"/>
        <v>0</v>
      </c>
      <c r="P17" s="470">
        <f t="shared" si="0"/>
        <v>0</v>
      </c>
      <c r="Q17" s="473">
        <f>SUM(M17:P17)</f>
        <v>0</v>
      </c>
    </row>
    <row r="18" spans="2:17">
      <c r="B18" s="346" t="s">
        <v>224</v>
      </c>
      <c r="C18" s="474"/>
      <c r="D18" s="474"/>
      <c r="E18" s="474"/>
      <c r="F18" s="474"/>
      <c r="G18" s="474"/>
      <c r="H18" s="474"/>
      <c r="I18" s="474"/>
      <c r="J18" s="474"/>
      <c r="K18" s="474"/>
      <c r="L18" s="475"/>
      <c r="M18" s="476"/>
      <c r="N18" s="474"/>
      <c r="O18" s="474"/>
      <c r="P18" s="474"/>
      <c r="Q18" s="477"/>
    </row>
    <row r="19" spans="2:17">
      <c r="B19" s="347" t="s">
        <v>225</v>
      </c>
      <c r="C19" s="469">
        <v>0</v>
      </c>
      <c r="D19" s="469">
        <v>0</v>
      </c>
      <c r="E19" s="469">
        <v>0</v>
      </c>
      <c r="F19" s="469">
        <v>0</v>
      </c>
      <c r="G19" s="470">
        <f t="shared" ref="G19:G26" si="1">SUM(C19:F19)</f>
        <v>0</v>
      </c>
      <c r="H19" s="469">
        <v>0</v>
      </c>
      <c r="I19" s="469">
        <v>0</v>
      </c>
      <c r="J19" s="469">
        <v>0</v>
      </c>
      <c r="K19" s="469">
        <v>0</v>
      </c>
      <c r="L19" s="471">
        <f t="shared" ref="L19:L26" si="2">SUM(H19:K19)</f>
        <v>0</v>
      </c>
      <c r="M19" s="472">
        <f>SUM(C19,H19)</f>
        <v>0</v>
      </c>
      <c r="N19" s="470">
        <f t="shared" ref="N19:P20" si="3">SUM(D19,I19)</f>
        <v>0</v>
      </c>
      <c r="O19" s="470">
        <f t="shared" si="3"/>
        <v>0</v>
      </c>
      <c r="P19" s="470">
        <f t="shared" si="3"/>
        <v>0</v>
      </c>
      <c r="Q19" s="473">
        <f t="shared" ref="Q19:Q26" si="4">SUM(M19:P19)</f>
        <v>0</v>
      </c>
    </row>
    <row r="20" spans="2:17" ht="13.5" thickBot="1">
      <c r="B20" s="347" t="s">
        <v>226</v>
      </c>
      <c r="C20" s="478">
        <v>0</v>
      </c>
      <c r="D20" s="478">
        <v>0</v>
      </c>
      <c r="E20" s="478">
        <v>0</v>
      </c>
      <c r="F20" s="478">
        <v>0</v>
      </c>
      <c r="G20" s="479">
        <f t="shared" si="1"/>
        <v>0</v>
      </c>
      <c r="H20" s="478">
        <v>0</v>
      </c>
      <c r="I20" s="478">
        <v>0</v>
      </c>
      <c r="J20" s="478">
        <v>0</v>
      </c>
      <c r="K20" s="478">
        <v>0</v>
      </c>
      <c r="L20" s="480">
        <f t="shared" si="2"/>
        <v>0</v>
      </c>
      <c r="M20" s="481">
        <f>SUM(C20,H20)</f>
        <v>0</v>
      </c>
      <c r="N20" s="479">
        <f t="shared" si="3"/>
        <v>0</v>
      </c>
      <c r="O20" s="479">
        <f t="shared" si="3"/>
        <v>0</v>
      </c>
      <c r="P20" s="479">
        <f t="shared" si="3"/>
        <v>0</v>
      </c>
      <c r="Q20" s="482">
        <f t="shared" si="4"/>
        <v>0</v>
      </c>
    </row>
    <row r="21" spans="2:17" ht="13.5" thickBot="1">
      <c r="B21" s="432" t="s">
        <v>227</v>
      </c>
      <c r="C21" s="483">
        <f>SUM(C16:C17,C19:C20)</f>
        <v>0</v>
      </c>
      <c r="D21" s="484">
        <f>SUM(D16:D17,D19:D20)</f>
        <v>0</v>
      </c>
      <c r="E21" s="484">
        <f>SUM(E16:E17,E19:E20)</f>
        <v>0</v>
      </c>
      <c r="F21" s="484">
        <f>SUM(F16:F17,F19:F20)</f>
        <v>0</v>
      </c>
      <c r="G21" s="484">
        <f t="shared" si="1"/>
        <v>0</v>
      </c>
      <c r="H21" s="484">
        <f>SUM(H16:H17,H19:H20)</f>
        <v>0</v>
      </c>
      <c r="I21" s="484">
        <f>SUM(I16:I17,I19:I20)</f>
        <v>0</v>
      </c>
      <c r="J21" s="484">
        <f>SUM(J16:J17,J19:J20)</f>
        <v>0</v>
      </c>
      <c r="K21" s="484">
        <f>SUM(K16:K17,K19:K20)</f>
        <v>0</v>
      </c>
      <c r="L21" s="485">
        <f t="shared" si="2"/>
        <v>0</v>
      </c>
      <c r="M21" s="483">
        <f>SUM(M16:M17,M19:M20)</f>
        <v>0</v>
      </c>
      <c r="N21" s="484">
        <f>SUM(N16:N17,N19:N20)</f>
        <v>0</v>
      </c>
      <c r="O21" s="484">
        <f>SUM(O16:O17,O19:O20)</f>
        <v>0</v>
      </c>
      <c r="P21" s="484">
        <f>SUM(P16:P17,P19:P20)</f>
        <v>0</v>
      </c>
      <c r="Q21" s="486">
        <f t="shared" si="4"/>
        <v>0</v>
      </c>
    </row>
    <row r="22" spans="2:17">
      <c r="B22" s="347" t="s">
        <v>194</v>
      </c>
      <c r="C22" s="487">
        <v>0</v>
      </c>
      <c r="D22" s="487">
        <v>0</v>
      </c>
      <c r="E22" s="487">
        <v>0</v>
      </c>
      <c r="F22" s="487">
        <v>0</v>
      </c>
      <c r="G22" s="488">
        <f t="shared" si="1"/>
        <v>0</v>
      </c>
      <c r="H22" s="487">
        <v>0</v>
      </c>
      <c r="I22" s="487">
        <v>0</v>
      </c>
      <c r="J22" s="487">
        <v>0</v>
      </c>
      <c r="K22" s="487">
        <v>0</v>
      </c>
      <c r="L22" s="489">
        <f t="shared" si="2"/>
        <v>0</v>
      </c>
      <c r="M22" s="490">
        <f>SUM(C22,H22)</f>
        <v>0</v>
      </c>
      <c r="N22" s="488">
        <f t="shared" ref="N22:P25" si="5">SUM(D22,I22)</f>
        <v>0</v>
      </c>
      <c r="O22" s="488">
        <f t="shared" si="5"/>
        <v>0</v>
      </c>
      <c r="P22" s="488">
        <f t="shared" si="5"/>
        <v>0</v>
      </c>
      <c r="Q22" s="491">
        <f t="shared" si="4"/>
        <v>0</v>
      </c>
    </row>
    <row r="23" spans="2:17">
      <c r="B23" s="347" t="s">
        <v>228</v>
      </c>
      <c r="C23" s="469">
        <v>0</v>
      </c>
      <c r="D23" s="469">
        <v>0</v>
      </c>
      <c r="E23" s="469">
        <v>0</v>
      </c>
      <c r="F23" s="469">
        <v>0</v>
      </c>
      <c r="G23" s="470">
        <f t="shared" si="1"/>
        <v>0</v>
      </c>
      <c r="H23" s="469">
        <v>0</v>
      </c>
      <c r="I23" s="469">
        <v>0</v>
      </c>
      <c r="J23" s="469">
        <v>0</v>
      </c>
      <c r="K23" s="469">
        <v>0</v>
      </c>
      <c r="L23" s="471">
        <f t="shared" si="2"/>
        <v>0</v>
      </c>
      <c r="M23" s="472">
        <f>SUM(C23,H23)</f>
        <v>0</v>
      </c>
      <c r="N23" s="470">
        <f t="shared" si="5"/>
        <v>0</v>
      </c>
      <c r="O23" s="470">
        <f t="shared" si="5"/>
        <v>0</v>
      </c>
      <c r="P23" s="470">
        <f t="shared" si="5"/>
        <v>0</v>
      </c>
      <c r="Q23" s="473">
        <f t="shared" si="4"/>
        <v>0</v>
      </c>
    </row>
    <row r="24" spans="2:17">
      <c r="B24" s="347" t="s">
        <v>229</v>
      </c>
      <c r="C24" s="478">
        <v>0</v>
      </c>
      <c r="D24" s="478">
        <v>0</v>
      </c>
      <c r="E24" s="478">
        <v>0</v>
      </c>
      <c r="F24" s="478">
        <v>0</v>
      </c>
      <c r="G24" s="479">
        <f t="shared" si="1"/>
        <v>0</v>
      </c>
      <c r="H24" s="478">
        <v>0</v>
      </c>
      <c r="I24" s="478">
        <v>0</v>
      </c>
      <c r="J24" s="478">
        <v>0</v>
      </c>
      <c r="K24" s="478">
        <v>0</v>
      </c>
      <c r="L24" s="480">
        <f t="shared" si="2"/>
        <v>0</v>
      </c>
      <c r="M24" s="481">
        <f>SUM(C24,H24)</f>
        <v>0</v>
      </c>
      <c r="N24" s="479">
        <v>0</v>
      </c>
      <c r="O24" s="479">
        <v>0</v>
      </c>
      <c r="P24" s="479"/>
      <c r="Q24" s="482"/>
    </row>
    <row r="25" spans="2:17" ht="13.5" thickBot="1">
      <c r="B25" s="352" t="s">
        <v>197</v>
      </c>
      <c r="C25" s="478">
        <v>0</v>
      </c>
      <c r="D25" s="478">
        <v>0</v>
      </c>
      <c r="E25" s="478">
        <v>0</v>
      </c>
      <c r="F25" s="478">
        <v>0</v>
      </c>
      <c r="G25" s="479">
        <f t="shared" si="1"/>
        <v>0</v>
      </c>
      <c r="H25" s="478">
        <v>0</v>
      </c>
      <c r="I25" s="478">
        <v>0</v>
      </c>
      <c r="J25" s="478">
        <v>0</v>
      </c>
      <c r="K25" s="478">
        <v>0</v>
      </c>
      <c r="L25" s="480">
        <f t="shared" si="2"/>
        <v>0</v>
      </c>
      <c r="M25" s="481">
        <f>SUM(C25,H25)</f>
        <v>0</v>
      </c>
      <c r="N25" s="479">
        <v>0</v>
      </c>
      <c r="O25" s="479">
        <f t="shared" si="5"/>
        <v>0</v>
      </c>
      <c r="P25" s="479">
        <f t="shared" si="5"/>
        <v>0</v>
      </c>
      <c r="Q25" s="482">
        <f t="shared" si="4"/>
        <v>0</v>
      </c>
    </row>
    <row r="26" spans="2:17" ht="13.5" thickBot="1">
      <c r="B26" s="432" t="s">
        <v>230</v>
      </c>
      <c r="C26" s="483">
        <f>SUM(C21:C25)</f>
        <v>0</v>
      </c>
      <c r="D26" s="484">
        <f>SUM(D21:D25)</f>
        <v>0</v>
      </c>
      <c r="E26" s="484">
        <f>SUM(E21:E25)</f>
        <v>0</v>
      </c>
      <c r="F26" s="484">
        <f>SUM(F21:F25)</f>
        <v>0</v>
      </c>
      <c r="G26" s="484">
        <f t="shared" si="1"/>
        <v>0</v>
      </c>
      <c r="H26" s="484">
        <f>SUM(H21:H25)</f>
        <v>0</v>
      </c>
      <c r="I26" s="484">
        <f>SUM(I21:I25)</f>
        <v>0</v>
      </c>
      <c r="J26" s="484">
        <f>SUM(J21:J25)</f>
        <v>0</v>
      </c>
      <c r="K26" s="484">
        <f>SUM(K21:K25)</f>
        <v>0</v>
      </c>
      <c r="L26" s="485">
        <f t="shared" si="2"/>
        <v>0</v>
      </c>
      <c r="M26" s="483">
        <f>SUM(M21:M25)</f>
        <v>0</v>
      </c>
      <c r="N26" s="484">
        <f>SUM(N21:N25)</f>
        <v>0</v>
      </c>
      <c r="O26" s="484">
        <f>SUM(O21:O25)</f>
        <v>0</v>
      </c>
      <c r="P26" s="484">
        <f>SUM(P21:P25)</f>
        <v>0</v>
      </c>
      <c r="Q26" s="486">
        <f t="shared" si="4"/>
        <v>0</v>
      </c>
    </row>
    <row r="27" spans="2:17">
      <c r="B27" s="303"/>
      <c r="C27" s="492"/>
      <c r="D27" s="492"/>
      <c r="E27" s="493"/>
      <c r="F27" s="493"/>
      <c r="G27" s="493"/>
      <c r="H27" s="493"/>
      <c r="I27" s="493"/>
      <c r="J27" s="493"/>
      <c r="K27" s="493"/>
      <c r="L27" s="493"/>
      <c r="M27" s="493"/>
      <c r="N27" s="493"/>
      <c r="O27" s="493"/>
      <c r="P27" s="493"/>
      <c r="Q27" s="493"/>
    </row>
    <row r="28" spans="2:17" ht="15.75">
      <c r="B28" s="345" t="s">
        <v>231</v>
      </c>
      <c r="C28" s="494"/>
      <c r="D28" s="495"/>
      <c r="E28" s="493"/>
      <c r="F28" s="493"/>
      <c r="G28" s="493"/>
      <c r="H28" s="493"/>
      <c r="I28" s="493"/>
      <c r="J28" s="493"/>
      <c r="K28" s="493"/>
      <c r="L28" s="493"/>
      <c r="M28" s="493"/>
      <c r="N28" s="493"/>
      <c r="O28" s="493"/>
      <c r="P28" s="493"/>
      <c r="Q28" s="493"/>
    </row>
    <row r="29" spans="2:17" ht="13.5" thickBot="1">
      <c r="B29" s="269"/>
      <c r="C29" s="496"/>
      <c r="D29" s="497"/>
      <c r="E29" s="498"/>
      <c r="F29" s="498"/>
      <c r="G29" s="498"/>
      <c r="H29" s="493"/>
      <c r="I29" s="493"/>
      <c r="J29" s="493"/>
      <c r="K29" s="493"/>
      <c r="L29" s="493"/>
      <c r="M29" s="493"/>
      <c r="N29" s="493"/>
      <c r="O29" s="493"/>
      <c r="P29" s="493"/>
      <c r="Q29" s="493"/>
    </row>
    <row r="30" spans="2:17" ht="13.5" thickBot="1">
      <c r="B30" s="380" t="s">
        <v>73</v>
      </c>
      <c r="C30" s="1157" t="s">
        <v>263</v>
      </c>
      <c r="D30" s="1158"/>
      <c r="E30" s="1158"/>
      <c r="F30" s="1158"/>
      <c r="G30" s="1159"/>
      <c r="H30" s="1157" t="s">
        <v>264</v>
      </c>
      <c r="I30" s="1158"/>
      <c r="J30" s="1158"/>
      <c r="K30" s="1158"/>
      <c r="L30" s="1158"/>
      <c r="M30" s="1160" t="s">
        <v>265</v>
      </c>
      <c r="N30" s="1161"/>
      <c r="O30" s="1161"/>
      <c r="P30" s="1161"/>
      <c r="Q30" s="1162"/>
    </row>
    <row r="31" spans="2:17">
      <c r="B31" s="380"/>
      <c r="C31" s="499"/>
      <c r="D31" s="1163" t="s">
        <v>266</v>
      </c>
      <c r="E31" s="1164"/>
      <c r="F31" s="500"/>
      <c r="G31" s="501"/>
      <c r="H31" s="499"/>
      <c r="I31" s="1163" t="s">
        <v>266</v>
      </c>
      <c r="J31" s="1164"/>
      <c r="K31" s="500"/>
      <c r="L31" s="502"/>
      <c r="M31" s="503"/>
      <c r="N31" s="1165" t="s">
        <v>266</v>
      </c>
      <c r="O31" s="1165"/>
      <c r="P31" s="504"/>
      <c r="Q31" s="505"/>
    </row>
    <row r="32" spans="2:17">
      <c r="B32" s="215"/>
      <c r="C32" s="499" t="s">
        <v>192</v>
      </c>
      <c r="D32" s="500" t="s">
        <v>219</v>
      </c>
      <c r="E32" s="500" t="s">
        <v>220</v>
      </c>
      <c r="F32" s="500" t="s">
        <v>87</v>
      </c>
      <c r="G32" s="501" t="s">
        <v>267</v>
      </c>
      <c r="H32" s="499" t="s">
        <v>192</v>
      </c>
      <c r="I32" s="500" t="s">
        <v>219</v>
      </c>
      <c r="J32" s="500" t="s">
        <v>220</v>
      </c>
      <c r="K32" s="500" t="s">
        <v>87</v>
      </c>
      <c r="L32" s="502" t="s">
        <v>267</v>
      </c>
      <c r="M32" s="506" t="s">
        <v>192</v>
      </c>
      <c r="N32" s="500" t="s">
        <v>219</v>
      </c>
      <c r="O32" s="500" t="s">
        <v>220</v>
      </c>
      <c r="P32" s="500" t="s">
        <v>87</v>
      </c>
      <c r="Q32" s="507" t="s">
        <v>268</v>
      </c>
    </row>
    <row r="33" spans="2:17">
      <c r="B33" s="347" t="s">
        <v>232</v>
      </c>
      <c r="C33" s="469">
        <v>0</v>
      </c>
      <c r="D33" s="469">
        <v>0</v>
      </c>
      <c r="E33" s="469">
        <v>0</v>
      </c>
      <c r="F33" s="469">
        <v>0</v>
      </c>
      <c r="G33" s="470">
        <f t="shared" ref="G33:G38" si="6">SUM(C33:F33)</f>
        <v>0</v>
      </c>
      <c r="H33" s="469">
        <v>0</v>
      </c>
      <c r="I33" s="469">
        <v>0</v>
      </c>
      <c r="J33" s="469">
        <v>0</v>
      </c>
      <c r="K33" s="469">
        <v>0</v>
      </c>
      <c r="L33" s="471">
        <f t="shared" ref="L33:L38" si="7">SUM(H33:K33)</f>
        <v>0</v>
      </c>
      <c r="M33" s="472">
        <f t="shared" ref="M33:P38" si="8">SUM(C33,H33)</f>
        <v>0</v>
      </c>
      <c r="N33" s="470">
        <f t="shared" si="8"/>
        <v>0</v>
      </c>
      <c r="O33" s="470">
        <f t="shared" si="8"/>
        <v>0</v>
      </c>
      <c r="P33" s="470">
        <f t="shared" si="8"/>
        <v>0</v>
      </c>
      <c r="Q33" s="473">
        <f t="shared" ref="Q33:Q38" si="9">SUM(M33:P33)</f>
        <v>0</v>
      </c>
    </row>
    <row r="34" spans="2:17">
      <c r="B34" s="347" t="s">
        <v>233</v>
      </c>
      <c r="C34" s="469">
        <v>0</v>
      </c>
      <c r="D34" s="469">
        <v>0</v>
      </c>
      <c r="E34" s="469">
        <v>0</v>
      </c>
      <c r="F34" s="469">
        <v>0</v>
      </c>
      <c r="G34" s="470">
        <f t="shared" si="6"/>
        <v>0</v>
      </c>
      <c r="H34" s="469">
        <v>0</v>
      </c>
      <c r="I34" s="469">
        <v>0</v>
      </c>
      <c r="J34" s="469">
        <v>0</v>
      </c>
      <c r="K34" s="469">
        <v>0</v>
      </c>
      <c r="L34" s="471">
        <f t="shared" si="7"/>
        <v>0</v>
      </c>
      <c r="M34" s="472">
        <f t="shared" si="8"/>
        <v>0</v>
      </c>
      <c r="N34" s="470">
        <f t="shared" si="8"/>
        <v>0</v>
      </c>
      <c r="O34" s="470">
        <f t="shared" si="8"/>
        <v>0</v>
      </c>
      <c r="P34" s="470">
        <f t="shared" si="8"/>
        <v>0</v>
      </c>
      <c r="Q34" s="473">
        <f t="shared" si="9"/>
        <v>0</v>
      </c>
    </row>
    <row r="35" spans="2:17">
      <c r="B35" s="347" t="s">
        <v>234</v>
      </c>
      <c r="C35" s="469">
        <v>0</v>
      </c>
      <c r="D35" s="469">
        <v>0</v>
      </c>
      <c r="E35" s="469">
        <v>0</v>
      </c>
      <c r="F35" s="469">
        <v>0</v>
      </c>
      <c r="G35" s="470">
        <f t="shared" si="6"/>
        <v>0</v>
      </c>
      <c r="H35" s="469">
        <v>0</v>
      </c>
      <c r="I35" s="469">
        <v>0</v>
      </c>
      <c r="J35" s="469">
        <v>0</v>
      </c>
      <c r="K35" s="469">
        <v>0</v>
      </c>
      <c r="L35" s="471">
        <f t="shared" si="7"/>
        <v>0</v>
      </c>
      <c r="M35" s="472">
        <f t="shared" si="8"/>
        <v>0</v>
      </c>
      <c r="N35" s="470">
        <f t="shared" si="8"/>
        <v>0</v>
      </c>
      <c r="O35" s="470">
        <f t="shared" si="8"/>
        <v>0</v>
      </c>
      <c r="P35" s="470">
        <f t="shared" si="8"/>
        <v>0</v>
      </c>
      <c r="Q35" s="473">
        <f t="shared" si="9"/>
        <v>0</v>
      </c>
    </row>
    <row r="36" spans="2:17">
      <c r="B36" s="347" t="s">
        <v>235</v>
      </c>
      <c r="C36" s="469">
        <v>0</v>
      </c>
      <c r="D36" s="469">
        <v>0</v>
      </c>
      <c r="E36" s="469">
        <v>0</v>
      </c>
      <c r="F36" s="469">
        <v>0</v>
      </c>
      <c r="G36" s="470">
        <f t="shared" si="6"/>
        <v>0</v>
      </c>
      <c r="H36" s="469">
        <v>0</v>
      </c>
      <c r="I36" s="469">
        <v>0</v>
      </c>
      <c r="J36" s="469">
        <v>0</v>
      </c>
      <c r="K36" s="469">
        <v>0</v>
      </c>
      <c r="L36" s="471">
        <f t="shared" si="7"/>
        <v>0</v>
      </c>
      <c r="M36" s="472">
        <f t="shared" si="8"/>
        <v>0</v>
      </c>
      <c r="N36" s="470">
        <f t="shared" si="8"/>
        <v>0</v>
      </c>
      <c r="O36" s="470">
        <f t="shared" si="8"/>
        <v>0</v>
      </c>
      <c r="P36" s="470">
        <f t="shared" si="8"/>
        <v>0</v>
      </c>
      <c r="Q36" s="473">
        <f t="shared" si="9"/>
        <v>0</v>
      </c>
    </row>
    <row r="37" spans="2:17">
      <c r="B37" s="347" t="s">
        <v>236</v>
      </c>
      <c r="C37" s="469">
        <v>0</v>
      </c>
      <c r="D37" s="469">
        <v>0</v>
      </c>
      <c r="E37" s="469">
        <v>0</v>
      </c>
      <c r="F37" s="469">
        <v>0</v>
      </c>
      <c r="G37" s="470">
        <f t="shared" si="6"/>
        <v>0</v>
      </c>
      <c r="H37" s="469">
        <v>0</v>
      </c>
      <c r="I37" s="469">
        <v>0</v>
      </c>
      <c r="J37" s="469">
        <v>0</v>
      </c>
      <c r="K37" s="469">
        <v>0</v>
      </c>
      <c r="L37" s="471">
        <f t="shared" si="7"/>
        <v>0</v>
      </c>
      <c r="M37" s="472">
        <f t="shared" si="8"/>
        <v>0</v>
      </c>
      <c r="N37" s="470">
        <f t="shared" si="8"/>
        <v>0</v>
      </c>
      <c r="O37" s="470">
        <f t="shared" si="8"/>
        <v>0</v>
      </c>
      <c r="P37" s="470">
        <f t="shared" si="8"/>
        <v>0</v>
      </c>
      <c r="Q37" s="473">
        <f t="shared" si="9"/>
        <v>0</v>
      </c>
    </row>
    <row r="38" spans="2:17">
      <c r="B38" s="347" t="s">
        <v>237</v>
      </c>
      <c r="C38" s="469">
        <v>0</v>
      </c>
      <c r="D38" s="469">
        <v>0</v>
      </c>
      <c r="E38" s="469">
        <v>0</v>
      </c>
      <c r="F38" s="469">
        <v>0</v>
      </c>
      <c r="G38" s="470">
        <f t="shared" si="6"/>
        <v>0</v>
      </c>
      <c r="H38" s="469">
        <v>0</v>
      </c>
      <c r="I38" s="469">
        <v>0</v>
      </c>
      <c r="J38" s="469">
        <v>0</v>
      </c>
      <c r="K38" s="469">
        <v>0</v>
      </c>
      <c r="L38" s="471">
        <f t="shared" si="7"/>
        <v>0</v>
      </c>
      <c r="M38" s="472">
        <f t="shared" si="8"/>
        <v>0</v>
      </c>
      <c r="N38" s="470">
        <f t="shared" si="8"/>
        <v>0</v>
      </c>
      <c r="O38" s="470">
        <f t="shared" si="8"/>
        <v>0</v>
      </c>
      <c r="P38" s="470">
        <f t="shared" si="8"/>
        <v>0</v>
      </c>
      <c r="Q38" s="473">
        <f t="shared" si="9"/>
        <v>0</v>
      </c>
    </row>
    <row r="39" spans="2:17">
      <c r="B39" s="346"/>
      <c r="C39" s="508"/>
      <c r="D39" s="508"/>
      <c r="E39" s="508"/>
      <c r="F39" s="508"/>
      <c r="G39" s="508"/>
      <c r="H39" s="508"/>
      <c r="I39" s="508"/>
      <c r="J39" s="508"/>
      <c r="K39" s="508"/>
      <c r="L39" s="509"/>
      <c r="M39" s="510"/>
      <c r="N39" s="508"/>
      <c r="O39" s="508"/>
      <c r="P39" s="508"/>
      <c r="Q39" s="511"/>
    </row>
    <row r="40" spans="2:17" ht="13.5" thickBot="1">
      <c r="B40" s="363" t="s">
        <v>238</v>
      </c>
      <c r="C40" s="470">
        <f>SUM(C33:C38)</f>
        <v>0</v>
      </c>
      <c r="D40" s="470">
        <f>SUM(D33:D38)</f>
        <v>0</v>
      </c>
      <c r="E40" s="470">
        <f>SUM(E33:E38)</f>
        <v>0</v>
      </c>
      <c r="F40" s="470">
        <f>SUM(F33:F38)</f>
        <v>0</v>
      </c>
      <c r="G40" s="470">
        <f>SUM(C40:F40)</f>
        <v>0</v>
      </c>
      <c r="H40" s="470">
        <f>SUM(H33:H38)</f>
        <v>0</v>
      </c>
      <c r="I40" s="470">
        <f>SUM(I33:I38)</f>
        <v>0</v>
      </c>
      <c r="J40" s="470">
        <f>SUM(J33:J38)</f>
        <v>0</v>
      </c>
      <c r="K40" s="470">
        <f>SUM(K33:K38)</f>
        <v>0</v>
      </c>
      <c r="L40" s="471">
        <f>SUM(H40:K40)</f>
        <v>0</v>
      </c>
      <c r="M40" s="512">
        <f>SUM(M33:M38)</f>
        <v>0</v>
      </c>
      <c r="N40" s="513">
        <f>SUM(N33:N38)</f>
        <v>0</v>
      </c>
      <c r="O40" s="513">
        <f>SUM(O33:O38)</f>
        <v>0</v>
      </c>
      <c r="P40" s="513">
        <f>SUM(P33:P38)</f>
        <v>0</v>
      </c>
      <c r="Q40" s="514">
        <f>SUM(M40:P40)</f>
        <v>0</v>
      </c>
    </row>
    <row r="41" spans="2:17">
      <c r="B41" s="303"/>
      <c r="C41" s="492"/>
      <c r="D41" s="492"/>
      <c r="E41" s="493"/>
      <c r="F41" s="493"/>
      <c r="G41" s="493"/>
      <c r="H41" s="493"/>
      <c r="I41" s="493"/>
      <c r="J41" s="493"/>
      <c r="K41" s="493"/>
      <c r="L41" s="493"/>
      <c r="M41" s="493"/>
      <c r="N41" s="493"/>
      <c r="O41" s="493"/>
      <c r="P41" s="493"/>
      <c r="Q41" s="493"/>
    </row>
    <row r="42" spans="2:17" ht="15.75">
      <c r="B42" s="345" t="s">
        <v>239</v>
      </c>
      <c r="C42" s="492"/>
      <c r="D42" s="492"/>
      <c r="E42" s="493"/>
      <c r="F42" s="493"/>
      <c r="G42" s="493"/>
      <c r="H42" s="493"/>
      <c r="I42" s="493"/>
      <c r="J42" s="493"/>
      <c r="K42" s="493"/>
      <c r="L42" s="493"/>
      <c r="M42" s="493"/>
      <c r="N42" s="493"/>
      <c r="O42" s="493"/>
      <c r="P42" s="493"/>
      <c r="Q42" s="493"/>
    </row>
    <row r="43" spans="2:17" ht="13.5" thickBot="1">
      <c r="B43" s="269"/>
      <c r="C43" s="496"/>
      <c r="D43" s="497"/>
      <c r="E43" s="498"/>
      <c r="F43" s="498"/>
      <c r="G43" s="498"/>
      <c r="H43" s="493"/>
      <c r="I43" s="493"/>
      <c r="J43" s="493"/>
      <c r="K43" s="493"/>
      <c r="L43" s="493"/>
      <c r="M43" s="493"/>
      <c r="N43" s="493"/>
      <c r="O43" s="493"/>
      <c r="P43" s="493"/>
      <c r="Q43" s="493"/>
    </row>
    <row r="44" spans="2:17" ht="13.5" thickBot="1">
      <c r="B44" s="380" t="s">
        <v>73</v>
      </c>
      <c r="C44" s="1157" t="s">
        <v>263</v>
      </c>
      <c r="D44" s="1158"/>
      <c r="E44" s="1158"/>
      <c r="F44" s="1158"/>
      <c r="G44" s="1159"/>
      <c r="H44" s="1157" t="s">
        <v>264</v>
      </c>
      <c r="I44" s="1158"/>
      <c r="J44" s="1158"/>
      <c r="K44" s="1158"/>
      <c r="L44" s="1158"/>
      <c r="M44" s="1160" t="s">
        <v>265</v>
      </c>
      <c r="N44" s="1161"/>
      <c r="O44" s="1161"/>
      <c r="P44" s="1161"/>
      <c r="Q44" s="1162"/>
    </row>
    <row r="45" spans="2:17">
      <c r="B45" s="380"/>
      <c r="C45" s="499"/>
      <c r="D45" s="1163" t="s">
        <v>266</v>
      </c>
      <c r="E45" s="1164"/>
      <c r="F45" s="500"/>
      <c r="G45" s="501"/>
      <c r="H45" s="499"/>
      <c r="I45" s="1163" t="s">
        <v>266</v>
      </c>
      <c r="J45" s="1164"/>
      <c r="K45" s="500"/>
      <c r="L45" s="502"/>
      <c r="M45" s="503"/>
      <c r="N45" s="1165" t="s">
        <v>266</v>
      </c>
      <c r="O45" s="1165"/>
      <c r="P45" s="504"/>
      <c r="Q45" s="505"/>
    </row>
    <row r="46" spans="2:17">
      <c r="B46" s="215"/>
      <c r="C46" s="499" t="s">
        <v>192</v>
      </c>
      <c r="D46" s="500" t="s">
        <v>219</v>
      </c>
      <c r="E46" s="500" t="s">
        <v>220</v>
      </c>
      <c r="F46" s="500" t="s">
        <v>87</v>
      </c>
      <c r="G46" s="501" t="s">
        <v>267</v>
      </c>
      <c r="H46" s="499" t="s">
        <v>192</v>
      </c>
      <c r="I46" s="500" t="s">
        <v>219</v>
      </c>
      <c r="J46" s="500" t="s">
        <v>220</v>
      </c>
      <c r="K46" s="500" t="s">
        <v>87</v>
      </c>
      <c r="L46" s="502" t="s">
        <v>267</v>
      </c>
      <c r="M46" s="515" t="s">
        <v>192</v>
      </c>
      <c r="N46" s="516" t="s">
        <v>219</v>
      </c>
      <c r="O46" s="516" t="s">
        <v>220</v>
      </c>
      <c r="P46" s="516" t="s">
        <v>87</v>
      </c>
      <c r="Q46" s="517" t="s">
        <v>268</v>
      </c>
    </row>
    <row r="47" spans="2:17">
      <c r="B47" s="361" t="s">
        <v>240</v>
      </c>
      <c r="C47" s="469">
        <v>0</v>
      </c>
      <c r="D47" s="469">
        <v>0</v>
      </c>
      <c r="E47" s="469">
        <v>0</v>
      </c>
      <c r="F47" s="469">
        <v>0</v>
      </c>
      <c r="G47" s="470">
        <f>SUM(C47:F47)</f>
        <v>0</v>
      </c>
      <c r="H47" s="469">
        <v>0</v>
      </c>
      <c r="I47" s="469">
        <v>0</v>
      </c>
      <c r="J47" s="469">
        <v>0</v>
      </c>
      <c r="K47" s="469">
        <v>0</v>
      </c>
      <c r="L47" s="471">
        <f>SUM(H47:K47)</f>
        <v>0</v>
      </c>
      <c r="M47" s="472">
        <f>SUM(C47,H47)</f>
        <v>0</v>
      </c>
      <c r="N47" s="470">
        <f t="shared" ref="N47:P48" si="10">SUM(D47,I47)</f>
        <v>0</v>
      </c>
      <c r="O47" s="470">
        <f t="shared" si="10"/>
        <v>0</v>
      </c>
      <c r="P47" s="470">
        <f t="shared" si="10"/>
        <v>0</v>
      </c>
      <c r="Q47" s="473">
        <f>SUM(M47:P47)</f>
        <v>0</v>
      </c>
    </row>
    <row r="48" spans="2:17" ht="12.75" customHeight="1">
      <c r="B48" s="361" t="s">
        <v>241</v>
      </c>
      <c r="C48" s="469">
        <v>0</v>
      </c>
      <c r="D48" s="469">
        <v>0</v>
      </c>
      <c r="E48" s="469">
        <v>0</v>
      </c>
      <c r="F48" s="469">
        <v>0</v>
      </c>
      <c r="G48" s="470">
        <f>SUM(C48:F48)</f>
        <v>0</v>
      </c>
      <c r="H48" s="469">
        <v>0</v>
      </c>
      <c r="I48" s="469">
        <v>0</v>
      </c>
      <c r="J48" s="469">
        <v>0</v>
      </c>
      <c r="K48" s="469">
        <v>0</v>
      </c>
      <c r="L48" s="471">
        <f>SUM(H48:K48)</f>
        <v>0</v>
      </c>
      <c r="M48" s="472">
        <f>SUM(C48,H48)</f>
        <v>0</v>
      </c>
      <c r="N48" s="470">
        <f t="shared" si="10"/>
        <v>0</v>
      </c>
      <c r="O48" s="470">
        <f t="shared" si="10"/>
        <v>0</v>
      </c>
      <c r="P48" s="470">
        <f t="shared" si="10"/>
        <v>0</v>
      </c>
      <c r="Q48" s="473">
        <f>SUM(M48:P48)</f>
        <v>0</v>
      </c>
    </row>
    <row r="49" spans="2:17">
      <c r="B49" s="361"/>
      <c r="C49" s="508"/>
      <c r="D49" s="508"/>
      <c r="E49" s="508"/>
      <c r="F49" s="508"/>
      <c r="G49" s="508"/>
      <c r="H49" s="508"/>
      <c r="I49" s="508"/>
      <c r="J49" s="508"/>
      <c r="K49" s="508"/>
      <c r="L49" s="509"/>
      <c r="M49" s="518"/>
      <c r="N49" s="519"/>
      <c r="O49" s="519"/>
      <c r="P49" s="519"/>
      <c r="Q49" s="520"/>
    </row>
    <row r="50" spans="2:17" ht="13.5" thickBot="1">
      <c r="B50" s="363" t="s">
        <v>242</v>
      </c>
      <c r="C50" s="470">
        <f>SUM(C47:C48)</f>
        <v>0</v>
      </c>
      <c r="D50" s="470">
        <f>SUM(D47:D48)</f>
        <v>0</v>
      </c>
      <c r="E50" s="470">
        <f>SUM(E47:E48)</f>
        <v>0</v>
      </c>
      <c r="F50" s="470">
        <f>SUM(F47:F48)</f>
        <v>0</v>
      </c>
      <c r="G50" s="470">
        <f>SUM(C50:F50)</f>
        <v>0</v>
      </c>
      <c r="H50" s="470">
        <f>SUM(H47:H48)</f>
        <v>0</v>
      </c>
      <c r="I50" s="470">
        <f>SUM(I47:I48)</f>
        <v>0</v>
      </c>
      <c r="J50" s="470">
        <f>SUM(J47:J48)</f>
        <v>0</v>
      </c>
      <c r="K50" s="470">
        <f>SUM(K47:K48)</f>
        <v>0</v>
      </c>
      <c r="L50" s="471">
        <f>SUM(H50:K50)</f>
        <v>0</v>
      </c>
      <c r="M50" s="512">
        <f>SUM(M47:M48)</f>
        <v>0</v>
      </c>
      <c r="N50" s="513">
        <f>SUM(N47:N48)</f>
        <v>0</v>
      </c>
      <c r="O50" s="513">
        <f>SUM(O47:O48)</f>
        <v>0</v>
      </c>
      <c r="P50" s="513">
        <f>SUM(P47:P48)</f>
        <v>0</v>
      </c>
      <c r="Q50" s="514">
        <f>SUM(M50:P50)</f>
        <v>0</v>
      </c>
    </row>
    <row r="51" spans="2:17">
      <c r="C51" s="493"/>
      <c r="D51" s="493"/>
      <c r="E51" s="493"/>
      <c r="F51" s="493"/>
      <c r="G51" s="493"/>
      <c r="H51" s="493"/>
      <c r="I51" s="493"/>
      <c r="J51" s="493"/>
      <c r="K51" s="493"/>
      <c r="L51" s="493"/>
      <c r="M51" s="493"/>
      <c r="N51" s="493"/>
      <c r="O51" s="493"/>
      <c r="P51" s="493"/>
      <c r="Q51" s="493"/>
    </row>
    <row r="52" spans="2:17" ht="15.75">
      <c r="B52" s="266" t="s">
        <v>243</v>
      </c>
      <c r="C52" s="493"/>
      <c r="D52" s="493"/>
      <c r="E52" s="493"/>
      <c r="F52" s="493"/>
      <c r="G52" s="493"/>
      <c r="H52" s="493"/>
      <c r="I52" s="493"/>
      <c r="J52" s="493"/>
      <c r="K52" s="493"/>
      <c r="L52" s="493"/>
      <c r="M52" s="493"/>
      <c r="N52" s="493"/>
      <c r="O52" s="493"/>
      <c r="P52" s="493"/>
      <c r="Q52" s="493"/>
    </row>
    <row r="53" spans="2:17" ht="16.5" thickBot="1">
      <c r="B53" s="266"/>
      <c r="C53" s="493"/>
      <c r="D53" s="493"/>
      <c r="E53" s="493"/>
      <c r="F53" s="493"/>
      <c r="G53" s="493"/>
      <c r="H53" s="493"/>
      <c r="I53" s="493"/>
      <c r="J53" s="493"/>
      <c r="K53" s="493"/>
      <c r="L53" s="493"/>
      <c r="M53" s="493"/>
      <c r="N53" s="493"/>
      <c r="O53" s="493"/>
      <c r="P53" s="493"/>
      <c r="Q53" s="493"/>
    </row>
    <row r="54" spans="2:17" ht="13.5" thickBot="1">
      <c r="B54" s="380" t="s">
        <v>73</v>
      </c>
      <c r="C54" s="1157" t="s">
        <v>263</v>
      </c>
      <c r="D54" s="1158"/>
      <c r="E54" s="1158"/>
      <c r="F54" s="1158"/>
      <c r="G54" s="1159"/>
      <c r="H54" s="1157" t="s">
        <v>264</v>
      </c>
      <c r="I54" s="1158"/>
      <c r="J54" s="1158"/>
      <c r="K54" s="1158"/>
      <c r="L54" s="1158"/>
      <c r="M54" s="1160" t="s">
        <v>265</v>
      </c>
      <c r="N54" s="1161"/>
      <c r="O54" s="1161"/>
      <c r="P54" s="1161"/>
      <c r="Q54" s="1162"/>
    </row>
    <row r="55" spans="2:17">
      <c r="B55" s="380"/>
      <c r="C55" s="499"/>
      <c r="D55" s="1163" t="s">
        <v>266</v>
      </c>
      <c r="E55" s="1164"/>
      <c r="F55" s="500"/>
      <c r="G55" s="501"/>
      <c r="H55" s="499"/>
      <c r="I55" s="1163" t="s">
        <v>266</v>
      </c>
      <c r="J55" s="1164"/>
      <c r="K55" s="500"/>
      <c r="L55" s="502"/>
      <c r="M55" s="503"/>
      <c r="N55" s="1165" t="s">
        <v>266</v>
      </c>
      <c r="O55" s="1165"/>
      <c r="P55" s="504"/>
      <c r="Q55" s="505"/>
    </row>
    <row r="56" spans="2:17">
      <c r="B56" s="215"/>
      <c r="C56" s="499" t="s">
        <v>192</v>
      </c>
      <c r="D56" s="500" t="s">
        <v>219</v>
      </c>
      <c r="E56" s="500" t="s">
        <v>220</v>
      </c>
      <c r="F56" s="500" t="s">
        <v>87</v>
      </c>
      <c r="G56" s="501" t="s">
        <v>267</v>
      </c>
      <c r="H56" s="499" t="s">
        <v>192</v>
      </c>
      <c r="I56" s="500" t="s">
        <v>219</v>
      </c>
      <c r="J56" s="500" t="s">
        <v>220</v>
      </c>
      <c r="K56" s="500" t="s">
        <v>87</v>
      </c>
      <c r="L56" s="502" t="s">
        <v>267</v>
      </c>
      <c r="M56" s="506" t="s">
        <v>192</v>
      </c>
      <c r="N56" s="500" t="s">
        <v>219</v>
      </c>
      <c r="O56" s="500" t="s">
        <v>220</v>
      </c>
      <c r="P56" s="500" t="s">
        <v>87</v>
      </c>
      <c r="Q56" s="507" t="s">
        <v>268</v>
      </c>
    </row>
    <row r="57" spans="2:17">
      <c r="B57" s="361" t="s">
        <v>244</v>
      </c>
      <c r="C57" s="469">
        <v>0</v>
      </c>
      <c r="D57" s="469">
        <v>0</v>
      </c>
      <c r="E57" s="469">
        <v>0</v>
      </c>
      <c r="F57" s="469">
        <v>0</v>
      </c>
      <c r="G57" s="470">
        <f>SUM(C57:F57)</f>
        <v>0</v>
      </c>
      <c r="H57" s="469">
        <v>0</v>
      </c>
      <c r="I57" s="469">
        <v>0</v>
      </c>
      <c r="J57" s="469">
        <v>0</v>
      </c>
      <c r="K57" s="469">
        <v>0</v>
      </c>
      <c r="L57" s="471">
        <f>SUM(H57:K57)</f>
        <v>0</v>
      </c>
      <c r="M57" s="472">
        <f>SUM(C57,H57)</f>
        <v>0</v>
      </c>
      <c r="N57" s="472">
        <f t="shared" ref="N57:P58" si="11">SUM(D57,I57)</f>
        <v>0</v>
      </c>
      <c r="O57" s="472">
        <f t="shared" si="11"/>
        <v>0</v>
      </c>
      <c r="P57" s="472">
        <f t="shared" si="11"/>
        <v>0</v>
      </c>
      <c r="Q57" s="473">
        <f>SUM(M57:P57)</f>
        <v>0</v>
      </c>
    </row>
    <row r="58" spans="2:17">
      <c r="B58" s="361" t="s">
        <v>245</v>
      </c>
      <c r="C58" s="469">
        <v>0</v>
      </c>
      <c r="D58" s="469">
        <v>0</v>
      </c>
      <c r="E58" s="469">
        <v>0</v>
      </c>
      <c r="F58" s="469">
        <v>0</v>
      </c>
      <c r="G58" s="470">
        <f>SUM(C58:F58)</f>
        <v>0</v>
      </c>
      <c r="H58" s="469">
        <v>0</v>
      </c>
      <c r="I58" s="469">
        <v>0</v>
      </c>
      <c r="J58" s="469">
        <v>0</v>
      </c>
      <c r="K58" s="469">
        <v>0</v>
      </c>
      <c r="L58" s="471">
        <f>SUM(H58:K58)</f>
        <v>0</v>
      </c>
      <c r="M58" s="472">
        <f>SUM(C58,H58)</f>
        <v>0</v>
      </c>
      <c r="N58" s="472">
        <f t="shared" si="11"/>
        <v>0</v>
      </c>
      <c r="O58" s="472">
        <f t="shared" si="11"/>
        <v>0</v>
      </c>
      <c r="P58" s="472">
        <f t="shared" si="11"/>
        <v>0</v>
      </c>
      <c r="Q58" s="473">
        <f>SUM(M58:P58)</f>
        <v>0</v>
      </c>
    </row>
    <row r="59" spans="2:17">
      <c r="B59" s="346"/>
      <c r="C59" s="508"/>
      <c r="D59" s="508"/>
      <c r="E59" s="508"/>
      <c r="F59" s="508"/>
      <c r="G59" s="508"/>
      <c r="H59" s="508"/>
      <c r="I59" s="508"/>
      <c r="J59" s="508"/>
      <c r="K59" s="508"/>
      <c r="L59" s="509"/>
      <c r="M59" s="510"/>
      <c r="N59" s="508"/>
      <c r="O59" s="508"/>
      <c r="P59" s="508"/>
      <c r="Q59" s="511"/>
    </row>
    <row r="60" spans="2:17" ht="13.5" thickBot="1">
      <c r="B60" s="363" t="s">
        <v>270</v>
      </c>
      <c r="C60" s="470">
        <f>SUM(C57:C58)</f>
        <v>0</v>
      </c>
      <c r="D60" s="470">
        <f>SUM(D57:D58)</f>
        <v>0</v>
      </c>
      <c r="E60" s="470">
        <f>SUM(E57:E58)</f>
        <v>0</v>
      </c>
      <c r="F60" s="470">
        <f>SUM(F57:F58)</f>
        <v>0</v>
      </c>
      <c r="G60" s="470">
        <f>SUM(C60:F60)</f>
        <v>0</v>
      </c>
      <c r="H60" s="470">
        <f>SUM(H57:H58)</f>
        <v>0</v>
      </c>
      <c r="I60" s="470">
        <f>SUM(I57:I58)</f>
        <v>0</v>
      </c>
      <c r="J60" s="470">
        <f>SUM(J57:J58)</f>
        <v>0</v>
      </c>
      <c r="K60" s="470">
        <f>SUM(K57:K58)</f>
        <v>0</v>
      </c>
      <c r="L60" s="471">
        <f>SUM(H60:K60)</f>
        <v>0</v>
      </c>
      <c r="M60" s="512">
        <f>SUM(M57:M58)</f>
        <v>0</v>
      </c>
      <c r="N60" s="513">
        <f>SUM(N57:N58)</f>
        <v>0</v>
      </c>
      <c r="O60" s="513">
        <f>SUM(O57:O58)</f>
        <v>0</v>
      </c>
      <c r="P60" s="513">
        <f>SUM(P57:P58)</f>
        <v>0</v>
      </c>
      <c r="Q60" s="514">
        <f>SUM(M60:P60)</f>
        <v>0</v>
      </c>
    </row>
    <row r="61" spans="2:17">
      <c r="C61" s="493"/>
      <c r="D61" s="493"/>
      <c r="E61" s="493"/>
      <c r="F61" s="493"/>
      <c r="G61" s="493"/>
      <c r="H61" s="493"/>
      <c r="I61" s="493"/>
      <c r="J61" s="493"/>
      <c r="K61" s="493"/>
      <c r="L61" s="493"/>
      <c r="M61" s="493"/>
      <c r="N61" s="493"/>
      <c r="O61" s="493"/>
      <c r="P61" s="493"/>
      <c r="Q61" s="493"/>
    </row>
    <row r="62" spans="2:17" ht="15.75">
      <c r="B62" s="266" t="s">
        <v>247</v>
      </c>
      <c r="C62" s="493"/>
      <c r="D62" s="493"/>
      <c r="E62" s="493"/>
      <c r="F62" s="493"/>
      <c r="G62" s="493"/>
      <c r="H62" s="493"/>
      <c r="I62" s="493"/>
      <c r="J62" s="493"/>
      <c r="K62" s="493"/>
      <c r="L62" s="493"/>
      <c r="M62" s="493"/>
      <c r="N62" s="493"/>
      <c r="O62" s="493"/>
      <c r="P62" s="493"/>
      <c r="Q62" s="493"/>
    </row>
    <row r="63" spans="2:17" ht="16.5" thickBot="1">
      <c r="B63" s="266"/>
      <c r="C63" s="493"/>
      <c r="D63" s="493"/>
      <c r="E63" s="493"/>
      <c r="F63" s="493"/>
      <c r="G63" s="493"/>
      <c r="H63" s="493"/>
      <c r="I63" s="493"/>
      <c r="J63" s="493"/>
      <c r="K63" s="493"/>
      <c r="L63" s="493"/>
      <c r="M63" s="493"/>
      <c r="N63" s="493"/>
      <c r="O63" s="493"/>
      <c r="P63" s="493"/>
      <c r="Q63" s="493"/>
    </row>
    <row r="64" spans="2:17" ht="13.5" thickBot="1">
      <c r="B64" s="380" t="s">
        <v>73</v>
      </c>
      <c r="C64" s="1157" t="s">
        <v>263</v>
      </c>
      <c r="D64" s="1158"/>
      <c r="E64" s="1158"/>
      <c r="F64" s="1158"/>
      <c r="G64" s="1159"/>
      <c r="H64" s="1157" t="s">
        <v>264</v>
      </c>
      <c r="I64" s="1158"/>
      <c r="J64" s="1158"/>
      <c r="K64" s="1158"/>
      <c r="L64" s="1158"/>
      <c r="M64" s="1160" t="s">
        <v>265</v>
      </c>
      <c r="N64" s="1161"/>
      <c r="O64" s="1161"/>
      <c r="P64" s="1161"/>
      <c r="Q64" s="1162"/>
    </row>
    <row r="65" spans="2:17">
      <c r="B65" s="380"/>
      <c r="C65" s="499"/>
      <c r="D65" s="1163" t="s">
        <v>266</v>
      </c>
      <c r="E65" s="1164"/>
      <c r="F65" s="500"/>
      <c r="G65" s="501"/>
      <c r="H65" s="499"/>
      <c r="I65" s="1163" t="s">
        <v>266</v>
      </c>
      <c r="J65" s="1164"/>
      <c r="K65" s="500"/>
      <c r="L65" s="502"/>
      <c r="M65" s="503"/>
      <c r="N65" s="1165" t="s">
        <v>266</v>
      </c>
      <c r="O65" s="1165"/>
      <c r="P65" s="504"/>
      <c r="Q65" s="505"/>
    </row>
    <row r="66" spans="2:17">
      <c r="B66" s="215"/>
      <c r="C66" s="499" t="s">
        <v>192</v>
      </c>
      <c r="D66" s="500" t="s">
        <v>219</v>
      </c>
      <c r="E66" s="500" t="s">
        <v>220</v>
      </c>
      <c r="F66" s="500" t="s">
        <v>87</v>
      </c>
      <c r="G66" s="501" t="s">
        <v>267</v>
      </c>
      <c r="H66" s="499" t="s">
        <v>192</v>
      </c>
      <c r="I66" s="500" t="s">
        <v>219</v>
      </c>
      <c r="J66" s="500" t="s">
        <v>220</v>
      </c>
      <c r="K66" s="500" t="s">
        <v>87</v>
      </c>
      <c r="L66" s="502" t="s">
        <v>267</v>
      </c>
      <c r="M66" s="506" t="s">
        <v>192</v>
      </c>
      <c r="N66" s="500" t="s">
        <v>219</v>
      </c>
      <c r="O66" s="500" t="s">
        <v>220</v>
      </c>
      <c r="P66" s="500" t="s">
        <v>87</v>
      </c>
      <c r="Q66" s="507" t="s">
        <v>268</v>
      </c>
    </row>
    <row r="67" spans="2:17">
      <c r="B67" s="361" t="s">
        <v>200</v>
      </c>
      <c r="C67" s="469">
        <v>0</v>
      </c>
      <c r="D67" s="469">
        <v>0</v>
      </c>
      <c r="E67" s="469">
        <v>0</v>
      </c>
      <c r="F67" s="469">
        <v>0</v>
      </c>
      <c r="G67" s="470">
        <v>0</v>
      </c>
      <c r="H67" s="469">
        <v>0</v>
      </c>
      <c r="I67" s="469"/>
      <c r="J67" s="469">
        <v>0</v>
      </c>
      <c r="K67" s="469">
        <v>0</v>
      </c>
      <c r="L67" s="471">
        <f>SUM(H67:K67)</f>
        <v>0</v>
      </c>
      <c r="M67" s="472">
        <f>SUM(C67,H67)</f>
        <v>0</v>
      </c>
      <c r="N67" s="470">
        <f>SUM(D67,I67)</f>
        <v>0</v>
      </c>
      <c r="O67" s="470">
        <f>SUM(E67,J67)</f>
        <v>0</v>
      </c>
      <c r="P67" s="470">
        <f>SUM(F67,K67)</f>
        <v>0</v>
      </c>
      <c r="Q67" s="473">
        <f>SUM(M67:P67)</f>
        <v>0</v>
      </c>
    </row>
    <row r="68" spans="2:17">
      <c r="B68" s="346"/>
      <c r="C68" s="508"/>
      <c r="D68" s="508"/>
      <c r="E68" s="508"/>
      <c r="F68" s="508"/>
      <c r="G68" s="508"/>
      <c r="H68" s="508"/>
      <c r="I68" s="508"/>
      <c r="J68" s="508"/>
      <c r="K68" s="508"/>
      <c r="L68" s="509"/>
      <c r="M68" s="510"/>
      <c r="N68" s="508"/>
      <c r="O68" s="508"/>
      <c r="P68" s="508"/>
      <c r="Q68" s="511"/>
    </row>
    <row r="69" spans="2:17" ht="13.5" thickBot="1">
      <c r="B69" s="363" t="s">
        <v>248</v>
      </c>
      <c r="C69" s="470">
        <f>C67</f>
        <v>0</v>
      </c>
      <c r="D69" s="470">
        <f>D67</f>
        <v>0</v>
      </c>
      <c r="E69" s="470">
        <f>E67</f>
        <v>0</v>
      </c>
      <c r="F69" s="470">
        <f>F67</f>
        <v>0</v>
      </c>
      <c r="G69" s="470">
        <f>SUM(C69:F69)</f>
        <v>0</v>
      </c>
      <c r="H69" s="470">
        <f>H67</f>
        <v>0</v>
      </c>
      <c r="I69" s="470">
        <f>I67</f>
        <v>0</v>
      </c>
      <c r="J69" s="470">
        <f>J67</f>
        <v>0</v>
      </c>
      <c r="K69" s="470">
        <f>K67</f>
        <v>0</v>
      </c>
      <c r="L69" s="471">
        <f>SUM(H69:K69)</f>
        <v>0</v>
      </c>
      <c r="M69" s="512">
        <f>M67</f>
        <v>0</v>
      </c>
      <c r="N69" s="513">
        <f>N67</f>
        <v>0</v>
      </c>
      <c r="O69" s="513">
        <f>O67</f>
        <v>0</v>
      </c>
      <c r="P69" s="513">
        <f>P67</f>
        <v>0</v>
      </c>
      <c r="Q69" s="514">
        <f>SUM(M69:P69)</f>
        <v>0</v>
      </c>
    </row>
    <row r="70" spans="2:17">
      <c r="C70" s="493"/>
      <c r="D70" s="493"/>
      <c r="E70" s="493"/>
      <c r="F70" s="493"/>
      <c r="G70" s="493"/>
      <c r="H70" s="493"/>
      <c r="I70" s="493"/>
      <c r="J70" s="493"/>
      <c r="K70" s="493"/>
      <c r="L70" s="493"/>
      <c r="M70" s="493"/>
      <c r="N70" s="493"/>
      <c r="O70" s="493"/>
      <c r="P70" s="493"/>
      <c r="Q70" s="493"/>
    </row>
    <row r="71" spans="2:17" ht="15.75">
      <c r="B71" s="266" t="s">
        <v>249</v>
      </c>
      <c r="C71" s="493"/>
      <c r="D71" s="493"/>
      <c r="E71" s="493"/>
      <c r="F71" s="493"/>
      <c r="G71" s="493"/>
      <c r="H71" s="493"/>
      <c r="I71" s="493"/>
      <c r="J71" s="493"/>
      <c r="K71" s="493"/>
      <c r="L71" s="493"/>
      <c r="M71" s="493"/>
      <c r="N71" s="493"/>
      <c r="O71" s="493"/>
      <c r="P71" s="493"/>
      <c r="Q71" s="493"/>
    </row>
    <row r="72" spans="2:17" ht="13.5" thickBot="1">
      <c r="B72" s="366"/>
      <c r="C72" s="493"/>
      <c r="D72" s="493"/>
      <c r="E72" s="493"/>
      <c r="F72" s="493"/>
      <c r="G72" s="493"/>
      <c r="H72" s="493"/>
      <c r="I72" s="493"/>
      <c r="J72" s="493"/>
      <c r="K72" s="493"/>
      <c r="L72" s="493"/>
      <c r="M72" s="493"/>
      <c r="N72" s="493"/>
      <c r="O72" s="493"/>
      <c r="P72" s="493"/>
      <c r="Q72" s="493"/>
    </row>
    <row r="73" spans="2:17" ht="13.5" thickBot="1">
      <c r="B73" s="380" t="s">
        <v>73</v>
      </c>
      <c r="C73" s="1157" t="s">
        <v>263</v>
      </c>
      <c r="D73" s="1158"/>
      <c r="E73" s="1158"/>
      <c r="F73" s="1158"/>
      <c r="G73" s="1159"/>
      <c r="H73" s="1157" t="s">
        <v>264</v>
      </c>
      <c r="I73" s="1158"/>
      <c r="J73" s="1158"/>
      <c r="K73" s="1158"/>
      <c r="L73" s="1158"/>
      <c r="M73" s="1160" t="s">
        <v>265</v>
      </c>
      <c r="N73" s="1161"/>
      <c r="O73" s="1161"/>
      <c r="P73" s="1161"/>
      <c r="Q73" s="1162"/>
    </row>
    <row r="74" spans="2:17">
      <c r="B74" s="380"/>
      <c r="C74" s="499"/>
      <c r="D74" s="1163" t="s">
        <v>266</v>
      </c>
      <c r="E74" s="1164"/>
      <c r="F74" s="500"/>
      <c r="G74" s="501"/>
      <c r="H74" s="499"/>
      <c r="I74" s="1163" t="s">
        <v>266</v>
      </c>
      <c r="J74" s="1164"/>
      <c r="K74" s="500"/>
      <c r="L74" s="502"/>
      <c r="M74" s="503"/>
      <c r="N74" s="1165" t="s">
        <v>266</v>
      </c>
      <c r="O74" s="1165"/>
      <c r="P74" s="504"/>
      <c r="Q74" s="505"/>
    </row>
    <row r="75" spans="2:17" ht="13.5" thickBot="1">
      <c r="B75" s="215"/>
      <c r="C75" s="499" t="s">
        <v>192</v>
      </c>
      <c r="D75" s="500" t="s">
        <v>219</v>
      </c>
      <c r="E75" s="500" t="s">
        <v>220</v>
      </c>
      <c r="F75" s="500" t="s">
        <v>87</v>
      </c>
      <c r="G75" s="501" t="s">
        <v>267</v>
      </c>
      <c r="H75" s="499" t="s">
        <v>192</v>
      </c>
      <c r="I75" s="500" t="s">
        <v>219</v>
      </c>
      <c r="J75" s="500" t="s">
        <v>220</v>
      </c>
      <c r="K75" s="500" t="s">
        <v>87</v>
      </c>
      <c r="L75" s="502" t="s">
        <v>267</v>
      </c>
      <c r="M75" s="515" t="s">
        <v>192</v>
      </c>
      <c r="N75" s="516" t="s">
        <v>219</v>
      </c>
      <c r="O75" s="516" t="s">
        <v>220</v>
      </c>
      <c r="P75" s="516" t="s">
        <v>87</v>
      </c>
      <c r="Q75" s="517" t="s">
        <v>268</v>
      </c>
    </row>
    <row r="76" spans="2:17" ht="17.25" customHeight="1">
      <c r="B76" s="361" t="s">
        <v>250</v>
      </c>
      <c r="C76" s="469">
        <v>0</v>
      </c>
      <c r="D76" s="469">
        <v>0</v>
      </c>
      <c r="E76" s="469">
        <v>0</v>
      </c>
      <c r="F76" s="469">
        <v>0</v>
      </c>
      <c r="G76" s="470">
        <v>0</v>
      </c>
      <c r="H76" s="469">
        <v>0</v>
      </c>
      <c r="I76" s="469"/>
      <c r="J76" s="469">
        <v>0</v>
      </c>
      <c r="K76" s="469">
        <v>0</v>
      </c>
      <c r="L76" s="471">
        <f>SUM(H76:K76)</f>
        <v>0</v>
      </c>
      <c r="M76" s="472">
        <f>SUM(C76,H76)</f>
        <v>0</v>
      </c>
      <c r="N76" s="470">
        <f>SUM(D76,I76)</f>
        <v>0</v>
      </c>
      <c r="O76" s="470">
        <f>SUM(E76,J76)</f>
        <v>0</v>
      </c>
      <c r="P76" s="470">
        <f>SUM(F76,K76)</f>
        <v>0</v>
      </c>
      <c r="Q76" s="521">
        <f>SUM(M76:P76)</f>
        <v>0</v>
      </c>
    </row>
    <row r="77" spans="2:17">
      <c r="B77" s="361"/>
      <c r="C77" s="508"/>
      <c r="D77" s="508"/>
      <c r="E77" s="508"/>
      <c r="F77" s="508"/>
      <c r="G77" s="508"/>
      <c r="H77" s="508"/>
      <c r="I77" s="508"/>
      <c r="J77" s="508"/>
      <c r="K77" s="508"/>
      <c r="L77" s="509"/>
      <c r="M77" s="510"/>
      <c r="N77" s="508"/>
      <c r="O77" s="508"/>
      <c r="P77" s="508"/>
      <c r="Q77" s="511"/>
    </row>
    <row r="78" spans="2:17" ht="13.5" thickBot="1">
      <c r="B78" s="363" t="s">
        <v>251</v>
      </c>
      <c r="C78" s="470">
        <f>C76</f>
        <v>0</v>
      </c>
      <c r="D78" s="470">
        <f>D76</f>
        <v>0</v>
      </c>
      <c r="E78" s="470">
        <f>E76</f>
        <v>0</v>
      </c>
      <c r="F78" s="470">
        <f>F76</f>
        <v>0</v>
      </c>
      <c r="G78" s="470">
        <f>SUM(C78:F78)</f>
        <v>0</v>
      </c>
      <c r="H78" s="470">
        <f>H76</f>
        <v>0</v>
      </c>
      <c r="I78" s="470">
        <f>I76</f>
        <v>0</v>
      </c>
      <c r="J78" s="470">
        <f>J76</f>
        <v>0</v>
      </c>
      <c r="K78" s="470">
        <f>K76</f>
        <v>0</v>
      </c>
      <c r="L78" s="471">
        <f>SUM(H78:K78)</f>
        <v>0</v>
      </c>
      <c r="M78" s="512">
        <f>M76</f>
        <v>0</v>
      </c>
      <c r="N78" s="513">
        <f>N76</f>
        <v>0</v>
      </c>
      <c r="O78" s="513">
        <f>O76</f>
        <v>0</v>
      </c>
      <c r="P78" s="513">
        <f>P76</f>
        <v>0</v>
      </c>
      <c r="Q78" s="514">
        <f>SUM(M78:P78)</f>
        <v>0</v>
      </c>
    </row>
    <row r="79" spans="2:17">
      <c r="B79" s="303"/>
      <c r="C79" s="492"/>
      <c r="D79" s="492"/>
      <c r="E79" s="493"/>
      <c r="F79" s="493"/>
      <c r="G79" s="493"/>
      <c r="H79" s="493"/>
      <c r="I79" s="493"/>
      <c r="J79" s="493"/>
      <c r="K79" s="493"/>
      <c r="L79" s="493"/>
      <c r="M79" s="493"/>
      <c r="N79" s="493"/>
      <c r="O79" s="493"/>
      <c r="P79" s="493"/>
      <c r="Q79" s="493"/>
    </row>
    <row r="80" spans="2:17" ht="15.75">
      <c r="B80" s="345" t="s">
        <v>252</v>
      </c>
      <c r="C80" s="492"/>
      <c r="D80" s="492"/>
      <c r="E80" s="493"/>
      <c r="F80" s="493"/>
      <c r="G80" s="493"/>
      <c r="H80" s="493"/>
      <c r="I80" s="493"/>
      <c r="J80" s="493"/>
      <c r="K80" s="493"/>
      <c r="L80" s="493"/>
      <c r="M80" s="493"/>
      <c r="N80" s="493"/>
      <c r="O80" s="493"/>
      <c r="P80" s="493"/>
      <c r="Q80" s="493"/>
    </row>
    <row r="81" spans="2:17" ht="13.5" thickBot="1">
      <c r="B81" s="303"/>
      <c r="C81" s="492"/>
      <c r="D81" s="492"/>
      <c r="E81" s="493"/>
      <c r="F81" s="493"/>
      <c r="G81" s="493"/>
      <c r="H81" s="493"/>
      <c r="I81" s="493"/>
      <c r="J81" s="493"/>
      <c r="K81" s="493"/>
      <c r="L81" s="493"/>
      <c r="M81" s="493"/>
      <c r="N81" s="493"/>
      <c r="O81" s="493"/>
      <c r="P81" s="493"/>
      <c r="Q81" s="493"/>
    </row>
    <row r="82" spans="2:17" ht="13.5" thickBot="1">
      <c r="B82" s="380" t="s">
        <v>73</v>
      </c>
      <c r="C82" s="1157" t="s">
        <v>263</v>
      </c>
      <c r="D82" s="1158"/>
      <c r="E82" s="1158"/>
      <c r="F82" s="1158"/>
      <c r="G82" s="1159"/>
      <c r="H82" s="1157" t="s">
        <v>264</v>
      </c>
      <c r="I82" s="1158"/>
      <c r="J82" s="1158"/>
      <c r="K82" s="1158"/>
      <c r="L82" s="1158"/>
      <c r="M82" s="1160" t="s">
        <v>265</v>
      </c>
      <c r="N82" s="1161"/>
      <c r="O82" s="1161"/>
      <c r="P82" s="1161"/>
      <c r="Q82" s="1162"/>
    </row>
    <row r="83" spans="2:17">
      <c r="B83" s="380"/>
      <c r="C83" s="499"/>
      <c r="D83" s="1163" t="s">
        <v>266</v>
      </c>
      <c r="E83" s="1164"/>
      <c r="F83" s="500"/>
      <c r="G83" s="501"/>
      <c r="H83" s="499"/>
      <c r="I83" s="1163" t="s">
        <v>266</v>
      </c>
      <c r="J83" s="1164"/>
      <c r="K83" s="500"/>
      <c r="L83" s="502"/>
      <c r="M83" s="503"/>
      <c r="N83" s="1165" t="s">
        <v>266</v>
      </c>
      <c r="O83" s="1165"/>
      <c r="P83" s="504"/>
      <c r="Q83" s="505"/>
    </row>
    <row r="84" spans="2:17">
      <c r="B84" s="215"/>
      <c r="C84" s="499" t="s">
        <v>192</v>
      </c>
      <c r="D84" s="500" t="s">
        <v>219</v>
      </c>
      <c r="E84" s="500" t="s">
        <v>220</v>
      </c>
      <c r="F84" s="500" t="s">
        <v>87</v>
      </c>
      <c r="G84" s="501" t="s">
        <v>267</v>
      </c>
      <c r="H84" s="499" t="s">
        <v>192</v>
      </c>
      <c r="I84" s="500" t="s">
        <v>219</v>
      </c>
      <c r="J84" s="500" t="s">
        <v>220</v>
      </c>
      <c r="K84" s="500" t="s">
        <v>87</v>
      </c>
      <c r="L84" s="502" t="s">
        <v>267</v>
      </c>
      <c r="M84" s="506" t="s">
        <v>192</v>
      </c>
      <c r="N84" s="500" t="s">
        <v>219</v>
      </c>
      <c r="O84" s="500" t="s">
        <v>220</v>
      </c>
      <c r="P84" s="500" t="s">
        <v>87</v>
      </c>
      <c r="Q84" s="507" t="s">
        <v>268</v>
      </c>
    </row>
    <row r="85" spans="2:17" ht="26.25" thickBot="1">
      <c r="B85" s="363" t="s">
        <v>260</v>
      </c>
      <c r="C85" s="470">
        <f>C26+C40+C50+C60+C69+C78</f>
        <v>0</v>
      </c>
      <c r="D85" s="470">
        <f>D26+D40+D50+D60+D69+D78</f>
        <v>0</v>
      </c>
      <c r="E85" s="470">
        <f>E26+E40+E50+E60+E69+E78</f>
        <v>0</v>
      </c>
      <c r="F85" s="470">
        <f>F26+F40+F50+F60+F69+F78</f>
        <v>0</v>
      </c>
      <c r="G85" s="470">
        <f>SUM(C85:F85)</f>
        <v>0</v>
      </c>
      <c r="H85" s="470">
        <f>H26+H40+H50+H60+H69+H78</f>
        <v>0</v>
      </c>
      <c r="I85" s="470">
        <f>I26+I40+I50+I60+I69+I78</f>
        <v>0</v>
      </c>
      <c r="J85" s="470">
        <f>J26+J40+J50+J60+J69+J78</f>
        <v>0</v>
      </c>
      <c r="K85" s="470">
        <f>K26+K40+K50+K60+K69+K78</f>
        <v>0</v>
      </c>
      <c r="L85" s="471">
        <f>SUM(H85:K85)</f>
        <v>0</v>
      </c>
      <c r="M85" s="512">
        <f>M26+M40+M50+M60+M69+M78</f>
        <v>0</v>
      </c>
      <c r="N85" s="513">
        <f>N26+N40+N50+N60+N69+N78</f>
        <v>0</v>
      </c>
      <c r="O85" s="513">
        <f>O26+O40+O50+O60+O69+O78</f>
        <v>0</v>
      </c>
      <c r="P85" s="513">
        <f>P26+P40+P50+P60+P69+P78</f>
        <v>0</v>
      </c>
      <c r="Q85" s="514">
        <f>SUM(M85:P85)</f>
        <v>0</v>
      </c>
    </row>
    <row r="86" spans="2:17">
      <c r="B86" s="303"/>
      <c r="C86" s="492"/>
      <c r="D86" s="492"/>
      <c r="E86" s="493"/>
      <c r="F86" s="493"/>
      <c r="G86" s="493"/>
      <c r="H86" s="493"/>
      <c r="I86" s="493"/>
      <c r="J86" s="493"/>
      <c r="K86" s="493"/>
      <c r="L86" s="493"/>
      <c r="M86" s="493"/>
      <c r="N86" s="493"/>
      <c r="O86" s="493"/>
      <c r="P86" s="493"/>
      <c r="Q86" s="493"/>
    </row>
    <row r="87" spans="2:17" ht="15.75">
      <c r="B87" s="345" t="s">
        <v>253</v>
      </c>
      <c r="C87" s="492"/>
      <c r="D87" s="492"/>
      <c r="E87" s="493"/>
      <c r="F87" s="493"/>
      <c r="G87" s="493"/>
      <c r="H87" s="493"/>
      <c r="I87" s="493"/>
      <c r="J87" s="493"/>
      <c r="K87" s="493"/>
      <c r="L87" s="493"/>
      <c r="M87" s="493"/>
      <c r="N87" s="493"/>
      <c r="O87" s="493"/>
      <c r="P87" s="493"/>
      <c r="Q87" s="493"/>
    </row>
    <row r="88" spans="2:17">
      <c r="B88" s="303"/>
      <c r="C88" s="492"/>
      <c r="D88" s="492"/>
      <c r="E88" s="493"/>
      <c r="F88" s="493"/>
      <c r="G88" s="493"/>
      <c r="H88" s="493"/>
      <c r="I88" s="493"/>
      <c r="J88" s="493"/>
      <c r="K88" s="493"/>
      <c r="L88" s="493"/>
      <c r="M88" s="493"/>
      <c r="N88" s="493"/>
      <c r="O88" s="493"/>
      <c r="P88" s="493"/>
      <c r="Q88" s="493"/>
    </row>
    <row r="89" spans="2:17">
      <c r="B89" s="380" t="s">
        <v>73</v>
      </c>
      <c r="C89" s="501"/>
      <c r="D89" s="493"/>
      <c r="E89" s="493"/>
      <c r="F89" s="493"/>
      <c r="G89" s="493"/>
      <c r="H89" s="493"/>
      <c r="I89" s="493"/>
      <c r="J89" s="493"/>
      <c r="K89" s="493"/>
      <c r="L89" s="493"/>
      <c r="M89" s="493"/>
      <c r="N89" s="493"/>
      <c r="O89" s="493"/>
      <c r="P89" s="493"/>
      <c r="Q89" s="493"/>
    </row>
    <row r="90" spans="2:17">
      <c r="B90" s="361" t="s">
        <v>254</v>
      </c>
      <c r="C90" s="469">
        <v>0</v>
      </c>
      <c r="D90" s="493"/>
      <c r="E90" s="493"/>
      <c r="F90" s="493"/>
      <c r="G90" s="493"/>
      <c r="H90" s="493"/>
      <c r="I90" s="493"/>
      <c r="J90" s="493"/>
      <c r="K90" s="493"/>
      <c r="L90" s="493"/>
      <c r="M90" s="493"/>
      <c r="N90" s="493"/>
      <c r="O90" s="493"/>
      <c r="P90" s="493"/>
      <c r="Q90" s="493"/>
    </row>
    <row r="91" spans="2:17">
      <c r="B91" s="361" t="s">
        <v>63</v>
      </c>
      <c r="C91" s="469">
        <v>0</v>
      </c>
      <c r="D91" s="493"/>
      <c r="E91" s="493"/>
      <c r="F91" s="493"/>
      <c r="G91" s="493"/>
      <c r="H91" s="493"/>
      <c r="I91" s="493"/>
      <c r="J91" s="493"/>
      <c r="K91" s="493"/>
      <c r="L91" s="493"/>
      <c r="M91" s="493"/>
      <c r="N91" s="493"/>
      <c r="O91" s="493"/>
      <c r="P91" s="493"/>
      <c r="Q91" s="493"/>
    </row>
    <row r="92" spans="2:17">
      <c r="B92" s="361" t="s">
        <v>198</v>
      </c>
      <c r="C92" s="469">
        <v>0</v>
      </c>
      <c r="D92" s="493"/>
      <c r="E92" s="493"/>
      <c r="F92" s="493"/>
      <c r="G92" s="493"/>
      <c r="H92" s="493"/>
      <c r="I92" s="493"/>
      <c r="J92" s="493"/>
      <c r="K92" s="493"/>
      <c r="L92" s="493"/>
      <c r="M92" s="493"/>
      <c r="N92" s="493"/>
      <c r="O92" s="493"/>
      <c r="P92" s="493"/>
      <c r="Q92" s="493"/>
    </row>
    <row r="93" spans="2:17">
      <c r="B93" s="361" t="s">
        <v>255</v>
      </c>
      <c r="C93" s="469">
        <v>0</v>
      </c>
      <c r="D93" s="493"/>
      <c r="E93" s="493"/>
      <c r="F93" s="493"/>
      <c r="G93" s="493"/>
      <c r="H93" s="493"/>
      <c r="I93" s="493"/>
      <c r="J93" s="493"/>
      <c r="K93" s="493"/>
      <c r="L93" s="493"/>
      <c r="M93" s="493"/>
      <c r="N93" s="493"/>
      <c r="O93" s="493"/>
      <c r="P93" s="493"/>
      <c r="Q93" s="493"/>
    </row>
    <row r="94" spans="2:17">
      <c r="B94" s="361" t="s">
        <v>256</v>
      </c>
      <c r="C94" s="469">
        <v>0</v>
      </c>
      <c r="D94" s="493"/>
      <c r="E94" s="493"/>
      <c r="F94" s="493"/>
      <c r="G94" s="493"/>
      <c r="H94" s="493"/>
      <c r="I94" s="493"/>
      <c r="J94" s="493"/>
      <c r="K94" s="493"/>
      <c r="L94" s="493"/>
      <c r="M94" s="493"/>
      <c r="N94" s="493"/>
      <c r="O94" s="493"/>
      <c r="P94" s="493"/>
      <c r="Q94" s="493"/>
    </row>
    <row r="95" spans="2:17">
      <c r="B95" s="361" t="s">
        <v>257</v>
      </c>
      <c r="C95" s="469">
        <v>0</v>
      </c>
      <c r="D95" s="493"/>
      <c r="E95" s="493"/>
      <c r="F95" s="493"/>
      <c r="G95" s="493"/>
      <c r="H95" s="493"/>
      <c r="I95" s="493"/>
      <c r="J95" s="493"/>
      <c r="K95" s="493"/>
      <c r="L95" s="493"/>
      <c r="M95" s="493"/>
      <c r="N95" s="493"/>
      <c r="O95" s="493"/>
      <c r="P95" s="493"/>
      <c r="Q95" s="493"/>
    </row>
    <row r="96" spans="2:17">
      <c r="B96" s="363" t="s">
        <v>258</v>
      </c>
      <c r="C96" s="470">
        <f>SUM(C90:C95)</f>
        <v>0</v>
      </c>
      <c r="D96" s="493"/>
      <c r="E96" s="493"/>
      <c r="F96" s="493"/>
      <c r="G96" s="493"/>
      <c r="H96" s="493"/>
      <c r="I96" s="493"/>
      <c r="J96" s="493"/>
      <c r="K96" s="493"/>
      <c r="L96" s="493"/>
      <c r="M96" s="493"/>
      <c r="N96" s="493"/>
      <c r="O96" s="493"/>
      <c r="P96" s="493"/>
      <c r="Q96" s="493"/>
    </row>
    <row r="97" spans="2:4">
      <c r="B97" s="315"/>
      <c r="C97" s="315"/>
      <c r="D97" s="398"/>
    </row>
    <row r="98" spans="2:4">
      <c r="B98" s="321"/>
      <c r="C98" s="321"/>
      <c r="D98" s="398"/>
    </row>
    <row r="99" spans="2:4">
      <c r="B99" s="321"/>
      <c r="C99" s="321"/>
      <c r="D99" s="398"/>
    </row>
    <row r="100" spans="2:4">
      <c r="B100" s="321"/>
      <c r="C100" s="321"/>
      <c r="D100" s="398"/>
    </row>
    <row r="101" spans="2:4">
      <c r="B101" s="321"/>
      <c r="C101" s="321"/>
      <c r="D101" s="398"/>
    </row>
    <row r="102" spans="2:4" ht="12.75" customHeight="1">
      <c r="B102" s="321"/>
      <c r="C102" s="321"/>
      <c r="D102" s="398"/>
    </row>
    <row r="103" spans="2:4">
      <c r="B103" s="321"/>
      <c r="C103" s="321"/>
      <c r="D103" s="398"/>
    </row>
    <row r="104" spans="2:4">
      <c r="B104" s="321"/>
      <c r="C104" s="321"/>
      <c r="D104" s="398"/>
    </row>
    <row r="105" spans="2:4">
      <c r="B105" s="319"/>
      <c r="C105" s="319"/>
      <c r="D105" s="398"/>
    </row>
    <row r="106" spans="2:4">
      <c r="B106" s="323"/>
      <c r="C106" s="323"/>
      <c r="D106" s="397"/>
    </row>
    <row r="107" spans="2:4">
      <c r="B107" s="325"/>
      <c r="C107" s="325"/>
      <c r="D107" s="397"/>
    </row>
    <row r="108" spans="2:4">
      <c r="B108" s="327"/>
      <c r="C108" s="327"/>
      <c r="D108" s="397"/>
    </row>
    <row r="109" spans="2:4">
      <c r="B109" s="327"/>
      <c r="C109" s="327"/>
      <c r="D109" s="397"/>
    </row>
    <row r="110" spans="2:4">
      <c r="B110" s="327"/>
      <c r="C110" s="327"/>
      <c r="D110" s="397"/>
    </row>
    <row r="111" spans="2:4">
      <c r="B111" s="329"/>
      <c r="C111" s="329"/>
      <c r="D111" s="397"/>
    </row>
    <row r="112" spans="2:4">
      <c r="B112" s="323"/>
      <c r="C112" s="323"/>
      <c r="D112" s="397"/>
    </row>
    <row r="113" spans="2:4" ht="15.75">
      <c r="B113" s="267"/>
      <c r="C113" s="267"/>
      <c r="D113" s="397"/>
    </row>
    <row r="114" spans="2:4" ht="15.75">
      <c r="B114" s="267"/>
      <c r="C114" s="267"/>
      <c r="D114" s="397"/>
    </row>
    <row r="115" spans="2:4">
      <c r="B115" s="310"/>
      <c r="C115" s="310"/>
      <c r="D115" s="397"/>
    </row>
    <row r="116" spans="2:4">
      <c r="B116" s="315"/>
      <c r="C116" s="315"/>
      <c r="D116" s="398"/>
    </row>
    <row r="117" spans="2:4">
      <c r="B117" s="315"/>
      <c r="C117" s="315"/>
      <c r="D117" s="398"/>
    </row>
    <row r="118" spans="2:4">
      <c r="B118" s="315"/>
      <c r="C118" s="315"/>
      <c r="D118" s="398"/>
    </row>
    <row r="119" spans="2:4">
      <c r="B119" s="315"/>
      <c r="C119" s="315"/>
      <c r="D119" s="398"/>
    </row>
    <row r="120" spans="2:4">
      <c r="B120" s="315"/>
      <c r="C120" s="315"/>
      <c r="D120" s="398"/>
    </row>
    <row r="121" spans="2:4">
      <c r="B121" s="315"/>
      <c r="C121" s="315"/>
      <c r="D121" s="398"/>
    </row>
    <row r="122" spans="2:4">
      <c r="B122" s="315"/>
      <c r="C122" s="315"/>
      <c r="D122" s="398"/>
    </row>
    <row r="123" spans="2:4">
      <c r="B123" s="315"/>
      <c r="C123" s="315"/>
      <c r="D123" s="398"/>
    </row>
    <row r="124" spans="2:4">
      <c r="B124" s="315"/>
      <c r="C124" s="315"/>
      <c r="D124" s="398"/>
    </row>
    <row r="125" spans="2:4">
      <c r="B125" s="315"/>
      <c r="C125" s="315"/>
      <c r="D125" s="398"/>
    </row>
    <row r="126" spans="2:4">
      <c r="B126" s="315"/>
      <c r="C126" s="315"/>
      <c r="D126" s="398"/>
    </row>
    <row r="127" spans="2:4">
      <c r="B127" s="315"/>
      <c r="C127" s="315"/>
      <c r="D127" s="397"/>
    </row>
    <row r="128" spans="2:4">
      <c r="B128" s="319"/>
      <c r="C128" s="319"/>
      <c r="D128" s="397"/>
    </row>
    <row r="129" spans="2:4">
      <c r="B129" s="321"/>
      <c r="C129" s="321"/>
      <c r="D129" s="398"/>
    </row>
    <row r="130" spans="2:4">
      <c r="B130" s="321"/>
      <c r="C130" s="321"/>
      <c r="D130" s="398"/>
    </row>
    <row r="131" spans="2:4">
      <c r="B131" s="321"/>
      <c r="C131" s="321"/>
      <c r="D131" s="398"/>
    </row>
    <row r="132" spans="2:4">
      <c r="B132" s="321"/>
      <c r="C132" s="321"/>
      <c r="D132" s="398"/>
    </row>
    <row r="133" spans="2:4">
      <c r="B133" s="321"/>
      <c r="C133" s="321"/>
      <c r="D133" s="398"/>
    </row>
    <row r="134" spans="2:4">
      <c r="B134" s="321"/>
      <c r="C134" s="321"/>
      <c r="D134" s="398"/>
    </row>
    <row r="135" spans="2:4">
      <c r="B135" s="321"/>
      <c r="C135" s="321"/>
      <c r="D135" s="398"/>
    </row>
    <row r="136" spans="2:4">
      <c r="B136" s="319"/>
      <c r="C136" s="319"/>
      <c r="D136" s="398"/>
    </row>
    <row r="137" spans="2:4">
      <c r="B137" s="323"/>
      <c r="C137" s="323"/>
      <c r="D137" s="397"/>
    </row>
    <row r="138" spans="2:4">
      <c r="B138" s="325"/>
      <c r="C138" s="325"/>
      <c r="D138" s="397"/>
    </row>
    <row r="139" spans="2:4">
      <c r="B139" s="327"/>
      <c r="C139" s="327"/>
      <c r="D139" s="397"/>
    </row>
    <row r="140" spans="2:4">
      <c r="B140" s="327"/>
      <c r="C140" s="327"/>
      <c r="D140" s="397"/>
    </row>
    <row r="141" spans="2:4">
      <c r="B141" s="327"/>
      <c r="C141" s="327"/>
      <c r="D141" s="397"/>
    </row>
    <row r="142" spans="2:4">
      <c r="B142" s="329"/>
      <c r="C142" s="329"/>
      <c r="D142" s="397"/>
    </row>
    <row r="143" spans="2:4">
      <c r="B143" s="331"/>
      <c r="C143" s="331"/>
      <c r="D143" s="331"/>
    </row>
    <row r="144" spans="2:4">
      <c r="B144" s="331"/>
      <c r="C144" s="331"/>
      <c r="D144" s="331"/>
    </row>
    <row r="145" spans="2:4">
      <c r="B145" s="331"/>
      <c r="C145" s="331"/>
      <c r="D145" s="331"/>
    </row>
    <row r="146" spans="2:4">
      <c r="B146" s="333"/>
      <c r="C146" s="333"/>
      <c r="D146" s="333"/>
    </row>
  </sheetData>
  <mergeCells count="43">
    <mergeCell ref="C82:G82"/>
    <mergeCell ref="H82:L82"/>
    <mergeCell ref="M82:Q82"/>
    <mergeCell ref="D83:E83"/>
    <mergeCell ref="I83:J83"/>
    <mergeCell ref="N83:O83"/>
    <mergeCell ref="C73:G73"/>
    <mergeCell ref="H73:L73"/>
    <mergeCell ref="M73:Q73"/>
    <mergeCell ref="D74:E74"/>
    <mergeCell ref="I74:J74"/>
    <mergeCell ref="N74:O74"/>
    <mergeCell ref="C64:G64"/>
    <mergeCell ref="H64:L64"/>
    <mergeCell ref="M64:Q64"/>
    <mergeCell ref="D65:E65"/>
    <mergeCell ref="I65:J65"/>
    <mergeCell ref="N65:O65"/>
    <mergeCell ref="C54:G54"/>
    <mergeCell ref="H54:L54"/>
    <mergeCell ref="M54:Q54"/>
    <mergeCell ref="D55:E55"/>
    <mergeCell ref="I55:J55"/>
    <mergeCell ref="N55:O55"/>
    <mergeCell ref="C44:G44"/>
    <mergeCell ref="H44:L44"/>
    <mergeCell ref="M44:Q44"/>
    <mergeCell ref="D45:E45"/>
    <mergeCell ref="I45:J45"/>
    <mergeCell ref="N45:O45"/>
    <mergeCell ref="C30:G30"/>
    <mergeCell ref="H30:L30"/>
    <mergeCell ref="M30:Q30"/>
    <mergeCell ref="D31:E31"/>
    <mergeCell ref="I31:J31"/>
    <mergeCell ref="N31:O31"/>
    <mergeCell ref="B7:G7"/>
    <mergeCell ref="C12:G12"/>
    <mergeCell ref="H12:L12"/>
    <mergeCell ref="M12:Q12"/>
    <mergeCell ref="D13:E13"/>
    <mergeCell ref="I13:J13"/>
    <mergeCell ref="N13:O13"/>
  </mergeCells>
  <pageMargins left="0.23622047244094491" right="0.23622047244094491" top="0.74803149606299213" bottom="0.74803149606299213" header="0.31496062992125984" footer="0.31496062992125984"/>
  <pageSetup paperSize="8" scale="54" orientation="landscape" r:id="rId1"/>
  <rowBreaks count="1" manualBreakCount="1">
    <brk id="89" max="16383" man="1"/>
  </rowBreaks>
  <customProperties>
    <customPr name="layoutContexts" r:id="rId2"/>
    <customPr name="SaveUndoMode" r:id="rId3"/>
  </customProperties>
  <drawing r:id="rId4"/>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149"/>
  <sheetViews>
    <sheetView view="pageBreakPreview" topLeftCell="C40" zoomScale="85" zoomScaleNormal="85" zoomScaleSheetLayoutView="85" workbookViewId="0">
      <selection activeCell="G78" sqref="G78"/>
    </sheetView>
  </sheetViews>
  <sheetFormatPr defaultRowHeight="12.75"/>
  <cols>
    <col min="1" max="1" width="12.7109375" style="254" customWidth="1"/>
    <col min="2" max="2" width="20.42578125" style="254" customWidth="1"/>
    <col min="3" max="3" width="38.85546875" style="254" customWidth="1"/>
    <col min="4" max="4" width="20.7109375" style="254" customWidth="1"/>
    <col min="5" max="14" width="20.7109375" style="258" customWidth="1"/>
    <col min="15" max="15" width="9.140625" style="254"/>
    <col min="16" max="16" width="30.42578125" style="254" bestFit="1" customWidth="1"/>
    <col min="17" max="17" width="9.140625" style="254"/>
    <col min="18" max="18" width="10.42578125" style="254" bestFit="1" customWidth="1"/>
    <col min="19" max="16384" width="9.140625" style="254"/>
  </cols>
  <sheetData>
    <row r="1" spans="1:15" ht="24" customHeight="1">
      <c r="B1" s="83" t="str">
        <f>Cover!C22</f>
        <v>United Energy Distribution Pty Limited</v>
      </c>
      <c r="C1" s="255"/>
      <c r="D1" s="255"/>
      <c r="E1" s="522"/>
      <c r="F1" s="256"/>
      <c r="G1" s="256"/>
      <c r="H1" s="256"/>
      <c r="I1" s="523">
        <v>1.0278766310794782</v>
      </c>
    </row>
    <row r="2" spans="1:15" ht="21.75" customHeight="1">
      <c r="B2" s="83" t="s">
        <v>54</v>
      </c>
      <c r="C2" s="259"/>
      <c r="D2" s="259"/>
      <c r="E2" s="260"/>
      <c r="F2" s="260"/>
      <c r="G2" s="260"/>
      <c r="H2" s="260"/>
      <c r="I2" s="260"/>
      <c r="N2" s="262"/>
      <c r="O2" s="263"/>
    </row>
    <row r="3" spans="1:15" ht="18.75" customHeight="1">
      <c r="B3" s="85" t="str">
        <f>Cover!C26</f>
        <v>CY 2013</v>
      </c>
      <c r="C3" s="265"/>
      <c r="D3" s="265"/>
      <c r="E3" s="261"/>
      <c r="F3" s="261"/>
      <c r="G3" s="261"/>
      <c r="H3" s="261"/>
      <c r="I3" s="261"/>
      <c r="J3" s="336"/>
      <c r="N3" s="262"/>
      <c r="O3" s="263"/>
    </row>
    <row r="4" spans="1:15">
      <c r="J4" s="334"/>
    </row>
    <row r="5" spans="1:15" ht="15.75">
      <c r="A5" s="263"/>
      <c r="B5" s="1171" t="s">
        <v>271</v>
      </c>
      <c r="C5" s="1171"/>
      <c r="D5" s="524"/>
      <c r="E5" s="268"/>
      <c r="F5" s="268"/>
      <c r="G5" s="268"/>
      <c r="H5" s="268"/>
      <c r="I5" s="268"/>
      <c r="J5" s="369"/>
    </row>
    <row r="6" spans="1:15">
      <c r="B6" s="269"/>
      <c r="C6" s="269"/>
      <c r="D6" s="269"/>
      <c r="E6" s="271"/>
      <c r="F6" s="271"/>
      <c r="G6" s="271"/>
      <c r="H6" s="271"/>
      <c r="I6" s="271"/>
      <c r="J6" s="525"/>
      <c r="K6" s="334"/>
      <c r="L6" s="334"/>
      <c r="M6" s="334"/>
    </row>
    <row r="7" spans="1:15" ht="38.25">
      <c r="B7" s="272" t="s">
        <v>57</v>
      </c>
      <c r="C7" s="272" t="s">
        <v>58</v>
      </c>
      <c r="D7" s="145" t="s">
        <v>188</v>
      </c>
      <c r="E7" s="145" t="s">
        <v>60</v>
      </c>
      <c r="F7" s="137" t="s">
        <v>61</v>
      </c>
      <c r="G7" s="140" t="s">
        <v>62</v>
      </c>
      <c r="H7" s="526" t="s">
        <v>63</v>
      </c>
      <c r="I7" s="1123" t="s">
        <v>205</v>
      </c>
      <c r="J7" s="1124"/>
      <c r="K7" s="1125" t="s">
        <v>189</v>
      </c>
      <c r="L7" s="1126"/>
      <c r="M7" s="137" t="s">
        <v>206</v>
      </c>
      <c r="N7" s="527" t="s">
        <v>67</v>
      </c>
    </row>
    <row r="8" spans="1:15" ht="25.5" customHeight="1">
      <c r="B8" s="272"/>
      <c r="C8" s="272"/>
      <c r="D8" s="145"/>
      <c r="E8" s="273"/>
      <c r="F8" s="273"/>
      <c r="G8" s="279"/>
      <c r="H8" s="275"/>
      <c r="I8" s="274" t="s">
        <v>190</v>
      </c>
      <c r="J8" s="273" t="s">
        <v>191</v>
      </c>
      <c r="K8" s="278" t="s">
        <v>71</v>
      </c>
      <c r="L8" s="274" t="s">
        <v>72</v>
      </c>
      <c r="M8" s="274"/>
      <c r="N8" s="274"/>
    </row>
    <row r="9" spans="1:15" ht="21.75" customHeight="1">
      <c r="B9" s="272"/>
      <c r="C9" s="148"/>
      <c r="D9" s="224" t="s">
        <v>73</v>
      </c>
      <c r="E9" s="280" t="s">
        <v>73</v>
      </c>
      <c r="F9" s="280" t="s">
        <v>73</v>
      </c>
      <c r="G9" s="281" t="s">
        <v>73</v>
      </c>
      <c r="H9" s="280" t="s">
        <v>73</v>
      </c>
      <c r="I9" s="280" t="s">
        <v>73</v>
      </c>
      <c r="J9" s="280" t="s">
        <v>73</v>
      </c>
      <c r="K9" s="280" t="s">
        <v>73</v>
      </c>
      <c r="L9" s="280" t="s">
        <v>73</v>
      </c>
      <c r="M9" s="280" t="s">
        <v>73</v>
      </c>
      <c r="N9" s="280" t="s">
        <v>73</v>
      </c>
    </row>
    <row r="10" spans="1:15" ht="12.75" customHeight="1">
      <c r="B10" s="148"/>
      <c r="C10" s="148"/>
      <c r="D10" s="528"/>
      <c r="E10" s="295"/>
      <c r="F10" s="295"/>
      <c r="G10" s="296"/>
      <c r="H10" s="296"/>
      <c r="I10" s="295"/>
      <c r="J10" s="295"/>
      <c r="K10" s="295"/>
      <c r="L10" s="295"/>
      <c r="M10" s="295"/>
      <c r="N10" s="295"/>
    </row>
    <row r="11" spans="1:15" ht="12.75" customHeight="1">
      <c r="B11" s="302"/>
      <c r="C11" s="529" t="s">
        <v>192</v>
      </c>
      <c r="D11" s="302">
        <v>0</v>
      </c>
      <c r="E11" s="302">
        <v>0</v>
      </c>
      <c r="F11" s="302">
        <f>'[97]7. Depreciation'!F11</f>
        <v>-33181.436564538271</v>
      </c>
      <c r="G11" s="302">
        <f>'[97]7. Depreciation'!G11</f>
        <v>-33181.436564538271</v>
      </c>
      <c r="H11" s="302">
        <f>'[97]7. Depreciation'!H11</f>
        <v>0</v>
      </c>
      <c r="I11" s="302">
        <f>'[97]7. Depreciation'!I11</f>
        <v>0</v>
      </c>
      <c r="J11" s="302">
        <f>'[97]7. Depreciation'!J11</f>
        <v>0</v>
      </c>
      <c r="K11" s="302">
        <f>'[97]7. Depreciation'!K11</f>
        <v>0</v>
      </c>
      <c r="L11" s="302">
        <f>'[97]7. Depreciation'!L11</f>
        <v>0</v>
      </c>
      <c r="M11" s="302">
        <f>'[97]7. Depreciation'!M11</f>
        <v>0</v>
      </c>
      <c r="N11" s="302">
        <f>'[97]7. Depreciation'!N11</f>
        <v>0</v>
      </c>
      <c r="O11" s="530"/>
    </row>
    <row r="12" spans="1:15" ht="12.75" customHeight="1">
      <c r="B12" s="302"/>
      <c r="C12" s="529" t="s">
        <v>193</v>
      </c>
      <c r="D12" s="302">
        <v>0</v>
      </c>
      <c r="E12" s="302">
        <v>0</v>
      </c>
      <c r="F12" s="302">
        <f>'[97]7. Depreciation'!F12</f>
        <v>-83178.553440541262</v>
      </c>
      <c r="G12" s="302">
        <f>'[97]7. Depreciation'!G12</f>
        <v>-83178.553440541262</v>
      </c>
      <c r="H12" s="302">
        <f>'[97]7. Depreciation'!H12</f>
        <v>0</v>
      </c>
      <c r="I12" s="302">
        <f>'[97]7. Depreciation'!I12</f>
        <v>0</v>
      </c>
      <c r="J12" s="302">
        <f>'[97]7. Depreciation'!J12</f>
        <v>0</v>
      </c>
      <c r="K12" s="302">
        <f>'[97]7. Depreciation'!K12</f>
        <v>0</v>
      </c>
      <c r="L12" s="302">
        <f>'[97]7. Depreciation'!L12</f>
        <v>0</v>
      </c>
      <c r="M12" s="302">
        <f>'[97]7. Depreciation'!M12</f>
        <v>0</v>
      </c>
      <c r="N12" s="302">
        <f>'[97]7. Depreciation'!N12</f>
        <v>0</v>
      </c>
      <c r="O12" s="530"/>
    </row>
    <row r="13" spans="1:15" ht="12.75" customHeight="1">
      <c r="B13" s="302"/>
      <c r="C13" s="529" t="s">
        <v>194</v>
      </c>
      <c r="D13" s="302">
        <v>0</v>
      </c>
      <c r="E13" s="302">
        <v>0</v>
      </c>
      <c r="F13" s="302">
        <f>'[97]7. Depreciation'!F13</f>
        <v>-214.00925350506631</v>
      </c>
      <c r="G13" s="302">
        <f>'[97]7. Depreciation'!G13</f>
        <v>-214.00925350506631</v>
      </c>
      <c r="H13" s="302">
        <f>'[97]7. Depreciation'!H13</f>
        <v>0</v>
      </c>
      <c r="I13" s="302">
        <f>'[97]7. Depreciation'!I13</f>
        <v>0</v>
      </c>
      <c r="J13" s="302">
        <f>'[97]7. Depreciation'!J13</f>
        <v>0</v>
      </c>
      <c r="K13" s="302">
        <f>'[97]7. Depreciation'!K13</f>
        <v>0</v>
      </c>
      <c r="L13" s="302">
        <f>'[97]7. Depreciation'!L13</f>
        <v>0</v>
      </c>
      <c r="M13" s="302">
        <f>'[97]7. Depreciation'!M13</f>
        <v>0</v>
      </c>
      <c r="N13" s="302">
        <f>'[97]7. Depreciation'!N13</f>
        <v>0</v>
      </c>
      <c r="O13" s="530"/>
    </row>
    <row r="14" spans="1:15" ht="12.75" customHeight="1">
      <c r="B14" s="302"/>
      <c r="C14" s="529" t="s">
        <v>195</v>
      </c>
      <c r="D14" s="302">
        <v>0</v>
      </c>
      <c r="E14" s="302">
        <v>0</v>
      </c>
      <c r="F14" s="302">
        <f>'[97]7. Depreciation'!F14</f>
        <v>-10859.848417007026</v>
      </c>
      <c r="G14" s="302">
        <f>'[97]7. Depreciation'!G14</f>
        <v>-10859.848417007026</v>
      </c>
      <c r="H14" s="302">
        <f>'[97]7. Depreciation'!H14</f>
        <v>0</v>
      </c>
      <c r="I14" s="302">
        <f>'[97]7. Depreciation'!I14</f>
        <v>0</v>
      </c>
      <c r="J14" s="302">
        <f>'[97]7. Depreciation'!J14</f>
        <v>0</v>
      </c>
      <c r="K14" s="302">
        <f>'[97]7. Depreciation'!K14</f>
        <v>0</v>
      </c>
      <c r="L14" s="302">
        <f>'[97]7. Depreciation'!L14</f>
        <v>0</v>
      </c>
      <c r="M14" s="302">
        <f>'[97]7. Depreciation'!M14</f>
        <v>0</v>
      </c>
      <c r="N14" s="302">
        <f>'[97]7. Depreciation'!N14</f>
        <v>0</v>
      </c>
      <c r="O14" s="530"/>
    </row>
    <row r="15" spans="1:15" ht="12.75" customHeight="1">
      <c r="B15" s="302"/>
      <c r="C15" s="529" t="s">
        <v>196</v>
      </c>
      <c r="D15" s="302">
        <v>0</v>
      </c>
      <c r="E15" s="302">
        <v>0</v>
      </c>
      <c r="F15" s="302">
        <f>'[97]7. Depreciation'!F15</f>
        <v>-23043.037472928845</v>
      </c>
      <c r="G15" s="302">
        <f>'[97]7. Depreciation'!G15</f>
        <v>-23043.037472928845</v>
      </c>
      <c r="H15" s="302">
        <f>'[97]7. Depreciation'!H15</f>
        <v>0</v>
      </c>
      <c r="I15" s="302">
        <f>'[97]7. Depreciation'!I15</f>
        <v>0</v>
      </c>
      <c r="J15" s="302">
        <f>'[97]7. Depreciation'!J15</f>
        <v>0</v>
      </c>
      <c r="K15" s="302">
        <f>'[97]7. Depreciation'!K15</f>
        <v>0</v>
      </c>
      <c r="L15" s="302">
        <f>'[97]7. Depreciation'!L15</f>
        <v>0</v>
      </c>
      <c r="M15" s="302">
        <f>'[97]7. Depreciation'!M15</f>
        <v>0</v>
      </c>
      <c r="N15" s="302">
        <f>'[97]7. Depreciation'!N15</f>
        <v>0</v>
      </c>
      <c r="O15" s="530"/>
    </row>
    <row r="16" spans="1:15" ht="12.75" customHeight="1">
      <c r="B16" s="302"/>
      <c r="C16" s="531" t="s">
        <v>63</v>
      </c>
      <c r="D16" s="302">
        <v>0</v>
      </c>
      <c r="E16" s="302">
        <v>0</v>
      </c>
      <c r="F16" s="302">
        <f>'[97]7. Depreciation'!F16</f>
        <v>-70097.921851309336</v>
      </c>
      <c r="G16" s="302">
        <f>'[97]7. Depreciation'!G16</f>
        <v>0</v>
      </c>
      <c r="H16" s="302">
        <f>'[97]7. Depreciation'!H16</f>
        <v>-70097.921851309336</v>
      </c>
      <c r="I16" s="302">
        <f>'[97]7. Depreciation'!I16</f>
        <v>0</v>
      </c>
      <c r="J16" s="302">
        <f>'[97]7. Depreciation'!J16</f>
        <v>0</v>
      </c>
      <c r="K16" s="302">
        <f>'[97]7. Depreciation'!K16</f>
        <v>0</v>
      </c>
      <c r="L16" s="302">
        <f>'[97]7. Depreciation'!L16</f>
        <v>0</v>
      </c>
      <c r="M16" s="302">
        <f>'[97]7. Depreciation'!M16</f>
        <v>0</v>
      </c>
      <c r="N16" s="302">
        <f>'[97]7. Depreciation'!N16</f>
        <v>0</v>
      </c>
      <c r="O16" s="530"/>
    </row>
    <row r="17" spans="2:18" ht="12.75" customHeight="1">
      <c r="B17" s="302"/>
      <c r="C17" s="531" t="s">
        <v>197</v>
      </c>
      <c r="D17" s="302">
        <v>0</v>
      </c>
      <c r="E17" s="302">
        <v>0</v>
      </c>
      <c r="F17" s="302">
        <f>'[97]7. Depreciation'!F17</f>
        <v>-19647.292569815269</v>
      </c>
      <c r="G17" s="302">
        <f>'[97]7. Depreciation'!G17</f>
        <v>-19647.292569815269</v>
      </c>
      <c r="H17" s="302">
        <f>'[97]7. Depreciation'!H17</f>
        <v>0</v>
      </c>
      <c r="I17" s="302">
        <f>'[97]7. Depreciation'!I17</f>
        <v>0</v>
      </c>
      <c r="J17" s="302">
        <f>'[97]7. Depreciation'!J17</f>
        <v>0</v>
      </c>
      <c r="K17" s="302">
        <f>'[97]7. Depreciation'!K17</f>
        <v>0</v>
      </c>
      <c r="L17" s="302">
        <f>'[97]7. Depreciation'!L17</f>
        <v>0</v>
      </c>
      <c r="M17" s="302">
        <f>'[97]7. Depreciation'!M17</f>
        <v>0</v>
      </c>
      <c r="N17" s="302">
        <f>'[97]7. Depreciation'!N17</f>
        <v>0</v>
      </c>
      <c r="O17" s="530"/>
    </row>
    <row r="18" spans="2:18" ht="12.75" customHeight="1">
      <c r="B18" s="302"/>
      <c r="C18" s="529" t="s">
        <v>102</v>
      </c>
      <c r="D18" s="302">
        <v>0</v>
      </c>
      <c r="E18" s="302">
        <v>0</v>
      </c>
      <c r="F18" s="302">
        <f>'[97]7. Depreciation'!F18</f>
        <v>-3665.7600061685621</v>
      </c>
      <c r="G18" s="302">
        <f>'[97]7. Depreciation'!G18</f>
        <v>-1600.4671356990698</v>
      </c>
      <c r="H18" s="302">
        <f>'[97]7. Depreciation'!H18</f>
        <v>0</v>
      </c>
      <c r="I18" s="302">
        <f>'[97]7. Depreciation'!I18</f>
        <v>0</v>
      </c>
      <c r="J18" s="302">
        <f>'[97]7. Depreciation'!J18</f>
        <v>-2065.2928704694923</v>
      </c>
      <c r="K18" s="302">
        <f>'[97]7. Depreciation'!K18</f>
        <v>0</v>
      </c>
      <c r="L18" s="302">
        <f>'[97]7. Depreciation'!L18</f>
        <v>0</v>
      </c>
      <c r="M18" s="302">
        <f>'[97]7. Depreciation'!M18</f>
        <v>0</v>
      </c>
      <c r="N18" s="302">
        <f>'[97]7. Depreciation'!N18</f>
        <v>0</v>
      </c>
      <c r="O18" s="530"/>
    </row>
    <row r="19" spans="2:18" ht="12.75" customHeight="1">
      <c r="B19" s="302"/>
      <c r="C19" s="529" t="s">
        <v>199</v>
      </c>
      <c r="D19" s="302">
        <v>0</v>
      </c>
      <c r="E19" s="302">
        <v>0</v>
      </c>
      <c r="F19" s="302">
        <f>'[97]7. Depreciation'!F19</f>
        <v>0</v>
      </c>
      <c r="G19" s="302">
        <f>'[97]7. Depreciation'!G19</f>
        <v>0</v>
      </c>
      <c r="H19" s="302">
        <f>'[97]7. Depreciation'!H19</f>
        <v>0</v>
      </c>
      <c r="I19" s="302">
        <f>'[97]7. Depreciation'!I19</f>
        <v>0</v>
      </c>
      <c r="J19" s="302">
        <f>'[97]7. Depreciation'!J19</f>
        <v>0</v>
      </c>
      <c r="K19" s="302">
        <f>'[97]7. Depreciation'!K19</f>
        <v>0</v>
      </c>
      <c r="L19" s="302">
        <f>'[97]7. Depreciation'!L19</f>
        <v>0</v>
      </c>
      <c r="M19" s="302">
        <f>'[97]7. Depreciation'!M19</f>
        <v>0</v>
      </c>
      <c r="N19" s="302">
        <f>'[97]7. Depreciation'!N19</f>
        <v>0</v>
      </c>
      <c r="O19" s="530"/>
    </row>
    <row r="20" spans="2:18" ht="12.75" customHeight="1">
      <c r="B20" s="302"/>
      <c r="C20" s="529" t="s">
        <v>200</v>
      </c>
      <c r="D20" s="302">
        <v>0</v>
      </c>
      <c r="E20" s="302">
        <v>0</v>
      </c>
      <c r="F20" s="302">
        <f>'[97]7. Depreciation'!F20</f>
        <v>0</v>
      </c>
      <c r="G20" s="302">
        <f>'[97]7. Depreciation'!G20</f>
        <v>0</v>
      </c>
      <c r="H20" s="302">
        <f>'[97]7. Depreciation'!H20</f>
        <v>0</v>
      </c>
      <c r="I20" s="302">
        <f>'[97]7. Depreciation'!I20</f>
        <v>0</v>
      </c>
      <c r="J20" s="302">
        <f>'[97]7. Depreciation'!J20</f>
        <v>0</v>
      </c>
      <c r="K20" s="302">
        <f>'[97]7. Depreciation'!K20</f>
        <v>0</v>
      </c>
      <c r="L20" s="302">
        <f>'[97]7. Depreciation'!L20</f>
        <v>0</v>
      </c>
      <c r="M20" s="302">
        <f>'[97]7. Depreciation'!M20</f>
        <v>0</v>
      </c>
      <c r="N20" s="302">
        <f>'[97]7. Depreciation'!N20</f>
        <v>0</v>
      </c>
      <c r="O20" s="530"/>
    </row>
    <row r="21" spans="2:18" ht="12.75" customHeight="1">
      <c r="B21" s="532"/>
      <c r="C21" s="533" t="s">
        <v>201</v>
      </c>
      <c r="D21" s="300">
        <f>SUM(D11:D20)</f>
        <v>0</v>
      </c>
      <c r="E21" s="300">
        <f>SUM(E11:E20)</f>
        <v>0</v>
      </c>
      <c r="F21" s="300">
        <f>SUM(F11:F20)</f>
        <v>-243887.85957581364</v>
      </c>
      <c r="G21" s="301">
        <f>SUM(G11:G20)</f>
        <v>-171724.64485403479</v>
      </c>
      <c r="H21" s="300">
        <f t="shared" ref="H21:N21" si="0">SUM(H11:H20)</f>
        <v>-70097.921851309336</v>
      </c>
      <c r="I21" s="300">
        <f t="shared" si="0"/>
        <v>0</v>
      </c>
      <c r="J21" s="300">
        <f t="shared" si="0"/>
        <v>-2065.2928704694923</v>
      </c>
      <c r="K21" s="300">
        <f t="shared" si="0"/>
        <v>0</v>
      </c>
      <c r="L21" s="300">
        <f t="shared" si="0"/>
        <v>0</v>
      </c>
      <c r="M21" s="300">
        <f t="shared" si="0"/>
        <v>0</v>
      </c>
      <c r="N21" s="300">
        <f t="shared" si="0"/>
        <v>0</v>
      </c>
      <c r="O21" s="530"/>
    </row>
    <row r="22" spans="2:18">
      <c r="B22" s="302"/>
      <c r="C22" s="529" t="s">
        <v>202</v>
      </c>
      <c r="D22" s="298">
        <v>0</v>
      </c>
      <c r="E22" s="298">
        <v>0</v>
      </c>
      <c r="F22" s="302">
        <f>'[97]7. Depreciation'!F22</f>
        <v>0</v>
      </c>
      <c r="G22" s="302">
        <f>'[97]7. Depreciation'!G22</f>
        <v>0</v>
      </c>
      <c r="H22" s="302">
        <f>'[97]7. Depreciation'!H22</f>
        <v>0</v>
      </c>
      <c r="I22" s="302">
        <f>'[97]7. Depreciation'!I22</f>
        <v>0</v>
      </c>
      <c r="J22" s="302">
        <f>'[97]7. Depreciation'!J22</f>
        <v>0</v>
      </c>
      <c r="K22" s="302">
        <f>'[97]7. Depreciation'!K22</f>
        <v>0</v>
      </c>
      <c r="L22" s="302">
        <f>'[97]7. Depreciation'!L22</f>
        <v>0</v>
      </c>
      <c r="M22" s="302">
        <f>'[97]7. Depreciation'!M22</f>
        <v>0</v>
      </c>
      <c r="N22" s="302">
        <f>'[97]7. Depreciation'!N22</f>
        <v>0</v>
      </c>
      <c r="O22" s="530"/>
    </row>
    <row r="23" spans="2:18">
      <c r="B23" s="532"/>
      <c r="C23" s="533" t="s">
        <v>203</v>
      </c>
      <c r="D23" s="300">
        <f>'[97]7. Depreciation'!D23</f>
        <v>-1072624.0594899999</v>
      </c>
      <c r="E23" s="300">
        <f>'[97]7. Depreciation'!E23</f>
        <v>-828736.19991418626</v>
      </c>
      <c r="F23" s="300">
        <f>SUM(F21:F22)</f>
        <v>-243887.85957581364</v>
      </c>
      <c r="G23" s="301">
        <f>SUM(G21:G22)</f>
        <v>-171724.64485403479</v>
      </c>
      <c r="H23" s="300">
        <f t="shared" ref="H23:N23" si="1">SUM(H21:H22)</f>
        <v>-70097.921851309336</v>
      </c>
      <c r="I23" s="300">
        <f t="shared" si="1"/>
        <v>0</v>
      </c>
      <c r="J23" s="300">
        <f t="shared" si="1"/>
        <v>-2065.2928704694923</v>
      </c>
      <c r="K23" s="300">
        <f t="shared" si="1"/>
        <v>0</v>
      </c>
      <c r="L23" s="300">
        <f t="shared" si="1"/>
        <v>0</v>
      </c>
      <c r="M23" s="300">
        <f t="shared" si="1"/>
        <v>0</v>
      </c>
      <c r="N23" s="300">
        <f t="shared" si="1"/>
        <v>0</v>
      </c>
      <c r="O23" s="530"/>
    </row>
    <row r="24" spans="2:18">
      <c r="B24" s="534"/>
      <c r="C24" s="535"/>
      <c r="D24" s="353"/>
      <c r="E24" s="353"/>
      <c r="F24" s="353"/>
      <c r="G24" s="353"/>
      <c r="H24" s="353"/>
      <c r="I24" s="353"/>
      <c r="J24" s="353"/>
      <c r="K24" s="354"/>
      <c r="L24" s="354"/>
      <c r="M24" s="354"/>
      <c r="N24" s="354"/>
      <c r="O24" s="530"/>
    </row>
    <row r="25" spans="2:18" ht="15.75">
      <c r="B25" s="536" t="s">
        <v>272</v>
      </c>
      <c r="C25" s="537"/>
      <c r="D25" s="354"/>
      <c r="E25" s="355"/>
      <c r="F25" s="355"/>
      <c r="G25" s="355"/>
      <c r="H25" s="355"/>
      <c r="I25" s="355"/>
      <c r="J25" s="356"/>
      <c r="K25" s="354"/>
      <c r="L25" s="354"/>
      <c r="M25" s="354"/>
      <c r="N25" s="354"/>
      <c r="O25" s="530"/>
    </row>
    <row r="26" spans="2:18" ht="15.75">
      <c r="B26" s="538"/>
      <c r="C26" s="537"/>
      <c r="D26" s="355"/>
      <c r="E26" s="355"/>
      <c r="F26" s="355"/>
      <c r="G26" s="355"/>
      <c r="H26" s="355"/>
      <c r="I26" s="355"/>
      <c r="J26" s="356"/>
      <c r="K26" s="354"/>
      <c r="L26" s="354"/>
      <c r="M26" s="354"/>
      <c r="N26" s="354"/>
      <c r="O26" s="530"/>
    </row>
    <row r="27" spans="2:18" ht="38.25" customHeight="1">
      <c r="B27" s="539" t="s">
        <v>57</v>
      </c>
      <c r="C27" s="540" t="s">
        <v>58</v>
      </c>
      <c r="D27" s="541" t="s">
        <v>188</v>
      </c>
      <c r="E27" s="541" t="s">
        <v>60</v>
      </c>
      <c r="F27" s="541" t="s">
        <v>61</v>
      </c>
      <c r="G27" s="542" t="s">
        <v>62</v>
      </c>
      <c r="H27" s="542" t="s">
        <v>63</v>
      </c>
      <c r="I27" s="1166" t="s">
        <v>205</v>
      </c>
      <c r="J27" s="1167"/>
      <c r="K27" s="1166" t="s">
        <v>189</v>
      </c>
      <c r="L27" s="1167"/>
      <c r="M27" s="541" t="s">
        <v>206</v>
      </c>
      <c r="N27" s="543" t="s">
        <v>67</v>
      </c>
      <c r="O27" s="530"/>
    </row>
    <row r="28" spans="2:18">
      <c r="B28" s="539"/>
      <c r="C28" s="540"/>
      <c r="D28" s="360"/>
      <c r="E28" s="360"/>
      <c r="F28" s="360"/>
      <c r="G28" s="544"/>
      <c r="H28" s="545"/>
      <c r="I28" s="360" t="s">
        <v>190</v>
      </c>
      <c r="J28" s="360" t="s">
        <v>191</v>
      </c>
      <c r="K28" s="360" t="s">
        <v>71</v>
      </c>
      <c r="L28" s="360" t="s">
        <v>72</v>
      </c>
      <c r="M28" s="360"/>
      <c r="N28" s="360"/>
      <c r="O28" s="530"/>
    </row>
    <row r="29" spans="2:18">
      <c r="B29" s="539"/>
      <c r="C29" s="546"/>
      <c r="D29" s="547" t="s">
        <v>73</v>
      </c>
      <c r="E29" s="547" t="s">
        <v>73</v>
      </c>
      <c r="F29" s="547" t="s">
        <v>73</v>
      </c>
      <c r="G29" s="548" t="s">
        <v>73</v>
      </c>
      <c r="H29" s="547" t="s">
        <v>73</v>
      </c>
      <c r="I29" s="547" t="s">
        <v>73</v>
      </c>
      <c r="J29" s="547" t="s">
        <v>73</v>
      </c>
      <c r="K29" s="547" t="s">
        <v>73</v>
      </c>
      <c r="L29" s="547" t="s">
        <v>73</v>
      </c>
      <c r="M29" s="547" t="s">
        <v>73</v>
      </c>
      <c r="N29" s="547" t="s">
        <v>73</v>
      </c>
      <c r="O29" s="530"/>
    </row>
    <row r="30" spans="2:18" ht="12.75" customHeight="1">
      <c r="B30" s="549"/>
      <c r="C30" s="546"/>
      <c r="D30" s="550"/>
      <c r="E30" s="550"/>
      <c r="F30" s="550"/>
      <c r="G30" s="551"/>
      <c r="H30" s="551"/>
      <c r="I30" s="550"/>
      <c r="J30" s="550"/>
      <c r="K30" s="550"/>
      <c r="L30" s="550"/>
      <c r="M30" s="550"/>
      <c r="N30" s="550"/>
      <c r="O30" s="530"/>
    </row>
    <row r="31" spans="2:18" ht="12.75" customHeight="1">
      <c r="B31" s="302"/>
      <c r="C31" s="529" t="s">
        <v>192</v>
      </c>
      <c r="D31" s="302">
        <v>0</v>
      </c>
      <c r="E31" s="302">
        <v>0</v>
      </c>
      <c r="F31" s="302">
        <f>'[97]7. Depreciation'!F31</f>
        <v>-18346.060000000001</v>
      </c>
      <c r="G31" s="302">
        <f>'[97]7. Depreciation'!G31</f>
        <v>-18346.060000000001</v>
      </c>
      <c r="H31" s="302">
        <f>'[97]7. Depreciation'!H31</f>
        <v>0</v>
      </c>
      <c r="I31" s="302">
        <f>'[97]7. Depreciation'!I31</f>
        <v>0</v>
      </c>
      <c r="J31" s="302">
        <f>'[97]7. Depreciation'!J31</f>
        <v>0</v>
      </c>
      <c r="K31" s="302">
        <f>'[97]7. Depreciation'!K31</f>
        <v>0</v>
      </c>
      <c r="L31" s="302">
        <f>'[97]7. Depreciation'!L31</f>
        <v>0</v>
      </c>
      <c r="M31" s="302">
        <f>'[97]7. Depreciation'!M31</f>
        <v>0</v>
      </c>
      <c r="N31" s="302">
        <f>'[97]7. Depreciation'!N31</f>
        <v>0</v>
      </c>
      <c r="O31" s="530"/>
      <c r="P31" s="254" t="s">
        <v>192</v>
      </c>
      <c r="Q31" s="254">
        <v>15.675111743401345</v>
      </c>
      <c r="R31" s="552">
        <f>Q31*1000</f>
        <v>15675.111743401345</v>
      </c>
    </row>
    <row r="32" spans="2:18" ht="12.75" customHeight="1">
      <c r="B32" s="302"/>
      <c r="C32" s="529" t="s">
        <v>193</v>
      </c>
      <c r="D32" s="302">
        <v>0</v>
      </c>
      <c r="E32" s="302">
        <v>0</v>
      </c>
      <c r="F32" s="302">
        <f>'[97]7. Depreciation'!F32</f>
        <v>-47695.560000000005</v>
      </c>
      <c r="G32" s="302">
        <f>'[97]7. Depreciation'!G32</f>
        <v>-47695.560000000005</v>
      </c>
      <c r="H32" s="302">
        <f>'[97]7. Depreciation'!H32</f>
        <v>0</v>
      </c>
      <c r="I32" s="302">
        <f>'[97]7. Depreciation'!I32</f>
        <v>0</v>
      </c>
      <c r="J32" s="302">
        <f>'[97]7. Depreciation'!J32</f>
        <v>0</v>
      </c>
      <c r="K32" s="302">
        <f>'[97]7. Depreciation'!K32</f>
        <v>0</v>
      </c>
      <c r="L32" s="302">
        <f>'[97]7. Depreciation'!L32</f>
        <v>0</v>
      </c>
      <c r="M32" s="302">
        <f>'[97]7. Depreciation'!M32</f>
        <v>0</v>
      </c>
      <c r="N32" s="302">
        <f>'[97]7. Depreciation'!N32</f>
        <v>0</v>
      </c>
      <c r="O32" s="530"/>
      <c r="P32" s="254" t="s">
        <v>193</v>
      </c>
      <c r="Q32" s="254">
        <v>37.331090873150842</v>
      </c>
      <c r="R32" s="552">
        <f t="shared" ref="R32:R37" si="2">Q32*1000</f>
        <v>37331.090873150839</v>
      </c>
    </row>
    <row r="33" spans="2:20" ht="12.75" customHeight="1">
      <c r="B33" s="302"/>
      <c r="C33" s="529" t="s">
        <v>194</v>
      </c>
      <c r="D33" s="302">
        <v>0</v>
      </c>
      <c r="E33" s="302">
        <v>0</v>
      </c>
      <c r="F33" s="302">
        <f>'[97]7. Depreciation'!F33</f>
        <v>-1156.54</v>
      </c>
      <c r="G33" s="302">
        <f>'[97]7. Depreciation'!G33</f>
        <v>-1156.54</v>
      </c>
      <c r="H33" s="302">
        <f>'[97]7. Depreciation'!H33</f>
        <v>0</v>
      </c>
      <c r="I33" s="302">
        <f>'[97]7. Depreciation'!I33</f>
        <v>0</v>
      </c>
      <c r="J33" s="302">
        <f>'[97]7. Depreciation'!J33</f>
        <v>0</v>
      </c>
      <c r="K33" s="302">
        <f>'[97]7. Depreciation'!K33</f>
        <v>0</v>
      </c>
      <c r="L33" s="302">
        <f>'[97]7. Depreciation'!L33</f>
        <v>0</v>
      </c>
      <c r="M33" s="302">
        <f>'[97]7. Depreciation'!M33</f>
        <v>0</v>
      </c>
      <c r="N33" s="302">
        <f>'[97]7. Depreciation'!N33</f>
        <v>0</v>
      </c>
      <c r="O33" s="530"/>
      <c r="P33" s="254" t="s">
        <v>273</v>
      </c>
      <c r="Q33" s="254">
        <v>9.3919294790781134</v>
      </c>
      <c r="R33" s="552">
        <f t="shared" si="2"/>
        <v>9391.9294790781132</v>
      </c>
    </row>
    <row r="34" spans="2:20" ht="12.75" customHeight="1">
      <c r="B34" s="302"/>
      <c r="C34" s="529" t="s">
        <v>195</v>
      </c>
      <c r="D34" s="302">
        <v>0</v>
      </c>
      <c r="E34" s="302">
        <v>0</v>
      </c>
      <c r="F34" s="302">
        <f>'[97]7. Depreciation'!F34</f>
        <v>-13250.47</v>
      </c>
      <c r="G34" s="302">
        <f>'[97]7. Depreciation'!G34</f>
        <v>-13250.47</v>
      </c>
      <c r="H34" s="302">
        <f>'[97]7. Depreciation'!H34</f>
        <v>0</v>
      </c>
      <c r="I34" s="302">
        <f>'[97]7. Depreciation'!I34</f>
        <v>0</v>
      </c>
      <c r="J34" s="302">
        <f>'[97]7. Depreciation'!J34</f>
        <v>0</v>
      </c>
      <c r="K34" s="302">
        <f>'[97]7. Depreciation'!K34</f>
        <v>0</v>
      </c>
      <c r="L34" s="302">
        <f>'[97]7. Depreciation'!L34</f>
        <v>0</v>
      </c>
      <c r="M34" s="302">
        <f>'[97]7. Depreciation'!M34</f>
        <v>0</v>
      </c>
      <c r="N34" s="302">
        <f>'[97]7. Depreciation'!N34</f>
        <v>0</v>
      </c>
      <c r="O34" s="530"/>
      <c r="P34" s="254" t="s">
        <v>102</v>
      </c>
      <c r="Q34" s="254">
        <f>SUM(S34:T34)/1000</f>
        <v>1.6561177432422209</v>
      </c>
      <c r="R34" s="553">
        <f>SUM(S34:T34)</f>
        <v>1656.117743242221</v>
      </c>
      <c r="S34" s="552">
        <v>673.42255585411488</v>
      </c>
      <c r="T34" s="254">
        <f>0.982695187388106*1000</f>
        <v>982.69518738810598</v>
      </c>
    </row>
    <row r="35" spans="2:20" ht="12.75" customHeight="1">
      <c r="B35" s="302"/>
      <c r="C35" s="529" t="s">
        <v>196</v>
      </c>
      <c r="D35" s="302">
        <v>0</v>
      </c>
      <c r="E35" s="302">
        <v>0</v>
      </c>
      <c r="F35" s="302">
        <f>'[97]7. Depreciation'!F35</f>
        <v>-14168.09</v>
      </c>
      <c r="G35" s="302">
        <f>'[97]7. Depreciation'!G35</f>
        <v>-14168.09</v>
      </c>
      <c r="H35" s="302">
        <f>'[97]7. Depreciation'!H35</f>
        <v>0</v>
      </c>
      <c r="I35" s="302">
        <f>'[97]7. Depreciation'!I35</f>
        <v>0</v>
      </c>
      <c r="J35" s="302">
        <f>'[97]7. Depreciation'!J35</f>
        <v>0</v>
      </c>
      <c r="K35" s="302">
        <f>'[97]7. Depreciation'!K35</f>
        <v>0</v>
      </c>
      <c r="L35" s="302">
        <f>'[97]7. Depreciation'!L35</f>
        <v>0</v>
      </c>
      <c r="M35" s="302">
        <f>'[97]7. Depreciation'!M35</f>
        <v>0</v>
      </c>
      <c r="N35" s="302">
        <f>'[97]7. Depreciation'!N35</f>
        <v>0</v>
      </c>
      <c r="O35" s="530"/>
      <c r="P35" s="254" t="s">
        <v>196</v>
      </c>
      <c r="Q35" s="254">
        <v>5.1395790763822209</v>
      </c>
      <c r="R35" s="552">
        <f t="shared" si="2"/>
        <v>5139.5790763822206</v>
      </c>
    </row>
    <row r="36" spans="2:20" ht="12.75" customHeight="1">
      <c r="B36" s="302"/>
      <c r="C36" s="531" t="s">
        <v>63</v>
      </c>
      <c r="D36" s="302">
        <v>0</v>
      </c>
      <c r="E36" s="302">
        <v>0</v>
      </c>
      <c r="F36" s="302">
        <f>'[97]7. Depreciation'!F36</f>
        <v>-45160</v>
      </c>
      <c r="G36" s="302">
        <f>'[97]7. Depreciation'!G36</f>
        <v>0</v>
      </c>
      <c r="H36" s="302">
        <f>'[97]7. Depreciation'!H36</f>
        <v>-45160</v>
      </c>
      <c r="I36" s="302">
        <f>'[97]7. Depreciation'!I36</f>
        <v>0</v>
      </c>
      <c r="J36" s="302">
        <f>'[97]7. Depreciation'!J36</f>
        <v>0</v>
      </c>
      <c r="K36" s="302">
        <f>'[97]7. Depreciation'!K36</f>
        <v>0</v>
      </c>
      <c r="L36" s="302">
        <f>'[97]7. Depreciation'!L36</f>
        <v>0</v>
      </c>
      <c r="M36" s="302">
        <f>'[97]7. Depreciation'!M36</f>
        <v>0</v>
      </c>
      <c r="N36" s="302">
        <f>'[97]7. Depreciation'!N36</f>
        <v>0</v>
      </c>
      <c r="O36" s="530"/>
      <c r="P36" s="254" t="s">
        <v>274</v>
      </c>
      <c r="Q36" s="254">
        <v>5.2451999999999996</v>
      </c>
      <c r="R36" s="552">
        <f t="shared" si="2"/>
        <v>5245.2</v>
      </c>
    </row>
    <row r="37" spans="2:20" ht="12.75" customHeight="1">
      <c r="B37" s="302"/>
      <c r="C37" s="531" t="s">
        <v>197</v>
      </c>
      <c r="D37" s="302">
        <v>0</v>
      </c>
      <c r="E37" s="302">
        <v>0</v>
      </c>
      <c r="F37" s="302">
        <f>'[97]7. Depreciation'!F37</f>
        <v>-10191.459999999999</v>
      </c>
      <c r="G37" s="302">
        <f>'[97]7. Depreciation'!G37</f>
        <v>-10191.459999999999</v>
      </c>
      <c r="H37" s="302">
        <f>'[97]7. Depreciation'!H37</f>
        <v>0</v>
      </c>
      <c r="I37" s="302">
        <f>'[97]7. Depreciation'!I37</f>
        <v>0</v>
      </c>
      <c r="J37" s="302">
        <f>'[97]7. Depreciation'!J37</f>
        <v>0</v>
      </c>
      <c r="K37" s="302">
        <f>'[97]7. Depreciation'!K37</f>
        <v>0</v>
      </c>
      <c r="L37" s="302">
        <f>'[97]7. Depreciation'!L37</f>
        <v>0</v>
      </c>
      <c r="M37" s="302">
        <f>'[97]7. Depreciation'!M37</f>
        <v>0</v>
      </c>
      <c r="N37" s="302">
        <f>'[97]7. Depreciation'!N37</f>
        <v>0</v>
      </c>
      <c r="O37" s="530"/>
      <c r="P37" s="254" t="s">
        <v>275</v>
      </c>
      <c r="Q37" s="254">
        <v>1.1656</v>
      </c>
      <c r="R37" s="552">
        <f t="shared" si="2"/>
        <v>1165.5999999999999</v>
      </c>
    </row>
    <row r="38" spans="2:20" ht="12.75" customHeight="1">
      <c r="B38" s="302"/>
      <c r="C38" s="529" t="s">
        <v>102</v>
      </c>
      <c r="D38" s="302">
        <v>0</v>
      </c>
      <c r="E38" s="302">
        <v>0</v>
      </c>
      <c r="F38" s="302">
        <f>'[97]7. Depreciation'!F38</f>
        <v>-2164.3892900490569</v>
      </c>
      <c r="G38" s="302">
        <f>'[97]7. Depreciation'!G38</f>
        <v>0</v>
      </c>
      <c r="H38" s="302">
        <f>'[97]7. Depreciation'!H38</f>
        <v>0</v>
      </c>
      <c r="I38" s="302">
        <f>'[97]7. Depreciation'!I38</f>
        <v>-823.41205144262392</v>
      </c>
      <c r="J38" s="302">
        <f>'[97]7. Depreciation'!J38</f>
        <v>-1340.9772386064328</v>
      </c>
      <c r="K38" s="302">
        <f>'[97]7. Depreciation'!K38</f>
        <v>0</v>
      </c>
      <c r="L38" s="302">
        <f>'[97]7. Depreciation'!L38</f>
        <v>0</v>
      </c>
      <c r="M38" s="302">
        <f>'[97]7. Depreciation'!M38</f>
        <v>0</v>
      </c>
      <c r="N38" s="302">
        <f>'[97]7. Depreciation'!N38</f>
        <v>0</v>
      </c>
      <c r="O38" s="530"/>
      <c r="P38" s="254" t="s">
        <v>63</v>
      </c>
      <c r="Q38" s="254">
        <f>R38/1000</f>
        <v>29.995103094146298</v>
      </c>
      <c r="R38" s="254">
        <v>29995.1030941463</v>
      </c>
    </row>
    <row r="39" spans="2:20" ht="12.75" customHeight="1">
      <c r="B39" s="302"/>
      <c r="C39" s="529" t="s">
        <v>199</v>
      </c>
      <c r="D39" s="302">
        <v>0</v>
      </c>
      <c r="E39" s="302">
        <v>0</v>
      </c>
      <c r="F39" s="302">
        <f>'[97]7. Depreciation'!F39</f>
        <v>-387.39</v>
      </c>
      <c r="G39" s="302">
        <f>'[97]7. Depreciation'!G39</f>
        <v>0</v>
      </c>
      <c r="H39" s="302">
        <f>'[97]7. Depreciation'!H39</f>
        <v>0</v>
      </c>
      <c r="I39" s="302">
        <f>'[97]7. Depreciation'!I39</f>
        <v>0</v>
      </c>
      <c r="J39" s="302">
        <f>'[97]7. Depreciation'!J39</f>
        <v>0</v>
      </c>
      <c r="K39" s="302">
        <f>'[97]7. Depreciation'!K39</f>
        <v>-387.39</v>
      </c>
      <c r="L39" s="302">
        <f>'[97]7. Depreciation'!L39</f>
        <v>0</v>
      </c>
      <c r="M39" s="302">
        <f>'[97]7. Depreciation'!M39</f>
        <v>0</v>
      </c>
      <c r="N39" s="302">
        <f>'[97]7. Depreciation'!N39</f>
        <v>0</v>
      </c>
      <c r="O39" s="530"/>
    </row>
    <row r="40" spans="2:20" ht="12.75" customHeight="1">
      <c r="B40" s="302"/>
      <c r="C40" s="529" t="s">
        <v>200</v>
      </c>
      <c r="D40" s="302">
        <v>0</v>
      </c>
      <c r="E40" s="302">
        <f t="shared" ref="E40" si="3">D40-F40</f>
        <v>0</v>
      </c>
      <c r="F40" s="302">
        <f>'[97]7. Depreciation'!F40</f>
        <v>0</v>
      </c>
      <c r="G40" s="302">
        <f>'[97]7. Depreciation'!G40</f>
        <v>0</v>
      </c>
      <c r="H40" s="302">
        <f>'[97]7. Depreciation'!H40</f>
        <v>0</v>
      </c>
      <c r="I40" s="302">
        <f>'[97]7. Depreciation'!I40</f>
        <v>0</v>
      </c>
      <c r="J40" s="302">
        <f>'[97]7. Depreciation'!J40</f>
        <v>0</v>
      </c>
      <c r="K40" s="302">
        <f>'[97]7. Depreciation'!K40</f>
        <v>0</v>
      </c>
      <c r="L40" s="302">
        <f>'[97]7. Depreciation'!L40</f>
        <v>0</v>
      </c>
      <c r="M40" s="302">
        <f>'[97]7. Depreciation'!M40</f>
        <v>0</v>
      </c>
      <c r="N40" s="302">
        <f>'[97]7. Depreciation'!N40</f>
        <v>0</v>
      </c>
      <c r="O40" s="530"/>
      <c r="Q40" s="254">
        <f>SUM(Q31:Q38)</f>
        <v>105.59973200940104</v>
      </c>
    </row>
    <row r="41" spans="2:20" ht="12.75" customHeight="1">
      <c r="B41" s="532"/>
      <c r="C41" s="533" t="s">
        <v>201</v>
      </c>
      <c r="D41" s="300">
        <f>SUM(D31:D40)</f>
        <v>0</v>
      </c>
      <c r="E41" s="300">
        <f>SUM(E31:E40)</f>
        <v>0</v>
      </c>
      <c r="F41" s="300">
        <f>SUM(F31:F40)</f>
        <v>-152519.95929004907</v>
      </c>
      <c r="G41" s="301">
        <f>SUM(G31:G40)</f>
        <v>-104808.18</v>
      </c>
      <c r="H41" s="300">
        <f t="shared" ref="H41:N41" si="4">SUM(H31:H40)</f>
        <v>-45160</v>
      </c>
      <c r="I41" s="300">
        <f t="shared" si="4"/>
        <v>-823.41205144262392</v>
      </c>
      <c r="J41" s="300">
        <f t="shared" si="4"/>
        <v>-1340.9772386064328</v>
      </c>
      <c r="K41" s="300">
        <f t="shared" si="4"/>
        <v>-387.39</v>
      </c>
      <c r="L41" s="300">
        <f t="shared" si="4"/>
        <v>0</v>
      </c>
      <c r="M41" s="300">
        <f t="shared" si="4"/>
        <v>0</v>
      </c>
      <c r="N41" s="300">
        <f t="shared" si="4"/>
        <v>0</v>
      </c>
      <c r="O41" s="530"/>
    </row>
    <row r="42" spans="2:20">
      <c r="B42" s="302"/>
      <c r="C42" s="529" t="s">
        <v>202</v>
      </c>
      <c r="D42" s="298">
        <v>0</v>
      </c>
      <c r="E42" s="298">
        <v>0</v>
      </c>
      <c r="F42" s="298">
        <v>0</v>
      </c>
      <c r="G42" s="302">
        <v>0</v>
      </c>
      <c r="H42" s="298">
        <v>0</v>
      </c>
      <c r="I42" s="298">
        <v>0</v>
      </c>
      <c r="J42" s="298">
        <v>0</v>
      </c>
      <c r="K42" s="298">
        <v>0</v>
      </c>
      <c r="L42" s="298">
        <v>0</v>
      </c>
      <c r="M42" s="298">
        <v>0</v>
      </c>
      <c r="N42" s="298">
        <v>0</v>
      </c>
      <c r="O42" s="530"/>
    </row>
    <row r="43" spans="2:20">
      <c r="B43" s="532"/>
      <c r="C43" s="533" t="s">
        <v>203</v>
      </c>
      <c r="D43" s="300">
        <f>'[97]7. Depreciation'!D43</f>
        <v>-138258.13863</v>
      </c>
      <c r="E43" s="300">
        <f>'[97]7. Depreciation'!E43</f>
        <v>14261.820660049067</v>
      </c>
      <c r="F43" s="300">
        <f>SUM(F41:F42)</f>
        <v>-152519.95929004907</v>
      </c>
      <c r="G43" s="301">
        <f>SUM(G41:G42)</f>
        <v>-104808.18</v>
      </c>
      <c r="H43" s="300">
        <f t="shared" ref="H43:N43" si="5">SUM(H41:H42)</f>
        <v>-45160</v>
      </c>
      <c r="I43" s="300">
        <f t="shared" si="5"/>
        <v>-823.41205144262392</v>
      </c>
      <c r="J43" s="300">
        <f t="shared" si="5"/>
        <v>-1340.9772386064328</v>
      </c>
      <c r="K43" s="300">
        <f t="shared" si="5"/>
        <v>-387.39</v>
      </c>
      <c r="L43" s="300">
        <f t="shared" si="5"/>
        <v>0</v>
      </c>
      <c r="M43" s="300">
        <f t="shared" si="5"/>
        <v>0</v>
      </c>
      <c r="N43" s="300">
        <f t="shared" si="5"/>
        <v>0</v>
      </c>
      <c r="O43" s="530"/>
    </row>
    <row r="44" spans="2:20">
      <c r="B44" s="534"/>
      <c r="C44" s="535"/>
      <c r="D44" s="353"/>
      <c r="E44" s="353"/>
      <c r="F44" s="353"/>
      <c r="G44" s="353"/>
      <c r="H44" s="353"/>
      <c r="I44" s="353"/>
      <c r="J44" s="353"/>
      <c r="K44" s="354"/>
      <c r="L44" s="354"/>
      <c r="M44" s="354"/>
      <c r="N44" s="354"/>
      <c r="O44" s="530"/>
    </row>
    <row r="45" spans="2:20" ht="15.75">
      <c r="B45" s="554" t="s">
        <v>276</v>
      </c>
      <c r="C45" s="537"/>
      <c r="D45" s="355"/>
      <c r="E45" s="355"/>
      <c r="F45" s="355"/>
      <c r="G45" s="355"/>
      <c r="H45" s="355"/>
      <c r="I45" s="355"/>
      <c r="J45" s="356"/>
      <c r="K45" s="354"/>
      <c r="L45" s="354"/>
      <c r="M45" s="354"/>
      <c r="N45" s="354"/>
      <c r="O45" s="530"/>
    </row>
    <row r="46" spans="2:20" ht="15.75">
      <c r="B46" s="538"/>
      <c r="C46" s="537"/>
      <c r="D46" s="555"/>
      <c r="E46" s="555"/>
      <c r="F46" s="555"/>
      <c r="G46" s="555"/>
      <c r="H46" s="555"/>
      <c r="I46" s="555"/>
      <c r="J46" s="556"/>
      <c r="K46" s="557"/>
      <c r="L46" s="557"/>
      <c r="M46" s="557"/>
      <c r="N46" s="557"/>
      <c r="O46" s="530"/>
    </row>
    <row r="47" spans="2:20" ht="35.25" customHeight="1">
      <c r="B47" s="539" t="s">
        <v>57</v>
      </c>
      <c r="C47" s="540" t="s">
        <v>58</v>
      </c>
      <c r="D47" s="541" t="s">
        <v>188</v>
      </c>
      <c r="E47" s="541" t="s">
        <v>60</v>
      </c>
      <c r="F47" s="541" t="s">
        <v>61</v>
      </c>
      <c r="G47" s="542" t="s">
        <v>62</v>
      </c>
      <c r="H47" s="542" t="s">
        <v>63</v>
      </c>
      <c r="I47" s="1166" t="s">
        <v>205</v>
      </c>
      <c r="J47" s="1167"/>
      <c r="K47" s="1166" t="s">
        <v>189</v>
      </c>
      <c r="L47" s="1167"/>
      <c r="M47" s="541" t="s">
        <v>206</v>
      </c>
      <c r="N47" s="543" t="s">
        <v>67</v>
      </c>
      <c r="O47" s="530"/>
    </row>
    <row r="48" spans="2:20">
      <c r="B48" s="539"/>
      <c r="C48" s="540"/>
      <c r="D48" s="360"/>
      <c r="E48" s="360"/>
      <c r="F48" s="360"/>
      <c r="G48" s="544"/>
      <c r="H48" s="545"/>
      <c r="I48" s="360" t="s">
        <v>190</v>
      </c>
      <c r="J48" s="360" t="s">
        <v>191</v>
      </c>
      <c r="K48" s="360" t="s">
        <v>71</v>
      </c>
      <c r="L48" s="360" t="s">
        <v>72</v>
      </c>
      <c r="M48" s="360"/>
      <c r="N48" s="360"/>
      <c r="O48" s="530"/>
    </row>
    <row r="49" spans="2:15">
      <c r="B49" s="539"/>
      <c r="C49" s="546"/>
      <c r="D49" s="547" t="s">
        <v>73</v>
      </c>
      <c r="E49" s="547" t="s">
        <v>73</v>
      </c>
      <c r="F49" s="547" t="s">
        <v>73</v>
      </c>
      <c r="G49" s="548" t="s">
        <v>73</v>
      </c>
      <c r="H49" s="547" t="s">
        <v>73</v>
      </c>
      <c r="I49" s="547" t="s">
        <v>73</v>
      </c>
      <c r="J49" s="547" t="s">
        <v>73</v>
      </c>
      <c r="K49" s="547" t="s">
        <v>73</v>
      </c>
      <c r="L49" s="547" t="s">
        <v>73</v>
      </c>
      <c r="M49" s="547" t="s">
        <v>73</v>
      </c>
      <c r="N49" s="547" t="s">
        <v>73</v>
      </c>
      <c r="O49" s="530"/>
    </row>
    <row r="50" spans="2:15" ht="12.75" customHeight="1">
      <c r="B50" s="549"/>
      <c r="C50" s="546"/>
      <c r="D50" s="364"/>
      <c r="E50" s="364"/>
      <c r="F50" s="364"/>
      <c r="G50" s="558"/>
      <c r="H50" s="558"/>
      <c r="I50" s="364"/>
      <c r="J50" s="364"/>
      <c r="K50" s="364"/>
      <c r="L50" s="364"/>
      <c r="M50" s="364"/>
      <c r="N50" s="364"/>
      <c r="O50" s="530"/>
    </row>
    <row r="51" spans="2:15" ht="12.75" customHeight="1">
      <c r="B51" s="302"/>
      <c r="C51" s="529" t="s">
        <v>192</v>
      </c>
      <c r="D51" s="298">
        <v>0</v>
      </c>
      <c r="E51" s="298">
        <v>0</v>
      </c>
      <c r="F51" s="298">
        <v>0</v>
      </c>
      <c r="G51" s="298">
        <v>0</v>
      </c>
      <c r="H51" s="298">
        <v>0</v>
      </c>
      <c r="I51" s="298">
        <v>0</v>
      </c>
      <c r="J51" s="298">
        <v>0</v>
      </c>
      <c r="K51" s="298">
        <v>0</v>
      </c>
      <c r="L51" s="298">
        <v>0</v>
      </c>
      <c r="M51" s="298">
        <v>0</v>
      </c>
      <c r="N51" s="298">
        <v>0</v>
      </c>
      <c r="O51" s="559"/>
    </row>
    <row r="52" spans="2:15" ht="12.75" customHeight="1">
      <c r="B52" s="302"/>
      <c r="C52" s="529" t="s">
        <v>193</v>
      </c>
      <c r="D52" s="298">
        <v>0</v>
      </c>
      <c r="E52" s="298">
        <v>0</v>
      </c>
      <c r="F52" s="298">
        <v>0</v>
      </c>
      <c r="G52" s="298">
        <v>0</v>
      </c>
      <c r="H52" s="298">
        <v>0</v>
      </c>
      <c r="I52" s="298">
        <v>0</v>
      </c>
      <c r="J52" s="298">
        <v>0</v>
      </c>
      <c r="K52" s="298">
        <v>0</v>
      </c>
      <c r="L52" s="298">
        <v>0</v>
      </c>
      <c r="M52" s="298">
        <v>0</v>
      </c>
      <c r="N52" s="298">
        <v>0</v>
      </c>
      <c r="O52" s="559"/>
    </row>
    <row r="53" spans="2:15" ht="12.75" customHeight="1">
      <c r="B53" s="302"/>
      <c r="C53" s="529" t="s">
        <v>194</v>
      </c>
      <c r="D53" s="298">
        <v>0</v>
      </c>
      <c r="E53" s="298">
        <v>0</v>
      </c>
      <c r="F53" s="298">
        <v>0</v>
      </c>
      <c r="G53" s="298">
        <v>0</v>
      </c>
      <c r="H53" s="298">
        <v>0</v>
      </c>
      <c r="I53" s="298">
        <v>0</v>
      </c>
      <c r="J53" s="298">
        <v>0</v>
      </c>
      <c r="K53" s="298">
        <v>0</v>
      </c>
      <c r="L53" s="298">
        <v>0</v>
      </c>
      <c r="M53" s="298">
        <v>0</v>
      </c>
      <c r="N53" s="298">
        <v>0</v>
      </c>
      <c r="O53" s="559"/>
    </row>
    <row r="54" spans="2:15" ht="12.75" customHeight="1">
      <c r="B54" s="302"/>
      <c r="C54" s="529" t="s">
        <v>195</v>
      </c>
      <c r="D54" s="298">
        <v>0</v>
      </c>
      <c r="E54" s="298">
        <v>0</v>
      </c>
      <c r="F54" s="298">
        <v>0</v>
      </c>
      <c r="G54" s="298">
        <v>0</v>
      </c>
      <c r="H54" s="298">
        <v>0</v>
      </c>
      <c r="I54" s="298">
        <v>0</v>
      </c>
      <c r="J54" s="298">
        <v>0</v>
      </c>
      <c r="K54" s="298">
        <v>0</v>
      </c>
      <c r="L54" s="298">
        <v>0</v>
      </c>
      <c r="M54" s="298">
        <v>0</v>
      </c>
      <c r="N54" s="298">
        <v>0</v>
      </c>
      <c r="O54" s="559"/>
    </row>
    <row r="55" spans="2:15" ht="12.75" customHeight="1">
      <c r="B55" s="302"/>
      <c r="C55" s="529" t="s">
        <v>196</v>
      </c>
      <c r="D55" s="298">
        <v>0</v>
      </c>
      <c r="E55" s="298">
        <v>0</v>
      </c>
      <c r="F55" s="298">
        <v>0</v>
      </c>
      <c r="G55" s="298">
        <v>0</v>
      </c>
      <c r="H55" s="298">
        <v>0</v>
      </c>
      <c r="I55" s="298">
        <v>0</v>
      </c>
      <c r="J55" s="298">
        <v>0</v>
      </c>
      <c r="K55" s="298">
        <v>0</v>
      </c>
      <c r="L55" s="298">
        <v>0</v>
      </c>
      <c r="M55" s="298">
        <v>0</v>
      </c>
      <c r="N55" s="298">
        <v>0</v>
      </c>
      <c r="O55" s="559"/>
    </row>
    <row r="56" spans="2:15" ht="12.75" customHeight="1">
      <c r="B56" s="302"/>
      <c r="C56" s="531" t="s">
        <v>63</v>
      </c>
      <c r="D56" s="298">
        <v>0</v>
      </c>
      <c r="E56" s="298">
        <v>0</v>
      </c>
      <c r="F56" s="298">
        <v>0</v>
      </c>
      <c r="G56" s="298">
        <v>0</v>
      </c>
      <c r="H56" s="298">
        <v>0</v>
      </c>
      <c r="I56" s="298">
        <v>0</v>
      </c>
      <c r="J56" s="298">
        <v>0</v>
      </c>
      <c r="K56" s="298">
        <v>0</v>
      </c>
      <c r="L56" s="298">
        <v>0</v>
      </c>
      <c r="M56" s="298">
        <v>0</v>
      </c>
      <c r="N56" s="298">
        <v>0</v>
      </c>
      <c r="O56" s="559"/>
    </row>
    <row r="57" spans="2:15" ht="12.75" customHeight="1">
      <c r="B57" s="302"/>
      <c r="C57" s="531" t="s">
        <v>197</v>
      </c>
      <c r="D57" s="298">
        <v>0</v>
      </c>
      <c r="E57" s="298">
        <v>0</v>
      </c>
      <c r="F57" s="298">
        <v>0</v>
      </c>
      <c r="G57" s="298">
        <v>0</v>
      </c>
      <c r="H57" s="298">
        <v>0</v>
      </c>
      <c r="I57" s="298">
        <v>0</v>
      </c>
      <c r="J57" s="298">
        <v>0</v>
      </c>
      <c r="K57" s="298">
        <v>0</v>
      </c>
      <c r="L57" s="298">
        <v>0</v>
      </c>
      <c r="M57" s="298">
        <v>0</v>
      </c>
      <c r="N57" s="298">
        <v>0</v>
      </c>
      <c r="O57" s="559"/>
    </row>
    <row r="58" spans="2:15" ht="12.75" customHeight="1">
      <c r="B58" s="302"/>
      <c r="C58" s="529" t="s">
        <v>102</v>
      </c>
      <c r="D58" s="298">
        <v>0</v>
      </c>
      <c r="E58" s="298">
        <v>0</v>
      </c>
      <c r="F58" s="298">
        <v>0</v>
      </c>
      <c r="G58" s="298">
        <v>0</v>
      </c>
      <c r="H58" s="298">
        <v>0</v>
      </c>
      <c r="I58" s="298">
        <v>0</v>
      </c>
      <c r="J58" s="298">
        <v>0</v>
      </c>
      <c r="K58" s="298">
        <v>0</v>
      </c>
      <c r="L58" s="298">
        <v>0</v>
      </c>
      <c r="M58" s="298">
        <v>0</v>
      </c>
      <c r="N58" s="298">
        <v>0</v>
      </c>
      <c r="O58" s="559"/>
    </row>
    <row r="59" spans="2:15" ht="12.75" customHeight="1">
      <c r="B59" s="302"/>
      <c r="C59" s="529" t="s">
        <v>199</v>
      </c>
      <c r="D59" s="298">
        <v>0</v>
      </c>
      <c r="E59" s="298">
        <v>0</v>
      </c>
      <c r="F59" s="298">
        <v>0</v>
      </c>
      <c r="G59" s="298">
        <v>0</v>
      </c>
      <c r="H59" s="298">
        <v>0</v>
      </c>
      <c r="I59" s="298">
        <v>0</v>
      </c>
      <c r="J59" s="298">
        <v>0</v>
      </c>
      <c r="K59" s="298">
        <v>0</v>
      </c>
      <c r="L59" s="298">
        <v>0</v>
      </c>
      <c r="M59" s="298">
        <v>0</v>
      </c>
      <c r="N59" s="298">
        <v>0</v>
      </c>
      <c r="O59" s="559"/>
    </row>
    <row r="60" spans="2:15" ht="12.75" customHeight="1">
      <c r="B60" s="302"/>
      <c r="C60" s="529" t="s">
        <v>200</v>
      </c>
      <c r="D60" s="298">
        <v>0</v>
      </c>
      <c r="E60" s="298">
        <v>0</v>
      </c>
      <c r="F60" s="298">
        <v>0</v>
      </c>
      <c r="G60" s="298">
        <v>0</v>
      </c>
      <c r="H60" s="298">
        <v>0</v>
      </c>
      <c r="I60" s="298">
        <v>0</v>
      </c>
      <c r="J60" s="298">
        <v>0</v>
      </c>
      <c r="K60" s="298">
        <v>0</v>
      </c>
      <c r="L60" s="298">
        <v>0</v>
      </c>
      <c r="M60" s="298">
        <v>0</v>
      </c>
      <c r="N60" s="298">
        <v>0</v>
      </c>
      <c r="O60" s="559"/>
    </row>
    <row r="61" spans="2:15" ht="12.75" customHeight="1">
      <c r="B61" s="532"/>
      <c r="C61" s="533" t="s">
        <v>201</v>
      </c>
      <c r="D61" s="300">
        <f>SUM(D51:D60)</f>
        <v>0</v>
      </c>
      <c r="E61" s="300">
        <f>SUM(E51:E60)</f>
        <v>0</v>
      </c>
      <c r="F61" s="300">
        <f>SUM(F51:F60)</f>
        <v>0</v>
      </c>
      <c r="G61" s="301">
        <f>SUM(G51:G60)</f>
        <v>0</v>
      </c>
      <c r="H61" s="300">
        <f t="shared" ref="H61:N61" si="6">SUM(H51:H60)</f>
        <v>0</v>
      </c>
      <c r="I61" s="300">
        <f t="shared" si="6"/>
        <v>0</v>
      </c>
      <c r="J61" s="300">
        <f t="shared" si="6"/>
        <v>0</v>
      </c>
      <c r="K61" s="300">
        <f t="shared" si="6"/>
        <v>0</v>
      </c>
      <c r="L61" s="300">
        <f t="shared" si="6"/>
        <v>0</v>
      </c>
      <c r="M61" s="300">
        <f t="shared" si="6"/>
        <v>0</v>
      </c>
      <c r="N61" s="300">
        <f t="shared" si="6"/>
        <v>0</v>
      </c>
      <c r="O61" s="559"/>
    </row>
    <row r="62" spans="2:15">
      <c r="B62" s="302"/>
      <c r="C62" s="529" t="s">
        <v>202</v>
      </c>
      <c r="D62" s="298">
        <v>0</v>
      </c>
      <c r="E62" s="298">
        <v>0</v>
      </c>
      <c r="F62" s="298">
        <v>0</v>
      </c>
      <c r="G62" s="302">
        <v>0</v>
      </c>
      <c r="H62" s="298">
        <v>0</v>
      </c>
      <c r="I62" s="298">
        <v>0</v>
      </c>
      <c r="J62" s="298">
        <v>0</v>
      </c>
      <c r="K62" s="298">
        <v>0</v>
      </c>
      <c r="L62" s="298">
        <v>0</v>
      </c>
      <c r="M62" s="298">
        <v>0</v>
      </c>
      <c r="N62" s="298">
        <v>0</v>
      </c>
      <c r="O62" s="559"/>
    </row>
    <row r="63" spans="2:15">
      <c r="B63" s="532"/>
      <c r="C63" s="533" t="s">
        <v>203</v>
      </c>
      <c r="D63" s="300">
        <f>'[97]7. Depreciation'!D63</f>
        <v>25940.227049999998</v>
      </c>
      <c r="E63" s="300">
        <f>'[97]7. Depreciation'!E63</f>
        <v>25940.227049999998</v>
      </c>
      <c r="F63" s="300">
        <f>SUM(F61:F62)</f>
        <v>0</v>
      </c>
      <c r="G63" s="301">
        <f>SUM(G61:G62)</f>
        <v>0</v>
      </c>
      <c r="H63" s="300">
        <f t="shared" ref="H63:N63" si="7">SUM(H61:H62)</f>
        <v>0</v>
      </c>
      <c r="I63" s="300">
        <f t="shared" si="7"/>
        <v>0</v>
      </c>
      <c r="J63" s="300">
        <f t="shared" si="7"/>
        <v>0</v>
      </c>
      <c r="K63" s="300">
        <f t="shared" si="7"/>
        <v>0</v>
      </c>
      <c r="L63" s="300">
        <f t="shared" si="7"/>
        <v>0</v>
      </c>
      <c r="M63" s="300">
        <f t="shared" si="7"/>
        <v>0</v>
      </c>
      <c r="N63" s="300">
        <f t="shared" si="7"/>
        <v>0</v>
      </c>
      <c r="O63" s="559"/>
    </row>
    <row r="64" spans="2:15">
      <c r="B64" s="534"/>
      <c r="C64" s="535"/>
      <c r="D64" s="353"/>
      <c r="E64" s="353"/>
      <c r="F64" s="353"/>
      <c r="G64" s="353"/>
      <c r="H64" s="353"/>
      <c r="I64" s="353"/>
      <c r="J64" s="353"/>
      <c r="K64" s="354"/>
      <c r="L64" s="354"/>
      <c r="M64" s="354"/>
      <c r="N64" s="354"/>
      <c r="O64" s="530"/>
    </row>
    <row r="65" spans="2:15" ht="15.75">
      <c r="B65" s="554" t="s">
        <v>277</v>
      </c>
      <c r="C65" s="537"/>
      <c r="D65" s="355"/>
      <c r="E65" s="355"/>
      <c r="F65" s="355"/>
      <c r="G65" s="355"/>
      <c r="H65" s="355"/>
      <c r="I65" s="355"/>
      <c r="J65" s="356"/>
      <c r="K65" s="354"/>
      <c r="L65" s="354"/>
      <c r="M65" s="354"/>
      <c r="N65" s="354"/>
      <c r="O65" s="530"/>
    </row>
    <row r="66" spans="2:15" ht="15.75">
      <c r="B66" s="538"/>
      <c r="C66" s="537"/>
      <c r="D66" s="355"/>
      <c r="E66" s="355"/>
      <c r="F66" s="355"/>
      <c r="G66" s="355"/>
      <c r="H66" s="355"/>
      <c r="I66" s="355"/>
      <c r="J66" s="356"/>
      <c r="K66" s="354"/>
      <c r="L66" s="354"/>
      <c r="M66" s="354"/>
      <c r="N66" s="354"/>
      <c r="O66" s="530"/>
    </row>
    <row r="67" spans="2:15" ht="39.75" customHeight="1">
      <c r="B67" s="539" t="s">
        <v>57</v>
      </c>
      <c r="C67" s="540" t="s">
        <v>210</v>
      </c>
      <c r="D67" s="541" t="s">
        <v>188</v>
      </c>
      <c r="E67" s="541" t="s">
        <v>60</v>
      </c>
      <c r="F67" s="541" t="s">
        <v>61</v>
      </c>
      <c r="G67" s="542" t="s">
        <v>62</v>
      </c>
      <c r="H67" s="542" t="s">
        <v>63</v>
      </c>
      <c r="I67" s="1166" t="s">
        <v>205</v>
      </c>
      <c r="J67" s="1167"/>
      <c r="K67" s="1166" t="s">
        <v>189</v>
      </c>
      <c r="L67" s="1167"/>
      <c r="M67" s="541" t="s">
        <v>206</v>
      </c>
      <c r="N67" s="543" t="s">
        <v>67</v>
      </c>
      <c r="O67" s="530"/>
    </row>
    <row r="68" spans="2:15">
      <c r="B68" s="539"/>
      <c r="C68" s="540"/>
      <c r="D68" s="360"/>
      <c r="E68" s="360"/>
      <c r="F68" s="360"/>
      <c r="G68" s="544"/>
      <c r="H68" s="545"/>
      <c r="I68" s="360" t="s">
        <v>190</v>
      </c>
      <c r="J68" s="360" t="s">
        <v>191</v>
      </c>
      <c r="K68" s="360" t="s">
        <v>71</v>
      </c>
      <c r="L68" s="360" t="s">
        <v>72</v>
      </c>
      <c r="M68" s="360"/>
      <c r="N68" s="360"/>
      <c r="O68" s="530"/>
    </row>
    <row r="69" spans="2:15">
      <c r="B69" s="539"/>
      <c r="C69" s="546"/>
      <c r="D69" s="547" t="s">
        <v>73</v>
      </c>
      <c r="E69" s="547" t="s">
        <v>73</v>
      </c>
      <c r="F69" s="547" t="s">
        <v>73</v>
      </c>
      <c r="G69" s="548" t="s">
        <v>73</v>
      </c>
      <c r="H69" s="547" t="s">
        <v>73</v>
      </c>
      <c r="I69" s="547" t="s">
        <v>73</v>
      </c>
      <c r="J69" s="547" t="s">
        <v>73</v>
      </c>
      <c r="K69" s="547" t="s">
        <v>73</v>
      </c>
      <c r="L69" s="547" t="s">
        <v>73</v>
      </c>
      <c r="M69" s="547" t="s">
        <v>73</v>
      </c>
      <c r="N69" s="547" t="s">
        <v>73</v>
      </c>
      <c r="O69" s="530"/>
    </row>
    <row r="70" spans="2:15" ht="12.75" customHeight="1">
      <c r="B70" s="549"/>
      <c r="C70" s="546"/>
      <c r="D70" s="364"/>
      <c r="E70" s="364"/>
      <c r="F70" s="364"/>
      <c r="G70" s="558"/>
      <c r="H70" s="558"/>
      <c r="I70" s="364"/>
      <c r="J70" s="364"/>
      <c r="K70" s="364"/>
      <c r="L70" s="364"/>
      <c r="M70" s="364"/>
      <c r="N70" s="364"/>
      <c r="O70" s="530"/>
    </row>
    <row r="71" spans="2:15" ht="12.75" customHeight="1">
      <c r="B71" s="302"/>
      <c r="C71" s="529" t="s">
        <v>192</v>
      </c>
      <c r="D71" s="298">
        <f t="shared" ref="D71:E80" si="8">D51+D31+D11</f>
        <v>0</v>
      </c>
      <c r="E71" s="298">
        <f t="shared" si="8"/>
        <v>0</v>
      </c>
      <c r="F71" s="302">
        <f>'[97]7. Depreciation'!F71</f>
        <v>-51527.496564538276</v>
      </c>
      <c r="G71" s="302">
        <f>'[97]7. Depreciation'!G71</f>
        <v>-51527.496564538276</v>
      </c>
      <c r="H71" s="302">
        <f>'[97]7. Depreciation'!H71</f>
        <v>0</v>
      </c>
      <c r="I71" s="302">
        <f>'[97]7. Depreciation'!I71</f>
        <v>0</v>
      </c>
      <c r="J71" s="302">
        <f>'[97]7. Depreciation'!J71</f>
        <v>0</v>
      </c>
      <c r="K71" s="302">
        <f>'[97]7. Depreciation'!K71</f>
        <v>0</v>
      </c>
      <c r="L71" s="302">
        <f>'[97]7. Depreciation'!L71</f>
        <v>0</v>
      </c>
      <c r="M71" s="302">
        <f>'[97]7. Depreciation'!M71</f>
        <v>0</v>
      </c>
      <c r="N71" s="302">
        <f>'[97]7. Depreciation'!N71</f>
        <v>0</v>
      </c>
      <c r="O71" s="530"/>
    </row>
    <row r="72" spans="2:15" ht="12.75" customHeight="1">
      <c r="B72" s="302"/>
      <c r="C72" s="529" t="s">
        <v>193</v>
      </c>
      <c r="D72" s="298">
        <f t="shared" si="8"/>
        <v>0</v>
      </c>
      <c r="E72" s="298">
        <f t="shared" si="8"/>
        <v>0</v>
      </c>
      <c r="F72" s="302">
        <f>'[97]7. Depreciation'!F72</f>
        <v>-130874.11344054126</v>
      </c>
      <c r="G72" s="302">
        <f>'[97]7. Depreciation'!G72</f>
        <v>-130874.11344054126</v>
      </c>
      <c r="H72" s="302">
        <f>'[97]7. Depreciation'!H72</f>
        <v>0</v>
      </c>
      <c r="I72" s="302">
        <f>'[97]7. Depreciation'!I72</f>
        <v>0</v>
      </c>
      <c r="J72" s="302">
        <f>'[97]7. Depreciation'!J72</f>
        <v>0</v>
      </c>
      <c r="K72" s="302">
        <f>'[97]7. Depreciation'!K72</f>
        <v>0</v>
      </c>
      <c r="L72" s="302">
        <f>'[97]7. Depreciation'!L72</f>
        <v>0</v>
      </c>
      <c r="M72" s="302">
        <f>'[97]7. Depreciation'!M72</f>
        <v>0</v>
      </c>
      <c r="N72" s="302">
        <f>'[97]7. Depreciation'!N72</f>
        <v>0</v>
      </c>
      <c r="O72" s="530"/>
    </row>
    <row r="73" spans="2:15" ht="12.75" customHeight="1">
      <c r="B73" s="302"/>
      <c r="C73" s="529" t="s">
        <v>278</v>
      </c>
      <c r="D73" s="298">
        <f t="shared" si="8"/>
        <v>0</v>
      </c>
      <c r="E73" s="298">
        <f t="shared" si="8"/>
        <v>0</v>
      </c>
      <c r="F73" s="302">
        <f>'[97]7. Depreciation'!F73</f>
        <v>-1370.5492535050662</v>
      </c>
      <c r="G73" s="302">
        <f>'[97]7. Depreciation'!G73</f>
        <v>-1370.5492535050662</v>
      </c>
      <c r="H73" s="302">
        <f>'[97]7. Depreciation'!H73</f>
        <v>0</v>
      </c>
      <c r="I73" s="302">
        <f>'[97]7. Depreciation'!I73</f>
        <v>0</v>
      </c>
      <c r="J73" s="302">
        <f>'[97]7. Depreciation'!J73</f>
        <v>0</v>
      </c>
      <c r="K73" s="302">
        <f>'[97]7. Depreciation'!K73</f>
        <v>0</v>
      </c>
      <c r="L73" s="302">
        <f>'[97]7. Depreciation'!L73</f>
        <v>0</v>
      </c>
      <c r="M73" s="302">
        <f>'[97]7. Depreciation'!M73</f>
        <v>0</v>
      </c>
      <c r="N73" s="302">
        <f>'[97]7. Depreciation'!N73</f>
        <v>0</v>
      </c>
      <c r="O73" s="530"/>
    </row>
    <row r="74" spans="2:15" ht="12.75" customHeight="1">
      <c r="B74" s="302"/>
      <c r="C74" s="529" t="s">
        <v>195</v>
      </c>
      <c r="D74" s="298">
        <f t="shared" si="8"/>
        <v>0</v>
      </c>
      <c r="E74" s="298">
        <f t="shared" si="8"/>
        <v>0</v>
      </c>
      <c r="F74" s="302">
        <f>'[97]7. Depreciation'!F74</f>
        <v>-24110.318417007024</v>
      </c>
      <c r="G74" s="302">
        <f>'[97]7. Depreciation'!G74</f>
        <v>-24110.318417007024</v>
      </c>
      <c r="H74" s="302">
        <f>'[97]7. Depreciation'!H74</f>
        <v>0</v>
      </c>
      <c r="I74" s="302">
        <f>'[97]7. Depreciation'!I74</f>
        <v>0</v>
      </c>
      <c r="J74" s="302">
        <f>'[97]7. Depreciation'!J74</f>
        <v>0</v>
      </c>
      <c r="K74" s="302">
        <f>'[97]7. Depreciation'!K74</f>
        <v>0</v>
      </c>
      <c r="L74" s="302">
        <f>'[97]7. Depreciation'!L74</f>
        <v>0</v>
      </c>
      <c r="M74" s="302">
        <f>'[97]7. Depreciation'!M74</f>
        <v>0</v>
      </c>
      <c r="N74" s="302">
        <f>'[97]7. Depreciation'!N74</f>
        <v>0</v>
      </c>
      <c r="O74" s="530"/>
    </row>
    <row r="75" spans="2:15" ht="12.75" customHeight="1">
      <c r="B75" s="302"/>
      <c r="C75" s="529" t="s">
        <v>196</v>
      </c>
      <c r="D75" s="298">
        <f t="shared" si="8"/>
        <v>0</v>
      </c>
      <c r="E75" s="298">
        <f t="shared" si="8"/>
        <v>0</v>
      </c>
      <c r="F75" s="302">
        <f>'[97]7. Depreciation'!F75</f>
        <v>-37211.127472928842</v>
      </c>
      <c r="G75" s="302">
        <f>'[97]7. Depreciation'!G75</f>
        <v>-37211.127472928842</v>
      </c>
      <c r="H75" s="302">
        <f>'[97]7. Depreciation'!H75</f>
        <v>0</v>
      </c>
      <c r="I75" s="302">
        <f>'[97]7. Depreciation'!I75</f>
        <v>0</v>
      </c>
      <c r="J75" s="302">
        <f>'[97]7. Depreciation'!J75</f>
        <v>0</v>
      </c>
      <c r="K75" s="302">
        <f>'[97]7. Depreciation'!K75</f>
        <v>0</v>
      </c>
      <c r="L75" s="302">
        <f>'[97]7. Depreciation'!L75</f>
        <v>0</v>
      </c>
      <c r="M75" s="302">
        <f>'[97]7. Depreciation'!M75</f>
        <v>0</v>
      </c>
      <c r="N75" s="302">
        <f>'[97]7. Depreciation'!N75</f>
        <v>0</v>
      </c>
      <c r="O75" s="530"/>
    </row>
    <row r="76" spans="2:15" ht="12.75" customHeight="1">
      <c r="B76" s="302"/>
      <c r="C76" s="531" t="s">
        <v>63</v>
      </c>
      <c r="D76" s="298">
        <f t="shared" si="8"/>
        <v>0</v>
      </c>
      <c r="E76" s="298">
        <f t="shared" si="8"/>
        <v>0</v>
      </c>
      <c r="F76" s="302">
        <f>'[97]7. Depreciation'!F76</f>
        <v>-115257.92185130934</v>
      </c>
      <c r="G76" s="302">
        <f>'[97]7. Depreciation'!G76</f>
        <v>0</v>
      </c>
      <c r="H76" s="302">
        <f>'[97]7. Depreciation'!H76</f>
        <v>-115257.92185130934</v>
      </c>
      <c r="I76" s="302">
        <f>'[97]7. Depreciation'!I76</f>
        <v>0</v>
      </c>
      <c r="J76" s="302">
        <f>'[97]7. Depreciation'!J76</f>
        <v>0</v>
      </c>
      <c r="K76" s="302">
        <f>'[97]7. Depreciation'!K76</f>
        <v>0</v>
      </c>
      <c r="L76" s="302">
        <f>'[97]7. Depreciation'!L76</f>
        <v>0</v>
      </c>
      <c r="M76" s="302">
        <f>'[97]7. Depreciation'!M76</f>
        <v>0</v>
      </c>
      <c r="N76" s="302">
        <f>'[97]7. Depreciation'!N76</f>
        <v>0</v>
      </c>
      <c r="O76" s="530"/>
    </row>
    <row r="77" spans="2:15" ht="12.75" customHeight="1">
      <c r="B77" s="302"/>
      <c r="C77" s="531" t="s">
        <v>197</v>
      </c>
      <c r="D77" s="298">
        <f t="shared" si="8"/>
        <v>0</v>
      </c>
      <c r="E77" s="298">
        <f t="shared" si="8"/>
        <v>0</v>
      </c>
      <c r="F77" s="302">
        <f>'[97]7. Depreciation'!F77</f>
        <v>-29838.752569815268</v>
      </c>
      <c r="G77" s="302">
        <f>'[97]7. Depreciation'!G77</f>
        <v>-29838.752569815268</v>
      </c>
      <c r="H77" s="302">
        <f>'[97]7. Depreciation'!H77</f>
        <v>0</v>
      </c>
      <c r="I77" s="302">
        <f>'[97]7. Depreciation'!I77</f>
        <v>0</v>
      </c>
      <c r="J77" s="302">
        <f>'[97]7. Depreciation'!J77</f>
        <v>0</v>
      </c>
      <c r="K77" s="302">
        <f>'[97]7. Depreciation'!K77</f>
        <v>0</v>
      </c>
      <c r="L77" s="302">
        <f>'[97]7. Depreciation'!L77</f>
        <v>0</v>
      </c>
      <c r="M77" s="302">
        <f>'[97]7. Depreciation'!M77</f>
        <v>0</v>
      </c>
      <c r="N77" s="302">
        <f>'[97]7. Depreciation'!N77</f>
        <v>0</v>
      </c>
      <c r="O77" s="530"/>
    </row>
    <row r="78" spans="2:15" ht="12.75" customHeight="1">
      <c r="B78" s="302"/>
      <c r="C78" s="529" t="s">
        <v>102</v>
      </c>
      <c r="D78" s="298">
        <f t="shared" si="8"/>
        <v>0</v>
      </c>
      <c r="E78" s="298">
        <f t="shared" si="8"/>
        <v>0</v>
      </c>
      <c r="F78" s="302">
        <f>'[97]7. Depreciation'!F78</f>
        <v>-5830.1492962176189</v>
      </c>
      <c r="G78" s="302">
        <f>'[97]7. Depreciation'!G78</f>
        <v>-1600.4671356990698</v>
      </c>
      <c r="H78" s="302">
        <f>'[97]7. Depreciation'!H78</f>
        <v>0</v>
      </c>
      <c r="I78" s="302">
        <f>'[97]7. Depreciation'!I78</f>
        <v>-823.41205144262392</v>
      </c>
      <c r="J78" s="302">
        <f>'[97]7. Depreciation'!J78</f>
        <v>-3406.2701090759251</v>
      </c>
      <c r="K78" s="302">
        <f>'[97]7. Depreciation'!K78</f>
        <v>0</v>
      </c>
      <c r="L78" s="302">
        <f>'[97]7. Depreciation'!L78</f>
        <v>0</v>
      </c>
      <c r="M78" s="302">
        <f>'[97]7. Depreciation'!M78</f>
        <v>0</v>
      </c>
      <c r="N78" s="302">
        <f>'[97]7. Depreciation'!N78</f>
        <v>0</v>
      </c>
      <c r="O78" s="530"/>
    </row>
    <row r="79" spans="2:15" ht="12.75" customHeight="1">
      <c r="B79" s="302"/>
      <c r="C79" s="529" t="s">
        <v>199</v>
      </c>
      <c r="D79" s="298">
        <f t="shared" si="8"/>
        <v>0</v>
      </c>
      <c r="E79" s="298">
        <f t="shared" si="8"/>
        <v>0</v>
      </c>
      <c r="F79" s="302">
        <f>'[97]7. Depreciation'!F79</f>
        <v>-387.39</v>
      </c>
      <c r="G79" s="302">
        <f>'[97]7. Depreciation'!G79</f>
        <v>0</v>
      </c>
      <c r="H79" s="302">
        <f>'[97]7. Depreciation'!H79</f>
        <v>0</v>
      </c>
      <c r="I79" s="302">
        <f>'[97]7. Depreciation'!I79</f>
        <v>0</v>
      </c>
      <c r="J79" s="302">
        <f>'[97]7. Depreciation'!J79</f>
        <v>0</v>
      </c>
      <c r="K79" s="302">
        <f>'[97]7. Depreciation'!K79</f>
        <v>-387.39</v>
      </c>
      <c r="L79" s="302">
        <f>'[97]7. Depreciation'!L79</f>
        <v>0</v>
      </c>
      <c r="M79" s="302">
        <f>'[97]7. Depreciation'!M79</f>
        <v>0</v>
      </c>
      <c r="N79" s="302">
        <f>'[97]7. Depreciation'!N79</f>
        <v>0</v>
      </c>
      <c r="O79" s="530"/>
    </row>
    <row r="80" spans="2:15" ht="12.75" customHeight="1">
      <c r="B80" s="302"/>
      <c r="C80" s="529" t="s">
        <v>200</v>
      </c>
      <c r="D80" s="298">
        <f t="shared" si="8"/>
        <v>0</v>
      </c>
      <c r="E80" s="298">
        <f t="shared" si="8"/>
        <v>0</v>
      </c>
      <c r="F80" s="302">
        <f>'[97]7. Depreciation'!F80</f>
        <v>0</v>
      </c>
      <c r="G80" s="302">
        <f>'[97]7. Depreciation'!G80</f>
        <v>0</v>
      </c>
      <c r="H80" s="302">
        <f>'[97]7. Depreciation'!H80</f>
        <v>0</v>
      </c>
      <c r="I80" s="302">
        <f>'[97]7. Depreciation'!I80</f>
        <v>0</v>
      </c>
      <c r="J80" s="302">
        <f>'[97]7. Depreciation'!J80</f>
        <v>0</v>
      </c>
      <c r="K80" s="302">
        <f>'[97]7. Depreciation'!K80</f>
        <v>0</v>
      </c>
      <c r="L80" s="302">
        <f>'[97]7. Depreciation'!L80</f>
        <v>0</v>
      </c>
      <c r="M80" s="302">
        <f>'[97]7. Depreciation'!M80</f>
        <v>0</v>
      </c>
      <c r="N80" s="302">
        <f>'[97]7. Depreciation'!N80</f>
        <v>0</v>
      </c>
      <c r="O80" s="530"/>
    </row>
    <row r="81" spans="2:15" ht="12.75" customHeight="1">
      <c r="B81" s="532"/>
      <c r="C81" s="533" t="s">
        <v>201</v>
      </c>
      <c r="D81" s="300">
        <f>SUM(D71:D80)</f>
        <v>0</v>
      </c>
      <c r="E81" s="300">
        <f>SUM(E71:E80)</f>
        <v>0</v>
      </c>
      <c r="F81" s="299">
        <f>SUM(F71:F80)</f>
        <v>-396407.81886586268</v>
      </c>
      <c r="G81" s="560">
        <f>SUM(G71:G80)</f>
        <v>-276532.82485403481</v>
      </c>
      <c r="H81" s="299">
        <f t="shared" ref="H81:N81" si="9">SUM(H71:H80)</f>
        <v>-115257.92185130934</v>
      </c>
      <c r="I81" s="299">
        <f t="shared" si="9"/>
        <v>-823.41205144262392</v>
      </c>
      <c r="J81" s="299">
        <f t="shared" si="9"/>
        <v>-3406.2701090759251</v>
      </c>
      <c r="K81" s="299">
        <f t="shared" si="9"/>
        <v>-387.39</v>
      </c>
      <c r="L81" s="299">
        <f t="shared" si="9"/>
        <v>0</v>
      </c>
      <c r="M81" s="299">
        <f t="shared" si="9"/>
        <v>0</v>
      </c>
      <c r="N81" s="299">
        <f t="shared" si="9"/>
        <v>0</v>
      </c>
      <c r="O81" s="530"/>
    </row>
    <row r="82" spans="2:15">
      <c r="B82" s="302"/>
      <c r="C82" s="529" t="s">
        <v>202</v>
      </c>
      <c r="D82" s="298">
        <f t="shared" ref="D82:N82" si="10">D62+D42+D22</f>
        <v>0</v>
      </c>
      <c r="E82" s="298">
        <f t="shared" si="10"/>
        <v>0</v>
      </c>
      <c r="F82" s="227">
        <f t="shared" si="10"/>
        <v>0</v>
      </c>
      <c r="G82" s="228">
        <f t="shared" si="10"/>
        <v>0</v>
      </c>
      <c r="H82" s="227">
        <f t="shared" si="10"/>
        <v>0</v>
      </c>
      <c r="I82" s="227">
        <f t="shared" si="10"/>
        <v>0</v>
      </c>
      <c r="J82" s="227">
        <f t="shared" si="10"/>
        <v>0</v>
      </c>
      <c r="K82" s="227">
        <f t="shared" si="10"/>
        <v>0</v>
      </c>
      <c r="L82" s="227">
        <f t="shared" si="10"/>
        <v>0</v>
      </c>
      <c r="M82" s="227">
        <f t="shared" si="10"/>
        <v>0</v>
      </c>
      <c r="N82" s="227">
        <f t="shared" si="10"/>
        <v>0</v>
      </c>
      <c r="O82" s="530"/>
    </row>
    <row r="83" spans="2:15">
      <c r="B83" s="532"/>
      <c r="C83" s="533" t="s">
        <v>203</v>
      </c>
      <c r="D83" s="300">
        <f>D63+D43+D23</f>
        <v>-1184941.97107</v>
      </c>
      <c r="E83" s="300">
        <f>E63+E43+E23</f>
        <v>-788534.15220413718</v>
      </c>
      <c r="F83" s="299">
        <f>SUM(F81:F82)</f>
        <v>-396407.81886586268</v>
      </c>
      <c r="G83" s="560">
        <f>SUM(G81:G82)</f>
        <v>-276532.82485403481</v>
      </c>
      <c r="H83" s="299">
        <f t="shared" ref="H83:N83" si="11">SUM(H81:H82)</f>
        <v>-115257.92185130934</v>
      </c>
      <c r="I83" s="299">
        <f t="shared" si="11"/>
        <v>-823.41205144262392</v>
      </c>
      <c r="J83" s="299">
        <f t="shared" si="11"/>
        <v>-3406.2701090759251</v>
      </c>
      <c r="K83" s="299">
        <f t="shared" si="11"/>
        <v>-387.39</v>
      </c>
      <c r="L83" s="299">
        <f t="shared" si="11"/>
        <v>0</v>
      </c>
      <c r="M83" s="299">
        <f t="shared" si="11"/>
        <v>0</v>
      </c>
      <c r="N83" s="299">
        <f t="shared" si="11"/>
        <v>0</v>
      </c>
      <c r="O83" s="530"/>
    </row>
    <row r="84" spans="2:15">
      <c r="B84" s="530"/>
      <c r="C84" s="530"/>
      <c r="D84" s="530"/>
      <c r="E84" s="530"/>
      <c r="F84" s="530"/>
      <c r="G84" s="530"/>
      <c r="H84" s="530"/>
      <c r="I84" s="530"/>
      <c r="J84" s="530"/>
      <c r="K84" s="530"/>
      <c r="L84" s="530"/>
      <c r="M84" s="530"/>
      <c r="N84" s="530"/>
      <c r="O84" s="530"/>
    </row>
    <row r="85" spans="2:15">
      <c r="B85" s="1168" t="s">
        <v>279</v>
      </c>
      <c r="C85" s="1169"/>
      <c r="D85" s="1169"/>
      <c r="E85" s="1169"/>
      <c r="F85" s="1169"/>
      <c r="G85" s="1169"/>
      <c r="H85" s="1170"/>
      <c r="I85" s="530"/>
      <c r="J85" s="530"/>
      <c r="K85" s="530"/>
      <c r="L85" s="530"/>
      <c r="M85" s="530"/>
      <c r="N85" s="530"/>
      <c r="O85" s="530"/>
    </row>
    <row r="86" spans="2:15" s="563" customFormat="1">
      <c r="B86" s="561"/>
      <c r="C86" s="561"/>
      <c r="D86" s="561"/>
      <c r="E86" s="561"/>
      <c r="F86" s="561"/>
      <c r="G86" s="561"/>
      <c r="H86" s="561"/>
      <c r="I86" s="561"/>
      <c r="J86" s="561"/>
      <c r="K86" s="561"/>
      <c r="L86" s="561"/>
      <c r="M86" s="561"/>
      <c r="N86" s="562"/>
      <c r="O86" s="562"/>
    </row>
    <row r="87" spans="2:15">
      <c r="B87" s="310"/>
      <c r="C87" s="310"/>
      <c r="D87" s="310"/>
      <c r="E87" s="311"/>
      <c r="F87" s="311"/>
      <c r="G87" s="311"/>
      <c r="H87" s="311"/>
      <c r="I87" s="311"/>
      <c r="J87" s="369"/>
    </row>
    <row r="88" spans="2:15">
      <c r="B88" s="315"/>
      <c r="C88" s="315"/>
      <c r="D88" s="315"/>
      <c r="E88" s="316"/>
      <c r="F88" s="316"/>
      <c r="G88" s="316"/>
      <c r="H88" s="316"/>
      <c r="I88" s="316"/>
      <c r="J88" s="368"/>
    </row>
    <row r="89" spans="2:15">
      <c r="B89" s="315"/>
      <c r="C89" s="315"/>
      <c r="D89" s="315"/>
      <c r="E89" s="316"/>
      <c r="F89" s="316"/>
      <c r="G89" s="316"/>
      <c r="H89" s="316"/>
      <c r="I89" s="316"/>
      <c r="J89" s="368"/>
    </row>
    <row r="90" spans="2:15">
      <c r="B90" s="317"/>
      <c r="C90" s="317"/>
      <c r="D90" s="317"/>
      <c r="E90" s="318"/>
      <c r="F90" s="318"/>
      <c r="G90" s="318"/>
      <c r="H90" s="318"/>
      <c r="I90" s="318"/>
      <c r="J90" s="318"/>
    </row>
    <row r="91" spans="2:15">
      <c r="B91" s="317"/>
      <c r="C91" s="317"/>
      <c r="D91" s="317"/>
      <c r="E91" s="318"/>
      <c r="F91" s="318"/>
      <c r="G91" s="318"/>
      <c r="H91" s="318"/>
      <c r="I91" s="318"/>
      <c r="J91" s="318"/>
    </row>
    <row r="92" spans="2:15">
      <c r="B92" s="303"/>
      <c r="C92" s="303"/>
      <c r="D92" s="303"/>
      <c r="E92" s="304"/>
      <c r="F92" s="304"/>
      <c r="G92" s="304"/>
      <c r="H92" s="304"/>
      <c r="I92" s="304"/>
      <c r="J92" s="368"/>
    </row>
    <row r="93" spans="2:15">
      <c r="B93" s="303"/>
      <c r="C93" s="303"/>
      <c r="D93" s="303"/>
      <c r="E93" s="304"/>
      <c r="F93" s="304"/>
      <c r="G93" s="304"/>
      <c r="H93" s="304"/>
      <c r="I93" s="304"/>
      <c r="J93" s="368"/>
    </row>
    <row r="94" spans="2:15">
      <c r="B94" s="303"/>
      <c r="C94" s="303"/>
      <c r="D94" s="303"/>
      <c r="E94" s="304"/>
      <c r="F94" s="304"/>
      <c r="G94" s="304"/>
      <c r="H94" s="304"/>
      <c r="I94" s="304"/>
      <c r="J94" s="368"/>
    </row>
    <row r="95" spans="2:15">
      <c r="B95" s="303"/>
      <c r="C95" s="303"/>
      <c r="D95" s="303"/>
      <c r="E95" s="304"/>
      <c r="F95" s="304"/>
      <c r="G95" s="304"/>
      <c r="H95" s="304"/>
      <c r="I95" s="304"/>
      <c r="J95" s="368"/>
    </row>
    <row r="96" spans="2:15">
      <c r="B96" s="315"/>
      <c r="C96" s="315"/>
      <c r="D96" s="315"/>
      <c r="E96" s="316"/>
      <c r="F96" s="316"/>
      <c r="G96" s="316"/>
      <c r="H96" s="316"/>
      <c r="I96" s="316"/>
      <c r="J96" s="368"/>
    </row>
    <row r="97" spans="2:10">
      <c r="B97" s="315"/>
      <c r="C97" s="315"/>
      <c r="D97" s="315"/>
      <c r="E97" s="316"/>
      <c r="F97" s="316"/>
      <c r="G97" s="316"/>
      <c r="H97" s="316"/>
      <c r="I97" s="316"/>
      <c r="J97" s="368"/>
    </row>
    <row r="98" spans="2:10">
      <c r="B98" s="315"/>
      <c r="C98" s="315"/>
      <c r="D98" s="315"/>
      <c r="E98" s="316"/>
      <c r="F98" s="316"/>
      <c r="G98" s="316"/>
      <c r="H98" s="316"/>
      <c r="I98" s="316"/>
      <c r="J98" s="368"/>
    </row>
    <row r="99" spans="2:10">
      <c r="B99" s="315"/>
      <c r="C99" s="315"/>
      <c r="D99" s="315"/>
      <c r="E99" s="316"/>
      <c r="F99" s="316"/>
      <c r="G99" s="316"/>
      <c r="H99" s="316"/>
      <c r="I99" s="316"/>
      <c r="J99" s="369"/>
    </row>
    <row r="100" spans="2:10">
      <c r="B100" s="319"/>
      <c r="C100" s="319"/>
      <c r="D100" s="319"/>
      <c r="E100" s="320"/>
      <c r="F100" s="320"/>
      <c r="G100" s="320"/>
      <c r="H100" s="320"/>
      <c r="I100" s="320"/>
      <c r="J100" s="369"/>
    </row>
    <row r="101" spans="2:10">
      <c r="B101" s="321"/>
      <c r="C101" s="321"/>
      <c r="D101" s="321"/>
      <c r="E101" s="322"/>
      <c r="F101" s="322"/>
      <c r="G101" s="322"/>
      <c r="H101" s="322"/>
      <c r="I101" s="322"/>
      <c r="J101" s="368"/>
    </row>
    <row r="102" spans="2:10">
      <c r="B102" s="321"/>
      <c r="C102" s="321"/>
      <c r="D102" s="321"/>
      <c r="E102" s="322"/>
      <c r="F102" s="322"/>
      <c r="G102" s="322"/>
      <c r="H102" s="322"/>
      <c r="I102" s="322"/>
      <c r="J102" s="368"/>
    </row>
    <row r="103" spans="2:10">
      <c r="B103" s="321"/>
      <c r="C103" s="321"/>
      <c r="D103" s="321"/>
      <c r="E103" s="322"/>
      <c r="F103" s="322"/>
      <c r="G103" s="322"/>
      <c r="H103" s="322"/>
      <c r="I103" s="322"/>
      <c r="J103" s="368"/>
    </row>
    <row r="104" spans="2:10">
      <c r="B104" s="321"/>
      <c r="C104" s="321"/>
      <c r="D104" s="321"/>
      <c r="E104" s="322"/>
      <c r="F104" s="322"/>
      <c r="G104" s="322"/>
      <c r="H104" s="322"/>
      <c r="I104" s="322"/>
      <c r="J104" s="368"/>
    </row>
    <row r="105" spans="2:10" ht="12.75" customHeight="1">
      <c r="B105" s="321"/>
      <c r="C105" s="321"/>
      <c r="D105" s="321"/>
      <c r="E105" s="322"/>
      <c r="F105" s="322"/>
      <c r="G105" s="322"/>
      <c r="H105" s="322"/>
      <c r="I105" s="322"/>
      <c r="J105" s="368"/>
    </row>
    <row r="106" spans="2:10">
      <c r="B106" s="321"/>
      <c r="C106" s="321"/>
      <c r="D106" s="321"/>
      <c r="E106" s="322"/>
      <c r="F106" s="322"/>
      <c r="G106" s="322"/>
      <c r="H106" s="322"/>
      <c r="I106" s="322"/>
      <c r="J106" s="368"/>
    </row>
    <row r="107" spans="2:10">
      <c r="B107" s="321"/>
      <c r="C107" s="321"/>
      <c r="D107" s="321"/>
      <c r="E107" s="322"/>
      <c r="F107" s="322"/>
      <c r="G107" s="322"/>
      <c r="H107" s="322"/>
      <c r="I107" s="322"/>
      <c r="J107" s="368"/>
    </row>
    <row r="108" spans="2:10">
      <c r="B108" s="319"/>
      <c r="C108" s="319"/>
      <c r="D108" s="319"/>
      <c r="E108" s="320"/>
      <c r="F108" s="320"/>
      <c r="G108" s="320"/>
      <c r="H108" s="320"/>
      <c r="I108" s="320"/>
      <c r="J108" s="368"/>
    </row>
    <row r="109" spans="2:10">
      <c r="B109" s="323"/>
      <c r="C109" s="323"/>
      <c r="D109" s="323"/>
      <c r="E109" s="324"/>
      <c r="F109" s="324"/>
      <c r="G109" s="324"/>
      <c r="H109" s="324"/>
      <c r="I109" s="324"/>
      <c r="J109" s="369"/>
    </row>
    <row r="110" spans="2:10">
      <c r="B110" s="325"/>
      <c r="C110" s="325"/>
      <c r="D110" s="325"/>
      <c r="E110" s="326"/>
      <c r="F110" s="326"/>
      <c r="G110" s="326"/>
      <c r="H110" s="326"/>
      <c r="I110" s="326"/>
      <c r="J110" s="369"/>
    </row>
    <row r="111" spans="2:10">
      <c r="B111" s="327"/>
      <c r="C111" s="327"/>
      <c r="D111" s="327"/>
      <c r="E111" s="328"/>
      <c r="F111" s="328"/>
      <c r="G111" s="328"/>
      <c r="H111" s="328"/>
      <c r="I111" s="328"/>
      <c r="J111" s="369"/>
    </row>
    <row r="112" spans="2:10">
      <c r="B112" s="327"/>
      <c r="C112" s="327"/>
      <c r="D112" s="327"/>
      <c r="E112" s="328"/>
      <c r="F112" s="328"/>
      <c r="G112" s="328"/>
      <c r="H112" s="328"/>
      <c r="I112" s="328"/>
      <c r="J112" s="369"/>
    </row>
    <row r="113" spans="2:10">
      <c r="B113" s="327"/>
      <c r="C113" s="327"/>
      <c r="D113" s="327"/>
      <c r="E113" s="328"/>
      <c r="F113" s="328"/>
      <c r="G113" s="328"/>
      <c r="H113" s="328"/>
      <c r="I113" s="328"/>
      <c r="J113" s="369"/>
    </row>
    <row r="114" spans="2:10">
      <c r="B114" s="329"/>
      <c r="C114" s="329"/>
      <c r="D114" s="329"/>
      <c r="E114" s="330"/>
      <c r="F114" s="330"/>
      <c r="G114" s="330"/>
      <c r="H114" s="330"/>
      <c r="I114" s="330"/>
      <c r="J114" s="369"/>
    </row>
    <row r="115" spans="2:10">
      <c r="B115" s="323"/>
      <c r="C115" s="323"/>
      <c r="D115" s="323"/>
      <c r="E115" s="324"/>
      <c r="F115" s="324"/>
      <c r="G115" s="324"/>
      <c r="H115" s="324"/>
      <c r="I115" s="324"/>
      <c r="J115" s="369"/>
    </row>
    <row r="116" spans="2:10" ht="15.75">
      <c r="B116" s="267"/>
      <c r="C116" s="267"/>
      <c r="D116" s="267"/>
      <c r="E116" s="268"/>
      <c r="F116" s="268"/>
      <c r="G116" s="268"/>
      <c r="H116" s="268"/>
      <c r="I116" s="268"/>
      <c r="J116" s="369"/>
    </row>
    <row r="117" spans="2:10" ht="15.75">
      <c r="B117" s="267"/>
      <c r="C117" s="267"/>
      <c r="D117" s="267"/>
      <c r="E117" s="268"/>
      <c r="F117" s="268"/>
      <c r="G117" s="268"/>
      <c r="H117" s="268"/>
      <c r="I117" s="268"/>
      <c r="J117" s="369"/>
    </row>
    <row r="118" spans="2:10">
      <c r="B118" s="310"/>
      <c r="C118" s="310"/>
      <c r="D118" s="310"/>
      <c r="E118" s="311"/>
      <c r="F118" s="311"/>
      <c r="G118" s="311"/>
      <c r="H118" s="311"/>
      <c r="I118" s="311"/>
      <c r="J118" s="369"/>
    </row>
    <row r="119" spans="2:10">
      <c r="B119" s="315"/>
      <c r="C119" s="315"/>
      <c r="D119" s="315"/>
      <c r="E119" s="316"/>
      <c r="F119" s="316"/>
      <c r="G119" s="316"/>
      <c r="H119" s="316"/>
      <c r="I119" s="316"/>
      <c r="J119" s="368"/>
    </row>
    <row r="120" spans="2:10">
      <c r="B120" s="315"/>
      <c r="C120" s="315"/>
      <c r="D120" s="315"/>
      <c r="E120" s="316"/>
      <c r="F120" s="316"/>
      <c r="G120" s="316"/>
      <c r="H120" s="316"/>
      <c r="I120" s="316"/>
      <c r="J120" s="368"/>
    </row>
    <row r="121" spans="2:10">
      <c r="B121" s="315"/>
      <c r="C121" s="315"/>
      <c r="D121" s="315"/>
      <c r="E121" s="316"/>
      <c r="F121" s="316"/>
      <c r="G121" s="316"/>
      <c r="H121" s="316"/>
      <c r="I121" s="316"/>
      <c r="J121" s="368"/>
    </row>
    <row r="122" spans="2:10">
      <c r="B122" s="315"/>
      <c r="C122" s="315"/>
      <c r="D122" s="315"/>
      <c r="E122" s="316"/>
      <c r="F122" s="316"/>
      <c r="G122" s="316"/>
      <c r="H122" s="316"/>
      <c r="I122" s="316"/>
      <c r="J122" s="368"/>
    </row>
    <row r="123" spans="2:10">
      <c r="B123" s="315"/>
      <c r="C123" s="315"/>
      <c r="D123" s="315"/>
      <c r="E123" s="316"/>
      <c r="F123" s="316"/>
      <c r="G123" s="316"/>
      <c r="H123" s="316"/>
      <c r="I123" s="316"/>
      <c r="J123" s="368"/>
    </row>
    <row r="124" spans="2:10">
      <c r="B124" s="315"/>
      <c r="C124" s="315"/>
      <c r="D124" s="315"/>
      <c r="E124" s="316"/>
      <c r="F124" s="316"/>
      <c r="G124" s="316"/>
      <c r="H124" s="316"/>
      <c r="I124" s="316"/>
      <c r="J124" s="368"/>
    </row>
    <row r="125" spans="2:10">
      <c r="B125" s="315"/>
      <c r="C125" s="315"/>
      <c r="D125" s="315"/>
      <c r="E125" s="316"/>
      <c r="F125" s="316"/>
      <c r="G125" s="316"/>
      <c r="H125" s="316"/>
      <c r="I125" s="316"/>
      <c r="J125" s="368"/>
    </row>
    <row r="126" spans="2:10">
      <c r="B126" s="315"/>
      <c r="C126" s="315"/>
      <c r="D126" s="315"/>
      <c r="E126" s="316"/>
      <c r="F126" s="316"/>
      <c r="G126" s="316"/>
      <c r="H126" s="316"/>
      <c r="I126" s="316"/>
      <c r="J126" s="368"/>
    </row>
    <row r="127" spans="2:10">
      <c r="B127" s="315"/>
      <c r="C127" s="315"/>
      <c r="D127" s="315"/>
      <c r="E127" s="316"/>
      <c r="F127" s="316"/>
      <c r="G127" s="316"/>
      <c r="H127" s="316"/>
      <c r="I127" s="316"/>
      <c r="J127" s="368"/>
    </row>
    <row r="128" spans="2:10">
      <c r="B128" s="315"/>
      <c r="C128" s="315"/>
      <c r="D128" s="315"/>
      <c r="E128" s="316"/>
      <c r="F128" s="316"/>
      <c r="G128" s="316"/>
      <c r="H128" s="316"/>
      <c r="I128" s="316"/>
      <c r="J128" s="368"/>
    </row>
    <row r="129" spans="2:10">
      <c r="B129" s="315"/>
      <c r="C129" s="315"/>
      <c r="D129" s="315"/>
      <c r="E129" s="316"/>
      <c r="F129" s="316"/>
      <c r="G129" s="316"/>
      <c r="H129" s="316"/>
      <c r="I129" s="316"/>
      <c r="J129" s="368"/>
    </row>
    <row r="130" spans="2:10">
      <c r="B130" s="315"/>
      <c r="C130" s="315"/>
      <c r="D130" s="315"/>
      <c r="E130" s="316"/>
      <c r="F130" s="316"/>
      <c r="G130" s="316"/>
      <c r="H130" s="316"/>
      <c r="I130" s="316"/>
      <c r="J130" s="369"/>
    </row>
    <row r="131" spans="2:10">
      <c r="B131" s="319"/>
      <c r="C131" s="319"/>
      <c r="D131" s="319"/>
      <c r="E131" s="320"/>
      <c r="F131" s="320"/>
      <c r="G131" s="320"/>
      <c r="H131" s="320"/>
      <c r="I131" s="320"/>
      <c r="J131" s="369"/>
    </row>
    <row r="132" spans="2:10">
      <c r="B132" s="321"/>
      <c r="C132" s="321"/>
      <c r="D132" s="321"/>
      <c r="E132" s="322"/>
      <c r="F132" s="322"/>
      <c r="G132" s="322"/>
      <c r="H132" s="322"/>
      <c r="I132" s="322"/>
      <c r="J132" s="368"/>
    </row>
    <row r="133" spans="2:10">
      <c r="B133" s="321"/>
      <c r="C133" s="321"/>
      <c r="D133" s="321"/>
      <c r="E133" s="322"/>
      <c r="F133" s="322"/>
      <c r="G133" s="322"/>
      <c r="H133" s="322"/>
      <c r="I133" s="322"/>
      <c r="J133" s="368"/>
    </row>
    <row r="134" spans="2:10">
      <c r="B134" s="321"/>
      <c r="C134" s="321"/>
      <c r="D134" s="321"/>
      <c r="E134" s="322"/>
      <c r="F134" s="322"/>
      <c r="G134" s="322"/>
      <c r="H134" s="322"/>
      <c r="I134" s="322"/>
      <c r="J134" s="368"/>
    </row>
    <row r="135" spans="2:10">
      <c r="B135" s="321"/>
      <c r="C135" s="321"/>
      <c r="D135" s="321"/>
      <c r="E135" s="322"/>
      <c r="F135" s="322"/>
      <c r="G135" s="322"/>
      <c r="H135" s="322"/>
      <c r="I135" s="322"/>
      <c r="J135" s="368"/>
    </row>
    <row r="136" spans="2:10">
      <c r="B136" s="321"/>
      <c r="C136" s="321"/>
      <c r="D136" s="321"/>
      <c r="E136" s="322"/>
      <c r="F136" s="322"/>
      <c r="G136" s="322"/>
      <c r="H136" s="322"/>
      <c r="I136" s="322"/>
      <c r="J136" s="368"/>
    </row>
    <row r="137" spans="2:10">
      <c r="B137" s="321"/>
      <c r="C137" s="321"/>
      <c r="D137" s="321"/>
      <c r="E137" s="322"/>
      <c r="F137" s="322"/>
      <c r="G137" s="322"/>
      <c r="H137" s="322"/>
      <c r="I137" s="322"/>
      <c r="J137" s="368"/>
    </row>
    <row r="138" spans="2:10">
      <c r="B138" s="321"/>
      <c r="C138" s="321"/>
      <c r="D138" s="321"/>
      <c r="E138" s="322"/>
      <c r="F138" s="322"/>
      <c r="G138" s="322"/>
      <c r="H138" s="322"/>
      <c r="I138" s="322"/>
      <c r="J138" s="368"/>
    </row>
    <row r="139" spans="2:10">
      <c r="B139" s="319"/>
      <c r="C139" s="319"/>
      <c r="D139" s="319"/>
      <c r="E139" s="320"/>
      <c r="F139" s="320"/>
      <c r="G139" s="320"/>
      <c r="H139" s="320"/>
      <c r="I139" s="320"/>
      <c r="J139" s="368"/>
    </row>
    <row r="140" spans="2:10">
      <c r="B140" s="323"/>
      <c r="C140" s="323"/>
      <c r="D140" s="323"/>
      <c r="E140" s="324"/>
      <c r="F140" s="324"/>
      <c r="G140" s="324"/>
      <c r="H140" s="324"/>
      <c r="I140" s="324"/>
      <c r="J140" s="369"/>
    </row>
    <row r="141" spans="2:10">
      <c r="B141" s="325"/>
      <c r="C141" s="325"/>
      <c r="D141" s="325"/>
      <c r="E141" s="326"/>
      <c r="F141" s="326"/>
      <c r="G141" s="326"/>
      <c r="H141" s="326"/>
      <c r="I141" s="326"/>
      <c r="J141" s="369"/>
    </row>
    <row r="142" spans="2:10">
      <c r="B142" s="327"/>
      <c r="C142" s="327"/>
      <c r="D142" s="327"/>
      <c r="E142" s="328"/>
      <c r="F142" s="328"/>
      <c r="G142" s="328"/>
      <c r="H142" s="328"/>
      <c r="I142" s="328"/>
      <c r="J142" s="369"/>
    </row>
    <row r="143" spans="2:10">
      <c r="B143" s="327"/>
      <c r="C143" s="327"/>
      <c r="D143" s="327"/>
      <c r="E143" s="328"/>
      <c r="F143" s="328"/>
      <c r="G143" s="328"/>
      <c r="H143" s="328"/>
      <c r="I143" s="328"/>
      <c r="J143" s="369"/>
    </row>
    <row r="144" spans="2:10">
      <c r="B144" s="327"/>
      <c r="C144" s="327"/>
      <c r="D144" s="327"/>
      <c r="E144" s="328"/>
      <c r="F144" s="328"/>
      <c r="G144" s="328"/>
      <c r="H144" s="328"/>
      <c r="I144" s="328"/>
      <c r="J144" s="369"/>
    </row>
    <row r="145" spans="2:10">
      <c r="B145" s="329"/>
      <c r="C145" s="329"/>
      <c r="D145" s="329"/>
      <c r="E145" s="330"/>
      <c r="F145" s="330"/>
      <c r="G145" s="330"/>
      <c r="H145" s="330"/>
      <c r="I145" s="330"/>
      <c r="J145" s="369"/>
    </row>
    <row r="146" spans="2:10">
      <c r="B146" s="331"/>
      <c r="C146" s="331"/>
      <c r="D146" s="331"/>
      <c r="E146" s="332"/>
      <c r="F146" s="332"/>
      <c r="G146" s="332"/>
      <c r="H146" s="332"/>
      <c r="I146" s="332"/>
      <c r="J146" s="332"/>
    </row>
    <row r="147" spans="2:10">
      <c r="B147" s="331"/>
      <c r="C147" s="331"/>
      <c r="D147" s="331"/>
      <c r="E147" s="332"/>
      <c r="F147" s="332"/>
      <c r="G147" s="332"/>
      <c r="H147" s="332"/>
      <c r="I147" s="332"/>
      <c r="J147" s="332"/>
    </row>
    <row r="148" spans="2:10">
      <c r="B148" s="331"/>
      <c r="C148" s="331"/>
      <c r="D148" s="331"/>
      <c r="E148" s="332"/>
      <c r="F148" s="332"/>
      <c r="G148" s="332"/>
      <c r="H148" s="332"/>
      <c r="I148" s="332"/>
      <c r="J148" s="332"/>
    </row>
    <row r="149" spans="2:10">
      <c r="B149" s="333"/>
      <c r="C149" s="333"/>
      <c r="D149" s="333"/>
      <c r="E149" s="334"/>
      <c r="F149" s="334"/>
      <c r="G149" s="334"/>
      <c r="H149" s="334"/>
      <c r="I149" s="334"/>
      <c r="J149" s="334"/>
    </row>
  </sheetData>
  <mergeCells count="10">
    <mergeCell ref="I67:J67"/>
    <mergeCell ref="K67:L67"/>
    <mergeCell ref="B85:H85"/>
    <mergeCell ref="B5:C5"/>
    <mergeCell ref="I7:J7"/>
    <mergeCell ref="K7:L7"/>
    <mergeCell ref="I27:J27"/>
    <mergeCell ref="K27:L27"/>
    <mergeCell ref="I47:J47"/>
    <mergeCell ref="K47:L47"/>
  </mergeCells>
  <pageMargins left="0.23622047244094491" right="0.23622047244094491" top="0.74803149606299213" bottom="0.74803149606299213" header="0.31496062992125984" footer="0.31496062992125984"/>
  <pageSetup paperSize="8" scale="60" orientation="landscape" r:id="rId1"/>
  <headerFooter>
    <oddFooter>&amp;L&amp;Z&amp;F&amp;A&amp;R&amp;D</oddFooter>
  </headerFooter>
  <colBreaks count="1" manualBreakCount="1">
    <brk id="13" max="1048575" man="1"/>
  </colBreaks>
  <customProperties>
    <customPr name="layoutContexts" r:id="rId2"/>
    <customPr name="SaveUndoMode" r:id="rId3"/>
  </customProperties>
  <drawing r:id="rId4"/>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Q149"/>
  <sheetViews>
    <sheetView view="pageBreakPreview" topLeftCell="D61" zoomScale="85" zoomScaleNormal="100" zoomScaleSheetLayoutView="85" workbookViewId="0">
      <selection activeCell="C34" sqref="C34"/>
    </sheetView>
  </sheetViews>
  <sheetFormatPr defaultRowHeight="12.75"/>
  <cols>
    <col min="1" max="1" width="12.7109375" style="254" customWidth="1"/>
    <col min="2" max="2" width="22.42578125" style="254" customWidth="1"/>
    <col min="3" max="3" width="24.5703125" style="254" customWidth="1"/>
    <col min="4" max="4" width="23.140625" style="258" customWidth="1"/>
    <col min="5" max="6" width="21.42578125" style="258" customWidth="1"/>
    <col min="7" max="7" width="15.5703125" style="258" customWidth="1"/>
    <col min="8" max="13" width="21.42578125" style="258" customWidth="1"/>
    <col min="14" max="14" width="13.140625" style="258" customWidth="1"/>
    <col min="15" max="16384" width="9.140625" style="254"/>
  </cols>
  <sheetData>
    <row r="1" spans="1:15" ht="24" customHeight="1">
      <c r="B1" s="83" t="str">
        <f>Cover!C22</f>
        <v>United Energy Distribution Pty Limited</v>
      </c>
      <c r="C1" s="255"/>
      <c r="D1" s="256"/>
      <c r="E1" s="256"/>
      <c r="F1" s="256"/>
      <c r="G1" s="256"/>
      <c r="H1" s="256"/>
      <c r="I1" s="256"/>
    </row>
    <row r="2" spans="1:15" ht="21.75" customHeight="1">
      <c r="B2" s="83" t="s">
        <v>280</v>
      </c>
      <c r="C2" s="259"/>
      <c r="D2" s="260"/>
      <c r="E2" s="260"/>
      <c r="F2" s="260"/>
      <c r="G2" s="260"/>
      <c r="H2" s="260"/>
      <c r="I2" s="260"/>
      <c r="N2" s="262"/>
      <c r="O2" s="263"/>
    </row>
    <row r="3" spans="1:15" ht="18.75" customHeight="1">
      <c r="B3" s="85" t="str">
        <f>Cover!C26</f>
        <v>CY 2013</v>
      </c>
      <c r="C3" s="265"/>
      <c r="D3" s="261"/>
      <c r="E3" s="261"/>
      <c r="F3" s="261"/>
      <c r="G3" s="261"/>
      <c r="H3" s="261"/>
      <c r="I3" s="261"/>
      <c r="J3" s="336"/>
      <c r="N3" s="262"/>
      <c r="O3" s="263"/>
    </row>
    <row r="4" spans="1:15" ht="18.75" customHeight="1">
      <c r="B4" s="265"/>
      <c r="C4" s="265"/>
      <c r="D4" s="261"/>
      <c r="E4" s="261"/>
      <c r="F4" s="261"/>
      <c r="G4" s="261"/>
      <c r="H4" s="261"/>
      <c r="I4" s="261"/>
      <c r="J4" s="336"/>
      <c r="N4" s="262"/>
      <c r="O4" s="263"/>
    </row>
    <row r="5" spans="1:15" ht="15.75">
      <c r="A5" s="263"/>
      <c r="B5" s="266" t="s">
        <v>281</v>
      </c>
      <c r="C5" s="267"/>
      <c r="D5" s="268"/>
      <c r="E5" s="268"/>
      <c r="F5" s="268"/>
      <c r="G5" s="268"/>
      <c r="H5" s="268"/>
      <c r="I5" s="268"/>
      <c r="J5" s="369"/>
    </row>
    <row r="6" spans="1:15">
      <c r="B6" s="269"/>
      <c r="C6" s="269"/>
      <c r="D6" s="271"/>
      <c r="E6" s="271"/>
      <c r="F6" s="271"/>
      <c r="G6" s="271"/>
      <c r="H6" s="271"/>
      <c r="I6" s="271"/>
      <c r="J6" s="525"/>
      <c r="K6" s="334"/>
      <c r="L6" s="334"/>
      <c r="M6" s="334"/>
    </row>
    <row r="7" spans="1:15" ht="38.25">
      <c r="B7" s="272" t="s">
        <v>57</v>
      </c>
      <c r="C7" s="272" t="s">
        <v>210</v>
      </c>
      <c r="D7" s="145" t="s">
        <v>188</v>
      </c>
      <c r="E7" s="145" t="s">
        <v>60</v>
      </c>
      <c r="F7" s="137" t="s">
        <v>61</v>
      </c>
      <c r="G7" s="140" t="s">
        <v>62</v>
      </c>
      <c r="H7" s="526" t="s">
        <v>63</v>
      </c>
      <c r="I7" s="1123" t="s">
        <v>205</v>
      </c>
      <c r="J7" s="1124"/>
      <c r="K7" s="1125" t="s">
        <v>65</v>
      </c>
      <c r="L7" s="1126"/>
      <c r="M7" s="137" t="s">
        <v>66</v>
      </c>
      <c r="N7" s="564" t="s">
        <v>67</v>
      </c>
    </row>
    <row r="8" spans="1:15" ht="25.5" customHeight="1">
      <c r="B8" s="148"/>
      <c r="C8" s="272"/>
      <c r="D8" s="273"/>
      <c r="E8" s="273"/>
      <c r="F8" s="273"/>
      <c r="G8" s="279"/>
      <c r="H8" s="275"/>
      <c r="I8" s="274" t="s">
        <v>69</v>
      </c>
      <c r="J8" s="273" t="s">
        <v>70</v>
      </c>
      <c r="K8" s="278" t="s">
        <v>104</v>
      </c>
      <c r="L8" s="274" t="s">
        <v>105</v>
      </c>
      <c r="M8" s="278"/>
      <c r="N8" s="274"/>
    </row>
    <row r="9" spans="1:15" ht="21.75" customHeight="1">
      <c r="B9" s="148"/>
      <c r="C9" s="148"/>
      <c r="D9" s="280" t="s">
        <v>73</v>
      </c>
      <c r="E9" s="280" t="s">
        <v>73</v>
      </c>
      <c r="F9" s="280" t="s">
        <v>73</v>
      </c>
      <c r="G9" s="281" t="s">
        <v>73</v>
      </c>
      <c r="H9" s="280" t="s">
        <v>73</v>
      </c>
      <c r="I9" s="280" t="s">
        <v>73</v>
      </c>
      <c r="J9" s="280" t="s">
        <v>73</v>
      </c>
      <c r="K9" s="280" t="s">
        <v>73</v>
      </c>
      <c r="L9" s="280" t="s">
        <v>73</v>
      </c>
      <c r="M9" s="280" t="s">
        <v>73</v>
      </c>
      <c r="N9" s="280" t="s">
        <v>73</v>
      </c>
    </row>
    <row r="10" spans="1:15" ht="12.75" customHeight="1">
      <c r="B10" s="148"/>
      <c r="C10" s="148"/>
      <c r="D10" s="364"/>
      <c r="E10" s="364"/>
      <c r="F10" s="364"/>
      <c r="G10" s="558"/>
      <c r="H10" s="558"/>
      <c r="I10" s="364"/>
      <c r="J10" s="364"/>
      <c r="K10" s="364"/>
      <c r="L10" s="364"/>
      <c r="M10" s="364"/>
      <c r="N10" s="364"/>
    </row>
    <row r="11" spans="1:15" ht="12.75" customHeight="1">
      <c r="B11" s="153"/>
      <c r="C11" s="286" t="s">
        <v>192</v>
      </c>
      <c r="D11" s="298">
        <f>'5. Fixed asset'!D11+'7. Depreciation '!D11</f>
        <v>0</v>
      </c>
      <c r="E11" s="298">
        <f>'5. Fixed asset'!E11+'7. Depreciation '!E11</f>
        <v>0</v>
      </c>
      <c r="F11" s="298">
        <f>'5. Fixed asset'!F11+'7. Depreciation '!F11</f>
        <v>-33181.436564538271</v>
      </c>
      <c r="G11" s="302">
        <f>'5. Fixed asset'!G11+'7. Depreciation '!G11</f>
        <v>-33181.436564538271</v>
      </c>
      <c r="H11" s="298">
        <f>'5. Fixed asset'!H11+'7. Depreciation '!H11</f>
        <v>0</v>
      </c>
      <c r="I11" s="298">
        <f>'5. Fixed asset'!I11+'7. Depreciation '!I11</f>
        <v>0</v>
      </c>
      <c r="J11" s="298">
        <f>'5. Fixed asset'!J11+'7. Depreciation '!J11</f>
        <v>0</v>
      </c>
      <c r="K11" s="298">
        <f>'5. Fixed asset'!K11+'7. Depreciation '!K11</f>
        <v>0</v>
      </c>
      <c r="L11" s="298">
        <f>'5. Fixed asset'!L11+'7. Depreciation '!L11</f>
        <v>0</v>
      </c>
      <c r="M11" s="298">
        <f>'5. Fixed asset'!M11+'7. Depreciation '!M11</f>
        <v>0</v>
      </c>
      <c r="N11" s="298">
        <f>'5. Fixed asset'!N11+'7. Depreciation '!N11</f>
        <v>0</v>
      </c>
    </row>
    <row r="12" spans="1:15" ht="12.75" customHeight="1">
      <c r="B12" s="153"/>
      <c r="C12" s="286" t="s">
        <v>193</v>
      </c>
      <c r="D12" s="298">
        <f>'5. Fixed asset'!D12+'7. Depreciation '!D12</f>
        <v>0</v>
      </c>
      <c r="E12" s="298">
        <f>'5. Fixed asset'!E12+'7. Depreciation '!E12</f>
        <v>0</v>
      </c>
      <c r="F12" s="298">
        <f>'5. Fixed asset'!F12+'7. Depreciation '!F12</f>
        <v>-83178.553440541262</v>
      </c>
      <c r="G12" s="302">
        <f>'5. Fixed asset'!G12+'7. Depreciation '!G12</f>
        <v>-83178.553440541262</v>
      </c>
      <c r="H12" s="298">
        <f>'5. Fixed asset'!H12+'7. Depreciation '!H12</f>
        <v>0</v>
      </c>
      <c r="I12" s="298">
        <f>'5. Fixed asset'!I12+'7. Depreciation '!I12</f>
        <v>0</v>
      </c>
      <c r="J12" s="298">
        <f>'5. Fixed asset'!J12+'7. Depreciation '!J12</f>
        <v>0</v>
      </c>
      <c r="K12" s="298">
        <f>'5. Fixed asset'!K12+'7. Depreciation '!K12</f>
        <v>0</v>
      </c>
      <c r="L12" s="298">
        <f>'5. Fixed asset'!L12+'7. Depreciation '!L12</f>
        <v>0</v>
      </c>
      <c r="M12" s="298">
        <f>'5. Fixed asset'!M12+'7. Depreciation '!M12</f>
        <v>0</v>
      </c>
      <c r="N12" s="298">
        <f>'5. Fixed asset'!N12+'7. Depreciation '!N12</f>
        <v>0</v>
      </c>
    </row>
    <row r="13" spans="1:15" ht="12.75" customHeight="1">
      <c r="B13" s="153"/>
      <c r="C13" s="286" t="s">
        <v>194</v>
      </c>
      <c r="D13" s="298">
        <f>'5. Fixed asset'!D13+'7. Depreciation '!D13</f>
        <v>0</v>
      </c>
      <c r="E13" s="298">
        <f>'5. Fixed asset'!E13+'7. Depreciation '!E13</f>
        <v>0</v>
      </c>
      <c r="F13" s="298" t="e">
        <f>'5. Fixed asset'!F13+'7. Depreciation '!F13</f>
        <v>#VALUE!</v>
      </c>
      <c r="G13" s="302" t="e">
        <f>'5. Fixed asset'!G13+'7. Depreciation '!G13</f>
        <v>#VALUE!</v>
      </c>
      <c r="H13" s="298">
        <f>'5. Fixed asset'!H13+'7. Depreciation '!H13</f>
        <v>0</v>
      </c>
      <c r="I13" s="298">
        <f>'5. Fixed asset'!I13+'7. Depreciation '!I13</f>
        <v>0</v>
      </c>
      <c r="J13" s="298">
        <f>'5. Fixed asset'!J13+'7. Depreciation '!J13</f>
        <v>0</v>
      </c>
      <c r="K13" s="298">
        <f>'5. Fixed asset'!K13+'7. Depreciation '!K13</f>
        <v>0</v>
      </c>
      <c r="L13" s="298">
        <f>'5. Fixed asset'!L13+'7. Depreciation '!L13</f>
        <v>0</v>
      </c>
      <c r="M13" s="298">
        <f>'5. Fixed asset'!M13+'7. Depreciation '!M13</f>
        <v>0</v>
      </c>
      <c r="N13" s="298">
        <f>'5. Fixed asset'!N13+'7. Depreciation '!N13</f>
        <v>0</v>
      </c>
    </row>
    <row r="14" spans="1:15" ht="12.75" customHeight="1">
      <c r="B14" s="153"/>
      <c r="C14" s="286" t="s">
        <v>195</v>
      </c>
      <c r="D14" s="298">
        <f>'5. Fixed asset'!D14+'7. Depreciation '!D14</f>
        <v>0</v>
      </c>
      <c r="E14" s="298">
        <f>'5. Fixed asset'!E14+'7. Depreciation '!E14</f>
        <v>0</v>
      </c>
      <c r="F14" s="298">
        <f>'5. Fixed asset'!F14+'7. Depreciation '!F14</f>
        <v>-10859.848417007026</v>
      </c>
      <c r="G14" s="302">
        <f>'5. Fixed asset'!G14+'7. Depreciation '!G14</f>
        <v>-10859.848417007026</v>
      </c>
      <c r="H14" s="298">
        <f>'5. Fixed asset'!H14+'7. Depreciation '!H14</f>
        <v>0</v>
      </c>
      <c r="I14" s="298">
        <f>'5. Fixed asset'!I14+'7. Depreciation '!I14</f>
        <v>0</v>
      </c>
      <c r="J14" s="298">
        <f>'5. Fixed asset'!J14+'7. Depreciation '!J14</f>
        <v>0</v>
      </c>
      <c r="K14" s="298">
        <f>'5. Fixed asset'!K14+'7. Depreciation '!K14</f>
        <v>0</v>
      </c>
      <c r="L14" s="298">
        <f>'5. Fixed asset'!L14+'7. Depreciation '!L14</f>
        <v>0</v>
      </c>
      <c r="M14" s="298">
        <f>'5. Fixed asset'!M14+'7. Depreciation '!M14</f>
        <v>0</v>
      </c>
      <c r="N14" s="298">
        <f>'5. Fixed asset'!N14+'7. Depreciation '!N14</f>
        <v>0</v>
      </c>
    </row>
    <row r="15" spans="1:15" ht="12.75" customHeight="1">
      <c r="B15" s="153"/>
      <c r="C15" s="286" t="s">
        <v>196</v>
      </c>
      <c r="D15" s="298">
        <f>'5. Fixed asset'!D15+'7. Depreciation '!D15</f>
        <v>0</v>
      </c>
      <c r="E15" s="298">
        <f>'5. Fixed asset'!E15+'7. Depreciation '!E15</f>
        <v>0</v>
      </c>
      <c r="F15" s="298">
        <f>'5. Fixed asset'!F15+'7. Depreciation '!F15</f>
        <v>-22012.872982928842</v>
      </c>
      <c r="G15" s="302">
        <f>'5. Fixed asset'!G15+'7. Depreciation '!G15</f>
        <v>-23043.037472928845</v>
      </c>
      <c r="H15" s="298">
        <f>'5. Fixed asset'!H15+'7. Depreciation '!H15</f>
        <v>0</v>
      </c>
      <c r="I15" s="298">
        <f>'5. Fixed asset'!I15+'7. Depreciation '!I15</f>
        <v>0</v>
      </c>
      <c r="J15" s="298">
        <f>'5. Fixed asset'!J15+'7. Depreciation '!J15</f>
        <v>0</v>
      </c>
      <c r="K15" s="298">
        <f>'5. Fixed asset'!K15+'7. Depreciation '!K15</f>
        <v>0</v>
      </c>
      <c r="L15" s="298">
        <f>'5. Fixed asset'!L15+'7. Depreciation '!L15</f>
        <v>0</v>
      </c>
      <c r="M15" s="298">
        <f>'5. Fixed asset'!M15+'7. Depreciation '!M15</f>
        <v>0</v>
      </c>
      <c r="N15" s="298">
        <f>'5. Fixed asset'!N15+'7. Depreciation '!N15</f>
        <v>0</v>
      </c>
    </row>
    <row r="16" spans="1:15" ht="12.75" customHeight="1">
      <c r="B16" s="153"/>
      <c r="C16" s="286" t="s">
        <v>63</v>
      </c>
      <c r="D16" s="298">
        <f>'5. Fixed asset'!D16+'7. Depreciation '!D16</f>
        <v>0</v>
      </c>
      <c r="E16" s="298">
        <f>'5. Fixed asset'!E16+'7. Depreciation '!E16</f>
        <v>0</v>
      </c>
      <c r="F16" s="298">
        <f>'5. Fixed asset'!F16+'7. Depreciation '!F16</f>
        <v>-45219.953211309359</v>
      </c>
      <c r="G16" s="302">
        <f>'5. Fixed asset'!G16+'7. Depreciation '!G16</f>
        <v>0</v>
      </c>
      <c r="H16" s="298">
        <f>'5. Fixed asset'!H16+'7. Depreciation '!H16</f>
        <v>-70097.921851309336</v>
      </c>
      <c r="I16" s="298">
        <f>'5. Fixed asset'!I16+'7. Depreciation '!I16</f>
        <v>0</v>
      </c>
      <c r="J16" s="298">
        <f>'5. Fixed asset'!J16+'7. Depreciation '!J16</f>
        <v>0</v>
      </c>
      <c r="K16" s="298">
        <f>'5. Fixed asset'!K16+'7. Depreciation '!K16</f>
        <v>0</v>
      </c>
      <c r="L16" s="298">
        <f>'5. Fixed asset'!L16+'7. Depreciation '!L16</f>
        <v>0</v>
      </c>
      <c r="M16" s="298">
        <f>'5. Fixed asset'!M16+'7. Depreciation '!M16</f>
        <v>0</v>
      </c>
      <c r="N16" s="298">
        <f>'5. Fixed asset'!N16+'7. Depreciation '!N16</f>
        <v>0</v>
      </c>
    </row>
    <row r="17" spans="2:17" ht="12.75" customHeight="1">
      <c r="B17" s="153"/>
      <c r="C17" s="565" t="s">
        <v>197</v>
      </c>
      <c r="D17" s="298">
        <f>'5. Fixed asset'!D17+'7. Depreciation '!D17</f>
        <v>0</v>
      </c>
      <c r="E17" s="298">
        <f>'5. Fixed asset'!E17+'7. Depreciation '!E17</f>
        <v>0</v>
      </c>
      <c r="F17" s="298">
        <f>'5. Fixed asset'!F17+'7. Depreciation '!F17</f>
        <v>-19647.292569815269</v>
      </c>
      <c r="G17" s="302">
        <f>'5. Fixed asset'!G17+'7. Depreciation '!G17</f>
        <v>-19647.292569815269</v>
      </c>
      <c r="H17" s="298">
        <f>'5. Fixed asset'!H17+'7. Depreciation '!H17</f>
        <v>0</v>
      </c>
      <c r="I17" s="298">
        <f>'5. Fixed asset'!I17+'7. Depreciation '!I17</f>
        <v>0</v>
      </c>
      <c r="J17" s="298">
        <f>'5. Fixed asset'!J17+'7. Depreciation '!J17</f>
        <v>0</v>
      </c>
      <c r="K17" s="298">
        <f>'5. Fixed asset'!K17+'7. Depreciation '!K17</f>
        <v>0</v>
      </c>
      <c r="L17" s="298">
        <f>'5. Fixed asset'!L17+'7. Depreciation '!L17</f>
        <v>0</v>
      </c>
      <c r="M17" s="298">
        <f>'5. Fixed asset'!M17+'7. Depreciation '!M17</f>
        <v>0</v>
      </c>
      <c r="N17" s="298">
        <f>'5. Fixed asset'!N17+'7. Depreciation '!N17</f>
        <v>0</v>
      </c>
    </row>
    <row r="18" spans="2:17" ht="12.75" customHeight="1">
      <c r="B18" s="153"/>
      <c r="C18" s="286" t="s">
        <v>102</v>
      </c>
      <c r="D18" s="298">
        <f>'5. Fixed asset'!D18+'7. Depreciation '!D18</f>
        <v>0</v>
      </c>
      <c r="E18" s="298">
        <f>'5. Fixed asset'!E18+'7. Depreciation '!E18</f>
        <v>0</v>
      </c>
      <c r="F18" s="298">
        <f>'5. Fixed asset'!F18+'7. Depreciation '!F18</f>
        <v>464.8559738314375</v>
      </c>
      <c r="G18" s="302">
        <f>'5. Fixed asset'!G18+'7. Depreciation '!G18</f>
        <v>-1600.4671356990698</v>
      </c>
      <c r="H18" s="298">
        <f>'5. Fixed asset'!H18+'7. Depreciation '!H18</f>
        <v>0</v>
      </c>
      <c r="I18" s="298">
        <f>'5. Fixed asset'!I18+'7. Depreciation '!I18</f>
        <v>0</v>
      </c>
      <c r="J18" s="298">
        <f>'5. Fixed asset'!J18+'7. Depreciation '!J18</f>
        <v>-2065.2928704694923</v>
      </c>
      <c r="K18" s="298">
        <f>'5. Fixed asset'!K18+'7. Depreciation '!K18</f>
        <v>0</v>
      </c>
      <c r="L18" s="298">
        <f>'5. Fixed asset'!L18+'7. Depreciation '!L18</f>
        <v>0</v>
      </c>
      <c r="M18" s="298">
        <f>'5. Fixed asset'!M18+'7. Depreciation '!M18</f>
        <v>0</v>
      </c>
      <c r="N18" s="298">
        <f>'5. Fixed asset'!N18+'7. Depreciation '!N18</f>
        <v>0</v>
      </c>
    </row>
    <row r="19" spans="2:17" ht="12.75" customHeight="1">
      <c r="B19" s="153"/>
      <c r="C19" s="286" t="s">
        <v>199</v>
      </c>
      <c r="D19" s="298">
        <f>'5. Fixed asset'!D19+'7. Depreciation '!D19</f>
        <v>0</v>
      </c>
      <c r="E19" s="298">
        <f>'5. Fixed asset'!E19+'7. Depreciation '!E19</f>
        <v>0</v>
      </c>
      <c r="F19" s="298">
        <f>'5. Fixed asset'!F19+'7. Depreciation '!F19</f>
        <v>32287.505940000003</v>
      </c>
      <c r="G19" s="302">
        <f>'5. Fixed asset'!G19+'7. Depreciation '!G19</f>
        <v>0</v>
      </c>
      <c r="H19" s="298">
        <f>'5. Fixed asset'!H19+'7. Depreciation '!H19</f>
        <v>0</v>
      </c>
      <c r="I19" s="298">
        <f>'5. Fixed asset'!I19+'7. Depreciation '!I19</f>
        <v>0</v>
      </c>
      <c r="J19" s="298">
        <f>'5. Fixed asset'!J19+'7. Depreciation '!J19</f>
        <v>0</v>
      </c>
      <c r="K19" s="298">
        <f>'5. Fixed asset'!K19+'7. Depreciation '!K19</f>
        <v>0</v>
      </c>
      <c r="L19" s="298">
        <f>'5. Fixed asset'!L19+'7. Depreciation '!L19</f>
        <v>0</v>
      </c>
      <c r="M19" s="298">
        <f>'5. Fixed asset'!M19+'7. Depreciation '!M19</f>
        <v>0</v>
      </c>
      <c r="N19" s="298">
        <f>'5. Fixed asset'!N19+'7. Depreciation '!N19</f>
        <v>0</v>
      </c>
    </row>
    <row r="20" spans="2:17" ht="12.75" customHeight="1">
      <c r="B20" s="153"/>
      <c r="C20" s="286" t="s">
        <v>200</v>
      </c>
      <c r="D20" s="298">
        <f>'5. Fixed asset'!D20+'7. Depreciation '!D20</f>
        <v>0</v>
      </c>
      <c r="E20" s="298">
        <f>'5. Fixed asset'!E20+'7. Depreciation '!E20</f>
        <v>0</v>
      </c>
      <c r="F20" s="298">
        <f>'5. Fixed asset'!F20+'7. Depreciation '!F20</f>
        <v>62326.255049999985</v>
      </c>
      <c r="G20" s="302">
        <f>'5. Fixed asset'!G20+'7. Depreciation '!G20</f>
        <v>0</v>
      </c>
      <c r="H20" s="298">
        <f>'5. Fixed asset'!H20+'7. Depreciation '!H20</f>
        <v>0</v>
      </c>
      <c r="I20" s="298">
        <f>'5. Fixed asset'!I20+'7. Depreciation '!I20</f>
        <v>0</v>
      </c>
      <c r="J20" s="298">
        <f>'5. Fixed asset'!J20+'7. Depreciation '!J20</f>
        <v>0</v>
      </c>
      <c r="K20" s="298">
        <f>'5. Fixed asset'!K20+'7. Depreciation '!K20</f>
        <v>0</v>
      </c>
      <c r="L20" s="298">
        <f>'5. Fixed asset'!L20+'7. Depreciation '!L20</f>
        <v>0</v>
      </c>
      <c r="M20" s="298">
        <f>'5. Fixed asset'!M20+'7. Depreciation '!M20</f>
        <v>0</v>
      </c>
      <c r="N20" s="298">
        <f>'5. Fixed asset'!N20+'7. Depreciation '!N20</f>
        <v>0</v>
      </c>
    </row>
    <row r="21" spans="2:17" ht="12.75" customHeight="1">
      <c r="B21" s="566"/>
      <c r="C21" s="290" t="s">
        <v>201</v>
      </c>
      <c r="D21" s="300">
        <f>SUM(D11:D20)</f>
        <v>0</v>
      </c>
      <c r="E21" s="300">
        <f>SUM(E11:E20)</f>
        <v>0</v>
      </c>
      <c r="F21" s="300" t="e">
        <f>SUM(F11:F20)</f>
        <v>#VALUE!</v>
      </c>
      <c r="G21" s="301" t="e">
        <f>SUM(G11:G20)</f>
        <v>#VALUE!</v>
      </c>
      <c r="H21" s="300">
        <f t="shared" ref="H21:N21" si="0">SUM(H11:H20)</f>
        <v>-70097.921851309336</v>
      </c>
      <c r="I21" s="300">
        <f t="shared" si="0"/>
        <v>0</v>
      </c>
      <c r="J21" s="300">
        <f t="shared" si="0"/>
        <v>-2065.2928704694923</v>
      </c>
      <c r="K21" s="300">
        <f t="shared" si="0"/>
        <v>0</v>
      </c>
      <c r="L21" s="300">
        <f t="shared" si="0"/>
        <v>0</v>
      </c>
      <c r="M21" s="300">
        <f t="shared" si="0"/>
        <v>0</v>
      </c>
      <c r="N21" s="300">
        <f t="shared" si="0"/>
        <v>0</v>
      </c>
    </row>
    <row r="22" spans="2:17">
      <c r="B22" s="153"/>
      <c r="C22" s="286" t="s">
        <v>202</v>
      </c>
      <c r="D22" s="298">
        <v>0</v>
      </c>
      <c r="E22" s="298">
        <v>0</v>
      </c>
      <c r="F22" s="298">
        <v>0</v>
      </c>
      <c r="G22" s="302">
        <v>0</v>
      </c>
      <c r="H22" s="298">
        <v>0</v>
      </c>
      <c r="I22" s="298">
        <v>0</v>
      </c>
      <c r="J22" s="298">
        <v>0</v>
      </c>
      <c r="K22" s="298">
        <v>0</v>
      </c>
      <c r="L22" s="298">
        <v>0</v>
      </c>
      <c r="M22" s="298">
        <v>0</v>
      </c>
      <c r="N22" s="298">
        <v>0</v>
      </c>
    </row>
    <row r="23" spans="2:17">
      <c r="B23" s="566"/>
      <c r="C23" s="290" t="s">
        <v>203</v>
      </c>
      <c r="D23" s="300">
        <f>'5. Fixed asset'!D23+'7. Depreciation '!D23</f>
        <v>-1072519.8643799999</v>
      </c>
      <c r="E23" s="300">
        <f>'5. Fixed asset'!E23+'7. Depreciation '!E23</f>
        <v>-953284.51490418625</v>
      </c>
      <c r="F23" s="300" t="e">
        <f>SUM(F21:F22)</f>
        <v>#VALUE!</v>
      </c>
      <c r="G23" s="301" t="e">
        <f>SUM(G21:G22)</f>
        <v>#VALUE!</v>
      </c>
      <c r="H23" s="300">
        <f t="shared" ref="H23:N23" si="1">SUM(H21:H22)</f>
        <v>-70097.921851309336</v>
      </c>
      <c r="I23" s="300">
        <f t="shared" si="1"/>
        <v>0</v>
      </c>
      <c r="J23" s="300">
        <f t="shared" si="1"/>
        <v>-2065.2928704694923</v>
      </c>
      <c r="K23" s="300">
        <f t="shared" si="1"/>
        <v>0</v>
      </c>
      <c r="L23" s="300">
        <f t="shared" si="1"/>
        <v>0</v>
      </c>
      <c r="M23" s="300">
        <f t="shared" si="1"/>
        <v>0</v>
      </c>
      <c r="N23" s="300">
        <f t="shared" si="1"/>
        <v>0</v>
      </c>
    </row>
    <row r="24" spans="2:17">
      <c r="B24" s="303"/>
      <c r="C24" s="303"/>
      <c r="D24" s="353"/>
      <c r="E24" s="353"/>
      <c r="F24" s="353"/>
      <c r="G24" s="353"/>
      <c r="H24" s="353"/>
      <c r="I24" s="353"/>
      <c r="J24" s="353"/>
      <c r="K24" s="354"/>
      <c r="L24" s="354"/>
      <c r="M24" s="354"/>
      <c r="N24" s="354"/>
    </row>
    <row r="25" spans="2:17" ht="15.75">
      <c r="B25" s="266" t="s">
        <v>778</v>
      </c>
      <c r="C25" s="567"/>
      <c r="D25" s="355"/>
      <c r="E25" s="355"/>
      <c r="F25" s="355"/>
      <c r="G25" s="355"/>
      <c r="H25" s="355"/>
      <c r="I25" s="355"/>
      <c r="J25" s="356"/>
      <c r="K25" s="354"/>
      <c r="L25" s="354"/>
      <c r="M25" s="354"/>
      <c r="N25" s="354"/>
    </row>
    <row r="26" spans="2:17" ht="15.75">
      <c r="B26" s="267"/>
      <c r="C26" s="267"/>
      <c r="D26" s="355"/>
      <c r="E26" s="355"/>
      <c r="F26" s="355"/>
      <c r="G26" s="355"/>
      <c r="H26" s="355"/>
      <c r="I26" s="355"/>
      <c r="J26" s="356"/>
      <c r="K26" s="354"/>
      <c r="L26" s="354"/>
      <c r="M26" s="354"/>
      <c r="N26" s="354"/>
    </row>
    <row r="27" spans="2:17" ht="38.25">
      <c r="B27" s="272" t="s">
        <v>57</v>
      </c>
      <c r="C27" s="272" t="s">
        <v>210</v>
      </c>
      <c r="D27" s="541" t="s">
        <v>188</v>
      </c>
      <c r="E27" s="541" t="s">
        <v>60</v>
      </c>
      <c r="F27" s="541" t="s">
        <v>61</v>
      </c>
      <c r="G27" s="542" t="s">
        <v>62</v>
      </c>
      <c r="H27" s="542" t="s">
        <v>63</v>
      </c>
      <c r="I27" s="1166" t="s">
        <v>205</v>
      </c>
      <c r="J27" s="1167"/>
      <c r="K27" s="1166" t="s">
        <v>65</v>
      </c>
      <c r="L27" s="1167"/>
      <c r="M27" s="541" t="s">
        <v>66</v>
      </c>
      <c r="N27" s="568" t="s">
        <v>67</v>
      </c>
    </row>
    <row r="28" spans="2:17" ht="25.5" customHeight="1">
      <c r="B28" s="148"/>
      <c r="C28" s="272"/>
      <c r="D28" s="360"/>
      <c r="E28" s="360"/>
      <c r="F28" s="360"/>
      <c r="G28" s="544"/>
      <c r="H28" s="545"/>
      <c r="I28" s="360" t="s">
        <v>69</v>
      </c>
      <c r="J28" s="360" t="s">
        <v>70</v>
      </c>
      <c r="K28" s="360" t="s">
        <v>104</v>
      </c>
      <c r="L28" s="360" t="s">
        <v>105</v>
      </c>
      <c r="M28" s="278"/>
      <c r="N28" s="274"/>
    </row>
    <row r="29" spans="2:17">
      <c r="B29" s="148"/>
      <c r="C29" s="148"/>
      <c r="D29" s="547" t="s">
        <v>73</v>
      </c>
      <c r="E29" s="547" t="s">
        <v>73</v>
      </c>
      <c r="F29" s="547" t="s">
        <v>73</v>
      </c>
      <c r="G29" s="548" t="s">
        <v>73</v>
      </c>
      <c r="H29" s="547" t="s">
        <v>73</v>
      </c>
      <c r="I29" s="547" t="s">
        <v>73</v>
      </c>
      <c r="J29" s="547" t="s">
        <v>73</v>
      </c>
      <c r="K29" s="547" t="s">
        <v>73</v>
      </c>
      <c r="L29" s="547" t="s">
        <v>73</v>
      </c>
      <c r="M29" s="280" t="s">
        <v>73</v>
      </c>
      <c r="N29" s="280" t="s">
        <v>73</v>
      </c>
    </row>
    <row r="30" spans="2:17" ht="12.75" customHeight="1">
      <c r="B30" s="148"/>
      <c r="C30" s="148"/>
      <c r="D30" s="364"/>
      <c r="E30" s="364"/>
      <c r="F30" s="364"/>
      <c r="G30" s="558"/>
      <c r="H30" s="558"/>
      <c r="I30" s="364"/>
      <c r="J30" s="364"/>
      <c r="K30" s="364"/>
      <c r="L30" s="364"/>
      <c r="M30" s="364"/>
      <c r="N30" s="364"/>
    </row>
    <row r="31" spans="2:17" ht="12.75" customHeight="1">
      <c r="B31" s="153"/>
      <c r="C31" s="286" t="s">
        <v>192</v>
      </c>
      <c r="D31" s="298">
        <f>'5. Fixed asset'!D31+'7. Depreciation '!D31</f>
        <v>0</v>
      </c>
      <c r="E31" s="298">
        <f>'5. Fixed asset'!E31+'7. Depreciation '!E31</f>
        <v>0</v>
      </c>
      <c r="F31" s="298">
        <f>SUM(G31:M31)</f>
        <v>-18346.060000000001</v>
      </c>
      <c r="G31" s="302">
        <f>'5. Fixed asset'!G31+'7. Depreciation '!G31</f>
        <v>-18346.060000000001</v>
      </c>
      <c r="H31" s="298">
        <f>'5. Fixed asset'!H31+'7. Depreciation '!H31</f>
        <v>0</v>
      </c>
      <c r="I31" s="298">
        <f>'5. Fixed asset'!I31+'7. Depreciation '!I31</f>
        <v>0</v>
      </c>
      <c r="J31" s="298">
        <f>'5. Fixed asset'!J31+'7. Depreciation '!J31</f>
        <v>0</v>
      </c>
      <c r="K31" s="298">
        <f>'5. Fixed asset'!K31+'7. Depreciation '!K31</f>
        <v>0</v>
      </c>
      <c r="L31" s="298">
        <f>'5. Fixed asset'!L31+'7. Depreciation '!L31</f>
        <v>0</v>
      </c>
      <c r="M31" s="298">
        <f>'5. Fixed asset'!M31+'7. Depreciation '!M31</f>
        <v>0</v>
      </c>
      <c r="N31" s="298">
        <f>'5. Fixed asset'!N31+'7. Depreciation '!N31</f>
        <v>0</v>
      </c>
      <c r="Q31" s="386"/>
    </row>
    <row r="32" spans="2:17" ht="12.75" customHeight="1">
      <c r="B32" s="153"/>
      <c r="C32" s="286" t="s">
        <v>193</v>
      </c>
      <c r="D32" s="298">
        <f>'5. Fixed asset'!D32+'7. Depreciation '!D32</f>
        <v>0</v>
      </c>
      <c r="E32" s="298">
        <f>'5. Fixed asset'!E32+'7. Depreciation '!E32</f>
        <v>0</v>
      </c>
      <c r="F32" s="298">
        <f t="shared" ref="F32:F40" si="2">SUM(G32:M32)</f>
        <v>-62542.778310000002</v>
      </c>
      <c r="G32" s="298">
        <f>'5. Fixed asset'!G32+'7. Depreciation '!G32+'6a. Capex 1A'!C82</f>
        <v>-62542.778310000002</v>
      </c>
      <c r="H32" s="298">
        <f>'5. Fixed asset'!H32+'7. Depreciation '!H32</f>
        <v>0</v>
      </c>
      <c r="I32" s="298">
        <f>'5. Fixed asset'!I32+'7. Depreciation '!I32</f>
        <v>0</v>
      </c>
      <c r="J32" s="298">
        <f>'5. Fixed asset'!J32+'7. Depreciation '!J32</f>
        <v>0</v>
      </c>
      <c r="K32" s="298">
        <f>'5. Fixed asset'!K32+'7. Depreciation '!K32</f>
        <v>0</v>
      </c>
      <c r="L32" s="298">
        <f>'5. Fixed asset'!L32+'7. Depreciation '!L32</f>
        <v>0</v>
      </c>
      <c r="M32" s="298">
        <f>'5. Fixed asset'!M32+'7. Depreciation '!M32</f>
        <v>0</v>
      </c>
      <c r="N32" s="298">
        <f>'5. Fixed asset'!N32+'7. Depreciation '!N32</f>
        <v>0</v>
      </c>
      <c r="Q32" s="386"/>
    </row>
    <row r="33" spans="2:17" ht="12.75" customHeight="1">
      <c r="B33" s="153"/>
      <c r="C33" s="286" t="s">
        <v>194</v>
      </c>
      <c r="D33" s="298">
        <f>'5. Fixed asset'!D33+'7. Depreciation '!D33</f>
        <v>0</v>
      </c>
      <c r="E33" s="298">
        <f>'5. Fixed asset'!E33+'7. Depreciation '!E33</f>
        <v>0</v>
      </c>
      <c r="F33" s="298">
        <f t="shared" si="2"/>
        <v>60615.461790000008</v>
      </c>
      <c r="G33" s="302">
        <f>'5. Fixed asset'!G33+'7. Depreciation '!G33</f>
        <v>60615.461790000008</v>
      </c>
      <c r="H33" s="298">
        <f>'5. Fixed asset'!H33+'7. Depreciation '!H33</f>
        <v>0</v>
      </c>
      <c r="I33" s="298">
        <f>'5. Fixed asset'!I33+'7. Depreciation '!I33</f>
        <v>0</v>
      </c>
      <c r="J33" s="298">
        <f>'5. Fixed asset'!J33+'7. Depreciation '!J33</f>
        <v>0</v>
      </c>
      <c r="K33" s="298">
        <f>'5. Fixed asset'!K33+'7. Depreciation '!K33</f>
        <v>0</v>
      </c>
      <c r="L33" s="298">
        <f>'5. Fixed asset'!L33+'7. Depreciation '!L33</f>
        <v>0</v>
      </c>
      <c r="M33" s="298">
        <f>'5. Fixed asset'!M33+'7. Depreciation '!M33</f>
        <v>0</v>
      </c>
      <c r="N33" s="298">
        <f>'5. Fixed asset'!N33+'7. Depreciation '!N33</f>
        <v>0</v>
      </c>
      <c r="Q33" s="386"/>
    </row>
    <row r="34" spans="2:17" ht="12.75" customHeight="1">
      <c r="B34" s="153"/>
      <c r="C34" s="286" t="s">
        <v>195</v>
      </c>
      <c r="D34" s="298">
        <f>'5. Fixed asset'!D34+'7. Depreciation '!D34</f>
        <v>0</v>
      </c>
      <c r="E34" s="298">
        <f>'5. Fixed asset'!E34+'7. Depreciation '!E34</f>
        <v>0</v>
      </c>
      <c r="F34" s="298">
        <f t="shared" si="2"/>
        <v>-12195.0978</v>
      </c>
      <c r="G34" s="302">
        <f>'5. Fixed asset'!G34+'7. Depreciation '!G34</f>
        <v>-12195.0978</v>
      </c>
      <c r="H34" s="298">
        <f>'5. Fixed asset'!H34+'7. Depreciation '!H34</f>
        <v>0</v>
      </c>
      <c r="I34" s="298">
        <f>'5. Fixed asset'!I34+'7. Depreciation '!I34</f>
        <v>0</v>
      </c>
      <c r="J34" s="298">
        <f>'5. Fixed asset'!J34+'7. Depreciation '!J34</f>
        <v>0</v>
      </c>
      <c r="K34" s="298">
        <f>'5. Fixed asset'!K34+'7. Depreciation '!K34</f>
        <v>0</v>
      </c>
      <c r="L34" s="298">
        <f>'5. Fixed asset'!L34+'7. Depreciation '!L34</f>
        <v>0</v>
      </c>
      <c r="M34" s="298">
        <f>'5. Fixed asset'!M34+'7. Depreciation '!M34</f>
        <v>0</v>
      </c>
      <c r="N34" s="298">
        <f>'5. Fixed asset'!N34+'7. Depreciation '!N34</f>
        <v>0</v>
      </c>
      <c r="Q34" s="386"/>
    </row>
    <row r="35" spans="2:17" ht="12.75" customHeight="1">
      <c r="B35" s="153"/>
      <c r="C35" s="286" t="s">
        <v>196</v>
      </c>
      <c r="D35" s="298">
        <f>'5. Fixed asset'!D35+'7. Depreciation '!D35</f>
        <v>0</v>
      </c>
      <c r="E35" s="298">
        <f>'5. Fixed asset'!E35+'7. Depreciation '!E35</f>
        <v>0</v>
      </c>
      <c r="F35" s="298">
        <f t="shared" si="2"/>
        <v>-12419.51873</v>
      </c>
      <c r="G35" s="302">
        <f>'5. Fixed asset'!G35+'7. Depreciation '!G35</f>
        <v>-12419.51873</v>
      </c>
      <c r="H35" s="298">
        <f>'5. Fixed asset'!H35+'7. Depreciation '!H35</f>
        <v>0</v>
      </c>
      <c r="I35" s="298">
        <f>'5. Fixed asset'!I35+'7. Depreciation '!I35</f>
        <v>0</v>
      </c>
      <c r="J35" s="298">
        <f>'5. Fixed asset'!J35+'7. Depreciation '!J35</f>
        <v>0</v>
      </c>
      <c r="K35" s="298">
        <f>'5. Fixed asset'!K35+'7. Depreciation '!K35</f>
        <v>0</v>
      </c>
      <c r="L35" s="298">
        <f>'5. Fixed asset'!L35+'7. Depreciation '!L35</f>
        <v>0</v>
      </c>
      <c r="M35" s="298">
        <f>'5. Fixed asset'!M35+'7. Depreciation '!M35</f>
        <v>0</v>
      </c>
      <c r="N35" s="298">
        <f>'5. Fixed asset'!N35+'7. Depreciation '!N35</f>
        <v>0</v>
      </c>
      <c r="Q35" s="386"/>
    </row>
    <row r="36" spans="2:17" ht="12.75" customHeight="1">
      <c r="B36" s="153"/>
      <c r="C36" s="286" t="s">
        <v>63</v>
      </c>
      <c r="D36" s="298">
        <f>'5. Fixed asset'!D36+'7. Depreciation '!D36</f>
        <v>0</v>
      </c>
      <c r="E36" s="298">
        <f>'5. Fixed asset'!E36+'7. Depreciation '!E36</f>
        <v>0</v>
      </c>
      <c r="F36" s="298">
        <f t="shared" si="2"/>
        <v>-38024.470450000001</v>
      </c>
      <c r="G36" s="302">
        <f>'5. Fixed asset'!G36+'7. Depreciation '!G36</f>
        <v>7135.5295500000011</v>
      </c>
      <c r="H36" s="298">
        <f>'5. Fixed asset'!H36+'7. Depreciation '!H36</f>
        <v>-45160</v>
      </c>
      <c r="I36" s="298">
        <f>'5. Fixed asset'!I36+'7. Depreciation '!I36</f>
        <v>0</v>
      </c>
      <c r="J36" s="298">
        <f>'5. Fixed asset'!J36+'7. Depreciation '!J36</f>
        <v>0</v>
      </c>
      <c r="K36" s="298">
        <f>'5. Fixed asset'!K36+'7. Depreciation '!K36</f>
        <v>0</v>
      </c>
      <c r="L36" s="298">
        <f>'5. Fixed asset'!L36+'7. Depreciation '!L36</f>
        <v>0</v>
      </c>
      <c r="M36" s="298">
        <f>'5. Fixed asset'!M36+'7. Depreciation '!M36</f>
        <v>0</v>
      </c>
      <c r="N36" s="298">
        <f>'5. Fixed asset'!N36+'7. Depreciation '!N36</f>
        <v>0</v>
      </c>
      <c r="Q36" s="386"/>
    </row>
    <row r="37" spans="2:17" ht="12.75" customHeight="1">
      <c r="B37" s="153"/>
      <c r="C37" s="565" t="s">
        <v>197</v>
      </c>
      <c r="D37" s="298">
        <f>'5. Fixed asset'!D37+'7. Depreciation '!D37</f>
        <v>0</v>
      </c>
      <c r="E37" s="298">
        <f>'5. Fixed asset'!E37+'7. Depreciation '!E37</f>
        <v>0</v>
      </c>
      <c r="F37" s="298">
        <f t="shared" si="2"/>
        <v>61534.391250000008</v>
      </c>
      <c r="G37" s="302">
        <f>'5. Fixed asset'!G37+'7. Depreciation '!G37</f>
        <v>61534.391250000008</v>
      </c>
      <c r="H37" s="298">
        <f>'5. Fixed asset'!H37+'7. Depreciation '!H37</f>
        <v>0</v>
      </c>
      <c r="I37" s="298">
        <f>'5. Fixed asset'!I37+'7. Depreciation '!I37</f>
        <v>0</v>
      </c>
      <c r="J37" s="298">
        <f>'5. Fixed asset'!J37+'7. Depreciation '!J37</f>
        <v>0</v>
      </c>
      <c r="K37" s="298">
        <f>'5. Fixed asset'!K37+'7. Depreciation '!K37</f>
        <v>0</v>
      </c>
      <c r="L37" s="298">
        <f>'5. Fixed asset'!L37+'7. Depreciation '!L37</f>
        <v>0</v>
      </c>
      <c r="M37" s="298">
        <f>'5. Fixed asset'!M37+'7. Depreciation '!M37</f>
        <v>0</v>
      </c>
      <c r="N37" s="298">
        <f>'5. Fixed asset'!N37+'7. Depreciation '!N37</f>
        <v>0</v>
      </c>
      <c r="Q37" s="386"/>
    </row>
    <row r="38" spans="2:17" ht="12.75" customHeight="1">
      <c r="B38" s="153"/>
      <c r="C38" s="286" t="s">
        <v>102</v>
      </c>
      <c r="D38" s="298">
        <f>'5. Fixed asset'!D38+'7. Depreciation '!D38</f>
        <v>0</v>
      </c>
      <c r="E38" s="298">
        <f>'5. Fixed asset'!E38+'7. Depreciation '!E38</f>
        <v>0</v>
      </c>
      <c r="F38" s="298">
        <f t="shared" si="2"/>
        <v>-5962.4237000490557</v>
      </c>
      <c r="G38" s="302">
        <f>'5. Fixed asset'!G38+'7. Depreciation '!G38</f>
        <v>0</v>
      </c>
      <c r="H38" s="298">
        <f>'5. Fixed asset'!H38+'7. Depreciation '!H38</f>
        <v>0</v>
      </c>
      <c r="I38" s="298">
        <f>'5. Fixed asset'!I38+'7. Depreciation '!I38+'[98]Cust Contrib 2012'!$C$224/1000</f>
        <v>-416.66765144262388</v>
      </c>
      <c r="J38" s="298">
        <f>'5. Fixed asset'!J38+'7. Depreciation '!J38+('6a. Capex 1A'!C84-'[98]Cust Contrib 2012'!$C$224/1000)</f>
        <v>-5545.7560486064322</v>
      </c>
      <c r="K38" s="298">
        <f>'5. Fixed asset'!K38+'7. Depreciation '!K38</f>
        <v>0</v>
      </c>
      <c r="L38" s="298">
        <f>'5. Fixed asset'!L38+'7. Depreciation '!L38</f>
        <v>0</v>
      </c>
      <c r="M38" s="298">
        <f>'5. Fixed asset'!M38+'7. Depreciation '!M38</f>
        <v>0</v>
      </c>
      <c r="N38" s="298">
        <f>'5. Fixed asset'!N38+'7. Depreciation '!N38</f>
        <v>0</v>
      </c>
      <c r="Q38" s="386"/>
    </row>
    <row r="39" spans="2:17" ht="12.75" customHeight="1">
      <c r="B39" s="153"/>
      <c r="C39" s="286" t="s">
        <v>199</v>
      </c>
      <c r="D39" s="298">
        <f>'5. Fixed asset'!D39+'7. Depreciation '!D39</f>
        <v>0</v>
      </c>
      <c r="E39" s="298">
        <f>'5. Fixed asset'!E39+'7. Depreciation '!E39</f>
        <v>0</v>
      </c>
      <c r="F39" s="298">
        <f t="shared" si="2"/>
        <v>-387.39</v>
      </c>
      <c r="G39" s="302">
        <f>'5. Fixed asset'!G39+'7. Depreciation '!G39</f>
        <v>0</v>
      </c>
      <c r="H39" s="298">
        <f>'5. Fixed asset'!H39+'7. Depreciation '!H39</f>
        <v>0</v>
      </c>
      <c r="I39" s="298">
        <f>'5. Fixed asset'!I39+'7. Depreciation '!I39</f>
        <v>0</v>
      </c>
      <c r="J39" s="298">
        <f>'5. Fixed asset'!J39+'7. Depreciation '!J39</f>
        <v>0</v>
      </c>
      <c r="K39" s="298">
        <f>'5. Fixed asset'!K39+'7. Depreciation '!K39</f>
        <v>-387.39</v>
      </c>
      <c r="L39" s="298">
        <f>'5. Fixed asset'!L39+'7. Depreciation '!L39</f>
        <v>0</v>
      </c>
      <c r="M39" s="298">
        <f>'5. Fixed asset'!M39+'7. Depreciation '!M39</f>
        <v>0</v>
      </c>
      <c r="N39" s="298">
        <f>'5. Fixed asset'!N39+'7. Depreciation '!N39</f>
        <v>0</v>
      </c>
      <c r="Q39" s="386"/>
    </row>
    <row r="40" spans="2:17" ht="12.75" customHeight="1">
      <c r="B40" s="153"/>
      <c r="C40" s="286" t="s">
        <v>200</v>
      </c>
      <c r="D40" s="298">
        <f>'5. Fixed asset'!D40+'7. Depreciation '!D40</f>
        <v>0</v>
      </c>
      <c r="E40" s="298">
        <f>'5. Fixed asset'!E40+'7. Depreciation '!E40</f>
        <v>0</v>
      </c>
      <c r="F40" s="298">
        <f t="shared" si="2"/>
        <v>0</v>
      </c>
      <c r="G40" s="302">
        <f>'5. Fixed asset'!G40+'7. Depreciation '!G40</f>
        <v>0</v>
      </c>
      <c r="H40" s="298">
        <f>'5. Fixed asset'!H40+'7. Depreciation '!H40</f>
        <v>0</v>
      </c>
      <c r="I40" s="298">
        <f>'5. Fixed asset'!I40+'7. Depreciation '!I40</f>
        <v>0</v>
      </c>
      <c r="J40" s="298">
        <f>'5. Fixed asset'!J40+'7. Depreciation '!J40</f>
        <v>0</v>
      </c>
      <c r="K40" s="298">
        <f>'5. Fixed asset'!K40+'7. Depreciation '!K40</f>
        <v>0</v>
      </c>
      <c r="L40" s="298">
        <f>'5. Fixed asset'!L40+'7. Depreciation '!L40</f>
        <v>0</v>
      </c>
      <c r="M40" s="298">
        <f>'5. Fixed asset'!M40+'7. Depreciation '!M40</f>
        <v>0</v>
      </c>
      <c r="N40" s="298">
        <f>'5. Fixed asset'!N40+'7. Depreciation '!N40</f>
        <v>0</v>
      </c>
      <c r="Q40" s="386"/>
    </row>
    <row r="41" spans="2:17" ht="12.75" customHeight="1">
      <c r="B41" s="566"/>
      <c r="C41" s="290" t="s">
        <v>201</v>
      </c>
      <c r="D41" s="300">
        <f>SUM(D31:D40)</f>
        <v>0</v>
      </c>
      <c r="E41" s="300">
        <f>SUM(E31:E40)</f>
        <v>0</v>
      </c>
      <c r="F41" s="300">
        <f>SUM(F31:F40)</f>
        <v>-27727.885950049043</v>
      </c>
      <c r="G41" s="301">
        <f>SUM(G31:G40)</f>
        <v>23781.92775000001</v>
      </c>
      <c r="H41" s="300">
        <f t="shared" ref="H41:N41" si="3">SUM(H31:H40)</f>
        <v>-45160</v>
      </c>
      <c r="I41" s="300">
        <f t="shared" si="3"/>
        <v>-416.66765144262388</v>
      </c>
      <c r="J41" s="300">
        <f t="shared" si="3"/>
        <v>-5545.7560486064322</v>
      </c>
      <c r="K41" s="300">
        <f t="shared" si="3"/>
        <v>-387.39</v>
      </c>
      <c r="L41" s="300">
        <f t="shared" si="3"/>
        <v>0</v>
      </c>
      <c r="M41" s="300">
        <f t="shared" si="3"/>
        <v>0</v>
      </c>
      <c r="N41" s="300">
        <f t="shared" si="3"/>
        <v>0</v>
      </c>
    </row>
    <row r="42" spans="2:17">
      <c r="B42" s="153"/>
      <c r="C42" s="286" t="s">
        <v>202</v>
      </c>
      <c r="D42" s="298">
        <v>0</v>
      </c>
      <c r="E42" s="298">
        <v>0</v>
      </c>
      <c r="F42" s="298">
        <v>0</v>
      </c>
      <c r="G42" s="302">
        <v>0</v>
      </c>
      <c r="H42" s="298">
        <v>0</v>
      </c>
      <c r="I42" s="298">
        <v>0</v>
      </c>
      <c r="J42" s="298">
        <v>0</v>
      </c>
      <c r="K42" s="298">
        <v>0</v>
      </c>
      <c r="L42" s="298">
        <v>0</v>
      </c>
      <c r="M42" s="298">
        <v>0</v>
      </c>
      <c r="N42" s="298">
        <v>0</v>
      </c>
    </row>
    <row r="43" spans="2:17">
      <c r="B43" s="566"/>
      <c r="C43" s="290" t="s">
        <v>203</v>
      </c>
      <c r="D43" s="300">
        <f>'5. Fixed asset'!D43+'7. Depreciation '!D43</f>
        <v>-138258.13863</v>
      </c>
      <c r="E43" s="300">
        <f>SUM(D43-F43)</f>
        <v>-110530.25267995097</v>
      </c>
      <c r="F43" s="300">
        <f>SUM(F41:F42)</f>
        <v>-27727.885950049043</v>
      </c>
      <c r="G43" s="301">
        <f>SUM(G41:G42)</f>
        <v>23781.92775000001</v>
      </c>
      <c r="H43" s="300">
        <f t="shared" ref="H43:N43" si="4">SUM(H41:H42)</f>
        <v>-45160</v>
      </c>
      <c r="I43" s="300">
        <f t="shared" si="4"/>
        <v>-416.66765144262388</v>
      </c>
      <c r="J43" s="300">
        <f t="shared" si="4"/>
        <v>-5545.7560486064322</v>
      </c>
      <c r="K43" s="300">
        <f t="shared" si="4"/>
        <v>-387.39</v>
      </c>
      <c r="L43" s="300">
        <f t="shared" si="4"/>
        <v>0</v>
      </c>
      <c r="M43" s="300">
        <f t="shared" si="4"/>
        <v>0</v>
      </c>
      <c r="N43" s="300">
        <f t="shared" si="4"/>
        <v>0</v>
      </c>
    </row>
    <row r="44" spans="2:17">
      <c r="B44" s="303"/>
      <c r="C44" s="303"/>
      <c r="D44" s="353"/>
      <c r="E44" s="353"/>
      <c r="F44" s="353"/>
      <c r="G44" s="353"/>
      <c r="H44" s="353"/>
      <c r="I44" s="353"/>
      <c r="J44" s="353"/>
      <c r="K44" s="354"/>
      <c r="L44" s="354"/>
      <c r="M44" s="354"/>
      <c r="N44" s="354"/>
    </row>
    <row r="45" spans="2:17" ht="15.75">
      <c r="B45" s="266" t="s">
        <v>282</v>
      </c>
      <c r="C45" s="267"/>
      <c r="D45" s="355"/>
      <c r="E45" s="355"/>
      <c r="F45" s="355"/>
      <c r="G45" s="355"/>
      <c r="H45" s="355"/>
      <c r="I45" s="355"/>
      <c r="J45" s="356"/>
      <c r="K45" s="354"/>
      <c r="L45" s="354"/>
      <c r="M45" s="354"/>
      <c r="N45" s="354"/>
    </row>
    <row r="46" spans="2:17" ht="15.75">
      <c r="B46" s="267"/>
      <c r="C46" s="267"/>
      <c r="D46" s="355"/>
      <c r="E46" s="355"/>
      <c r="F46" s="355"/>
      <c r="G46" s="355"/>
      <c r="H46" s="355"/>
      <c r="I46" s="355"/>
      <c r="J46" s="356"/>
      <c r="K46" s="354"/>
      <c r="L46" s="354"/>
      <c r="M46" s="354"/>
      <c r="N46" s="354"/>
    </row>
    <row r="47" spans="2:17" ht="38.25">
      <c r="B47" s="272" t="s">
        <v>57</v>
      </c>
      <c r="C47" s="272" t="s">
        <v>210</v>
      </c>
      <c r="D47" s="541" t="s">
        <v>188</v>
      </c>
      <c r="E47" s="541" t="s">
        <v>60</v>
      </c>
      <c r="F47" s="541" t="s">
        <v>61</v>
      </c>
      <c r="G47" s="542" t="s">
        <v>62</v>
      </c>
      <c r="H47" s="542" t="s">
        <v>63</v>
      </c>
      <c r="I47" s="1166" t="s">
        <v>205</v>
      </c>
      <c r="J47" s="1167"/>
      <c r="K47" s="1166" t="s">
        <v>65</v>
      </c>
      <c r="L47" s="1167"/>
      <c r="M47" s="541" t="s">
        <v>66</v>
      </c>
      <c r="N47" s="569" t="s">
        <v>67</v>
      </c>
    </row>
    <row r="48" spans="2:17">
      <c r="B48" s="148"/>
      <c r="C48" s="272"/>
      <c r="D48" s="360"/>
      <c r="E48" s="360"/>
      <c r="F48" s="360"/>
      <c r="G48" s="544"/>
      <c r="H48" s="545"/>
      <c r="I48" s="360" t="s">
        <v>69</v>
      </c>
      <c r="J48" s="360" t="s">
        <v>70</v>
      </c>
      <c r="K48" s="360" t="s">
        <v>104</v>
      </c>
      <c r="L48" s="360" t="s">
        <v>105</v>
      </c>
      <c r="M48" s="278"/>
      <c r="N48" s="274"/>
    </row>
    <row r="49" spans="2:14">
      <c r="B49" s="148"/>
      <c r="C49" s="148"/>
      <c r="D49" s="547" t="s">
        <v>73</v>
      </c>
      <c r="E49" s="547" t="s">
        <v>73</v>
      </c>
      <c r="F49" s="547" t="s">
        <v>73</v>
      </c>
      <c r="G49" s="548" t="s">
        <v>73</v>
      </c>
      <c r="H49" s="547" t="s">
        <v>73</v>
      </c>
      <c r="I49" s="547" t="s">
        <v>73</v>
      </c>
      <c r="J49" s="547" t="s">
        <v>73</v>
      </c>
      <c r="K49" s="547" t="s">
        <v>73</v>
      </c>
      <c r="L49" s="547" t="s">
        <v>73</v>
      </c>
      <c r="M49" s="280" t="s">
        <v>73</v>
      </c>
      <c r="N49" s="280" t="s">
        <v>73</v>
      </c>
    </row>
    <row r="50" spans="2:14" ht="12.75" customHeight="1">
      <c r="B50" s="148"/>
      <c r="C50" s="148"/>
      <c r="D50" s="364"/>
      <c r="E50" s="364"/>
      <c r="F50" s="364"/>
      <c r="G50" s="558"/>
      <c r="H50" s="558"/>
      <c r="I50" s="364"/>
      <c r="J50" s="364"/>
      <c r="K50" s="364"/>
      <c r="L50" s="364"/>
      <c r="M50" s="364"/>
      <c r="N50" s="364"/>
    </row>
    <row r="51" spans="2:14" ht="12.75" customHeight="1">
      <c r="B51" s="153"/>
      <c r="C51" s="286" t="s">
        <v>192</v>
      </c>
      <c r="D51" s="298">
        <f>'5. Fixed asset'!D53+'7. Depreciation '!D51</f>
        <v>0</v>
      </c>
      <c r="E51" s="298">
        <f>'5. Fixed asset'!E53+'7. Depreciation '!E51</f>
        <v>0</v>
      </c>
      <c r="F51" s="298">
        <f>'5. Fixed asset'!F53+'7. Depreciation '!F51</f>
        <v>0</v>
      </c>
      <c r="G51" s="302">
        <f>'5. Fixed asset'!G53+'7. Depreciation '!G51</f>
        <v>0</v>
      </c>
      <c r="H51" s="298">
        <f>'5. Fixed asset'!H53+'7. Depreciation '!H51</f>
        <v>0</v>
      </c>
      <c r="I51" s="298">
        <f>'5. Fixed asset'!I53+'7. Depreciation '!I51</f>
        <v>0</v>
      </c>
      <c r="J51" s="298">
        <f>'5. Fixed asset'!J53+'7. Depreciation '!J51</f>
        <v>0</v>
      </c>
      <c r="K51" s="298">
        <f>'5. Fixed asset'!K53+'7. Depreciation '!K51</f>
        <v>0</v>
      </c>
      <c r="L51" s="298">
        <f>'5. Fixed asset'!L53+'7. Depreciation '!L51</f>
        <v>0</v>
      </c>
      <c r="M51" s="298">
        <f>'5. Fixed asset'!M53+'7. Depreciation '!M51</f>
        <v>0</v>
      </c>
      <c r="N51" s="298">
        <f>'5. Fixed asset'!N53+'7. Depreciation '!N51</f>
        <v>0</v>
      </c>
    </row>
    <row r="52" spans="2:14" ht="12.75" customHeight="1">
      <c r="B52" s="153"/>
      <c r="C52" s="286" t="s">
        <v>193</v>
      </c>
      <c r="D52" s="298">
        <f>'5. Fixed asset'!D54+'7. Depreciation '!D52</f>
        <v>0</v>
      </c>
      <c r="E52" s="298">
        <f>'5. Fixed asset'!E54+'7. Depreciation '!E52</f>
        <v>0</v>
      </c>
      <c r="F52" s="298">
        <f>'5. Fixed asset'!F54+'7. Depreciation '!F52</f>
        <v>0</v>
      </c>
      <c r="G52" s="302">
        <f>'5. Fixed asset'!G54+'7. Depreciation '!G52</f>
        <v>0</v>
      </c>
      <c r="H52" s="298">
        <f>'5. Fixed asset'!H54+'7. Depreciation '!H52</f>
        <v>0</v>
      </c>
      <c r="I52" s="298">
        <f>'5. Fixed asset'!I54+'7. Depreciation '!I52</f>
        <v>0</v>
      </c>
      <c r="J52" s="298">
        <f>'5. Fixed asset'!J54+'7. Depreciation '!J52</f>
        <v>0</v>
      </c>
      <c r="K52" s="298">
        <f>'5. Fixed asset'!K54+'7. Depreciation '!K52</f>
        <v>0</v>
      </c>
      <c r="L52" s="298">
        <f>'5. Fixed asset'!L54+'7. Depreciation '!L52</f>
        <v>0</v>
      </c>
      <c r="M52" s="298">
        <f>'5. Fixed asset'!M54+'7. Depreciation '!M52</f>
        <v>0</v>
      </c>
      <c r="N52" s="298">
        <f>'5. Fixed asset'!N54+'7. Depreciation '!N52</f>
        <v>0</v>
      </c>
    </row>
    <row r="53" spans="2:14" ht="12.75" customHeight="1">
      <c r="B53" s="153"/>
      <c r="C53" s="286" t="s">
        <v>194</v>
      </c>
      <c r="D53" s="298">
        <f>'5. Fixed asset'!D55+'7. Depreciation '!D53</f>
        <v>0</v>
      </c>
      <c r="E53" s="298">
        <f>'5. Fixed asset'!E55+'7. Depreciation '!E53</f>
        <v>0</v>
      </c>
      <c r="F53" s="298">
        <f>'5. Fixed asset'!F55+'7. Depreciation '!F53</f>
        <v>0</v>
      </c>
      <c r="G53" s="302">
        <f>'5. Fixed asset'!G55+'7. Depreciation '!G53</f>
        <v>0</v>
      </c>
      <c r="H53" s="298">
        <f>'5. Fixed asset'!H55+'7. Depreciation '!H53</f>
        <v>0</v>
      </c>
      <c r="I53" s="298">
        <f>'5. Fixed asset'!I55+'7. Depreciation '!I53</f>
        <v>0</v>
      </c>
      <c r="J53" s="298">
        <f>'5. Fixed asset'!J55+'7. Depreciation '!J53</f>
        <v>0</v>
      </c>
      <c r="K53" s="298">
        <f>'5. Fixed asset'!K55+'7. Depreciation '!K53</f>
        <v>0</v>
      </c>
      <c r="L53" s="298">
        <f>'5. Fixed asset'!L55+'7. Depreciation '!L53</f>
        <v>0</v>
      </c>
      <c r="M53" s="298">
        <f>'5. Fixed asset'!M55+'7. Depreciation '!M53</f>
        <v>0</v>
      </c>
      <c r="N53" s="298">
        <f>'5. Fixed asset'!N55+'7. Depreciation '!N53</f>
        <v>0</v>
      </c>
    </row>
    <row r="54" spans="2:14" ht="12.75" customHeight="1">
      <c r="B54" s="153"/>
      <c r="C54" s="286" t="s">
        <v>195</v>
      </c>
      <c r="D54" s="298">
        <f>'5. Fixed asset'!D56+'7. Depreciation '!D54</f>
        <v>0</v>
      </c>
      <c r="E54" s="298">
        <f>'5. Fixed asset'!E56+'7. Depreciation '!E54</f>
        <v>0</v>
      </c>
      <c r="F54" s="298">
        <f>'5. Fixed asset'!F56+'7. Depreciation '!F54</f>
        <v>0</v>
      </c>
      <c r="G54" s="302">
        <f>'5. Fixed asset'!G56+'7. Depreciation '!G54</f>
        <v>0</v>
      </c>
      <c r="H54" s="298">
        <f>'5. Fixed asset'!H56+'7. Depreciation '!H54</f>
        <v>0</v>
      </c>
      <c r="I54" s="298">
        <f>'5. Fixed asset'!I56+'7. Depreciation '!I54</f>
        <v>0</v>
      </c>
      <c r="J54" s="298">
        <f>'5. Fixed asset'!J56+'7. Depreciation '!J54</f>
        <v>0</v>
      </c>
      <c r="K54" s="298">
        <f>'5. Fixed asset'!K56+'7. Depreciation '!K54</f>
        <v>0</v>
      </c>
      <c r="L54" s="298">
        <f>'5. Fixed asset'!L56+'7. Depreciation '!L54</f>
        <v>0</v>
      </c>
      <c r="M54" s="298">
        <f>'5. Fixed asset'!M56+'7. Depreciation '!M54</f>
        <v>0</v>
      </c>
      <c r="N54" s="298">
        <f>'5. Fixed asset'!N56+'7. Depreciation '!N54</f>
        <v>0</v>
      </c>
    </row>
    <row r="55" spans="2:14" ht="12.75" customHeight="1">
      <c r="B55" s="153"/>
      <c r="C55" s="286" t="s">
        <v>196</v>
      </c>
      <c r="D55" s="298">
        <f>'5. Fixed asset'!D57+'7. Depreciation '!D55</f>
        <v>0</v>
      </c>
      <c r="E55" s="298">
        <f>'5. Fixed asset'!E57+'7. Depreciation '!E55</f>
        <v>0</v>
      </c>
      <c r="F55" s="298">
        <f>'5. Fixed asset'!F57+'7. Depreciation '!F55</f>
        <v>0</v>
      </c>
      <c r="G55" s="302">
        <f>'5. Fixed asset'!G57+'7. Depreciation '!G55</f>
        <v>0</v>
      </c>
      <c r="H55" s="298">
        <f>'5. Fixed asset'!H57+'7. Depreciation '!H55</f>
        <v>0</v>
      </c>
      <c r="I55" s="298">
        <f>'5. Fixed asset'!I57+'7. Depreciation '!I55</f>
        <v>0</v>
      </c>
      <c r="J55" s="298">
        <f>'5. Fixed asset'!J57+'7. Depreciation '!J55</f>
        <v>0</v>
      </c>
      <c r="K55" s="298">
        <f>'5. Fixed asset'!K57+'7. Depreciation '!K55</f>
        <v>0</v>
      </c>
      <c r="L55" s="298">
        <f>'5. Fixed asset'!L57+'7. Depreciation '!L55</f>
        <v>0</v>
      </c>
      <c r="M55" s="298">
        <f>'5. Fixed asset'!M57+'7. Depreciation '!M55</f>
        <v>0</v>
      </c>
      <c r="N55" s="298">
        <f>'5. Fixed asset'!N57+'7. Depreciation '!N55</f>
        <v>0</v>
      </c>
    </row>
    <row r="56" spans="2:14" ht="12.75" customHeight="1">
      <c r="B56" s="153"/>
      <c r="C56" s="286" t="s">
        <v>63</v>
      </c>
      <c r="D56" s="298">
        <f>'5. Fixed asset'!D58+'7. Depreciation '!D56</f>
        <v>0</v>
      </c>
      <c r="E56" s="298">
        <f>'5. Fixed asset'!E58+'7. Depreciation '!E56</f>
        <v>0</v>
      </c>
      <c r="F56" s="298">
        <f>'5. Fixed asset'!F58+'7. Depreciation '!F56</f>
        <v>0</v>
      </c>
      <c r="G56" s="298">
        <f>'5. Fixed asset'!G58+'7. Depreciation '!G56</f>
        <v>0</v>
      </c>
      <c r="H56" s="298">
        <f>'5. Fixed asset'!H58+'7. Depreciation '!H56</f>
        <v>0</v>
      </c>
      <c r="I56" s="298">
        <f>'5. Fixed asset'!I58+'7. Depreciation '!I56</f>
        <v>0</v>
      </c>
      <c r="J56" s="298">
        <f>'5. Fixed asset'!J58+'7. Depreciation '!J56</f>
        <v>0</v>
      </c>
      <c r="K56" s="298">
        <f>'5. Fixed asset'!K58+'7. Depreciation '!K56</f>
        <v>0</v>
      </c>
      <c r="L56" s="298">
        <f>'5. Fixed asset'!L58+'7. Depreciation '!L56</f>
        <v>0</v>
      </c>
      <c r="M56" s="298">
        <f>'5. Fixed asset'!M58+'7. Depreciation '!M56</f>
        <v>0</v>
      </c>
      <c r="N56" s="298">
        <f>'5. Fixed asset'!N58+'7. Depreciation '!N56</f>
        <v>0</v>
      </c>
    </row>
    <row r="57" spans="2:14" ht="12.75" customHeight="1">
      <c r="B57" s="153"/>
      <c r="C57" s="565" t="s">
        <v>197</v>
      </c>
      <c r="D57" s="298">
        <f>'5. Fixed asset'!D59+'7. Depreciation '!D57</f>
        <v>0</v>
      </c>
      <c r="E57" s="298">
        <f>'5. Fixed asset'!E59+'7. Depreciation '!E57</f>
        <v>0</v>
      </c>
      <c r="F57" s="298">
        <f>'5. Fixed asset'!F59+'7. Depreciation '!F57</f>
        <v>0</v>
      </c>
      <c r="G57" s="302">
        <f>'5. Fixed asset'!G59+'7. Depreciation '!G57</f>
        <v>0</v>
      </c>
      <c r="H57" s="298">
        <f>'5. Fixed asset'!H59+'7. Depreciation '!H57</f>
        <v>0</v>
      </c>
      <c r="I57" s="298">
        <f>'5. Fixed asset'!I59+'7. Depreciation '!I57</f>
        <v>0</v>
      </c>
      <c r="J57" s="298">
        <f>'5. Fixed asset'!J59+'7. Depreciation '!J57</f>
        <v>0</v>
      </c>
      <c r="K57" s="298">
        <f>'5. Fixed asset'!K59+'7. Depreciation '!K57</f>
        <v>0</v>
      </c>
      <c r="L57" s="298">
        <f>'5. Fixed asset'!L59+'7. Depreciation '!L57</f>
        <v>0</v>
      </c>
      <c r="M57" s="298">
        <f>'5. Fixed asset'!M59+'7. Depreciation '!M57</f>
        <v>0</v>
      </c>
      <c r="N57" s="298">
        <f>'5. Fixed asset'!N59+'7. Depreciation '!N57</f>
        <v>0</v>
      </c>
    </row>
    <row r="58" spans="2:14" ht="12.75" customHeight="1">
      <c r="B58" s="153"/>
      <c r="C58" s="286" t="s">
        <v>102</v>
      </c>
      <c r="D58" s="298">
        <f>'5. Fixed asset'!D60+'7. Depreciation '!D58</f>
        <v>0</v>
      </c>
      <c r="E58" s="298">
        <f>'5. Fixed asset'!E60+'7. Depreciation '!E58</f>
        <v>0</v>
      </c>
      <c r="F58" s="298" t="e">
        <f>'5. Fixed asset'!F60+'7. Depreciation '!F58</f>
        <v>#VALUE!</v>
      </c>
      <c r="G58" s="302" t="e">
        <f>'5. Fixed asset'!G60+'7. Depreciation '!G58</f>
        <v>#VALUE!</v>
      </c>
      <c r="H58" s="298">
        <f>'5. Fixed asset'!H60+'7. Depreciation '!H58</f>
        <v>0</v>
      </c>
      <c r="I58" s="298">
        <f>'5. Fixed asset'!I60+'7. Depreciation '!I58</f>
        <v>0</v>
      </c>
      <c r="J58" s="298">
        <f>'5. Fixed asset'!J60+'7. Depreciation '!J58</f>
        <v>0</v>
      </c>
      <c r="K58" s="298">
        <f>'5. Fixed asset'!K60+'7. Depreciation '!K58</f>
        <v>0</v>
      </c>
      <c r="L58" s="298">
        <f>'5. Fixed asset'!L60+'7. Depreciation '!L58</f>
        <v>0</v>
      </c>
      <c r="M58" s="298">
        <f>'5. Fixed asset'!M60+'7. Depreciation '!M58</f>
        <v>0</v>
      </c>
      <c r="N58" s="298">
        <f>'5. Fixed asset'!N60+'7. Depreciation '!N58</f>
        <v>0</v>
      </c>
    </row>
    <row r="59" spans="2:14" ht="12.75" customHeight="1">
      <c r="B59" s="153"/>
      <c r="C59" s="286" t="s">
        <v>199</v>
      </c>
      <c r="D59" s="298">
        <f>'5. Fixed asset'!D61+'7. Depreciation '!D59</f>
        <v>0</v>
      </c>
      <c r="E59" s="298">
        <f>'5. Fixed asset'!E61+'7. Depreciation '!E59</f>
        <v>0</v>
      </c>
      <c r="F59" s="298">
        <f>'5. Fixed asset'!F61+'7. Depreciation '!F59</f>
        <v>0</v>
      </c>
      <c r="G59" s="302">
        <f>'5. Fixed asset'!G61+'7. Depreciation '!G59</f>
        <v>0</v>
      </c>
      <c r="H59" s="298">
        <f>'5. Fixed asset'!H61+'7. Depreciation '!H59</f>
        <v>0</v>
      </c>
      <c r="I59" s="298">
        <f>'5. Fixed asset'!I61+'7. Depreciation '!I59</f>
        <v>0</v>
      </c>
      <c r="J59" s="298">
        <f>'5. Fixed asset'!J61+'7. Depreciation '!J59</f>
        <v>0</v>
      </c>
      <c r="K59" s="298">
        <f>'5. Fixed asset'!K61+'7. Depreciation '!K59</f>
        <v>0</v>
      </c>
      <c r="L59" s="298">
        <f>'5. Fixed asset'!L61+'7. Depreciation '!L59</f>
        <v>0</v>
      </c>
      <c r="M59" s="298">
        <f>'5. Fixed asset'!M61+'7. Depreciation '!M59</f>
        <v>0</v>
      </c>
      <c r="N59" s="298">
        <f>'5. Fixed asset'!N61+'7. Depreciation '!N59</f>
        <v>0</v>
      </c>
    </row>
    <row r="60" spans="2:14" ht="12.75" customHeight="1">
      <c r="B60" s="153"/>
      <c r="C60" s="286" t="s">
        <v>200</v>
      </c>
      <c r="D60" s="298">
        <f>'5. Fixed asset'!D62+'7. Depreciation '!D60</f>
        <v>0</v>
      </c>
      <c r="E60" s="298">
        <f>'5. Fixed asset'!E62+'7. Depreciation '!E60</f>
        <v>0</v>
      </c>
      <c r="F60" s="298">
        <f>'5. Fixed asset'!F62+'7. Depreciation '!F60</f>
        <v>0</v>
      </c>
      <c r="G60" s="302">
        <f>'5. Fixed asset'!G62+'7. Depreciation '!G60</f>
        <v>0</v>
      </c>
      <c r="H60" s="298">
        <f>'5. Fixed asset'!H62+'7. Depreciation '!H60</f>
        <v>0</v>
      </c>
      <c r="I60" s="298">
        <f>'5. Fixed asset'!I62+'7. Depreciation '!I60</f>
        <v>0</v>
      </c>
      <c r="J60" s="298">
        <f>'5. Fixed asset'!J62+'7. Depreciation '!J60</f>
        <v>0</v>
      </c>
      <c r="K60" s="298">
        <f>'5. Fixed asset'!K62+'7. Depreciation '!K60</f>
        <v>0</v>
      </c>
      <c r="L60" s="298">
        <f>'5. Fixed asset'!L62+'7. Depreciation '!L60</f>
        <v>0</v>
      </c>
      <c r="M60" s="298">
        <f>'5. Fixed asset'!M62+'7. Depreciation '!M60</f>
        <v>0</v>
      </c>
      <c r="N60" s="298">
        <f>'5. Fixed asset'!N62+'7. Depreciation '!N60</f>
        <v>0</v>
      </c>
    </row>
    <row r="61" spans="2:14" ht="12.75" customHeight="1">
      <c r="B61" s="566"/>
      <c r="C61" s="290" t="s">
        <v>201</v>
      </c>
      <c r="D61" s="300">
        <f>SUM(D51:D60)</f>
        <v>0</v>
      </c>
      <c r="E61" s="300">
        <f>SUM(E51:E60)</f>
        <v>0</v>
      </c>
      <c r="F61" s="300" t="e">
        <f>SUM(F51:F60)</f>
        <v>#VALUE!</v>
      </c>
      <c r="G61" s="301" t="e">
        <f>SUM(G51:G60)</f>
        <v>#VALUE!</v>
      </c>
      <c r="H61" s="300">
        <f t="shared" ref="H61:N61" si="5">SUM(H51:H60)</f>
        <v>0</v>
      </c>
      <c r="I61" s="300">
        <f t="shared" si="5"/>
        <v>0</v>
      </c>
      <c r="J61" s="300">
        <f t="shared" si="5"/>
        <v>0</v>
      </c>
      <c r="K61" s="300">
        <f t="shared" si="5"/>
        <v>0</v>
      </c>
      <c r="L61" s="300">
        <f t="shared" si="5"/>
        <v>0</v>
      </c>
      <c r="M61" s="300">
        <f t="shared" si="5"/>
        <v>0</v>
      </c>
      <c r="N61" s="300">
        <f t="shared" si="5"/>
        <v>0</v>
      </c>
    </row>
    <row r="62" spans="2:14">
      <c r="B62" s="153"/>
      <c r="C62" s="286" t="s">
        <v>202</v>
      </c>
      <c r="D62" s="298">
        <v>0</v>
      </c>
      <c r="E62" s="298">
        <v>0</v>
      </c>
      <c r="F62" s="298">
        <v>0</v>
      </c>
      <c r="G62" s="302">
        <v>0</v>
      </c>
      <c r="H62" s="298">
        <v>0</v>
      </c>
      <c r="I62" s="298">
        <v>0</v>
      </c>
      <c r="J62" s="298">
        <v>0</v>
      </c>
      <c r="K62" s="298">
        <v>0</v>
      </c>
      <c r="L62" s="298">
        <v>0</v>
      </c>
      <c r="M62" s="298">
        <v>0</v>
      </c>
      <c r="N62" s="298">
        <v>0</v>
      </c>
    </row>
    <row r="63" spans="2:14">
      <c r="B63" s="566"/>
      <c r="C63" s="290" t="s">
        <v>203</v>
      </c>
      <c r="D63" s="300">
        <f>'5. Fixed asset'!D65+'7. Depreciation '!D63</f>
        <v>25764.127049999999</v>
      </c>
      <c r="E63" s="300">
        <f>'5. Fixed asset'!E65+'7. Depreciation '!E63</f>
        <v>25764.127049999999</v>
      </c>
      <c r="F63" s="300" t="e">
        <f>SUM(F61:F62)</f>
        <v>#VALUE!</v>
      </c>
      <c r="G63" s="301" t="e">
        <f>SUM(G61:G62)</f>
        <v>#VALUE!</v>
      </c>
      <c r="H63" s="300">
        <f t="shared" ref="H63:N63" si="6">SUM(H61:H62)</f>
        <v>0</v>
      </c>
      <c r="I63" s="300">
        <f t="shared" si="6"/>
        <v>0</v>
      </c>
      <c r="J63" s="300">
        <f t="shared" si="6"/>
        <v>0</v>
      </c>
      <c r="K63" s="300">
        <f t="shared" si="6"/>
        <v>0</v>
      </c>
      <c r="L63" s="300">
        <f t="shared" si="6"/>
        <v>0</v>
      </c>
      <c r="M63" s="300">
        <f t="shared" si="6"/>
        <v>0</v>
      </c>
      <c r="N63" s="300">
        <f t="shared" si="6"/>
        <v>0</v>
      </c>
    </row>
    <row r="64" spans="2:14" ht="15.75">
      <c r="B64" s="267"/>
      <c r="C64" s="267"/>
      <c r="D64" s="355"/>
      <c r="E64" s="355"/>
      <c r="F64" s="355"/>
      <c r="G64" s="355"/>
      <c r="H64" s="355"/>
      <c r="I64" s="355"/>
      <c r="J64" s="356"/>
      <c r="K64" s="354"/>
      <c r="L64" s="354"/>
      <c r="M64" s="354"/>
      <c r="N64" s="354"/>
    </row>
    <row r="65" spans="2:14" ht="15.75">
      <c r="B65" s="266" t="s">
        <v>779</v>
      </c>
      <c r="C65" s="267"/>
      <c r="D65" s="355"/>
      <c r="E65" s="355"/>
      <c r="F65" s="355"/>
      <c r="G65" s="355"/>
      <c r="H65" s="355"/>
      <c r="I65" s="355"/>
      <c r="J65" s="356"/>
      <c r="K65" s="354"/>
      <c r="L65" s="354"/>
      <c r="M65" s="354"/>
      <c r="N65" s="354"/>
    </row>
    <row r="66" spans="2:14" ht="15.75">
      <c r="B66" s="267"/>
      <c r="C66" s="267"/>
      <c r="D66" s="355"/>
      <c r="E66" s="355"/>
      <c r="F66" s="355"/>
      <c r="G66" s="355"/>
      <c r="H66" s="355"/>
      <c r="I66" s="355"/>
      <c r="J66" s="356"/>
      <c r="K66" s="354"/>
      <c r="L66" s="354"/>
      <c r="M66" s="354"/>
      <c r="N66" s="354"/>
    </row>
    <row r="67" spans="2:14" ht="38.25">
      <c r="B67" s="272" t="s">
        <v>57</v>
      </c>
      <c r="C67" s="272" t="s">
        <v>58</v>
      </c>
      <c r="D67" s="541" t="s">
        <v>188</v>
      </c>
      <c r="E67" s="541" t="s">
        <v>60</v>
      </c>
      <c r="F67" s="541" t="s">
        <v>61</v>
      </c>
      <c r="G67" s="542" t="s">
        <v>62</v>
      </c>
      <c r="H67" s="542" t="s">
        <v>63</v>
      </c>
      <c r="I67" s="1166" t="s">
        <v>205</v>
      </c>
      <c r="J67" s="1167"/>
      <c r="K67" s="1166" t="s">
        <v>65</v>
      </c>
      <c r="L67" s="1167"/>
      <c r="M67" s="541" t="s">
        <v>66</v>
      </c>
      <c r="N67" s="569" t="s">
        <v>67</v>
      </c>
    </row>
    <row r="68" spans="2:14">
      <c r="B68" s="148"/>
      <c r="C68" s="272"/>
      <c r="D68" s="360"/>
      <c r="E68" s="360"/>
      <c r="F68" s="360"/>
      <c r="G68" s="544"/>
      <c r="H68" s="545"/>
      <c r="I68" s="360" t="s">
        <v>69</v>
      </c>
      <c r="J68" s="360" t="s">
        <v>70</v>
      </c>
      <c r="K68" s="360" t="s">
        <v>104</v>
      </c>
      <c r="L68" s="360" t="s">
        <v>105</v>
      </c>
      <c r="M68" s="360"/>
      <c r="N68" s="360"/>
    </row>
    <row r="69" spans="2:14">
      <c r="B69" s="148"/>
      <c r="C69" s="148"/>
      <c r="D69" s="547" t="s">
        <v>73</v>
      </c>
      <c r="E69" s="547" t="s">
        <v>73</v>
      </c>
      <c r="F69" s="547" t="s">
        <v>73</v>
      </c>
      <c r="G69" s="548" t="s">
        <v>73</v>
      </c>
      <c r="H69" s="547" t="s">
        <v>73</v>
      </c>
      <c r="I69" s="547" t="s">
        <v>73</v>
      </c>
      <c r="J69" s="547" t="s">
        <v>73</v>
      </c>
      <c r="K69" s="547" t="s">
        <v>73</v>
      </c>
      <c r="L69" s="547" t="s">
        <v>73</v>
      </c>
      <c r="M69" s="547" t="s">
        <v>73</v>
      </c>
      <c r="N69" s="547" t="s">
        <v>73</v>
      </c>
    </row>
    <row r="70" spans="2:14" ht="12.75" customHeight="1">
      <c r="B70" s="148"/>
      <c r="C70" s="148"/>
      <c r="D70" s="364"/>
      <c r="E70" s="364"/>
      <c r="F70" s="364"/>
      <c r="G70" s="558"/>
      <c r="H70" s="558"/>
      <c r="I70" s="364"/>
      <c r="J70" s="364"/>
      <c r="K70" s="364"/>
      <c r="L70" s="364"/>
      <c r="M70" s="570"/>
      <c r="N70" s="571"/>
    </row>
    <row r="71" spans="2:14" ht="12.75" customHeight="1">
      <c r="B71" s="153"/>
      <c r="C71" s="286" t="s">
        <v>192</v>
      </c>
      <c r="D71" s="298">
        <f t="shared" ref="D71:N80" si="7">D51+D31+D11</f>
        <v>0</v>
      </c>
      <c r="E71" s="298">
        <f t="shared" si="7"/>
        <v>0</v>
      </c>
      <c r="F71" s="298">
        <f t="shared" si="7"/>
        <v>-51527.496564538276</v>
      </c>
      <c r="G71" s="302">
        <f>G51+G31+G11</f>
        <v>-51527.496564538276</v>
      </c>
      <c r="H71" s="298">
        <f t="shared" si="7"/>
        <v>0</v>
      </c>
      <c r="I71" s="298">
        <f t="shared" si="7"/>
        <v>0</v>
      </c>
      <c r="J71" s="298">
        <f t="shared" si="7"/>
        <v>0</v>
      </c>
      <c r="K71" s="298">
        <f t="shared" si="7"/>
        <v>0</v>
      </c>
      <c r="L71" s="298">
        <f t="shared" si="7"/>
        <v>0</v>
      </c>
      <c r="M71" s="298">
        <f t="shared" si="7"/>
        <v>0</v>
      </c>
      <c r="N71" s="298">
        <f t="shared" si="7"/>
        <v>0</v>
      </c>
    </row>
    <row r="72" spans="2:14" ht="12.75" customHeight="1">
      <c r="B72" s="153"/>
      <c r="C72" s="286" t="s">
        <v>193</v>
      </c>
      <c r="D72" s="298">
        <f t="shared" si="7"/>
        <v>0</v>
      </c>
      <c r="E72" s="298">
        <f t="shared" si="7"/>
        <v>0</v>
      </c>
      <c r="F72" s="298">
        <f t="shared" si="7"/>
        <v>-145721.33175054126</v>
      </c>
      <c r="G72" s="302">
        <f>G52+G32+G12</f>
        <v>-145721.33175054126</v>
      </c>
      <c r="H72" s="298">
        <f t="shared" si="7"/>
        <v>0</v>
      </c>
      <c r="I72" s="298">
        <f t="shared" si="7"/>
        <v>0</v>
      </c>
      <c r="J72" s="298">
        <f t="shared" si="7"/>
        <v>0</v>
      </c>
      <c r="K72" s="298">
        <f t="shared" si="7"/>
        <v>0</v>
      </c>
      <c r="L72" s="298">
        <f t="shared" si="7"/>
        <v>0</v>
      </c>
      <c r="M72" s="298">
        <f t="shared" si="7"/>
        <v>0</v>
      </c>
      <c r="N72" s="298">
        <f t="shared" si="7"/>
        <v>0</v>
      </c>
    </row>
    <row r="73" spans="2:14" ht="12.75" customHeight="1">
      <c r="B73" s="153"/>
      <c r="C73" s="286" t="s">
        <v>194</v>
      </c>
      <c r="D73" s="298">
        <f t="shared" si="7"/>
        <v>0</v>
      </c>
      <c r="E73" s="298">
        <f t="shared" si="7"/>
        <v>0</v>
      </c>
      <c r="F73" s="298" t="e">
        <f t="shared" si="7"/>
        <v>#VALUE!</v>
      </c>
      <c r="G73" s="302" t="e">
        <f>G53+G33+G13</f>
        <v>#VALUE!</v>
      </c>
      <c r="H73" s="298">
        <f t="shared" si="7"/>
        <v>0</v>
      </c>
      <c r="I73" s="298">
        <f t="shared" si="7"/>
        <v>0</v>
      </c>
      <c r="J73" s="298">
        <f t="shared" si="7"/>
        <v>0</v>
      </c>
      <c r="K73" s="298">
        <f t="shared" si="7"/>
        <v>0</v>
      </c>
      <c r="L73" s="298">
        <f t="shared" si="7"/>
        <v>0</v>
      </c>
      <c r="M73" s="298">
        <f t="shared" si="7"/>
        <v>0</v>
      </c>
      <c r="N73" s="298">
        <f t="shared" si="7"/>
        <v>0</v>
      </c>
    </row>
    <row r="74" spans="2:14" ht="12.75" customHeight="1">
      <c r="B74" s="153"/>
      <c r="C74" s="286" t="s">
        <v>195</v>
      </c>
      <c r="D74" s="298">
        <f t="shared" si="7"/>
        <v>0</v>
      </c>
      <c r="E74" s="298">
        <f t="shared" si="7"/>
        <v>0</v>
      </c>
      <c r="F74" s="298">
        <f t="shared" si="7"/>
        <v>-23054.946217007026</v>
      </c>
      <c r="G74" s="302">
        <f t="shared" si="7"/>
        <v>-23054.946217007026</v>
      </c>
      <c r="H74" s="298">
        <f t="shared" si="7"/>
        <v>0</v>
      </c>
      <c r="I74" s="298">
        <f t="shared" si="7"/>
        <v>0</v>
      </c>
      <c r="J74" s="298">
        <f t="shared" si="7"/>
        <v>0</v>
      </c>
      <c r="K74" s="298">
        <f t="shared" si="7"/>
        <v>0</v>
      </c>
      <c r="L74" s="298">
        <f t="shared" si="7"/>
        <v>0</v>
      </c>
      <c r="M74" s="298">
        <f t="shared" si="7"/>
        <v>0</v>
      </c>
      <c r="N74" s="298">
        <f t="shared" si="7"/>
        <v>0</v>
      </c>
    </row>
    <row r="75" spans="2:14" ht="12.75" customHeight="1">
      <c r="B75" s="153"/>
      <c r="C75" s="286" t="s">
        <v>196</v>
      </c>
      <c r="D75" s="298">
        <f t="shared" si="7"/>
        <v>0</v>
      </c>
      <c r="E75" s="298">
        <f t="shared" si="7"/>
        <v>0</v>
      </c>
      <c r="F75" s="298">
        <f t="shared" si="7"/>
        <v>-34432.391712928846</v>
      </c>
      <c r="G75" s="302">
        <f t="shared" si="7"/>
        <v>-35462.556202928841</v>
      </c>
      <c r="H75" s="298">
        <f t="shared" si="7"/>
        <v>0</v>
      </c>
      <c r="I75" s="298">
        <f t="shared" si="7"/>
        <v>0</v>
      </c>
      <c r="J75" s="298">
        <f t="shared" si="7"/>
        <v>0</v>
      </c>
      <c r="K75" s="298">
        <f t="shared" si="7"/>
        <v>0</v>
      </c>
      <c r="L75" s="298">
        <f t="shared" si="7"/>
        <v>0</v>
      </c>
      <c r="M75" s="298">
        <f t="shared" si="7"/>
        <v>0</v>
      </c>
      <c r="N75" s="298">
        <f t="shared" si="7"/>
        <v>0</v>
      </c>
    </row>
    <row r="76" spans="2:14" ht="12.75" customHeight="1">
      <c r="B76" s="153"/>
      <c r="C76" s="286" t="s">
        <v>63</v>
      </c>
      <c r="D76" s="298">
        <f t="shared" si="7"/>
        <v>0</v>
      </c>
      <c r="E76" s="298">
        <f t="shared" si="7"/>
        <v>0</v>
      </c>
      <c r="F76" s="298">
        <f t="shared" si="7"/>
        <v>-83244.423661309353</v>
      </c>
      <c r="G76" s="302">
        <f t="shared" si="7"/>
        <v>7135.5295500000011</v>
      </c>
      <c r="H76" s="298">
        <f>H56+H36+H16</f>
        <v>-115257.92185130934</v>
      </c>
      <c r="I76" s="298">
        <f t="shared" si="7"/>
        <v>0</v>
      </c>
      <c r="J76" s="298">
        <f t="shared" si="7"/>
        <v>0</v>
      </c>
      <c r="K76" s="298">
        <f t="shared" si="7"/>
        <v>0</v>
      </c>
      <c r="L76" s="298">
        <f t="shared" si="7"/>
        <v>0</v>
      </c>
      <c r="M76" s="298">
        <f t="shared" si="7"/>
        <v>0</v>
      </c>
      <c r="N76" s="298">
        <f t="shared" si="7"/>
        <v>0</v>
      </c>
    </row>
    <row r="77" spans="2:14" ht="12.75" customHeight="1">
      <c r="B77" s="153"/>
      <c r="C77" s="565" t="s">
        <v>197</v>
      </c>
      <c r="D77" s="298">
        <f t="shared" si="7"/>
        <v>0</v>
      </c>
      <c r="E77" s="298">
        <f t="shared" si="7"/>
        <v>0</v>
      </c>
      <c r="F77" s="298">
        <f t="shared" si="7"/>
        <v>41887.098680184739</v>
      </c>
      <c r="G77" s="302">
        <f t="shared" si="7"/>
        <v>41887.098680184739</v>
      </c>
      <c r="H77" s="298">
        <f t="shared" si="7"/>
        <v>0</v>
      </c>
      <c r="I77" s="298">
        <f t="shared" si="7"/>
        <v>0</v>
      </c>
      <c r="J77" s="298">
        <f t="shared" si="7"/>
        <v>0</v>
      </c>
      <c r="K77" s="298">
        <f t="shared" si="7"/>
        <v>0</v>
      </c>
      <c r="L77" s="298">
        <f t="shared" si="7"/>
        <v>0</v>
      </c>
      <c r="M77" s="298">
        <f t="shared" si="7"/>
        <v>0</v>
      </c>
      <c r="N77" s="298">
        <f t="shared" si="7"/>
        <v>0</v>
      </c>
    </row>
    <row r="78" spans="2:14" ht="12.75" customHeight="1">
      <c r="B78" s="153"/>
      <c r="C78" s="286" t="s">
        <v>102</v>
      </c>
      <c r="D78" s="298">
        <f t="shared" si="7"/>
        <v>0</v>
      </c>
      <c r="E78" s="298">
        <f t="shared" si="7"/>
        <v>0</v>
      </c>
      <c r="F78" s="298" t="e">
        <f t="shared" si="7"/>
        <v>#VALUE!</v>
      </c>
      <c r="G78" s="302" t="e">
        <f>G58+G38+G18</f>
        <v>#VALUE!</v>
      </c>
      <c r="H78" s="298">
        <f t="shared" si="7"/>
        <v>0</v>
      </c>
      <c r="I78" s="298">
        <f t="shared" si="7"/>
        <v>-416.66765144262388</v>
      </c>
      <c r="J78" s="298">
        <f t="shared" si="7"/>
        <v>-7611.0489190759245</v>
      </c>
      <c r="K78" s="298">
        <f t="shared" si="7"/>
        <v>0</v>
      </c>
      <c r="L78" s="298">
        <f t="shared" si="7"/>
        <v>0</v>
      </c>
      <c r="M78" s="298">
        <f t="shared" si="7"/>
        <v>0</v>
      </c>
      <c r="N78" s="298">
        <f t="shared" si="7"/>
        <v>0</v>
      </c>
    </row>
    <row r="79" spans="2:14" ht="12.75" customHeight="1">
      <c r="B79" s="153"/>
      <c r="C79" s="286" t="s">
        <v>199</v>
      </c>
      <c r="D79" s="298">
        <f t="shared" si="7"/>
        <v>0</v>
      </c>
      <c r="E79" s="298">
        <f t="shared" si="7"/>
        <v>0</v>
      </c>
      <c r="F79" s="298">
        <f t="shared" si="7"/>
        <v>31900.115940000003</v>
      </c>
      <c r="G79" s="302">
        <f>G59+G39+G19</f>
        <v>0</v>
      </c>
      <c r="H79" s="298">
        <f t="shared" si="7"/>
        <v>0</v>
      </c>
      <c r="I79" s="298">
        <f t="shared" si="7"/>
        <v>0</v>
      </c>
      <c r="J79" s="298">
        <f t="shared" si="7"/>
        <v>0</v>
      </c>
      <c r="K79" s="298">
        <f t="shared" si="7"/>
        <v>-387.39</v>
      </c>
      <c r="L79" s="298">
        <f t="shared" si="7"/>
        <v>0</v>
      </c>
      <c r="M79" s="298">
        <f t="shared" si="7"/>
        <v>0</v>
      </c>
      <c r="N79" s="298">
        <f t="shared" si="7"/>
        <v>0</v>
      </c>
    </row>
    <row r="80" spans="2:14" ht="12.75" customHeight="1">
      <c r="B80" s="153"/>
      <c r="C80" s="286" t="s">
        <v>200</v>
      </c>
      <c r="D80" s="298">
        <f t="shared" si="7"/>
        <v>0</v>
      </c>
      <c r="E80" s="298">
        <f t="shared" si="7"/>
        <v>0</v>
      </c>
      <c r="F80" s="298">
        <f t="shared" si="7"/>
        <v>62326.255049999985</v>
      </c>
      <c r="G80" s="302">
        <f>G60+G40+G20</f>
        <v>0</v>
      </c>
      <c r="H80" s="298">
        <f t="shared" si="7"/>
        <v>0</v>
      </c>
      <c r="I80" s="298">
        <f t="shared" si="7"/>
        <v>0</v>
      </c>
      <c r="J80" s="298">
        <f t="shared" si="7"/>
        <v>0</v>
      </c>
      <c r="K80" s="298">
        <f t="shared" si="7"/>
        <v>0</v>
      </c>
      <c r="L80" s="298">
        <f t="shared" si="7"/>
        <v>0</v>
      </c>
      <c r="M80" s="298">
        <f t="shared" si="7"/>
        <v>0</v>
      </c>
      <c r="N80" s="298">
        <f t="shared" si="7"/>
        <v>0</v>
      </c>
    </row>
    <row r="81" spans="2:14" ht="12.75" customHeight="1">
      <c r="B81" s="566"/>
      <c r="C81" s="290" t="s">
        <v>201</v>
      </c>
      <c r="D81" s="300">
        <f>SUM(D71:D80)</f>
        <v>0</v>
      </c>
      <c r="E81" s="300">
        <f>SUM(E71:E80)</f>
        <v>0</v>
      </c>
      <c r="F81" s="300" t="e">
        <f>SUM(F71:F80)</f>
        <v>#VALUE!</v>
      </c>
      <c r="G81" s="301" t="e">
        <f>SUM(G71:G80)</f>
        <v>#VALUE!</v>
      </c>
      <c r="H81" s="300">
        <f t="shared" ref="H81:N81" si="8">SUM(H71:H80)</f>
        <v>-115257.92185130934</v>
      </c>
      <c r="I81" s="300">
        <f t="shared" si="8"/>
        <v>-416.66765144262388</v>
      </c>
      <c r="J81" s="300">
        <f t="shared" si="8"/>
        <v>-7611.0489190759245</v>
      </c>
      <c r="K81" s="300">
        <f t="shared" si="8"/>
        <v>-387.39</v>
      </c>
      <c r="L81" s="300">
        <f t="shared" si="8"/>
        <v>0</v>
      </c>
      <c r="M81" s="300">
        <f t="shared" si="8"/>
        <v>0</v>
      </c>
      <c r="N81" s="300">
        <f t="shared" si="8"/>
        <v>0</v>
      </c>
    </row>
    <row r="82" spans="2:14">
      <c r="B82" s="153"/>
      <c r="C82" s="286" t="s">
        <v>202</v>
      </c>
      <c r="D82" s="298">
        <v>0</v>
      </c>
      <c r="E82" s="298">
        <v>0</v>
      </c>
      <c r="F82" s="298">
        <v>0</v>
      </c>
      <c r="G82" s="302">
        <v>0</v>
      </c>
      <c r="H82" s="298">
        <v>0</v>
      </c>
      <c r="I82" s="298">
        <v>0</v>
      </c>
      <c r="J82" s="298">
        <v>0</v>
      </c>
      <c r="K82" s="298">
        <v>0</v>
      </c>
      <c r="L82" s="298">
        <v>0</v>
      </c>
      <c r="M82" s="298">
        <v>0</v>
      </c>
      <c r="N82" s="298">
        <v>0</v>
      </c>
    </row>
    <row r="83" spans="2:14">
      <c r="B83" s="566"/>
      <c r="C83" s="290" t="s">
        <v>203</v>
      </c>
      <c r="D83" s="300">
        <f>D63+D43+D23</f>
        <v>-1185013.8759599999</v>
      </c>
      <c r="E83" s="300">
        <f>E63+E43+E23</f>
        <v>-1038050.6405341373</v>
      </c>
      <c r="F83" s="300" t="e">
        <f>SUM(F81:F82)</f>
        <v>#VALUE!</v>
      </c>
      <c r="G83" s="301" t="e">
        <f>SUM(G81:G82)</f>
        <v>#VALUE!</v>
      </c>
      <c r="H83" s="300">
        <f t="shared" ref="H83:N83" si="9">SUM(H81:H82)</f>
        <v>-115257.92185130934</v>
      </c>
      <c r="I83" s="300">
        <f t="shared" si="9"/>
        <v>-416.66765144262388</v>
      </c>
      <c r="J83" s="300">
        <f t="shared" si="9"/>
        <v>-7611.0489190759245</v>
      </c>
      <c r="K83" s="300">
        <f t="shared" si="9"/>
        <v>-387.39</v>
      </c>
      <c r="L83" s="300">
        <f t="shared" si="9"/>
        <v>0</v>
      </c>
      <c r="M83" s="300">
        <f t="shared" si="9"/>
        <v>0</v>
      </c>
      <c r="N83" s="300">
        <f t="shared" si="9"/>
        <v>0</v>
      </c>
    </row>
    <row r="84" spans="2:14" s="552" customFormat="1">
      <c r="D84" s="619"/>
      <c r="E84" s="619"/>
      <c r="F84" s="619"/>
      <c r="G84" s="619"/>
      <c r="H84" s="619"/>
      <c r="I84" s="619"/>
      <c r="J84" s="619"/>
      <c r="K84" s="619"/>
      <c r="L84" s="619"/>
      <c r="M84" s="619"/>
      <c r="N84" s="619"/>
    </row>
    <row r="85" spans="2:14">
      <c r="B85" s="572" t="s">
        <v>283</v>
      </c>
      <c r="C85" s="573"/>
      <c r="D85" s="574"/>
      <c r="E85" s="574"/>
      <c r="F85" s="574"/>
      <c r="G85" s="574"/>
      <c r="H85" s="574"/>
    </row>
    <row r="86" spans="2:14">
      <c r="G86" s="860"/>
    </row>
    <row r="87" spans="2:14">
      <c r="B87" s="310"/>
      <c r="C87" s="310"/>
      <c r="D87" s="311"/>
      <c r="E87" s="311"/>
      <c r="F87" s="861"/>
      <c r="G87" s="311"/>
      <c r="H87" s="311"/>
      <c r="I87" s="311"/>
      <c r="J87" s="369"/>
    </row>
    <row r="88" spans="2:14">
      <c r="B88" s="315"/>
      <c r="C88" s="315"/>
      <c r="D88" s="316"/>
      <c r="E88" s="316"/>
      <c r="F88" s="316"/>
      <c r="G88" s="316"/>
      <c r="H88" s="316"/>
      <c r="I88" s="316"/>
      <c r="J88" s="368"/>
    </row>
    <row r="89" spans="2:14">
      <c r="B89" s="315"/>
      <c r="C89" s="315"/>
      <c r="D89" s="858"/>
      <c r="E89" s="858"/>
      <c r="F89" s="858"/>
      <c r="G89" s="858"/>
      <c r="H89" s="858"/>
      <c r="I89" s="858"/>
      <c r="J89" s="858"/>
      <c r="K89" s="858"/>
      <c r="L89" s="858"/>
      <c r="M89" s="858"/>
    </row>
    <row r="90" spans="2:14">
      <c r="B90" s="317"/>
      <c r="C90" s="317"/>
      <c r="D90" s="318"/>
      <c r="E90" s="318"/>
      <c r="F90" s="318"/>
      <c r="G90" s="318"/>
      <c r="H90" s="318"/>
      <c r="I90" s="318"/>
      <c r="J90" s="318"/>
    </row>
    <row r="91" spans="2:14">
      <c r="B91" s="317"/>
      <c r="C91" s="317"/>
      <c r="D91" s="318"/>
      <c r="E91" s="318"/>
      <c r="F91" s="318"/>
      <c r="G91" s="318"/>
      <c r="H91" s="318"/>
      <c r="I91" s="318"/>
      <c r="J91" s="318"/>
    </row>
    <row r="92" spans="2:14">
      <c r="B92" s="303"/>
      <c r="C92" s="303"/>
      <c r="D92" s="304"/>
      <c r="E92" s="304"/>
      <c r="F92" s="304"/>
      <c r="G92" s="304"/>
      <c r="H92" s="304"/>
      <c r="I92" s="304"/>
      <c r="J92" s="368"/>
    </row>
    <row r="93" spans="2:14">
      <c r="B93" s="303"/>
      <c r="C93" s="303"/>
      <c r="D93" s="304"/>
      <c r="E93" s="304"/>
      <c r="F93" s="304"/>
      <c r="G93" s="304"/>
      <c r="H93" s="304"/>
      <c r="I93" s="304"/>
      <c r="J93" s="368"/>
    </row>
    <row r="94" spans="2:14">
      <c r="B94" s="303"/>
      <c r="C94" s="303"/>
      <c r="D94" s="304"/>
      <c r="E94" s="304"/>
      <c r="F94" s="304"/>
      <c r="G94" s="304"/>
      <c r="H94" s="304"/>
      <c r="I94" s="304"/>
      <c r="J94" s="368"/>
    </row>
    <row r="95" spans="2:14">
      <c r="B95" s="303"/>
      <c r="C95" s="303"/>
      <c r="D95" s="304"/>
      <c r="E95" s="304"/>
      <c r="F95" s="304"/>
      <c r="G95" s="304"/>
      <c r="H95" s="304"/>
      <c r="I95" s="304"/>
      <c r="J95" s="368"/>
    </row>
    <row r="96" spans="2:14">
      <c r="B96" s="315"/>
      <c r="C96" s="315"/>
      <c r="D96" s="316"/>
      <c r="E96" s="316"/>
      <c r="F96" s="316"/>
      <c r="G96" s="316"/>
      <c r="H96" s="316"/>
      <c r="I96" s="316"/>
      <c r="J96" s="368"/>
    </row>
    <row r="97" spans="2:10">
      <c r="B97" s="315"/>
      <c r="C97" s="315"/>
      <c r="D97" s="316"/>
      <c r="E97" s="316"/>
      <c r="F97" s="316"/>
      <c r="G97" s="316"/>
      <c r="H97" s="316"/>
      <c r="I97" s="316"/>
      <c r="J97" s="368"/>
    </row>
    <row r="98" spans="2:10">
      <c r="B98" s="315"/>
      <c r="C98" s="315"/>
      <c r="D98" s="316"/>
      <c r="E98" s="316"/>
      <c r="F98" s="316"/>
      <c r="G98" s="316"/>
      <c r="H98" s="316"/>
      <c r="I98" s="316"/>
      <c r="J98" s="368"/>
    </row>
    <row r="99" spans="2:10">
      <c r="B99" s="315"/>
      <c r="C99" s="315"/>
      <c r="D99" s="316"/>
      <c r="E99" s="316"/>
      <c r="F99" s="316"/>
      <c r="G99" s="316"/>
      <c r="H99" s="316"/>
      <c r="I99" s="316"/>
      <c r="J99" s="369"/>
    </row>
    <row r="100" spans="2:10">
      <c r="B100" s="319"/>
      <c r="C100" s="319"/>
      <c r="D100" s="320"/>
      <c r="E100" s="320"/>
      <c r="F100" s="320"/>
      <c r="G100" s="320"/>
      <c r="H100" s="320"/>
      <c r="I100" s="320"/>
      <c r="J100" s="369"/>
    </row>
    <row r="101" spans="2:10">
      <c r="B101" s="321"/>
      <c r="C101" s="321"/>
      <c r="D101" s="322"/>
      <c r="E101" s="322"/>
      <c r="F101" s="322"/>
      <c r="G101" s="322"/>
      <c r="H101" s="322"/>
      <c r="I101" s="322"/>
      <c r="J101" s="368"/>
    </row>
    <row r="102" spans="2:10">
      <c r="B102" s="321"/>
      <c r="C102" s="321"/>
      <c r="D102" s="322"/>
      <c r="E102" s="322"/>
      <c r="F102" s="322"/>
      <c r="G102" s="322"/>
      <c r="H102" s="322"/>
      <c r="I102" s="322"/>
      <c r="J102" s="368"/>
    </row>
    <row r="103" spans="2:10">
      <c r="B103" s="321"/>
      <c r="C103" s="321"/>
      <c r="D103" s="322"/>
      <c r="E103" s="322"/>
      <c r="F103" s="322"/>
      <c r="G103" s="322"/>
      <c r="H103" s="322"/>
      <c r="I103" s="322"/>
      <c r="J103" s="368"/>
    </row>
    <row r="104" spans="2:10">
      <c r="B104" s="321"/>
      <c r="C104" s="321"/>
      <c r="D104" s="322"/>
      <c r="E104" s="322"/>
      <c r="F104" s="322"/>
      <c r="G104" s="322"/>
      <c r="H104" s="322"/>
      <c r="I104" s="322"/>
      <c r="J104" s="368"/>
    </row>
    <row r="105" spans="2:10" ht="12.75" customHeight="1">
      <c r="B105" s="321"/>
      <c r="C105" s="321"/>
      <c r="D105" s="322"/>
      <c r="E105" s="322"/>
      <c r="F105" s="322"/>
      <c r="G105" s="322"/>
      <c r="H105" s="322"/>
      <c r="I105" s="322"/>
      <c r="J105" s="368"/>
    </row>
    <row r="106" spans="2:10">
      <c r="B106" s="321"/>
      <c r="C106" s="321"/>
      <c r="D106" s="322"/>
      <c r="E106" s="322"/>
      <c r="F106" s="322"/>
      <c r="G106" s="322"/>
      <c r="H106" s="322"/>
      <c r="I106" s="322"/>
      <c r="J106" s="368"/>
    </row>
    <row r="107" spans="2:10">
      <c r="B107" s="321"/>
      <c r="C107" s="321"/>
      <c r="D107" s="322"/>
      <c r="E107" s="322"/>
      <c r="F107" s="322"/>
      <c r="G107" s="322"/>
      <c r="H107" s="322"/>
      <c r="I107" s="322"/>
      <c r="J107" s="368"/>
    </row>
    <row r="108" spans="2:10">
      <c r="B108" s="319"/>
      <c r="C108" s="319"/>
      <c r="D108" s="320"/>
      <c r="E108" s="320"/>
      <c r="F108" s="320"/>
      <c r="G108" s="320"/>
      <c r="H108" s="320"/>
      <c r="I108" s="320"/>
      <c r="J108" s="368"/>
    </row>
    <row r="109" spans="2:10">
      <c r="B109" s="323"/>
      <c r="C109" s="323"/>
      <c r="D109" s="324"/>
      <c r="E109" s="324"/>
      <c r="F109" s="324"/>
      <c r="G109" s="324"/>
      <c r="H109" s="324"/>
      <c r="I109" s="324"/>
      <c r="J109" s="369"/>
    </row>
    <row r="110" spans="2:10">
      <c r="B110" s="325"/>
      <c r="C110" s="325"/>
      <c r="D110" s="326"/>
      <c r="E110" s="326"/>
      <c r="F110" s="326"/>
      <c r="G110" s="326"/>
      <c r="H110" s="326"/>
      <c r="I110" s="326"/>
      <c r="J110" s="369"/>
    </row>
    <row r="111" spans="2:10">
      <c r="B111" s="327"/>
      <c r="C111" s="327"/>
      <c r="D111" s="328"/>
      <c r="E111" s="328"/>
      <c r="F111" s="328"/>
      <c r="G111" s="328"/>
      <c r="H111" s="328"/>
      <c r="I111" s="328"/>
      <c r="J111" s="369"/>
    </row>
    <row r="112" spans="2:10">
      <c r="B112" s="327"/>
      <c r="C112" s="327"/>
      <c r="D112" s="328"/>
      <c r="E112" s="328"/>
      <c r="F112" s="328"/>
      <c r="G112" s="328"/>
      <c r="H112" s="328"/>
      <c r="I112" s="328"/>
      <c r="J112" s="369"/>
    </row>
    <row r="113" spans="2:10">
      <c r="B113" s="327"/>
      <c r="C113" s="327"/>
      <c r="D113" s="328"/>
      <c r="E113" s="328"/>
      <c r="F113" s="328"/>
      <c r="G113" s="328"/>
      <c r="H113" s="328"/>
      <c r="I113" s="328"/>
      <c r="J113" s="369"/>
    </row>
    <row r="114" spans="2:10">
      <c r="B114" s="329"/>
      <c r="C114" s="329"/>
      <c r="D114" s="330"/>
      <c r="E114" s="330"/>
      <c r="F114" s="330"/>
      <c r="G114" s="330"/>
      <c r="H114" s="330"/>
      <c r="I114" s="330"/>
      <c r="J114" s="369"/>
    </row>
    <row r="115" spans="2:10">
      <c r="B115" s="323"/>
      <c r="C115" s="323"/>
      <c r="D115" s="324"/>
      <c r="E115" s="324"/>
      <c r="F115" s="324"/>
      <c r="G115" s="324"/>
      <c r="H115" s="324"/>
      <c r="I115" s="324"/>
      <c r="J115" s="369"/>
    </row>
    <row r="116" spans="2:10" ht="15.75">
      <c r="B116" s="267"/>
      <c r="C116" s="267"/>
      <c r="D116" s="268"/>
      <c r="E116" s="268"/>
      <c r="F116" s="268"/>
      <c r="G116" s="268"/>
      <c r="H116" s="268"/>
      <c r="I116" s="268"/>
      <c r="J116" s="369"/>
    </row>
    <row r="117" spans="2:10" ht="15.75">
      <c r="B117" s="267"/>
      <c r="C117" s="267"/>
      <c r="D117" s="268"/>
      <c r="E117" s="268"/>
      <c r="F117" s="268"/>
      <c r="G117" s="268"/>
      <c r="H117" s="268"/>
      <c r="I117" s="268"/>
      <c r="J117" s="369"/>
    </row>
    <row r="118" spans="2:10">
      <c r="B118" s="310"/>
      <c r="C118" s="310"/>
      <c r="D118" s="311"/>
      <c r="E118" s="311"/>
      <c r="F118" s="311"/>
      <c r="G118" s="311"/>
      <c r="H118" s="311"/>
      <c r="I118" s="311"/>
      <c r="J118" s="369"/>
    </row>
    <row r="119" spans="2:10">
      <c r="B119" s="315"/>
      <c r="C119" s="315"/>
      <c r="D119" s="316"/>
      <c r="E119" s="316"/>
      <c r="F119" s="316"/>
      <c r="G119" s="316"/>
      <c r="H119" s="316"/>
      <c r="I119" s="316"/>
      <c r="J119" s="368"/>
    </row>
    <row r="120" spans="2:10">
      <c r="B120" s="315"/>
      <c r="C120" s="315"/>
      <c r="D120" s="316"/>
      <c r="E120" s="316"/>
      <c r="F120" s="316"/>
      <c r="G120" s="316"/>
      <c r="H120" s="316"/>
      <c r="I120" s="316"/>
      <c r="J120" s="368"/>
    </row>
    <row r="121" spans="2:10">
      <c r="B121" s="315"/>
      <c r="C121" s="315"/>
      <c r="D121" s="316"/>
      <c r="E121" s="316"/>
      <c r="F121" s="316"/>
      <c r="G121" s="316"/>
      <c r="H121" s="316"/>
      <c r="I121" s="316"/>
      <c r="J121" s="368"/>
    </row>
    <row r="122" spans="2:10">
      <c r="B122" s="315"/>
      <c r="C122" s="315"/>
      <c r="D122" s="316"/>
      <c r="E122" s="316"/>
      <c r="F122" s="316"/>
      <c r="G122" s="316"/>
      <c r="H122" s="316"/>
      <c r="I122" s="316"/>
      <c r="J122" s="368"/>
    </row>
    <row r="123" spans="2:10">
      <c r="B123" s="315"/>
      <c r="C123" s="315"/>
      <c r="D123" s="316"/>
      <c r="E123" s="316"/>
      <c r="F123" s="316"/>
      <c r="G123" s="316"/>
      <c r="H123" s="316"/>
      <c r="I123" s="316"/>
      <c r="J123" s="368"/>
    </row>
    <row r="124" spans="2:10">
      <c r="B124" s="315"/>
      <c r="C124" s="315"/>
      <c r="D124" s="316"/>
      <c r="E124" s="316"/>
      <c r="F124" s="316"/>
      <c r="G124" s="316"/>
      <c r="H124" s="316"/>
      <c r="I124" s="316"/>
      <c r="J124" s="368"/>
    </row>
    <row r="125" spans="2:10">
      <c r="B125" s="315"/>
      <c r="C125" s="315"/>
      <c r="D125" s="316"/>
      <c r="E125" s="316"/>
      <c r="F125" s="316"/>
      <c r="G125" s="316"/>
      <c r="H125" s="316"/>
      <c r="I125" s="316"/>
      <c r="J125" s="368"/>
    </row>
    <row r="126" spans="2:10">
      <c r="B126" s="315"/>
      <c r="C126" s="315"/>
      <c r="D126" s="316"/>
      <c r="E126" s="316"/>
      <c r="F126" s="316"/>
      <c r="G126" s="316"/>
      <c r="H126" s="316"/>
      <c r="I126" s="316"/>
      <c r="J126" s="368"/>
    </row>
    <row r="127" spans="2:10">
      <c r="B127" s="315"/>
      <c r="C127" s="315"/>
      <c r="D127" s="316"/>
      <c r="E127" s="316"/>
      <c r="F127" s="316"/>
      <c r="G127" s="316"/>
      <c r="H127" s="316"/>
      <c r="I127" s="316"/>
      <c r="J127" s="368"/>
    </row>
    <row r="128" spans="2:10">
      <c r="B128" s="315"/>
      <c r="C128" s="315"/>
      <c r="D128" s="316"/>
      <c r="E128" s="316"/>
      <c r="F128" s="316"/>
      <c r="G128" s="316"/>
      <c r="H128" s="316"/>
      <c r="I128" s="316"/>
      <c r="J128" s="368"/>
    </row>
    <row r="129" spans="2:10">
      <c r="B129" s="315"/>
      <c r="C129" s="315"/>
      <c r="D129" s="316"/>
      <c r="E129" s="316"/>
      <c r="F129" s="316"/>
      <c r="G129" s="316"/>
      <c r="H129" s="316"/>
      <c r="I129" s="316"/>
      <c r="J129" s="368"/>
    </row>
    <row r="130" spans="2:10">
      <c r="B130" s="315"/>
      <c r="C130" s="315"/>
      <c r="D130" s="316"/>
      <c r="E130" s="316"/>
      <c r="F130" s="316"/>
      <c r="G130" s="316"/>
      <c r="H130" s="316"/>
      <c r="I130" s="316"/>
      <c r="J130" s="369"/>
    </row>
    <row r="131" spans="2:10">
      <c r="B131" s="319"/>
      <c r="C131" s="319"/>
      <c r="D131" s="320"/>
      <c r="E131" s="320"/>
      <c r="F131" s="320"/>
      <c r="G131" s="320"/>
      <c r="H131" s="320"/>
      <c r="I131" s="320"/>
      <c r="J131" s="369"/>
    </row>
    <row r="132" spans="2:10">
      <c r="B132" s="321"/>
      <c r="C132" s="321"/>
      <c r="D132" s="322"/>
      <c r="E132" s="322"/>
      <c r="F132" s="322"/>
      <c r="G132" s="322"/>
      <c r="H132" s="322"/>
      <c r="I132" s="322"/>
      <c r="J132" s="368"/>
    </row>
    <row r="133" spans="2:10">
      <c r="B133" s="321"/>
      <c r="C133" s="321"/>
      <c r="D133" s="322"/>
      <c r="E133" s="322"/>
      <c r="F133" s="862"/>
      <c r="G133" s="322"/>
      <c r="H133" s="322"/>
      <c r="I133" s="322"/>
      <c r="J133" s="368"/>
    </row>
    <row r="134" spans="2:10">
      <c r="B134" s="321"/>
      <c r="C134" s="321"/>
      <c r="D134" s="322"/>
      <c r="E134" s="322"/>
      <c r="F134" s="322"/>
      <c r="G134" s="322"/>
      <c r="H134" s="322"/>
      <c r="I134" s="322"/>
      <c r="J134" s="368"/>
    </row>
    <row r="135" spans="2:10">
      <c r="B135" s="321"/>
      <c r="C135" s="321"/>
      <c r="D135" s="322"/>
      <c r="E135" s="322"/>
      <c r="F135" s="322"/>
      <c r="G135" s="322"/>
      <c r="H135" s="322"/>
      <c r="I135" s="322"/>
      <c r="J135" s="368"/>
    </row>
    <row r="136" spans="2:10">
      <c r="B136" s="321"/>
      <c r="C136" s="321"/>
      <c r="D136" s="322"/>
      <c r="E136" s="322"/>
      <c r="F136" s="322"/>
      <c r="G136" s="322"/>
      <c r="H136" s="322"/>
      <c r="I136" s="322"/>
      <c r="J136" s="368"/>
    </row>
    <row r="137" spans="2:10">
      <c r="B137" s="321"/>
      <c r="C137" s="321"/>
      <c r="D137" s="322"/>
      <c r="E137" s="322"/>
      <c r="F137" s="322"/>
      <c r="G137" s="322"/>
      <c r="H137" s="322"/>
      <c r="I137" s="322"/>
      <c r="J137" s="368"/>
    </row>
    <row r="138" spans="2:10">
      <c r="B138" s="321"/>
      <c r="C138" s="321"/>
      <c r="D138" s="322"/>
      <c r="E138" s="322"/>
      <c r="F138" s="322"/>
      <c r="G138" s="322"/>
      <c r="H138" s="322"/>
      <c r="I138" s="322"/>
      <c r="J138" s="368"/>
    </row>
    <row r="139" spans="2:10">
      <c r="B139" s="319"/>
      <c r="C139" s="319"/>
      <c r="D139" s="320"/>
      <c r="E139" s="320"/>
      <c r="F139" s="320"/>
      <c r="G139" s="320"/>
      <c r="H139" s="320"/>
      <c r="I139" s="320"/>
      <c r="J139" s="368"/>
    </row>
    <row r="140" spans="2:10">
      <c r="B140" s="323"/>
      <c r="C140" s="323"/>
      <c r="D140" s="324"/>
      <c r="E140" s="324"/>
      <c r="F140" s="324"/>
      <c r="G140" s="324"/>
      <c r="H140" s="324"/>
      <c r="I140" s="324"/>
      <c r="J140" s="369"/>
    </row>
    <row r="141" spans="2:10">
      <c r="B141" s="325"/>
      <c r="C141" s="325"/>
      <c r="D141" s="326"/>
      <c r="E141" s="326"/>
      <c r="F141" s="326"/>
      <c r="G141" s="326"/>
      <c r="H141" s="326"/>
      <c r="I141" s="326"/>
      <c r="J141" s="369"/>
    </row>
    <row r="142" spans="2:10">
      <c r="B142" s="327"/>
      <c r="C142" s="327"/>
      <c r="D142" s="328"/>
      <c r="E142" s="328"/>
      <c r="F142" s="328"/>
      <c r="G142" s="328"/>
      <c r="H142" s="328"/>
      <c r="I142" s="328"/>
      <c r="J142" s="369"/>
    </row>
    <row r="143" spans="2:10">
      <c r="B143" s="327"/>
      <c r="C143" s="327"/>
      <c r="D143" s="328"/>
      <c r="E143" s="328"/>
      <c r="F143" s="328"/>
      <c r="G143" s="328"/>
      <c r="H143" s="328"/>
      <c r="I143" s="328"/>
      <c r="J143" s="369"/>
    </row>
    <row r="144" spans="2:10">
      <c r="B144" s="327"/>
      <c r="C144" s="327"/>
      <c r="D144" s="328"/>
      <c r="E144" s="328"/>
      <c r="F144" s="328"/>
      <c r="G144" s="328"/>
      <c r="H144" s="328"/>
      <c r="I144" s="328"/>
      <c r="J144" s="369"/>
    </row>
    <row r="145" spans="2:10">
      <c r="B145" s="329"/>
      <c r="C145" s="329"/>
      <c r="D145" s="330"/>
      <c r="E145" s="330"/>
      <c r="F145" s="330"/>
      <c r="G145" s="330"/>
      <c r="H145" s="330"/>
      <c r="I145" s="330"/>
      <c r="J145" s="369"/>
    </row>
    <row r="146" spans="2:10">
      <c r="B146" s="331"/>
      <c r="C146" s="331"/>
      <c r="D146" s="332"/>
      <c r="E146" s="332"/>
      <c r="F146" s="332"/>
      <c r="G146" s="332"/>
      <c r="H146" s="332"/>
      <c r="I146" s="332"/>
      <c r="J146" s="332"/>
    </row>
    <row r="147" spans="2:10">
      <c r="B147" s="331"/>
      <c r="C147" s="331"/>
      <c r="D147" s="332"/>
      <c r="E147" s="332"/>
      <c r="F147" s="332"/>
      <c r="G147" s="332"/>
      <c r="H147" s="332"/>
      <c r="I147" s="332"/>
      <c r="J147" s="332"/>
    </row>
    <row r="148" spans="2:10">
      <c r="B148" s="331"/>
      <c r="C148" s="331"/>
      <c r="D148" s="332"/>
      <c r="E148" s="332"/>
      <c r="F148" s="332"/>
      <c r="G148" s="332"/>
      <c r="H148" s="332"/>
      <c r="I148" s="332"/>
      <c r="J148" s="332"/>
    </row>
    <row r="149" spans="2:10">
      <c r="B149" s="333"/>
      <c r="C149" s="333"/>
      <c r="D149" s="334"/>
      <c r="E149" s="334"/>
      <c r="F149" s="334"/>
      <c r="G149" s="334"/>
      <c r="H149" s="334"/>
      <c r="I149" s="334"/>
      <c r="J149" s="334"/>
    </row>
  </sheetData>
  <mergeCells count="8">
    <mergeCell ref="I67:J67"/>
    <mergeCell ref="K67:L67"/>
    <mergeCell ref="I7:J7"/>
    <mergeCell ref="K7:L7"/>
    <mergeCell ref="I27:J27"/>
    <mergeCell ref="K27:L27"/>
    <mergeCell ref="I47:J47"/>
    <mergeCell ref="K47:L47"/>
  </mergeCells>
  <pageMargins left="0.23622047244094491" right="0.23622047244094491" top="0.74803149606299213" bottom="0.74803149606299213" header="0.31496062992125984" footer="0.31496062992125984"/>
  <pageSetup paperSize="8" scale="59" orientation="landscape" r:id="rId1"/>
  <headerFooter>
    <oddFooter>&amp;L&amp;Z&amp;F&amp;A&amp;R&amp;D</oddFooter>
  </headerFooter>
  <colBreaks count="1" manualBreakCount="1">
    <brk id="13" max="1048575" man="1"/>
  </colBreaks>
  <customProperties>
    <customPr name="layoutContexts" r:id="rId2"/>
    <customPr name="SaveUndoMode" r:id="rId3"/>
  </customProperties>
  <drawing r:id="rId4"/>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K60"/>
  <sheetViews>
    <sheetView view="pageBreakPreview" topLeftCell="A7" zoomScale="90" zoomScaleNormal="100" zoomScaleSheetLayoutView="90" workbookViewId="0">
      <selection activeCell="D181" sqref="D181"/>
    </sheetView>
  </sheetViews>
  <sheetFormatPr defaultRowHeight="12.75"/>
  <cols>
    <col min="1" max="1" width="12.7109375" style="254" customWidth="1"/>
    <col min="2" max="2" width="48.42578125" style="254" customWidth="1"/>
    <col min="3" max="3" width="23.42578125" style="254" customWidth="1"/>
    <col min="4" max="4" width="20" style="254" customWidth="1"/>
    <col min="5" max="5" width="18.5703125" style="254" customWidth="1"/>
    <col min="6" max="6" width="7.5703125" style="254" customWidth="1"/>
    <col min="7" max="7" width="24.28515625" style="254" customWidth="1"/>
    <col min="8" max="8" width="23" style="254" customWidth="1"/>
    <col min="9" max="9" width="17.7109375" style="254" bestFit="1" customWidth="1"/>
    <col min="10" max="16384" width="9.140625" style="254"/>
  </cols>
  <sheetData>
    <row r="1" spans="1:11" ht="24" customHeight="1">
      <c r="B1" s="83" t="str">
        <f>Cover!C22</f>
        <v>United Energy Distribution Pty Limited</v>
      </c>
      <c r="C1" s="255"/>
    </row>
    <row r="2" spans="1:11" ht="21.75" customHeight="1">
      <c r="B2" s="83" t="s">
        <v>284</v>
      </c>
      <c r="C2" s="259"/>
      <c r="J2" s="263"/>
      <c r="K2" s="263"/>
    </row>
    <row r="3" spans="1:11" ht="18.75" customHeight="1">
      <c r="B3" s="85" t="str">
        <f>Cover!C26</f>
        <v>CY 2013</v>
      </c>
      <c r="C3" s="259"/>
      <c r="J3" s="263"/>
      <c r="K3" s="263"/>
    </row>
    <row r="4" spans="1:11" ht="18.75" customHeight="1">
      <c r="B4" s="265"/>
      <c r="C4" s="265"/>
      <c r="D4" s="371"/>
      <c r="E4" s="371"/>
      <c r="J4" s="263"/>
      <c r="K4" s="263"/>
    </row>
    <row r="5" spans="1:11" ht="15.75">
      <c r="A5" s="263"/>
      <c r="B5" s="266" t="s">
        <v>285</v>
      </c>
      <c r="C5" s="267"/>
      <c r="D5" s="397"/>
      <c r="E5" s="397"/>
    </row>
    <row r="6" spans="1:11">
      <c r="B6" s="269"/>
      <c r="C6" s="269"/>
      <c r="D6" s="575"/>
      <c r="E6" s="575"/>
      <c r="F6" s="333"/>
      <c r="G6" s="333"/>
      <c r="H6" s="333"/>
      <c r="I6" s="333"/>
    </row>
    <row r="7" spans="1:11" ht="63" customHeight="1">
      <c r="B7" s="1068" t="s">
        <v>286</v>
      </c>
      <c r="C7" s="1043" t="s">
        <v>287</v>
      </c>
      <c r="D7" s="1043" t="s">
        <v>288</v>
      </c>
      <c r="E7" s="1043" t="s">
        <v>289</v>
      </c>
    </row>
    <row r="8" spans="1:11" ht="12.75" customHeight="1">
      <c r="B8" s="1069"/>
      <c r="C8" s="148"/>
      <c r="D8" s="1027" t="s">
        <v>73</v>
      </c>
      <c r="E8" s="1027" t="s">
        <v>73</v>
      </c>
    </row>
    <row r="9" spans="1:11" ht="12.75" customHeight="1">
      <c r="B9" s="1070" t="s">
        <v>290</v>
      </c>
      <c r="C9" s="581">
        <v>0.04</v>
      </c>
      <c r="D9" s="576">
        <v>82744.769796199922</v>
      </c>
      <c r="E9" s="576">
        <v>85970.261569999901</v>
      </c>
      <c r="G9" s="939"/>
      <c r="H9" s="939"/>
      <c r="I9" s="939"/>
    </row>
    <row r="10" spans="1:11" ht="12.75" customHeight="1">
      <c r="B10" s="1070" t="s">
        <v>291</v>
      </c>
      <c r="C10" s="581">
        <v>1</v>
      </c>
      <c r="D10" s="576">
        <v>8717.7212868077295</v>
      </c>
      <c r="E10" s="576">
        <v>9157.1970899999997</v>
      </c>
      <c r="G10" s="939"/>
      <c r="H10" s="939"/>
      <c r="I10" s="939"/>
    </row>
    <row r="11" spans="1:11" ht="12.75" customHeight="1">
      <c r="B11" s="1070" t="s">
        <v>292</v>
      </c>
      <c r="C11" s="581">
        <v>0.1</v>
      </c>
      <c r="D11" s="576">
        <v>4131.8254242383</v>
      </c>
      <c r="E11" s="576">
        <v>4352.6168200000002</v>
      </c>
      <c r="G11" s="939"/>
      <c r="H11" s="939"/>
      <c r="I11" s="939"/>
    </row>
    <row r="12" spans="1:11" ht="12.75" customHeight="1">
      <c r="B12" s="1070" t="s">
        <v>293</v>
      </c>
      <c r="C12" s="581">
        <v>0.04</v>
      </c>
      <c r="D12" s="576">
        <v>24047.150018353976</v>
      </c>
      <c r="E12" s="576">
        <v>25332.151989999998</v>
      </c>
      <c r="G12" s="939"/>
      <c r="H12" s="939"/>
      <c r="I12" s="939"/>
    </row>
    <row r="13" spans="1:11" ht="12.75" customHeight="1">
      <c r="B13" s="1070" t="s">
        <v>294</v>
      </c>
      <c r="C13" s="581">
        <v>0.1</v>
      </c>
      <c r="D13" s="576">
        <v>47047.364499799987</v>
      </c>
      <c r="E13" s="576">
        <v>48495.280889999987</v>
      </c>
      <c r="G13" s="939"/>
      <c r="H13" s="939"/>
      <c r="I13" s="939"/>
    </row>
    <row r="14" spans="1:11" ht="12.75" customHeight="1">
      <c r="B14" s="1070" t="s">
        <v>194</v>
      </c>
      <c r="C14" s="581">
        <v>0.1</v>
      </c>
      <c r="D14" s="576">
        <v>2130.4396917999993</v>
      </c>
      <c r="E14" s="576">
        <v>2056.7265599999996</v>
      </c>
      <c r="G14" s="939"/>
      <c r="H14" s="939"/>
      <c r="I14" s="939"/>
    </row>
    <row r="15" spans="1:11" ht="12.75" customHeight="1">
      <c r="B15" s="1070" t="s">
        <v>295</v>
      </c>
      <c r="C15" s="581">
        <v>0.4</v>
      </c>
      <c r="D15" s="576">
        <v>8388.6528799999996</v>
      </c>
      <c r="E15" s="576">
        <v>8388.6528799999996</v>
      </c>
      <c r="G15" s="939"/>
      <c r="H15" s="939"/>
      <c r="I15" s="939"/>
    </row>
    <row r="16" spans="1:11" ht="12.75" customHeight="1">
      <c r="B16" s="1070" t="s">
        <v>296</v>
      </c>
      <c r="C16" s="581">
        <v>0.1764705882352941</v>
      </c>
      <c r="D16" s="576">
        <v>8307.0326447000007</v>
      </c>
      <c r="E16" s="576">
        <v>8307.4413600000007</v>
      </c>
      <c r="G16" s="939"/>
      <c r="H16" s="939"/>
      <c r="I16" s="939"/>
    </row>
    <row r="17" spans="2:9" ht="12.75" customHeight="1">
      <c r="B17" s="450" t="s">
        <v>297</v>
      </c>
      <c r="C17" s="282"/>
      <c r="D17" s="577">
        <v>185514.95624189993</v>
      </c>
      <c r="E17" s="577">
        <v>192060.32915999991</v>
      </c>
      <c r="G17" s="939"/>
      <c r="H17" s="939"/>
      <c r="I17" s="939"/>
    </row>
    <row r="18" spans="2:9" ht="20.25">
      <c r="B18" s="265"/>
      <c r="C18" s="578"/>
      <c r="D18" s="579"/>
      <c r="E18" s="579"/>
      <c r="F18" s="265"/>
      <c r="G18" s="939"/>
      <c r="H18" s="939"/>
      <c r="I18" s="939"/>
    </row>
    <row r="19" spans="2:9" ht="12.75" customHeight="1">
      <c r="B19" s="361" t="s">
        <v>298</v>
      </c>
      <c r="C19" s="282"/>
      <c r="D19" s="576">
        <v>0</v>
      </c>
      <c r="E19" s="576">
        <v>0</v>
      </c>
      <c r="F19" s="265"/>
      <c r="G19" s="939"/>
      <c r="H19" s="939"/>
      <c r="I19" s="939"/>
    </row>
    <row r="20" spans="2:9" ht="20.25">
      <c r="B20" s="265"/>
      <c r="C20" s="261"/>
      <c r="D20" s="579"/>
      <c r="E20" s="579"/>
      <c r="F20" s="265"/>
      <c r="G20" s="939"/>
      <c r="H20" s="939"/>
      <c r="I20" s="939"/>
    </row>
    <row r="21" spans="2:9" ht="20.25">
      <c r="B21" s="266" t="s">
        <v>299</v>
      </c>
      <c r="C21" s="268"/>
      <c r="D21" s="356"/>
      <c r="E21" s="579"/>
      <c r="G21" s="939"/>
      <c r="H21" s="939"/>
      <c r="I21" s="939"/>
    </row>
    <row r="22" spans="2:9" ht="15.75">
      <c r="B22" s="267"/>
      <c r="C22" s="268"/>
      <c r="D22" s="356"/>
      <c r="E22" s="356"/>
      <c r="G22" s="939"/>
      <c r="H22" s="939"/>
      <c r="I22" s="939"/>
    </row>
    <row r="23" spans="2:9" ht="63" customHeight="1">
      <c r="B23" s="1068" t="s">
        <v>286</v>
      </c>
      <c r="C23" s="1043" t="s">
        <v>300</v>
      </c>
      <c r="D23" s="1043" t="s">
        <v>288</v>
      </c>
      <c r="E23" s="1043" t="s">
        <v>289</v>
      </c>
    </row>
    <row r="24" spans="2:9" ht="12.75" customHeight="1">
      <c r="B24" s="1069"/>
      <c r="C24" s="148"/>
      <c r="D24" s="1027" t="s">
        <v>73</v>
      </c>
      <c r="E24" s="1027" t="s">
        <v>73</v>
      </c>
    </row>
    <row r="25" spans="2:9" ht="12.75" customHeight="1">
      <c r="B25" s="1071" t="s">
        <v>301</v>
      </c>
      <c r="C25" s="581">
        <v>0.375</v>
      </c>
      <c r="D25" s="937">
        <v>60303.411360496015</v>
      </c>
      <c r="E25" s="576">
        <v>61752.113150000005</v>
      </c>
      <c r="G25" s="939"/>
      <c r="H25" s="939"/>
      <c r="I25" s="939"/>
    </row>
    <row r="26" spans="2:9" ht="12.75" customHeight="1">
      <c r="B26" s="1071" t="s">
        <v>302</v>
      </c>
      <c r="C26" s="581">
        <v>0.06</v>
      </c>
      <c r="D26" s="937">
        <v>13.513853599999997</v>
      </c>
      <c r="E26" s="576">
        <v>33.910080000000001</v>
      </c>
      <c r="G26" s="939"/>
      <c r="H26" s="939"/>
      <c r="I26" s="939"/>
    </row>
    <row r="27" spans="2:9" ht="12.75" customHeight="1">
      <c r="B27" s="1071" t="s">
        <v>303</v>
      </c>
      <c r="C27" s="581">
        <v>0.4</v>
      </c>
      <c r="D27" s="937">
        <v>1748.5712699999999</v>
      </c>
      <c r="E27" s="576">
        <v>1748.5712699999999</v>
      </c>
      <c r="G27" s="939"/>
      <c r="H27" s="939"/>
      <c r="I27" s="939"/>
    </row>
    <row r="28" spans="2:9" ht="12.75" customHeight="1">
      <c r="B28" s="1071" t="s">
        <v>304</v>
      </c>
      <c r="C28" s="581">
        <v>0.21428571428571427</v>
      </c>
      <c r="D28" s="937">
        <v>839.04986799999995</v>
      </c>
      <c r="E28" s="576">
        <v>902.37220000000002</v>
      </c>
      <c r="G28" s="939"/>
      <c r="H28" s="939"/>
      <c r="I28" s="939"/>
    </row>
    <row r="29" spans="2:9" ht="12.75" customHeight="1">
      <c r="B29" s="1071" t="s">
        <v>115</v>
      </c>
      <c r="C29" s="581">
        <v>0.1764705882352941</v>
      </c>
      <c r="D29" s="937">
        <v>7203.8210663040009</v>
      </c>
      <c r="E29" s="576">
        <v>7288.5295500000011</v>
      </c>
      <c r="G29" s="939"/>
      <c r="H29" s="939"/>
      <c r="I29" s="939"/>
    </row>
    <row r="30" spans="2:9" ht="12.75" customHeight="1">
      <c r="B30" s="450" t="s">
        <v>305</v>
      </c>
      <c r="C30" s="282"/>
      <c r="D30" s="577">
        <f>SUM(D25:D29)</f>
        <v>70108.367418400012</v>
      </c>
      <c r="E30" s="938">
        <f>SUM(E25:E29)</f>
        <v>71725.496250000011</v>
      </c>
      <c r="G30" s="939"/>
      <c r="H30" s="939"/>
      <c r="I30" s="939"/>
    </row>
    <row r="31" spans="2:9" ht="20.25">
      <c r="B31" s="582"/>
      <c r="C31" s="578"/>
      <c r="D31" s="579"/>
      <c r="E31" s="579"/>
      <c r="G31" s="939"/>
      <c r="H31" s="939"/>
      <c r="I31" s="939"/>
    </row>
    <row r="32" spans="2:9">
      <c r="B32" s="361" t="s">
        <v>298</v>
      </c>
      <c r="C32" s="580"/>
      <c r="D32" s="576">
        <v>0</v>
      </c>
      <c r="E32" s="576">
        <v>0</v>
      </c>
      <c r="G32" s="939"/>
      <c r="H32" s="939"/>
      <c r="I32" s="939"/>
    </row>
    <row r="33" spans="3:9">
      <c r="C33" s="258"/>
      <c r="D33" s="583"/>
      <c r="E33" s="583"/>
      <c r="G33" s="939"/>
      <c r="H33" s="939"/>
      <c r="I33" s="939"/>
    </row>
    <row r="37" spans="3:9">
      <c r="C37" s="939"/>
      <c r="D37" s="934"/>
      <c r="E37" s="934"/>
      <c r="F37" s="934"/>
    </row>
    <row r="38" spans="3:9">
      <c r="C38" s="939"/>
      <c r="D38" s="934"/>
      <c r="E38" s="934"/>
      <c r="F38" s="934"/>
    </row>
    <row r="39" spans="3:9">
      <c r="C39" s="939"/>
      <c r="D39" s="934"/>
      <c r="E39" s="934"/>
      <c r="F39" s="934"/>
    </row>
    <row r="40" spans="3:9">
      <c r="C40" s="939"/>
      <c r="D40" s="934"/>
      <c r="E40" s="934"/>
      <c r="F40" s="934"/>
    </row>
    <row r="41" spans="3:9">
      <c r="C41" s="939"/>
      <c r="D41" s="934"/>
      <c r="E41" s="934"/>
      <c r="F41" s="934"/>
    </row>
    <row r="42" spans="3:9">
      <c r="C42" s="939"/>
      <c r="D42" s="934"/>
      <c r="E42" s="934"/>
      <c r="F42" s="934"/>
    </row>
    <row r="43" spans="3:9">
      <c r="C43" s="939"/>
      <c r="D43" s="934"/>
      <c r="E43" s="934"/>
      <c r="F43" s="934"/>
    </row>
    <row r="44" spans="3:9">
      <c r="C44" s="939"/>
      <c r="D44" s="934"/>
      <c r="E44" s="934"/>
      <c r="F44" s="934"/>
    </row>
    <row r="45" spans="3:9">
      <c r="C45" s="939"/>
      <c r="D45" s="934"/>
      <c r="E45" s="934"/>
      <c r="F45" s="934"/>
    </row>
    <row r="46" spans="3:9">
      <c r="C46" s="939"/>
      <c r="D46" s="934"/>
      <c r="E46" s="934"/>
      <c r="F46" s="934"/>
    </row>
    <row r="47" spans="3:9">
      <c r="C47" s="939"/>
      <c r="D47" s="934"/>
      <c r="E47" s="934"/>
      <c r="F47" s="934"/>
    </row>
    <row r="48" spans="3:9">
      <c r="C48" s="939"/>
      <c r="D48" s="934"/>
      <c r="E48" s="934"/>
      <c r="F48" s="934"/>
    </row>
    <row r="49" spans="2:6">
      <c r="C49" s="939"/>
      <c r="D49" s="934"/>
      <c r="E49" s="934"/>
      <c r="F49" s="934"/>
    </row>
    <row r="50" spans="2:6">
      <c r="C50" s="939"/>
      <c r="D50" s="934"/>
      <c r="E50" s="934"/>
      <c r="F50" s="934"/>
    </row>
    <row r="51" spans="2:6">
      <c r="C51" s="939"/>
      <c r="D51" s="934"/>
      <c r="E51" s="934"/>
      <c r="F51" s="934"/>
    </row>
    <row r="52" spans="2:6">
      <c r="C52" s="939"/>
      <c r="D52" s="943"/>
      <c r="E52" s="934"/>
      <c r="F52" s="934"/>
    </row>
    <row r="53" spans="2:6">
      <c r="C53" s="939"/>
      <c r="D53" s="943"/>
      <c r="E53" s="934"/>
      <c r="F53" s="934"/>
    </row>
    <row r="54" spans="2:6">
      <c r="C54" s="939"/>
      <c r="D54" s="943"/>
      <c r="E54" s="934"/>
      <c r="F54" s="934"/>
    </row>
    <row r="55" spans="2:6">
      <c r="C55" s="939"/>
      <c r="D55" s="943"/>
      <c r="E55" s="934"/>
      <c r="F55" s="934"/>
    </row>
    <row r="56" spans="2:6">
      <c r="C56" s="939"/>
      <c r="D56" s="943"/>
      <c r="E56" s="934"/>
      <c r="F56" s="934"/>
    </row>
    <row r="57" spans="2:6">
      <c r="C57" s="939"/>
      <c r="D57" s="943"/>
      <c r="E57" s="934"/>
      <c r="F57" s="934"/>
    </row>
    <row r="58" spans="2:6">
      <c r="C58" s="939"/>
      <c r="D58" s="943"/>
      <c r="E58" s="934"/>
      <c r="F58" s="934"/>
    </row>
    <row r="59" spans="2:6">
      <c r="D59" s="943"/>
      <c r="E59" s="934"/>
      <c r="F59" s="934"/>
    </row>
    <row r="60" spans="2:6">
      <c r="B60" s="317"/>
    </row>
  </sheetData>
  <pageMargins left="0.23622047244094491" right="0.23622047244094491" top="0.74803149606299213" bottom="0.74803149606299213" header="0.31496062992125984" footer="0.31496062992125984"/>
  <pageSetup paperSize="8" orientation="landscape" r:id="rId1"/>
  <customProperties>
    <customPr name="layoutContexts" r:id="rId2"/>
    <customPr name="SaveUndoMode" r:id="rId3"/>
  </customPropertie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O235"/>
  <sheetViews>
    <sheetView view="pageBreakPreview" zoomScale="85" zoomScaleNormal="86" zoomScaleSheetLayoutView="85" workbookViewId="0">
      <selection activeCell="E19" sqref="E19"/>
    </sheetView>
  </sheetViews>
  <sheetFormatPr defaultRowHeight="12.75"/>
  <cols>
    <col min="2" max="2" width="42.5703125" customWidth="1"/>
    <col min="3" max="7" width="17.7109375" style="584" customWidth="1"/>
    <col min="8" max="8" width="12.85546875" customWidth="1"/>
    <col min="9" max="9" width="12.5703125" customWidth="1"/>
    <col min="10" max="10" width="11" customWidth="1"/>
    <col min="11" max="11" width="13.140625" customWidth="1"/>
  </cols>
  <sheetData>
    <row r="1" spans="2:15" ht="20.25">
      <c r="B1" s="83" t="str">
        <f>Cover!C22</f>
        <v>United Energy Distribution Pty Limited</v>
      </c>
    </row>
    <row r="2" spans="2:15" ht="20.25">
      <c r="B2" s="83" t="s">
        <v>32</v>
      </c>
    </row>
    <row r="3" spans="2:15" ht="20.25">
      <c r="B3" s="85" t="str">
        <f>Cover!C26</f>
        <v>CY 2013</v>
      </c>
      <c r="C3" s="885"/>
      <c r="D3" s="891"/>
    </row>
    <row r="4" spans="2:15" ht="20.25">
      <c r="B4" s="83"/>
      <c r="C4" s="885"/>
      <c r="D4" s="891"/>
    </row>
    <row r="5" spans="2:15" ht="15.75">
      <c r="B5" s="585" t="s">
        <v>306</v>
      </c>
      <c r="C5" s="304"/>
      <c r="D5" s="258"/>
      <c r="E5" s="318"/>
      <c r="F5" s="258"/>
      <c r="G5" s="258"/>
    </row>
    <row r="6" spans="2:15">
      <c r="B6" s="303"/>
      <c r="C6" s="304"/>
      <c r="D6" s="258"/>
      <c r="E6" s="258"/>
      <c r="F6" s="258"/>
      <c r="G6" s="258"/>
    </row>
    <row r="7" spans="2:15" s="1036" customFormat="1" ht="51">
      <c r="B7" s="586"/>
      <c r="C7" s="346" t="s">
        <v>307</v>
      </c>
      <c r="D7" s="1043" t="s">
        <v>308</v>
      </c>
      <c r="E7" s="1043" t="s">
        <v>309</v>
      </c>
      <c r="F7" s="1043" t="s">
        <v>310</v>
      </c>
      <c r="G7" s="1043" t="s">
        <v>311</v>
      </c>
    </row>
    <row r="8" spans="2:15" s="1036" customFormat="1" ht="20.25">
      <c r="B8" s="586"/>
      <c r="C8" s="1027" t="s">
        <v>73</v>
      </c>
      <c r="D8" s="1027" t="s">
        <v>73</v>
      </c>
      <c r="E8" s="1027" t="s">
        <v>73</v>
      </c>
      <c r="F8" s="1027" t="s">
        <v>73</v>
      </c>
      <c r="G8" s="1027" t="s">
        <v>73</v>
      </c>
    </row>
    <row r="9" spans="2:15">
      <c r="B9" s="587" t="s">
        <v>312</v>
      </c>
      <c r="C9" s="576">
        <v>18003.999989999997</v>
      </c>
      <c r="D9" s="576">
        <v>0</v>
      </c>
      <c r="E9" s="576">
        <v>0</v>
      </c>
      <c r="F9" s="576">
        <v>0</v>
      </c>
      <c r="G9" s="590">
        <v>0</v>
      </c>
      <c r="H9" s="869"/>
      <c r="I9" s="927"/>
      <c r="J9" s="927"/>
      <c r="K9" s="927"/>
      <c r="L9" s="927"/>
      <c r="M9" s="927"/>
      <c r="N9" s="927"/>
      <c r="O9" s="927"/>
    </row>
    <row r="10" spans="2:15">
      <c r="B10" s="587" t="s">
        <v>233</v>
      </c>
      <c r="C10" s="576">
        <v>4941.00299</v>
      </c>
      <c r="D10" s="576">
        <v>14.376439999999999</v>
      </c>
      <c r="E10" s="576">
        <v>0</v>
      </c>
      <c r="F10" s="576">
        <v>0</v>
      </c>
      <c r="G10" s="590">
        <v>14.376439999999999</v>
      </c>
      <c r="H10" s="869"/>
      <c r="I10" s="927"/>
      <c r="J10" s="927"/>
      <c r="K10" s="927"/>
      <c r="L10" s="927"/>
      <c r="M10" s="927"/>
      <c r="N10" s="927"/>
      <c r="O10" s="927"/>
    </row>
    <row r="11" spans="2:15">
      <c r="B11" s="587" t="s">
        <v>313</v>
      </c>
      <c r="C11" s="576">
        <v>118831.69962000001</v>
      </c>
      <c r="D11" s="576">
        <v>61772.001790000009</v>
      </c>
      <c r="E11" s="576">
        <v>0</v>
      </c>
      <c r="F11" s="576">
        <v>0</v>
      </c>
      <c r="G11" s="590">
        <v>61772.001790000009</v>
      </c>
      <c r="H11" s="869"/>
      <c r="I11" s="927"/>
      <c r="J11" s="927"/>
      <c r="K11" s="927"/>
      <c r="L11" s="927"/>
      <c r="M11" s="927"/>
      <c r="N11" s="927"/>
      <c r="O11" s="927"/>
    </row>
    <row r="12" spans="2:15">
      <c r="B12" s="587" t="s">
        <v>303</v>
      </c>
      <c r="C12" s="576">
        <v>102777.27494999999</v>
      </c>
      <c r="D12" s="576">
        <v>1748.5712699999999</v>
      </c>
      <c r="E12" s="576">
        <v>0</v>
      </c>
      <c r="F12" s="576">
        <v>0</v>
      </c>
      <c r="G12" s="590">
        <v>1748.5712699999999</v>
      </c>
      <c r="H12" s="869"/>
      <c r="I12" s="927"/>
      <c r="J12" s="927"/>
      <c r="K12" s="927"/>
      <c r="L12" s="927"/>
      <c r="M12" s="927"/>
      <c r="N12" s="927"/>
      <c r="O12" s="927"/>
    </row>
    <row r="13" spans="2:15">
      <c r="B13" s="587" t="s">
        <v>304</v>
      </c>
      <c r="C13" s="576">
        <v>8800.8386800000007</v>
      </c>
      <c r="D13" s="576">
        <v>1055.3722</v>
      </c>
      <c r="E13" s="576">
        <v>0</v>
      </c>
      <c r="F13" s="576">
        <v>0</v>
      </c>
      <c r="G13" s="590">
        <v>1055.3722</v>
      </c>
      <c r="H13" s="869"/>
      <c r="I13" s="927"/>
      <c r="J13" s="927"/>
      <c r="K13" s="927"/>
      <c r="L13" s="927"/>
      <c r="M13" s="927"/>
      <c r="N13" s="927"/>
      <c r="O13" s="927"/>
    </row>
    <row r="14" spans="2:15">
      <c r="B14" s="587" t="s">
        <v>115</v>
      </c>
      <c r="C14" s="576">
        <v>31915.43779</v>
      </c>
      <c r="D14" s="576">
        <v>7135.5295500000011</v>
      </c>
      <c r="E14" s="576">
        <v>0</v>
      </c>
      <c r="F14" s="576">
        <v>0</v>
      </c>
      <c r="G14" s="590">
        <v>7135.5295500000011</v>
      </c>
      <c r="H14" s="869"/>
      <c r="I14" s="927"/>
      <c r="J14" s="927"/>
      <c r="K14" s="927"/>
      <c r="L14" s="927"/>
      <c r="M14" s="927"/>
      <c r="N14" s="927"/>
      <c r="O14" s="927"/>
    </row>
    <row r="15" spans="2:15">
      <c r="B15" s="588" t="s">
        <v>203</v>
      </c>
      <c r="C15" s="589">
        <v>285270.25401999999</v>
      </c>
      <c r="D15" s="589">
        <v>71725.851250000007</v>
      </c>
      <c r="E15" s="589">
        <v>0</v>
      </c>
      <c r="F15" s="589">
        <v>0</v>
      </c>
      <c r="G15" s="590">
        <v>71725.851250000007</v>
      </c>
      <c r="I15" s="927"/>
      <c r="J15" s="927"/>
      <c r="K15" s="927"/>
      <c r="L15" s="927"/>
      <c r="M15" s="927"/>
      <c r="N15" s="927"/>
      <c r="O15" s="927"/>
    </row>
    <row r="16" spans="2:15">
      <c r="C16" s="591"/>
      <c r="D16" s="591"/>
      <c r="E16" s="591"/>
      <c r="F16" s="591"/>
      <c r="G16" s="591"/>
      <c r="I16" s="927"/>
      <c r="J16" s="927"/>
      <c r="K16" s="927"/>
      <c r="L16" s="927"/>
      <c r="M16" s="927"/>
      <c r="N16" s="927"/>
      <c r="O16" s="927"/>
    </row>
    <row r="17" spans="2:15" ht="15.75">
      <c r="B17" s="592" t="s">
        <v>314</v>
      </c>
      <c r="C17" s="591"/>
      <c r="D17" s="591"/>
      <c r="E17" s="591"/>
      <c r="F17" s="591"/>
      <c r="G17" s="591"/>
      <c r="I17" s="927"/>
      <c r="J17" s="927"/>
      <c r="K17" s="927"/>
      <c r="L17" s="927"/>
      <c r="M17" s="927"/>
      <c r="N17" s="927"/>
      <c r="O17" s="927"/>
    </row>
    <row r="18" spans="2:15">
      <c r="C18" s="214" t="s">
        <v>315</v>
      </c>
      <c r="D18" s="214" t="s">
        <v>316</v>
      </c>
      <c r="E18" s="591"/>
      <c r="F18" s="591"/>
      <c r="G18" s="591"/>
      <c r="I18" s="927"/>
      <c r="J18" s="927"/>
      <c r="K18" s="927"/>
      <c r="L18" s="927"/>
      <c r="M18" s="927"/>
      <c r="N18" s="927"/>
      <c r="O18" s="927"/>
    </row>
    <row r="19" spans="2:15">
      <c r="B19" s="593" t="s">
        <v>317</v>
      </c>
      <c r="C19" s="594"/>
      <c r="D19" s="594"/>
      <c r="E19" s="591"/>
      <c r="F19" s="591"/>
      <c r="G19" s="591"/>
      <c r="I19" s="927"/>
      <c r="J19" s="927"/>
      <c r="K19" s="927"/>
      <c r="L19" s="927"/>
      <c r="M19" s="927"/>
      <c r="N19" s="927"/>
      <c r="O19" s="927"/>
    </row>
    <row r="20" spans="2:15">
      <c r="B20" s="99" t="s">
        <v>318</v>
      </c>
      <c r="C20" s="835">
        <v>3</v>
      </c>
      <c r="D20" s="835">
        <v>21</v>
      </c>
      <c r="E20" s="591"/>
      <c r="F20" s="591"/>
      <c r="G20" s="591"/>
      <c r="I20" s="927"/>
      <c r="J20" s="927"/>
      <c r="K20" s="927"/>
      <c r="L20" s="927"/>
      <c r="M20" s="927"/>
      <c r="N20" s="927"/>
      <c r="O20" s="927"/>
    </row>
    <row r="21" spans="2:15">
      <c r="B21" s="99" t="s">
        <v>319</v>
      </c>
      <c r="C21" s="835">
        <v>5</v>
      </c>
      <c r="D21" s="835">
        <v>269</v>
      </c>
      <c r="E21" s="591"/>
      <c r="F21" s="591"/>
      <c r="G21" s="591"/>
      <c r="I21" s="927"/>
      <c r="J21" s="927"/>
      <c r="K21" s="927"/>
      <c r="L21" s="927"/>
      <c r="M21" s="927"/>
      <c r="N21" s="927"/>
      <c r="O21" s="927"/>
    </row>
    <row r="22" spans="2:15">
      <c r="B22" s="99" t="s">
        <v>320</v>
      </c>
      <c r="C22" s="835">
        <v>10</v>
      </c>
      <c r="D22" s="835">
        <v>113</v>
      </c>
      <c r="E22" s="591"/>
      <c r="F22" s="591"/>
      <c r="G22" s="591"/>
      <c r="I22" s="927"/>
      <c r="J22" s="927"/>
      <c r="K22" s="927"/>
      <c r="L22" s="927"/>
      <c r="M22" s="927"/>
      <c r="N22" s="927"/>
      <c r="O22" s="927"/>
    </row>
    <row r="23" spans="2:15">
      <c r="B23" s="99" t="s">
        <v>321</v>
      </c>
      <c r="C23" s="835">
        <v>0</v>
      </c>
      <c r="D23" s="835">
        <v>0</v>
      </c>
      <c r="E23" s="591"/>
      <c r="F23" s="591"/>
      <c r="G23" s="591"/>
      <c r="I23" s="927"/>
      <c r="J23" s="927"/>
      <c r="K23" s="927"/>
      <c r="L23" s="927"/>
      <c r="M23" s="927"/>
      <c r="N23" s="927"/>
      <c r="O23" s="927"/>
    </row>
    <row r="24" spans="2:15">
      <c r="B24" s="595" t="s">
        <v>322</v>
      </c>
      <c r="C24" s="596">
        <v>18</v>
      </c>
      <c r="D24" s="596">
        <v>403</v>
      </c>
      <c r="E24" s="591"/>
      <c r="F24" s="591"/>
      <c r="G24" s="591"/>
      <c r="I24" s="927"/>
      <c r="J24" s="927"/>
      <c r="K24" s="927"/>
      <c r="L24" s="927"/>
      <c r="M24" s="927"/>
      <c r="N24" s="927"/>
      <c r="O24" s="927"/>
    </row>
    <row r="25" spans="2:15">
      <c r="B25" s="593" t="s">
        <v>323</v>
      </c>
      <c r="C25" s="597"/>
      <c r="D25" s="597"/>
      <c r="E25" s="591"/>
      <c r="F25" s="591"/>
      <c r="G25" s="591"/>
      <c r="I25" s="927"/>
      <c r="J25" s="927"/>
      <c r="K25" s="927"/>
      <c r="L25" s="927"/>
      <c r="M25" s="927"/>
      <c r="N25" s="927"/>
      <c r="O25" s="927"/>
    </row>
    <row r="26" spans="2:15">
      <c r="B26" s="99" t="s">
        <v>318</v>
      </c>
      <c r="C26" s="835">
        <v>65</v>
      </c>
      <c r="D26" s="835">
        <v>766</v>
      </c>
      <c r="E26" s="591"/>
      <c r="F26" s="591"/>
      <c r="G26" s="591"/>
      <c r="I26" s="927"/>
      <c r="J26" s="927"/>
      <c r="K26" s="927"/>
      <c r="L26" s="927"/>
      <c r="M26" s="927"/>
      <c r="N26" s="927"/>
      <c r="O26" s="927"/>
    </row>
    <row r="27" spans="2:15">
      <c r="B27" s="99" t="s">
        <v>319</v>
      </c>
      <c r="C27" s="835">
        <v>12</v>
      </c>
      <c r="D27" s="835">
        <v>60</v>
      </c>
      <c r="E27" s="591"/>
      <c r="F27" s="591"/>
      <c r="G27" s="591"/>
      <c r="I27" s="927"/>
      <c r="J27" s="927"/>
      <c r="K27" s="927"/>
      <c r="L27" s="927"/>
      <c r="M27" s="927"/>
      <c r="N27" s="927"/>
      <c r="O27" s="927"/>
    </row>
    <row r="28" spans="2:15">
      <c r="B28" s="99" t="s">
        <v>320</v>
      </c>
      <c r="C28" s="835">
        <v>66</v>
      </c>
      <c r="D28" s="835">
        <v>624</v>
      </c>
      <c r="E28" s="591"/>
      <c r="F28" s="591"/>
      <c r="G28" s="591"/>
      <c r="I28" s="927"/>
      <c r="J28" s="927"/>
      <c r="K28" s="927"/>
      <c r="L28" s="927"/>
      <c r="M28" s="927"/>
      <c r="N28" s="927"/>
      <c r="O28" s="927"/>
    </row>
    <row r="29" spans="2:15">
      <c r="B29" s="99" t="s">
        <v>321</v>
      </c>
      <c r="C29" s="835">
        <v>135</v>
      </c>
      <c r="D29" s="835">
        <v>308</v>
      </c>
      <c r="E29" s="591"/>
      <c r="F29" s="591"/>
      <c r="G29" s="591"/>
      <c r="I29" s="927"/>
      <c r="J29" s="927"/>
      <c r="K29" s="927"/>
      <c r="L29" s="927"/>
      <c r="M29" s="927"/>
      <c r="N29" s="927"/>
      <c r="O29" s="927"/>
    </row>
    <row r="30" spans="2:15">
      <c r="B30" s="595" t="s">
        <v>324</v>
      </c>
      <c r="C30" s="596">
        <v>278</v>
      </c>
      <c r="D30" s="596">
        <v>1758</v>
      </c>
      <c r="E30" s="591"/>
      <c r="F30" s="591"/>
      <c r="G30" s="591"/>
      <c r="I30" s="927"/>
      <c r="J30" s="927"/>
      <c r="K30" s="927"/>
      <c r="L30" s="927"/>
      <c r="M30" s="927"/>
      <c r="N30" s="927"/>
      <c r="O30" s="927"/>
    </row>
    <row r="31" spans="2:15">
      <c r="B31" s="593" t="s">
        <v>325</v>
      </c>
      <c r="C31" s="597"/>
      <c r="D31" s="597"/>
      <c r="E31" s="591"/>
      <c r="F31" s="591"/>
      <c r="G31" s="591"/>
      <c r="I31" s="927"/>
      <c r="J31" s="927"/>
      <c r="K31" s="927"/>
      <c r="L31" s="927"/>
      <c r="M31" s="927"/>
      <c r="N31" s="927"/>
      <c r="O31" s="927"/>
    </row>
    <row r="32" spans="2:15">
      <c r="B32" s="99" t="s">
        <v>326</v>
      </c>
      <c r="C32" s="835">
        <v>101735</v>
      </c>
      <c r="D32" s="835">
        <v>133888</v>
      </c>
      <c r="E32" s="591"/>
      <c r="F32" s="591"/>
      <c r="G32" s="591"/>
      <c r="I32" s="927"/>
      <c r="J32" s="927"/>
      <c r="K32" s="927"/>
      <c r="L32" s="927"/>
      <c r="M32" s="927"/>
      <c r="N32" s="927"/>
      <c r="O32" s="927"/>
    </row>
    <row r="33" spans="2:15">
      <c r="B33" s="99" t="s">
        <v>327</v>
      </c>
      <c r="C33" s="835">
        <v>4886</v>
      </c>
      <c r="D33" s="835">
        <v>3</v>
      </c>
      <c r="E33" s="591"/>
      <c r="F33" s="591"/>
      <c r="G33" s="591"/>
      <c r="I33" s="927"/>
      <c r="J33" s="927"/>
      <c r="K33" s="927"/>
      <c r="L33" s="927"/>
      <c r="M33" s="927"/>
      <c r="N33" s="927"/>
      <c r="O33" s="927"/>
    </row>
    <row r="34" spans="2:15">
      <c r="B34" s="99" t="s">
        <v>328</v>
      </c>
      <c r="C34" s="835">
        <v>32125</v>
      </c>
      <c r="D34" s="835">
        <v>0</v>
      </c>
      <c r="E34" s="591"/>
      <c r="F34" s="591"/>
      <c r="G34" s="591"/>
      <c r="I34" s="927"/>
      <c r="J34" s="927"/>
      <c r="K34" s="927"/>
      <c r="L34" s="927"/>
      <c r="M34" s="927"/>
      <c r="N34" s="927"/>
      <c r="O34" s="927"/>
    </row>
    <row r="35" spans="2:15">
      <c r="B35" s="99" t="s">
        <v>329</v>
      </c>
      <c r="C35" s="835">
        <v>0</v>
      </c>
      <c r="D35" s="835">
        <v>0</v>
      </c>
      <c r="E35" s="591"/>
      <c r="F35" s="591"/>
      <c r="G35" s="591"/>
      <c r="I35" s="927"/>
      <c r="J35" s="927"/>
      <c r="K35" s="927"/>
      <c r="L35" s="927"/>
      <c r="M35" s="927"/>
      <c r="N35" s="927"/>
      <c r="O35" s="927"/>
    </row>
    <row r="36" spans="2:15">
      <c r="B36" s="99" t="s">
        <v>330</v>
      </c>
      <c r="C36" s="835">
        <v>21420</v>
      </c>
      <c r="D36" s="835">
        <v>11203</v>
      </c>
      <c r="E36" s="591"/>
      <c r="F36" s="591"/>
      <c r="G36" s="591"/>
      <c r="I36" s="927"/>
      <c r="J36" s="927"/>
      <c r="K36" s="927"/>
      <c r="L36" s="927"/>
      <c r="M36" s="927"/>
      <c r="N36" s="927"/>
      <c r="O36" s="927"/>
    </row>
    <row r="37" spans="2:15">
      <c r="B37" s="99" t="s">
        <v>331</v>
      </c>
      <c r="C37" s="835">
        <v>39</v>
      </c>
      <c r="D37" s="835">
        <v>0</v>
      </c>
      <c r="E37" s="591"/>
      <c r="F37" s="591"/>
      <c r="G37" s="591"/>
      <c r="I37" s="927"/>
      <c r="J37" s="927"/>
      <c r="K37" s="927"/>
      <c r="L37" s="927"/>
      <c r="M37" s="927"/>
      <c r="N37" s="927"/>
      <c r="O37" s="927"/>
    </row>
    <row r="38" spans="2:15">
      <c r="B38" s="99" t="s">
        <v>332</v>
      </c>
      <c r="C38" s="835">
        <v>0</v>
      </c>
      <c r="D38" s="835">
        <v>0</v>
      </c>
      <c r="E38" s="591"/>
      <c r="F38" s="591"/>
      <c r="G38" s="591"/>
      <c r="I38" s="927"/>
      <c r="J38" s="927"/>
      <c r="K38" s="927"/>
      <c r="L38" s="927"/>
      <c r="M38" s="927"/>
      <c r="N38" s="927"/>
      <c r="O38" s="927"/>
    </row>
    <row r="39" spans="2:15">
      <c r="B39" s="595" t="s">
        <v>333</v>
      </c>
      <c r="C39" s="596">
        <v>160205</v>
      </c>
      <c r="D39" s="596">
        <v>145094</v>
      </c>
      <c r="E39" s="591"/>
      <c r="F39" s="591"/>
      <c r="G39" s="591"/>
      <c r="I39" s="927"/>
      <c r="J39" s="927"/>
      <c r="K39" s="927"/>
      <c r="L39" s="927"/>
      <c r="M39" s="927"/>
      <c r="N39" s="927"/>
      <c r="O39" s="927"/>
    </row>
    <row r="40" spans="2:15">
      <c r="B40" s="593"/>
      <c r="C40" s="597"/>
      <c r="D40" s="597"/>
      <c r="E40" s="591"/>
      <c r="F40" s="591"/>
      <c r="G40" s="591"/>
      <c r="I40" s="927"/>
      <c r="J40" s="927"/>
      <c r="K40" s="927"/>
      <c r="L40" s="927"/>
      <c r="M40" s="927"/>
      <c r="N40" s="927"/>
      <c r="O40" s="927"/>
    </row>
    <row r="41" spans="2:15">
      <c r="B41" s="595" t="s">
        <v>334</v>
      </c>
      <c r="C41" s="596">
        <v>160501</v>
      </c>
      <c r="D41" s="596">
        <v>147255</v>
      </c>
      <c r="E41" s="591"/>
      <c r="F41" s="591"/>
      <c r="G41" s="591"/>
      <c r="I41" s="927"/>
      <c r="J41" s="927"/>
      <c r="K41" s="927"/>
      <c r="L41" s="927"/>
      <c r="M41" s="927"/>
      <c r="N41" s="927"/>
      <c r="O41" s="927"/>
    </row>
    <row r="42" spans="2:15">
      <c r="C42" s="591"/>
      <c r="D42" s="591"/>
      <c r="E42" s="591"/>
      <c r="F42" s="591"/>
      <c r="G42" s="591"/>
      <c r="I42" s="927"/>
      <c r="J42" s="927"/>
      <c r="K42" s="927"/>
      <c r="L42" s="927"/>
      <c r="M42" s="927"/>
      <c r="N42" s="927"/>
      <c r="O42" s="927"/>
    </row>
    <row r="43" spans="2:15" ht="15.75">
      <c r="B43" s="592" t="s">
        <v>335</v>
      </c>
      <c r="C43" s="591"/>
      <c r="D43" s="591"/>
      <c r="E43" s="591"/>
      <c r="F43" s="591"/>
      <c r="G43" s="591"/>
      <c r="I43" s="927"/>
      <c r="J43" s="927"/>
      <c r="K43" s="927"/>
      <c r="L43" s="927"/>
      <c r="M43" s="927"/>
      <c r="N43" s="927"/>
      <c r="O43" s="927"/>
    </row>
    <row r="44" spans="2:15">
      <c r="C44" s="214" t="s">
        <v>315</v>
      </c>
      <c r="D44" s="214" t="s">
        <v>316</v>
      </c>
      <c r="E44" s="591"/>
      <c r="F44" s="591"/>
      <c r="G44" s="591"/>
      <c r="I44" s="927"/>
      <c r="J44" s="927"/>
      <c r="K44" s="927"/>
      <c r="L44" s="927"/>
      <c r="M44" s="927"/>
      <c r="N44" s="927"/>
      <c r="O44" s="927"/>
    </row>
    <row r="45" spans="2:15">
      <c r="B45" s="593" t="s">
        <v>317</v>
      </c>
      <c r="C45" s="598"/>
      <c r="D45" s="598"/>
      <c r="E45" s="591"/>
      <c r="F45" s="591"/>
      <c r="G45" s="591"/>
      <c r="I45" s="927"/>
      <c r="J45" s="927"/>
      <c r="K45" s="927"/>
      <c r="L45" s="927"/>
      <c r="M45" s="927"/>
      <c r="N45" s="927"/>
      <c r="O45" s="927"/>
    </row>
    <row r="46" spans="2:15">
      <c r="B46" s="99" t="s">
        <v>318</v>
      </c>
      <c r="C46" s="835">
        <v>42299</v>
      </c>
      <c r="D46" s="835">
        <v>104395</v>
      </c>
      <c r="E46" s="591"/>
      <c r="F46" s="591"/>
      <c r="G46" s="591"/>
      <c r="I46" s="927"/>
      <c r="J46" s="927"/>
      <c r="K46" s="927"/>
      <c r="L46" s="927"/>
      <c r="M46" s="927"/>
      <c r="N46" s="927"/>
      <c r="O46" s="927"/>
    </row>
    <row r="47" spans="2:15">
      <c r="B47" s="99" t="s">
        <v>319</v>
      </c>
      <c r="C47" s="835">
        <v>48138</v>
      </c>
      <c r="D47" s="835">
        <v>111544</v>
      </c>
      <c r="E47" s="591"/>
      <c r="F47" s="591"/>
      <c r="G47" s="591"/>
      <c r="I47" s="927"/>
      <c r="J47" s="927"/>
      <c r="K47" s="927"/>
      <c r="L47" s="927"/>
      <c r="M47" s="927"/>
      <c r="N47" s="927"/>
      <c r="O47" s="927"/>
    </row>
    <row r="48" spans="2:15">
      <c r="B48" s="99" t="s">
        <v>320</v>
      </c>
      <c r="C48" s="835">
        <v>42757</v>
      </c>
      <c r="D48" s="835">
        <v>59076</v>
      </c>
      <c r="E48" s="591"/>
      <c r="F48" s="591"/>
      <c r="G48" s="591"/>
      <c r="I48" s="927"/>
      <c r="J48" s="927"/>
      <c r="K48" s="927"/>
      <c r="L48" s="927"/>
      <c r="M48" s="927"/>
      <c r="N48" s="927"/>
      <c r="O48" s="927"/>
    </row>
    <row r="49" spans="2:15">
      <c r="B49" s="99" t="s">
        <v>321</v>
      </c>
      <c r="C49" s="835">
        <v>908</v>
      </c>
      <c r="D49" s="835">
        <v>956</v>
      </c>
      <c r="E49" s="591"/>
      <c r="F49" s="591"/>
      <c r="G49" s="591"/>
      <c r="I49" s="927"/>
      <c r="J49" s="927"/>
      <c r="K49" s="927"/>
      <c r="L49" s="927"/>
      <c r="M49" s="927"/>
      <c r="N49" s="927"/>
      <c r="O49" s="927"/>
    </row>
    <row r="50" spans="2:15">
      <c r="B50" s="595" t="s">
        <v>336</v>
      </c>
      <c r="C50" s="599">
        <v>134102</v>
      </c>
      <c r="D50" s="599">
        <v>275971</v>
      </c>
      <c r="E50" s="591"/>
      <c r="F50" s="591"/>
      <c r="G50" s="591"/>
      <c r="I50" s="927"/>
      <c r="J50" s="927"/>
      <c r="K50" s="927"/>
      <c r="L50" s="927"/>
      <c r="M50" s="927"/>
      <c r="N50" s="927"/>
      <c r="O50" s="927"/>
    </row>
    <row r="51" spans="2:15">
      <c r="B51" s="593" t="s">
        <v>323</v>
      </c>
      <c r="C51" s="600"/>
      <c r="D51" s="597"/>
      <c r="E51" s="591"/>
      <c r="F51" s="591"/>
      <c r="G51" s="591"/>
      <c r="I51" s="927"/>
      <c r="J51" s="927"/>
      <c r="K51" s="927"/>
      <c r="L51" s="927"/>
      <c r="M51" s="927"/>
      <c r="N51" s="927"/>
      <c r="O51" s="927"/>
    </row>
    <row r="52" spans="2:15">
      <c r="B52" s="99" t="s">
        <v>318</v>
      </c>
      <c r="C52" s="835">
        <v>3890</v>
      </c>
      <c r="D52" s="835">
        <v>13000</v>
      </c>
      <c r="E52" s="591"/>
      <c r="F52" s="591"/>
      <c r="G52" s="591"/>
      <c r="I52" s="927"/>
      <c r="J52" s="927"/>
      <c r="K52" s="927"/>
      <c r="L52" s="927"/>
      <c r="M52" s="927"/>
      <c r="N52" s="927"/>
      <c r="O52" s="927"/>
    </row>
    <row r="53" spans="2:15">
      <c r="B53" s="99" t="s">
        <v>319</v>
      </c>
      <c r="C53" s="835">
        <v>632</v>
      </c>
      <c r="D53" s="835">
        <v>1114</v>
      </c>
      <c r="E53" s="591"/>
      <c r="F53" s="591"/>
      <c r="G53" s="591"/>
      <c r="I53" s="927"/>
      <c r="J53" s="927"/>
      <c r="K53" s="927"/>
      <c r="L53" s="927"/>
      <c r="M53" s="927"/>
      <c r="N53" s="927"/>
      <c r="O53" s="927"/>
    </row>
    <row r="54" spans="2:15">
      <c r="B54" s="99" t="s">
        <v>320</v>
      </c>
      <c r="C54" s="835">
        <v>3488</v>
      </c>
      <c r="D54" s="835">
        <v>6427</v>
      </c>
      <c r="E54" s="591"/>
      <c r="F54" s="591"/>
      <c r="G54" s="591"/>
      <c r="I54" s="927"/>
      <c r="J54" s="927"/>
      <c r="K54" s="927"/>
      <c r="L54" s="927"/>
      <c r="M54" s="927"/>
      <c r="N54" s="927"/>
      <c r="O54" s="927"/>
    </row>
    <row r="55" spans="2:15">
      <c r="B55" s="99" t="s">
        <v>321</v>
      </c>
      <c r="C55" s="835">
        <v>2241</v>
      </c>
      <c r="D55" s="835">
        <v>2209</v>
      </c>
      <c r="E55" s="591"/>
      <c r="F55" s="591"/>
      <c r="G55" s="591"/>
      <c r="I55" s="927"/>
      <c r="J55" s="927"/>
      <c r="K55" s="927"/>
      <c r="L55" s="927"/>
      <c r="M55" s="927"/>
      <c r="N55" s="927"/>
      <c r="O55" s="927"/>
    </row>
    <row r="56" spans="2:15">
      <c r="B56" s="595" t="s">
        <v>337</v>
      </c>
      <c r="C56" s="599">
        <v>10251</v>
      </c>
      <c r="D56" s="599">
        <v>22750</v>
      </c>
      <c r="E56" s="591"/>
      <c r="F56" s="591"/>
      <c r="G56" s="591"/>
      <c r="I56" s="927"/>
      <c r="J56" s="927"/>
      <c r="K56" s="927"/>
      <c r="L56" s="927"/>
      <c r="M56" s="927"/>
      <c r="N56" s="927"/>
      <c r="O56" s="927"/>
    </row>
    <row r="57" spans="2:15">
      <c r="B57" s="593" t="s">
        <v>325</v>
      </c>
      <c r="C57" s="600"/>
      <c r="D57" s="597"/>
      <c r="E57" s="591"/>
      <c r="F57" s="591"/>
      <c r="G57" s="591"/>
      <c r="I57" s="927"/>
      <c r="J57" s="927"/>
      <c r="K57" s="927"/>
      <c r="L57" s="927"/>
      <c r="M57" s="927"/>
      <c r="N57" s="927"/>
      <c r="O57" s="927"/>
    </row>
    <row r="58" spans="2:15">
      <c r="B58" s="99" t="s">
        <v>326</v>
      </c>
      <c r="C58" s="835">
        <v>434087</v>
      </c>
      <c r="D58" s="835">
        <v>333836</v>
      </c>
      <c r="E58" s="591"/>
      <c r="F58" s="591"/>
      <c r="G58" s="591"/>
      <c r="I58" s="927"/>
      <c r="J58" s="927"/>
      <c r="K58" s="927"/>
      <c r="L58" s="927"/>
      <c r="M58" s="927"/>
      <c r="N58" s="927"/>
      <c r="O58" s="927"/>
    </row>
    <row r="59" spans="2:15">
      <c r="B59" s="99" t="s">
        <v>327</v>
      </c>
      <c r="C59" s="835">
        <v>4889</v>
      </c>
      <c r="D59" s="835">
        <v>3</v>
      </c>
      <c r="E59" s="591"/>
      <c r="F59" s="591"/>
      <c r="G59" s="591"/>
      <c r="I59" s="927"/>
      <c r="J59" s="927"/>
      <c r="K59" s="927"/>
      <c r="L59" s="927"/>
      <c r="M59" s="927"/>
      <c r="N59" s="927"/>
      <c r="O59" s="927"/>
    </row>
    <row r="60" spans="2:15">
      <c r="B60" s="99" t="s">
        <v>328</v>
      </c>
      <c r="C60" s="835">
        <v>32125</v>
      </c>
      <c r="D60" s="835">
        <v>0</v>
      </c>
      <c r="E60" s="591"/>
      <c r="F60" s="591"/>
      <c r="G60" s="591"/>
      <c r="I60" s="927"/>
      <c r="J60" s="927"/>
      <c r="K60" s="927"/>
      <c r="L60" s="927"/>
      <c r="M60" s="927"/>
      <c r="N60" s="927"/>
      <c r="O60" s="927"/>
    </row>
    <row r="61" spans="2:15">
      <c r="B61" s="99" t="s">
        <v>329</v>
      </c>
      <c r="C61" s="835">
        <v>0</v>
      </c>
      <c r="D61" s="835">
        <v>0</v>
      </c>
      <c r="E61" s="591"/>
      <c r="F61" s="591"/>
      <c r="G61" s="591"/>
      <c r="I61" s="927"/>
      <c r="J61" s="927"/>
      <c r="K61" s="927"/>
      <c r="L61" s="927"/>
      <c r="M61" s="927"/>
      <c r="N61" s="927"/>
      <c r="O61" s="927"/>
    </row>
    <row r="62" spans="2:15">
      <c r="B62" s="99" t="s">
        <v>330</v>
      </c>
      <c r="C62" s="835">
        <v>47603</v>
      </c>
      <c r="D62" s="835">
        <v>26298</v>
      </c>
      <c r="E62" s="591"/>
      <c r="F62" s="591"/>
      <c r="G62" s="591"/>
      <c r="I62" s="927"/>
      <c r="J62" s="927"/>
      <c r="K62" s="927"/>
      <c r="L62" s="927"/>
      <c r="M62" s="927"/>
      <c r="N62" s="927"/>
      <c r="O62" s="927"/>
    </row>
    <row r="63" spans="2:15">
      <c r="B63" s="99" t="s">
        <v>331</v>
      </c>
      <c r="C63" s="835">
        <v>39</v>
      </c>
      <c r="D63" s="835">
        <v>0</v>
      </c>
      <c r="E63" s="591"/>
      <c r="F63" s="591"/>
      <c r="G63" s="591"/>
      <c r="I63" s="927"/>
      <c r="J63" s="927"/>
      <c r="K63" s="927"/>
      <c r="L63" s="927"/>
      <c r="M63" s="927"/>
      <c r="N63" s="927"/>
      <c r="O63" s="927"/>
    </row>
    <row r="64" spans="2:15">
      <c r="B64" s="99" t="s">
        <v>332</v>
      </c>
      <c r="C64" s="835">
        <v>0</v>
      </c>
      <c r="D64" s="835">
        <v>0</v>
      </c>
      <c r="E64" s="591"/>
      <c r="F64" s="591"/>
      <c r="G64" s="591"/>
      <c r="I64" s="927"/>
      <c r="J64" s="927"/>
      <c r="K64" s="927"/>
      <c r="L64" s="927"/>
      <c r="M64" s="927"/>
      <c r="N64" s="927"/>
      <c r="O64" s="927"/>
    </row>
    <row r="65" spans="2:15">
      <c r="B65" s="595" t="s">
        <v>338</v>
      </c>
      <c r="C65" s="596">
        <v>518743</v>
      </c>
      <c r="D65" s="596">
        <v>360137</v>
      </c>
      <c r="E65" s="591"/>
      <c r="F65" s="591"/>
      <c r="G65" s="591"/>
      <c r="I65" s="927"/>
      <c r="J65" s="927"/>
      <c r="K65" s="927"/>
      <c r="L65" s="927"/>
      <c r="M65" s="927"/>
      <c r="N65" s="927"/>
      <c r="O65" s="927"/>
    </row>
    <row r="66" spans="2:15">
      <c r="B66" s="593"/>
      <c r="C66" s="600"/>
      <c r="D66" s="597"/>
      <c r="E66" s="591"/>
      <c r="F66" s="591"/>
      <c r="G66" s="591"/>
      <c r="I66" s="927"/>
      <c r="J66" s="927"/>
      <c r="K66" s="927"/>
      <c r="L66" s="927"/>
      <c r="M66" s="927"/>
      <c r="N66" s="927"/>
      <c r="O66" s="927"/>
    </row>
    <row r="67" spans="2:15">
      <c r="B67" s="601" t="s">
        <v>339</v>
      </c>
      <c r="C67" s="599">
        <v>663096</v>
      </c>
      <c r="D67" s="599">
        <v>658858</v>
      </c>
      <c r="E67" s="591"/>
      <c r="F67" s="591"/>
      <c r="G67" s="591"/>
      <c r="I67" s="927"/>
      <c r="J67" s="927"/>
      <c r="K67" s="927"/>
      <c r="L67" s="927"/>
      <c r="M67" s="927"/>
      <c r="N67" s="927"/>
      <c r="O67" s="927"/>
    </row>
    <row r="68" spans="2:15">
      <c r="C68" s="602"/>
      <c r="D68" s="602"/>
      <c r="E68" s="591"/>
      <c r="F68" s="591"/>
      <c r="G68" s="591"/>
      <c r="I68" s="927"/>
      <c r="J68" s="927"/>
      <c r="K68" s="927"/>
      <c r="L68" s="927"/>
      <c r="M68" s="927"/>
      <c r="N68" s="927"/>
      <c r="O68" s="927"/>
    </row>
    <row r="69" spans="2:15" ht="15.75">
      <c r="B69" s="592" t="s">
        <v>340</v>
      </c>
      <c r="C69" s="602"/>
      <c r="D69" s="602"/>
      <c r="E69" s="591"/>
      <c r="F69" s="591"/>
      <c r="G69" s="591"/>
      <c r="I69" s="927"/>
      <c r="J69" s="927"/>
      <c r="K69" s="927"/>
      <c r="L69" s="927"/>
      <c r="M69" s="927"/>
      <c r="N69" s="927"/>
      <c r="O69" s="927"/>
    </row>
    <row r="70" spans="2:15">
      <c r="C70" s="214" t="s">
        <v>315</v>
      </c>
      <c r="D70" s="214" t="s">
        <v>316</v>
      </c>
      <c r="E70" s="591"/>
      <c r="F70" s="591"/>
      <c r="G70" s="591"/>
      <c r="I70" s="927"/>
      <c r="J70" s="927"/>
      <c r="K70" s="927"/>
      <c r="L70" s="927"/>
      <c r="M70" s="927"/>
      <c r="N70" s="927"/>
      <c r="O70" s="927"/>
    </row>
    <row r="71" spans="2:15">
      <c r="B71" s="99" t="s">
        <v>341</v>
      </c>
      <c r="C71" s="835">
        <v>360137</v>
      </c>
      <c r="D71" s="835">
        <v>217212.35721295388</v>
      </c>
      <c r="E71" s="591"/>
      <c r="F71" s="591"/>
      <c r="G71" s="591"/>
      <c r="I71" s="927"/>
      <c r="J71" s="927"/>
      <c r="K71" s="927"/>
      <c r="L71" s="927"/>
      <c r="M71" s="927"/>
      <c r="N71" s="927"/>
      <c r="O71" s="927"/>
    </row>
    <row r="72" spans="2:15">
      <c r="B72" s="99" t="s">
        <v>342</v>
      </c>
      <c r="C72" s="835">
        <v>160205</v>
      </c>
      <c r="D72" s="835">
        <v>145093.64278704612</v>
      </c>
      <c r="E72" s="591"/>
      <c r="F72" s="591"/>
      <c r="G72" s="591"/>
      <c r="I72" s="927"/>
      <c r="J72" s="927"/>
      <c r="K72" s="927"/>
      <c r="L72" s="927"/>
      <c r="M72" s="927"/>
      <c r="N72" s="927"/>
      <c r="O72" s="927"/>
    </row>
    <row r="73" spans="2:15">
      <c r="B73" s="99" t="s">
        <v>343</v>
      </c>
      <c r="C73" s="835">
        <v>1308</v>
      </c>
      <c r="D73" s="835">
        <v>829</v>
      </c>
      <c r="E73" s="591"/>
      <c r="F73" s="591"/>
      <c r="G73" s="591"/>
      <c r="I73" s="927"/>
      <c r="J73" s="927"/>
      <c r="K73" s="927"/>
      <c r="L73" s="927"/>
      <c r="M73" s="927"/>
      <c r="N73" s="927"/>
      <c r="O73" s="927"/>
    </row>
    <row r="74" spans="2:15">
      <c r="B74" s="99" t="s">
        <v>344</v>
      </c>
      <c r="C74" s="835">
        <v>291</v>
      </c>
      <c r="D74" s="835">
        <v>1340</v>
      </c>
      <c r="E74" s="591"/>
      <c r="F74" s="591"/>
      <c r="G74" s="591"/>
      <c r="I74" s="927"/>
      <c r="J74" s="927"/>
      <c r="K74" s="927"/>
      <c r="L74" s="927"/>
      <c r="M74" s="927"/>
      <c r="N74" s="927"/>
      <c r="O74" s="927"/>
    </row>
    <row r="75" spans="2:15">
      <c r="B75" s="99" t="s">
        <v>345</v>
      </c>
      <c r="C75" s="596">
        <v>518743</v>
      </c>
      <c r="D75" s="596">
        <v>360137</v>
      </c>
      <c r="E75" s="591"/>
      <c r="F75" s="591"/>
      <c r="G75" s="591"/>
      <c r="I75" s="927"/>
      <c r="J75" s="927"/>
      <c r="K75" s="927"/>
      <c r="L75" s="927"/>
      <c r="M75" s="927"/>
      <c r="N75" s="927"/>
      <c r="O75" s="927"/>
    </row>
    <row r="76" spans="2:15">
      <c r="C76" s="602"/>
      <c r="D76" s="602"/>
      <c r="E76" s="591"/>
      <c r="F76" s="591"/>
      <c r="G76" s="591"/>
      <c r="I76" s="927"/>
      <c r="J76" s="927"/>
      <c r="K76" s="927"/>
      <c r="L76" s="927"/>
      <c r="M76" s="927"/>
      <c r="N76" s="927"/>
      <c r="O76" s="927"/>
    </row>
    <row r="77" spans="2:15">
      <c r="C77" s="893"/>
      <c r="D77" s="602"/>
      <c r="E77" s="591"/>
      <c r="F77" s="591"/>
      <c r="G77" s="591"/>
      <c r="I77" s="927"/>
      <c r="J77" s="927"/>
      <c r="K77" s="927"/>
      <c r="L77" s="927"/>
      <c r="M77" s="927"/>
      <c r="N77" s="927"/>
      <c r="O77" s="927"/>
    </row>
    <row r="78" spans="2:15" ht="15.75">
      <c r="B78" s="603" t="s">
        <v>346</v>
      </c>
      <c r="C78" s="602"/>
      <c r="D78" s="602"/>
      <c r="E78" s="591"/>
      <c r="F78" s="591"/>
      <c r="G78" s="591"/>
      <c r="I78" s="927"/>
      <c r="J78" s="927"/>
      <c r="K78" s="927"/>
      <c r="L78" s="927"/>
      <c r="M78" s="927"/>
      <c r="N78" s="927"/>
      <c r="O78" s="927"/>
    </row>
    <row r="79" spans="2:15">
      <c r="B79" s="604"/>
      <c r="C79" s="602"/>
      <c r="D79" s="602"/>
      <c r="E79" s="591"/>
      <c r="F79" s="591"/>
      <c r="G79" s="591"/>
      <c r="I79" s="927"/>
      <c r="J79" s="927"/>
      <c r="K79" s="927"/>
      <c r="L79" s="927"/>
      <c r="M79" s="927"/>
      <c r="N79" s="927"/>
      <c r="O79" s="927"/>
    </row>
    <row r="80" spans="2:15">
      <c r="B80" s="99" t="s">
        <v>347</v>
      </c>
      <c r="C80" s="835">
        <v>10747</v>
      </c>
      <c r="D80" s="602"/>
      <c r="E80" s="591"/>
      <c r="F80" s="591"/>
      <c r="G80" s="591"/>
      <c r="I80" s="927"/>
      <c r="J80" s="927"/>
      <c r="K80" s="927"/>
      <c r="L80" s="927"/>
      <c r="M80" s="927"/>
      <c r="N80" s="927"/>
      <c r="O80" s="927"/>
    </row>
    <row r="81" spans="2:15">
      <c r="B81" s="99" t="s">
        <v>348</v>
      </c>
      <c r="C81" s="835">
        <v>167062</v>
      </c>
      <c r="E81" s="591"/>
      <c r="F81" s="591"/>
      <c r="G81" s="591"/>
      <c r="I81" s="927"/>
      <c r="J81" s="927"/>
      <c r="K81" s="927"/>
      <c r="L81" s="927"/>
      <c r="M81" s="927"/>
      <c r="N81" s="927"/>
      <c r="O81" s="927"/>
    </row>
    <row r="82" spans="2:15">
      <c r="B82" s="99" t="s">
        <v>349</v>
      </c>
      <c r="C82" s="835">
        <v>3648</v>
      </c>
      <c r="D82" s="602"/>
      <c r="E82" s="591"/>
      <c r="F82" s="591"/>
      <c r="G82" s="591"/>
      <c r="I82" s="927"/>
      <c r="J82" s="927"/>
      <c r="K82" s="927"/>
      <c r="L82" s="927"/>
      <c r="M82" s="927"/>
      <c r="N82" s="927"/>
      <c r="O82" s="927"/>
    </row>
    <row r="83" spans="2:15">
      <c r="B83" s="99" t="s">
        <v>350</v>
      </c>
      <c r="C83" s="835">
        <v>6879</v>
      </c>
      <c r="D83" s="602"/>
      <c r="E83" s="591"/>
      <c r="F83" s="591"/>
      <c r="G83" s="591"/>
      <c r="I83" s="927"/>
      <c r="J83" s="927"/>
      <c r="K83" s="927"/>
      <c r="L83" s="927"/>
      <c r="M83" s="927"/>
      <c r="N83" s="927"/>
      <c r="O83" s="927"/>
    </row>
    <row r="84" spans="2:15">
      <c r="B84" s="99" t="s">
        <v>351</v>
      </c>
      <c r="C84" s="835">
        <v>514273</v>
      </c>
      <c r="D84" s="602"/>
      <c r="E84" s="591"/>
      <c r="F84" s="591"/>
      <c r="G84" s="591"/>
      <c r="I84" s="927"/>
      <c r="J84" s="927"/>
      <c r="K84" s="927"/>
      <c r="L84" s="927"/>
      <c r="M84" s="927"/>
      <c r="N84" s="927"/>
      <c r="O84" s="927"/>
    </row>
    <row r="85" spans="2:15">
      <c r="B85" s="595" t="s">
        <v>203</v>
      </c>
      <c r="C85" s="605">
        <v>702609</v>
      </c>
      <c r="D85" s="602"/>
      <c r="E85" s="591"/>
      <c r="F85" s="591"/>
      <c r="G85" s="591"/>
      <c r="I85" s="927"/>
      <c r="J85" s="927"/>
      <c r="K85" s="927"/>
      <c r="L85" s="927"/>
      <c r="M85" s="927"/>
      <c r="N85" s="927"/>
      <c r="O85" s="927"/>
    </row>
    <row r="86" spans="2:15">
      <c r="C86" s="602"/>
      <c r="D86" s="602"/>
      <c r="E86" s="606"/>
    </row>
    <row r="87" spans="2:15">
      <c r="C87" s="606"/>
      <c r="D87" s="606"/>
      <c r="E87" s="606"/>
    </row>
    <row r="88" spans="2:15">
      <c r="C88" s="606"/>
      <c r="D88" s="606"/>
      <c r="E88" s="606"/>
      <c r="F88" s="606"/>
      <c r="G88" s="606"/>
    </row>
    <row r="89" spans="2:15">
      <c r="C89" s="606"/>
      <c r="D89" s="606"/>
      <c r="E89" s="606"/>
      <c r="F89" s="606"/>
      <c r="G89" s="606"/>
    </row>
    <row r="90" spans="2:15">
      <c r="C90" s="606"/>
      <c r="D90" s="606"/>
      <c r="E90" s="606"/>
      <c r="F90" s="606"/>
      <c r="G90" s="606"/>
    </row>
    <row r="91" spans="2:15">
      <c r="C91" s="606"/>
      <c r="D91" s="606"/>
      <c r="E91" s="606"/>
      <c r="F91" s="606"/>
      <c r="G91" s="606"/>
    </row>
    <row r="92" spans="2:15">
      <c r="C92" s="606"/>
      <c r="D92" s="606"/>
      <c r="E92" s="606"/>
      <c r="F92" s="606"/>
      <c r="G92" s="606"/>
    </row>
    <row r="93" spans="2:15">
      <c r="C93" s="606"/>
      <c r="D93" s="606"/>
      <c r="E93" s="606"/>
      <c r="F93" s="606"/>
      <c r="G93" s="606"/>
    </row>
    <row r="94" spans="2:15">
      <c r="C94" s="606"/>
      <c r="D94" s="606"/>
      <c r="E94" s="606"/>
      <c r="F94" s="606"/>
      <c r="G94" s="606"/>
    </row>
    <row r="95" spans="2:15">
      <c r="C95" s="606"/>
      <c r="D95" s="606"/>
      <c r="E95" s="606"/>
      <c r="F95" s="606"/>
      <c r="G95" s="606"/>
    </row>
    <row r="96" spans="2:15">
      <c r="C96" s="606"/>
      <c r="D96" s="606"/>
      <c r="E96" s="606"/>
      <c r="F96" s="606"/>
      <c r="G96" s="606"/>
    </row>
    <row r="97" spans="3:7">
      <c r="C97" s="606"/>
      <c r="D97" s="606"/>
      <c r="E97" s="606"/>
      <c r="F97" s="606"/>
      <c r="G97" s="606"/>
    </row>
    <row r="98" spans="3:7">
      <c r="C98" s="606"/>
      <c r="D98" s="606"/>
      <c r="E98" s="606"/>
      <c r="F98" s="606"/>
      <c r="G98" s="606"/>
    </row>
    <row r="99" spans="3:7">
      <c r="C99" s="606"/>
      <c r="D99" s="606"/>
      <c r="E99" s="606"/>
      <c r="F99" s="606"/>
      <c r="G99" s="606"/>
    </row>
    <row r="100" spans="3:7">
      <c r="C100" s="606"/>
      <c r="D100" s="606"/>
      <c r="E100" s="606"/>
      <c r="F100" s="606"/>
      <c r="G100" s="606"/>
    </row>
    <row r="101" spans="3:7">
      <c r="C101" s="606"/>
      <c r="D101" s="606"/>
      <c r="E101" s="606"/>
      <c r="F101" s="606"/>
      <c r="G101" s="606"/>
    </row>
    <row r="102" spans="3:7">
      <c r="C102" s="606"/>
      <c r="D102" s="606"/>
      <c r="E102" s="606"/>
      <c r="F102" s="606"/>
      <c r="G102" s="606"/>
    </row>
    <row r="103" spans="3:7">
      <c r="C103" s="606"/>
      <c r="D103" s="606"/>
      <c r="E103" s="606"/>
      <c r="F103" s="606"/>
      <c r="G103" s="606"/>
    </row>
    <row r="104" spans="3:7">
      <c r="C104" s="606"/>
      <c r="D104" s="606"/>
      <c r="E104" s="606"/>
      <c r="F104" s="606"/>
      <c r="G104" s="606"/>
    </row>
    <row r="105" spans="3:7">
      <c r="C105" s="606"/>
      <c r="D105" s="606"/>
      <c r="E105" s="606"/>
      <c r="F105" s="606"/>
      <c r="G105" s="606"/>
    </row>
    <row r="106" spans="3:7">
      <c r="C106" s="606"/>
      <c r="D106" s="606"/>
      <c r="E106" s="606"/>
      <c r="F106" s="606"/>
      <c r="G106" s="606"/>
    </row>
    <row r="107" spans="3:7">
      <c r="C107" s="606"/>
      <c r="D107" s="606"/>
      <c r="E107" s="606"/>
      <c r="F107" s="606"/>
      <c r="G107" s="606"/>
    </row>
    <row r="108" spans="3:7">
      <c r="C108" s="606"/>
      <c r="D108" s="606"/>
      <c r="E108" s="606"/>
      <c r="F108" s="606"/>
      <c r="G108" s="606"/>
    </row>
    <row r="109" spans="3:7">
      <c r="C109" s="606"/>
      <c r="D109" s="606"/>
      <c r="E109" s="606"/>
      <c r="F109" s="606"/>
      <c r="G109" s="606"/>
    </row>
    <row r="110" spans="3:7">
      <c r="C110" s="606"/>
      <c r="D110" s="606"/>
      <c r="E110" s="606"/>
      <c r="F110" s="606"/>
      <c r="G110" s="606"/>
    </row>
    <row r="111" spans="3:7">
      <c r="C111" s="606"/>
      <c r="D111" s="606"/>
      <c r="E111" s="606"/>
      <c r="F111" s="606"/>
      <c r="G111" s="606"/>
    </row>
    <row r="112" spans="3:7">
      <c r="C112" s="606"/>
      <c r="D112" s="606"/>
      <c r="E112" s="606"/>
      <c r="F112" s="606"/>
      <c r="G112" s="606"/>
    </row>
    <row r="113" spans="3:7">
      <c r="C113" s="606"/>
      <c r="D113" s="606"/>
      <c r="E113" s="606"/>
      <c r="F113" s="606"/>
      <c r="G113" s="606"/>
    </row>
    <row r="114" spans="3:7">
      <c r="C114" s="606"/>
      <c r="D114" s="606"/>
      <c r="E114" s="606"/>
      <c r="F114" s="606"/>
      <c r="G114" s="606"/>
    </row>
    <row r="115" spans="3:7">
      <c r="C115" s="606"/>
      <c r="D115" s="606"/>
      <c r="E115" s="606"/>
      <c r="F115" s="606"/>
      <c r="G115" s="606"/>
    </row>
    <row r="116" spans="3:7">
      <c r="C116" s="606"/>
      <c r="D116" s="606"/>
      <c r="E116" s="606"/>
      <c r="F116" s="606"/>
      <c r="G116" s="606"/>
    </row>
    <row r="117" spans="3:7">
      <c r="C117" s="606"/>
      <c r="D117" s="606"/>
      <c r="E117" s="606"/>
      <c r="F117" s="606"/>
      <c r="G117" s="606"/>
    </row>
    <row r="118" spans="3:7">
      <c r="C118" s="606"/>
      <c r="D118" s="606"/>
      <c r="E118" s="606"/>
      <c r="F118" s="606"/>
      <c r="G118" s="606"/>
    </row>
    <row r="119" spans="3:7">
      <c r="C119" s="606"/>
      <c r="D119" s="606"/>
      <c r="E119" s="606"/>
      <c r="F119" s="606"/>
      <c r="G119" s="606"/>
    </row>
    <row r="120" spans="3:7">
      <c r="C120" s="606"/>
      <c r="D120" s="606"/>
      <c r="E120" s="606"/>
      <c r="F120" s="606"/>
      <c r="G120" s="606"/>
    </row>
    <row r="121" spans="3:7">
      <c r="C121" s="606"/>
      <c r="D121" s="606"/>
      <c r="E121" s="606"/>
      <c r="F121" s="606"/>
      <c r="G121" s="606"/>
    </row>
    <row r="122" spans="3:7">
      <c r="C122" s="606"/>
      <c r="D122" s="606"/>
      <c r="E122" s="606"/>
      <c r="F122" s="606"/>
      <c r="G122" s="606"/>
    </row>
    <row r="123" spans="3:7">
      <c r="C123" s="606"/>
      <c r="D123" s="606"/>
      <c r="E123" s="606"/>
      <c r="F123" s="606"/>
      <c r="G123" s="606"/>
    </row>
    <row r="124" spans="3:7">
      <c r="C124" s="606"/>
      <c r="D124" s="606"/>
      <c r="E124" s="606"/>
      <c r="F124" s="606"/>
      <c r="G124" s="606"/>
    </row>
    <row r="125" spans="3:7">
      <c r="C125" s="606"/>
      <c r="D125" s="606"/>
      <c r="E125" s="606"/>
      <c r="F125" s="606"/>
      <c r="G125" s="606"/>
    </row>
    <row r="126" spans="3:7">
      <c r="C126" s="606"/>
      <c r="D126" s="606"/>
      <c r="E126" s="606"/>
      <c r="F126" s="606"/>
      <c r="G126" s="606"/>
    </row>
    <row r="127" spans="3:7">
      <c r="C127" s="606"/>
      <c r="D127" s="606"/>
      <c r="E127" s="606"/>
      <c r="F127" s="606"/>
      <c r="G127" s="606"/>
    </row>
    <row r="128" spans="3:7">
      <c r="C128" s="606"/>
      <c r="D128" s="606"/>
      <c r="E128" s="606"/>
      <c r="F128" s="606"/>
      <c r="G128" s="606"/>
    </row>
    <row r="129" spans="3:7">
      <c r="C129" s="606"/>
      <c r="D129" s="606"/>
      <c r="E129" s="606"/>
      <c r="F129" s="606"/>
      <c r="G129" s="606"/>
    </row>
    <row r="130" spans="3:7">
      <c r="C130" s="606"/>
      <c r="D130" s="606"/>
      <c r="E130" s="606"/>
      <c r="F130" s="606"/>
      <c r="G130" s="606"/>
    </row>
    <row r="131" spans="3:7">
      <c r="C131" s="606"/>
      <c r="D131" s="606"/>
      <c r="E131" s="606"/>
      <c r="F131" s="606"/>
      <c r="G131" s="606"/>
    </row>
    <row r="132" spans="3:7">
      <c r="C132" s="606"/>
      <c r="D132" s="606"/>
      <c r="E132" s="606"/>
      <c r="F132" s="606"/>
      <c r="G132" s="606"/>
    </row>
    <row r="133" spans="3:7">
      <c r="C133" s="606"/>
      <c r="D133" s="606"/>
      <c r="E133" s="606"/>
      <c r="F133" s="606"/>
      <c r="G133" s="606"/>
    </row>
    <row r="134" spans="3:7">
      <c r="C134" s="606"/>
      <c r="D134" s="606"/>
      <c r="E134" s="606"/>
      <c r="F134" s="606"/>
      <c r="G134" s="606"/>
    </row>
    <row r="135" spans="3:7">
      <c r="C135" s="606"/>
      <c r="D135" s="606"/>
      <c r="E135" s="606"/>
      <c r="F135" s="606"/>
      <c r="G135" s="606"/>
    </row>
    <row r="136" spans="3:7">
      <c r="C136" s="606"/>
      <c r="D136" s="606"/>
      <c r="E136" s="606"/>
      <c r="F136" s="606"/>
      <c r="G136" s="606"/>
    </row>
    <row r="137" spans="3:7">
      <c r="C137" s="606"/>
      <c r="D137" s="606"/>
      <c r="E137" s="606"/>
      <c r="F137" s="606"/>
      <c r="G137" s="606"/>
    </row>
    <row r="138" spans="3:7">
      <c r="C138" s="606"/>
      <c r="D138" s="606"/>
      <c r="E138" s="606"/>
      <c r="F138" s="606"/>
      <c r="G138" s="606"/>
    </row>
    <row r="139" spans="3:7">
      <c r="C139" s="606"/>
      <c r="D139" s="606"/>
      <c r="E139" s="606"/>
      <c r="F139" s="606"/>
      <c r="G139" s="606"/>
    </row>
    <row r="140" spans="3:7">
      <c r="C140" s="606"/>
      <c r="D140" s="606"/>
      <c r="E140" s="606"/>
      <c r="F140" s="606"/>
      <c r="G140" s="606"/>
    </row>
    <row r="141" spans="3:7">
      <c r="C141" s="606"/>
      <c r="D141" s="606"/>
      <c r="E141" s="606"/>
      <c r="F141" s="606"/>
      <c r="G141" s="606"/>
    </row>
    <row r="142" spans="3:7">
      <c r="C142" s="606"/>
      <c r="D142" s="606"/>
      <c r="E142" s="606"/>
      <c r="F142" s="606"/>
      <c r="G142" s="606"/>
    </row>
    <row r="143" spans="3:7">
      <c r="C143" s="606"/>
      <c r="D143" s="606"/>
      <c r="E143" s="606"/>
      <c r="F143" s="606"/>
      <c r="G143" s="606"/>
    </row>
    <row r="144" spans="3:7">
      <c r="C144" s="606"/>
      <c r="D144" s="606"/>
      <c r="E144" s="606"/>
      <c r="F144" s="606"/>
      <c r="G144" s="606"/>
    </row>
    <row r="145" spans="3:7">
      <c r="C145" s="606"/>
      <c r="D145" s="606"/>
      <c r="E145" s="606"/>
      <c r="F145" s="606"/>
      <c r="G145" s="606"/>
    </row>
    <row r="146" spans="3:7">
      <c r="C146" s="606"/>
      <c r="D146" s="606"/>
      <c r="E146" s="606"/>
      <c r="F146" s="606"/>
      <c r="G146" s="606"/>
    </row>
    <row r="147" spans="3:7">
      <c r="C147" s="606"/>
      <c r="D147" s="606"/>
      <c r="E147" s="606"/>
      <c r="F147" s="606"/>
      <c r="G147" s="606"/>
    </row>
    <row r="148" spans="3:7">
      <c r="C148" s="606"/>
      <c r="D148" s="606"/>
      <c r="E148" s="606"/>
      <c r="F148" s="606"/>
      <c r="G148" s="606"/>
    </row>
    <row r="149" spans="3:7">
      <c r="C149" s="606"/>
      <c r="D149" s="606"/>
      <c r="E149" s="606"/>
      <c r="F149" s="606"/>
      <c r="G149" s="606"/>
    </row>
    <row r="150" spans="3:7">
      <c r="C150" s="606"/>
      <c r="D150" s="606"/>
      <c r="E150" s="606"/>
      <c r="F150" s="606"/>
      <c r="G150" s="606"/>
    </row>
    <row r="151" spans="3:7">
      <c r="C151" s="606"/>
      <c r="D151" s="606"/>
      <c r="E151" s="606"/>
      <c r="F151" s="606"/>
      <c r="G151" s="606"/>
    </row>
    <row r="152" spans="3:7">
      <c r="C152" s="606"/>
      <c r="D152" s="606"/>
      <c r="E152" s="606"/>
      <c r="F152" s="606"/>
      <c r="G152" s="606"/>
    </row>
    <row r="153" spans="3:7">
      <c r="C153" s="606"/>
      <c r="D153" s="606"/>
      <c r="E153" s="606"/>
      <c r="F153" s="606"/>
      <c r="G153" s="606"/>
    </row>
    <row r="154" spans="3:7">
      <c r="C154" s="606"/>
      <c r="D154" s="606"/>
      <c r="E154" s="606"/>
      <c r="F154" s="606"/>
      <c r="G154" s="606"/>
    </row>
    <row r="155" spans="3:7">
      <c r="C155" s="606"/>
      <c r="D155" s="606"/>
      <c r="E155" s="606"/>
      <c r="F155" s="606"/>
      <c r="G155" s="606"/>
    </row>
    <row r="156" spans="3:7">
      <c r="C156" s="606"/>
      <c r="D156" s="606"/>
      <c r="E156" s="606"/>
      <c r="F156" s="606"/>
      <c r="G156" s="606"/>
    </row>
    <row r="157" spans="3:7">
      <c r="C157" s="606"/>
      <c r="D157" s="606"/>
      <c r="E157" s="606"/>
      <c r="F157" s="606"/>
      <c r="G157" s="606"/>
    </row>
    <row r="158" spans="3:7">
      <c r="C158" s="606"/>
      <c r="D158" s="606"/>
      <c r="E158" s="606"/>
      <c r="F158" s="606"/>
      <c r="G158" s="606"/>
    </row>
    <row r="159" spans="3:7">
      <c r="C159" s="606"/>
      <c r="D159" s="606"/>
      <c r="E159" s="606"/>
      <c r="F159" s="606"/>
      <c r="G159" s="606"/>
    </row>
    <row r="160" spans="3:7">
      <c r="C160" s="606"/>
      <c r="D160" s="606"/>
      <c r="E160" s="606"/>
      <c r="F160" s="606"/>
      <c r="G160" s="606"/>
    </row>
    <row r="161" spans="3:7">
      <c r="C161" s="606"/>
      <c r="D161" s="606"/>
      <c r="E161" s="606"/>
      <c r="F161" s="606"/>
      <c r="G161" s="606"/>
    </row>
    <row r="162" spans="3:7">
      <c r="C162" s="606"/>
      <c r="D162" s="606"/>
      <c r="E162" s="606"/>
      <c r="F162" s="606"/>
      <c r="G162" s="606"/>
    </row>
    <row r="163" spans="3:7">
      <c r="C163" s="606"/>
      <c r="D163" s="606"/>
      <c r="E163" s="606"/>
      <c r="F163" s="606"/>
      <c r="G163" s="606"/>
    </row>
    <row r="164" spans="3:7">
      <c r="C164" s="606"/>
      <c r="D164" s="606"/>
      <c r="E164" s="606"/>
      <c r="F164" s="606"/>
      <c r="G164" s="606"/>
    </row>
    <row r="165" spans="3:7">
      <c r="C165" s="606"/>
      <c r="D165" s="606"/>
      <c r="E165" s="606"/>
      <c r="F165" s="606"/>
      <c r="G165" s="606"/>
    </row>
    <row r="166" spans="3:7">
      <c r="C166" s="606"/>
      <c r="D166" s="606"/>
      <c r="E166" s="606"/>
      <c r="F166" s="606"/>
      <c r="G166" s="606"/>
    </row>
    <row r="167" spans="3:7">
      <c r="C167" s="606"/>
      <c r="D167" s="606"/>
      <c r="E167" s="606"/>
      <c r="F167" s="606"/>
      <c r="G167" s="606"/>
    </row>
    <row r="168" spans="3:7">
      <c r="C168" s="606"/>
      <c r="D168" s="606"/>
      <c r="E168" s="606"/>
      <c r="F168" s="606"/>
      <c r="G168" s="606"/>
    </row>
    <row r="169" spans="3:7">
      <c r="C169" s="606"/>
      <c r="D169" s="606"/>
      <c r="E169" s="606"/>
      <c r="F169" s="606"/>
      <c r="G169" s="606"/>
    </row>
    <row r="170" spans="3:7">
      <c r="C170" s="606"/>
      <c r="D170" s="606"/>
      <c r="E170" s="606"/>
      <c r="F170" s="606"/>
      <c r="G170" s="606"/>
    </row>
    <row r="171" spans="3:7">
      <c r="C171" s="606"/>
      <c r="D171" s="606"/>
      <c r="E171" s="606"/>
      <c r="F171" s="606"/>
      <c r="G171" s="606"/>
    </row>
    <row r="172" spans="3:7">
      <c r="C172" s="606"/>
      <c r="D172" s="606"/>
      <c r="E172" s="606"/>
      <c r="F172" s="606"/>
      <c r="G172" s="606"/>
    </row>
    <row r="173" spans="3:7">
      <c r="C173" s="606"/>
      <c r="D173" s="606"/>
      <c r="E173" s="606"/>
      <c r="F173" s="606"/>
      <c r="G173" s="606"/>
    </row>
    <row r="174" spans="3:7">
      <c r="C174" s="606"/>
      <c r="D174" s="606"/>
      <c r="E174" s="606"/>
      <c r="F174" s="606"/>
      <c r="G174" s="606"/>
    </row>
    <row r="175" spans="3:7">
      <c r="C175" s="606"/>
      <c r="D175" s="606"/>
      <c r="E175" s="606"/>
      <c r="F175" s="606"/>
      <c r="G175" s="606"/>
    </row>
    <row r="176" spans="3:7">
      <c r="C176" s="606"/>
      <c r="D176" s="606"/>
      <c r="E176" s="606"/>
      <c r="F176" s="606"/>
      <c r="G176" s="606"/>
    </row>
    <row r="177" spans="3:7">
      <c r="C177" s="606"/>
      <c r="D177" s="606"/>
      <c r="E177" s="606"/>
      <c r="F177" s="606"/>
      <c r="G177" s="606"/>
    </row>
    <row r="178" spans="3:7">
      <c r="C178" s="606"/>
      <c r="D178" s="606"/>
      <c r="E178" s="606"/>
      <c r="F178" s="606"/>
      <c r="G178" s="606"/>
    </row>
    <row r="179" spans="3:7">
      <c r="C179" s="606"/>
      <c r="D179" s="606"/>
      <c r="E179" s="606"/>
      <c r="F179" s="606"/>
      <c r="G179" s="606"/>
    </row>
    <row r="180" spans="3:7">
      <c r="C180" s="606"/>
      <c r="D180" s="606"/>
      <c r="E180" s="606"/>
      <c r="F180" s="606"/>
      <c r="G180" s="606"/>
    </row>
    <row r="181" spans="3:7">
      <c r="C181" s="606"/>
      <c r="D181" s="606"/>
      <c r="E181" s="606"/>
      <c r="F181" s="606"/>
      <c r="G181" s="606"/>
    </row>
    <row r="182" spans="3:7">
      <c r="C182" s="606"/>
      <c r="D182" s="606"/>
      <c r="E182" s="606"/>
      <c r="F182" s="606"/>
      <c r="G182" s="606"/>
    </row>
    <row r="183" spans="3:7">
      <c r="C183" s="606"/>
      <c r="D183" s="606"/>
      <c r="E183" s="606"/>
      <c r="F183" s="606"/>
      <c r="G183" s="606"/>
    </row>
    <row r="184" spans="3:7">
      <c r="C184" s="606"/>
      <c r="D184" s="606"/>
      <c r="E184" s="606"/>
      <c r="F184" s="606"/>
      <c r="G184" s="606"/>
    </row>
    <row r="185" spans="3:7">
      <c r="C185" s="606"/>
      <c r="D185" s="606"/>
      <c r="E185" s="606"/>
      <c r="F185" s="606"/>
      <c r="G185" s="606"/>
    </row>
    <row r="186" spans="3:7">
      <c r="C186" s="606"/>
      <c r="D186" s="606"/>
      <c r="E186" s="606"/>
      <c r="F186" s="606"/>
      <c r="G186" s="606"/>
    </row>
    <row r="187" spans="3:7">
      <c r="C187" s="606"/>
      <c r="D187" s="606"/>
      <c r="E187" s="606"/>
      <c r="F187" s="606"/>
      <c r="G187" s="606"/>
    </row>
    <row r="188" spans="3:7">
      <c r="C188" s="606"/>
      <c r="D188" s="606"/>
      <c r="E188" s="606"/>
      <c r="F188" s="606"/>
      <c r="G188" s="606"/>
    </row>
    <row r="189" spans="3:7">
      <c r="C189" s="606"/>
      <c r="D189" s="606"/>
      <c r="E189" s="606"/>
      <c r="F189" s="606"/>
      <c r="G189" s="606"/>
    </row>
    <row r="190" spans="3:7">
      <c r="C190" s="606"/>
      <c r="D190" s="606"/>
      <c r="E190" s="606"/>
      <c r="F190" s="606"/>
      <c r="G190" s="606"/>
    </row>
    <row r="191" spans="3:7">
      <c r="C191" s="606"/>
      <c r="D191" s="606"/>
      <c r="E191" s="606"/>
      <c r="F191" s="606"/>
      <c r="G191" s="606"/>
    </row>
    <row r="192" spans="3:7">
      <c r="C192" s="606"/>
      <c r="D192" s="606"/>
      <c r="E192" s="606"/>
      <c r="F192" s="606"/>
      <c r="G192" s="606"/>
    </row>
    <row r="193" spans="3:7">
      <c r="C193" s="606"/>
      <c r="D193" s="606"/>
      <c r="E193" s="606"/>
      <c r="F193" s="606"/>
      <c r="G193" s="606"/>
    </row>
    <row r="194" spans="3:7">
      <c r="C194" s="606"/>
      <c r="D194" s="606"/>
      <c r="E194" s="606"/>
      <c r="F194" s="606"/>
      <c r="G194" s="606"/>
    </row>
    <row r="195" spans="3:7">
      <c r="C195" s="606"/>
      <c r="D195" s="606"/>
      <c r="E195" s="606"/>
      <c r="F195" s="606"/>
      <c r="G195" s="606"/>
    </row>
    <row r="196" spans="3:7">
      <c r="C196" s="606"/>
      <c r="D196" s="606"/>
      <c r="E196" s="606"/>
      <c r="F196" s="606"/>
      <c r="G196" s="606"/>
    </row>
    <row r="197" spans="3:7">
      <c r="C197" s="606"/>
      <c r="D197" s="606"/>
      <c r="E197" s="606"/>
      <c r="F197" s="606"/>
      <c r="G197" s="606"/>
    </row>
    <row r="198" spans="3:7">
      <c r="C198" s="606"/>
      <c r="D198" s="606"/>
      <c r="E198" s="606"/>
      <c r="F198" s="606"/>
      <c r="G198" s="606"/>
    </row>
    <row r="199" spans="3:7">
      <c r="C199" s="606"/>
      <c r="D199" s="606"/>
      <c r="E199" s="606"/>
      <c r="F199" s="606"/>
      <c r="G199" s="606"/>
    </row>
    <row r="200" spans="3:7">
      <c r="C200" s="606"/>
      <c r="D200" s="606"/>
      <c r="E200" s="606"/>
      <c r="F200" s="606"/>
      <c r="G200" s="606"/>
    </row>
    <row r="201" spans="3:7">
      <c r="C201" s="606"/>
      <c r="D201" s="606"/>
      <c r="E201" s="606"/>
      <c r="F201" s="606"/>
      <c r="G201" s="606"/>
    </row>
    <row r="202" spans="3:7">
      <c r="C202" s="606"/>
      <c r="D202" s="606"/>
      <c r="E202" s="606"/>
      <c r="F202" s="606"/>
      <c r="G202" s="606"/>
    </row>
    <row r="203" spans="3:7">
      <c r="C203" s="606"/>
      <c r="D203" s="606"/>
      <c r="E203" s="606"/>
      <c r="F203" s="606"/>
      <c r="G203" s="606"/>
    </row>
    <row r="204" spans="3:7">
      <c r="C204" s="606"/>
      <c r="D204" s="606"/>
      <c r="E204" s="606"/>
      <c r="F204" s="606"/>
      <c r="G204" s="606"/>
    </row>
    <row r="205" spans="3:7">
      <c r="C205" s="606"/>
      <c r="D205" s="606"/>
      <c r="E205" s="606"/>
      <c r="F205" s="606"/>
      <c r="G205" s="606"/>
    </row>
    <row r="206" spans="3:7">
      <c r="C206" s="606"/>
      <c r="D206" s="606"/>
      <c r="E206" s="606"/>
      <c r="F206" s="606"/>
      <c r="G206" s="606"/>
    </row>
    <row r="207" spans="3:7">
      <c r="C207" s="606"/>
      <c r="D207" s="606"/>
      <c r="E207" s="606"/>
      <c r="F207" s="606"/>
      <c r="G207" s="606"/>
    </row>
    <row r="208" spans="3:7">
      <c r="C208" s="606"/>
      <c r="D208" s="606"/>
      <c r="E208" s="606"/>
      <c r="F208" s="606"/>
      <c r="G208" s="606"/>
    </row>
    <row r="209" spans="3:7">
      <c r="C209" s="606"/>
      <c r="D209" s="606"/>
      <c r="E209" s="606"/>
      <c r="F209" s="606"/>
      <c r="G209" s="606"/>
    </row>
    <row r="210" spans="3:7">
      <c r="C210" s="606"/>
      <c r="D210" s="606"/>
      <c r="E210" s="606"/>
      <c r="F210" s="606"/>
      <c r="G210" s="606"/>
    </row>
    <row r="211" spans="3:7">
      <c r="C211" s="606"/>
      <c r="D211" s="606"/>
      <c r="E211" s="606"/>
      <c r="F211" s="606"/>
      <c r="G211" s="606"/>
    </row>
    <row r="212" spans="3:7">
      <c r="C212" s="606"/>
      <c r="D212" s="606"/>
      <c r="E212" s="606"/>
      <c r="F212" s="606"/>
      <c r="G212" s="606"/>
    </row>
    <row r="213" spans="3:7">
      <c r="C213" s="606"/>
      <c r="D213" s="606"/>
      <c r="E213" s="606"/>
      <c r="F213" s="606"/>
      <c r="G213" s="606"/>
    </row>
    <row r="214" spans="3:7">
      <c r="C214" s="606"/>
      <c r="D214" s="606"/>
      <c r="E214" s="606"/>
      <c r="F214" s="606"/>
      <c r="G214" s="606"/>
    </row>
    <row r="215" spans="3:7">
      <c r="C215" s="606"/>
      <c r="D215" s="606"/>
      <c r="E215" s="606"/>
      <c r="F215" s="606"/>
      <c r="G215" s="606"/>
    </row>
    <row r="216" spans="3:7">
      <c r="C216" s="606"/>
      <c r="D216" s="606"/>
      <c r="E216" s="606"/>
      <c r="F216" s="606"/>
      <c r="G216" s="606"/>
    </row>
    <row r="217" spans="3:7">
      <c r="C217" s="606"/>
      <c r="D217" s="606"/>
      <c r="E217" s="606"/>
      <c r="F217" s="606"/>
      <c r="G217" s="606"/>
    </row>
    <row r="218" spans="3:7">
      <c r="C218" s="606"/>
      <c r="D218" s="606"/>
      <c r="E218" s="606"/>
      <c r="F218" s="606"/>
      <c r="G218" s="606"/>
    </row>
    <row r="219" spans="3:7">
      <c r="C219" s="606"/>
      <c r="D219" s="606"/>
      <c r="E219" s="606"/>
      <c r="F219" s="606"/>
      <c r="G219" s="606"/>
    </row>
    <row r="220" spans="3:7">
      <c r="C220" s="606"/>
      <c r="D220" s="606"/>
      <c r="E220" s="606"/>
      <c r="F220" s="606"/>
      <c r="G220" s="606"/>
    </row>
    <row r="221" spans="3:7">
      <c r="C221" s="606"/>
      <c r="D221" s="606"/>
      <c r="E221" s="606"/>
      <c r="F221" s="606"/>
      <c r="G221" s="606"/>
    </row>
    <row r="222" spans="3:7">
      <c r="C222" s="606"/>
      <c r="D222" s="606"/>
      <c r="E222" s="606"/>
      <c r="F222" s="606"/>
      <c r="G222" s="606"/>
    </row>
    <row r="223" spans="3:7">
      <c r="C223" s="606"/>
      <c r="D223" s="606"/>
      <c r="E223" s="606"/>
      <c r="F223" s="606"/>
      <c r="G223" s="606"/>
    </row>
    <row r="224" spans="3:7">
      <c r="C224" s="606"/>
      <c r="D224" s="606"/>
      <c r="E224" s="606"/>
      <c r="F224" s="606"/>
      <c r="G224" s="606"/>
    </row>
    <row r="225" spans="3:7">
      <c r="C225" s="606"/>
      <c r="D225" s="606"/>
      <c r="E225" s="606"/>
      <c r="F225" s="606"/>
      <c r="G225" s="606"/>
    </row>
    <row r="226" spans="3:7">
      <c r="C226" s="606"/>
      <c r="D226" s="606"/>
      <c r="E226" s="606"/>
      <c r="F226" s="606"/>
      <c r="G226" s="606"/>
    </row>
    <row r="227" spans="3:7">
      <c r="C227" s="606"/>
      <c r="D227" s="606"/>
      <c r="E227" s="606"/>
      <c r="F227" s="606"/>
      <c r="G227" s="606"/>
    </row>
    <row r="228" spans="3:7">
      <c r="C228" s="606"/>
      <c r="D228" s="606"/>
      <c r="E228" s="606"/>
      <c r="F228" s="606"/>
      <c r="G228" s="606"/>
    </row>
    <row r="229" spans="3:7">
      <c r="C229" s="606"/>
      <c r="D229" s="606"/>
      <c r="E229" s="606"/>
      <c r="F229" s="606"/>
      <c r="G229" s="606"/>
    </row>
    <row r="230" spans="3:7">
      <c r="C230" s="606"/>
      <c r="D230" s="606"/>
      <c r="E230" s="606"/>
      <c r="F230" s="606"/>
      <c r="G230" s="606"/>
    </row>
    <row r="231" spans="3:7">
      <c r="C231" s="606"/>
      <c r="D231" s="606"/>
      <c r="E231" s="606"/>
      <c r="F231" s="606"/>
      <c r="G231" s="606"/>
    </row>
    <row r="232" spans="3:7">
      <c r="C232" s="606"/>
      <c r="D232" s="606"/>
      <c r="E232" s="606"/>
      <c r="F232" s="606"/>
      <c r="G232" s="606"/>
    </row>
    <row r="233" spans="3:7">
      <c r="C233" s="606"/>
      <c r="D233" s="606"/>
      <c r="E233" s="606"/>
      <c r="F233" s="606"/>
      <c r="G233" s="606"/>
    </row>
    <row r="234" spans="3:7">
      <c r="C234" s="606"/>
      <c r="D234" s="606"/>
      <c r="E234" s="606"/>
      <c r="F234" s="606"/>
      <c r="G234" s="606"/>
    </row>
    <row r="235" spans="3:7">
      <c r="C235" s="606"/>
      <c r="D235" s="606"/>
      <c r="E235" s="606"/>
      <c r="F235" s="606"/>
      <c r="G235" s="606"/>
    </row>
  </sheetData>
  <pageMargins left="0.23622047244094491" right="0.23622047244094491" top="0.74803149606299213" bottom="0.74803149606299213" header="0.31496062992125984" footer="0.31496062992125984"/>
  <pageSetup paperSize="8" fitToHeight="3" orientation="landscape" r:id="rId1"/>
  <rowBreaks count="1" manualBreakCount="1">
    <brk id="67" max="16383" man="1"/>
  </rowBreaks>
  <customProperties>
    <customPr name="layoutContexts" r:id="rId2"/>
    <customPr name="SaveUndoMode" r:id="rId3"/>
  </customProperties>
  <drawing r:id="rId4"/>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P74"/>
  <sheetViews>
    <sheetView view="pageBreakPreview" zoomScale="70" zoomScaleNormal="70" zoomScaleSheetLayoutView="70" workbookViewId="0">
      <selection activeCell="D181" sqref="D181"/>
    </sheetView>
  </sheetViews>
  <sheetFormatPr defaultRowHeight="12.75"/>
  <cols>
    <col min="1" max="1" width="12" style="121" customWidth="1"/>
    <col min="2" max="2" width="16.42578125" style="121" bestFit="1" customWidth="1"/>
    <col min="3" max="3" width="69" style="121" bestFit="1" customWidth="1"/>
    <col min="4" max="6" width="15" style="608" customWidth="1"/>
    <col min="7" max="7" width="18.85546875" style="608" customWidth="1"/>
    <col min="8" max="8" width="13.140625" style="608" bestFit="1" customWidth="1"/>
    <col min="9" max="9" width="18.85546875" style="608" bestFit="1" customWidth="1"/>
    <col min="10" max="10" width="15.42578125" style="608" bestFit="1" customWidth="1"/>
    <col min="11" max="11" width="15" style="608" customWidth="1"/>
    <col min="12" max="12" width="12.85546875" style="608" customWidth="1"/>
    <col min="13" max="15" width="15" style="608" customWidth="1"/>
    <col min="16" max="252" width="9.140625" style="121"/>
    <col min="253" max="253" width="12" style="121" customWidth="1"/>
    <col min="254" max="254" width="16.42578125" style="121" bestFit="1" customWidth="1"/>
    <col min="255" max="255" width="41.28515625" style="121" customWidth="1"/>
    <col min="256" max="271" width="20.7109375" style="121" customWidth="1"/>
    <col min="272" max="508" width="9.140625" style="121"/>
    <col min="509" max="509" width="12" style="121" customWidth="1"/>
    <col min="510" max="510" width="16.42578125" style="121" bestFit="1" customWidth="1"/>
    <col min="511" max="511" width="41.28515625" style="121" customWidth="1"/>
    <col min="512" max="527" width="20.7109375" style="121" customWidth="1"/>
    <col min="528" max="764" width="9.140625" style="121"/>
    <col min="765" max="765" width="12" style="121" customWidth="1"/>
    <col min="766" max="766" width="16.42578125" style="121" bestFit="1" customWidth="1"/>
    <col min="767" max="767" width="41.28515625" style="121" customWidth="1"/>
    <col min="768" max="783" width="20.7109375" style="121" customWidth="1"/>
    <col min="784" max="1020" width="9.140625" style="121"/>
    <col min="1021" max="1021" width="12" style="121" customWidth="1"/>
    <col min="1022" max="1022" width="16.42578125" style="121" bestFit="1" customWidth="1"/>
    <col min="1023" max="1023" width="41.28515625" style="121" customWidth="1"/>
    <col min="1024" max="1039" width="20.7109375" style="121" customWidth="1"/>
    <col min="1040" max="1276" width="9.140625" style="121"/>
    <col min="1277" max="1277" width="12" style="121" customWidth="1"/>
    <col min="1278" max="1278" width="16.42578125" style="121" bestFit="1" customWidth="1"/>
    <col min="1279" max="1279" width="41.28515625" style="121" customWidth="1"/>
    <col min="1280" max="1295" width="20.7109375" style="121" customWidth="1"/>
    <col min="1296" max="1532" width="9.140625" style="121"/>
    <col min="1533" max="1533" width="12" style="121" customWidth="1"/>
    <col min="1534" max="1534" width="16.42578125" style="121" bestFit="1" customWidth="1"/>
    <col min="1535" max="1535" width="41.28515625" style="121" customWidth="1"/>
    <col min="1536" max="1551" width="20.7109375" style="121" customWidth="1"/>
    <col min="1552" max="1788" width="9.140625" style="121"/>
    <col min="1789" max="1789" width="12" style="121" customWidth="1"/>
    <col min="1790" max="1790" width="16.42578125" style="121" bestFit="1" customWidth="1"/>
    <col min="1791" max="1791" width="41.28515625" style="121" customWidth="1"/>
    <col min="1792" max="1807" width="20.7109375" style="121" customWidth="1"/>
    <col min="1808" max="2044" width="9.140625" style="121"/>
    <col min="2045" max="2045" width="12" style="121" customWidth="1"/>
    <col min="2046" max="2046" width="16.42578125" style="121" bestFit="1" customWidth="1"/>
    <col min="2047" max="2047" width="41.28515625" style="121" customWidth="1"/>
    <col min="2048" max="2063" width="20.7109375" style="121" customWidth="1"/>
    <col min="2064" max="2300" width="9.140625" style="121"/>
    <col min="2301" max="2301" width="12" style="121" customWidth="1"/>
    <col min="2302" max="2302" width="16.42578125" style="121" bestFit="1" customWidth="1"/>
    <col min="2303" max="2303" width="41.28515625" style="121" customWidth="1"/>
    <col min="2304" max="2319" width="20.7109375" style="121" customWidth="1"/>
    <col min="2320" max="2556" width="9.140625" style="121"/>
    <col min="2557" max="2557" width="12" style="121" customWidth="1"/>
    <col min="2558" max="2558" width="16.42578125" style="121" bestFit="1" customWidth="1"/>
    <col min="2559" max="2559" width="41.28515625" style="121" customWidth="1"/>
    <col min="2560" max="2575" width="20.7109375" style="121" customWidth="1"/>
    <col min="2576" max="2812" width="9.140625" style="121"/>
    <col min="2813" max="2813" width="12" style="121" customWidth="1"/>
    <col min="2814" max="2814" width="16.42578125" style="121" bestFit="1" customWidth="1"/>
    <col min="2815" max="2815" width="41.28515625" style="121" customWidth="1"/>
    <col min="2816" max="2831" width="20.7109375" style="121" customWidth="1"/>
    <col min="2832" max="3068" width="9.140625" style="121"/>
    <col min="3069" max="3069" width="12" style="121" customWidth="1"/>
    <col min="3070" max="3070" width="16.42578125" style="121" bestFit="1" customWidth="1"/>
    <col min="3071" max="3071" width="41.28515625" style="121" customWidth="1"/>
    <col min="3072" max="3087" width="20.7109375" style="121" customWidth="1"/>
    <col min="3088" max="3324" width="9.140625" style="121"/>
    <col min="3325" max="3325" width="12" style="121" customWidth="1"/>
    <col min="3326" max="3326" width="16.42578125" style="121" bestFit="1" customWidth="1"/>
    <col min="3327" max="3327" width="41.28515625" style="121" customWidth="1"/>
    <col min="3328" max="3343" width="20.7109375" style="121" customWidth="1"/>
    <col min="3344" max="3580" width="9.140625" style="121"/>
    <col min="3581" max="3581" width="12" style="121" customWidth="1"/>
    <col min="3582" max="3582" width="16.42578125" style="121" bestFit="1" customWidth="1"/>
    <col min="3583" max="3583" width="41.28515625" style="121" customWidth="1"/>
    <col min="3584" max="3599" width="20.7109375" style="121" customWidth="1"/>
    <col min="3600" max="3836" width="9.140625" style="121"/>
    <col min="3837" max="3837" width="12" style="121" customWidth="1"/>
    <col min="3838" max="3838" width="16.42578125" style="121" bestFit="1" customWidth="1"/>
    <col min="3839" max="3839" width="41.28515625" style="121" customWidth="1"/>
    <col min="3840" max="3855" width="20.7109375" style="121" customWidth="1"/>
    <col min="3856" max="4092" width="9.140625" style="121"/>
    <col min="4093" max="4093" width="12" style="121" customWidth="1"/>
    <col min="4094" max="4094" width="16.42578125" style="121" bestFit="1" customWidth="1"/>
    <col min="4095" max="4095" width="41.28515625" style="121" customWidth="1"/>
    <col min="4096" max="4111" width="20.7109375" style="121" customWidth="1"/>
    <col min="4112" max="4348" width="9.140625" style="121"/>
    <col min="4349" max="4349" width="12" style="121" customWidth="1"/>
    <col min="4350" max="4350" width="16.42578125" style="121" bestFit="1" customWidth="1"/>
    <col min="4351" max="4351" width="41.28515625" style="121" customWidth="1"/>
    <col min="4352" max="4367" width="20.7109375" style="121" customWidth="1"/>
    <col min="4368" max="4604" width="9.140625" style="121"/>
    <col min="4605" max="4605" width="12" style="121" customWidth="1"/>
    <col min="4606" max="4606" width="16.42578125" style="121" bestFit="1" customWidth="1"/>
    <col min="4607" max="4607" width="41.28515625" style="121" customWidth="1"/>
    <col min="4608" max="4623" width="20.7109375" style="121" customWidth="1"/>
    <col min="4624" max="4860" width="9.140625" style="121"/>
    <col min="4861" max="4861" width="12" style="121" customWidth="1"/>
    <col min="4862" max="4862" width="16.42578125" style="121" bestFit="1" customWidth="1"/>
    <col min="4863" max="4863" width="41.28515625" style="121" customWidth="1"/>
    <col min="4864" max="4879" width="20.7109375" style="121" customWidth="1"/>
    <col min="4880" max="5116" width="9.140625" style="121"/>
    <col min="5117" max="5117" width="12" style="121" customWidth="1"/>
    <col min="5118" max="5118" width="16.42578125" style="121" bestFit="1" customWidth="1"/>
    <col min="5119" max="5119" width="41.28515625" style="121" customWidth="1"/>
    <col min="5120" max="5135" width="20.7109375" style="121" customWidth="1"/>
    <col min="5136" max="5372" width="9.140625" style="121"/>
    <col min="5373" max="5373" width="12" style="121" customWidth="1"/>
    <col min="5374" max="5374" width="16.42578125" style="121" bestFit="1" customWidth="1"/>
    <col min="5375" max="5375" width="41.28515625" style="121" customWidth="1"/>
    <col min="5376" max="5391" width="20.7109375" style="121" customWidth="1"/>
    <col min="5392" max="5628" width="9.140625" style="121"/>
    <col min="5629" max="5629" width="12" style="121" customWidth="1"/>
    <col min="5630" max="5630" width="16.42578125" style="121" bestFit="1" customWidth="1"/>
    <col min="5631" max="5631" width="41.28515625" style="121" customWidth="1"/>
    <col min="5632" max="5647" width="20.7109375" style="121" customWidth="1"/>
    <col min="5648" max="5884" width="9.140625" style="121"/>
    <col min="5885" max="5885" width="12" style="121" customWidth="1"/>
    <col min="5886" max="5886" width="16.42578125" style="121" bestFit="1" customWidth="1"/>
    <col min="5887" max="5887" width="41.28515625" style="121" customWidth="1"/>
    <col min="5888" max="5903" width="20.7109375" style="121" customWidth="1"/>
    <col min="5904" max="6140" width="9.140625" style="121"/>
    <col min="6141" max="6141" width="12" style="121" customWidth="1"/>
    <col min="6142" max="6142" width="16.42578125" style="121" bestFit="1" customWidth="1"/>
    <col min="6143" max="6143" width="41.28515625" style="121" customWidth="1"/>
    <col min="6144" max="6159" width="20.7109375" style="121" customWidth="1"/>
    <col min="6160" max="6396" width="9.140625" style="121"/>
    <col min="6397" max="6397" width="12" style="121" customWidth="1"/>
    <col min="6398" max="6398" width="16.42578125" style="121" bestFit="1" customWidth="1"/>
    <col min="6399" max="6399" width="41.28515625" style="121" customWidth="1"/>
    <col min="6400" max="6415" width="20.7109375" style="121" customWidth="1"/>
    <col min="6416" max="6652" width="9.140625" style="121"/>
    <col min="6653" max="6653" width="12" style="121" customWidth="1"/>
    <col min="6654" max="6654" width="16.42578125" style="121" bestFit="1" customWidth="1"/>
    <col min="6655" max="6655" width="41.28515625" style="121" customWidth="1"/>
    <col min="6656" max="6671" width="20.7109375" style="121" customWidth="1"/>
    <col min="6672" max="6908" width="9.140625" style="121"/>
    <col min="6909" max="6909" width="12" style="121" customWidth="1"/>
    <col min="6910" max="6910" width="16.42578125" style="121" bestFit="1" customWidth="1"/>
    <col min="6911" max="6911" width="41.28515625" style="121" customWidth="1"/>
    <col min="6912" max="6927" width="20.7109375" style="121" customWidth="1"/>
    <col min="6928" max="7164" width="9.140625" style="121"/>
    <col min="7165" max="7165" width="12" style="121" customWidth="1"/>
    <col min="7166" max="7166" width="16.42578125" style="121" bestFit="1" customWidth="1"/>
    <col min="7167" max="7167" width="41.28515625" style="121" customWidth="1"/>
    <col min="7168" max="7183" width="20.7109375" style="121" customWidth="1"/>
    <col min="7184" max="7420" width="9.140625" style="121"/>
    <col min="7421" max="7421" width="12" style="121" customWidth="1"/>
    <col min="7422" max="7422" width="16.42578125" style="121" bestFit="1" customWidth="1"/>
    <col min="7423" max="7423" width="41.28515625" style="121" customWidth="1"/>
    <col min="7424" max="7439" width="20.7109375" style="121" customWidth="1"/>
    <col min="7440" max="7676" width="9.140625" style="121"/>
    <col min="7677" max="7677" width="12" style="121" customWidth="1"/>
    <col min="7678" max="7678" width="16.42578125" style="121" bestFit="1" customWidth="1"/>
    <col min="7679" max="7679" width="41.28515625" style="121" customWidth="1"/>
    <col min="7680" max="7695" width="20.7109375" style="121" customWidth="1"/>
    <col min="7696" max="7932" width="9.140625" style="121"/>
    <col min="7933" max="7933" width="12" style="121" customWidth="1"/>
    <col min="7934" max="7934" width="16.42578125" style="121" bestFit="1" customWidth="1"/>
    <col min="7935" max="7935" width="41.28515625" style="121" customWidth="1"/>
    <col min="7936" max="7951" width="20.7109375" style="121" customWidth="1"/>
    <col min="7952" max="8188" width="9.140625" style="121"/>
    <col min="8189" max="8189" width="12" style="121" customWidth="1"/>
    <col min="8190" max="8190" width="16.42578125" style="121" bestFit="1" customWidth="1"/>
    <col min="8191" max="8191" width="41.28515625" style="121" customWidth="1"/>
    <col min="8192" max="8207" width="20.7109375" style="121" customWidth="1"/>
    <col min="8208" max="8444" width="9.140625" style="121"/>
    <col min="8445" max="8445" width="12" style="121" customWidth="1"/>
    <col min="8446" max="8446" width="16.42578125" style="121" bestFit="1" customWidth="1"/>
    <col min="8447" max="8447" width="41.28515625" style="121" customWidth="1"/>
    <col min="8448" max="8463" width="20.7109375" style="121" customWidth="1"/>
    <col min="8464" max="8700" width="9.140625" style="121"/>
    <col min="8701" max="8701" width="12" style="121" customWidth="1"/>
    <col min="8702" max="8702" width="16.42578125" style="121" bestFit="1" customWidth="1"/>
    <col min="8703" max="8703" width="41.28515625" style="121" customWidth="1"/>
    <col min="8704" max="8719" width="20.7109375" style="121" customWidth="1"/>
    <col min="8720" max="8956" width="9.140625" style="121"/>
    <col min="8957" max="8957" width="12" style="121" customWidth="1"/>
    <col min="8958" max="8958" width="16.42578125" style="121" bestFit="1" customWidth="1"/>
    <col min="8959" max="8959" width="41.28515625" style="121" customWidth="1"/>
    <col min="8960" max="8975" width="20.7109375" style="121" customWidth="1"/>
    <col min="8976" max="9212" width="9.140625" style="121"/>
    <col min="9213" max="9213" width="12" style="121" customWidth="1"/>
    <col min="9214" max="9214" width="16.42578125" style="121" bestFit="1" customWidth="1"/>
    <col min="9215" max="9215" width="41.28515625" style="121" customWidth="1"/>
    <col min="9216" max="9231" width="20.7109375" style="121" customWidth="1"/>
    <col min="9232" max="9468" width="9.140625" style="121"/>
    <col min="9469" max="9469" width="12" style="121" customWidth="1"/>
    <col min="9470" max="9470" width="16.42578125" style="121" bestFit="1" customWidth="1"/>
    <col min="9471" max="9471" width="41.28515625" style="121" customWidth="1"/>
    <col min="9472" max="9487" width="20.7109375" style="121" customWidth="1"/>
    <col min="9488" max="9724" width="9.140625" style="121"/>
    <col min="9725" max="9725" width="12" style="121" customWidth="1"/>
    <col min="9726" max="9726" width="16.42578125" style="121" bestFit="1" customWidth="1"/>
    <col min="9727" max="9727" width="41.28515625" style="121" customWidth="1"/>
    <col min="9728" max="9743" width="20.7109375" style="121" customWidth="1"/>
    <col min="9744" max="9980" width="9.140625" style="121"/>
    <col min="9981" max="9981" width="12" style="121" customWidth="1"/>
    <col min="9982" max="9982" width="16.42578125" style="121" bestFit="1" customWidth="1"/>
    <col min="9983" max="9983" width="41.28515625" style="121" customWidth="1"/>
    <col min="9984" max="9999" width="20.7109375" style="121" customWidth="1"/>
    <col min="10000" max="10236" width="9.140625" style="121"/>
    <col min="10237" max="10237" width="12" style="121" customWidth="1"/>
    <col min="10238" max="10238" width="16.42578125" style="121" bestFit="1" customWidth="1"/>
    <col min="10239" max="10239" width="41.28515625" style="121" customWidth="1"/>
    <col min="10240" max="10255" width="20.7109375" style="121" customWidth="1"/>
    <col min="10256" max="10492" width="9.140625" style="121"/>
    <col min="10493" max="10493" width="12" style="121" customWidth="1"/>
    <col min="10494" max="10494" width="16.42578125" style="121" bestFit="1" customWidth="1"/>
    <col min="10495" max="10495" width="41.28515625" style="121" customWidth="1"/>
    <col min="10496" max="10511" width="20.7109375" style="121" customWidth="1"/>
    <col min="10512" max="10748" width="9.140625" style="121"/>
    <col min="10749" max="10749" width="12" style="121" customWidth="1"/>
    <col min="10750" max="10750" width="16.42578125" style="121" bestFit="1" customWidth="1"/>
    <col min="10751" max="10751" width="41.28515625" style="121" customWidth="1"/>
    <col min="10752" max="10767" width="20.7109375" style="121" customWidth="1"/>
    <col min="10768" max="11004" width="9.140625" style="121"/>
    <col min="11005" max="11005" width="12" style="121" customWidth="1"/>
    <col min="11006" max="11006" width="16.42578125" style="121" bestFit="1" customWidth="1"/>
    <col min="11007" max="11007" width="41.28515625" style="121" customWidth="1"/>
    <col min="11008" max="11023" width="20.7109375" style="121" customWidth="1"/>
    <col min="11024" max="11260" width="9.140625" style="121"/>
    <col min="11261" max="11261" width="12" style="121" customWidth="1"/>
    <col min="11262" max="11262" width="16.42578125" style="121" bestFit="1" customWidth="1"/>
    <col min="11263" max="11263" width="41.28515625" style="121" customWidth="1"/>
    <col min="11264" max="11279" width="20.7109375" style="121" customWidth="1"/>
    <col min="11280" max="11516" width="9.140625" style="121"/>
    <col min="11517" max="11517" width="12" style="121" customWidth="1"/>
    <col min="11518" max="11518" width="16.42578125" style="121" bestFit="1" customWidth="1"/>
    <col min="11519" max="11519" width="41.28515625" style="121" customWidth="1"/>
    <col min="11520" max="11535" width="20.7109375" style="121" customWidth="1"/>
    <col min="11536" max="11772" width="9.140625" style="121"/>
    <col min="11773" max="11773" width="12" style="121" customWidth="1"/>
    <col min="11774" max="11774" width="16.42578125" style="121" bestFit="1" customWidth="1"/>
    <col min="11775" max="11775" width="41.28515625" style="121" customWidth="1"/>
    <col min="11776" max="11791" width="20.7109375" style="121" customWidth="1"/>
    <col min="11792" max="12028" width="9.140625" style="121"/>
    <col min="12029" max="12029" width="12" style="121" customWidth="1"/>
    <col min="12030" max="12030" width="16.42578125" style="121" bestFit="1" customWidth="1"/>
    <col min="12031" max="12031" width="41.28515625" style="121" customWidth="1"/>
    <col min="12032" max="12047" width="20.7109375" style="121" customWidth="1"/>
    <col min="12048" max="12284" width="9.140625" style="121"/>
    <col min="12285" max="12285" width="12" style="121" customWidth="1"/>
    <col min="12286" max="12286" width="16.42578125" style="121" bestFit="1" customWidth="1"/>
    <col min="12287" max="12287" width="41.28515625" style="121" customWidth="1"/>
    <col min="12288" max="12303" width="20.7109375" style="121" customWidth="1"/>
    <col min="12304" max="12540" width="9.140625" style="121"/>
    <col min="12541" max="12541" width="12" style="121" customWidth="1"/>
    <col min="12542" max="12542" width="16.42578125" style="121" bestFit="1" customWidth="1"/>
    <col min="12543" max="12543" width="41.28515625" style="121" customWidth="1"/>
    <col min="12544" max="12559" width="20.7109375" style="121" customWidth="1"/>
    <col min="12560" max="12796" width="9.140625" style="121"/>
    <col min="12797" max="12797" width="12" style="121" customWidth="1"/>
    <col min="12798" max="12798" width="16.42578125" style="121" bestFit="1" customWidth="1"/>
    <col min="12799" max="12799" width="41.28515625" style="121" customWidth="1"/>
    <col min="12800" max="12815" width="20.7109375" style="121" customWidth="1"/>
    <col min="12816" max="13052" width="9.140625" style="121"/>
    <col min="13053" max="13053" width="12" style="121" customWidth="1"/>
    <col min="13054" max="13054" width="16.42578125" style="121" bestFit="1" customWidth="1"/>
    <col min="13055" max="13055" width="41.28515625" style="121" customWidth="1"/>
    <col min="13056" max="13071" width="20.7109375" style="121" customWidth="1"/>
    <col min="13072" max="13308" width="9.140625" style="121"/>
    <col min="13309" max="13309" width="12" style="121" customWidth="1"/>
    <col min="13310" max="13310" width="16.42578125" style="121" bestFit="1" customWidth="1"/>
    <col min="13311" max="13311" width="41.28515625" style="121" customWidth="1"/>
    <col min="13312" max="13327" width="20.7109375" style="121" customWidth="1"/>
    <col min="13328" max="13564" width="9.140625" style="121"/>
    <col min="13565" max="13565" width="12" style="121" customWidth="1"/>
    <col min="13566" max="13566" width="16.42578125" style="121" bestFit="1" customWidth="1"/>
    <col min="13567" max="13567" width="41.28515625" style="121" customWidth="1"/>
    <col min="13568" max="13583" width="20.7109375" style="121" customWidth="1"/>
    <col min="13584" max="13820" width="9.140625" style="121"/>
    <col min="13821" max="13821" width="12" style="121" customWidth="1"/>
    <col min="13822" max="13822" width="16.42578125" style="121" bestFit="1" customWidth="1"/>
    <col min="13823" max="13823" width="41.28515625" style="121" customWidth="1"/>
    <col min="13824" max="13839" width="20.7109375" style="121" customWidth="1"/>
    <col min="13840" max="14076" width="9.140625" style="121"/>
    <col min="14077" max="14077" width="12" style="121" customWidth="1"/>
    <col min="14078" max="14078" width="16.42578125" style="121" bestFit="1" customWidth="1"/>
    <col min="14079" max="14079" width="41.28515625" style="121" customWidth="1"/>
    <col min="14080" max="14095" width="20.7109375" style="121" customWidth="1"/>
    <col min="14096" max="14332" width="9.140625" style="121"/>
    <col min="14333" max="14333" width="12" style="121" customWidth="1"/>
    <col min="14334" max="14334" width="16.42578125" style="121" bestFit="1" customWidth="1"/>
    <col min="14335" max="14335" width="41.28515625" style="121" customWidth="1"/>
    <col min="14336" max="14351" width="20.7109375" style="121" customWidth="1"/>
    <col min="14352" max="14588" width="9.140625" style="121"/>
    <col min="14589" max="14589" width="12" style="121" customWidth="1"/>
    <col min="14590" max="14590" width="16.42578125" style="121" bestFit="1" customWidth="1"/>
    <col min="14591" max="14591" width="41.28515625" style="121" customWidth="1"/>
    <col min="14592" max="14607" width="20.7109375" style="121" customWidth="1"/>
    <col min="14608" max="14844" width="9.140625" style="121"/>
    <col min="14845" max="14845" width="12" style="121" customWidth="1"/>
    <col min="14846" max="14846" width="16.42578125" style="121" bestFit="1" customWidth="1"/>
    <col min="14847" max="14847" width="41.28515625" style="121" customWidth="1"/>
    <col min="14848" max="14863" width="20.7109375" style="121" customWidth="1"/>
    <col min="14864" max="15100" width="9.140625" style="121"/>
    <col min="15101" max="15101" width="12" style="121" customWidth="1"/>
    <col min="15102" max="15102" width="16.42578125" style="121" bestFit="1" customWidth="1"/>
    <col min="15103" max="15103" width="41.28515625" style="121" customWidth="1"/>
    <col min="15104" max="15119" width="20.7109375" style="121" customWidth="1"/>
    <col min="15120" max="15356" width="9.140625" style="121"/>
    <col min="15357" max="15357" width="12" style="121" customWidth="1"/>
    <col min="15358" max="15358" width="16.42578125" style="121" bestFit="1" customWidth="1"/>
    <col min="15359" max="15359" width="41.28515625" style="121" customWidth="1"/>
    <col min="15360" max="15375" width="20.7109375" style="121" customWidth="1"/>
    <col min="15376" max="15612" width="9.140625" style="121"/>
    <col min="15613" max="15613" width="12" style="121" customWidth="1"/>
    <col min="15614" max="15614" width="16.42578125" style="121" bestFit="1" customWidth="1"/>
    <col min="15615" max="15615" width="41.28515625" style="121" customWidth="1"/>
    <col min="15616" max="15631" width="20.7109375" style="121" customWidth="1"/>
    <col min="15632" max="15868" width="9.140625" style="121"/>
    <col min="15869" max="15869" width="12" style="121" customWidth="1"/>
    <col min="15870" max="15870" width="16.42578125" style="121" bestFit="1" customWidth="1"/>
    <col min="15871" max="15871" width="41.28515625" style="121" customWidth="1"/>
    <col min="15872" max="15887" width="20.7109375" style="121" customWidth="1"/>
    <col min="15888" max="16124" width="9.140625" style="121"/>
    <col min="16125" max="16125" width="12" style="121" customWidth="1"/>
    <col min="16126" max="16126" width="16.42578125" style="121" bestFit="1" customWidth="1"/>
    <col min="16127" max="16127" width="41.28515625" style="121" customWidth="1"/>
    <col min="16128" max="16143" width="20.7109375" style="121" customWidth="1"/>
    <col min="16144" max="16384" width="9.140625" style="121"/>
  </cols>
  <sheetData>
    <row r="1" spans="2:15" ht="20.25">
      <c r="B1" s="83" t="str">
        <f>Cover!C22</f>
        <v>United Energy Distribution Pty Limited</v>
      </c>
      <c r="C1" s="84"/>
      <c r="D1" s="607"/>
      <c r="E1" s="607"/>
      <c r="F1" s="607"/>
      <c r="G1" s="607"/>
      <c r="H1" s="607"/>
      <c r="I1" s="607"/>
      <c r="J1" s="607"/>
      <c r="K1" s="607"/>
      <c r="L1" s="607"/>
      <c r="M1" s="607"/>
      <c r="N1" s="607"/>
    </row>
    <row r="2" spans="2:15" ht="20.25">
      <c r="B2" s="1106" t="s">
        <v>352</v>
      </c>
      <c r="C2" s="1106"/>
      <c r="E2" s="607"/>
      <c r="F2" s="607"/>
      <c r="G2" s="607"/>
      <c r="H2" s="607"/>
    </row>
    <row r="3" spans="2:15" ht="20.25">
      <c r="B3" s="85" t="str">
        <f>Cover!C26</f>
        <v>CY 2013</v>
      </c>
      <c r="C3"/>
      <c r="E3" s="607"/>
      <c r="F3" s="607"/>
      <c r="G3" s="607"/>
      <c r="H3" s="607"/>
    </row>
    <row r="4" spans="2:15" ht="20.25">
      <c r="B4" s="119"/>
      <c r="E4" s="607"/>
      <c r="F4" s="607"/>
      <c r="G4" s="607"/>
      <c r="H4" s="607"/>
    </row>
    <row r="5" spans="2:15" ht="15.75" customHeight="1">
      <c r="B5" s="609" t="s">
        <v>214</v>
      </c>
      <c r="C5" s="610"/>
      <c r="D5" s="611"/>
      <c r="E5" s="611"/>
      <c r="F5" s="611"/>
      <c r="G5" s="611"/>
      <c r="H5" s="611"/>
      <c r="I5" s="611"/>
      <c r="J5" s="611"/>
      <c r="K5" s="611"/>
      <c r="L5" s="611"/>
      <c r="M5" s="611"/>
      <c r="N5" s="611"/>
      <c r="O5" s="611"/>
    </row>
    <row r="6" spans="2:15" ht="15" customHeight="1">
      <c r="B6" s="1172" t="s">
        <v>353</v>
      </c>
      <c r="C6" s="1173"/>
      <c r="D6" s="1173"/>
      <c r="E6" s="1173"/>
      <c r="F6" s="1173"/>
      <c r="G6" s="1173"/>
      <c r="H6" s="1173"/>
      <c r="I6" s="1173"/>
      <c r="J6" s="1173"/>
      <c r="K6" s="1173"/>
      <c r="L6" s="1173"/>
      <c r="M6" s="1173"/>
      <c r="N6" s="1173"/>
      <c r="O6" s="1174"/>
    </row>
    <row r="7" spans="2:15" ht="15.75" customHeight="1">
      <c r="B7" s="1175"/>
      <c r="C7" s="1176"/>
      <c r="D7" s="1176"/>
      <c r="E7" s="1176"/>
      <c r="F7" s="1176"/>
      <c r="G7" s="1176"/>
      <c r="H7" s="1176"/>
      <c r="I7" s="1176"/>
      <c r="J7" s="1176"/>
      <c r="K7" s="1176"/>
      <c r="L7" s="1176"/>
      <c r="M7" s="1176"/>
      <c r="N7" s="1176"/>
      <c r="O7" s="1177"/>
    </row>
    <row r="8" spans="2:15" ht="20.25">
      <c r="B8" s="119"/>
    </row>
    <row r="9" spans="2:15" s="1036" customFormat="1" ht="60" customHeight="1">
      <c r="B9" s="1026" t="s">
        <v>57</v>
      </c>
      <c r="C9" s="688" t="s">
        <v>58</v>
      </c>
      <c r="D9" s="918" t="s">
        <v>59</v>
      </c>
      <c r="E9" s="918" t="s">
        <v>60</v>
      </c>
      <c r="F9" s="809" t="s">
        <v>101</v>
      </c>
      <c r="G9" s="919" t="s">
        <v>62</v>
      </c>
      <c r="H9" s="809" t="s">
        <v>63</v>
      </c>
      <c r="I9" s="1107" t="s">
        <v>102</v>
      </c>
      <c r="J9" s="1108"/>
      <c r="K9" s="1109" t="s">
        <v>65</v>
      </c>
      <c r="L9" s="1110"/>
      <c r="M9" s="809" t="s">
        <v>66</v>
      </c>
      <c r="N9" s="1015" t="s">
        <v>67</v>
      </c>
      <c r="O9" s="809" t="s">
        <v>68</v>
      </c>
    </row>
    <row r="10" spans="2:15" s="1036" customFormat="1" ht="30" customHeight="1">
      <c r="B10" s="1026"/>
      <c r="C10" s="688"/>
      <c r="D10" s="918"/>
      <c r="E10" s="918"/>
      <c r="F10" s="809"/>
      <c r="G10" s="412"/>
      <c r="H10" s="809"/>
      <c r="I10" s="809" t="s">
        <v>69</v>
      </c>
      <c r="J10" s="688" t="s">
        <v>103</v>
      </c>
      <c r="K10" s="920" t="s">
        <v>71</v>
      </c>
      <c r="L10" s="809" t="s">
        <v>72</v>
      </c>
      <c r="M10" s="809"/>
      <c r="N10" s="809"/>
      <c r="O10" s="809"/>
    </row>
    <row r="11" spans="2:15" s="1036" customFormat="1">
      <c r="B11" s="98"/>
      <c r="C11" s="689"/>
      <c r="D11" s="1027" t="s">
        <v>73</v>
      </c>
      <c r="E11" s="1027" t="s">
        <v>73</v>
      </c>
      <c r="F11" s="1027" t="s">
        <v>73</v>
      </c>
      <c r="G11" s="1037" t="s">
        <v>73</v>
      </c>
      <c r="H11" s="1027" t="s">
        <v>73</v>
      </c>
      <c r="I11" s="1027" t="s">
        <v>73</v>
      </c>
      <c r="J11" s="1027" t="s">
        <v>73</v>
      </c>
      <c r="K11" s="1027" t="s">
        <v>73</v>
      </c>
      <c r="L11" s="1027" t="s">
        <v>73</v>
      </c>
      <c r="M11" s="1027" t="s">
        <v>73</v>
      </c>
      <c r="N11" s="1027" t="s">
        <v>73</v>
      </c>
      <c r="O11" s="1027" t="s">
        <v>73</v>
      </c>
    </row>
    <row r="12" spans="2:15">
      <c r="B12" s="612"/>
      <c r="C12" s="613" t="s">
        <v>354</v>
      </c>
      <c r="D12" s="227">
        <v>0</v>
      </c>
      <c r="E12" s="227">
        <v>0</v>
      </c>
      <c r="F12" s="227">
        <v>5123.3232334264776</v>
      </c>
      <c r="G12" s="227">
        <v>5123.3232334264776</v>
      </c>
      <c r="H12" s="227">
        <v>0</v>
      </c>
      <c r="I12" s="227">
        <v>0</v>
      </c>
      <c r="J12" s="227">
        <v>0</v>
      </c>
      <c r="K12" s="227">
        <v>0</v>
      </c>
      <c r="L12" s="227">
        <v>0</v>
      </c>
      <c r="M12" s="227">
        <v>0</v>
      </c>
      <c r="N12" s="227">
        <v>0</v>
      </c>
      <c r="O12" s="227">
        <v>4823.8568659425555</v>
      </c>
    </row>
    <row r="13" spans="2:15" ht="12.75" customHeight="1">
      <c r="B13" s="612"/>
      <c r="C13" s="613" t="s">
        <v>355</v>
      </c>
      <c r="D13" s="227">
        <v>0</v>
      </c>
      <c r="E13" s="227">
        <v>0</v>
      </c>
      <c r="F13" s="227">
        <v>26737.481230081485</v>
      </c>
      <c r="G13" s="227">
        <v>23114.68169088379</v>
      </c>
      <c r="H13" s="227">
        <v>0</v>
      </c>
      <c r="I13" s="227">
        <v>0</v>
      </c>
      <c r="J13" s="227">
        <v>0</v>
      </c>
      <c r="K13" s="227">
        <v>2134.431058252118</v>
      </c>
      <c r="L13" s="227">
        <v>1488.3684809455769</v>
      </c>
      <c r="M13" s="227">
        <v>0</v>
      </c>
      <c r="N13" s="227">
        <v>0</v>
      </c>
      <c r="O13" s="227">
        <v>25207.703811457279</v>
      </c>
    </row>
    <row r="14" spans="2:15">
      <c r="B14" s="612"/>
      <c r="C14" s="613" t="s">
        <v>356</v>
      </c>
      <c r="D14" s="227">
        <v>0</v>
      </c>
      <c r="E14" s="227">
        <v>0</v>
      </c>
      <c r="F14" s="227">
        <v>12467.93553658818</v>
      </c>
      <c r="G14" s="227">
        <v>12467.93553658818</v>
      </c>
      <c r="H14" s="227">
        <v>0</v>
      </c>
      <c r="I14" s="227">
        <v>0</v>
      </c>
      <c r="J14" s="227">
        <v>0</v>
      </c>
      <c r="K14" s="227">
        <v>0</v>
      </c>
      <c r="L14" s="227">
        <v>0</v>
      </c>
      <c r="M14" s="227">
        <v>0</v>
      </c>
      <c r="N14" s="227">
        <v>0</v>
      </c>
      <c r="O14" s="227">
        <v>14857.575641766416</v>
      </c>
    </row>
    <row r="15" spans="2:15">
      <c r="B15" s="612"/>
      <c r="C15" s="614" t="s">
        <v>357</v>
      </c>
      <c r="D15" s="227">
        <v>0</v>
      </c>
      <c r="E15" s="227">
        <v>0</v>
      </c>
      <c r="F15" s="227">
        <v>6722.7265905994618</v>
      </c>
      <c r="G15" s="227">
        <v>6722.7265905994618</v>
      </c>
      <c r="H15" s="227">
        <v>0</v>
      </c>
      <c r="I15" s="227">
        <v>0</v>
      </c>
      <c r="J15" s="227">
        <v>0</v>
      </c>
      <c r="K15" s="227">
        <v>0</v>
      </c>
      <c r="L15" s="227">
        <v>0</v>
      </c>
      <c r="M15" s="227">
        <v>0</v>
      </c>
      <c r="N15" s="227">
        <v>0</v>
      </c>
      <c r="O15" s="227">
        <v>9499.4701846445514</v>
      </c>
    </row>
    <row r="16" spans="2:15">
      <c r="B16" s="612"/>
      <c r="C16" s="614" t="s">
        <v>358</v>
      </c>
      <c r="D16" s="227">
        <v>0</v>
      </c>
      <c r="E16" s="227">
        <v>0</v>
      </c>
      <c r="F16" s="227">
        <v>1110.4733222203688</v>
      </c>
      <c r="G16" s="227">
        <v>1110.4733222203688</v>
      </c>
      <c r="H16" s="227">
        <v>0</v>
      </c>
      <c r="I16" s="227">
        <v>0</v>
      </c>
      <c r="J16" s="227">
        <v>0</v>
      </c>
      <c r="K16" s="227">
        <v>0</v>
      </c>
      <c r="L16" s="227">
        <v>0</v>
      </c>
      <c r="M16" s="227">
        <v>0</v>
      </c>
      <c r="N16" s="227">
        <v>0</v>
      </c>
      <c r="O16" s="227">
        <v>747.19825284048852</v>
      </c>
    </row>
    <row r="17" spans="2:15">
      <c r="B17" s="612"/>
      <c r="C17" s="614" t="s">
        <v>63</v>
      </c>
      <c r="D17" s="227">
        <v>0</v>
      </c>
      <c r="E17" s="227">
        <v>0</v>
      </c>
      <c r="F17" s="227">
        <v>0</v>
      </c>
      <c r="G17" s="227">
        <v>0</v>
      </c>
      <c r="H17" s="227">
        <v>0</v>
      </c>
      <c r="I17" s="227">
        <v>0</v>
      </c>
      <c r="J17" s="227">
        <v>0</v>
      </c>
      <c r="K17" s="227">
        <v>0</v>
      </c>
      <c r="L17" s="227">
        <v>0</v>
      </c>
      <c r="M17" s="227">
        <v>0</v>
      </c>
      <c r="N17" s="227">
        <v>0</v>
      </c>
      <c r="O17" s="227">
        <v>0</v>
      </c>
    </row>
    <row r="18" spans="2:15">
      <c r="B18" s="612"/>
      <c r="C18" s="613" t="s">
        <v>102</v>
      </c>
      <c r="D18" s="227">
        <v>0</v>
      </c>
      <c r="E18" s="227">
        <v>0</v>
      </c>
      <c r="F18" s="227">
        <v>1812.7696510215242</v>
      </c>
      <c r="G18" s="227">
        <v>0</v>
      </c>
      <c r="H18" s="227">
        <v>0</v>
      </c>
      <c r="I18" s="227">
        <v>106.9003516755966</v>
      </c>
      <c r="J18" s="227">
        <v>1705.8692993459276</v>
      </c>
      <c r="K18" s="227">
        <v>0</v>
      </c>
      <c r="L18" s="227">
        <v>0</v>
      </c>
      <c r="M18" s="227">
        <v>0</v>
      </c>
      <c r="N18" s="227">
        <v>0</v>
      </c>
      <c r="O18" s="227">
        <v>0</v>
      </c>
    </row>
    <row r="19" spans="2:15">
      <c r="B19" s="612"/>
      <c r="C19" s="615" t="s">
        <v>199</v>
      </c>
      <c r="D19" s="227">
        <v>0</v>
      </c>
      <c r="E19" s="227">
        <v>0</v>
      </c>
      <c r="F19" s="227">
        <v>0</v>
      </c>
      <c r="G19" s="227">
        <v>0</v>
      </c>
      <c r="H19" s="227">
        <v>0</v>
      </c>
      <c r="I19" s="227">
        <v>0</v>
      </c>
      <c r="J19" s="227">
        <v>0</v>
      </c>
      <c r="K19" s="227">
        <v>0</v>
      </c>
      <c r="L19" s="227">
        <v>0</v>
      </c>
      <c r="M19" s="227">
        <v>0</v>
      </c>
      <c r="N19" s="227">
        <v>0</v>
      </c>
      <c r="O19" s="227">
        <v>0</v>
      </c>
    </row>
    <row r="20" spans="2:15">
      <c r="B20" s="612"/>
      <c r="C20" s="615" t="s">
        <v>200</v>
      </c>
      <c r="D20" s="227">
        <v>0</v>
      </c>
      <c r="E20" s="227">
        <v>0</v>
      </c>
      <c r="F20" s="227">
        <v>0</v>
      </c>
      <c r="G20" s="227">
        <v>0</v>
      </c>
      <c r="H20" s="227">
        <v>0</v>
      </c>
      <c r="I20" s="227">
        <v>0</v>
      </c>
      <c r="J20" s="227">
        <v>0</v>
      </c>
      <c r="K20" s="227">
        <v>0</v>
      </c>
      <c r="L20" s="227">
        <v>0</v>
      </c>
      <c r="M20" s="227">
        <v>0</v>
      </c>
      <c r="N20" s="227">
        <v>0</v>
      </c>
      <c r="O20" s="227">
        <v>0</v>
      </c>
    </row>
    <row r="21" spans="2:15">
      <c r="B21" s="612"/>
      <c r="C21" s="290" t="s">
        <v>201</v>
      </c>
      <c r="D21" s="616">
        <v>0</v>
      </c>
      <c r="E21" s="616">
        <v>0</v>
      </c>
      <c r="F21" s="616">
        <v>53974.709563937504</v>
      </c>
      <c r="G21" s="616">
        <v>48539.140373718285</v>
      </c>
      <c r="H21" s="616">
        <v>0</v>
      </c>
      <c r="I21" s="616">
        <v>106.9003516755966</v>
      </c>
      <c r="J21" s="616">
        <v>1705.8692993459276</v>
      </c>
      <c r="K21" s="616">
        <v>2134.431058252118</v>
      </c>
      <c r="L21" s="616">
        <v>1488.3684809455769</v>
      </c>
      <c r="M21" s="616">
        <v>0</v>
      </c>
      <c r="N21" s="616">
        <v>0</v>
      </c>
      <c r="O21" s="616">
        <v>55135.804756651298</v>
      </c>
    </row>
    <row r="22" spans="2:15">
      <c r="B22" s="612"/>
      <c r="C22" s="286" t="s">
        <v>202</v>
      </c>
      <c r="D22" s="227">
        <v>0</v>
      </c>
      <c r="E22" s="227">
        <v>0</v>
      </c>
      <c r="F22" s="227">
        <v>0</v>
      </c>
      <c r="G22" s="227">
        <v>0</v>
      </c>
      <c r="H22" s="227">
        <v>0</v>
      </c>
      <c r="I22" s="227">
        <v>0</v>
      </c>
      <c r="J22" s="227">
        <v>0</v>
      </c>
      <c r="K22" s="227">
        <v>0</v>
      </c>
      <c r="L22" s="227">
        <v>0</v>
      </c>
      <c r="M22" s="227">
        <v>0</v>
      </c>
      <c r="N22" s="227">
        <v>0</v>
      </c>
      <c r="O22" s="227">
        <v>0</v>
      </c>
    </row>
    <row r="23" spans="2:15">
      <c r="B23" s="612"/>
      <c r="C23" s="290" t="s">
        <v>203</v>
      </c>
      <c r="D23" s="616">
        <v>0</v>
      </c>
      <c r="E23" s="616">
        <v>0</v>
      </c>
      <c r="F23" s="616">
        <v>53974.709563937504</v>
      </c>
      <c r="G23" s="616">
        <v>48539.140373718285</v>
      </c>
      <c r="H23" s="616">
        <v>0</v>
      </c>
      <c r="I23" s="616">
        <v>106.9003516755966</v>
      </c>
      <c r="J23" s="616">
        <v>1705.8692993459276</v>
      </c>
      <c r="K23" s="616">
        <v>2134.431058252118</v>
      </c>
      <c r="L23" s="616">
        <v>1488.3684809455769</v>
      </c>
      <c r="M23" s="616">
        <v>0</v>
      </c>
      <c r="N23" s="616">
        <v>0</v>
      </c>
      <c r="O23" s="616">
        <v>55135.804756651298</v>
      </c>
    </row>
    <row r="24" spans="2:15">
      <c r="D24" s="617"/>
      <c r="E24" s="617"/>
      <c r="F24" s="617"/>
      <c r="G24" s="617"/>
      <c r="H24" s="617"/>
      <c r="I24" s="617"/>
      <c r="J24" s="617"/>
      <c r="K24" s="617"/>
      <c r="L24" s="617"/>
      <c r="M24" s="617"/>
      <c r="N24" s="617"/>
      <c r="O24" s="617"/>
    </row>
    <row r="25" spans="2:15">
      <c r="D25" s="617"/>
      <c r="E25" s="617"/>
      <c r="F25" s="617"/>
      <c r="G25" s="617"/>
      <c r="H25" s="617"/>
      <c r="I25" s="617"/>
      <c r="J25" s="617"/>
      <c r="K25" s="617"/>
      <c r="L25" s="617"/>
      <c r="M25" s="617"/>
      <c r="N25" s="617"/>
      <c r="O25" s="617"/>
    </row>
    <row r="26" spans="2:15">
      <c r="B26" s="121" t="s">
        <v>359</v>
      </c>
      <c r="D26" s="617"/>
      <c r="E26" s="617"/>
      <c r="F26" s="617"/>
      <c r="G26" s="617" t="s">
        <v>801</v>
      </c>
      <c r="H26" s="617"/>
      <c r="I26" s="617"/>
      <c r="J26" s="617"/>
      <c r="K26" s="617"/>
      <c r="L26" s="617"/>
      <c r="M26" s="617"/>
      <c r="N26" s="617"/>
      <c r="O26" s="617"/>
    </row>
    <row r="27" spans="2:15">
      <c r="D27" s="617"/>
      <c r="E27" s="617"/>
      <c r="F27" s="617"/>
      <c r="G27" s="617"/>
      <c r="H27" s="617"/>
      <c r="I27" s="617"/>
      <c r="J27" s="617"/>
      <c r="K27" s="617"/>
      <c r="L27" s="617"/>
      <c r="M27" s="617"/>
      <c r="N27" s="617"/>
      <c r="O27" s="617"/>
    </row>
    <row r="28" spans="2:15" s="1042" customFormat="1" ht="51">
      <c r="B28" s="1038" t="s">
        <v>57</v>
      </c>
      <c r="C28" s="618" t="s">
        <v>58</v>
      </c>
      <c r="D28" s="1039" t="s">
        <v>360</v>
      </c>
      <c r="E28" s="1039" t="s">
        <v>60</v>
      </c>
      <c r="F28" s="1039" t="s">
        <v>101</v>
      </c>
      <c r="G28" s="1039" t="s">
        <v>361</v>
      </c>
      <c r="H28" s="1040"/>
      <c r="I28" s="1041"/>
      <c r="J28" s="1040"/>
      <c r="K28" s="1040"/>
      <c r="L28" s="1040"/>
      <c r="M28" s="1040"/>
      <c r="N28" s="1040"/>
      <c r="O28" s="1040"/>
    </row>
    <row r="29" spans="2:15" s="1042" customFormat="1">
      <c r="B29" s="1038"/>
      <c r="C29" s="618"/>
      <c r="D29" s="1039"/>
      <c r="E29" s="164"/>
      <c r="F29" s="1039"/>
      <c r="G29" s="1039"/>
      <c r="H29" s="1040"/>
      <c r="I29" s="1040"/>
      <c r="J29" s="1040"/>
      <c r="K29" s="1040"/>
      <c r="L29" s="1040"/>
      <c r="M29" s="1040"/>
      <c r="N29" s="1040"/>
      <c r="O29" s="1040"/>
    </row>
    <row r="30" spans="2:15" ht="12.75" customHeight="1">
      <c r="B30" s="620"/>
      <c r="C30" s="620" t="str">
        <f>'[99]11a. Maintenance A'!C30</f>
        <v>Condition based ME - Refurbishment</v>
      </c>
      <c r="D30" s="620" t="s">
        <v>362</v>
      </c>
      <c r="E30" s="620" t="s">
        <v>362</v>
      </c>
      <c r="F30" s="620" t="s">
        <v>362</v>
      </c>
      <c r="G30" s="620">
        <v>361939.07565044943</v>
      </c>
      <c r="J30" s="617"/>
      <c r="K30" s="617"/>
      <c r="L30" s="617"/>
      <c r="M30" s="617"/>
      <c r="N30" s="617"/>
      <c r="O30" s="121"/>
    </row>
    <row r="31" spans="2:15" ht="12.75" customHeight="1">
      <c r="B31" s="620"/>
      <c r="C31" s="620" t="str">
        <f>'[99]11a. Maintenance A'!C31</f>
        <v>Condition based MO - Pole Top &amp; Overhead Line Maintenance</v>
      </c>
      <c r="D31" s="620" t="s">
        <v>362</v>
      </c>
      <c r="E31" s="620" t="s">
        <v>362</v>
      </c>
      <c r="F31" s="620" t="s">
        <v>362</v>
      </c>
      <c r="G31" s="620">
        <v>2765782.5783142885</v>
      </c>
      <c r="J31" s="617"/>
      <c r="K31" s="617"/>
      <c r="L31" s="617"/>
      <c r="M31" s="617"/>
      <c r="N31" s="617"/>
      <c r="O31" s="121"/>
    </row>
    <row r="32" spans="2:15" ht="12.75" customHeight="1">
      <c r="B32" s="620"/>
      <c r="C32" s="620" t="str">
        <f>'[99]11a. Maintenance A'!C32</f>
        <v>Condition based MP - Zone Substation Property Maintenance</v>
      </c>
      <c r="D32" s="620" t="s">
        <v>362</v>
      </c>
      <c r="E32" s="620" t="s">
        <v>362</v>
      </c>
      <c r="F32" s="620" t="s">
        <v>362</v>
      </c>
      <c r="G32" s="620">
        <v>475406.65028666973</v>
      </c>
      <c r="J32" s="617"/>
      <c r="K32" s="617"/>
      <c r="L32" s="617"/>
      <c r="M32" s="617"/>
      <c r="N32" s="617"/>
      <c r="O32" s="121"/>
    </row>
    <row r="33" spans="2:15" ht="12.75" customHeight="1">
      <c r="B33" s="620"/>
      <c r="C33" s="620" t="str">
        <f>'[99]11a. Maintenance A'!C33</f>
        <v>Condition based MU - Network Underground Cable Maintenance</v>
      </c>
      <c r="D33" s="620" t="s">
        <v>362</v>
      </c>
      <c r="E33" s="620" t="s">
        <v>362</v>
      </c>
      <c r="F33" s="620" t="s">
        <v>362</v>
      </c>
      <c r="G33" s="620">
        <v>1609225.575869723</v>
      </c>
      <c r="J33" s="617"/>
      <c r="K33" s="617"/>
      <c r="L33" s="617"/>
      <c r="M33" s="617"/>
      <c r="N33" s="617"/>
      <c r="O33" s="121"/>
    </row>
    <row r="34" spans="2:15" ht="12.75" customHeight="1">
      <c r="B34" s="620"/>
      <c r="C34" s="620" t="str">
        <f>'[99]11a. Maintenance A'!C34</f>
        <v>Condition based MZ - Zone Substation equipment Maintenance</v>
      </c>
      <c r="D34" s="620" t="s">
        <v>362</v>
      </c>
      <c r="E34" s="620" t="s">
        <v>362</v>
      </c>
      <c r="F34" s="620" t="s">
        <v>362</v>
      </c>
      <c r="G34" s="620">
        <v>3117468.7907869997</v>
      </c>
      <c r="J34" s="617"/>
      <c r="K34" s="617"/>
      <c r="L34" s="617"/>
      <c r="M34" s="617"/>
      <c r="N34" s="617"/>
      <c r="O34" s="121"/>
    </row>
    <row r="35" spans="2:15" ht="12.75" customHeight="1">
      <c r="B35" s="620"/>
      <c r="C35" s="620" t="str">
        <f>'[99]11a. Maintenance A'!C35</f>
        <v>Condition based NG - Vegetation Control</v>
      </c>
      <c r="D35" s="620" t="s">
        <v>362</v>
      </c>
      <c r="E35" s="620" t="s">
        <v>362</v>
      </c>
      <c r="F35" s="620" t="s">
        <v>362</v>
      </c>
      <c r="G35" s="620">
        <v>14028720.894713204</v>
      </c>
      <c r="J35" s="617"/>
      <c r="K35" s="617"/>
      <c r="L35" s="617"/>
      <c r="M35" s="617"/>
      <c r="N35" s="617"/>
      <c r="O35" s="121"/>
    </row>
    <row r="36" spans="2:15" ht="12.75" customHeight="1">
      <c r="B36" s="620"/>
      <c r="C36" s="620" t="str">
        <f>'[99]11a. Maintenance A'!C36</f>
        <v>Condition based NI - Radio &amp; Television Interference</v>
      </c>
      <c r="D36" s="620" t="s">
        <v>362</v>
      </c>
      <c r="E36" s="620" t="s">
        <v>362</v>
      </c>
      <c r="F36" s="620" t="s">
        <v>362</v>
      </c>
      <c r="G36" s="620">
        <v>4039832.7164603835</v>
      </c>
      <c r="J36" s="617"/>
      <c r="K36" s="617"/>
      <c r="L36" s="617"/>
      <c r="M36" s="617"/>
      <c r="N36" s="617"/>
      <c r="O36" s="121"/>
    </row>
    <row r="37" spans="2:15" ht="12.75" customHeight="1">
      <c r="B37" s="620"/>
      <c r="C37" s="620" t="str">
        <f>'[99]11a. Maintenance A'!C37</f>
        <v>Condition based NV - Voltage Complaints</v>
      </c>
      <c r="D37" s="620" t="s">
        <v>362</v>
      </c>
      <c r="E37" s="620" t="s">
        <v>362</v>
      </c>
      <c r="F37" s="620" t="s">
        <v>362</v>
      </c>
      <c r="G37" s="620">
        <v>338934.54799976619</v>
      </c>
      <c r="J37" s="617"/>
      <c r="K37" s="617"/>
      <c r="L37" s="617"/>
      <c r="M37" s="617"/>
      <c r="N37" s="617"/>
      <c r="O37" s="121"/>
    </row>
    <row r="38" spans="2:15" ht="12.75" customHeight="1">
      <c r="B38" s="620"/>
      <c r="C38" s="620" t="str">
        <f>'[99]11a. Maintenance A'!C38</f>
        <v>Emergency FE - Fault and Emergency Work</v>
      </c>
      <c r="D38" s="620" t="s">
        <v>362</v>
      </c>
      <c r="E38" s="620" t="s">
        <v>362</v>
      </c>
      <c r="F38" s="620" t="s">
        <v>362</v>
      </c>
      <c r="G38" s="620">
        <v>12467935.536588181</v>
      </c>
      <c r="J38" s="617"/>
      <c r="K38" s="617"/>
      <c r="L38" s="617"/>
      <c r="M38" s="617"/>
      <c r="N38" s="617"/>
      <c r="O38" s="121"/>
    </row>
    <row r="39" spans="2:15" ht="12.75" customHeight="1">
      <c r="B39" s="620"/>
      <c r="C39" s="620" t="str">
        <f>'[99]11a. Maintenance A'!C39</f>
        <v>Routine MH - Distribution HV Installation Maintenance</v>
      </c>
      <c r="D39" s="620" t="s">
        <v>362</v>
      </c>
      <c r="E39" s="620" t="s">
        <v>362</v>
      </c>
      <c r="F39" s="620" t="s">
        <v>362</v>
      </c>
      <c r="G39" s="620">
        <v>1895165.9136075759</v>
      </c>
      <c r="J39" s="617"/>
      <c r="K39" s="617"/>
      <c r="L39" s="617"/>
      <c r="M39" s="617"/>
      <c r="N39" s="617"/>
      <c r="O39" s="121"/>
    </row>
    <row r="40" spans="2:15" ht="12.75" customHeight="1">
      <c r="B40" s="620"/>
      <c r="C40" s="620" t="str">
        <f>'[99]11a. Maintenance A'!C40</f>
        <v>Routine NO - Overhead Line Inspection</v>
      </c>
      <c r="D40" s="620" t="s">
        <v>362</v>
      </c>
      <c r="E40" s="620" t="s">
        <v>362</v>
      </c>
      <c r="F40" s="620" t="s">
        <v>362</v>
      </c>
      <c r="G40" s="620">
        <v>128559.23273529159</v>
      </c>
      <c r="J40" s="617"/>
      <c r="K40" s="617"/>
      <c r="L40" s="617"/>
      <c r="M40" s="617"/>
      <c r="N40" s="617"/>
      <c r="O40" s="121"/>
    </row>
    <row r="41" spans="2:15" ht="12.75" customHeight="1">
      <c r="B41" s="620"/>
      <c r="C41" s="620" t="str">
        <f>'[99]11a. Maintenance A'!C41</f>
        <v>Routine NP - Pole Inspection &amp; Treatment</v>
      </c>
      <c r="D41" s="620" t="s">
        <v>362</v>
      </c>
      <c r="E41" s="620" t="s">
        <v>362</v>
      </c>
      <c r="F41" s="620" t="s">
        <v>362</v>
      </c>
      <c r="G41" s="620">
        <v>3099598.0870836107</v>
      </c>
      <c r="J41" s="617"/>
      <c r="K41" s="617"/>
      <c r="L41" s="617"/>
      <c r="M41" s="617"/>
      <c r="N41" s="617"/>
      <c r="O41" s="121"/>
    </row>
    <row r="42" spans="2:15" ht="12.75" customHeight="1">
      <c r="B42" s="620"/>
      <c r="C42" s="620" t="str">
        <f>'[99]11a. Maintenance A'!C42</f>
        <v>SCADA/Network Control NCC, SCADA and support cost</v>
      </c>
      <c r="D42" s="620" t="s">
        <v>362</v>
      </c>
      <c r="E42" s="620" t="s">
        <v>362</v>
      </c>
      <c r="F42" s="620" t="s">
        <v>362</v>
      </c>
      <c r="G42" s="620">
        <v>6722726.5905994615</v>
      </c>
      <c r="J42" s="617"/>
      <c r="K42" s="617"/>
      <c r="L42" s="617"/>
      <c r="M42" s="617"/>
      <c r="N42" s="617"/>
      <c r="O42" s="121"/>
    </row>
    <row r="43" spans="2:15" ht="12.75" customHeight="1">
      <c r="B43" s="620"/>
      <c r="C43" s="620" t="str">
        <f>'[99]11a. Maintenance A'!C43</f>
        <v>Other - Standard Control Services (a) FC - Fixed Charges</v>
      </c>
      <c r="D43" s="620" t="s">
        <v>362</v>
      </c>
      <c r="E43" s="620" t="s">
        <v>362</v>
      </c>
      <c r="F43" s="620" t="s">
        <v>362</v>
      </c>
      <c r="G43" s="620">
        <v>425540.92620178399</v>
      </c>
      <c r="J43" s="617"/>
      <c r="K43" s="617"/>
      <c r="L43" s="617"/>
      <c r="M43" s="617"/>
      <c r="N43" s="617"/>
      <c r="O43" s="121"/>
    </row>
    <row r="44" spans="2:15" ht="12.75" customHeight="1">
      <c r="B44" s="620"/>
      <c r="C44" s="620" t="str">
        <f>'[99]11a. Maintenance A'!C44</f>
        <v>Other - Standard Control Services (a) FX - Recoverable Work Expenses</v>
      </c>
      <c r="D44" s="620" t="s">
        <v>362</v>
      </c>
      <c r="E44" s="620" t="s">
        <v>362</v>
      </c>
      <c r="F44" s="620" t="s">
        <v>362</v>
      </c>
      <c r="G44" s="620">
        <v>243130.19593082255</v>
      </c>
      <c r="J44" s="617"/>
      <c r="K44" s="617"/>
      <c r="L44" s="617"/>
      <c r="M44" s="617"/>
      <c r="N44" s="617"/>
      <c r="O44" s="121"/>
    </row>
    <row r="45" spans="2:15" ht="12.75" customHeight="1">
      <c r="B45" s="620"/>
      <c r="C45" s="620" t="str">
        <f>'[99]11a. Maintenance A'!C45</f>
        <v>ML - Public Lighting Maint - Main Roads</v>
      </c>
      <c r="D45" s="620" t="s">
        <v>362</v>
      </c>
      <c r="E45" s="620" t="s">
        <v>362</v>
      </c>
      <c r="F45" s="620" t="s">
        <v>362</v>
      </c>
      <c r="G45" s="620">
        <v>1079974.2907103659</v>
      </c>
      <c r="J45" s="617"/>
      <c r="K45" s="617"/>
      <c r="L45" s="617"/>
      <c r="M45" s="617"/>
      <c r="N45" s="617"/>
      <c r="O45" s="121"/>
    </row>
    <row r="46" spans="2:15" ht="12.75" customHeight="1">
      <c r="B46" s="620"/>
      <c r="C46" s="620" t="str">
        <f>'[99]11a. Maintenance A'!C46</f>
        <v>MR - Public Lighting Maintenance - Residential Roads</v>
      </c>
      <c r="D46" s="620" t="s">
        <v>362</v>
      </c>
      <c r="E46" s="620" t="s">
        <v>362</v>
      </c>
      <c r="F46" s="620" t="s">
        <v>362</v>
      </c>
      <c r="G46" s="620">
        <v>732795.36031115835</v>
      </c>
      <c r="J46" s="617"/>
      <c r="K46" s="617"/>
      <c r="L46" s="617"/>
      <c r="M46" s="617"/>
      <c r="N46" s="617"/>
      <c r="O46" s="121"/>
    </row>
    <row r="47" spans="2:15" ht="12.75" customHeight="1">
      <c r="B47" s="620"/>
      <c r="C47" s="620" t="str">
        <f>'[99]11a. Maintenance A'!C47</f>
        <v>Other - Standard Control Services (a) NX - Network Management - Other Overheads</v>
      </c>
      <c r="D47" s="620" t="s">
        <v>362</v>
      </c>
      <c r="E47" s="620" t="s">
        <v>362</v>
      </c>
      <c r="F47" s="620" t="s">
        <v>362</v>
      </c>
      <c r="G47" s="620">
        <v>441802.20008776267</v>
      </c>
      <c r="J47" s="617"/>
      <c r="K47" s="617"/>
      <c r="M47" s="121"/>
      <c r="N47" s="121"/>
      <c r="O47" s="121"/>
    </row>
    <row r="48" spans="2:15">
      <c r="G48" s="617"/>
      <c r="J48" s="617"/>
      <c r="K48" s="617"/>
      <c r="M48" s="121"/>
      <c r="N48" s="121"/>
      <c r="O48" s="121"/>
    </row>
    <row r="49" spans="6:16">
      <c r="J49" s="617"/>
      <c r="K49" s="617"/>
    </row>
    <row r="50" spans="6:16">
      <c r="F50" s="940"/>
      <c r="G50" s="940"/>
      <c r="H50" s="940"/>
      <c r="I50" s="940"/>
      <c r="J50" s="940"/>
      <c r="K50" s="940"/>
      <c r="L50" s="940"/>
      <c r="M50" s="940"/>
      <c r="N50" s="940"/>
      <c r="O50" s="940"/>
      <c r="P50" s="940"/>
    </row>
    <row r="51" spans="6:16">
      <c r="F51" s="940"/>
      <c r="G51" s="940"/>
      <c r="H51" s="940"/>
      <c r="I51" s="940"/>
      <c r="J51" s="940"/>
      <c r="K51" s="940"/>
      <c r="L51" s="940"/>
      <c r="M51" s="940"/>
      <c r="N51" s="940"/>
      <c r="O51" s="940"/>
      <c r="P51" s="940"/>
    </row>
    <row r="52" spans="6:16">
      <c r="F52" s="940"/>
      <c r="G52" s="940"/>
      <c r="H52" s="940"/>
      <c r="I52" s="940"/>
      <c r="J52" s="940"/>
      <c r="K52" s="940"/>
      <c r="L52" s="940"/>
      <c r="M52" s="940"/>
      <c r="N52" s="940"/>
      <c r="O52" s="940"/>
      <c r="P52" s="940"/>
    </row>
    <row r="53" spans="6:16">
      <c r="F53" s="940"/>
      <c r="G53" s="940"/>
      <c r="H53" s="940"/>
      <c r="I53" s="940"/>
      <c r="J53" s="940"/>
      <c r="K53" s="940"/>
      <c r="L53" s="940"/>
      <c r="M53" s="940"/>
      <c r="N53" s="940"/>
      <c r="O53" s="940"/>
      <c r="P53" s="940"/>
    </row>
    <row r="54" spans="6:16">
      <c r="F54" s="940"/>
      <c r="G54" s="940"/>
      <c r="H54" s="940"/>
      <c r="I54" s="940"/>
      <c r="J54" s="940"/>
      <c r="K54" s="940"/>
      <c r="L54" s="940"/>
      <c r="M54" s="940"/>
      <c r="N54" s="940"/>
      <c r="O54" s="940"/>
      <c r="P54" s="940"/>
    </row>
    <row r="55" spans="6:16">
      <c r="F55" s="940"/>
      <c r="G55" s="940"/>
      <c r="H55" s="940"/>
      <c r="I55" s="940"/>
      <c r="J55" s="940"/>
      <c r="K55" s="940"/>
      <c r="L55" s="940"/>
      <c r="M55" s="940"/>
      <c r="N55" s="940"/>
      <c r="O55" s="940"/>
      <c r="P55" s="940"/>
    </row>
    <row r="56" spans="6:16">
      <c r="F56" s="940"/>
      <c r="G56" s="940"/>
      <c r="H56" s="940"/>
      <c r="I56" s="940"/>
      <c r="J56" s="940"/>
      <c r="K56" s="940"/>
      <c r="L56" s="940"/>
      <c r="M56" s="940"/>
      <c r="N56" s="940"/>
      <c r="O56" s="940"/>
      <c r="P56" s="940"/>
    </row>
    <row r="57" spans="6:16">
      <c r="F57" s="940"/>
      <c r="G57" s="940"/>
      <c r="H57" s="940"/>
      <c r="I57" s="940"/>
      <c r="J57" s="940"/>
      <c r="K57" s="940"/>
      <c r="L57" s="940"/>
      <c r="M57" s="940"/>
      <c r="N57" s="940"/>
      <c r="O57" s="940"/>
      <c r="P57" s="940"/>
    </row>
    <row r="58" spans="6:16">
      <c r="F58" s="940"/>
      <c r="G58" s="940"/>
      <c r="H58" s="940"/>
      <c r="I58" s="940"/>
      <c r="J58" s="940"/>
      <c r="K58" s="940"/>
      <c r="L58" s="940"/>
      <c r="M58" s="940"/>
      <c r="N58" s="940"/>
      <c r="O58" s="940"/>
      <c r="P58" s="940"/>
    </row>
    <row r="59" spans="6:16">
      <c r="F59" s="940"/>
      <c r="G59" s="940"/>
      <c r="H59" s="940"/>
      <c r="I59" s="940"/>
      <c r="J59" s="940"/>
      <c r="K59" s="940"/>
      <c r="L59" s="940"/>
      <c r="M59" s="940"/>
      <c r="N59" s="940"/>
      <c r="O59" s="940"/>
      <c r="P59" s="940"/>
    </row>
    <row r="60" spans="6:16">
      <c r="F60" s="940"/>
      <c r="G60" s="940"/>
      <c r="H60" s="940"/>
      <c r="I60" s="940"/>
      <c r="J60" s="940"/>
      <c r="K60" s="940"/>
      <c r="L60" s="940"/>
      <c r="M60" s="940"/>
      <c r="N60" s="940"/>
      <c r="O60" s="940"/>
      <c r="P60" s="940"/>
    </row>
    <row r="61" spans="6:16">
      <c r="F61" s="940"/>
      <c r="G61" s="940"/>
      <c r="H61" s="940"/>
      <c r="I61" s="940"/>
      <c r="J61" s="940"/>
      <c r="K61" s="940"/>
      <c r="L61" s="940"/>
      <c r="M61" s="940"/>
      <c r="N61" s="940"/>
      <c r="O61" s="940"/>
      <c r="P61" s="940"/>
    </row>
    <row r="62" spans="6:16">
      <c r="F62" s="940"/>
      <c r="G62" s="940"/>
      <c r="H62" s="940"/>
      <c r="I62" s="940"/>
      <c r="J62" s="940"/>
      <c r="K62" s="940"/>
      <c r="L62" s="940"/>
      <c r="M62" s="940"/>
      <c r="N62" s="940"/>
      <c r="O62" s="940"/>
      <c r="P62" s="940"/>
    </row>
    <row r="63" spans="6:16">
      <c r="F63" s="940"/>
      <c r="G63" s="940"/>
      <c r="H63" s="940"/>
      <c r="I63" s="940"/>
      <c r="J63" s="940"/>
      <c r="K63" s="940"/>
      <c r="L63" s="940"/>
      <c r="M63" s="940"/>
      <c r="N63" s="940"/>
      <c r="O63" s="940"/>
      <c r="P63" s="940"/>
    </row>
    <row r="64" spans="6:16">
      <c r="F64" s="940"/>
      <c r="G64" s="940"/>
      <c r="H64" s="940"/>
      <c r="I64" s="940"/>
      <c r="J64" s="940"/>
      <c r="K64" s="940"/>
      <c r="L64" s="940"/>
      <c r="M64" s="940"/>
    </row>
    <row r="65" spans="6:13">
      <c r="F65" s="940"/>
      <c r="G65" s="940"/>
      <c r="H65" s="940"/>
      <c r="I65" s="940"/>
      <c r="J65" s="940"/>
      <c r="K65" s="940"/>
      <c r="L65" s="940"/>
      <c r="M65" s="940"/>
    </row>
    <row r="66" spans="6:13">
      <c r="F66" s="940"/>
    </row>
    <row r="67" spans="6:13">
      <c r="F67" s="940"/>
    </row>
    <row r="68" spans="6:13">
      <c r="F68" s="940"/>
    </row>
    <row r="69" spans="6:13">
      <c r="F69" s="940"/>
    </row>
    <row r="70" spans="6:13">
      <c r="F70" s="940"/>
    </row>
    <row r="71" spans="6:13">
      <c r="F71" s="940"/>
    </row>
    <row r="72" spans="6:13">
      <c r="F72" s="940"/>
    </row>
    <row r="73" spans="6:13">
      <c r="F73" s="940"/>
    </row>
    <row r="74" spans="6:13">
      <c r="F74" s="940"/>
    </row>
  </sheetData>
  <mergeCells count="4">
    <mergeCell ref="B2:C2"/>
    <mergeCell ref="B6:O7"/>
    <mergeCell ref="I9:J9"/>
    <mergeCell ref="K9:L9"/>
  </mergeCells>
  <pageMargins left="0.23622047244094491" right="0.23622047244094491" top="0.74803149606299213" bottom="0.74803149606299213" header="0.31496062992125984" footer="0.31496062992125984"/>
  <pageSetup paperSize="8" scale="74" orientation="landscape" r:id="rId1"/>
  <customProperties>
    <customPr name="layoutContexts" r:id="rId2"/>
    <customPr name="SaveUndoMode" r:id="rId3"/>
  </customProperties>
  <drawing r:id="rId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V144"/>
  <sheetViews>
    <sheetView showGridLines="0" view="pageBreakPreview" topLeftCell="A7" zoomScale="70" zoomScaleNormal="85" zoomScaleSheetLayoutView="70" workbookViewId="0">
      <selection activeCell="H44" sqref="H44"/>
    </sheetView>
  </sheetViews>
  <sheetFormatPr defaultRowHeight="12.75"/>
  <cols>
    <col min="1" max="1" width="12" style="627" customWidth="1"/>
    <col min="2" max="2" width="16.42578125" style="627" bestFit="1" customWidth="1"/>
    <col min="3" max="3" width="48.7109375" style="627" customWidth="1"/>
    <col min="4" max="4" width="13.5703125" style="627" customWidth="1"/>
    <col min="5" max="5" width="15" style="627" customWidth="1"/>
    <col min="6" max="15" width="13.5703125" style="627" customWidth="1"/>
    <col min="16" max="16" width="15.28515625" style="627" customWidth="1"/>
    <col min="17" max="16384" width="9.140625" style="627"/>
  </cols>
  <sheetData>
    <row r="1" spans="2:15" ht="20.25">
      <c r="B1" s="83" t="str">
        <f>Cover!C22</f>
        <v>United Energy Distribution Pty Limited</v>
      </c>
      <c r="C1" s="84"/>
      <c r="D1" s="84"/>
      <c r="E1" s="84"/>
      <c r="F1" s="84"/>
      <c r="G1" s="84"/>
      <c r="H1" s="84"/>
      <c r="I1" s="84"/>
      <c r="J1" s="84"/>
      <c r="K1" s="84"/>
      <c r="L1" s="84"/>
      <c r="M1" s="84"/>
    </row>
    <row r="2" spans="2:15" ht="20.25">
      <c r="B2" s="628" t="s">
        <v>363</v>
      </c>
      <c r="C2" s="629"/>
      <c r="D2" s="629"/>
    </row>
    <row r="3" spans="2:15" ht="20.25">
      <c r="B3" s="85" t="str">
        <f>Cover!C26</f>
        <v>CY 2013</v>
      </c>
      <c r="F3" s="875"/>
      <c r="G3" s="891"/>
      <c r="H3" s="910"/>
      <c r="I3" s="910"/>
    </row>
    <row r="5" spans="2:15">
      <c r="B5" s="630" t="s">
        <v>214</v>
      </c>
      <c r="C5" s="631"/>
      <c r="D5" s="631"/>
      <c r="E5" s="631"/>
      <c r="F5" s="631"/>
      <c r="G5" s="631"/>
      <c r="H5" s="631"/>
      <c r="I5" s="631"/>
      <c r="J5" s="631"/>
      <c r="K5" s="631"/>
      <c r="L5" s="631"/>
      <c r="M5" s="632"/>
      <c r="N5" s="632"/>
      <c r="O5" s="633"/>
    </row>
    <row r="6" spans="2:15" ht="12.75" customHeight="1">
      <c r="B6" s="1178" t="s">
        <v>353</v>
      </c>
      <c r="C6" s="1179"/>
      <c r="D6" s="1179"/>
      <c r="E6" s="1179"/>
      <c r="F6" s="1179"/>
      <c r="G6" s="1179"/>
      <c r="H6" s="1179"/>
      <c r="I6" s="1179"/>
      <c r="J6" s="1179"/>
      <c r="K6" s="1179"/>
      <c r="L6" s="1179"/>
      <c r="M6" s="1179"/>
      <c r="N6" s="1179"/>
      <c r="O6" s="1180"/>
    </row>
    <row r="7" spans="2:15" ht="15" customHeight="1">
      <c r="B7" s="1181"/>
      <c r="C7" s="1182"/>
      <c r="D7" s="1182"/>
      <c r="E7" s="1182"/>
      <c r="F7" s="1182"/>
      <c r="G7" s="1182"/>
      <c r="H7" s="1182"/>
      <c r="I7" s="1182"/>
      <c r="J7" s="1182"/>
      <c r="K7" s="1182"/>
      <c r="L7" s="1182"/>
      <c r="M7" s="1182"/>
      <c r="N7" s="1182"/>
      <c r="O7" s="1183"/>
    </row>
    <row r="8" spans="2:15" ht="20.25">
      <c r="B8" s="634"/>
    </row>
    <row r="9" spans="2:15" ht="15.75">
      <c r="B9" s="635" t="s">
        <v>364</v>
      </c>
    </row>
    <row r="10" spans="2:15">
      <c r="B10" s="636"/>
      <c r="C10" s="637"/>
      <c r="D10" s="638"/>
      <c r="E10" s="638"/>
      <c r="F10" s="639"/>
      <c r="G10" s="640"/>
      <c r="H10" s="640"/>
      <c r="I10" s="640"/>
      <c r="J10" s="640"/>
      <c r="K10" s="641"/>
      <c r="L10" s="642"/>
      <c r="M10" s="642"/>
    </row>
    <row r="11" spans="2:15" ht="54" customHeight="1">
      <c r="B11" s="1029" t="s">
        <v>365</v>
      </c>
      <c r="C11" s="683" t="s">
        <v>58</v>
      </c>
      <c r="D11" s="1030" t="s">
        <v>59</v>
      </c>
      <c r="E11" s="1030" t="s">
        <v>60</v>
      </c>
      <c r="F11" s="1031" t="s">
        <v>61</v>
      </c>
      <c r="G11" s="1031" t="s">
        <v>62</v>
      </c>
      <c r="H11" s="1031" t="s">
        <v>63</v>
      </c>
      <c r="I11" s="1184" t="s">
        <v>205</v>
      </c>
      <c r="J11" s="1185"/>
      <c r="K11" s="1186" t="s">
        <v>65</v>
      </c>
      <c r="L11" s="1187"/>
      <c r="M11" s="1031" t="s">
        <v>66</v>
      </c>
      <c r="N11" s="1032" t="s">
        <v>67</v>
      </c>
      <c r="O11" s="1031" t="s">
        <v>68</v>
      </c>
    </row>
    <row r="12" spans="2:15" ht="36.75" customHeight="1">
      <c r="B12" s="1029"/>
      <c r="C12" s="683"/>
      <c r="D12" s="1030"/>
      <c r="E12" s="1030"/>
      <c r="F12" s="1031"/>
      <c r="G12" s="1031"/>
      <c r="H12" s="1031"/>
      <c r="I12" s="1031" t="s">
        <v>69</v>
      </c>
      <c r="J12" s="683" t="s">
        <v>191</v>
      </c>
      <c r="K12" s="1033" t="s">
        <v>71</v>
      </c>
      <c r="L12" s="1031" t="s">
        <v>72</v>
      </c>
      <c r="M12" s="1031"/>
      <c r="N12" s="1031"/>
      <c r="O12" s="1031"/>
    </row>
    <row r="13" spans="2:15">
      <c r="B13" s="647"/>
      <c r="C13" s="1034" t="s">
        <v>366</v>
      </c>
      <c r="D13" s="1035" t="s">
        <v>73</v>
      </c>
      <c r="E13" s="1035" t="s">
        <v>73</v>
      </c>
      <c r="F13" s="1035" t="s">
        <v>73</v>
      </c>
      <c r="G13" s="1035" t="s">
        <v>73</v>
      </c>
      <c r="H13" s="1035" t="s">
        <v>73</v>
      </c>
      <c r="I13" s="1035" t="s">
        <v>73</v>
      </c>
      <c r="J13" s="1035" t="s">
        <v>73</v>
      </c>
      <c r="K13" s="1035" t="s">
        <v>73</v>
      </c>
      <c r="L13" s="1035" t="s">
        <v>73</v>
      </c>
      <c r="M13" s="1035" t="s">
        <v>73</v>
      </c>
      <c r="N13" s="1035" t="s">
        <v>73</v>
      </c>
      <c r="O13" s="1035" t="s">
        <v>73</v>
      </c>
    </row>
    <row r="14" spans="2:15">
      <c r="B14" s="648"/>
      <c r="C14" s="649" t="s">
        <v>367</v>
      </c>
      <c r="D14" s="650">
        <v>0</v>
      </c>
      <c r="E14" s="650">
        <v>-12421.704100000008</v>
      </c>
      <c r="F14" s="650">
        <v>12421.704100000008</v>
      </c>
      <c r="G14" s="650">
        <v>12421.704100000008</v>
      </c>
      <c r="H14" s="650">
        <v>0</v>
      </c>
      <c r="I14" s="650">
        <v>0</v>
      </c>
      <c r="J14" s="650">
        <v>0</v>
      </c>
      <c r="K14" s="650">
        <v>0</v>
      </c>
      <c r="L14" s="650">
        <v>0</v>
      </c>
      <c r="M14" s="650">
        <v>0</v>
      </c>
      <c r="N14" s="650">
        <v>0</v>
      </c>
      <c r="O14" s="650">
        <v>11672.775770000002</v>
      </c>
    </row>
    <row r="15" spans="2:15">
      <c r="B15" s="648"/>
      <c r="C15" s="649" t="s">
        <v>368</v>
      </c>
      <c r="D15" s="650">
        <v>0</v>
      </c>
      <c r="E15" s="650">
        <v>-7.9838899999999997</v>
      </c>
      <c r="F15" s="650">
        <v>7.9838899999999997</v>
      </c>
      <c r="G15" s="650">
        <v>7.9838899999999997</v>
      </c>
      <c r="H15" s="650">
        <v>0</v>
      </c>
      <c r="I15" s="650">
        <v>0</v>
      </c>
      <c r="J15" s="650">
        <v>0</v>
      </c>
      <c r="K15" s="650">
        <v>0</v>
      </c>
      <c r="L15" s="650">
        <v>0</v>
      </c>
      <c r="M15" s="650">
        <v>0</v>
      </c>
      <c r="N15" s="650">
        <v>0</v>
      </c>
      <c r="O15" s="650">
        <v>1.7841900000000002</v>
      </c>
    </row>
    <row r="16" spans="2:15">
      <c r="B16" s="648"/>
      <c r="C16" s="649" t="s">
        <v>369</v>
      </c>
      <c r="D16" s="650">
        <v>106371.47320000001</v>
      </c>
      <c r="E16" s="650">
        <v>12429.688020000031</v>
      </c>
      <c r="F16" s="650">
        <v>93941.785179999977</v>
      </c>
      <c r="G16" s="650">
        <v>93941.785179999977</v>
      </c>
      <c r="H16" s="650">
        <v>0</v>
      </c>
      <c r="I16" s="650">
        <v>0</v>
      </c>
      <c r="J16" s="650">
        <v>0</v>
      </c>
      <c r="K16" s="650">
        <v>0</v>
      </c>
      <c r="L16" s="650">
        <v>0</v>
      </c>
      <c r="M16" s="650">
        <v>0</v>
      </c>
      <c r="N16" s="650">
        <v>0</v>
      </c>
      <c r="O16" s="650">
        <v>94332.037840000034</v>
      </c>
    </row>
    <row r="17" spans="2:15">
      <c r="B17" s="648"/>
      <c r="C17" s="649" t="s">
        <v>370</v>
      </c>
      <c r="D17" s="650">
        <v>0</v>
      </c>
      <c r="E17" s="650">
        <v>0</v>
      </c>
      <c r="F17" s="650">
        <v>0</v>
      </c>
      <c r="G17" s="650">
        <v>0</v>
      </c>
      <c r="H17" s="650">
        <v>0</v>
      </c>
      <c r="I17" s="650">
        <v>0</v>
      </c>
      <c r="J17" s="650">
        <v>0</v>
      </c>
      <c r="K17" s="650">
        <v>0</v>
      </c>
      <c r="L17" s="650">
        <v>0</v>
      </c>
      <c r="M17" s="650">
        <v>0</v>
      </c>
      <c r="N17" s="650">
        <v>0</v>
      </c>
      <c r="O17" s="650">
        <v>0</v>
      </c>
    </row>
    <row r="18" spans="2:15">
      <c r="B18" s="648"/>
      <c r="C18" s="651" t="s">
        <v>371</v>
      </c>
      <c r="D18" s="652"/>
      <c r="E18" s="652"/>
      <c r="F18" s="652"/>
      <c r="G18" s="652"/>
      <c r="H18" s="652"/>
      <c r="I18" s="652"/>
      <c r="J18" s="652"/>
      <c r="K18" s="652"/>
      <c r="L18" s="652"/>
      <c r="M18" s="652"/>
      <c r="N18" s="652"/>
      <c r="O18" s="652"/>
    </row>
    <row r="19" spans="2:15">
      <c r="B19" s="648"/>
      <c r="C19" s="649" t="s">
        <v>372</v>
      </c>
      <c r="D19" s="650">
        <v>0</v>
      </c>
      <c r="E19" s="650">
        <v>-13809.875609999999</v>
      </c>
      <c r="F19" s="650">
        <v>13809.875609999999</v>
      </c>
      <c r="G19" s="650">
        <v>13809.875609999999</v>
      </c>
      <c r="H19" s="650">
        <v>0</v>
      </c>
      <c r="I19" s="650">
        <v>0</v>
      </c>
      <c r="J19" s="650">
        <v>0</v>
      </c>
      <c r="K19" s="650">
        <v>0</v>
      </c>
      <c r="L19" s="650">
        <v>0</v>
      </c>
      <c r="M19" s="650">
        <v>0</v>
      </c>
      <c r="N19" s="650">
        <v>0</v>
      </c>
      <c r="O19" s="650">
        <v>12898.92793</v>
      </c>
    </row>
    <row r="20" spans="2:15">
      <c r="B20" s="648"/>
      <c r="C20" s="653" t="s">
        <v>373</v>
      </c>
      <c r="D20" s="650">
        <v>0</v>
      </c>
      <c r="E20" s="650">
        <v>-5326.6907300000003</v>
      </c>
      <c r="F20" s="650">
        <v>5326.6907300000003</v>
      </c>
      <c r="G20" s="650">
        <v>5326.6907300000003</v>
      </c>
      <c r="H20" s="650">
        <v>0</v>
      </c>
      <c r="I20" s="650">
        <v>0</v>
      </c>
      <c r="J20" s="650">
        <v>0</v>
      </c>
      <c r="K20" s="650">
        <v>0</v>
      </c>
      <c r="L20" s="650">
        <v>0</v>
      </c>
      <c r="M20" s="650">
        <v>0</v>
      </c>
      <c r="N20" s="650">
        <v>0</v>
      </c>
      <c r="O20" s="650">
        <v>1330.7850000000001</v>
      </c>
    </row>
    <row r="21" spans="2:15">
      <c r="B21" s="648"/>
      <c r="C21" s="654" t="s">
        <v>374</v>
      </c>
      <c r="D21" s="650">
        <v>0</v>
      </c>
      <c r="E21" s="650">
        <v>0</v>
      </c>
      <c r="F21" s="650">
        <v>0</v>
      </c>
      <c r="G21" s="650">
        <v>0</v>
      </c>
      <c r="H21" s="650">
        <v>0</v>
      </c>
      <c r="I21" s="650">
        <v>0</v>
      </c>
      <c r="J21" s="650">
        <v>0</v>
      </c>
      <c r="K21" s="650">
        <v>0</v>
      </c>
      <c r="L21" s="650">
        <v>0</v>
      </c>
      <c r="M21" s="650">
        <v>0</v>
      </c>
      <c r="N21" s="650">
        <v>0</v>
      </c>
      <c r="O21" s="650">
        <v>0</v>
      </c>
    </row>
    <row r="22" spans="2:15">
      <c r="B22" s="648"/>
      <c r="C22" s="655" t="s">
        <v>375</v>
      </c>
      <c r="D22" s="656">
        <v>106371.47320000001</v>
      </c>
      <c r="E22" s="656">
        <v>-19136.566309999977</v>
      </c>
      <c r="F22" s="656">
        <v>125508.03950999999</v>
      </c>
      <c r="G22" s="656">
        <v>125508.03950999999</v>
      </c>
      <c r="H22" s="656">
        <v>0</v>
      </c>
      <c r="I22" s="656">
        <v>0</v>
      </c>
      <c r="J22" s="656">
        <v>0</v>
      </c>
      <c r="K22" s="656">
        <v>0</v>
      </c>
      <c r="L22" s="656">
        <v>0</v>
      </c>
      <c r="M22" s="656">
        <v>0</v>
      </c>
      <c r="N22" s="656">
        <v>0</v>
      </c>
      <c r="O22" s="656">
        <v>120236.31073000004</v>
      </c>
    </row>
    <row r="23" spans="2:15">
      <c r="B23" s="648"/>
      <c r="C23" s="657" t="s">
        <v>376</v>
      </c>
      <c r="D23" s="649"/>
      <c r="E23" s="649"/>
      <c r="F23" s="649"/>
      <c r="G23" s="649"/>
      <c r="H23" s="649"/>
      <c r="I23" s="649"/>
      <c r="J23" s="649"/>
      <c r="K23" s="649"/>
      <c r="L23" s="649"/>
      <c r="M23" s="649"/>
      <c r="N23" s="649"/>
      <c r="O23" s="658"/>
    </row>
    <row r="24" spans="2:15">
      <c r="B24" s="648"/>
      <c r="C24" s="649" t="s">
        <v>377</v>
      </c>
      <c r="D24" s="650">
        <v>54687</v>
      </c>
      <c r="E24" s="650">
        <v>42522.329492550001</v>
      </c>
      <c r="F24" s="650">
        <v>12164.670507449997</v>
      </c>
      <c r="G24" s="650">
        <v>11917.670507449997</v>
      </c>
      <c r="H24" s="650">
        <v>0</v>
      </c>
      <c r="I24" s="650">
        <v>0</v>
      </c>
      <c r="J24" s="650">
        <v>0</v>
      </c>
      <c r="K24" s="650">
        <v>247</v>
      </c>
      <c r="L24" s="650">
        <v>0</v>
      </c>
      <c r="M24" s="650">
        <v>0</v>
      </c>
      <c r="N24" s="650">
        <v>0</v>
      </c>
      <c r="O24" s="650">
        <v>11866.69872635</v>
      </c>
    </row>
    <row r="25" spans="2:15">
      <c r="B25" s="648"/>
      <c r="C25" s="649" t="s">
        <v>378</v>
      </c>
      <c r="D25" s="650">
        <v>0</v>
      </c>
      <c r="E25" s="650">
        <v>-568.39848225000026</v>
      </c>
      <c r="F25" s="650">
        <v>568.39848225000026</v>
      </c>
      <c r="G25" s="650">
        <v>568.39848225000026</v>
      </c>
      <c r="H25" s="650">
        <v>0</v>
      </c>
      <c r="I25" s="650">
        <v>0</v>
      </c>
      <c r="J25" s="650">
        <v>0</v>
      </c>
      <c r="K25" s="650">
        <v>0</v>
      </c>
      <c r="L25" s="650">
        <v>0</v>
      </c>
      <c r="M25" s="650">
        <v>0</v>
      </c>
      <c r="N25" s="650">
        <v>0</v>
      </c>
      <c r="O25" s="650">
        <v>608.34144675000061</v>
      </c>
    </row>
    <row r="26" spans="2:15">
      <c r="B26" s="648"/>
      <c r="C26" s="649" t="s">
        <v>379</v>
      </c>
      <c r="D26" s="650">
        <v>0</v>
      </c>
      <c r="E26" s="650">
        <v>-481.85555220000003</v>
      </c>
      <c r="F26" s="650">
        <v>481.85555220000003</v>
      </c>
      <c r="G26" s="650">
        <v>481.85555220000003</v>
      </c>
      <c r="H26" s="650">
        <v>0</v>
      </c>
      <c r="I26" s="650">
        <v>0</v>
      </c>
      <c r="J26" s="650">
        <v>0</v>
      </c>
      <c r="K26" s="650">
        <v>0</v>
      </c>
      <c r="L26" s="650">
        <v>0</v>
      </c>
      <c r="M26" s="650">
        <v>0</v>
      </c>
      <c r="N26" s="650">
        <v>0</v>
      </c>
      <c r="O26" s="650">
        <v>971.36771060000024</v>
      </c>
    </row>
    <row r="27" spans="2:15">
      <c r="B27" s="648"/>
      <c r="C27" s="649" t="s">
        <v>380</v>
      </c>
      <c r="D27" s="650">
        <v>0</v>
      </c>
      <c r="E27" s="650">
        <v>-14813.675814350005</v>
      </c>
      <c r="F27" s="650">
        <v>14813.675814350005</v>
      </c>
      <c r="G27" s="650">
        <v>9850.8335012370917</v>
      </c>
      <c r="H27" s="650">
        <v>0</v>
      </c>
      <c r="I27" s="650">
        <v>10.730435308436709</v>
      </c>
      <c r="J27" s="650">
        <v>171.23161780447504</v>
      </c>
      <c r="K27" s="650">
        <v>4780.8802600000008</v>
      </c>
      <c r="L27" s="650">
        <v>0</v>
      </c>
      <c r="M27" s="650">
        <v>0</v>
      </c>
      <c r="N27" s="650">
        <v>0</v>
      </c>
      <c r="O27" s="650">
        <v>3969.7613355242484</v>
      </c>
    </row>
    <row r="28" spans="2:15">
      <c r="B28" s="648"/>
      <c r="C28" s="649" t="s">
        <v>381</v>
      </c>
      <c r="D28" s="650">
        <v>0</v>
      </c>
      <c r="E28" s="650">
        <v>-1550.6200699999999</v>
      </c>
      <c r="F28" s="650">
        <v>1550.6200699999999</v>
      </c>
      <c r="G28" s="650">
        <v>1495.1570341201484</v>
      </c>
      <c r="H28" s="650">
        <v>0</v>
      </c>
      <c r="I28" s="650">
        <v>1.3628503037135167</v>
      </c>
      <c r="J28" s="650">
        <v>21.74777216602816</v>
      </c>
      <c r="K28" s="650">
        <v>27.771557690786224</v>
      </c>
      <c r="L28" s="650">
        <v>4.5808557193235986</v>
      </c>
      <c r="M28" s="650">
        <v>0</v>
      </c>
      <c r="N28" s="650">
        <v>0</v>
      </c>
      <c r="O28" s="650">
        <v>1210.7435525201649</v>
      </c>
    </row>
    <row r="29" spans="2:15">
      <c r="B29" s="648"/>
      <c r="C29" s="649" t="s">
        <v>382</v>
      </c>
      <c r="D29" s="650">
        <v>0</v>
      </c>
      <c r="E29" s="650">
        <v>0</v>
      </c>
      <c r="F29" s="650">
        <v>0</v>
      </c>
      <c r="G29" s="650">
        <v>0</v>
      </c>
      <c r="H29" s="650">
        <v>0</v>
      </c>
      <c r="I29" s="650">
        <v>0</v>
      </c>
      <c r="J29" s="650">
        <v>0</v>
      </c>
      <c r="K29" s="650">
        <v>0</v>
      </c>
      <c r="L29" s="650">
        <v>0</v>
      </c>
      <c r="M29" s="650">
        <v>0</v>
      </c>
      <c r="N29" s="650">
        <v>0</v>
      </c>
      <c r="O29" s="650">
        <v>0</v>
      </c>
    </row>
    <row r="30" spans="2:15">
      <c r="B30" s="648"/>
      <c r="C30" s="649" t="s">
        <v>303</v>
      </c>
      <c r="D30" s="650">
        <v>0</v>
      </c>
      <c r="E30" s="650">
        <v>-12069.168939999996</v>
      </c>
      <c r="F30" s="650">
        <v>12069.168939999996</v>
      </c>
      <c r="G30" s="650">
        <v>11637.475346636917</v>
      </c>
      <c r="H30" s="650">
        <v>0</v>
      </c>
      <c r="I30" s="650">
        <v>10.607672939154424</v>
      </c>
      <c r="J30" s="650">
        <v>169.27262932977743</v>
      </c>
      <c r="K30" s="650">
        <v>216.15844395529791</v>
      </c>
      <c r="L30" s="650">
        <v>35.654847138849249</v>
      </c>
      <c r="M30" s="650">
        <v>0</v>
      </c>
      <c r="N30" s="650">
        <v>0</v>
      </c>
      <c r="O30" s="650">
        <v>13713.625420229768</v>
      </c>
    </row>
    <row r="31" spans="2:15">
      <c r="B31" s="648"/>
      <c r="C31" s="649" t="s">
        <v>383</v>
      </c>
      <c r="D31" s="650">
        <v>0</v>
      </c>
      <c r="E31" s="650">
        <v>-284.25137000000001</v>
      </c>
      <c r="F31" s="650">
        <v>284.25137000000001</v>
      </c>
      <c r="G31" s="650">
        <v>284.25137000000001</v>
      </c>
      <c r="H31" s="650">
        <v>0</v>
      </c>
      <c r="I31" s="650">
        <v>0</v>
      </c>
      <c r="J31" s="650">
        <v>0</v>
      </c>
      <c r="K31" s="650">
        <v>0</v>
      </c>
      <c r="L31" s="650">
        <v>0</v>
      </c>
      <c r="M31" s="650">
        <v>0</v>
      </c>
      <c r="N31" s="650">
        <v>0</v>
      </c>
      <c r="O31" s="650">
        <v>59.479760000000006</v>
      </c>
    </row>
    <row r="32" spans="2:15">
      <c r="B32" s="648"/>
      <c r="C32" s="649" t="s">
        <v>384</v>
      </c>
      <c r="D32" s="650">
        <v>0</v>
      </c>
      <c r="E32" s="650">
        <v>-292.64299999999997</v>
      </c>
      <c r="F32" s="650">
        <v>292.64299999999997</v>
      </c>
      <c r="G32" s="650">
        <v>292.64299999999997</v>
      </c>
      <c r="H32" s="650">
        <v>0</v>
      </c>
      <c r="I32" s="650">
        <v>0</v>
      </c>
      <c r="J32" s="650">
        <v>0</v>
      </c>
      <c r="K32" s="650">
        <v>0</v>
      </c>
      <c r="L32" s="650">
        <v>0</v>
      </c>
      <c r="M32" s="650">
        <v>0</v>
      </c>
      <c r="N32" s="650">
        <v>0</v>
      </c>
      <c r="O32" s="650">
        <v>53.92</v>
      </c>
    </row>
    <row r="33" spans="2:22">
      <c r="B33" s="648"/>
      <c r="C33" s="649" t="s">
        <v>385</v>
      </c>
      <c r="D33" s="650">
        <v>0</v>
      </c>
      <c r="E33" s="650">
        <v>0</v>
      </c>
      <c r="F33" s="650">
        <v>0</v>
      </c>
      <c r="G33" s="650">
        <v>0</v>
      </c>
      <c r="H33" s="650">
        <v>0</v>
      </c>
      <c r="I33" s="650">
        <v>0</v>
      </c>
      <c r="J33" s="650">
        <v>0</v>
      </c>
      <c r="K33" s="650">
        <v>0</v>
      </c>
      <c r="L33" s="650">
        <v>0</v>
      </c>
      <c r="M33" s="650">
        <v>0</v>
      </c>
      <c r="N33" s="650">
        <v>0</v>
      </c>
      <c r="O33" s="650">
        <v>0</v>
      </c>
    </row>
    <row r="34" spans="2:22">
      <c r="B34" s="648"/>
      <c r="C34" s="649" t="s">
        <v>386</v>
      </c>
      <c r="D34" s="650">
        <v>0</v>
      </c>
      <c r="E34" s="650">
        <v>0</v>
      </c>
      <c r="F34" s="650">
        <v>0</v>
      </c>
      <c r="G34" s="650">
        <v>0</v>
      </c>
      <c r="H34" s="650">
        <v>0</v>
      </c>
      <c r="I34" s="650">
        <v>0</v>
      </c>
      <c r="J34" s="650">
        <v>0</v>
      </c>
      <c r="K34" s="650">
        <v>0</v>
      </c>
      <c r="L34" s="650">
        <v>0</v>
      </c>
      <c r="M34" s="650">
        <v>0</v>
      </c>
      <c r="N34" s="650">
        <v>0</v>
      </c>
      <c r="O34" s="650">
        <v>3804.2868699999999</v>
      </c>
    </row>
    <row r="35" spans="2:22">
      <c r="B35" s="648"/>
      <c r="C35" s="659" t="s">
        <v>387</v>
      </c>
      <c r="D35" s="650">
        <v>77528</v>
      </c>
      <c r="E35" s="650">
        <v>45631.756646249996</v>
      </c>
      <c r="F35" s="650">
        <v>31896.24335375</v>
      </c>
      <c r="G35" s="650">
        <v>31108.065896463639</v>
      </c>
      <c r="H35" s="650">
        <v>0</v>
      </c>
      <c r="I35" s="650">
        <v>28.570243734155937</v>
      </c>
      <c r="J35" s="650">
        <v>455.91151850300935</v>
      </c>
      <c r="K35" s="650">
        <v>260.69469404302765</v>
      </c>
      <c r="L35" s="650">
        <v>43.001001006166845</v>
      </c>
      <c r="M35" s="650">
        <v>0</v>
      </c>
      <c r="N35" s="650">
        <v>0</v>
      </c>
      <c r="O35" s="650">
        <v>38930.14029040387</v>
      </c>
    </row>
    <row r="36" spans="2:22">
      <c r="B36" s="648"/>
      <c r="C36" s="659" t="s">
        <v>63</v>
      </c>
      <c r="D36" s="650">
        <v>25888.5</v>
      </c>
      <c r="E36" s="650">
        <v>-2.2969999998167623E-2</v>
      </c>
      <c r="F36" s="650">
        <v>25888.522969999998</v>
      </c>
      <c r="G36" s="650">
        <v>0</v>
      </c>
      <c r="H36" s="650">
        <v>25888.522969999998</v>
      </c>
      <c r="I36" s="650">
        <v>0</v>
      </c>
      <c r="J36" s="650">
        <v>0</v>
      </c>
      <c r="K36" s="650">
        <v>0</v>
      </c>
      <c r="L36" s="650">
        <v>0</v>
      </c>
      <c r="M36" s="650">
        <v>0</v>
      </c>
      <c r="N36" s="650">
        <v>0</v>
      </c>
      <c r="O36" s="650">
        <v>0</v>
      </c>
    </row>
    <row r="37" spans="2:22">
      <c r="B37" s="648"/>
      <c r="C37" s="649" t="s">
        <v>102</v>
      </c>
      <c r="D37" s="650">
        <v>0</v>
      </c>
      <c r="E37" s="650">
        <v>0</v>
      </c>
      <c r="F37" s="650">
        <v>0</v>
      </c>
      <c r="G37" s="650">
        <v>0</v>
      </c>
      <c r="H37" s="650">
        <v>0</v>
      </c>
      <c r="I37" s="650">
        <v>0</v>
      </c>
      <c r="J37" s="650">
        <v>0</v>
      </c>
      <c r="K37" s="650">
        <v>0</v>
      </c>
      <c r="L37" s="650">
        <v>0</v>
      </c>
      <c r="M37" s="650">
        <v>0</v>
      </c>
      <c r="N37" s="650">
        <v>0</v>
      </c>
      <c r="O37" s="650">
        <v>0</v>
      </c>
    </row>
    <row r="38" spans="2:22">
      <c r="B38" s="648"/>
      <c r="C38" s="660" t="s">
        <v>199</v>
      </c>
      <c r="D38" s="650">
        <v>0</v>
      </c>
      <c r="E38" s="650">
        <v>0</v>
      </c>
      <c r="F38" s="650">
        <v>0</v>
      </c>
      <c r="G38" s="650">
        <v>0</v>
      </c>
      <c r="H38" s="650">
        <v>0</v>
      </c>
      <c r="I38" s="650">
        <v>0</v>
      </c>
      <c r="J38" s="650">
        <v>0</v>
      </c>
      <c r="K38" s="650">
        <v>0</v>
      </c>
      <c r="L38" s="650">
        <v>0</v>
      </c>
      <c r="M38" s="650">
        <v>0</v>
      </c>
      <c r="N38" s="650">
        <v>0</v>
      </c>
      <c r="O38" s="650">
        <v>0</v>
      </c>
    </row>
    <row r="39" spans="2:22">
      <c r="B39" s="648"/>
      <c r="C39" s="660" t="s">
        <v>200</v>
      </c>
      <c r="D39" s="650">
        <v>0</v>
      </c>
      <c r="E39" s="650">
        <v>0</v>
      </c>
      <c r="F39" s="650">
        <v>0</v>
      </c>
      <c r="G39" s="650">
        <v>0</v>
      </c>
      <c r="H39" s="650">
        <v>0</v>
      </c>
      <c r="I39" s="650">
        <v>0</v>
      </c>
      <c r="J39" s="650">
        <v>0</v>
      </c>
      <c r="K39" s="650">
        <v>0</v>
      </c>
      <c r="L39" s="650">
        <v>0</v>
      </c>
      <c r="M39" s="650">
        <v>0</v>
      </c>
      <c r="N39" s="650">
        <v>0</v>
      </c>
      <c r="O39" s="650">
        <v>0</v>
      </c>
    </row>
    <row r="40" spans="2:22">
      <c r="B40" s="648"/>
      <c r="C40" s="661" t="s">
        <v>201</v>
      </c>
      <c r="D40" s="662">
        <v>158103.5</v>
      </c>
      <c r="E40" s="662">
        <v>58093.449939999999</v>
      </c>
      <c r="F40" s="662">
        <v>100010.05006000001</v>
      </c>
      <c r="G40" s="662">
        <v>67636.350690357795</v>
      </c>
      <c r="H40" s="662">
        <v>25888.522969999998</v>
      </c>
      <c r="I40" s="662">
        <v>51.271202285460589</v>
      </c>
      <c r="J40" s="662">
        <v>818.16353780328996</v>
      </c>
      <c r="K40" s="662">
        <v>5532.5049556891126</v>
      </c>
      <c r="L40" s="662">
        <v>83.236703864339688</v>
      </c>
      <c r="M40" s="663">
        <v>0</v>
      </c>
      <c r="N40" s="663">
        <v>0</v>
      </c>
      <c r="O40" s="664">
        <v>75188.365112378044</v>
      </c>
    </row>
    <row r="41" spans="2:22">
      <c r="B41" s="648"/>
      <c r="C41" s="660" t="s">
        <v>202</v>
      </c>
      <c r="D41" s="665">
        <v>0</v>
      </c>
      <c r="E41" s="650">
        <v>0</v>
      </c>
      <c r="F41" s="665">
        <v>0</v>
      </c>
      <c r="G41" s="665">
        <v>0</v>
      </c>
      <c r="H41" s="665">
        <v>0</v>
      </c>
      <c r="I41" s="665">
        <v>0</v>
      </c>
      <c r="J41" s="665">
        <v>0</v>
      </c>
      <c r="K41" s="665">
        <v>0</v>
      </c>
      <c r="L41" s="665">
        <v>0</v>
      </c>
      <c r="M41" s="666">
        <v>0</v>
      </c>
      <c r="N41" s="665">
        <v>0</v>
      </c>
      <c r="O41" s="665">
        <v>0</v>
      </c>
    </row>
    <row r="42" spans="2:22">
      <c r="B42" s="648"/>
      <c r="C42" s="661" t="s">
        <v>203</v>
      </c>
      <c r="D42" s="667">
        <v>264474.97320000001</v>
      </c>
      <c r="E42" s="667">
        <v>38956.883630000026</v>
      </c>
      <c r="F42" s="667">
        <v>225518.08957000001</v>
      </c>
      <c r="G42" s="667">
        <v>193144.39020035777</v>
      </c>
      <c r="H42" s="667">
        <v>25888.522969999998</v>
      </c>
      <c r="I42" s="667">
        <v>51.271202285460589</v>
      </c>
      <c r="J42" s="667">
        <v>818.16353780328996</v>
      </c>
      <c r="K42" s="667">
        <v>5532.5049556891126</v>
      </c>
      <c r="L42" s="667">
        <v>83.236703864339688</v>
      </c>
      <c r="M42" s="668">
        <v>0</v>
      </c>
      <c r="N42" s="668">
        <v>0</v>
      </c>
      <c r="O42" s="667">
        <v>195424.67584237808</v>
      </c>
    </row>
    <row r="44" spans="2:22" s="670" customFormat="1" ht="15">
      <c r="B44" s="669"/>
      <c r="F44" s="671"/>
      <c r="M44" s="672" t="s">
        <v>388</v>
      </c>
      <c r="N44" s="673">
        <v>8327.2581200000004</v>
      </c>
    </row>
    <row r="45" spans="2:22" s="674" customFormat="1">
      <c r="B45" s="674" t="s">
        <v>389</v>
      </c>
      <c r="G45" s="675"/>
      <c r="M45" s="672"/>
      <c r="N45" s="676"/>
    </row>
    <row r="46" spans="2:22" s="674" customFormat="1">
      <c r="B46" s="677"/>
      <c r="I46" s="944"/>
      <c r="J46" s="944"/>
      <c r="K46" s="944"/>
      <c r="L46" s="944"/>
      <c r="M46" s="944"/>
      <c r="N46" s="944"/>
      <c r="O46" s="944"/>
      <c r="P46" s="944"/>
      <c r="Q46" s="944"/>
      <c r="R46" s="944"/>
      <c r="S46" s="944"/>
      <c r="T46" s="944"/>
      <c r="U46" s="944"/>
      <c r="V46" s="944"/>
    </row>
    <row r="47" spans="2:22">
      <c r="I47" s="944"/>
      <c r="J47" s="944"/>
      <c r="K47" s="944"/>
      <c r="L47" s="944"/>
      <c r="M47" s="944"/>
      <c r="N47" s="944"/>
      <c r="O47" s="944"/>
      <c r="P47" s="944"/>
      <c r="Q47" s="944"/>
      <c r="R47" s="944"/>
      <c r="S47" s="944"/>
      <c r="T47" s="944"/>
      <c r="U47" s="944"/>
      <c r="V47" s="944"/>
    </row>
    <row r="48" spans="2:22" ht="15.75">
      <c r="B48" s="635" t="s">
        <v>390</v>
      </c>
      <c r="I48" s="944"/>
      <c r="J48" s="944"/>
      <c r="K48" s="944"/>
      <c r="L48" s="944"/>
      <c r="M48" s="944"/>
      <c r="N48" s="944"/>
      <c r="O48" s="944"/>
      <c r="P48" s="944"/>
      <c r="Q48" s="944"/>
      <c r="R48" s="944"/>
      <c r="S48" s="944"/>
      <c r="T48" s="944"/>
      <c r="U48" s="944"/>
      <c r="V48" s="944"/>
    </row>
    <row r="49" spans="2:22" ht="15.75">
      <c r="B49" s="635"/>
      <c r="I49" s="944"/>
      <c r="J49" s="944"/>
      <c r="K49" s="944"/>
      <c r="L49" s="944"/>
      <c r="M49" s="944"/>
      <c r="N49" s="944"/>
      <c r="O49" s="944"/>
      <c r="P49" s="944"/>
      <c r="Q49" s="944"/>
      <c r="R49" s="944"/>
      <c r="S49" s="944"/>
      <c r="T49" s="944"/>
      <c r="U49" s="944"/>
      <c r="V49" s="944"/>
    </row>
    <row r="50" spans="2:22" ht="51">
      <c r="B50" s="643" t="s">
        <v>57</v>
      </c>
      <c r="C50" s="644" t="s">
        <v>58</v>
      </c>
      <c r="D50" s="645" t="s">
        <v>59</v>
      </c>
      <c r="E50" s="645" t="s">
        <v>60</v>
      </c>
      <c r="F50" s="646" t="s">
        <v>61</v>
      </c>
      <c r="G50" s="646" t="s">
        <v>62</v>
      </c>
      <c r="I50" s="944"/>
      <c r="J50" s="944"/>
      <c r="K50" s="944"/>
      <c r="L50" s="944"/>
      <c r="M50" s="944"/>
      <c r="N50" s="944"/>
      <c r="O50" s="944"/>
      <c r="P50" s="944"/>
      <c r="Q50" s="944"/>
      <c r="R50" s="944"/>
      <c r="S50" s="944"/>
      <c r="T50" s="944"/>
      <c r="U50" s="944"/>
      <c r="V50" s="944"/>
    </row>
    <row r="51" spans="2:22">
      <c r="B51" s="643"/>
      <c r="C51" s="644"/>
      <c r="D51" s="645"/>
      <c r="E51" s="645"/>
      <c r="F51" s="646"/>
      <c r="G51" s="646"/>
      <c r="I51" s="944"/>
      <c r="J51" s="944"/>
      <c r="K51" s="944"/>
      <c r="L51" s="944"/>
      <c r="M51" s="944"/>
      <c r="N51" s="944"/>
      <c r="O51" s="944"/>
      <c r="P51" s="944"/>
      <c r="Q51" s="944"/>
      <c r="R51" s="944"/>
      <c r="S51" s="944"/>
      <c r="T51" s="944"/>
      <c r="U51" s="944"/>
      <c r="V51" s="944"/>
    </row>
    <row r="52" spans="2:22" s="681" customFormat="1">
      <c r="B52" s="678"/>
      <c r="C52" s="679" t="s">
        <v>857</v>
      </c>
      <c r="D52" s="680"/>
      <c r="E52" s="680"/>
      <c r="F52" s="680"/>
      <c r="G52" s="680">
        <v>1134.8556680443201</v>
      </c>
      <c r="H52" s="876"/>
      <c r="I52" s="944"/>
      <c r="J52" s="944"/>
      <c r="K52" s="944"/>
      <c r="L52" s="944"/>
      <c r="M52" s="944"/>
      <c r="N52" s="944"/>
      <c r="O52" s="944"/>
      <c r="P52" s="944"/>
      <c r="Q52" s="944"/>
      <c r="R52" s="944"/>
      <c r="S52" s="944"/>
      <c r="T52" s="944"/>
      <c r="U52" s="944"/>
      <c r="V52" s="944"/>
    </row>
    <row r="53" spans="2:22" s="681" customFormat="1">
      <c r="B53" s="678"/>
      <c r="C53" s="679" t="s">
        <v>858</v>
      </c>
      <c r="D53" s="680"/>
      <c r="E53" s="680"/>
      <c r="F53" s="680"/>
      <c r="G53" s="680">
        <v>8311.5450635693232</v>
      </c>
      <c r="H53" s="876"/>
      <c r="I53" s="944"/>
      <c r="J53" s="944"/>
      <c r="K53" s="944"/>
      <c r="L53" s="944"/>
      <c r="M53" s="944"/>
      <c r="N53" s="944"/>
      <c r="O53" s="944"/>
      <c r="P53" s="944"/>
      <c r="Q53" s="944"/>
      <c r="R53" s="944"/>
      <c r="S53" s="944"/>
      <c r="T53" s="944"/>
      <c r="U53" s="944"/>
      <c r="V53" s="944"/>
    </row>
    <row r="54" spans="2:22" s="681" customFormat="1">
      <c r="B54" s="678"/>
      <c r="C54" s="679" t="s">
        <v>859</v>
      </c>
      <c r="D54" s="680"/>
      <c r="E54" s="680"/>
      <c r="F54" s="680"/>
      <c r="G54" s="680">
        <v>7312.0517135266709</v>
      </c>
      <c r="H54" s="876"/>
      <c r="I54" s="944"/>
      <c r="J54" s="944"/>
      <c r="K54" s="944"/>
      <c r="L54" s="944"/>
      <c r="M54" s="944"/>
      <c r="N54" s="944"/>
      <c r="O54" s="944"/>
      <c r="P54" s="944"/>
      <c r="Q54" s="944"/>
      <c r="R54" s="944"/>
      <c r="S54" s="944"/>
      <c r="T54" s="944"/>
      <c r="U54" s="944"/>
      <c r="V54" s="944"/>
    </row>
    <row r="55" spans="2:22" s="681" customFormat="1">
      <c r="B55" s="678"/>
      <c r="C55" s="679" t="s">
        <v>860</v>
      </c>
      <c r="D55" s="680"/>
      <c r="E55" s="680"/>
      <c r="F55" s="680"/>
      <c r="G55" s="680">
        <v>3127.9360921699113</v>
      </c>
      <c r="H55" s="876"/>
      <c r="I55" s="944"/>
      <c r="J55" s="944"/>
      <c r="K55" s="944"/>
      <c r="L55" s="944"/>
      <c r="M55" s="944"/>
      <c r="N55" s="944"/>
      <c r="O55" s="944"/>
      <c r="P55" s="944"/>
      <c r="Q55" s="944"/>
      <c r="R55" s="944"/>
      <c r="S55" s="944"/>
      <c r="T55" s="944"/>
      <c r="U55" s="944"/>
      <c r="V55" s="944"/>
    </row>
    <row r="56" spans="2:22" s="681" customFormat="1" ht="12" customHeight="1">
      <c r="B56" s="678"/>
      <c r="C56" s="679" t="s">
        <v>861</v>
      </c>
      <c r="D56" s="680"/>
      <c r="E56" s="680"/>
      <c r="F56" s="680"/>
      <c r="G56" s="680">
        <v>6081.137547399253</v>
      </c>
      <c r="H56" s="876"/>
      <c r="I56" s="944"/>
      <c r="J56" s="944"/>
      <c r="K56" s="944"/>
      <c r="L56" s="944"/>
      <c r="M56" s="944"/>
      <c r="N56" s="944"/>
      <c r="O56" s="944"/>
      <c r="P56" s="944"/>
      <c r="Q56" s="944"/>
      <c r="R56" s="944"/>
      <c r="S56" s="944"/>
      <c r="T56" s="944"/>
      <c r="U56" s="944"/>
      <c r="V56" s="944"/>
    </row>
    <row r="57" spans="2:22">
      <c r="I57" s="944"/>
      <c r="J57" s="944"/>
      <c r="K57" s="944"/>
      <c r="L57" s="944"/>
      <c r="M57" s="944"/>
      <c r="N57" s="944"/>
      <c r="O57" s="944"/>
      <c r="P57" s="944"/>
      <c r="Q57" s="944"/>
      <c r="R57" s="944"/>
      <c r="S57" s="944"/>
      <c r="T57" s="944"/>
      <c r="U57" s="944"/>
      <c r="V57" s="944"/>
    </row>
    <row r="58" spans="2:22">
      <c r="I58" s="944"/>
      <c r="J58" s="944"/>
      <c r="K58" s="944"/>
      <c r="L58" s="944"/>
      <c r="M58" s="944"/>
      <c r="N58" s="944"/>
      <c r="O58" s="944"/>
      <c r="P58" s="944"/>
      <c r="Q58" s="944"/>
      <c r="R58" s="944"/>
      <c r="S58" s="944"/>
      <c r="T58" s="944"/>
      <c r="U58" s="944"/>
      <c r="V58" s="944"/>
    </row>
    <row r="59" spans="2:22" ht="19.5">
      <c r="B59" s="1188" t="s">
        <v>391</v>
      </c>
      <c r="C59" s="1188"/>
      <c r="D59" s="1188"/>
      <c r="E59" s="1188"/>
      <c r="F59" s="682"/>
      <c r="G59" s="682"/>
      <c r="H59" s="682"/>
      <c r="I59" s="944"/>
      <c r="J59" s="944"/>
      <c r="K59" s="944"/>
      <c r="L59" s="944"/>
      <c r="M59" s="944"/>
      <c r="N59" s="944"/>
      <c r="O59" s="944"/>
      <c r="P59" s="944"/>
      <c r="Q59" s="944"/>
      <c r="R59" s="944"/>
      <c r="S59" s="944"/>
      <c r="T59" s="944"/>
      <c r="U59" s="944"/>
      <c r="V59" s="944"/>
    </row>
    <row r="60" spans="2:22" ht="19.5">
      <c r="B60" s="682"/>
      <c r="C60" s="682"/>
      <c r="D60" s="682"/>
      <c r="E60" s="682"/>
      <c r="F60" s="682"/>
      <c r="G60" s="682"/>
      <c r="H60" s="682"/>
      <c r="I60" s="944"/>
      <c r="J60" s="944"/>
      <c r="K60" s="944"/>
      <c r="L60" s="944"/>
      <c r="M60" s="944"/>
      <c r="N60" s="944"/>
      <c r="O60" s="944"/>
      <c r="P60" s="944"/>
      <c r="Q60" s="944"/>
      <c r="R60" s="944"/>
      <c r="S60" s="944"/>
      <c r="T60" s="944"/>
      <c r="U60" s="944"/>
      <c r="V60" s="944"/>
    </row>
    <row r="61" spans="2:22" ht="51">
      <c r="B61" s="643" t="s">
        <v>57</v>
      </c>
      <c r="C61" s="683" t="s">
        <v>58</v>
      </c>
      <c r="D61" s="645" t="s">
        <v>59</v>
      </c>
      <c r="E61" s="645" t="s">
        <v>60</v>
      </c>
      <c r="F61" s="646" t="s">
        <v>61</v>
      </c>
      <c r="G61" s="646" t="s">
        <v>62</v>
      </c>
      <c r="H61" s="682"/>
      <c r="I61" s="944"/>
      <c r="J61" s="944"/>
      <c r="K61" s="944"/>
      <c r="L61" s="944"/>
      <c r="M61" s="944"/>
      <c r="N61" s="944"/>
      <c r="O61" s="944"/>
      <c r="P61" s="944"/>
      <c r="Q61" s="944"/>
      <c r="R61" s="944"/>
      <c r="S61" s="944"/>
      <c r="T61" s="944"/>
      <c r="U61" s="944"/>
      <c r="V61" s="944"/>
    </row>
    <row r="62" spans="2:22" ht="19.5">
      <c r="B62" s="684"/>
      <c r="C62" s="684"/>
      <c r="D62" s="645"/>
      <c r="E62" s="645"/>
      <c r="F62" s="646"/>
      <c r="G62" s="646"/>
      <c r="H62" s="682"/>
      <c r="I62" s="944"/>
      <c r="J62" s="944"/>
      <c r="K62" s="944"/>
      <c r="L62" s="944"/>
      <c r="M62" s="944"/>
      <c r="N62" s="944"/>
      <c r="O62" s="944"/>
      <c r="P62" s="944"/>
      <c r="Q62" s="944"/>
      <c r="R62" s="944"/>
      <c r="S62" s="944"/>
      <c r="T62" s="944"/>
      <c r="U62" s="944"/>
      <c r="V62" s="944"/>
    </row>
    <row r="63" spans="2:22" ht="19.5">
      <c r="B63" s="654"/>
      <c r="C63" s="685" t="s">
        <v>362</v>
      </c>
      <c r="D63" s="650">
        <v>0</v>
      </c>
      <c r="E63" s="650">
        <v>0</v>
      </c>
      <c r="F63" s="650">
        <v>0</v>
      </c>
      <c r="G63" s="650">
        <v>0</v>
      </c>
      <c r="H63" s="682"/>
      <c r="I63" s="944"/>
      <c r="J63" s="944"/>
      <c r="K63" s="944"/>
      <c r="L63" s="944"/>
      <c r="M63" s="944"/>
      <c r="N63" s="944"/>
      <c r="O63" s="944"/>
      <c r="P63" s="944"/>
      <c r="Q63" s="944"/>
      <c r="R63" s="944"/>
      <c r="S63" s="944"/>
      <c r="T63" s="944"/>
      <c r="U63" s="944"/>
      <c r="V63" s="944"/>
    </row>
    <row r="64" spans="2:22" ht="19.5">
      <c r="B64" s="654"/>
      <c r="C64" s="685" t="s">
        <v>362</v>
      </c>
      <c r="D64" s="650">
        <v>0</v>
      </c>
      <c r="E64" s="650">
        <v>0</v>
      </c>
      <c r="F64" s="650">
        <v>0</v>
      </c>
      <c r="G64" s="650">
        <v>0</v>
      </c>
      <c r="H64" s="682"/>
      <c r="I64" s="944"/>
      <c r="J64" s="944"/>
      <c r="K64" s="944"/>
      <c r="L64" s="944"/>
      <c r="M64" s="944"/>
      <c r="N64" s="944"/>
      <c r="O64" s="944"/>
      <c r="P64" s="944"/>
      <c r="Q64" s="944"/>
      <c r="R64" s="944"/>
      <c r="S64" s="944"/>
      <c r="T64" s="944"/>
      <c r="U64" s="944"/>
      <c r="V64" s="944"/>
    </row>
    <row r="65" spans="2:22" ht="19.5">
      <c r="B65" s="654"/>
      <c r="C65" s="685" t="s">
        <v>362</v>
      </c>
      <c r="D65" s="650">
        <v>0</v>
      </c>
      <c r="E65" s="650">
        <v>0</v>
      </c>
      <c r="F65" s="650">
        <v>0</v>
      </c>
      <c r="G65" s="650">
        <v>0</v>
      </c>
      <c r="H65" s="682"/>
      <c r="I65" s="944"/>
      <c r="J65" s="944"/>
      <c r="K65" s="944"/>
      <c r="L65" s="944"/>
      <c r="M65" s="944"/>
      <c r="N65" s="944"/>
      <c r="O65" s="944"/>
      <c r="P65" s="944"/>
      <c r="Q65" s="944"/>
      <c r="R65" s="944"/>
      <c r="S65" s="944"/>
      <c r="T65" s="944"/>
      <c r="U65" s="944"/>
      <c r="V65" s="944"/>
    </row>
    <row r="66" spans="2:22" ht="19.5">
      <c r="B66" s="654"/>
      <c r="C66" s="685" t="s">
        <v>362</v>
      </c>
      <c r="D66" s="650">
        <v>0</v>
      </c>
      <c r="E66" s="650">
        <v>0</v>
      </c>
      <c r="F66" s="650">
        <v>0</v>
      </c>
      <c r="G66" s="650">
        <v>0</v>
      </c>
      <c r="H66" s="682"/>
      <c r="I66" s="944"/>
      <c r="J66" s="944"/>
      <c r="K66" s="944"/>
      <c r="L66" s="944"/>
      <c r="M66" s="944"/>
      <c r="N66" s="944"/>
      <c r="O66" s="944"/>
      <c r="P66" s="944"/>
      <c r="Q66" s="944"/>
      <c r="R66" s="944"/>
      <c r="S66" s="944"/>
      <c r="T66" s="944"/>
      <c r="U66" s="944"/>
      <c r="V66" s="944"/>
    </row>
    <row r="67" spans="2:22" ht="19.5">
      <c r="B67" s="654"/>
      <c r="C67" s="685" t="s">
        <v>362</v>
      </c>
      <c r="D67" s="650">
        <v>0</v>
      </c>
      <c r="E67" s="650">
        <v>0</v>
      </c>
      <c r="F67" s="650">
        <v>0</v>
      </c>
      <c r="G67" s="650">
        <v>0</v>
      </c>
      <c r="H67" s="682"/>
      <c r="I67" s="944"/>
      <c r="J67" s="944"/>
      <c r="K67" s="944"/>
      <c r="L67" s="944"/>
      <c r="M67" s="944"/>
      <c r="N67" s="944"/>
      <c r="O67" s="944"/>
      <c r="P67" s="944"/>
      <c r="Q67" s="944"/>
      <c r="R67" s="944"/>
      <c r="S67" s="944"/>
      <c r="T67" s="944"/>
      <c r="U67" s="944"/>
      <c r="V67" s="944"/>
    </row>
    <row r="68" spans="2:22" ht="19.5">
      <c r="B68" s="654"/>
      <c r="C68" s="685" t="s">
        <v>362</v>
      </c>
      <c r="D68" s="650">
        <v>0</v>
      </c>
      <c r="E68" s="650">
        <v>0</v>
      </c>
      <c r="F68" s="650">
        <v>0</v>
      </c>
      <c r="G68" s="650">
        <v>0</v>
      </c>
      <c r="H68" s="682"/>
      <c r="I68" s="944"/>
      <c r="J68" s="944"/>
      <c r="K68" s="944"/>
      <c r="L68" s="944"/>
      <c r="M68" s="944"/>
      <c r="N68" s="944"/>
      <c r="O68" s="944"/>
      <c r="P68" s="944"/>
      <c r="Q68" s="944"/>
      <c r="R68" s="944"/>
      <c r="S68" s="944"/>
      <c r="T68" s="944"/>
      <c r="U68" s="944"/>
      <c r="V68" s="944"/>
    </row>
    <row r="69" spans="2:22">
      <c r="B69" s="642" t="s">
        <v>392</v>
      </c>
      <c r="I69" s="944"/>
      <c r="J69" s="944"/>
      <c r="K69" s="944"/>
      <c r="L69" s="944"/>
      <c r="M69" s="944"/>
      <c r="N69" s="944"/>
      <c r="O69" s="944"/>
      <c r="P69" s="944"/>
      <c r="Q69" s="944"/>
      <c r="R69" s="944"/>
      <c r="S69" s="944"/>
      <c r="T69" s="944"/>
      <c r="U69" s="944"/>
      <c r="V69" s="944"/>
    </row>
    <row r="70" spans="2:22">
      <c r="I70" s="944"/>
      <c r="J70" s="944"/>
      <c r="K70" s="944"/>
      <c r="L70" s="944"/>
      <c r="M70" s="944"/>
      <c r="N70" s="944"/>
      <c r="O70" s="944"/>
      <c r="P70" s="944"/>
      <c r="Q70" s="944"/>
      <c r="R70" s="944"/>
      <c r="S70" s="944"/>
      <c r="T70" s="944"/>
      <c r="U70" s="944"/>
      <c r="V70" s="944"/>
    </row>
    <row r="72" spans="2:22">
      <c r="D72" s="941"/>
      <c r="E72" s="941"/>
      <c r="F72" s="941"/>
      <c r="G72" s="941"/>
      <c r="H72" s="941"/>
      <c r="I72" s="941"/>
      <c r="J72" s="941"/>
      <c r="K72" s="941"/>
      <c r="L72" s="941"/>
      <c r="M72" s="941"/>
      <c r="N72" s="941"/>
      <c r="O72" s="941"/>
      <c r="P72" s="941"/>
    </row>
    <row r="73" spans="2:22">
      <c r="D73" s="941"/>
      <c r="E73" s="941"/>
      <c r="F73" s="941"/>
      <c r="G73" s="941"/>
      <c r="H73" s="941"/>
      <c r="I73" s="941"/>
      <c r="J73" s="941"/>
      <c r="K73" s="941"/>
      <c r="L73" s="941"/>
      <c r="M73" s="941"/>
      <c r="N73" s="941"/>
      <c r="O73" s="941"/>
      <c r="P73" s="941"/>
    </row>
    <row r="74" spans="2:22">
      <c r="D74" s="941"/>
      <c r="E74" s="941"/>
      <c r="F74" s="941"/>
      <c r="G74" s="941"/>
      <c r="H74" s="941"/>
      <c r="I74" s="941"/>
      <c r="J74" s="941"/>
      <c r="K74" s="941"/>
      <c r="L74" s="941"/>
      <c r="M74" s="941"/>
      <c r="N74" s="941"/>
      <c r="O74" s="941"/>
      <c r="P74" s="941"/>
    </row>
    <row r="75" spans="2:22">
      <c r="D75" s="941"/>
      <c r="E75" s="941"/>
      <c r="F75" s="941"/>
      <c r="G75" s="941"/>
      <c r="H75" s="941"/>
      <c r="I75" s="941"/>
      <c r="J75" s="941"/>
      <c r="K75" s="941"/>
      <c r="L75" s="941"/>
      <c r="M75" s="941"/>
      <c r="N75" s="941"/>
      <c r="O75" s="941"/>
      <c r="P75" s="941"/>
    </row>
    <row r="76" spans="2:22">
      <c r="D76" s="941"/>
      <c r="E76" s="941"/>
      <c r="F76" s="941"/>
      <c r="G76" s="941"/>
      <c r="H76" s="941"/>
      <c r="I76" s="941"/>
      <c r="J76" s="941"/>
      <c r="K76" s="941"/>
      <c r="L76" s="941"/>
      <c r="M76" s="941"/>
      <c r="N76" s="941"/>
      <c r="O76" s="941"/>
      <c r="P76" s="941"/>
    </row>
    <row r="77" spans="2:22">
      <c r="D77" s="941"/>
      <c r="E77" s="941"/>
      <c r="F77" s="941"/>
      <c r="G77" s="941"/>
      <c r="H77" s="941"/>
      <c r="I77" s="941"/>
      <c r="J77" s="941"/>
      <c r="K77" s="941"/>
      <c r="L77" s="941"/>
      <c r="M77" s="941"/>
      <c r="N77" s="941"/>
      <c r="O77" s="941"/>
      <c r="P77" s="941"/>
    </row>
    <row r="78" spans="2:22">
      <c r="D78" s="941"/>
      <c r="E78" s="941"/>
      <c r="F78" s="941"/>
      <c r="G78" s="941"/>
      <c r="H78" s="941"/>
      <c r="I78" s="941"/>
      <c r="J78" s="941"/>
      <c r="K78" s="941"/>
      <c r="L78" s="941"/>
      <c r="M78" s="941"/>
      <c r="N78" s="941"/>
      <c r="O78" s="941"/>
      <c r="P78" s="941"/>
    </row>
    <row r="79" spans="2:22">
      <c r="D79" s="941"/>
      <c r="E79" s="941"/>
      <c r="F79" s="941"/>
      <c r="G79" s="941"/>
      <c r="H79" s="941"/>
      <c r="I79" s="941"/>
      <c r="J79" s="941"/>
      <c r="K79" s="941"/>
      <c r="L79" s="941"/>
      <c r="M79" s="941"/>
      <c r="N79" s="941"/>
      <c r="O79" s="941"/>
      <c r="P79" s="941"/>
    </row>
    <row r="80" spans="2:22">
      <c r="D80" s="941"/>
      <c r="E80" s="941"/>
      <c r="F80" s="941"/>
      <c r="G80" s="941"/>
      <c r="H80" s="941"/>
      <c r="I80" s="941"/>
      <c r="J80" s="941"/>
      <c r="K80" s="941"/>
      <c r="L80" s="941"/>
      <c r="M80" s="941"/>
      <c r="N80" s="941"/>
      <c r="O80" s="941"/>
      <c r="P80" s="941"/>
    </row>
    <row r="81" spans="4:16">
      <c r="D81" s="941"/>
      <c r="E81" s="941"/>
      <c r="F81" s="941"/>
      <c r="G81" s="941"/>
      <c r="H81" s="941"/>
      <c r="I81" s="941"/>
      <c r="J81" s="941"/>
      <c r="K81" s="941"/>
      <c r="L81" s="941"/>
      <c r="M81" s="941"/>
      <c r="N81" s="941"/>
      <c r="O81" s="941"/>
      <c r="P81" s="941"/>
    </row>
    <row r="82" spans="4:16">
      <c r="D82" s="941"/>
      <c r="E82" s="941"/>
      <c r="F82" s="941"/>
      <c r="G82" s="941"/>
      <c r="H82" s="941"/>
      <c r="I82" s="941"/>
      <c r="J82" s="941"/>
      <c r="K82" s="941"/>
      <c r="L82" s="941"/>
      <c r="M82" s="941"/>
      <c r="N82" s="941"/>
      <c r="O82" s="941"/>
      <c r="P82" s="941"/>
    </row>
    <row r="83" spans="4:16">
      <c r="D83" s="941"/>
      <c r="E83" s="941"/>
      <c r="F83" s="941"/>
      <c r="G83" s="941"/>
      <c r="H83" s="941"/>
      <c r="I83" s="941"/>
      <c r="J83" s="941"/>
      <c r="K83" s="941"/>
      <c r="L83" s="941"/>
      <c r="M83" s="941"/>
      <c r="N83" s="941"/>
      <c r="O83" s="941"/>
      <c r="P83" s="941"/>
    </row>
    <row r="84" spans="4:16">
      <c r="D84" s="941"/>
      <c r="E84" s="941"/>
      <c r="F84" s="941"/>
      <c r="G84" s="941"/>
      <c r="H84" s="941"/>
      <c r="I84" s="941"/>
      <c r="J84" s="941"/>
      <c r="K84" s="941"/>
      <c r="L84" s="941"/>
      <c r="M84" s="941"/>
      <c r="N84" s="941"/>
      <c r="O84" s="941"/>
      <c r="P84" s="941"/>
    </row>
    <row r="85" spans="4:16">
      <c r="D85" s="941"/>
      <c r="E85" s="941"/>
      <c r="F85" s="941"/>
      <c r="G85" s="941"/>
      <c r="H85" s="941"/>
      <c r="I85" s="941"/>
      <c r="J85" s="941"/>
      <c r="K85" s="941"/>
      <c r="L85" s="941"/>
      <c r="M85" s="941"/>
      <c r="N85" s="941"/>
      <c r="O85" s="941"/>
      <c r="P85" s="941"/>
    </row>
    <row r="86" spans="4:16">
      <c r="D86" s="941"/>
      <c r="E86" s="941"/>
      <c r="F86" s="941"/>
      <c r="G86" s="941"/>
      <c r="H86" s="941"/>
      <c r="I86" s="941"/>
      <c r="J86" s="941"/>
      <c r="K86" s="941"/>
      <c r="L86" s="941"/>
      <c r="M86" s="941"/>
      <c r="N86" s="941"/>
      <c r="O86" s="941"/>
      <c r="P86" s="941"/>
    </row>
    <row r="87" spans="4:16">
      <c r="D87" s="941"/>
      <c r="E87" s="941"/>
      <c r="F87" s="941"/>
      <c r="G87" s="941"/>
      <c r="H87" s="941"/>
      <c r="I87" s="941"/>
      <c r="J87" s="941"/>
      <c r="K87" s="941"/>
      <c r="L87" s="941"/>
      <c r="M87" s="941"/>
      <c r="N87" s="941"/>
      <c r="O87" s="941"/>
      <c r="P87" s="941"/>
    </row>
    <row r="88" spans="4:16">
      <c r="D88" s="941"/>
      <c r="E88" s="941"/>
      <c r="F88" s="941"/>
      <c r="G88" s="941"/>
      <c r="H88" s="941"/>
      <c r="I88" s="941"/>
      <c r="J88" s="941"/>
      <c r="K88" s="941"/>
      <c r="L88" s="941"/>
      <c r="M88" s="941"/>
      <c r="N88" s="941"/>
      <c r="O88" s="941"/>
      <c r="P88" s="941"/>
    </row>
    <row r="89" spans="4:16">
      <c r="D89" s="941"/>
      <c r="E89" s="941"/>
      <c r="F89" s="941"/>
      <c r="G89" s="941"/>
      <c r="H89" s="941"/>
      <c r="I89" s="941"/>
      <c r="J89" s="941"/>
      <c r="K89" s="941"/>
      <c r="L89" s="941"/>
      <c r="M89" s="941"/>
      <c r="N89" s="941"/>
      <c r="O89" s="941"/>
      <c r="P89" s="941"/>
    </row>
    <row r="90" spans="4:16">
      <c r="D90" s="941"/>
      <c r="E90" s="941"/>
      <c r="F90" s="941"/>
      <c r="G90" s="941"/>
      <c r="H90" s="941"/>
      <c r="I90" s="941"/>
      <c r="J90" s="941"/>
      <c r="K90" s="941"/>
      <c r="L90" s="941"/>
      <c r="M90" s="941"/>
      <c r="N90" s="941"/>
      <c r="O90" s="941"/>
      <c r="P90" s="941"/>
    </row>
    <row r="91" spans="4:16">
      <c r="D91" s="941"/>
      <c r="E91" s="941"/>
      <c r="F91" s="941"/>
      <c r="G91" s="941"/>
      <c r="H91" s="941"/>
      <c r="I91" s="941"/>
      <c r="J91" s="941"/>
      <c r="K91" s="941"/>
      <c r="L91" s="941"/>
      <c r="M91" s="941"/>
      <c r="N91" s="941"/>
      <c r="O91" s="941"/>
      <c r="P91" s="941"/>
    </row>
    <row r="92" spans="4:16">
      <c r="D92" s="941"/>
      <c r="E92" s="941"/>
      <c r="F92" s="941"/>
      <c r="G92" s="941"/>
      <c r="H92" s="941"/>
      <c r="I92" s="941"/>
      <c r="J92" s="941"/>
      <c r="K92" s="941"/>
      <c r="L92" s="941"/>
      <c r="M92" s="941"/>
      <c r="N92" s="941"/>
      <c r="O92" s="941"/>
      <c r="P92" s="941"/>
    </row>
    <row r="93" spans="4:16">
      <c r="D93" s="941"/>
      <c r="E93" s="941"/>
      <c r="F93" s="941"/>
      <c r="G93" s="941"/>
      <c r="H93" s="941"/>
      <c r="I93" s="941"/>
      <c r="J93" s="941"/>
      <c r="K93" s="941"/>
      <c r="L93" s="941"/>
      <c r="M93" s="941"/>
      <c r="N93" s="941"/>
      <c r="O93" s="941"/>
      <c r="P93" s="941"/>
    </row>
    <row r="94" spans="4:16">
      <c r="D94" s="941"/>
      <c r="E94" s="941"/>
      <c r="F94" s="941"/>
      <c r="G94" s="941"/>
      <c r="H94" s="941"/>
      <c r="I94" s="941"/>
      <c r="J94" s="941"/>
      <c r="K94" s="941"/>
      <c r="L94" s="941"/>
      <c r="M94" s="941"/>
      <c r="N94" s="941"/>
      <c r="O94" s="941"/>
      <c r="P94" s="941"/>
    </row>
    <row r="95" spans="4:16">
      <c r="D95" s="941"/>
      <c r="E95" s="941"/>
      <c r="F95" s="941"/>
      <c r="G95" s="941"/>
      <c r="H95" s="941"/>
      <c r="I95" s="941"/>
      <c r="J95" s="941"/>
      <c r="K95" s="941"/>
      <c r="L95" s="941"/>
      <c r="M95" s="941"/>
      <c r="N95" s="941"/>
      <c r="O95" s="941"/>
      <c r="P95" s="941"/>
    </row>
    <row r="96" spans="4:16">
      <c r="D96" s="941"/>
      <c r="E96" s="941"/>
      <c r="F96" s="941"/>
      <c r="G96" s="941"/>
      <c r="H96" s="941"/>
      <c r="I96" s="941"/>
      <c r="J96" s="941"/>
      <c r="K96" s="941"/>
      <c r="L96" s="941"/>
      <c r="M96" s="941"/>
      <c r="N96" s="941"/>
      <c r="O96" s="941"/>
      <c r="P96" s="941"/>
    </row>
    <row r="97" spans="4:16">
      <c r="D97" s="941"/>
      <c r="E97" s="941"/>
      <c r="F97" s="941"/>
      <c r="G97" s="941"/>
      <c r="H97" s="941"/>
      <c r="I97" s="941"/>
      <c r="J97" s="941"/>
      <c r="K97" s="941"/>
      <c r="L97" s="941"/>
      <c r="M97" s="941"/>
      <c r="N97" s="941"/>
      <c r="O97" s="941"/>
      <c r="P97" s="941"/>
    </row>
    <row r="98" spans="4:16">
      <c r="D98" s="941"/>
      <c r="E98" s="941"/>
      <c r="F98" s="941"/>
      <c r="G98" s="941"/>
      <c r="H98" s="941"/>
      <c r="I98" s="941"/>
      <c r="J98" s="941"/>
      <c r="K98" s="941"/>
      <c r="L98" s="941"/>
      <c r="M98" s="941"/>
      <c r="N98" s="941"/>
      <c r="O98" s="941"/>
      <c r="P98" s="941"/>
    </row>
    <row r="99" spans="4:16">
      <c r="D99" s="941"/>
      <c r="E99" s="941"/>
      <c r="F99" s="941"/>
      <c r="G99" s="941"/>
      <c r="H99" s="941"/>
      <c r="I99" s="941"/>
      <c r="J99" s="941"/>
      <c r="K99" s="941"/>
      <c r="L99" s="941"/>
      <c r="M99" s="941"/>
      <c r="N99" s="941"/>
      <c r="O99" s="941"/>
      <c r="P99" s="941"/>
    </row>
    <row r="100" spans="4:16">
      <c r="D100" s="941"/>
      <c r="E100" s="941"/>
      <c r="F100" s="941"/>
      <c r="G100" s="941"/>
      <c r="H100" s="941"/>
      <c r="I100" s="941"/>
      <c r="J100" s="941"/>
      <c r="K100" s="941"/>
      <c r="L100" s="941"/>
      <c r="M100" s="941"/>
      <c r="N100" s="941"/>
      <c r="O100" s="941"/>
      <c r="P100" s="941"/>
    </row>
    <row r="101" spans="4:16">
      <c r="D101" s="941"/>
      <c r="E101" s="941"/>
      <c r="F101" s="941"/>
      <c r="G101" s="941"/>
      <c r="H101" s="941"/>
      <c r="I101" s="941"/>
      <c r="J101" s="941"/>
      <c r="K101" s="941"/>
      <c r="L101" s="941"/>
      <c r="M101" s="941"/>
      <c r="N101" s="941"/>
      <c r="O101" s="941"/>
      <c r="P101" s="941"/>
    </row>
    <row r="102" spans="4:16">
      <c r="D102" s="941"/>
      <c r="E102" s="941"/>
      <c r="F102" s="941"/>
      <c r="G102" s="941"/>
      <c r="H102" s="941"/>
      <c r="I102" s="941"/>
      <c r="J102" s="941"/>
      <c r="K102" s="941"/>
      <c r="L102" s="941"/>
      <c r="M102" s="941"/>
      <c r="N102" s="941"/>
      <c r="O102" s="941"/>
      <c r="P102" s="941"/>
    </row>
    <row r="103" spans="4:16">
      <c r="D103" s="941"/>
      <c r="E103" s="941"/>
      <c r="F103" s="941"/>
      <c r="G103" s="941"/>
      <c r="H103" s="941"/>
      <c r="I103" s="941"/>
      <c r="J103" s="941"/>
      <c r="K103" s="941"/>
      <c r="L103" s="941"/>
      <c r="M103" s="941"/>
      <c r="N103" s="941"/>
      <c r="O103" s="941"/>
      <c r="P103" s="941"/>
    </row>
    <row r="104" spans="4:16">
      <c r="D104" s="941"/>
      <c r="E104" s="941"/>
      <c r="F104" s="941"/>
      <c r="G104" s="941"/>
      <c r="H104" s="941"/>
      <c r="I104" s="941"/>
      <c r="J104" s="941"/>
      <c r="K104" s="941"/>
      <c r="L104" s="941"/>
      <c r="M104" s="941"/>
      <c r="N104" s="941"/>
      <c r="O104" s="941"/>
      <c r="P104" s="941"/>
    </row>
    <row r="105" spans="4:16">
      <c r="D105" s="941"/>
      <c r="E105" s="941"/>
      <c r="F105" s="941"/>
      <c r="G105" s="941"/>
      <c r="H105" s="941"/>
      <c r="I105" s="941"/>
      <c r="J105" s="941"/>
      <c r="K105" s="941"/>
      <c r="L105" s="941"/>
      <c r="M105" s="941"/>
      <c r="N105" s="941"/>
      <c r="O105" s="941"/>
      <c r="P105" s="941"/>
    </row>
    <row r="106" spans="4:16">
      <c r="D106" s="941"/>
      <c r="E106" s="941"/>
      <c r="F106" s="941"/>
      <c r="G106" s="941"/>
      <c r="H106" s="941"/>
      <c r="I106" s="941"/>
      <c r="J106" s="941"/>
      <c r="K106" s="941"/>
      <c r="L106" s="941"/>
      <c r="M106" s="941"/>
      <c r="N106" s="941"/>
      <c r="O106" s="941"/>
      <c r="P106" s="941"/>
    </row>
    <row r="107" spans="4:16">
      <c r="D107" s="941"/>
      <c r="E107" s="941"/>
      <c r="F107" s="941"/>
      <c r="G107" s="941"/>
      <c r="H107" s="941"/>
      <c r="I107" s="941"/>
      <c r="J107" s="941"/>
      <c r="K107" s="941"/>
      <c r="L107" s="941"/>
      <c r="M107" s="941"/>
      <c r="N107" s="941"/>
      <c r="O107" s="941"/>
      <c r="P107" s="941"/>
    </row>
    <row r="108" spans="4:16">
      <c r="D108" s="941"/>
      <c r="E108" s="941"/>
      <c r="F108" s="941"/>
      <c r="G108" s="941"/>
      <c r="H108" s="941"/>
      <c r="I108" s="941"/>
      <c r="J108" s="941"/>
      <c r="K108" s="941"/>
      <c r="L108" s="941"/>
      <c r="M108" s="941"/>
      <c r="N108" s="941"/>
      <c r="O108" s="941"/>
      <c r="P108" s="941"/>
    </row>
    <row r="109" spans="4:16">
      <c r="D109" s="941"/>
      <c r="E109" s="941"/>
      <c r="F109" s="941"/>
      <c r="G109" s="941"/>
      <c r="H109" s="941"/>
      <c r="I109" s="941"/>
      <c r="J109" s="941"/>
      <c r="K109" s="941"/>
      <c r="L109" s="941"/>
      <c r="M109" s="941"/>
      <c r="N109" s="941"/>
      <c r="O109" s="941"/>
      <c r="P109" s="941"/>
    </row>
    <row r="110" spans="4:16">
      <c r="D110" s="941"/>
      <c r="E110" s="941"/>
      <c r="F110" s="941"/>
      <c r="G110" s="941"/>
      <c r="H110" s="941"/>
      <c r="I110" s="941"/>
      <c r="J110" s="941"/>
      <c r="K110" s="941"/>
      <c r="L110" s="941"/>
      <c r="M110" s="941"/>
      <c r="N110" s="941"/>
      <c r="O110" s="941"/>
      <c r="P110" s="941"/>
    </row>
    <row r="111" spans="4:16">
      <c r="D111" s="941"/>
      <c r="E111" s="941"/>
      <c r="F111" s="941"/>
      <c r="G111" s="941"/>
      <c r="H111" s="941"/>
      <c r="I111" s="941"/>
      <c r="J111" s="941"/>
      <c r="K111" s="941"/>
      <c r="L111" s="941"/>
      <c r="M111" s="941"/>
      <c r="N111" s="941"/>
      <c r="O111" s="941"/>
      <c r="P111" s="941"/>
    </row>
    <row r="112" spans="4:16">
      <c r="D112" s="941"/>
      <c r="E112" s="941"/>
      <c r="F112" s="941"/>
      <c r="G112" s="941"/>
      <c r="H112" s="941"/>
      <c r="I112" s="941"/>
      <c r="J112" s="941"/>
      <c r="K112" s="941"/>
      <c r="L112" s="941"/>
      <c r="M112" s="941"/>
      <c r="N112" s="941"/>
      <c r="O112" s="941"/>
      <c r="P112" s="941"/>
    </row>
    <row r="113" spans="4:16">
      <c r="D113" s="941"/>
      <c r="E113" s="941"/>
      <c r="F113" s="941"/>
      <c r="G113" s="941"/>
      <c r="H113" s="941"/>
      <c r="I113" s="941"/>
      <c r="J113" s="941"/>
      <c r="K113" s="941"/>
      <c r="L113" s="941"/>
      <c r="M113" s="941"/>
      <c r="N113" s="941"/>
      <c r="O113" s="941"/>
      <c r="P113" s="941"/>
    </row>
    <row r="114" spans="4:16">
      <c r="D114" s="941"/>
      <c r="E114" s="941"/>
      <c r="F114" s="941"/>
      <c r="G114" s="941"/>
      <c r="H114" s="941"/>
      <c r="I114" s="941"/>
      <c r="J114" s="941"/>
      <c r="K114" s="941"/>
      <c r="L114" s="941"/>
      <c r="M114" s="941"/>
      <c r="N114" s="941"/>
      <c r="O114" s="941"/>
      <c r="P114" s="941"/>
    </row>
    <row r="115" spans="4:16">
      <c r="D115" s="941"/>
      <c r="E115" s="941"/>
      <c r="F115" s="941"/>
      <c r="G115" s="941"/>
      <c r="H115" s="941"/>
      <c r="I115" s="941"/>
      <c r="J115" s="941"/>
      <c r="K115" s="941"/>
      <c r="L115" s="941"/>
      <c r="M115" s="941"/>
      <c r="N115" s="941"/>
      <c r="O115" s="941"/>
      <c r="P115" s="941"/>
    </row>
    <row r="116" spans="4:16">
      <c r="D116" s="941"/>
      <c r="E116" s="941"/>
      <c r="F116" s="941"/>
      <c r="G116" s="941"/>
      <c r="H116" s="941"/>
      <c r="I116" s="941"/>
      <c r="J116" s="941"/>
      <c r="K116" s="941"/>
      <c r="L116" s="941"/>
      <c r="M116" s="941"/>
      <c r="N116" s="941"/>
      <c r="O116" s="941"/>
      <c r="P116" s="941"/>
    </row>
    <row r="117" spans="4:16">
      <c r="D117" s="941"/>
      <c r="E117" s="941"/>
      <c r="F117" s="941"/>
      <c r="G117" s="941"/>
      <c r="H117" s="941"/>
      <c r="I117" s="941"/>
      <c r="J117" s="941"/>
      <c r="K117" s="941"/>
      <c r="L117" s="941"/>
      <c r="M117" s="941"/>
      <c r="N117" s="941"/>
      <c r="O117" s="941"/>
      <c r="P117" s="941"/>
    </row>
    <row r="118" spans="4:16">
      <c r="D118" s="941"/>
      <c r="E118" s="941"/>
      <c r="F118" s="941"/>
      <c r="G118" s="941"/>
      <c r="H118" s="941"/>
      <c r="I118" s="941"/>
      <c r="J118" s="941"/>
      <c r="K118" s="941"/>
      <c r="L118" s="941"/>
      <c r="M118" s="941"/>
      <c r="N118" s="941"/>
      <c r="O118" s="941"/>
      <c r="P118" s="941"/>
    </row>
    <row r="119" spans="4:16">
      <c r="D119" s="941"/>
      <c r="E119" s="941"/>
      <c r="F119" s="941"/>
      <c r="G119" s="941"/>
      <c r="H119" s="941"/>
      <c r="I119" s="941"/>
      <c r="J119" s="941"/>
      <c r="K119" s="941"/>
      <c r="L119" s="941"/>
      <c r="M119" s="941"/>
      <c r="N119" s="941"/>
      <c r="O119" s="941"/>
      <c r="P119" s="941"/>
    </row>
    <row r="120" spans="4:16">
      <c r="D120" s="941"/>
      <c r="E120" s="941"/>
      <c r="F120" s="941"/>
      <c r="G120" s="941"/>
      <c r="H120" s="941"/>
      <c r="I120" s="941"/>
      <c r="J120" s="941"/>
      <c r="K120" s="941"/>
      <c r="L120" s="941"/>
      <c r="M120" s="941"/>
      <c r="N120" s="941"/>
      <c r="O120" s="941"/>
      <c r="P120" s="941"/>
    </row>
    <row r="121" spans="4:16">
      <c r="D121" s="941"/>
      <c r="E121" s="941"/>
      <c r="F121" s="941"/>
      <c r="G121" s="941"/>
      <c r="H121" s="941"/>
      <c r="I121" s="941"/>
      <c r="J121" s="941"/>
      <c r="K121" s="941"/>
      <c r="L121" s="941"/>
      <c r="M121" s="941"/>
      <c r="N121" s="941"/>
      <c r="O121" s="941"/>
      <c r="P121" s="941"/>
    </row>
    <row r="122" spans="4:16">
      <c r="D122" s="941"/>
      <c r="E122" s="941"/>
      <c r="F122" s="941"/>
      <c r="G122" s="941"/>
      <c r="H122" s="941"/>
      <c r="I122" s="941"/>
      <c r="J122" s="941"/>
      <c r="K122" s="941"/>
      <c r="L122" s="941"/>
      <c r="M122" s="941"/>
      <c r="N122" s="941"/>
      <c r="O122" s="941"/>
      <c r="P122" s="941"/>
    </row>
    <row r="123" spans="4:16">
      <c r="D123" s="941"/>
      <c r="E123" s="941"/>
      <c r="F123" s="941"/>
      <c r="G123" s="941"/>
      <c r="H123" s="941"/>
      <c r="I123" s="941"/>
      <c r="J123" s="941"/>
      <c r="K123" s="941"/>
      <c r="L123" s="941"/>
      <c r="M123" s="941"/>
      <c r="N123" s="941"/>
      <c r="O123" s="941"/>
      <c r="P123" s="941"/>
    </row>
    <row r="124" spans="4:16">
      <c r="D124" s="941"/>
      <c r="E124" s="941"/>
      <c r="F124" s="941"/>
      <c r="G124" s="941"/>
      <c r="H124" s="941"/>
      <c r="I124" s="941"/>
      <c r="J124" s="941"/>
      <c r="K124" s="941"/>
      <c r="L124" s="941"/>
      <c r="M124" s="941"/>
      <c r="N124" s="941"/>
      <c r="O124" s="941"/>
      <c r="P124" s="941"/>
    </row>
    <row r="125" spans="4:16">
      <c r="D125" s="941"/>
      <c r="E125" s="941"/>
      <c r="F125" s="941"/>
      <c r="G125" s="941"/>
      <c r="H125" s="941"/>
      <c r="I125" s="941"/>
      <c r="J125" s="941"/>
      <c r="K125" s="941"/>
      <c r="L125" s="941"/>
      <c r="M125" s="941"/>
      <c r="N125" s="941"/>
      <c r="O125" s="941"/>
      <c r="P125" s="941"/>
    </row>
    <row r="126" spans="4:16">
      <c r="D126" s="941"/>
      <c r="E126" s="941"/>
      <c r="F126" s="941"/>
      <c r="G126" s="941"/>
      <c r="H126" s="941"/>
      <c r="I126" s="941"/>
      <c r="J126" s="941"/>
      <c r="K126" s="941"/>
      <c r="L126" s="941"/>
      <c r="M126" s="941"/>
      <c r="N126" s="941"/>
      <c r="O126" s="941"/>
      <c r="P126" s="941"/>
    </row>
    <row r="127" spans="4:16">
      <c r="D127" s="941"/>
      <c r="E127" s="941"/>
      <c r="F127" s="941"/>
      <c r="G127" s="941"/>
      <c r="H127" s="941"/>
      <c r="I127" s="941"/>
      <c r="J127" s="941"/>
      <c r="K127" s="941"/>
      <c r="L127" s="941"/>
      <c r="M127" s="941"/>
      <c r="N127" s="941"/>
      <c r="O127" s="941"/>
      <c r="P127" s="941"/>
    </row>
    <row r="128" spans="4:16">
      <c r="D128" s="941"/>
      <c r="E128" s="941"/>
      <c r="F128" s="941"/>
      <c r="G128" s="941"/>
      <c r="H128" s="941"/>
      <c r="I128" s="941"/>
      <c r="J128" s="941"/>
      <c r="K128" s="941"/>
      <c r="L128" s="941"/>
      <c r="M128" s="941"/>
      <c r="N128" s="941"/>
      <c r="O128" s="941"/>
      <c r="P128" s="941"/>
    </row>
    <row r="129" spans="4:16">
      <c r="D129" s="941"/>
      <c r="E129" s="941"/>
      <c r="F129" s="941"/>
      <c r="G129" s="941"/>
      <c r="H129" s="941"/>
      <c r="I129" s="941"/>
      <c r="J129" s="941"/>
      <c r="K129" s="941"/>
      <c r="L129" s="941"/>
      <c r="M129" s="941"/>
      <c r="N129" s="941"/>
      <c r="O129" s="941"/>
      <c r="P129" s="941"/>
    </row>
    <row r="130" spans="4:16">
      <c r="D130" s="941"/>
      <c r="E130" s="941"/>
      <c r="F130" s="941"/>
      <c r="G130" s="941"/>
      <c r="H130" s="941"/>
      <c r="I130" s="941"/>
      <c r="J130" s="941"/>
      <c r="K130" s="941"/>
      <c r="L130" s="941"/>
      <c r="M130" s="941"/>
      <c r="N130" s="941"/>
      <c r="O130" s="941"/>
      <c r="P130" s="941"/>
    </row>
    <row r="131" spans="4:16">
      <c r="D131" s="941"/>
      <c r="E131" s="941"/>
      <c r="F131" s="941"/>
      <c r="G131" s="941"/>
      <c r="H131" s="941"/>
      <c r="I131" s="941"/>
      <c r="J131" s="941"/>
      <c r="K131" s="941"/>
      <c r="L131" s="941"/>
      <c r="M131" s="941"/>
      <c r="N131" s="941"/>
      <c r="O131" s="941"/>
      <c r="P131" s="941"/>
    </row>
    <row r="132" spans="4:16">
      <c r="D132" s="941"/>
      <c r="E132" s="941"/>
      <c r="F132" s="941"/>
      <c r="G132" s="941"/>
      <c r="H132" s="941"/>
      <c r="I132" s="941"/>
      <c r="J132" s="941"/>
      <c r="K132" s="941"/>
      <c r="L132" s="941"/>
      <c r="M132" s="941"/>
      <c r="N132" s="941"/>
      <c r="O132" s="941"/>
      <c r="P132" s="941"/>
    </row>
    <row r="133" spans="4:16">
      <c r="D133" s="941"/>
      <c r="E133" s="941"/>
      <c r="F133" s="941"/>
      <c r="G133" s="941"/>
      <c r="H133" s="941"/>
      <c r="I133" s="941"/>
      <c r="J133" s="941"/>
      <c r="K133" s="941"/>
      <c r="L133" s="941"/>
      <c r="M133" s="941"/>
      <c r="N133" s="941"/>
      <c r="O133" s="941"/>
      <c r="P133" s="941"/>
    </row>
    <row r="134" spans="4:16">
      <c r="D134" s="941"/>
      <c r="E134" s="941"/>
      <c r="F134" s="941"/>
      <c r="G134" s="941"/>
      <c r="H134" s="941"/>
      <c r="I134" s="941"/>
      <c r="J134" s="941"/>
      <c r="K134" s="941"/>
      <c r="L134" s="941"/>
      <c r="M134" s="941"/>
      <c r="N134" s="941"/>
      <c r="O134" s="941"/>
      <c r="P134" s="941"/>
    </row>
    <row r="135" spans="4:16">
      <c r="D135" s="941"/>
      <c r="E135" s="941"/>
      <c r="F135" s="941"/>
      <c r="G135" s="941"/>
      <c r="H135" s="941"/>
      <c r="I135" s="941"/>
      <c r="J135" s="941"/>
      <c r="K135" s="941"/>
      <c r="L135" s="941"/>
      <c r="M135" s="941"/>
      <c r="N135" s="941"/>
      <c r="O135" s="941"/>
      <c r="P135" s="941"/>
    </row>
    <row r="136" spans="4:16">
      <c r="D136" s="941"/>
      <c r="E136" s="941"/>
      <c r="F136" s="941"/>
      <c r="G136" s="941"/>
      <c r="H136" s="941"/>
      <c r="I136" s="941"/>
      <c r="J136" s="941"/>
      <c r="K136" s="941"/>
      <c r="L136" s="941"/>
      <c r="M136" s="941"/>
      <c r="N136" s="941"/>
      <c r="O136" s="941"/>
      <c r="P136" s="941"/>
    </row>
    <row r="137" spans="4:16">
      <c r="D137" s="941"/>
      <c r="E137" s="941"/>
      <c r="F137" s="941"/>
      <c r="G137" s="941"/>
      <c r="H137" s="941"/>
      <c r="I137" s="941"/>
      <c r="J137" s="941"/>
      <c r="K137" s="941"/>
      <c r="L137" s="941"/>
      <c r="M137" s="941"/>
      <c r="N137" s="941"/>
      <c r="O137" s="941"/>
      <c r="P137" s="941"/>
    </row>
    <row r="138" spans="4:16">
      <c r="D138" s="941"/>
      <c r="E138" s="941"/>
      <c r="F138" s="941"/>
      <c r="G138" s="941"/>
      <c r="H138" s="941"/>
      <c r="I138" s="941"/>
      <c r="J138" s="941"/>
      <c r="K138" s="941"/>
      <c r="L138" s="941"/>
      <c r="M138" s="941"/>
      <c r="N138" s="941"/>
      <c r="O138" s="941"/>
      <c r="P138" s="941"/>
    </row>
    <row r="139" spans="4:16">
      <c r="D139" s="941"/>
      <c r="E139" s="941"/>
      <c r="F139" s="941"/>
      <c r="G139" s="941"/>
      <c r="H139" s="941"/>
      <c r="I139" s="941"/>
      <c r="J139" s="941"/>
      <c r="K139" s="941"/>
      <c r="L139" s="941"/>
      <c r="M139" s="941"/>
      <c r="N139" s="941"/>
      <c r="O139" s="941"/>
      <c r="P139" s="941"/>
    </row>
    <row r="140" spans="4:16">
      <c r="D140" s="941"/>
      <c r="E140" s="941"/>
      <c r="F140" s="941"/>
      <c r="G140" s="941"/>
      <c r="H140" s="941"/>
      <c r="I140" s="941"/>
      <c r="J140" s="941"/>
      <c r="K140" s="941"/>
      <c r="L140" s="941"/>
      <c r="M140" s="941"/>
      <c r="N140" s="941"/>
      <c r="O140" s="941"/>
      <c r="P140" s="941"/>
    </row>
    <row r="141" spans="4:16">
      <c r="D141" s="941"/>
      <c r="E141" s="941"/>
      <c r="F141" s="941"/>
      <c r="G141" s="941"/>
      <c r="H141" s="941"/>
      <c r="I141" s="941"/>
      <c r="J141" s="941"/>
      <c r="K141" s="941"/>
      <c r="L141" s="941"/>
      <c r="M141" s="941"/>
      <c r="N141" s="941"/>
      <c r="O141" s="941"/>
      <c r="P141" s="941"/>
    </row>
    <row r="142" spans="4:16">
      <c r="D142" s="941"/>
      <c r="E142" s="941"/>
      <c r="F142" s="941"/>
      <c r="G142" s="941"/>
      <c r="H142" s="941"/>
      <c r="I142" s="941"/>
      <c r="J142" s="941"/>
      <c r="K142" s="941"/>
      <c r="L142" s="941"/>
      <c r="M142" s="941"/>
      <c r="N142" s="941"/>
      <c r="O142" s="941"/>
      <c r="P142" s="941"/>
    </row>
    <row r="143" spans="4:16">
      <c r="D143" s="941"/>
      <c r="E143" s="941"/>
      <c r="F143" s="941"/>
      <c r="G143" s="941"/>
      <c r="H143" s="941"/>
      <c r="I143" s="941"/>
      <c r="J143" s="941"/>
      <c r="K143" s="941"/>
      <c r="L143" s="941"/>
      <c r="M143" s="941"/>
      <c r="N143" s="941"/>
      <c r="O143" s="941"/>
      <c r="P143" s="941"/>
    </row>
    <row r="144" spans="4:16">
      <c r="D144" s="941"/>
      <c r="E144" s="941"/>
      <c r="F144" s="941"/>
      <c r="G144" s="941"/>
      <c r="H144" s="941"/>
      <c r="I144" s="941"/>
      <c r="J144" s="941"/>
      <c r="K144" s="941"/>
      <c r="L144" s="941"/>
      <c r="M144" s="941"/>
      <c r="N144" s="941"/>
      <c r="O144" s="941"/>
      <c r="P144" s="941"/>
    </row>
  </sheetData>
  <mergeCells count="4">
    <mergeCell ref="B6:O7"/>
    <mergeCell ref="I11:J11"/>
    <mergeCell ref="K11:L11"/>
    <mergeCell ref="B59:E59"/>
  </mergeCells>
  <pageMargins left="0.23622047244094491" right="0.23622047244094491" top="0.74803149606299213" bottom="0.74803149606299213" header="0.31496062992125984" footer="0.31496062992125984"/>
  <pageSetup paperSize="8" scale="58" orientation="landscape" r:id="rId1"/>
  <rowBreaks count="1" manualBreakCount="1">
    <brk id="45" max="14" man="1"/>
  </rowBreaks>
  <customProperties>
    <customPr name="layoutContexts" r:id="rId2"/>
    <customPr name="SaveUndoMode" r:id="rId3"/>
  </customProperties>
  <drawing r:id="rId4"/>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J37"/>
  <sheetViews>
    <sheetView showGridLines="0" view="pageBreakPreview" zoomScale="86" zoomScaleNormal="85" zoomScaleSheetLayoutView="86" workbookViewId="0">
      <selection activeCell="F25" sqref="F25"/>
    </sheetView>
  </sheetViews>
  <sheetFormatPr defaultRowHeight="12.75"/>
  <cols>
    <col min="1" max="1" width="12" customWidth="1"/>
    <col min="2" max="2" width="16.42578125" bestFit="1" customWidth="1"/>
    <col min="3" max="3" width="33.85546875" customWidth="1"/>
    <col min="4" max="6" width="15.140625" customWidth="1"/>
    <col min="7" max="10" width="19.85546875" customWidth="1"/>
    <col min="11" max="11" width="18.28515625" customWidth="1"/>
  </cols>
  <sheetData>
    <row r="1" spans="2:10" ht="20.25">
      <c r="B1" s="83" t="str">
        <f>Cover!C22</f>
        <v>United Energy Distribution Pty Limited</v>
      </c>
      <c r="C1" s="84"/>
      <c r="D1" s="84"/>
      <c r="E1" s="84"/>
      <c r="F1" s="84"/>
      <c r="G1" s="84"/>
      <c r="H1" s="84"/>
      <c r="I1" s="84"/>
      <c r="J1" s="84"/>
    </row>
    <row r="2" spans="2:10" ht="20.25">
      <c r="B2" s="1106" t="s">
        <v>393</v>
      </c>
      <c r="C2" s="1106"/>
      <c r="D2" s="885"/>
      <c r="E2" s="891"/>
      <c r="F2" s="875"/>
      <c r="G2" s="875"/>
      <c r="H2" s="875"/>
      <c r="I2" s="875"/>
    </row>
    <row r="3" spans="2:10" ht="20.25">
      <c r="B3" s="85" t="str">
        <f>Cover!C26</f>
        <v>CY 2013</v>
      </c>
    </row>
    <row r="4" spans="2:10" ht="20.25">
      <c r="B4" s="83"/>
    </row>
    <row r="5" spans="2:10" ht="40.15" customHeight="1">
      <c r="B5" s="1026" t="s">
        <v>365</v>
      </c>
      <c r="C5" s="688" t="s">
        <v>58</v>
      </c>
      <c r="D5" s="918" t="s">
        <v>394</v>
      </c>
      <c r="E5" s="918" t="s">
        <v>395</v>
      </c>
      <c r="F5" s="809" t="s">
        <v>203</v>
      </c>
    </row>
    <row r="6" spans="2:10" ht="21.75" customHeight="1">
      <c r="B6" s="1026"/>
      <c r="C6" s="688"/>
      <c r="D6" s="918"/>
      <c r="E6" s="1028"/>
      <c r="F6" s="809"/>
    </row>
    <row r="7" spans="2:10">
      <c r="B7" s="98"/>
      <c r="C7" s="689"/>
      <c r="D7" s="1027" t="s">
        <v>73</v>
      </c>
      <c r="E7" s="1027" t="s">
        <v>73</v>
      </c>
      <c r="F7" s="1027" t="s">
        <v>73</v>
      </c>
    </row>
    <row r="8" spans="2:10" ht="19.5" customHeight="1">
      <c r="B8" s="100"/>
      <c r="C8" s="110" t="s">
        <v>396</v>
      </c>
      <c r="D8" s="855">
        <v>18077</v>
      </c>
      <c r="E8" s="855">
        <v>81933.050059999994</v>
      </c>
      <c r="F8" s="108">
        <v>100010.05005999999</v>
      </c>
    </row>
    <row r="9" spans="2:10" ht="19.5" customHeight="1">
      <c r="B9" s="100"/>
      <c r="C9" s="110" t="s">
        <v>397</v>
      </c>
      <c r="D9" s="855">
        <v>13577.653197504074</v>
      </c>
      <c r="E9" s="855">
        <v>40397.056366433419</v>
      </c>
      <c r="F9" s="108">
        <v>53974.709563937489</v>
      </c>
    </row>
    <row r="10" spans="2:10" ht="19.5" customHeight="1">
      <c r="B10" s="100"/>
      <c r="C10" s="110" t="s">
        <v>398</v>
      </c>
      <c r="D10" s="855">
        <v>61588.099662816792</v>
      </c>
      <c r="E10" s="855">
        <v>207846.35577718314</v>
      </c>
      <c r="F10" s="108">
        <v>269434.45543999993</v>
      </c>
    </row>
    <row r="11" spans="2:10" ht="19.5" customHeight="1">
      <c r="B11" s="100"/>
      <c r="C11" s="690" t="s">
        <v>399</v>
      </c>
      <c r="D11" s="108">
        <v>93242.752860320863</v>
      </c>
      <c r="E11" s="108">
        <v>330176.46220361657</v>
      </c>
      <c r="F11" s="108">
        <v>423419.21506393742</v>
      </c>
    </row>
    <row r="37" spans="2:2">
      <c r="B37" s="92"/>
    </row>
  </sheetData>
  <mergeCells count="1">
    <mergeCell ref="B2:C2"/>
  </mergeCells>
  <pageMargins left="0.23622047244094491" right="0.23622047244094491" top="0.74803149606299213" bottom="0.74803149606299213" header="0.31496062992125984" footer="0.31496062992125984"/>
  <pageSetup paperSize="8" orientation="landscape" r:id="rId1"/>
  <customProperties>
    <customPr name="layoutContexts" r:id="rId2"/>
    <customPr name="SaveUndoMode" r:id="rId3"/>
  </customProperties>
  <drawing r:id="rId4"/>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Y60"/>
  <sheetViews>
    <sheetView view="pageBreakPreview" zoomScale="86" zoomScaleNormal="100" zoomScaleSheetLayoutView="86" workbookViewId="0">
      <selection activeCell="D181" sqref="D181"/>
    </sheetView>
  </sheetViews>
  <sheetFormatPr defaultRowHeight="12.75"/>
  <cols>
    <col min="1" max="1" width="12" customWidth="1"/>
    <col min="2" max="2" width="16.42578125" bestFit="1" customWidth="1"/>
    <col min="3" max="3" width="34.140625" customWidth="1"/>
    <col min="4" max="6" width="14" customWidth="1"/>
  </cols>
  <sheetData>
    <row r="1" spans="2:25" ht="20.25">
      <c r="B1" s="83" t="str">
        <f>Cover!C22</f>
        <v>United Energy Distribution Pty Limited</v>
      </c>
      <c r="C1" s="84"/>
    </row>
    <row r="2" spans="2:25" ht="20.25">
      <c r="B2" s="1106" t="s">
        <v>49</v>
      </c>
      <c r="C2" s="1106"/>
    </row>
    <row r="3" spans="2:25" ht="20.25">
      <c r="B3" s="85" t="str">
        <f>Cover!C26</f>
        <v>CY 2013</v>
      </c>
    </row>
    <row r="4" spans="2:25">
      <c r="B4" s="86"/>
      <c r="C4" s="87"/>
    </row>
    <row r="5" spans="2:25" ht="51">
      <c r="B5" s="1017" t="s">
        <v>57</v>
      </c>
      <c r="C5" s="688"/>
      <c r="D5" s="918" t="s">
        <v>400</v>
      </c>
      <c r="E5" s="918" t="s">
        <v>401</v>
      </c>
      <c r="F5" s="918" t="s">
        <v>203</v>
      </c>
    </row>
    <row r="6" spans="2:25">
      <c r="B6" s="98"/>
      <c r="C6" s="689" t="s">
        <v>402</v>
      </c>
      <c r="D6" s="1027" t="s">
        <v>73</v>
      </c>
      <c r="E6" s="1027" t="s">
        <v>73</v>
      </c>
      <c r="F6" s="1027" t="s">
        <v>73</v>
      </c>
    </row>
    <row r="7" spans="2:25">
      <c r="B7" s="100"/>
      <c r="C7" s="624" t="s">
        <v>403</v>
      </c>
      <c r="D7" s="109">
        <v>0</v>
      </c>
      <c r="E7" s="109">
        <v>0</v>
      </c>
      <c r="F7" s="692">
        <f>SUM(D7:E7)</f>
        <v>0</v>
      </c>
    </row>
    <row r="8" spans="2:25">
      <c r="B8" s="100"/>
      <c r="C8" s="624" t="s">
        <v>404</v>
      </c>
      <c r="D8" s="109">
        <v>0</v>
      </c>
      <c r="E8" s="109">
        <v>0</v>
      </c>
      <c r="F8" s="692">
        <f t="shared" ref="F8:F14" si="0">SUM(D8:E8)</f>
        <v>0</v>
      </c>
    </row>
    <row r="9" spans="2:25">
      <c r="B9" s="100"/>
      <c r="C9" s="624" t="s">
        <v>405</v>
      </c>
      <c r="D9" s="109">
        <v>0</v>
      </c>
      <c r="E9" s="109">
        <v>0</v>
      </c>
      <c r="F9" s="692">
        <f t="shared" si="0"/>
        <v>0</v>
      </c>
    </row>
    <row r="10" spans="2:25">
      <c r="B10" s="100"/>
      <c r="C10" s="624" t="s">
        <v>406</v>
      </c>
      <c r="D10" s="109">
        <v>0</v>
      </c>
      <c r="E10" s="109">
        <v>0</v>
      </c>
      <c r="F10" s="692">
        <f t="shared" si="0"/>
        <v>0</v>
      </c>
    </row>
    <row r="11" spans="2:25">
      <c r="B11" s="100"/>
      <c r="C11" s="624" t="s">
        <v>407</v>
      </c>
      <c r="D11" s="109">
        <v>0</v>
      </c>
      <c r="E11" s="109">
        <v>0</v>
      </c>
      <c r="F11" s="692">
        <f t="shared" si="0"/>
        <v>0</v>
      </c>
    </row>
    <row r="12" spans="2:25">
      <c r="B12" s="100"/>
      <c r="C12" s="624" t="s">
        <v>408</v>
      </c>
      <c r="D12" s="109">
        <v>0</v>
      </c>
      <c r="E12" s="109">
        <v>0</v>
      </c>
      <c r="F12" s="692">
        <f t="shared" si="0"/>
        <v>0</v>
      </c>
      <c r="Y12" s="92"/>
    </row>
    <row r="13" spans="2:25">
      <c r="B13" s="100"/>
      <c r="C13" s="624" t="s">
        <v>200</v>
      </c>
      <c r="D13" s="109">
        <v>0</v>
      </c>
      <c r="E13" s="109">
        <v>0</v>
      </c>
      <c r="F13" s="692">
        <f t="shared" si="0"/>
        <v>0</v>
      </c>
    </row>
    <row r="14" spans="2:25">
      <c r="B14" s="100"/>
      <c r="C14" s="624" t="s">
        <v>257</v>
      </c>
      <c r="D14" s="109">
        <v>0</v>
      </c>
      <c r="E14" s="109">
        <v>0</v>
      </c>
      <c r="F14" s="692">
        <f t="shared" si="0"/>
        <v>0</v>
      </c>
    </row>
    <row r="15" spans="2:25">
      <c r="B15" s="693"/>
      <c r="C15" s="694" t="s">
        <v>267</v>
      </c>
      <c r="D15" s="692">
        <f>SUM(D7:D14)</f>
        <v>0</v>
      </c>
      <c r="E15" s="692">
        <f>SUM(E7:E14)</f>
        <v>0</v>
      </c>
      <c r="F15" s="692">
        <f>SUM(F7:F14)</f>
        <v>0</v>
      </c>
    </row>
    <row r="16" spans="2:25">
      <c r="B16" s="98"/>
      <c r="C16" s="113" t="s">
        <v>409</v>
      </c>
      <c r="D16" s="280" t="s">
        <v>73</v>
      </c>
      <c r="E16" s="280" t="s">
        <v>73</v>
      </c>
      <c r="F16" s="280" t="s">
        <v>73</v>
      </c>
    </row>
    <row r="17" spans="2:6">
      <c r="B17" s="100"/>
      <c r="C17" s="624" t="s">
        <v>403</v>
      </c>
      <c r="D17" s="109">
        <v>0</v>
      </c>
      <c r="E17" s="109">
        <v>0</v>
      </c>
      <c r="F17" s="692">
        <f>SUM(D17:E17)</f>
        <v>0</v>
      </c>
    </row>
    <row r="18" spans="2:6">
      <c r="B18" s="100"/>
      <c r="C18" s="624" t="s">
        <v>404</v>
      </c>
      <c r="D18" s="109">
        <v>0</v>
      </c>
      <c r="E18" s="109">
        <v>0</v>
      </c>
      <c r="F18" s="692">
        <f t="shared" ref="F18:F24" si="1">SUM(D18:E18)</f>
        <v>0</v>
      </c>
    </row>
    <row r="19" spans="2:6">
      <c r="B19" s="100"/>
      <c r="C19" s="624" t="s">
        <v>405</v>
      </c>
      <c r="D19" s="109">
        <v>0</v>
      </c>
      <c r="E19" s="109">
        <v>0</v>
      </c>
      <c r="F19" s="692">
        <f t="shared" si="1"/>
        <v>0</v>
      </c>
    </row>
    <row r="20" spans="2:6">
      <c r="B20" s="100"/>
      <c r="C20" s="624" t="s">
        <v>406</v>
      </c>
      <c r="D20" s="109">
        <v>0</v>
      </c>
      <c r="E20" s="109">
        <v>0</v>
      </c>
      <c r="F20" s="692">
        <f t="shared" si="1"/>
        <v>0</v>
      </c>
    </row>
    <row r="21" spans="2:6">
      <c r="B21" s="100"/>
      <c r="C21" s="624" t="s">
        <v>407</v>
      </c>
      <c r="D21" s="109">
        <v>0</v>
      </c>
      <c r="E21" s="855">
        <v>0</v>
      </c>
      <c r="F21" s="692">
        <f t="shared" si="1"/>
        <v>0</v>
      </c>
    </row>
    <row r="22" spans="2:6">
      <c r="B22" s="100"/>
      <c r="C22" s="624" t="s">
        <v>408</v>
      </c>
      <c r="D22" s="109">
        <v>0</v>
      </c>
      <c r="E22" s="109">
        <v>0</v>
      </c>
      <c r="F22" s="692">
        <f t="shared" si="1"/>
        <v>0</v>
      </c>
    </row>
    <row r="23" spans="2:6">
      <c r="B23" s="100"/>
      <c r="C23" s="624" t="s">
        <v>200</v>
      </c>
      <c r="D23" s="109">
        <v>0</v>
      </c>
      <c r="E23" s="109">
        <v>0</v>
      </c>
      <c r="F23" s="692">
        <f t="shared" si="1"/>
        <v>0</v>
      </c>
    </row>
    <row r="24" spans="2:6">
      <c r="B24" s="100"/>
      <c r="C24" s="624" t="s">
        <v>257</v>
      </c>
      <c r="D24" s="109">
        <v>0</v>
      </c>
      <c r="E24" s="109">
        <v>0</v>
      </c>
      <c r="F24" s="692">
        <f t="shared" si="1"/>
        <v>0</v>
      </c>
    </row>
    <row r="25" spans="2:6">
      <c r="B25" s="693"/>
      <c r="C25" s="695" t="s">
        <v>267</v>
      </c>
      <c r="D25" s="692">
        <f>SUM(D17:D24)</f>
        <v>0</v>
      </c>
      <c r="E25" s="692">
        <f>SUM(E17:E24)</f>
        <v>0</v>
      </c>
      <c r="F25" s="692">
        <f>SUM(F17:F24)</f>
        <v>0</v>
      </c>
    </row>
    <row r="26" spans="2:6">
      <c r="B26" s="113"/>
      <c r="C26" s="113" t="s">
        <v>410</v>
      </c>
      <c r="D26" s="280" t="s">
        <v>73</v>
      </c>
      <c r="E26" s="280" t="s">
        <v>73</v>
      </c>
      <c r="F26" s="280" t="s">
        <v>73</v>
      </c>
    </row>
    <row r="27" spans="2:6">
      <c r="B27" s="100"/>
      <c r="C27" s="624" t="s">
        <v>403</v>
      </c>
      <c r="D27" s="692">
        <f t="shared" ref="D27:F34" si="2">D7+D17</f>
        <v>0</v>
      </c>
      <c r="E27" s="692">
        <f t="shared" si="2"/>
        <v>0</v>
      </c>
      <c r="F27" s="692">
        <f t="shared" si="2"/>
        <v>0</v>
      </c>
    </row>
    <row r="28" spans="2:6">
      <c r="B28" s="100"/>
      <c r="C28" s="624" t="s">
        <v>404</v>
      </c>
      <c r="D28" s="692">
        <f t="shared" si="2"/>
        <v>0</v>
      </c>
      <c r="E28" s="692">
        <f t="shared" si="2"/>
        <v>0</v>
      </c>
      <c r="F28" s="692">
        <f t="shared" si="2"/>
        <v>0</v>
      </c>
    </row>
    <row r="29" spans="2:6">
      <c r="B29" s="100"/>
      <c r="C29" s="624" t="s">
        <v>405</v>
      </c>
      <c r="D29" s="692">
        <f t="shared" si="2"/>
        <v>0</v>
      </c>
      <c r="E29" s="692">
        <f t="shared" si="2"/>
        <v>0</v>
      </c>
      <c r="F29" s="692">
        <f t="shared" si="2"/>
        <v>0</v>
      </c>
    </row>
    <row r="30" spans="2:6">
      <c r="B30" s="100"/>
      <c r="C30" s="624" t="s">
        <v>406</v>
      </c>
      <c r="D30" s="692">
        <f t="shared" si="2"/>
        <v>0</v>
      </c>
      <c r="E30" s="692">
        <f t="shared" si="2"/>
        <v>0</v>
      </c>
      <c r="F30" s="692">
        <f t="shared" si="2"/>
        <v>0</v>
      </c>
    </row>
    <row r="31" spans="2:6">
      <c r="B31" s="100"/>
      <c r="C31" s="624" t="s">
        <v>407</v>
      </c>
      <c r="D31" s="692">
        <f t="shared" si="2"/>
        <v>0</v>
      </c>
      <c r="E31" s="692">
        <f t="shared" si="2"/>
        <v>0</v>
      </c>
      <c r="F31" s="692">
        <f t="shared" si="2"/>
        <v>0</v>
      </c>
    </row>
    <row r="32" spans="2:6">
      <c r="B32" s="100"/>
      <c r="C32" s="624" t="s">
        <v>408</v>
      </c>
      <c r="D32" s="692">
        <f t="shared" si="2"/>
        <v>0</v>
      </c>
      <c r="E32" s="692">
        <f t="shared" si="2"/>
        <v>0</v>
      </c>
      <c r="F32" s="692">
        <f t="shared" si="2"/>
        <v>0</v>
      </c>
    </row>
    <row r="33" spans="2:6">
      <c r="B33" s="100"/>
      <c r="C33" s="624" t="s">
        <v>200</v>
      </c>
      <c r="D33" s="692">
        <f t="shared" si="2"/>
        <v>0</v>
      </c>
      <c r="E33" s="692">
        <f t="shared" si="2"/>
        <v>0</v>
      </c>
      <c r="F33" s="692">
        <f t="shared" si="2"/>
        <v>0</v>
      </c>
    </row>
    <row r="34" spans="2:6">
      <c r="B34" s="100"/>
      <c r="C34" s="624" t="s">
        <v>257</v>
      </c>
      <c r="D34" s="692">
        <f t="shared" si="2"/>
        <v>0</v>
      </c>
      <c r="E34" s="692">
        <f t="shared" si="2"/>
        <v>0</v>
      </c>
      <c r="F34" s="692">
        <f t="shared" si="2"/>
        <v>0</v>
      </c>
    </row>
    <row r="35" spans="2:6">
      <c r="B35" s="693"/>
      <c r="C35" s="694" t="s">
        <v>411</v>
      </c>
      <c r="D35" s="692">
        <f>SUM(D27:D34)</f>
        <v>0</v>
      </c>
      <c r="E35" s="692">
        <f>SUM(E27:E34)</f>
        <v>0</v>
      </c>
      <c r="F35" s="692">
        <f>SUM(F27:F34)</f>
        <v>0</v>
      </c>
    </row>
    <row r="37" spans="2:6">
      <c r="B37" s="92" t="s">
        <v>412</v>
      </c>
    </row>
    <row r="38" spans="2:6">
      <c r="B38" s="92" t="s">
        <v>413</v>
      </c>
    </row>
    <row r="60" spans="2:2">
      <c r="B60" s="92"/>
    </row>
  </sheetData>
  <mergeCells count="1">
    <mergeCell ref="B2:C2"/>
  </mergeCells>
  <pageMargins left="0.23622047244094491" right="0.23622047244094491" top="0.74803149606299213" bottom="0.74803149606299213" header="0.31496062992125984" footer="0.31496062992125984"/>
  <pageSetup paperSize="8" orientation="landscape" r:id="rId1"/>
  <customProperties>
    <customPr name="layoutContexts" r:id="rId2"/>
    <customPr name="SaveUndoMode" r:id="rId3"/>
  </customProperties>
  <drawing r:id="rId4"/>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R66"/>
  <sheetViews>
    <sheetView showGridLines="0" view="pageBreakPreview" zoomScale="86" zoomScaleNormal="100" zoomScaleSheetLayoutView="86" workbookViewId="0">
      <selection activeCell="D181" sqref="D181"/>
    </sheetView>
  </sheetViews>
  <sheetFormatPr defaultRowHeight="12.75"/>
  <cols>
    <col min="1" max="1" width="12" customWidth="1"/>
    <col min="2" max="2" width="16.42578125" bestFit="1" customWidth="1"/>
    <col min="3" max="3" width="52.7109375" bestFit="1" customWidth="1"/>
    <col min="4" max="4" width="16.42578125" style="584" customWidth="1"/>
    <col min="5" max="5" width="14.28515625" style="584" customWidth="1"/>
    <col min="6" max="6" width="13.42578125" style="584" customWidth="1"/>
    <col min="7" max="7" width="17.28515625" style="584" customWidth="1"/>
    <col min="8" max="8" width="15" style="584" customWidth="1"/>
    <col min="9" max="9" width="12.7109375" style="584" customWidth="1"/>
    <col min="10" max="10" width="14" style="584" customWidth="1"/>
    <col min="11" max="11" width="12.42578125" style="584" customWidth="1"/>
    <col min="12" max="12" width="13.140625" style="584" customWidth="1"/>
    <col min="13" max="13" width="14" style="584" customWidth="1"/>
    <col min="14" max="14" width="15" style="584" customWidth="1"/>
  </cols>
  <sheetData>
    <row r="1" spans="2:14" ht="20.25">
      <c r="B1" s="83" t="str">
        <f>Cover!C22</f>
        <v>United Energy Distribution Pty Limited</v>
      </c>
      <c r="C1" s="84"/>
      <c r="D1" s="696"/>
      <c r="E1" s="696"/>
      <c r="F1" s="696"/>
      <c r="G1" s="696"/>
      <c r="H1" s="696"/>
      <c r="I1" s="696"/>
      <c r="J1" s="696"/>
      <c r="K1" s="696"/>
      <c r="L1" s="696"/>
    </row>
    <row r="2" spans="2:14" ht="20.25">
      <c r="B2" s="1106" t="s">
        <v>51</v>
      </c>
      <c r="C2" s="1106"/>
    </row>
    <row r="3" spans="2:14" ht="20.25">
      <c r="B3" s="85" t="str">
        <f>Cover!C26</f>
        <v>CY 2013</v>
      </c>
      <c r="D3" s="875"/>
      <c r="E3" s="891"/>
      <c r="F3" s="908"/>
    </row>
    <row r="4" spans="2:14" ht="20.25">
      <c r="B4" s="83"/>
      <c r="D4" s="875"/>
      <c r="E4" s="891"/>
      <c r="F4" s="909"/>
    </row>
    <row r="5" spans="2:14" ht="18" customHeight="1">
      <c r="B5" s="621" t="s">
        <v>414</v>
      </c>
      <c r="C5" s="622"/>
      <c r="D5" s="697"/>
      <c r="E5" s="697"/>
      <c r="F5" s="697"/>
      <c r="G5" s="697"/>
      <c r="H5" s="697"/>
      <c r="I5" s="697"/>
      <c r="J5" s="697"/>
      <c r="K5" s="697"/>
      <c r="L5" s="697"/>
      <c r="M5" s="697"/>
      <c r="N5" s="698"/>
    </row>
    <row r="6" spans="2:14" ht="18" customHeight="1">
      <c r="B6" s="1189" t="s">
        <v>415</v>
      </c>
      <c r="C6" s="1190"/>
      <c r="D6" s="1190"/>
      <c r="E6" s="1190"/>
      <c r="F6" s="1190"/>
      <c r="G6" s="1190"/>
      <c r="H6" s="1190"/>
      <c r="I6" s="1190"/>
      <c r="J6" s="1190"/>
      <c r="K6" s="1190"/>
      <c r="L6" s="1190"/>
      <c r="M6" s="1190"/>
      <c r="N6" s="1191"/>
    </row>
    <row r="7" spans="2:14" ht="18" customHeight="1">
      <c r="B7" s="1189"/>
      <c r="C7" s="1190"/>
      <c r="D7" s="1190"/>
      <c r="E7" s="1190"/>
      <c r="F7" s="1190"/>
      <c r="G7" s="1190"/>
      <c r="H7" s="1190"/>
      <c r="I7" s="1190"/>
      <c r="J7" s="1190"/>
      <c r="K7" s="1190"/>
      <c r="L7" s="1190"/>
      <c r="M7" s="1190"/>
      <c r="N7" s="1191"/>
    </row>
    <row r="8" spans="2:14" ht="18" customHeight="1">
      <c r="B8" s="1192"/>
      <c r="C8" s="1193"/>
      <c r="D8" s="1193"/>
      <c r="E8" s="1193"/>
      <c r="F8" s="1193"/>
      <c r="G8" s="1193"/>
      <c r="H8" s="1193"/>
      <c r="I8" s="1193"/>
      <c r="J8" s="1193"/>
      <c r="K8" s="1193"/>
      <c r="L8" s="1193"/>
      <c r="M8" s="1193"/>
      <c r="N8" s="1194"/>
    </row>
    <row r="9" spans="2:14">
      <c r="B9" s="86"/>
      <c r="C9" s="87"/>
      <c r="D9" s="699"/>
      <c r="E9" s="699"/>
      <c r="F9" s="700"/>
      <c r="G9" s="700"/>
      <c r="H9" s="700"/>
      <c r="I9" s="700"/>
      <c r="J9" s="701"/>
      <c r="K9" s="702"/>
      <c r="L9" s="702"/>
    </row>
    <row r="10" spans="2:14" ht="56.25" customHeight="1">
      <c r="B10" s="1026" t="s">
        <v>365</v>
      </c>
      <c r="C10" s="688" t="s">
        <v>416</v>
      </c>
      <c r="D10" s="918" t="s">
        <v>59</v>
      </c>
      <c r="E10" s="918" t="s">
        <v>60</v>
      </c>
      <c r="F10" s="809" t="s">
        <v>61</v>
      </c>
      <c r="G10" s="809" t="s">
        <v>62</v>
      </c>
      <c r="H10" s="809" t="s">
        <v>63</v>
      </c>
      <c r="I10" s="1109" t="s">
        <v>205</v>
      </c>
      <c r="J10" s="1110"/>
      <c r="K10" s="1109" t="s">
        <v>65</v>
      </c>
      <c r="L10" s="1110"/>
      <c r="M10" s="809" t="s">
        <v>66</v>
      </c>
      <c r="N10" s="1015" t="s">
        <v>67</v>
      </c>
    </row>
    <row r="11" spans="2:14" ht="38.25" customHeight="1">
      <c r="B11" s="1026"/>
      <c r="C11" s="688"/>
      <c r="D11" s="918"/>
      <c r="E11" s="918"/>
      <c r="F11" s="809"/>
      <c r="G11" s="809"/>
      <c r="H11" s="809"/>
      <c r="I11" s="809" t="s">
        <v>69</v>
      </c>
      <c r="J11" s="688" t="s">
        <v>417</v>
      </c>
      <c r="K11" s="920" t="s">
        <v>71</v>
      </c>
      <c r="L11" s="809" t="s">
        <v>72</v>
      </c>
      <c r="M11" s="809"/>
      <c r="N11" s="809"/>
    </row>
    <row r="12" spans="2:14">
      <c r="B12" s="98"/>
      <c r="C12" s="689"/>
      <c r="D12" s="1027" t="s">
        <v>73</v>
      </c>
      <c r="E12" s="1027" t="s">
        <v>73</v>
      </c>
      <c r="F12" s="1027" t="s">
        <v>73</v>
      </c>
      <c r="G12" s="1027" t="s">
        <v>73</v>
      </c>
      <c r="H12" s="1027" t="s">
        <v>73</v>
      </c>
      <c r="I12" s="1027" t="s">
        <v>73</v>
      </c>
      <c r="J12" s="1027" t="s">
        <v>73</v>
      </c>
      <c r="K12" s="1027" t="s">
        <v>73</v>
      </c>
      <c r="L12" s="1027" t="s">
        <v>73</v>
      </c>
      <c r="M12" s="1027" t="s">
        <v>73</v>
      </c>
      <c r="N12" s="1027" t="s">
        <v>73</v>
      </c>
    </row>
    <row r="13" spans="2:14" ht="12.75" customHeight="1">
      <c r="B13" s="100"/>
      <c r="C13" s="624" t="s">
        <v>175</v>
      </c>
      <c r="D13" s="109">
        <v>13666</v>
      </c>
      <c r="E13" s="855">
        <v>0</v>
      </c>
      <c r="F13" s="855">
        <v>13666</v>
      </c>
      <c r="G13" s="855">
        <v>13666</v>
      </c>
      <c r="H13" s="703">
        <v>0</v>
      </c>
      <c r="I13" s="703">
        <v>0</v>
      </c>
      <c r="J13" s="703">
        <v>0</v>
      </c>
      <c r="K13" s="703">
        <v>0</v>
      </c>
      <c r="L13" s="703">
        <v>0</v>
      </c>
      <c r="M13" s="703">
        <v>0</v>
      </c>
      <c r="N13" s="703">
        <v>0</v>
      </c>
    </row>
    <row r="14" spans="2:14" ht="12.75" customHeight="1">
      <c r="B14" s="100"/>
      <c r="C14" s="704" t="s">
        <v>418</v>
      </c>
      <c r="D14" s="855">
        <v>-10581</v>
      </c>
      <c r="E14" s="855">
        <v>0</v>
      </c>
      <c r="F14" s="855">
        <v>-10581</v>
      </c>
      <c r="G14" s="855">
        <v>-10581</v>
      </c>
      <c r="H14" s="703">
        <v>0</v>
      </c>
      <c r="I14" s="703">
        <v>0</v>
      </c>
      <c r="J14" s="703">
        <v>0</v>
      </c>
      <c r="K14" s="703">
        <v>0</v>
      </c>
      <c r="L14" s="703">
        <v>0</v>
      </c>
      <c r="M14" s="703">
        <v>0</v>
      </c>
      <c r="N14" s="703">
        <v>0</v>
      </c>
    </row>
    <row r="15" spans="2:14" ht="12.75" customHeight="1">
      <c r="B15" s="100"/>
      <c r="C15" s="624" t="s">
        <v>419</v>
      </c>
      <c r="D15" s="855">
        <v>0</v>
      </c>
      <c r="E15" s="855">
        <v>0</v>
      </c>
      <c r="F15" s="855">
        <v>0</v>
      </c>
      <c r="G15" s="855">
        <v>0</v>
      </c>
      <c r="H15" s="703">
        <v>0</v>
      </c>
      <c r="I15" s="703">
        <v>0</v>
      </c>
      <c r="J15" s="703">
        <v>0</v>
      </c>
      <c r="K15" s="703">
        <v>0</v>
      </c>
      <c r="L15" s="703">
        <v>0</v>
      </c>
      <c r="M15" s="703">
        <v>0</v>
      </c>
      <c r="N15" s="703">
        <v>0</v>
      </c>
    </row>
    <row r="16" spans="2:14" ht="12.75" customHeight="1">
      <c r="B16" s="100"/>
      <c r="C16" s="624" t="s">
        <v>420</v>
      </c>
      <c r="D16" s="855">
        <v>4588</v>
      </c>
      <c r="E16" s="855">
        <v>0</v>
      </c>
      <c r="F16" s="855">
        <v>4588</v>
      </c>
      <c r="G16" s="855">
        <v>4588</v>
      </c>
      <c r="H16" s="703">
        <v>0</v>
      </c>
      <c r="I16" s="703">
        <v>0</v>
      </c>
      <c r="J16" s="703">
        <v>0</v>
      </c>
      <c r="K16" s="703">
        <v>0</v>
      </c>
      <c r="L16" s="703">
        <v>0</v>
      </c>
      <c r="M16" s="703">
        <v>0</v>
      </c>
      <c r="N16" s="703">
        <v>0</v>
      </c>
    </row>
    <row r="17" spans="2:14" ht="12.75" customHeight="1">
      <c r="B17" s="100"/>
      <c r="C17" s="624" t="s">
        <v>421</v>
      </c>
      <c r="D17" s="855">
        <v>0</v>
      </c>
      <c r="E17" s="855">
        <v>0</v>
      </c>
      <c r="F17" s="855">
        <v>0</v>
      </c>
      <c r="G17" s="855">
        <v>0</v>
      </c>
      <c r="H17" s="703">
        <v>0</v>
      </c>
      <c r="I17" s="703">
        <v>0</v>
      </c>
      <c r="J17" s="703">
        <v>0</v>
      </c>
      <c r="K17" s="703">
        <v>0</v>
      </c>
      <c r="L17" s="703">
        <v>0</v>
      </c>
      <c r="M17" s="703">
        <v>0</v>
      </c>
      <c r="N17" s="703">
        <v>0</v>
      </c>
    </row>
    <row r="18" spans="2:14" ht="12.75" customHeight="1">
      <c r="B18" s="100"/>
      <c r="C18" s="624" t="s">
        <v>422</v>
      </c>
      <c r="D18" s="855">
        <v>0</v>
      </c>
      <c r="E18" s="855">
        <v>0</v>
      </c>
      <c r="F18" s="855">
        <v>0</v>
      </c>
      <c r="G18" s="855">
        <v>0</v>
      </c>
      <c r="H18" s="703">
        <v>0</v>
      </c>
      <c r="I18" s="703">
        <v>0</v>
      </c>
      <c r="J18" s="703">
        <v>0</v>
      </c>
      <c r="K18" s="703">
        <v>0</v>
      </c>
      <c r="L18" s="703">
        <v>0</v>
      </c>
      <c r="M18" s="703">
        <v>0</v>
      </c>
      <c r="N18" s="703">
        <v>0</v>
      </c>
    </row>
    <row r="19" spans="2:14" ht="12.75" customHeight="1">
      <c r="B19" s="100"/>
      <c r="C19" s="624"/>
      <c r="D19" s="855">
        <v>0</v>
      </c>
      <c r="E19" s="855">
        <v>0</v>
      </c>
      <c r="F19" s="855">
        <v>0</v>
      </c>
      <c r="G19" s="855">
        <v>0</v>
      </c>
      <c r="H19" s="703">
        <v>0</v>
      </c>
      <c r="I19" s="703">
        <v>0</v>
      </c>
      <c r="J19" s="703">
        <v>0</v>
      </c>
      <c r="K19" s="703">
        <v>0</v>
      </c>
      <c r="L19" s="703">
        <v>0</v>
      </c>
      <c r="M19" s="703">
        <v>0</v>
      </c>
      <c r="N19" s="703">
        <v>0</v>
      </c>
    </row>
    <row r="20" spans="2:14" ht="12.75" customHeight="1">
      <c r="B20" s="100"/>
      <c r="C20" s="705" t="s">
        <v>178</v>
      </c>
      <c r="D20" s="108">
        <v>7673</v>
      </c>
      <c r="E20" s="108">
        <v>0</v>
      </c>
      <c r="F20" s="108">
        <v>7673</v>
      </c>
      <c r="G20" s="108">
        <v>7673</v>
      </c>
      <c r="H20" s="108">
        <v>0</v>
      </c>
      <c r="I20" s="108">
        <v>0</v>
      </c>
      <c r="J20" s="108">
        <v>0</v>
      </c>
      <c r="K20" s="108">
        <v>0</v>
      </c>
      <c r="L20" s="108">
        <v>0</v>
      </c>
      <c r="M20" s="108">
        <v>0</v>
      </c>
      <c r="N20" s="108">
        <v>0</v>
      </c>
    </row>
    <row r="22" spans="2:14">
      <c r="B22" t="s">
        <v>423</v>
      </c>
    </row>
    <row r="24" spans="2:14" s="914" customFormat="1" ht="56.25" customHeight="1">
      <c r="B24" s="1026" t="s">
        <v>365</v>
      </c>
      <c r="C24" s="688" t="s">
        <v>416</v>
      </c>
      <c r="D24" s="918" t="s">
        <v>59</v>
      </c>
      <c r="E24" s="918" t="s">
        <v>60</v>
      </c>
      <c r="F24" s="809" t="s">
        <v>61</v>
      </c>
      <c r="G24" s="809" t="s">
        <v>62</v>
      </c>
      <c r="H24" s="809" t="s">
        <v>63</v>
      </c>
      <c r="I24" s="1109" t="s">
        <v>205</v>
      </c>
      <c r="J24" s="1110"/>
      <c r="K24" s="1109" t="s">
        <v>65</v>
      </c>
      <c r="L24" s="1110"/>
      <c r="M24" s="809" t="s">
        <v>66</v>
      </c>
      <c r="N24" s="1015" t="s">
        <v>67</v>
      </c>
    </row>
    <row r="25" spans="2:14" s="914" customFormat="1" ht="32.25" customHeight="1">
      <c r="B25" s="1026"/>
      <c r="C25" s="688"/>
      <c r="D25" s="918"/>
      <c r="E25" s="918"/>
      <c r="F25" s="809"/>
      <c r="G25" s="809"/>
      <c r="H25" s="809"/>
      <c r="I25" s="809" t="s">
        <v>69</v>
      </c>
      <c r="J25" s="688" t="s">
        <v>191</v>
      </c>
      <c r="K25" s="920" t="s">
        <v>71</v>
      </c>
      <c r="L25" s="809" t="s">
        <v>72</v>
      </c>
      <c r="M25" s="809"/>
      <c r="N25" s="809"/>
    </row>
    <row r="26" spans="2:14" s="914" customFormat="1">
      <c r="B26" s="98"/>
      <c r="C26" s="689"/>
      <c r="D26" s="1027" t="s">
        <v>73</v>
      </c>
      <c r="E26" s="1027" t="s">
        <v>73</v>
      </c>
      <c r="F26" s="1027" t="s">
        <v>73</v>
      </c>
      <c r="G26" s="1027" t="s">
        <v>73</v>
      </c>
      <c r="H26" s="1027" t="s">
        <v>73</v>
      </c>
      <c r="I26" s="1027" t="s">
        <v>73</v>
      </c>
      <c r="J26" s="1027" t="s">
        <v>73</v>
      </c>
      <c r="K26" s="1027" t="s">
        <v>73</v>
      </c>
      <c r="L26" s="1027" t="s">
        <v>73</v>
      </c>
      <c r="M26" s="1027" t="s">
        <v>73</v>
      </c>
      <c r="N26" s="1027" t="s">
        <v>73</v>
      </c>
    </row>
    <row r="27" spans="2:14">
      <c r="B27" s="100"/>
      <c r="C27" s="849" t="s">
        <v>882</v>
      </c>
      <c r="D27" s="109"/>
      <c r="E27" s="109"/>
      <c r="F27" s="109"/>
      <c r="G27" s="109"/>
      <c r="H27" s="109"/>
      <c r="I27" s="109"/>
      <c r="J27" s="109"/>
      <c r="K27" s="109"/>
      <c r="L27" s="109"/>
      <c r="M27" s="109"/>
      <c r="N27" s="109"/>
    </row>
    <row r="28" spans="2:14">
      <c r="B28" s="100"/>
      <c r="C28" s="849" t="s">
        <v>882</v>
      </c>
      <c r="D28" s="109"/>
      <c r="E28" s="109"/>
      <c r="F28" s="109"/>
      <c r="G28" s="109"/>
      <c r="H28" s="109"/>
      <c r="I28" s="109"/>
      <c r="J28" s="109"/>
      <c r="K28" s="109"/>
      <c r="L28" s="109"/>
      <c r="M28" s="109"/>
      <c r="N28" s="109"/>
    </row>
    <row r="30" spans="2:14" ht="18.75">
      <c r="B30" s="903" t="s">
        <v>832</v>
      </c>
      <c r="C30" s="899"/>
      <c r="D30" s="899"/>
      <c r="E30" s="899"/>
      <c r="F30" s="899"/>
      <c r="G30" s="899"/>
      <c r="H30" s="899"/>
      <c r="I30" s="899"/>
      <c r="J30" s="899"/>
      <c r="K30" s="899"/>
    </row>
    <row r="31" spans="2:14">
      <c r="B31" s="899"/>
      <c r="C31" s="899"/>
      <c r="D31" s="899"/>
      <c r="E31" s="899"/>
      <c r="F31" s="899"/>
      <c r="G31" s="899"/>
      <c r="H31" s="899"/>
      <c r="I31" s="899"/>
      <c r="J31" s="899"/>
      <c r="K31" s="899"/>
    </row>
    <row r="32" spans="2:14">
      <c r="B32" s="899"/>
      <c r="C32" s="899"/>
      <c r="E32" s="905"/>
      <c r="F32" s="905"/>
      <c r="G32" s="905"/>
      <c r="H32" s="905"/>
      <c r="I32" s="905"/>
      <c r="J32" s="905"/>
    </row>
    <row r="33" spans="2:18" ht="15">
      <c r="B33" s="907" t="s">
        <v>833</v>
      </c>
      <c r="C33" s="899"/>
      <c r="E33" s="905"/>
      <c r="F33" s="905"/>
      <c r="G33" s="904"/>
      <c r="H33" s="905"/>
      <c r="I33" s="905"/>
      <c r="J33" s="905"/>
    </row>
    <row r="34" spans="2:18">
      <c r="B34" s="900" t="s">
        <v>834</v>
      </c>
      <c r="C34" s="899"/>
      <c r="E34" s="905"/>
      <c r="F34" s="905"/>
      <c r="G34" s="905">
        <v>115</v>
      </c>
      <c r="H34" s="905"/>
      <c r="I34" s="905"/>
      <c r="J34" s="905"/>
      <c r="K34" s="905"/>
      <c r="L34" s="905"/>
      <c r="M34" s="905"/>
      <c r="N34" s="905"/>
      <c r="O34" s="905"/>
      <c r="P34" s="905"/>
      <c r="Q34" s="905"/>
      <c r="R34" s="905"/>
    </row>
    <row r="35" spans="2:18">
      <c r="B35" s="900" t="s">
        <v>835</v>
      </c>
      <c r="C35" s="899"/>
      <c r="E35" s="905"/>
      <c r="F35" s="905"/>
      <c r="G35" s="905">
        <v>0</v>
      </c>
      <c r="H35" s="905"/>
      <c r="I35" s="905"/>
      <c r="J35" s="905"/>
      <c r="K35" s="905"/>
      <c r="L35" s="905"/>
      <c r="M35" s="905"/>
      <c r="N35" s="905"/>
      <c r="O35" s="905"/>
      <c r="P35" s="905"/>
      <c r="Q35" s="905"/>
      <c r="R35" s="905"/>
    </row>
    <row r="36" spans="2:18">
      <c r="B36" s="900" t="s">
        <v>836</v>
      </c>
      <c r="C36" s="899"/>
      <c r="E36" s="905"/>
      <c r="F36" s="905"/>
      <c r="G36" s="905">
        <v>0</v>
      </c>
      <c r="H36" s="905"/>
      <c r="I36" s="905"/>
      <c r="J36" s="905"/>
      <c r="K36" s="905"/>
      <c r="L36" s="905"/>
      <c r="M36" s="905"/>
      <c r="N36" s="905"/>
      <c r="O36" s="905"/>
      <c r="P36" s="905"/>
      <c r="Q36" s="905"/>
      <c r="R36" s="905"/>
    </row>
    <row r="37" spans="2:18">
      <c r="B37" s="900" t="s">
        <v>837</v>
      </c>
      <c r="C37" s="899"/>
      <c r="E37" s="905"/>
      <c r="F37" s="905"/>
      <c r="G37" s="905">
        <v>0</v>
      </c>
      <c r="H37" s="905"/>
      <c r="I37" s="905"/>
      <c r="J37" s="905"/>
      <c r="K37" s="905"/>
      <c r="L37" s="905"/>
      <c r="M37" s="905"/>
      <c r="N37" s="905"/>
      <c r="O37" s="905"/>
      <c r="P37" s="905"/>
      <c r="Q37" s="905"/>
      <c r="R37" s="905"/>
    </row>
    <row r="38" spans="2:18">
      <c r="B38" s="900" t="s">
        <v>838</v>
      </c>
      <c r="C38" s="899"/>
      <c r="E38" s="905"/>
      <c r="F38" s="905"/>
      <c r="G38" s="905">
        <v>0</v>
      </c>
      <c r="H38" s="905"/>
      <c r="I38" s="905"/>
      <c r="J38" s="905"/>
      <c r="K38" s="905"/>
      <c r="L38" s="905"/>
      <c r="M38" s="905"/>
      <c r="N38" s="905"/>
      <c r="O38" s="905"/>
      <c r="P38" s="905"/>
      <c r="Q38" s="905"/>
      <c r="R38" s="905"/>
    </row>
    <row r="39" spans="2:18" ht="15.75" thickBot="1">
      <c r="B39" s="900" t="s">
        <v>839</v>
      </c>
      <c r="C39" s="899"/>
      <c r="E39" s="905"/>
      <c r="F39" s="905"/>
      <c r="G39" s="924">
        <v>115</v>
      </c>
      <c r="H39" s="905"/>
      <c r="I39" s="905"/>
      <c r="J39" s="905"/>
      <c r="K39" s="905"/>
      <c r="L39" s="905"/>
      <c r="M39" s="905"/>
      <c r="N39" s="905"/>
      <c r="O39" s="905"/>
      <c r="P39" s="905"/>
      <c r="Q39" s="905"/>
      <c r="R39" s="905"/>
    </row>
    <row r="40" spans="2:18" ht="13.5" thickTop="1">
      <c r="B40" s="900"/>
      <c r="C40" s="899"/>
      <c r="E40" s="906"/>
      <c r="F40" s="906"/>
      <c r="G40" s="899"/>
      <c r="H40" s="905"/>
      <c r="I40" s="905"/>
      <c r="J40" s="905"/>
      <c r="K40" s="905"/>
      <c r="L40" s="905"/>
      <c r="M40" s="905"/>
      <c r="N40" s="905"/>
      <c r="O40" s="905"/>
      <c r="P40" s="905"/>
      <c r="Q40" s="905"/>
      <c r="R40" s="905"/>
    </row>
    <row r="41" spans="2:18" ht="15">
      <c r="B41" s="907" t="s">
        <v>840</v>
      </c>
      <c r="C41" s="899"/>
      <c r="E41" s="905"/>
      <c r="F41" s="905"/>
      <c r="G41" s="905"/>
      <c r="H41" s="905"/>
      <c r="I41" s="905"/>
      <c r="J41" s="905"/>
      <c r="K41" s="905"/>
      <c r="L41" s="905"/>
      <c r="M41" s="905"/>
      <c r="N41" s="905"/>
      <c r="O41" s="905"/>
      <c r="P41" s="905"/>
      <c r="Q41" s="905"/>
      <c r="R41" s="905"/>
    </row>
    <row r="42" spans="2:18">
      <c r="B42" s="900" t="s">
        <v>834</v>
      </c>
      <c r="C42" s="899"/>
      <c r="E42" s="905"/>
      <c r="F42" s="905"/>
      <c r="G42" s="905">
        <v>2269</v>
      </c>
      <c r="H42" s="905"/>
      <c r="I42" s="905"/>
      <c r="J42" s="905"/>
      <c r="K42" s="905"/>
      <c r="L42" s="905"/>
      <c r="M42" s="905"/>
      <c r="N42" s="905"/>
      <c r="O42" s="905"/>
      <c r="P42" s="905"/>
      <c r="Q42" s="905"/>
      <c r="R42" s="905"/>
    </row>
    <row r="43" spans="2:18">
      <c r="B43" s="900" t="s">
        <v>835</v>
      </c>
      <c r="C43" s="899"/>
      <c r="E43" s="905"/>
      <c r="F43" s="905"/>
      <c r="G43" s="905">
        <v>1000</v>
      </c>
      <c r="H43" s="905"/>
      <c r="I43" s="905"/>
      <c r="J43" s="905"/>
      <c r="K43" s="905"/>
      <c r="L43" s="905"/>
      <c r="M43" s="905"/>
      <c r="N43" s="905"/>
      <c r="O43" s="905"/>
      <c r="P43" s="905"/>
      <c r="Q43" s="905"/>
      <c r="R43" s="905"/>
    </row>
    <row r="44" spans="2:18">
      <c r="B44" s="900" t="s">
        <v>836</v>
      </c>
      <c r="C44" s="899"/>
      <c r="E44" s="905"/>
      <c r="F44" s="905"/>
      <c r="G44" s="905">
        <v>0</v>
      </c>
      <c r="H44" s="905"/>
      <c r="I44" s="905"/>
      <c r="J44" s="905"/>
      <c r="K44" s="905"/>
      <c r="L44" s="905"/>
      <c r="M44" s="905"/>
      <c r="N44" s="905"/>
      <c r="O44" s="905"/>
      <c r="P44" s="905"/>
      <c r="Q44" s="905"/>
      <c r="R44" s="905"/>
    </row>
    <row r="45" spans="2:18">
      <c r="B45" s="900" t="s">
        <v>837</v>
      </c>
      <c r="C45" s="899"/>
      <c r="E45" s="905"/>
      <c r="F45" s="905"/>
      <c r="G45" s="905">
        <v>0</v>
      </c>
      <c r="H45" s="905"/>
      <c r="I45" s="905"/>
      <c r="J45" s="905"/>
      <c r="K45" s="905"/>
      <c r="L45" s="905"/>
      <c r="M45" s="905"/>
      <c r="N45" s="905"/>
      <c r="O45" s="905"/>
      <c r="P45" s="905"/>
      <c r="Q45" s="905"/>
      <c r="R45" s="905"/>
    </row>
    <row r="46" spans="2:18">
      <c r="B46" s="900" t="s">
        <v>838</v>
      </c>
      <c r="C46" s="899"/>
      <c r="E46" s="905"/>
      <c r="F46" s="905"/>
      <c r="G46" s="905">
        <v>0</v>
      </c>
      <c r="H46" s="905"/>
      <c r="I46" s="905"/>
      <c r="J46" s="905"/>
      <c r="K46" s="905"/>
      <c r="L46" s="905"/>
      <c r="M46" s="905"/>
      <c r="N46" s="905"/>
      <c r="O46" s="905"/>
      <c r="P46" s="905"/>
      <c r="Q46" s="905"/>
      <c r="R46" s="905"/>
    </row>
    <row r="47" spans="2:18" ht="15.75" thickBot="1">
      <c r="B47" s="900" t="s">
        <v>839</v>
      </c>
      <c r="C47" s="899"/>
      <c r="E47" s="905"/>
      <c r="F47" s="905"/>
      <c r="G47" s="924">
        <v>3269</v>
      </c>
      <c r="H47" s="905"/>
      <c r="I47" s="905"/>
      <c r="J47" s="905"/>
      <c r="K47" s="905"/>
      <c r="L47" s="905"/>
      <c r="M47" s="905"/>
      <c r="N47" s="905"/>
      <c r="O47" s="905"/>
      <c r="P47" s="905"/>
      <c r="Q47" s="905"/>
      <c r="R47" s="905"/>
    </row>
    <row r="48" spans="2:18" ht="13.5" thickTop="1">
      <c r="B48" s="900"/>
      <c r="C48" s="899"/>
      <c r="E48" s="905"/>
      <c r="F48" s="905"/>
      <c r="G48" s="899"/>
      <c r="H48" s="905"/>
      <c r="I48" s="905"/>
      <c r="J48" s="905"/>
      <c r="K48" s="905"/>
      <c r="L48" s="905"/>
      <c r="M48" s="905"/>
      <c r="N48" s="905"/>
      <c r="O48" s="905"/>
      <c r="P48" s="905"/>
      <c r="Q48" s="905"/>
      <c r="R48" s="905"/>
    </row>
    <row r="49" spans="2:18" ht="15">
      <c r="B49" s="907" t="s">
        <v>841</v>
      </c>
      <c r="C49" s="899"/>
      <c r="E49" s="905"/>
      <c r="F49" s="905"/>
      <c r="G49" s="899"/>
      <c r="H49" s="905"/>
      <c r="I49" s="905"/>
      <c r="J49" s="905"/>
      <c r="K49" s="905"/>
      <c r="L49" s="905"/>
      <c r="M49" s="905"/>
      <c r="N49" s="905"/>
      <c r="O49" s="905"/>
      <c r="P49" s="905"/>
      <c r="Q49" s="905"/>
      <c r="R49" s="905"/>
    </row>
    <row r="50" spans="2:18">
      <c r="B50" s="900" t="s">
        <v>834</v>
      </c>
      <c r="C50" s="899"/>
      <c r="E50" s="905"/>
      <c r="F50" s="905"/>
      <c r="G50" s="905">
        <v>8266</v>
      </c>
      <c r="H50" s="905"/>
      <c r="I50" s="905"/>
      <c r="J50" s="905"/>
      <c r="K50" s="905"/>
      <c r="L50" s="905"/>
      <c r="M50" s="905"/>
      <c r="N50" s="905"/>
      <c r="O50" s="905"/>
      <c r="P50" s="905"/>
      <c r="Q50" s="905"/>
      <c r="R50" s="905"/>
    </row>
    <row r="51" spans="2:18">
      <c r="B51" s="900" t="s">
        <v>835</v>
      </c>
      <c r="C51" s="899"/>
      <c r="E51" s="905"/>
      <c r="F51" s="905"/>
      <c r="G51" s="945">
        <v>66</v>
      </c>
      <c r="H51" s="905"/>
      <c r="I51" s="905"/>
      <c r="J51" s="905"/>
      <c r="K51" s="905"/>
      <c r="L51" s="905"/>
      <c r="M51" s="905"/>
      <c r="N51" s="905"/>
      <c r="O51" s="905"/>
      <c r="P51" s="905"/>
      <c r="Q51" s="905"/>
      <c r="R51" s="905"/>
    </row>
    <row r="52" spans="2:18">
      <c r="B52" s="900" t="s">
        <v>836</v>
      </c>
      <c r="C52" s="899"/>
      <c r="E52" s="905"/>
      <c r="F52" s="905"/>
      <c r="G52" s="945">
        <v>-8332</v>
      </c>
      <c r="H52" s="905"/>
      <c r="I52" s="905"/>
      <c r="J52" s="905"/>
    </row>
    <row r="53" spans="2:18">
      <c r="B53" s="900" t="s">
        <v>837</v>
      </c>
      <c r="C53" s="899"/>
      <c r="E53" s="905"/>
      <c r="F53" s="905"/>
      <c r="G53" s="945">
        <v>0</v>
      </c>
      <c r="H53" s="905"/>
      <c r="I53" s="905"/>
      <c r="J53" s="905"/>
    </row>
    <row r="54" spans="2:18">
      <c r="B54" s="900" t="s">
        <v>838</v>
      </c>
      <c r="C54" s="899"/>
      <c r="E54" s="905"/>
      <c r="F54" s="905"/>
      <c r="G54" s="905">
        <v>0</v>
      </c>
      <c r="H54" s="905"/>
      <c r="I54" s="905"/>
      <c r="J54" s="905"/>
    </row>
    <row r="55" spans="2:18" ht="15.75" thickBot="1">
      <c r="B55" s="900" t="s">
        <v>839</v>
      </c>
      <c r="C55" s="899"/>
      <c r="E55" s="905"/>
      <c r="F55" s="905"/>
      <c r="G55" s="924">
        <v>0</v>
      </c>
      <c r="H55" s="905"/>
      <c r="I55" s="905"/>
      <c r="J55" s="905"/>
    </row>
    <row r="56" spans="2:18" ht="13.5" thickTop="1">
      <c r="B56" s="900"/>
      <c r="C56" s="899"/>
      <c r="E56" s="905"/>
      <c r="F56" s="905"/>
      <c r="G56" s="899"/>
      <c r="H56" s="905"/>
      <c r="I56" s="905"/>
      <c r="J56" s="905"/>
    </row>
    <row r="57" spans="2:18" ht="15">
      <c r="B57" s="907" t="s">
        <v>842</v>
      </c>
      <c r="C57" s="899"/>
      <c r="E57" s="905"/>
      <c r="F57" s="905"/>
      <c r="G57" s="899"/>
      <c r="H57" s="905"/>
      <c r="I57" s="905"/>
      <c r="J57" s="905"/>
    </row>
    <row r="58" spans="2:18">
      <c r="B58" s="900" t="s">
        <v>834</v>
      </c>
      <c r="C58" s="899"/>
      <c r="E58" s="905"/>
      <c r="F58" s="905"/>
      <c r="G58" s="945">
        <v>3016</v>
      </c>
      <c r="H58" s="905"/>
      <c r="I58" s="905"/>
      <c r="J58" s="905"/>
    </row>
    <row r="59" spans="2:18">
      <c r="B59" s="900" t="s">
        <v>835</v>
      </c>
      <c r="C59" s="899"/>
      <c r="E59" s="905"/>
      <c r="F59" s="905"/>
      <c r="G59" s="946">
        <v>3522</v>
      </c>
      <c r="H59" s="905"/>
      <c r="I59" s="905"/>
      <c r="J59" s="905"/>
    </row>
    <row r="60" spans="2:18">
      <c r="B60" s="900" t="s">
        <v>836</v>
      </c>
      <c r="C60" s="899"/>
      <c r="E60" s="905"/>
      <c r="F60" s="905"/>
      <c r="G60" s="945">
        <v>-2249</v>
      </c>
      <c r="H60" s="905"/>
      <c r="I60" s="905"/>
      <c r="J60" s="905"/>
    </row>
    <row r="61" spans="2:18">
      <c r="B61" s="900" t="s">
        <v>837</v>
      </c>
      <c r="C61" s="899"/>
      <c r="E61" s="905"/>
      <c r="F61" s="905"/>
      <c r="G61" s="945">
        <v>0</v>
      </c>
      <c r="H61" s="905"/>
      <c r="I61" s="905"/>
      <c r="J61" s="905"/>
    </row>
    <row r="62" spans="2:18">
      <c r="B62" s="900" t="s">
        <v>838</v>
      </c>
      <c r="C62" s="899"/>
      <c r="E62" s="905"/>
      <c r="F62" s="905"/>
      <c r="G62" s="905">
        <v>0</v>
      </c>
      <c r="H62" s="905"/>
      <c r="I62" s="905"/>
      <c r="J62" s="905"/>
    </row>
    <row r="63" spans="2:18" ht="15.75" thickBot="1">
      <c r="B63" s="900" t="s">
        <v>839</v>
      </c>
      <c r="C63" s="899"/>
      <c r="E63" s="905"/>
      <c r="F63" s="905"/>
      <c r="G63" s="924">
        <v>4289</v>
      </c>
      <c r="H63" s="905"/>
      <c r="I63" s="905"/>
      <c r="J63" s="905"/>
    </row>
    <row r="64" spans="2:18" ht="13.5" thickTop="1">
      <c r="E64" s="905"/>
      <c r="F64" s="905"/>
      <c r="H64" s="905"/>
      <c r="I64" s="905"/>
      <c r="J64" s="905"/>
    </row>
    <row r="65" spans="7:7" ht="15.75" thickBot="1">
      <c r="G65" s="924">
        <v>7673</v>
      </c>
    </row>
    <row r="66" spans="7:7" ht="13.5" thickTop="1"/>
  </sheetData>
  <mergeCells count="6">
    <mergeCell ref="B2:C2"/>
    <mergeCell ref="B6:N8"/>
    <mergeCell ref="I10:J10"/>
    <mergeCell ref="K10:L10"/>
    <mergeCell ref="I24:J24"/>
    <mergeCell ref="K24:L24"/>
  </mergeCells>
  <pageMargins left="0.23622047244094491" right="0.23622047244094491" top="0.74803149606299213" bottom="0.74803149606299213" header="0.31496062992125984" footer="0.31496062992125984"/>
  <pageSetup paperSize="8" scale="72" orientation="landscape" r:id="rId1"/>
  <customProperties>
    <customPr name="layoutContexts" r:id="rId2"/>
    <customPr name="SaveUndoMode" r:id="rId3"/>
  </customProperties>
  <drawing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3" tint="0.39997558519241921"/>
    <pageSetUpPr fitToPage="1"/>
  </sheetPr>
  <dimension ref="A1:T60"/>
  <sheetViews>
    <sheetView view="pageBreakPreview" topLeftCell="A7" zoomScale="70" zoomScaleNormal="85" zoomScaleSheetLayoutView="70" workbookViewId="0">
      <selection activeCell="M42" sqref="M42"/>
    </sheetView>
  </sheetViews>
  <sheetFormatPr defaultRowHeight="23.25"/>
  <cols>
    <col min="1" max="1" width="17.5703125" style="37" customWidth="1"/>
    <col min="2" max="2" width="5.7109375" style="37" customWidth="1"/>
    <col min="3" max="5" width="16.7109375" style="37" customWidth="1"/>
    <col min="6" max="6" width="5.7109375" style="37" customWidth="1"/>
    <col min="7" max="9" width="16.7109375" style="37" customWidth="1"/>
    <col min="10" max="10" width="5.7109375" style="37" customWidth="1"/>
    <col min="11" max="11" width="16.7109375" style="37" customWidth="1"/>
    <col min="12" max="12" width="20.7109375" style="37" customWidth="1"/>
    <col min="13" max="13" width="13" style="37" customWidth="1"/>
    <col min="14" max="18" width="10.7109375" style="37" customWidth="1"/>
    <col min="19" max="19" width="4" style="37" customWidth="1"/>
    <col min="20" max="16384" width="9.140625" style="37"/>
  </cols>
  <sheetData>
    <row r="1" spans="1:20" ht="15" customHeight="1" thickBot="1">
      <c r="A1" s="37" t="s">
        <v>25</v>
      </c>
    </row>
    <row r="2" spans="1:20" ht="15" customHeight="1">
      <c r="B2" s="38"/>
      <c r="C2" s="39"/>
      <c r="D2" s="39"/>
      <c r="E2" s="39"/>
      <c r="F2" s="39"/>
      <c r="G2" s="39"/>
      <c r="H2" s="39"/>
      <c r="I2" s="39"/>
      <c r="J2" s="39"/>
      <c r="K2" s="39"/>
      <c r="L2" s="39"/>
      <c r="M2" s="39"/>
      <c r="N2" s="40"/>
      <c r="O2" s="41"/>
      <c r="P2" s="41"/>
      <c r="Q2" s="41"/>
      <c r="R2" s="41"/>
      <c r="S2" s="41"/>
      <c r="T2" s="42"/>
    </row>
    <row r="3" spans="1:20" ht="51.6" customHeight="1">
      <c r="B3" s="43"/>
      <c r="C3" s="44"/>
      <c r="D3" s="44"/>
      <c r="E3" s="1103" t="s">
        <v>26</v>
      </c>
      <c r="F3" s="1103"/>
      <c r="G3" s="1103"/>
      <c r="H3" s="1104"/>
      <c r="I3" s="1103"/>
      <c r="J3" s="1103"/>
      <c r="K3" s="1103"/>
      <c r="L3" s="44"/>
      <c r="M3" s="45"/>
      <c r="N3" s="46"/>
      <c r="O3" s="47"/>
      <c r="P3" s="47"/>
      <c r="Q3" s="47"/>
      <c r="R3" s="47"/>
      <c r="S3" s="48"/>
      <c r="T3" s="42"/>
    </row>
    <row r="4" spans="1:20" ht="21" customHeight="1">
      <c r="B4" s="49"/>
      <c r="C4" s="50"/>
      <c r="D4" s="50"/>
      <c r="E4" s="50"/>
      <c r="F4" s="50"/>
      <c r="G4" s="50"/>
      <c r="H4" s="44" t="s">
        <v>27</v>
      </c>
      <c r="I4" s="50"/>
      <c r="J4" s="50"/>
      <c r="K4" s="50"/>
      <c r="L4" s="50"/>
      <c r="M4" s="51"/>
      <c r="N4" s="52"/>
      <c r="O4" s="53"/>
      <c r="P4" s="53"/>
      <c r="Q4" s="53"/>
      <c r="R4" s="53"/>
      <c r="S4" s="54"/>
      <c r="T4" s="42"/>
    </row>
    <row r="5" spans="1:20" ht="5.25" customHeight="1" thickBot="1">
      <c r="B5" s="49"/>
      <c r="C5" s="55"/>
      <c r="D5" s="56"/>
      <c r="E5" s="55"/>
      <c r="F5" s="55"/>
      <c r="G5" s="55"/>
      <c r="H5" s="57"/>
      <c r="I5" s="55"/>
      <c r="J5" s="55"/>
      <c r="K5" s="55"/>
      <c r="L5" s="55"/>
      <c r="M5" s="58"/>
      <c r="N5" s="59"/>
      <c r="O5" s="60"/>
      <c r="P5" s="60"/>
      <c r="Q5" s="60"/>
      <c r="R5" s="60"/>
      <c r="S5" s="41"/>
      <c r="T5" s="42"/>
    </row>
    <row r="6" spans="1:20" s="61" customFormat="1" ht="15" customHeight="1">
      <c r="B6" s="62"/>
      <c r="C6" s="63"/>
      <c r="D6" s="63"/>
      <c r="E6" s="63"/>
      <c r="F6" s="63"/>
      <c r="G6" s="63"/>
      <c r="H6" s="63"/>
      <c r="I6" s="63"/>
      <c r="J6" s="63"/>
      <c r="K6" s="63"/>
      <c r="L6" s="63"/>
      <c r="M6" s="63"/>
      <c r="N6" s="64"/>
      <c r="O6" s="60"/>
      <c r="P6" s="60"/>
      <c r="Q6" s="60"/>
      <c r="R6" s="60"/>
      <c r="S6" s="53"/>
      <c r="T6" s="65"/>
    </row>
    <row r="7" spans="1:20" s="61" customFormat="1" ht="15" customHeight="1">
      <c r="B7" s="66"/>
      <c r="C7" s="67"/>
      <c r="D7" s="67"/>
      <c r="E7" s="67"/>
      <c r="F7" s="67"/>
      <c r="G7" s="67"/>
      <c r="H7" s="67"/>
      <c r="I7" s="67"/>
      <c r="J7" s="67"/>
      <c r="K7" s="67"/>
      <c r="L7" s="67"/>
      <c r="M7" s="67"/>
      <c r="N7" s="68"/>
      <c r="O7" s="60"/>
      <c r="P7" s="60"/>
      <c r="Q7" s="60"/>
      <c r="R7" s="60"/>
      <c r="S7" s="53"/>
      <c r="T7" s="65"/>
    </row>
    <row r="8" spans="1:20" s="61" customFormat="1" ht="15" customHeight="1">
      <c r="B8" s="66"/>
      <c r="C8" s="67" t="s">
        <v>28</v>
      </c>
      <c r="D8" s="67"/>
      <c r="E8" s="67"/>
      <c r="F8" s="67"/>
      <c r="G8" s="67" t="s">
        <v>29</v>
      </c>
      <c r="H8" s="67"/>
      <c r="I8" s="67"/>
      <c r="J8" s="67"/>
      <c r="K8" s="67" t="s">
        <v>30</v>
      </c>
      <c r="L8" s="69"/>
      <c r="M8" s="69"/>
      <c r="N8" s="68"/>
      <c r="O8" s="60"/>
      <c r="P8" s="60"/>
      <c r="Q8" s="60"/>
      <c r="R8" s="60"/>
      <c r="S8" s="53"/>
      <c r="T8" s="65"/>
    </row>
    <row r="9" spans="1:20" s="61" customFormat="1" ht="15" customHeight="1">
      <c r="B9" s="66"/>
      <c r="C9" s="67"/>
      <c r="D9" s="67"/>
      <c r="E9" s="67"/>
      <c r="F9" s="67"/>
      <c r="G9" s="67"/>
      <c r="H9" s="67"/>
      <c r="I9" s="67"/>
      <c r="J9" s="67"/>
      <c r="K9" s="70"/>
      <c r="L9" s="69"/>
      <c r="M9" s="69"/>
      <c r="N9" s="68"/>
      <c r="O9" s="60"/>
      <c r="P9" s="60"/>
      <c r="Q9" s="60"/>
      <c r="R9" s="60"/>
      <c r="S9" s="53"/>
      <c r="T9" s="65"/>
    </row>
    <row r="10" spans="1:20" s="61" customFormat="1" ht="15" customHeight="1">
      <c r="B10" s="66"/>
      <c r="C10" s="67"/>
      <c r="D10" s="67"/>
      <c r="E10" s="67"/>
      <c r="F10" s="67"/>
      <c r="G10" s="67"/>
      <c r="H10" s="67"/>
      <c r="I10" s="67"/>
      <c r="J10" s="67"/>
      <c r="K10" s="70"/>
      <c r="L10" s="69"/>
      <c r="M10" s="69"/>
      <c r="N10" s="68"/>
      <c r="O10" s="60"/>
      <c r="P10" s="60"/>
      <c r="Q10" s="60"/>
      <c r="R10" s="60"/>
      <c r="S10" s="53"/>
      <c r="T10" s="65"/>
    </row>
    <row r="11" spans="1:20" s="61" customFormat="1" ht="15" customHeight="1">
      <c r="B11" s="66"/>
      <c r="C11" s="67"/>
      <c r="D11" s="67"/>
      <c r="E11" s="67"/>
      <c r="F11" s="67"/>
      <c r="G11" s="67"/>
      <c r="H11" s="67"/>
      <c r="I11" s="67"/>
      <c r="J11" s="67"/>
      <c r="K11" s="67"/>
      <c r="L11" s="69"/>
      <c r="M11" s="69"/>
      <c r="N11" s="68"/>
      <c r="O11" s="60"/>
      <c r="P11" s="60"/>
      <c r="Q11" s="60"/>
      <c r="R11" s="60"/>
      <c r="S11" s="53"/>
      <c r="T11" s="65"/>
    </row>
    <row r="12" spans="1:20" s="61" customFormat="1" ht="15" customHeight="1">
      <c r="B12" s="66"/>
      <c r="C12" s="67" t="s">
        <v>31</v>
      </c>
      <c r="D12" s="67"/>
      <c r="E12" s="67"/>
      <c r="F12" s="67"/>
      <c r="G12" s="67" t="s">
        <v>32</v>
      </c>
      <c r="H12" s="67"/>
      <c r="I12" s="67"/>
      <c r="J12" s="67"/>
      <c r="K12" s="67" t="s">
        <v>33</v>
      </c>
      <c r="L12" s="67"/>
      <c r="M12" s="67"/>
      <c r="N12" s="68"/>
      <c r="O12" s="60"/>
      <c r="P12" s="60"/>
      <c r="Q12" s="60"/>
      <c r="R12" s="60"/>
      <c r="S12" s="53"/>
      <c r="T12" s="65"/>
    </row>
    <row r="13" spans="1:20" s="61" customFormat="1" ht="15" customHeight="1">
      <c r="B13" s="66"/>
      <c r="C13" s="67"/>
      <c r="D13" s="67"/>
      <c r="E13" s="67"/>
      <c r="F13" s="67"/>
      <c r="G13" s="67"/>
      <c r="H13" s="67"/>
      <c r="I13" s="67"/>
      <c r="J13" s="67"/>
      <c r="K13" s="67"/>
      <c r="L13" s="67"/>
      <c r="M13" s="67"/>
      <c r="N13" s="68"/>
      <c r="O13" s="60"/>
      <c r="P13" s="60"/>
      <c r="Q13" s="60"/>
      <c r="R13" s="60"/>
      <c r="S13" s="53"/>
      <c r="T13" s="65"/>
    </row>
    <row r="14" spans="1:20" s="61" customFormat="1" ht="15" customHeight="1">
      <c r="B14" s="66"/>
      <c r="C14" s="67"/>
      <c r="D14" s="67"/>
      <c r="E14" s="67"/>
      <c r="F14" s="67"/>
      <c r="G14" s="67"/>
      <c r="H14" s="67"/>
      <c r="I14" s="67"/>
      <c r="J14" s="67"/>
      <c r="K14" s="67"/>
      <c r="L14" s="67"/>
      <c r="M14" s="67"/>
      <c r="N14" s="68"/>
      <c r="O14" s="60"/>
      <c r="P14" s="60"/>
      <c r="Q14" s="60"/>
      <c r="R14" s="60"/>
      <c r="S14" s="53"/>
      <c r="T14" s="65"/>
    </row>
    <row r="15" spans="1:20" s="61" customFormat="1" ht="15" customHeight="1">
      <c r="B15" s="66"/>
      <c r="C15" s="67"/>
      <c r="D15" s="67"/>
      <c r="E15" s="67"/>
      <c r="F15" s="67"/>
      <c r="G15" s="67"/>
      <c r="H15" s="67"/>
      <c r="I15" s="67"/>
      <c r="J15" s="67"/>
      <c r="K15" s="67"/>
      <c r="L15" s="67"/>
      <c r="M15" s="67"/>
      <c r="N15" s="68"/>
      <c r="O15" s="60"/>
      <c r="P15" s="60"/>
      <c r="Q15" s="60"/>
      <c r="R15" s="60"/>
      <c r="S15" s="53"/>
      <c r="T15" s="65"/>
    </row>
    <row r="16" spans="1:20" s="61" customFormat="1" ht="15" customHeight="1">
      <c r="B16" s="66"/>
      <c r="C16" s="67" t="s">
        <v>34</v>
      </c>
      <c r="D16" s="67"/>
      <c r="E16" s="67"/>
      <c r="F16" s="67"/>
      <c r="G16" s="67" t="s">
        <v>35</v>
      </c>
      <c r="H16" s="67"/>
      <c r="I16" s="67"/>
      <c r="J16" s="67"/>
      <c r="K16" s="67" t="s">
        <v>36</v>
      </c>
      <c r="L16" s="67"/>
      <c r="M16" s="67"/>
      <c r="N16" s="68"/>
      <c r="O16" s="60"/>
      <c r="P16" s="60"/>
      <c r="Q16" s="60"/>
      <c r="R16" s="60"/>
      <c r="S16" s="53"/>
      <c r="T16" s="65"/>
    </row>
    <row r="17" spans="1:20" s="61" customFormat="1" ht="15" customHeight="1">
      <c r="B17" s="66"/>
      <c r="C17" s="1105"/>
      <c r="D17" s="1105"/>
      <c r="E17" s="1105"/>
      <c r="F17" s="67"/>
      <c r="G17" s="67"/>
      <c r="H17" s="67"/>
      <c r="I17" s="67"/>
      <c r="J17" s="67"/>
      <c r="K17" s="67"/>
      <c r="L17" s="67"/>
      <c r="M17" s="67"/>
      <c r="N17" s="68"/>
      <c r="O17" s="60"/>
      <c r="P17" s="60"/>
      <c r="Q17" s="60"/>
      <c r="R17" s="60"/>
      <c r="S17" s="53"/>
      <c r="T17" s="65"/>
    </row>
    <row r="18" spans="1:20" s="61" customFormat="1" ht="15" customHeight="1">
      <c r="B18" s="66"/>
      <c r="C18" s="67"/>
      <c r="D18" s="67"/>
      <c r="E18" s="67"/>
      <c r="F18" s="67"/>
      <c r="G18" s="67"/>
      <c r="H18" s="67"/>
      <c r="I18" s="67"/>
      <c r="J18" s="67"/>
      <c r="K18" s="67"/>
      <c r="L18" s="67"/>
      <c r="M18" s="67"/>
      <c r="N18" s="68"/>
      <c r="O18" s="60"/>
      <c r="P18" s="60"/>
      <c r="Q18" s="60"/>
      <c r="R18" s="60"/>
      <c r="S18" s="53"/>
      <c r="T18" s="65"/>
    </row>
    <row r="19" spans="1:20" s="61" customFormat="1" ht="15" customHeight="1">
      <c r="B19" s="66"/>
      <c r="C19" s="67"/>
      <c r="D19" s="67"/>
      <c r="E19" s="67"/>
      <c r="F19" s="67"/>
      <c r="G19" s="67"/>
      <c r="H19" s="67"/>
      <c r="I19" s="67"/>
      <c r="J19" s="67"/>
      <c r="K19" s="67"/>
      <c r="L19" s="67"/>
      <c r="M19" s="67"/>
      <c r="N19" s="68"/>
      <c r="O19" s="60"/>
      <c r="P19" s="60"/>
      <c r="Q19" s="60"/>
      <c r="R19" s="60"/>
      <c r="S19" s="53"/>
      <c r="T19" s="65"/>
    </row>
    <row r="20" spans="1:20" s="61" customFormat="1" ht="15" customHeight="1">
      <c r="B20" s="66"/>
      <c r="C20" s="67"/>
      <c r="D20" s="67"/>
      <c r="E20" s="67"/>
      <c r="F20" s="67"/>
      <c r="G20" s="67"/>
      <c r="H20" s="67"/>
      <c r="I20" s="67"/>
      <c r="J20" s="67"/>
      <c r="K20" s="67"/>
      <c r="L20" s="67"/>
      <c r="M20" s="67"/>
      <c r="N20" s="68"/>
      <c r="O20" s="60"/>
      <c r="P20" s="60"/>
      <c r="Q20" s="60"/>
      <c r="R20" s="60"/>
      <c r="S20" s="53"/>
      <c r="T20" s="65"/>
    </row>
    <row r="21" spans="1:20" s="61" customFormat="1" ht="15" customHeight="1">
      <c r="B21" s="66"/>
      <c r="C21" s="67" t="s">
        <v>37</v>
      </c>
      <c r="D21" s="67"/>
      <c r="E21" s="67"/>
      <c r="F21" s="67"/>
      <c r="G21" s="67"/>
      <c r="H21" s="67"/>
      <c r="I21" s="67"/>
      <c r="J21" s="67"/>
      <c r="K21" s="67" t="s">
        <v>38</v>
      </c>
      <c r="L21" s="67"/>
      <c r="M21" s="67"/>
      <c r="N21" s="68"/>
      <c r="O21" s="60"/>
      <c r="P21" s="60"/>
      <c r="Q21" s="60"/>
      <c r="R21" s="60"/>
      <c r="S21" s="53"/>
      <c r="T21" s="65"/>
    </row>
    <row r="22" spans="1:20" s="61" customFormat="1" ht="15" customHeight="1">
      <c r="B22" s="66"/>
      <c r="C22" s="67"/>
      <c r="D22" s="67"/>
      <c r="E22" s="67"/>
      <c r="F22" s="67"/>
      <c r="G22" s="67"/>
      <c r="H22" s="67"/>
      <c r="I22" s="67"/>
      <c r="J22" s="67"/>
      <c r="K22" s="67"/>
      <c r="L22" s="67"/>
      <c r="M22" s="67"/>
      <c r="N22" s="68"/>
      <c r="O22" s="60"/>
      <c r="P22" s="60"/>
      <c r="Q22" s="60"/>
      <c r="R22" s="60"/>
      <c r="S22" s="53"/>
      <c r="T22" s="65"/>
    </row>
    <row r="23" spans="1:20" s="61" customFormat="1" ht="15" customHeight="1">
      <c r="B23" s="66"/>
      <c r="C23" s="67"/>
      <c r="D23" s="67"/>
      <c r="E23" s="67"/>
      <c r="F23" s="67"/>
      <c r="G23" s="67"/>
      <c r="H23" s="67"/>
      <c r="I23" s="67"/>
      <c r="J23" s="67"/>
      <c r="K23" s="67"/>
      <c r="L23" s="67"/>
      <c r="M23" s="67"/>
      <c r="N23" s="68"/>
      <c r="O23" s="60"/>
      <c r="P23" s="60"/>
      <c r="Q23" s="60"/>
      <c r="R23" s="60"/>
      <c r="S23" s="53"/>
      <c r="T23" s="65"/>
    </row>
    <row r="24" spans="1:20" s="61" customFormat="1" ht="18.75" customHeight="1">
      <c r="B24" s="66"/>
      <c r="C24" s="67"/>
      <c r="D24" s="67"/>
      <c r="E24" s="67"/>
      <c r="F24" s="67"/>
      <c r="G24" s="67" t="s">
        <v>39</v>
      </c>
      <c r="H24" s="67"/>
      <c r="I24" s="67"/>
      <c r="J24" s="67"/>
      <c r="K24" s="67"/>
      <c r="L24" s="67"/>
      <c r="M24" s="67"/>
      <c r="N24" s="68"/>
      <c r="O24" s="60"/>
      <c r="P24" s="60"/>
      <c r="Q24" s="60"/>
      <c r="R24" s="60"/>
      <c r="S24" s="53"/>
      <c r="T24" s="65"/>
    </row>
    <row r="25" spans="1:20" s="61" customFormat="1" ht="15.75" customHeight="1">
      <c r="B25" s="66"/>
      <c r="C25" s="67" t="s">
        <v>40</v>
      </c>
      <c r="D25" s="67"/>
      <c r="E25" s="67"/>
      <c r="F25" s="67"/>
      <c r="G25" s="67"/>
      <c r="H25" s="67"/>
      <c r="I25" s="67"/>
      <c r="J25" s="67"/>
      <c r="K25" s="67" t="s">
        <v>41</v>
      </c>
      <c r="L25" s="67"/>
      <c r="M25" s="67"/>
      <c r="N25" s="68"/>
      <c r="O25" s="60"/>
      <c r="P25" s="60"/>
      <c r="Q25" s="60"/>
      <c r="R25" s="60"/>
      <c r="S25" s="53"/>
      <c r="T25" s="65"/>
    </row>
    <row r="26" spans="1:20" s="61" customFormat="1" ht="15" customHeight="1">
      <c r="B26" s="66"/>
      <c r="C26" s="67"/>
      <c r="D26" s="67"/>
      <c r="E26" s="67"/>
      <c r="F26" s="67"/>
      <c r="G26" s="67"/>
      <c r="H26" s="67"/>
      <c r="I26" s="67"/>
      <c r="J26" s="67"/>
      <c r="K26" s="67"/>
      <c r="L26" s="67"/>
      <c r="M26" s="67"/>
      <c r="N26" s="68"/>
      <c r="O26" s="60"/>
      <c r="P26" s="60"/>
      <c r="Q26" s="60"/>
      <c r="R26" s="60"/>
      <c r="S26" s="53"/>
      <c r="T26" s="65"/>
    </row>
    <row r="27" spans="1:20" s="61" customFormat="1" ht="15" customHeight="1">
      <c r="B27" s="66"/>
      <c r="C27" s="67"/>
      <c r="D27" s="67"/>
      <c r="E27" s="67"/>
      <c r="F27" s="67"/>
      <c r="G27" s="67"/>
      <c r="H27" s="67"/>
      <c r="I27" s="67"/>
      <c r="J27" s="67"/>
      <c r="K27" s="67"/>
      <c r="L27" s="67"/>
      <c r="M27" s="67"/>
      <c r="N27" s="68"/>
      <c r="O27" s="60"/>
      <c r="P27" s="60"/>
      <c r="Q27" s="60"/>
      <c r="R27" s="60"/>
      <c r="S27" s="53"/>
      <c r="T27" s="65"/>
    </row>
    <row r="28" spans="1:20" s="61" customFormat="1" ht="15" customHeight="1">
      <c r="B28" s="66"/>
      <c r="C28" s="67"/>
      <c r="D28" s="67"/>
      <c r="E28" s="67"/>
      <c r="F28" s="67"/>
      <c r="G28" s="67"/>
      <c r="H28" s="67"/>
      <c r="I28" s="67"/>
      <c r="J28" s="67"/>
      <c r="K28" s="67"/>
      <c r="L28" s="71"/>
      <c r="M28" s="71"/>
      <c r="N28" s="68"/>
      <c r="O28" s="60"/>
      <c r="P28" s="60"/>
      <c r="Q28" s="60"/>
      <c r="R28" s="60"/>
      <c r="S28" s="53"/>
      <c r="T28" s="65"/>
    </row>
    <row r="29" spans="1:20" s="61" customFormat="1" ht="15" customHeight="1">
      <c r="B29" s="66"/>
      <c r="C29" s="67" t="s">
        <v>42</v>
      </c>
      <c r="D29" s="70"/>
      <c r="E29" s="67"/>
      <c r="F29" s="67"/>
      <c r="G29" s="67"/>
      <c r="H29" s="71"/>
      <c r="I29" s="71"/>
      <c r="J29" s="67"/>
      <c r="K29" s="67" t="s">
        <v>43</v>
      </c>
      <c r="L29" s="67"/>
      <c r="M29" s="67"/>
      <c r="N29" s="68"/>
      <c r="O29" s="60"/>
      <c r="P29" s="60"/>
      <c r="Q29" s="60"/>
      <c r="R29" s="60"/>
      <c r="S29" s="53"/>
      <c r="T29" s="65"/>
    </row>
    <row r="30" spans="1:20" s="61" customFormat="1" ht="15" customHeight="1">
      <c r="A30" s="65"/>
      <c r="B30" s="66"/>
      <c r="C30" s="70"/>
      <c r="D30" s="70"/>
      <c r="E30" s="67"/>
      <c r="F30" s="67"/>
      <c r="G30" s="67"/>
      <c r="H30" s="67"/>
      <c r="I30" s="67"/>
      <c r="J30" s="67"/>
      <c r="K30" s="67"/>
      <c r="L30" s="67"/>
      <c r="M30" s="67"/>
      <c r="N30" s="68"/>
      <c r="O30" s="60"/>
      <c r="P30" s="60"/>
      <c r="Q30" s="60"/>
      <c r="R30" s="60"/>
      <c r="S30" s="53"/>
      <c r="T30" s="65"/>
    </row>
    <row r="31" spans="1:20" s="61" customFormat="1" ht="15" customHeight="1">
      <c r="A31" s="60"/>
      <c r="B31" s="72"/>
      <c r="C31" s="70"/>
      <c r="D31" s="70"/>
      <c r="E31" s="67"/>
      <c r="F31" s="67"/>
      <c r="G31" s="67" t="s">
        <v>44</v>
      </c>
      <c r="H31" s="67"/>
      <c r="I31" s="67"/>
      <c r="J31" s="67"/>
      <c r="K31" s="67"/>
      <c r="L31" s="67"/>
      <c r="M31" s="67"/>
      <c r="N31" s="68"/>
      <c r="O31" s="60"/>
      <c r="P31" s="60"/>
      <c r="Q31" s="60"/>
      <c r="R31" s="60"/>
      <c r="S31" s="53"/>
      <c r="T31" s="65"/>
    </row>
    <row r="32" spans="1:20" s="61" customFormat="1" ht="15" customHeight="1">
      <c r="A32" s="60"/>
      <c r="B32" s="73"/>
      <c r="C32" s="70"/>
      <c r="D32" s="70"/>
      <c r="E32" s="67"/>
      <c r="F32" s="67"/>
      <c r="G32" s="67"/>
      <c r="H32" s="67"/>
      <c r="I32" s="67"/>
      <c r="J32" s="67"/>
      <c r="K32" s="67"/>
      <c r="L32" s="67"/>
      <c r="M32" s="67"/>
      <c r="N32" s="68"/>
      <c r="O32" s="60"/>
      <c r="P32" s="60"/>
      <c r="Q32" s="60"/>
      <c r="R32" s="60"/>
      <c r="S32" s="53"/>
      <c r="T32" s="65"/>
    </row>
    <row r="33" spans="1:20" s="61" customFormat="1" ht="15" customHeight="1">
      <c r="A33" s="60"/>
      <c r="B33" s="66"/>
      <c r="C33" s="67" t="s">
        <v>45</v>
      </c>
      <c r="D33" s="67"/>
      <c r="E33" s="67"/>
      <c r="F33" s="67"/>
      <c r="G33" s="67"/>
      <c r="H33" s="67"/>
      <c r="I33" s="67"/>
      <c r="J33" s="67"/>
      <c r="K33" s="67" t="s">
        <v>46</v>
      </c>
      <c r="L33" s="67"/>
      <c r="M33" s="67"/>
      <c r="N33" s="68"/>
      <c r="O33" s="60"/>
      <c r="P33" s="60"/>
      <c r="Q33" s="60"/>
      <c r="R33" s="60"/>
      <c r="S33" s="53"/>
      <c r="T33" s="65"/>
    </row>
    <row r="34" spans="1:20" s="61" customFormat="1" ht="15" customHeight="1">
      <c r="A34" s="60"/>
      <c r="B34" s="66"/>
      <c r="C34" s="67"/>
      <c r="D34" s="67"/>
      <c r="E34" s="67"/>
      <c r="F34" s="67"/>
      <c r="G34" s="67"/>
      <c r="H34" s="67"/>
      <c r="I34" s="67"/>
      <c r="J34" s="67"/>
      <c r="K34" s="67"/>
      <c r="L34" s="67"/>
      <c r="M34" s="67"/>
      <c r="N34" s="68"/>
      <c r="O34" s="60"/>
      <c r="P34" s="60"/>
      <c r="Q34" s="60"/>
      <c r="R34" s="60"/>
      <c r="S34" s="53"/>
      <c r="T34" s="65"/>
    </row>
    <row r="35" spans="1:20" s="61" customFormat="1" ht="15" customHeight="1">
      <c r="A35" s="60"/>
      <c r="B35" s="66"/>
      <c r="C35" s="67"/>
      <c r="D35" s="67"/>
      <c r="E35" s="67"/>
      <c r="F35" s="67"/>
      <c r="G35" s="67" t="s">
        <v>47</v>
      </c>
      <c r="H35" s="67"/>
      <c r="I35" s="67"/>
      <c r="J35" s="67"/>
      <c r="K35" s="67"/>
      <c r="L35" s="67"/>
      <c r="M35" s="67"/>
      <c r="N35" s="68"/>
      <c r="O35" s="60"/>
      <c r="P35" s="60"/>
      <c r="Q35" s="60"/>
      <c r="R35" s="60"/>
      <c r="S35" s="53"/>
      <c r="T35" s="65"/>
    </row>
    <row r="36" spans="1:20" s="61" customFormat="1" ht="15" customHeight="1">
      <c r="A36" s="60"/>
      <c r="B36" s="66"/>
      <c r="C36" s="67"/>
      <c r="D36" s="67"/>
      <c r="E36" s="67"/>
      <c r="F36" s="67"/>
      <c r="G36" s="67"/>
      <c r="H36" s="67"/>
      <c r="I36" s="67"/>
      <c r="J36" s="67"/>
      <c r="K36" s="67"/>
      <c r="L36" s="67"/>
      <c r="M36" s="67"/>
      <c r="N36" s="68"/>
      <c r="O36" s="60"/>
      <c r="P36" s="60"/>
      <c r="Q36" s="60"/>
      <c r="R36" s="60"/>
      <c r="S36" s="53"/>
      <c r="T36" s="65"/>
    </row>
    <row r="37" spans="1:20" s="61" customFormat="1" ht="15" customHeight="1">
      <c r="A37" s="60"/>
      <c r="B37" s="66"/>
      <c r="C37" s="67"/>
      <c r="D37" s="67"/>
      <c r="E37" s="67"/>
      <c r="F37" s="74"/>
      <c r="G37" s="67"/>
      <c r="H37" s="67"/>
      <c r="I37" s="67"/>
      <c r="J37" s="74"/>
      <c r="K37" s="67" t="s">
        <v>48</v>
      </c>
      <c r="L37" s="67"/>
      <c r="M37" s="67"/>
      <c r="N37" s="75"/>
      <c r="O37" s="53"/>
      <c r="P37" s="53"/>
      <c r="Q37" s="53"/>
      <c r="R37" s="53"/>
      <c r="S37" s="53"/>
      <c r="T37" s="65"/>
    </row>
    <row r="38" spans="1:20" s="61" customFormat="1" ht="20.25" customHeight="1">
      <c r="A38" s="60"/>
      <c r="B38" s="76"/>
      <c r="C38" s="67"/>
      <c r="D38" s="67"/>
      <c r="E38" s="67"/>
      <c r="F38" s="74"/>
      <c r="G38" s="67"/>
      <c r="H38" s="67"/>
      <c r="I38" s="67"/>
      <c r="J38" s="74"/>
      <c r="K38" s="67"/>
      <c r="L38" s="67"/>
      <c r="M38" s="67"/>
      <c r="N38" s="77"/>
      <c r="O38" s="53"/>
      <c r="P38" s="53"/>
      <c r="Q38" s="53"/>
      <c r="R38" s="53"/>
      <c r="S38" s="53"/>
      <c r="T38" s="65"/>
    </row>
    <row r="39" spans="1:20" s="61" customFormat="1" ht="15" customHeight="1">
      <c r="A39" s="60"/>
      <c r="B39" s="76"/>
      <c r="C39" s="67"/>
      <c r="D39" s="67"/>
      <c r="E39" s="67"/>
      <c r="F39" s="74"/>
      <c r="G39" s="67" t="s">
        <v>49</v>
      </c>
      <c r="H39" s="67"/>
      <c r="I39" s="67"/>
      <c r="J39" s="74"/>
      <c r="K39" s="67"/>
      <c r="L39" s="67"/>
      <c r="M39" s="67"/>
      <c r="N39" s="77"/>
      <c r="O39" s="53"/>
      <c r="P39" s="53"/>
      <c r="Q39" s="53"/>
      <c r="R39" s="53"/>
      <c r="S39" s="53"/>
      <c r="T39" s="65"/>
    </row>
    <row r="40" spans="1:20" s="61" customFormat="1" ht="15" customHeight="1">
      <c r="A40" s="60"/>
      <c r="B40" s="76"/>
      <c r="C40" s="67"/>
      <c r="D40" s="67"/>
      <c r="E40" s="67"/>
      <c r="F40" s="74"/>
      <c r="G40" s="67"/>
      <c r="H40" s="67"/>
      <c r="I40" s="67"/>
      <c r="J40" s="74"/>
      <c r="K40" s="67"/>
      <c r="L40" s="67"/>
      <c r="M40" s="67"/>
      <c r="N40" s="77"/>
      <c r="O40" s="53"/>
      <c r="P40" s="53"/>
      <c r="Q40" s="53"/>
      <c r="R40" s="53"/>
      <c r="S40" s="53"/>
      <c r="T40" s="65"/>
    </row>
    <row r="41" spans="1:20" s="61" customFormat="1" ht="15" customHeight="1">
      <c r="A41" s="60"/>
      <c r="B41" s="76"/>
      <c r="C41" s="67"/>
      <c r="D41" s="67"/>
      <c r="E41" s="67"/>
      <c r="F41" s="74"/>
      <c r="G41" s="67"/>
      <c r="H41" s="67"/>
      <c r="I41" s="67"/>
      <c r="J41" s="74"/>
      <c r="K41" s="67" t="s">
        <v>50</v>
      </c>
      <c r="L41" s="67"/>
      <c r="M41" s="67"/>
      <c r="N41" s="77"/>
      <c r="O41" s="53"/>
      <c r="P41" s="53"/>
      <c r="Q41" s="53"/>
      <c r="R41" s="53"/>
      <c r="S41" s="53"/>
      <c r="T41" s="65"/>
    </row>
    <row r="42" spans="1:20" s="61" customFormat="1" ht="15" customHeight="1">
      <c r="A42" s="60"/>
      <c r="B42" s="76"/>
      <c r="C42" s="67"/>
      <c r="D42" s="67"/>
      <c r="E42" s="67"/>
      <c r="F42" s="74"/>
      <c r="G42" s="67"/>
      <c r="H42" s="67"/>
      <c r="I42" s="67"/>
      <c r="J42" s="74"/>
      <c r="K42" s="67"/>
      <c r="L42" s="67"/>
      <c r="M42" s="67"/>
      <c r="N42" s="77"/>
      <c r="O42" s="53"/>
      <c r="P42" s="53"/>
      <c r="Q42" s="53"/>
      <c r="R42" s="53"/>
      <c r="S42" s="53"/>
      <c r="T42" s="65"/>
    </row>
    <row r="43" spans="1:20" s="61" customFormat="1" ht="15" customHeight="1">
      <c r="A43" s="60"/>
      <c r="B43" s="76"/>
      <c r="C43" s="67"/>
      <c r="D43" s="67"/>
      <c r="E43" s="67"/>
      <c r="F43" s="74"/>
      <c r="G43" s="67" t="s">
        <v>51</v>
      </c>
      <c r="H43" s="67"/>
      <c r="I43" s="67"/>
      <c r="J43" s="74"/>
      <c r="K43" s="67"/>
      <c r="L43" s="67"/>
      <c r="M43" s="67"/>
      <c r="N43" s="77"/>
      <c r="O43" s="53"/>
      <c r="P43" s="53"/>
      <c r="Q43" s="53"/>
      <c r="R43" s="53"/>
      <c r="S43" s="53"/>
      <c r="T43" s="65"/>
    </row>
    <row r="44" spans="1:20" s="61" customFormat="1" ht="15" customHeight="1">
      <c r="A44" s="60"/>
      <c r="B44" s="76"/>
      <c r="C44" s="67"/>
      <c r="D44" s="67"/>
      <c r="E44" s="67"/>
      <c r="F44" s="74"/>
      <c r="G44" s="67"/>
      <c r="H44" s="67"/>
      <c r="I44" s="67"/>
      <c r="J44" s="74"/>
      <c r="K44" s="67"/>
      <c r="L44" s="67"/>
      <c r="M44" s="67"/>
      <c r="N44" s="77"/>
      <c r="O44" s="53"/>
      <c r="P44" s="53"/>
      <c r="Q44" s="53"/>
      <c r="R44" s="53"/>
      <c r="S44" s="53"/>
      <c r="T44" s="65"/>
    </row>
    <row r="45" spans="1:20" s="61" customFormat="1" ht="15" customHeight="1">
      <c r="A45" s="60"/>
      <c r="B45" s="76"/>
      <c r="C45" s="67"/>
      <c r="D45" s="67"/>
      <c r="E45" s="67"/>
      <c r="F45" s="74"/>
      <c r="G45" s="67"/>
      <c r="H45" s="67"/>
      <c r="I45" s="67"/>
      <c r="J45" s="74"/>
      <c r="K45" s="67"/>
      <c r="L45" s="67"/>
      <c r="M45" s="67"/>
      <c r="N45" s="77"/>
      <c r="O45" s="53"/>
      <c r="P45" s="53"/>
      <c r="Q45" s="53"/>
      <c r="R45" s="53"/>
      <c r="S45" s="53"/>
      <c r="T45" s="65"/>
    </row>
    <row r="46" spans="1:20" s="61" customFormat="1" ht="15" customHeight="1">
      <c r="A46" s="60"/>
      <c r="B46" s="76"/>
      <c r="C46" s="67"/>
      <c r="D46" s="67"/>
      <c r="E46" s="67"/>
      <c r="F46" s="74"/>
      <c r="G46" s="67"/>
      <c r="H46" s="67"/>
      <c r="I46" s="67"/>
      <c r="J46" s="74"/>
      <c r="K46" s="67" t="s">
        <v>52</v>
      </c>
      <c r="L46" s="67"/>
      <c r="M46" s="67"/>
      <c r="N46" s="77"/>
      <c r="O46" s="53"/>
      <c r="P46" s="53"/>
      <c r="Q46" s="53"/>
      <c r="R46" s="53"/>
      <c r="S46" s="53"/>
      <c r="T46" s="65"/>
    </row>
    <row r="47" spans="1:20" s="61" customFormat="1" ht="15" customHeight="1">
      <c r="A47" s="60"/>
      <c r="B47" s="76"/>
      <c r="C47" s="67"/>
      <c r="D47" s="67"/>
      <c r="E47" s="67"/>
      <c r="F47" s="74"/>
      <c r="G47" s="67" t="s">
        <v>53</v>
      </c>
      <c r="H47" s="67"/>
      <c r="I47" s="67"/>
      <c r="J47" s="74"/>
      <c r="K47" s="67"/>
      <c r="L47" s="67"/>
      <c r="M47" s="67"/>
      <c r="N47" s="77"/>
      <c r="O47" s="53"/>
      <c r="P47" s="53"/>
      <c r="Q47" s="53"/>
      <c r="R47" s="53"/>
      <c r="S47" s="53"/>
      <c r="T47" s="65"/>
    </row>
    <row r="48" spans="1:20" s="61" customFormat="1" ht="15" customHeight="1">
      <c r="A48" s="60"/>
      <c r="B48" s="76"/>
      <c r="C48" s="67" t="s">
        <v>54</v>
      </c>
      <c r="D48" s="67"/>
      <c r="E48" s="67"/>
      <c r="F48" s="74"/>
      <c r="G48" s="67"/>
      <c r="H48" s="67"/>
      <c r="I48" s="67"/>
      <c r="J48" s="74"/>
      <c r="K48" s="67"/>
      <c r="L48" s="67"/>
      <c r="M48" s="67"/>
      <c r="N48" s="77"/>
      <c r="O48" s="53"/>
      <c r="P48" s="53"/>
      <c r="Q48" s="53"/>
      <c r="R48" s="53"/>
      <c r="S48" s="53"/>
      <c r="T48" s="65"/>
    </row>
    <row r="49" spans="1:20" s="61" customFormat="1" ht="15" customHeight="1">
      <c r="A49" s="60"/>
      <c r="B49" s="76"/>
      <c r="C49" s="67"/>
      <c r="D49" s="67"/>
      <c r="E49" s="67"/>
      <c r="F49" s="74"/>
      <c r="G49" s="67"/>
      <c r="H49" s="67"/>
      <c r="I49" s="67"/>
      <c r="J49" s="74"/>
      <c r="K49" s="67"/>
      <c r="L49" s="67"/>
      <c r="M49" s="67"/>
      <c r="N49" s="77"/>
      <c r="O49" s="53"/>
      <c r="P49" s="53"/>
      <c r="Q49" s="53"/>
      <c r="R49" s="53"/>
      <c r="S49" s="53"/>
      <c r="T49" s="65"/>
    </row>
    <row r="50" spans="1:20" s="61" customFormat="1" ht="15" customHeight="1">
      <c r="A50" s="60"/>
      <c r="B50" s="76"/>
      <c r="C50" s="67"/>
      <c r="D50" s="67"/>
      <c r="E50" s="67"/>
      <c r="F50" s="74"/>
      <c r="G50" s="67"/>
      <c r="H50" s="67"/>
      <c r="I50" s="67"/>
      <c r="J50" s="74"/>
      <c r="K50" s="67"/>
      <c r="L50" s="67"/>
      <c r="M50" s="67"/>
      <c r="N50" s="77"/>
      <c r="O50" s="53"/>
      <c r="P50" s="53"/>
      <c r="Q50" s="53"/>
      <c r="R50" s="53"/>
      <c r="S50" s="53"/>
      <c r="T50" s="65"/>
    </row>
    <row r="51" spans="1:20" s="61" customFormat="1" ht="15" customHeight="1">
      <c r="A51" s="60"/>
      <c r="B51" s="76"/>
      <c r="C51" s="67"/>
      <c r="D51" s="67"/>
      <c r="E51" s="67"/>
      <c r="F51" s="74"/>
      <c r="G51" s="67" t="s">
        <v>55</v>
      </c>
      <c r="H51" s="67"/>
      <c r="I51" s="67"/>
      <c r="J51" s="74"/>
      <c r="K51" s="67"/>
      <c r="L51" s="67"/>
      <c r="M51" s="67"/>
      <c r="N51" s="77"/>
      <c r="O51" s="53"/>
      <c r="P51" s="53"/>
      <c r="Q51" s="53"/>
      <c r="R51" s="53"/>
      <c r="S51" s="53"/>
      <c r="T51" s="65"/>
    </row>
    <row r="52" spans="1:20" s="61" customFormat="1" ht="15" customHeight="1">
      <c r="A52" s="60"/>
      <c r="B52" s="76"/>
      <c r="C52" s="67" t="s">
        <v>56</v>
      </c>
      <c r="D52" s="67"/>
      <c r="E52" s="67"/>
      <c r="F52" s="74"/>
      <c r="G52" s="67"/>
      <c r="H52" s="67"/>
      <c r="I52" s="67"/>
      <c r="J52" s="74"/>
      <c r="K52" s="67"/>
      <c r="L52" s="67"/>
      <c r="M52" s="67"/>
      <c r="N52" s="77"/>
      <c r="O52" s="53"/>
      <c r="P52" s="53"/>
      <c r="Q52" s="53"/>
      <c r="R52" s="53"/>
      <c r="S52" s="53"/>
      <c r="T52" s="65"/>
    </row>
    <row r="53" spans="1:20" s="61" customFormat="1" ht="15" customHeight="1">
      <c r="A53" s="60"/>
      <c r="B53" s="76"/>
      <c r="C53" s="67"/>
      <c r="D53" s="67"/>
      <c r="E53" s="67"/>
      <c r="F53" s="74"/>
      <c r="G53" s="67"/>
      <c r="H53" s="67"/>
      <c r="I53" s="67"/>
      <c r="J53" s="74"/>
      <c r="K53" s="67"/>
      <c r="L53" s="67"/>
      <c r="M53" s="67"/>
      <c r="N53" s="77"/>
      <c r="O53" s="53"/>
      <c r="P53" s="53"/>
      <c r="Q53" s="53"/>
      <c r="R53" s="53"/>
      <c r="S53" s="53"/>
      <c r="T53" s="65"/>
    </row>
    <row r="54" spans="1:20" s="61" customFormat="1" ht="15" customHeight="1">
      <c r="A54" s="60"/>
      <c r="B54" s="76"/>
      <c r="C54" s="67"/>
      <c r="D54" s="67"/>
      <c r="E54" s="67"/>
      <c r="F54" s="74"/>
      <c r="G54" s="67"/>
      <c r="H54" s="67"/>
      <c r="I54" s="67"/>
      <c r="J54" s="74"/>
      <c r="K54" s="67"/>
      <c r="L54" s="67"/>
      <c r="M54" s="67"/>
      <c r="N54" s="77"/>
      <c r="O54" s="53"/>
      <c r="P54" s="53"/>
      <c r="Q54" s="53"/>
      <c r="R54" s="53"/>
      <c r="S54" s="53"/>
      <c r="T54" s="65"/>
    </row>
    <row r="55" spans="1:20" ht="24" thickBot="1">
      <c r="A55" s="42"/>
      <c r="B55" s="78"/>
      <c r="C55" s="79"/>
      <c r="D55" s="79"/>
      <c r="E55" s="80"/>
      <c r="F55" s="80"/>
      <c r="G55" s="79"/>
      <c r="H55" s="79"/>
      <c r="I55" s="79"/>
      <c r="J55" s="80"/>
      <c r="K55" s="79"/>
      <c r="L55" s="79"/>
      <c r="M55" s="79"/>
      <c r="N55" s="81"/>
    </row>
    <row r="56" spans="1:20">
      <c r="A56" s="42"/>
      <c r="B56" s="41"/>
      <c r="C56" s="41"/>
      <c r="D56" s="41"/>
      <c r="E56" s="41"/>
      <c r="F56" s="41"/>
      <c r="J56" s="41"/>
      <c r="K56" s="41"/>
      <c r="L56" s="41"/>
      <c r="M56" s="42"/>
    </row>
    <row r="57" spans="1:20">
      <c r="A57" s="42"/>
      <c r="B57" s="42"/>
      <c r="C57" s="42"/>
      <c r="D57" s="42"/>
      <c r="E57" s="42"/>
      <c r="F57" s="42"/>
      <c r="G57" s="41"/>
      <c r="H57" s="41"/>
      <c r="I57" s="41"/>
      <c r="J57" s="42"/>
    </row>
    <row r="58" spans="1:20">
      <c r="A58" s="42"/>
      <c r="B58" s="42"/>
      <c r="C58" s="42"/>
      <c r="D58" s="42"/>
      <c r="E58" s="42"/>
      <c r="F58" s="42"/>
      <c r="G58" s="41"/>
      <c r="H58" s="41"/>
      <c r="I58" s="41"/>
      <c r="J58" s="42"/>
    </row>
    <row r="59" spans="1:20">
      <c r="G59" s="41"/>
      <c r="H59" s="42"/>
      <c r="I59" s="42"/>
    </row>
    <row r="60" spans="1:20">
      <c r="G60" s="82"/>
    </row>
  </sheetData>
  <mergeCells count="2">
    <mergeCell ref="E3:K3"/>
    <mergeCell ref="C17:E17"/>
  </mergeCells>
  <pageMargins left="0.23622047244094491" right="0.23622047244094491" top="0.74803149606299213" bottom="0.74803149606299213" header="0.31496062992125984" footer="0.31496062992125984"/>
  <pageSetup paperSize="8" scale="83" orientation="landscape" r:id="rId1"/>
  <customProperties>
    <customPr name="layoutContexts" r:id="rId2"/>
    <customPr name="SaveUndoMode" r:id="rId3"/>
  </customPropertie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M60"/>
  <sheetViews>
    <sheetView view="pageBreakPreview" zoomScale="86" zoomScaleNormal="100" zoomScaleSheetLayoutView="86" workbookViewId="0">
      <selection activeCell="D181" sqref="D181"/>
    </sheetView>
  </sheetViews>
  <sheetFormatPr defaultRowHeight="12.75"/>
  <cols>
    <col min="1" max="1" width="12" customWidth="1"/>
    <col min="2" max="2" width="16.42578125" bestFit="1" customWidth="1"/>
    <col min="3" max="3" width="20.7109375" customWidth="1"/>
    <col min="4" max="13" width="18.28515625" customWidth="1"/>
  </cols>
  <sheetData>
    <row r="1" spans="2:13" ht="20.25">
      <c r="B1" s="83" t="str">
        <f>Cover!C22</f>
        <v>United Energy Distribution Pty Limited</v>
      </c>
      <c r="C1" s="84"/>
      <c r="D1" s="84"/>
      <c r="E1" s="84"/>
      <c r="F1" s="84"/>
      <c r="G1" s="84"/>
      <c r="H1" s="84"/>
      <c r="I1" s="84"/>
    </row>
    <row r="2" spans="2:13" ht="20.25">
      <c r="B2" s="686" t="s">
        <v>424</v>
      </c>
      <c r="E2" s="885"/>
      <c r="F2" s="885"/>
    </row>
    <row r="3" spans="2:13" ht="20.25">
      <c r="B3" s="85" t="str">
        <f>Cover!C26</f>
        <v>CY 2013</v>
      </c>
    </row>
    <row r="4" spans="2:13" ht="20.25">
      <c r="B4" s="83"/>
    </row>
    <row r="5" spans="2:13">
      <c r="B5" s="706" t="s">
        <v>414</v>
      </c>
      <c r="C5" s="707"/>
      <c r="D5" s="707"/>
      <c r="E5" s="707"/>
      <c r="F5" s="707"/>
      <c r="G5" s="707"/>
      <c r="H5" s="707"/>
      <c r="I5" s="707"/>
      <c r="J5" s="707"/>
      <c r="K5" s="707"/>
      <c r="L5" s="707"/>
      <c r="M5" s="708"/>
    </row>
    <row r="6" spans="2:13" ht="21" customHeight="1">
      <c r="B6" s="709" t="s">
        <v>425</v>
      </c>
      <c r="C6" s="710"/>
      <c r="D6" s="710"/>
      <c r="E6" s="710"/>
      <c r="F6" s="710"/>
      <c r="G6" s="710"/>
      <c r="H6" s="710"/>
      <c r="I6" s="710"/>
      <c r="J6" s="710"/>
      <c r="K6" s="710"/>
      <c r="L6" s="710"/>
      <c r="M6" s="711"/>
    </row>
    <row r="7" spans="2:13" ht="39" customHeight="1">
      <c r="B7" s="1197" t="s">
        <v>426</v>
      </c>
      <c r="C7" s="1198"/>
      <c r="D7" s="1198"/>
      <c r="E7" s="1198"/>
      <c r="F7" s="1198"/>
      <c r="G7" s="1198"/>
      <c r="H7" s="1198"/>
      <c r="I7" s="1198"/>
      <c r="J7" s="1198"/>
      <c r="K7" s="1198"/>
      <c r="L7" s="1198"/>
      <c r="M7" s="1199"/>
    </row>
    <row r="8" spans="2:13" ht="4.5" customHeight="1">
      <c r="B8" s="915"/>
      <c r="C8" s="916"/>
      <c r="D8" s="916"/>
      <c r="E8" s="916"/>
      <c r="F8" s="916"/>
      <c r="G8" s="916"/>
      <c r="H8" s="916"/>
      <c r="I8" s="916"/>
      <c r="J8" s="916"/>
      <c r="K8" s="916"/>
      <c r="L8" s="916"/>
      <c r="M8" s="917"/>
    </row>
    <row r="9" spans="2:13" ht="20.25">
      <c r="B9" s="83"/>
    </row>
    <row r="10" spans="2:13" ht="63" customHeight="1">
      <c r="B10" s="1019" t="s">
        <v>57</v>
      </c>
      <c r="C10" s="844" t="s">
        <v>59</v>
      </c>
      <c r="D10" s="844" t="s">
        <v>60</v>
      </c>
      <c r="E10" s="1020" t="s">
        <v>61</v>
      </c>
      <c r="F10" s="1020" t="s">
        <v>62</v>
      </c>
      <c r="G10" s="1020" t="s">
        <v>63</v>
      </c>
      <c r="H10" s="1195" t="s">
        <v>205</v>
      </c>
      <c r="I10" s="1196"/>
      <c r="J10" s="1195" t="s">
        <v>65</v>
      </c>
      <c r="K10" s="1196"/>
      <c r="L10" s="1020" t="s">
        <v>66</v>
      </c>
      <c r="M10" s="1021" t="s">
        <v>67</v>
      </c>
    </row>
    <row r="11" spans="2:13" ht="25.5">
      <c r="B11" s="1019"/>
      <c r="C11" s="844"/>
      <c r="D11" s="844"/>
      <c r="E11" s="1020"/>
      <c r="F11" s="1020"/>
      <c r="G11" s="1020"/>
      <c r="H11" s="1020" t="s">
        <v>69</v>
      </c>
      <c r="I11" s="1022" t="s">
        <v>417</v>
      </c>
      <c r="J11" s="1023" t="s">
        <v>71</v>
      </c>
      <c r="K11" s="1020" t="s">
        <v>72</v>
      </c>
      <c r="L11" s="1020"/>
      <c r="M11" s="1020"/>
    </row>
    <row r="12" spans="2:13">
      <c r="B12" s="1024"/>
      <c r="C12" s="1025" t="s">
        <v>73</v>
      </c>
      <c r="D12" s="1025" t="s">
        <v>73</v>
      </c>
      <c r="E12" s="1025" t="s">
        <v>73</v>
      </c>
      <c r="F12" s="1025" t="s">
        <v>73</v>
      </c>
      <c r="G12" s="1025" t="s">
        <v>73</v>
      </c>
      <c r="H12" s="1025" t="s">
        <v>73</v>
      </c>
      <c r="I12" s="1025" t="s">
        <v>73</v>
      </c>
      <c r="J12" s="1025" t="s">
        <v>73</v>
      </c>
      <c r="K12" s="1025" t="s">
        <v>73</v>
      </c>
      <c r="L12" s="1025" t="s">
        <v>73</v>
      </c>
      <c r="M12" s="1025" t="s">
        <v>73</v>
      </c>
    </row>
    <row r="13" spans="2:13">
      <c r="B13" s="626">
        <v>0</v>
      </c>
      <c r="C13" s="626">
        <v>0</v>
      </c>
      <c r="D13" s="626">
        <v>0</v>
      </c>
      <c r="E13" s="626">
        <f>C13-D13</f>
        <v>0</v>
      </c>
      <c r="F13" s="1018">
        <v>0</v>
      </c>
      <c r="G13" s="626">
        <v>0</v>
      </c>
      <c r="H13" s="626">
        <v>0</v>
      </c>
      <c r="I13" s="626">
        <v>0</v>
      </c>
      <c r="J13" s="626">
        <v>0</v>
      </c>
      <c r="K13" s="626">
        <v>0</v>
      </c>
      <c r="L13" s="626">
        <v>0</v>
      </c>
      <c r="M13" s="626">
        <v>0</v>
      </c>
    </row>
    <row r="21" spans="5:5">
      <c r="E21" s="884"/>
    </row>
    <row r="60" spans="2:2">
      <c r="B60" s="92"/>
    </row>
  </sheetData>
  <mergeCells count="3">
    <mergeCell ref="H10:I10"/>
    <mergeCell ref="J10:K10"/>
    <mergeCell ref="B7:M7"/>
  </mergeCells>
  <pageMargins left="0.23622047244094491" right="0.23622047244094491" top="0.74803149606299213" bottom="0.74803149606299213" header="0.31496062992125984" footer="0.31496062992125984"/>
  <pageSetup paperSize="8" scale="90" orientation="landscape" r:id="rId1"/>
  <customProperties>
    <customPr name="layoutContexts" r:id="rId2"/>
    <customPr name="SaveUndoMode" r:id="rId3"/>
  </customProperties>
  <drawing r:id="rId4"/>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I60"/>
  <sheetViews>
    <sheetView view="pageBreakPreview" zoomScale="86" zoomScaleNormal="100" zoomScaleSheetLayoutView="86" workbookViewId="0">
      <selection activeCell="D181" sqref="D181"/>
    </sheetView>
  </sheetViews>
  <sheetFormatPr defaultRowHeight="12.75"/>
  <cols>
    <col min="1" max="1" width="12" customWidth="1"/>
    <col min="2" max="2" width="16.42578125" bestFit="1" customWidth="1"/>
    <col min="3" max="3" width="41.28515625" customWidth="1"/>
    <col min="4" max="4" width="19.140625" customWidth="1"/>
    <col min="5" max="5" width="15.28515625" customWidth="1"/>
    <col min="6" max="9" width="19.85546875" customWidth="1"/>
    <col min="10" max="10" width="18.28515625" customWidth="1"/>
  </cols>
  <sheetData>
    <row r="1" spans="2:9" ht="20.25">
      <c r="B1" s="83" t="str">
        <f>Cover!C22</f>
        <v>United Energy Distribution Pty Limited</v>
      </c>
      <c r="C1" s="84"/>
      <c r="D1" s="84"/>
      <c r="E1" s="84"/>
      <c r="F1" s="84"/>
      <c r="G1" s="84"/>
      <c r="H1" s="84"/>
      <c r="I1" s="84"/>
    </row>
    <row r="2" spans="2:9" ht="20.25">
      <c r="B2" s="1106" t="s">
        <v>55</v>
      </c>
      <c r="C2" s="1106"/>
    </row>
    <row r="3" spans="2:9" ht="20.25">
      <c r="B3" s="85" t="str">
        <f>Cover!C26</f>
        <v>CY 2013</v>
      </c>
      <c r="C3" s="885"/>
      <c r="D3" s="891"/>
      <c r="E3" s="875"/>
    </row>
    <row r="4" spans="2:9" ht="20.25">
      <c r="B4" s="83"/>
    </row>
    <row r="5" spans="2:9" hidden="1">
      <c r="B5" s="86"/>
      <c r="C5" s="87"/>
      <c r="D5" s="88"/>
      <c r="E5" s="89"/>
      <c r="F5" s="90"/>
      <c r="G5" s="91"/>
      <c r="H5" s="92"/>
      <c r="I5" s="92"/>
    </row>
    <row r="6" spans="2:9" ht="51" customHeight="1">
      <c r="B6" s="1026" t="s">
        <v>57</v>
      </c>
      <c r="C6" s="688" t="s">
        <v>58</v>
      </c>
      <c r="D6" s="918" t="s">
        <v>427</v>
      </c>
      <c r="E6" s="1067" t="s">
        <v>428</v>
      </c>
    </row>
    <row r="7" spans="2:9" ht="25.5">
      <c r="B7" s="100"/>
      <c r="C7" s="688" t="s">
        <v>429</v>
      </c>
      <c r="D7" s="95" t="s">
        <v>73</v>
      </c>
      <c r="E7" s="95"/>
    </row>
    <row r="8" spans="2:9" ht="13.5" customHeight="1">
      <c r="B8" s="100"/>
      <c r="C8" s="624" t="s">
        <v>430</v>
      </c>
      <c r="D8" s="109">
        <f>'12a. Operating A'!G15</f>
        <v>7.9838899999999997</v>
      </c>
      <c r="E8" s="731">
        <v>1</v>
      </c>
    </row>
    <row r="9" spans="2:9" ht="13.5" customHeight="1">
      <c r="B9" s="100"/>
      <c r="C9" s="624" t="s">
        <v>431</v>
      </c>
      <c r="D9" s="109">
        <v>0</v>
      </c>
      <c r="E9" s="712">
        <v>0</v>
      </c>
    </row>
    <row r="10" spans="2:9" ht="13.5" customHeight="1">
      <c r="B10" s="100"/>
      <c r="C10" s="624" t="s">
        <v>432</v>
      </c>
      <c r="D10" s="109">
        <v>0</v>
      </c>
      <c r="E10" s="712">
        <v>0</v>
      </c>
    </row>
    <row r="11" spans="2:9" ht="13.5" customHeight="1">
      <c r="B11" s="100"/>
      <c r="C11" s="624" t="s">
        <v>433</v>
      </c>
      <c r="D11" s="109">
        <v>0</v>
      </c>
      <c r="E11" s="712">
        <v>0</v>
      </c>
      <c r="F11" s="713"/>
    </row>
    <row r="12" spans="2:9" ht="13.5" customHeight="1">
      <c r="B12" s="100"/>
      <c r="C12" s="107" t="s">
        <v>375</v>
      </c>
      <c r="D12" s="714">
        <f>SUM(D8:D11)</f>
        <v>7.9838899999999997</v>
      </c>
      <c r="E12" s="715">
        <f>SUM(E8:E11)</f>
        <v>1</v>
      </c>
    </row>
    <row r="13" spans="2:9" ht="25.5">
      <c r="B13" s="100"/>
      <c r="C13" s="688" t="s">
        <v>434</v>
      </c>
      <c r="D13" s="716"/>
      <c r="E13" s="717"/>
    </row>
    <row r="14" spans="2:9" ht="13.5" customHeight="1">
      <c r="B14" s="100"/>
      <c r="C14" s="624" t="s">
        <v>430</v>
      </c>
      <c r="D14" s="109">
        <v>0</v>
      </c>
      <c r="E14" s="712">
        <v>0</v>
      </c>
    </row>
    <row r="15" spans="2:9" ht="13.5" customHeight="1">
      <c r="B15" s="100"/>
      <c r="C15" s="624" t="s">
        <v>431</v>
      </c>
      <c r="D15" s="109">
        <v>0</v>
      </c>
      <c r="E15" s="712">
        <v>0</v>
      </c>
    </row>
    <row r="16" spans="2:9" ht="13.5" customHeight="1">
      <c r="B16" s="100"/>
      <c r="C16" s="624" t="s">
        <v>432</v>
      </c>
      <c r="D16" s="109">
        <v>0</v>
      </c>
      <c r="E16" s="712">
        <v>0</v>
      </c>
    </row>
    <row r="17" spans="2:5" ht="13.5" customHeight="1">
      <c r="B17" s="100"/>
      <c r="C17" s="107" t="s">
        <v>375</v>
      </c>
      <c r="D17" s="714">
        <f>SUM(D14:D16)</f>
        <v>0</v>
      </c>
      <c r="E17" s="715">
        <f>SUM(E14:E16)</f>
        <v>0</v>
      </c>
    </row>
    <row r="18" spans="2:5" ht="13.5" customHeight="1">
      <c r="B18" s="100"/>
      <c r="C18" s="624"/>
      <c r="D18" s="718"/>
      <c r="E18" s="719"/>
    </row>
    <row r="19" spans="2:5" ht="13.5" customHeight="1">
      <c r="B19" s="100"/>
      <c r="C19" s="107" t="s">
        <v>268</v>
      </c>
      <c r="D19" s="714">
        <f>D17+D12</f>
        <v>7.9838899999999997</v>
      </c>
      <c r="E19" s="715">
        <f>E17+E12</f>
        <v>1</v>
      </c>
    </row>
    <row r="21" spans="2:5">
      <c r="E21" s="884"/>
    </row>
    <row r="60" spans="2:2">
      <c r="B60" s="92"/>
    </row>
  </sheetData>
  <mergeCells count="1">
    <mergeCell ref="B2:C2"/>
  </mergeCells>
  <pageMargins left="0.23622047244094491" right="0.23622047244094491" top="0.74803149606299213" bottom="0.74803149606299213" header="0.31496062992125984" footer="0.31496062992125984"/>
  <pageSetup paperSize="8" orientation="landscape" r:id="rId1"/>
  <customProperties>
    <customPr name="layoutContexts" r:id="rId2"/>
    <customPr name="SaveUndoMode" r:id="rId3"/>
  </customProperties>
  <drawing r:id="rId4"/>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O62"/>
  <sheetViews>
    <sheetView view="pageBreakPreview" zoomScale="85" zoomScaleNormal="78" zoomScaleSheetLayoutView="85" workbookViewId="0">
      <selection activeCell="D181" sqref="D181"/>
    </sheetView>
  </sheetViews>
  <sheetFormatPr defaultRowHeight="12.75"/>
  <cols>
    <col min="1" max="1" width="12" customWidth="1"/>
    <col min="2" max="2" width="16.42578125" bestFit="1" customWidth="1"/>
    <col min="3" max="3" width="48.5703125" customWidth="1"/>
    <col min="4" max="8" width="16.7109375" customWidth="1"/>
    <col min="9" max="12" width="19.85546875" customWidth="1"/>
    <col min="13" max="13" width="18.28515625" customWidth="1"/>
  </cols>
  <sheetData>
    <row r="1" spans="2:15" ht="20.25">
      <c r="B1" s="83" t="str">
        <f>Cover!C22</f>
        <v>United Energy Distribution Pty Limited</v>
      </c>
      <c r="C1" s="84"/>
      <c r="D1" s="84"/>
      <c r="E1" s="84"/>
      <c r="F1" s="84"/>
      <c r="G1" s="84"/>
      <c r="H1" s="84"/>
      <c r="I1" s="84"/>
      <c r="J1" s="84"/>
      <c r="K1" s="84"/>
      <c r="L1" s="84"/>
    </row>
    <row r="2" spans="2:15" ht="20.25" customHeight="1">
      <c r="B2" s="1200" t="s">
        <v>435</v>
      </c>
      <c r="C2" s="1200"/>
      <c r="D2" s="1200"/>
    </row>
    <row r="3" spans="2:15" ht="20.25">
      <c r="B3" s="85" t="str">
        <f>Cover!C26</f>
        <v>CY 2013</v>
      </c>
      <c r="E3" s="901"/>
      <c r="F3" s="901"/>
      <c r="G3" s="901"/>
      <c r="H3" s="901"/>
    </row>
    <row r="4" spans="2:15" ht="5.25" customHeight="1">
      <c r="B4" s="83"/>
      <c r="E4" s="901"/>
      <c r="F4" s="901"/>
      <c r="G4" s="901"/>
      <c r="H4" s="901"/>
    </row>
    <row r="5" spans="2:15" hidden="1">
      <c r="B5" s="86"/>
      <c r="C5" s="87"/>
      <c r="D5" s="88"/>
      <c r="E5" s="88"/>
      <c r="F5" s="88"/>
      <c r="G5" s="88"/>
      <c r="H5" s="89"/>
      <c r="I5" s="90"/>
      <c r="J5" s="91"/>
      <c r="K5" s="92"/>
      <c r="L5" s="92"/>
    </row>
    <row r="6" spans="2:15" ht="51" customHeight="1">
      <c r="B6" s="1026" t="s">
        <v>57</v>
      </c>
      <c r="C6" s="688" t="s">
        <v>58</v>
      </c>
      <c r="D6" s="918" t="s">
        <v>436</v>
      </c>
      <c r="E6" s="809" t="s">
        <v>437</v>
      </c>
      <c r="F6" s="809" t="s">
        <v>438</v>
      </c>
      <c r="G6" s="809" t="s">
        <v>439</v>
      </c>
      <c r="H6" s="809" t="s">
        <v>440</v>
      </c>
    </row>
    <row r="7" spans="2:15" ht="12.75" customHeight="1">
      <c r="B7" s="93"/>
      <c r="C7" s="94"/>
      <c r="D7" s="95"/>
      <c r="E7" s="96"/>
      <c r="F7" s="96"/>
      <c r="G7" s="96"/>
      <c r="H7" s="96"/>
    </row>
    <row r="8" spans="2:15">
      <c r="B8" s="100"/>
      <c r="C8" s="688" t="s">
        <v>441</v>
      </c>
      <c r="D8" s="280" t="s">
        <v>73</v>
      </c>
      <c r="E8" s="280" t="s">
        <v>73</v>
      </c>
      <c r="F8" s="280" t="s">
        <v>73</v>
      </c>
      <c r="G8" s="280" t="s">
        <v>73</v>
      </c>
      <c r="H8" s="280" t="s">
        <v>73</v>
      </c>
    </row>
    <row r="9" spans="2:15">
      <c r="B9" s="100"/>
      <c r="C9" s="624" t="s">
        <v>442</v>
      </c>
      <c r="D9" s="720">
        <v>31.259322245273758</v>
      </c>
      <c r="E9" s="720">
        <v>2.2023932323732995</v>
      </c>
      <c r="F9" s="720">
        <v>0</v>
      </c>
      <c r="G9" s="720">
        <v>0</v>
      </c>
      <c r="H9" s="720">
        <v>31.811639999999993</v>
      </c>
      <c r="J9" s="927"/>
      <c r="K9" s="927"/>
      <c r="L9" s="927"/>
      <c r="M9" s="927"/>
      <c r="N9" s="927"/>
      <c r="O9" s="927"/>
    </row>
    <row r="10" spans="2:15">
      <c r="B10" s="100"/>
      <c r="C10" s="624" t="s">
        <v>443</v>
      </c>
      <c r="D10" s="720">
        <v>1638.6364606486761</v>
      </c>
      <c r="E10" s="720">
        <v>115.45105882129069</v>
      </c>
      <c r="F10" s="720">
        <v>0</v>
      </c>
      <c r="G10" s="720">
        <v>0</v>
      </c>
      <c r="H10" s="720">
        <v>1667.5893600000002</v>
      </c>
      <c r="J10" s="927"/>
      <c r="K10" s="927"/>
      <c r="L10" s="927"/>
      <c r="M10" s="927"/>
      <c r="N10" s="927"/>
      <c r="O10" s="927"/>
    </row>
    <row r="11" spans="2:15">
      <c r="B11" s="100"/>
      <c r="C11" s="624" t="s">
        <v>444</v>
      </c>
      <c r="D11" s="720">
        <v>3091.1760674968323</v>
      </c>
      <c r="E11" s="720">
        <v>217.79055853198045</v>
      </c>
      <c r="F11" s="720">
        <v>0</v>
      </c>
      <c r="G11" s="720">
        <v>0</v>
      </c>
      <c r="H11" s="720">
        <v>3145.7937399999992</v>
      </c>
      <c r="J11" s="927"/>
      <c r="K11" s="927"/>
      <c r="L11" s="927"/>
      <c r="M11" s="927"/>
      <c r="N11" s="927"/>
      <c r="O11" s="927"/>
    </row>
    <row r="12" spans="2:15">
      <c r="B12" s="100"/>
      <c r="C12" s="624" t="s">
        <v>445</v>
      </c>
      <c r="D12" s="720">
        <v>266.80840960921904</v>
      </c>
      <c r="E12" s="720">
        <v>18.798137434104856</v>
      </c>
      <c r="F12" s="720">
        <v>0</v>
      </c>
      <c r="G12" s="720">
        <v>0</v>
      </c>
      <c r="H12" s="720">
        <v>271.52262000000002</v>
      </c>
      <c r="J12" s="927"/>
      <c r="K12" s="927"/>
      <c r="L12" s="927"/>
      <c r="M12" s="927"/>
      <c r="N12" s="927"/>
      <c r="O12" s="927"/>
    </row>
    <row r="13" spans="2:15" ht="38.25">
      <c r="B13" s="100"/>
      <c r="C13" s="691" t="s">
        <v>446</v>
      </c>
      <c r="D13" s="720">
        <v>125.743869</v>
      </c>
      <c r="E13" s="720">
        <v>8.8593554244416222</v>
      </c>
      <c r="F13" s="720">
        <v>0</v>
      </c>
      <c r="G13" s="720">
        <v>0</v>
      </c>
      <c r="H13" s="720">
        <v>310.90676999999988</v>
      </c>
      <c r="J13" s="927"/>
      <c r="K13" s="927"/>
      <c r="L13" s="927"/>
      <c r="M13" s="927"/>
      <c r="N13" s="927"/>
      <c r="O13" s="927"/>
    </row>
    <row r="14" spans="2:15" ht="25.5">
      <c r="B14" s="100"/>
      <c r="C14" s="691" t="s">
        <v>447</v>
      </c>
      <c r="D14" s="720">
        <v>0</v>
      </c>
      <c r="E14" s="720">
        <v>0</v>
      </c>
      <c r="F14" s="720">
        <v>0</v>
      </c>
      <c r="G14" s="720">
        <v>0</v>
      </c>
      <c r="H14" s="720"/>
      <c r="J14" s="927"/>
      <c r="K14" s="927"/>
      <c r="L14" s="927"/>
      <c r="M14" s="927"/>
      <c r="N14" s="927"/>
      <c r="O14" s="927"/>
    </row>
    <row r="15" spans="2:15">
      <c r="B15" s="100"/>
      <c r="C15" s="624" t="s">
        <v>448</v>
      </c>
      <c r="D15" s="720">
        <v>0</v>
      </c>
      <c r="E15" s="720">
        <v>0</v>
      </c>
      <c r="F15" s="720">
        <v>0</v>
      </c>
      <c r="G15" s="720">
        <v>0</v>
      </c>
      <c r="H15" s="720"/>
      <c r="J15" s="927"/>
      <c r="K15" s="927"/>
      <c r="L15" s="927"/>
      <c r="M15" s="927"/>
      <c r="N15" s="927"/>
      <c r="O15" s="927"/>
    </row>
    <row r="16" spans="2:15">
      <c r="B16" s="100"/>
      <c r="C16" s="624" t="s">
        <v>449</v>
      </c>
      <c r="D16" s="720">
        <v>0</v>
      </c>
      <c r="E16" s="720">
        <v>0</v>
      </c>
      <c r="F16" s="720">
        <v>0</v>
      </c>
      <c r="G16" s="720">
        <v>0</v>
      </c>
      <c r="H16" s="720"/>
      <c r="J16" s="927"/>
      <c r="K16" s="927"/>
      <c r="L16" s="927"/>
      <c r="M16" s="927"/>
      <c r="N16" s="927"/>
      <c r="O16" s="927"/>
    </row>
    <row r="17" spans="2:15">
      <c r="B17" s="153"/>
      <c r="C17" s="624" t="s">
        <v>450</v>
      </c>
      <c r="D17" s="720">
        <v>90.490430702915475</v>
      </c>
      <c r="E17" s="720">
        <v>6.3755544861430415</v>
      </c>
      <c r="F17" s="720">
        <v>0</v>
      </c>
      <c r="G17" s="720">
        <v>0</v>
      </c>
      <c r="H17" s="720">
        <v>21.496780000000001</v>
      </c>
      <c r="J17" s="927"/>
      <c r="K17" s="927"/>
      <c r="L17" s="927"/>
      <c r="M17" s="927"/>
      <c r="N17" s="927"/>
      <c r="O17" s="927"/>
    </row>
    <row r="18" spans="2:15">
      <c r="B18" s="153"/>
      <c r="C18" s="624" t="s">
        <v>451</v>
      </c>
      <c r="D18" s="720">
        <v>1848.4407750987582</v>
      </c>
      <c r="E18" s="720">
        <v>130.23294048340648</v>
      </c>
      <c r="F18" s="720">
        <v>0</v>
      </c>
      <c r="G18" s="720">
        <v>0</v>
      </c>
      <c r="H18" s="720">
        <v>1110.35114</v>
      </c>
      <c r="J18" s="927"/>
      <c r="K18" s="927"/>
      <c r="L18" s="927"/>
      <c r="M18" s="927"/>
      <c r="N18" s="927"/>
      <c r="O18" s="927"/>
    </row>
    <row r="19" spans="2:15">
      <c r="B19" s="153"/>
      <c r="C19" s="624" t="s">
        <v>452</v>
      </c>
      <c r="D19" s="720">
        <v>0</v>
      </c>
      <c r="E19" s="720">
        <v>0</v>
      </c>
      <c r="F19" s="720">
        <v>0</v>
      </c>
      <c r="G19" s="720">
        <v>0</v>
      </c>
      <c r="H19" s="720"/>
      <c r="J19" s="927"/>
      <c r="K19" s="927"/>
      <c r="L19" s="927"/>
      <c r="M19" s="927"/>
      <c r="N19" s="927"/>
      <c r="O19" s="927"/>
    </row>
    <row r="20" spans="2:15">
      <c r="B20" s="153"/>
      <c r="C20" s="624" t="s">
        <v>453</v>
      </c>
      <c r="D20" s="720">
        <v>0</v>
      </c>
      <c r="E20" s="720">
        <v>0</v>
      </c>
      <c r="F20" s="720">
        <v>0</v>
      </c>
      <c r="G20" s="720">
        <v>0</v>
      </c>
      <c r="H20" s="720"/>
      <c r="J20" s="927"/>
      <c r="K20" s="927"/>
      <c r="L20" s="927"/>
      <c r="M20" s="927"/>
      <c r="N20" s="927"/>
      <c r="O20" s="927"/>
    </row>
    <row r="21" spans="2:15">
      <c r="B21" s="153"/>
      <c r="C21" s="624" t="s">
        <v>454</v>
      </c>
      <c r="D21" s="720">
        <v>0</v>
      </c>
      <c r="E21" s="720">
        <v>0</v>
      </c>
      <c r="F21" s="720">
        <v>2436.8709138823679</v>
      </c>
      <c r="G21" s="720">
        <v>0</v>
      </c>
      <c r="H21" s="720">
        <v>1912.6123700000016</v>
      </c>
      <c r="J21" s="927"/>
      <c r="K21" s="927"/>
      <c r="L21" s="927"/>
      <c r="M21" s="927"/>
      <c r="N21" s="927"/>
      <c r="O21" s="927"/>
    </row>
    <row r="22" spans="2:15">
      <c r="B22" s="153"/>
      <c r="C22" s="624" t="s">
        <v>455</v>
      </c>
      <c r="D22" s="720">
        <v>13.978399801411387</v>
      </c>
      <c r="E22" s="720">
        <v>0.98485606567146156</v>
      </c>
      <c r="F22" s="720">
        <v>13.978399801411387</v>
      </c>
      <c r="G22" s="720">
        <v>0.98485606567146156</v>
      </c>
      <c r="H22" s="720">
        <v>70.926439999999999</v>
      </c>
      <c r="J22" s="927"/>
      <c r="K22" s="927"/>
      <c r="L22" s="927"/>
      <c r="M22" s="927"/>
      <c r="N22" s="927"/>
      <c r="O22" s="927"/>
    </row>
    <row r="23" spans="2:15">
      <c r="B23" s="153"/>
      <c r="C23" s="624" t="s">
        <v>456</v>
      </c>
      <c r="D23" s="720">
        <v>24.702538561104546</v>
      </c>
      <c r="E23" s="720">
        <v>1.7404313286940447</v>
      </c>
      <c r="F23" s="720">
        <v>0</v>
      </c>
      <c r="G23" s="720">
        <v>0</v>
      </c>
      <c r="H23" s="720">
        <v>148.12440999999995</v>
      </c>
      <c r="J23" s="927"/>
      <c r="K23" s="927"/>
      <c r="L23" s="927"/>
      <c r="M23" s="927"/>
      <c r="N23" s="927"/>
      <c r="O23" s="927"/>
    </row>
    <row r="24" spans="2:15">
      <c r="B24" s="153"/>
      <c r="C24" s="624" t="s">
        <v>457</v>
      </c>
      <c r="D24" s="720">
        <v>20.066966369900484</v>
      </c>
      <c r="E24" s="720">
        <v>1.4138294675922962</v>
      </c>
      <c r="F24" s="720">
        <v>0</v>
      </c>
      <c r="G24" s="720">
        <v>0</v>
      </c>
      <c r="H24" s="720">
        <v>120.32801999999963</v>
      </c>
      <c r="J24" s="927"/>
      <c r="K24" s="927"/>
      <c r="L24" s="927"/>
      <c r="M24" s="927"/>
      <c r="N24" s="927"/>
      <c r="O24" s="927"/>
    </row>
    <row r="25" spans="2:15">
      <c r="B25" s="153"/>
      <c r="C25" s="624" t="s">
        <v>458</v>
      </c>
      <c r="D25" s="720">
        <v>11.008078718027543</v>
      </c>
      <c r="E25" s="720">
        <v>0.77558041341353734</v>
      </c>
      <c r="F25" s="720">
        <v>0</v>
      </c>
      <c r="G25" s="720">
        <v>0</v>
      </c>
      <c r="H25" s="720">
        <v>66.007999999999853</v>
      </c>
      <c r="J25" s="927"/>
      <c r="K25" s="927"/>
      <c r="L25" s="927"/>
      <c r="M25" s="927"/>
      <c r="N25" s="927"/>
      <c r="O25" s="927"/>
    </row>
    <row r="26" spans="2:15">
      <c r="B26" s="153"/>
      <c r="C26" s="107" t="s">
        <v>459</v>
      </c>
      <c r="D26" s="108">
        <v>7162.3113182521192</v>
      </c>
      <c r="E26" s="108">
        <v>504.62469568911172</v>
      </c>
      <c r="F26" s="108">
        <v>2450.8493136837792</v>
      </c>
      <c r="G26" s="108">
        <v>0.98485606567146156</v>
      </c>
      <c r="H26" s="108">
        <v>8877.4712899999977</v>
      </c>
      <c r="J26" s="927"/>
      <c r="K26" s="927"/>
      <c r="L26" s="927"/>
      <c r="M26" s="927"/>
      <c r="N26" s="927"/>
      <c r="O26" s="927"/>
    </row>
    <row r="27" spans="2:15">
      <c r="B27" s="153"/>
      <c r="C27" s="721"/>
      <c r="D27" s="722"/>
      <c r="E27" s="722"/>
      <c r="F27" s="722"/>
      <c r="G27" s="722"/>
      <c r="H27" s="722"/>
      <c r="J27" s="927"/>
      <c r="K27" s="927"/>
      <c r="L27" s="927"/>
      <c r="M27" s="927"/>
      <c r="N27" s="927"/>
      <c r="O27" s="927"/>
    </row>
    <row r="28" spans="2:15">
      <c r="B28" s="153"/>
      <c r="C28" s="688" t="s">
        <v>460</v>
      </c>
      <c r="D28" s="280" t="s">
        <v>73</v>
      </c>
      <c r="E28" s="280" t="s">
        <v>73</v>
      </c>
      <c r="F28" s="280" t="s">
        <v>73</v>
      </c>
      <c r="G28" s="280" t="s">
        <v>73</v>
      </c>
      <c r="H28" s="547" t="s">
        <v>73</v>
      </c>
      <c r="J28" s="927"/>
      <c r="K28" s="927"/>
      <c r="L28" s="927"/>
      <c r="M28" s="927"/>
      <c r="N28" s="927"/>
      <c r="O28" s="927"/>
    </row>
    <row r="29" spans="2:15" ht="38.25">
      <c r="B29" s="153"/>
      <c r="C29" s="691" t="s">
        <v>461</v>
      </c>
      <c r="D29" s="720">
        <v>0</v>
      </c>
      <c r="E29" s="720">
        <v>0</v>
      </c>
      <c r="F29" s="720">
        <v>0</v>
      </c>
      <c r="G29" s="720">
        <v>0</v>
      </c>
      <c r="H29" s="720">
        <v>0</v>
      </c>
      <c r="J29" s="927"/>
      <c r="K29" s="927"/>
      <c r="L29" s="927"/>
      <c r="M29" s="927"/>
      <c r="N29" s="927"/>
      <c r="O29" s="927"/>
    </row>
    <row r="30" spans="2:15">
      <c r="B30" s="153"/>
      <c r="C30" s="691" t="s">
        <v>462</v>
      </c>
      <c r="D30" s="720">
        <v>0</v>
      </c>
      <c r="E30" s="720">
        <v>0</v>
      </c>
      <c r="F30" s="720">
        <v>0</v>
      </c>
      <c r="G30" s="720">
        <v>0</v>
      </c>
      <c r="H30" s="720"/>
      <c r="J30" s="927"/>
      <c r="K30" s="927"/>
      <c r="L30" s="927"/>
      <c r="M30" s="927"/>
      <c r="N30" s="927"/>
      <c r="O30" s="927"/>
    </row>
    <row r="31" spans="2:15">
      <c r="B31" s="153"/>
      <c r="C31" s="691" t="s">
        <v>463</v>
      </c>
      <c r="D31" s="720">
        <v>510.43391423836476</v>
      </c>
      <c r="E31" s="720">
        <v>28.545912592009589</v>
      </c>
      <c r="F31" s="720">
        <v>0</v>
      </c>
      <c r="G31" s="720">
        <v>0</v>
      </c>
      <c r="H31" s="720">
        <v>441.59167999999983</v>
      </c>
      <c r="J31" s="927"/>
      <c r="K31" s="927"/>
      <c r="L31" s="927"/>
      <c r="M31" s="927"/>
      <c r="N31" s="927"/>
      <c r="O31" s="927"/>
    </row>
    <row r="32" spans="2:15" ht="38.25">
      <c r="B32" s="872"/>
      <c r="C32" s="691" t="s">
        <v>464</v>
      </c>
      <c r="D32" s="720">
        <v>490.60980999999998</v>
      </c>
      <c r="E32" s="720">
        <v>27.437253604003981</v>
      </c>
      <c r="F32" s="720">
        <v>0</v>
      </c>
      <c r="G32" s="720">
        <v>0</v>
      </c>
      <c r="H32" s="720">
        <v>490.60980999999998</v>
      </c>
      <c r="J32" s="927"/>
      <c r="K32" s="927"/>
      <c r="L32" s="927"/>
      <c r="M32" s="927"/>
      <c r="N32" s="927"/>
      <c r="O32" s="927"/>
    </row>
    <row r="33" spans="2:15">
      <c r="B33" s="153"/>
      <c r="C33" s="691" t="s">
        <v>465</v>
      </c>
      <c r="D33" s="720">
        <v>0</v>
      </c>
      <c r="E33" s="720">
        <v>0</v>
      </c>
      <c r="F33" s="720">
        <v>0</v>
      </c>
      <c r="G33" s="720">
        <v>0</v>
      </c>
      <c r="H33" s="720"/>
      <c r="J33" s="927"/>
      <c r="K33" s="927"/>
      <c r="L33" s="927"/>
      <c r="M33" s="927"/>
      <c r="N33" s="927"/>
      <c r="O33" s="927"/>
    </row>
    <row r="34" spans="2:15">
      <c r="B34" s="153"/>
      <c r="C34" s="691" t="s">
        <v>466</v>
      </c>
      <c r="D34" s="720">
        <v>0</v>
      </c>
      <c r="E34" s="720">
        <v>0</v>
      </c>
      <c r="F34" s="720">
        <v>0</v>
      </c>
      <c r="G34" s="720">
        <v>0</v>
      </c>
      <c r="H34" s="720"/>
      <c r="J34" s="927"/>
      <c r="K34" s="927"/>
      <c r="L34" s="927"/>
      <c r="M34" s="927"/>
      <c r="N34" s="927"/>
      <c r="O34" s="927"/>
    </row>
    <row r="35" spans="2:15" ht="25.5">
      <c r="B35" s="153"/>
      <c r="C35" s="691" t="s">
        <v>467</v>
      </c>
      <c r="D35" s="720">
        <v>0</v>
      </c>
      <c r="E35" s="720">
        <v>0</v>
      </c>
      <c r="F35" s="720">
        <v>1630.3831149947612</v>
      </c>
      <c r="G35" s="720">
        <v>0</v>
      </c>
      <c r="H35" s="720">
        <v>1584.0953799999993</v>
      </c>
      <c r="J35" s="927"/>
      <c r="K35" s="927"/>
      <c r="L35" s="927"/>
      <c r="M35" s="927"/>
      <c r="N35" s="927"/>
      <c r="O35" s="927"/>
    </row>
    <row r="36" spans="2:15" ht="25.5">
      <c r="B36" s="153"/>
      <c r="C36" s="691" t="s">
        <v>468</v>
      </c>
      <c r="D36" s="720">
        <v>0</v>
      </c>
      <c r="E36" s="720">
        <v>0</v>
      </c>
      <c r="F36" s="720">
        <v>0</v>
      </c>
      <c r="G36" s="720">
        <v>0</v>
      </c>
      <c r="H36" s="720"/>
      <c r="J36" s="927"/>
      <c r="K36" s="927"/>
      <c r="L36" s="927"/>
      <c r="M36" s="927"/>
      <c r="N36" s="927"/>
      <c r="O36" s="927"/>
    </row>
    <row r="37" spans="2:15">
      <c r="B37" s="153"/>
      <c r="C37" s="691" t="s">
        <v>469</v>
      </c>
      <c r="D37" s="720">
        <v>0</v>
      </c>
      <c r="E37" s="720">
        <v>0</v>
      </c>
      <c r="F37" s="720">
        <v>0</v>
      </c>
      <c r="G37" s="720">
        <v>0</v>
      </c>
      <c r="H37" s="720"/>
      <c r="J37" s="927"/>
      <c r="K37" s="927"/>
      <c r="L37" s="927"/>
      <c r="M37" s="927"/>
      <c r="N37" s="927"/>
      <c r="O37" s="927"/>
    </row>
    <row r="38" spans="2:15">
      <c r="B38" s="153"/>
      <c r="C38" s="691" t="s">
        <v>470</v>
      </c>
      <c r="D38" s="720">
        <v>390.38780042896201</v>
      </c>
      <c r="E38" s="720">
        <v>21.832358150927973</v>
      </c>
      <c r="F38" s="720">
        <v>0</v>
      </c>
      <c r="G38" s="720">
        <v>0</v>
      </c>
      <c r="H38" s="720">
        <v>182.17415000000003</v>
      </c>
      <c r="J38" s="927"/>
      <c r="K38" s="927"/>
      <c r="L38" s="927"/>
      <c r="M38" s="927"/>
      <c r="N38" s="927"/>
      <c r="O38" s="927"/>
    </row>
    <row r="39" spans="2:15">
      <c r="B39" s="153"/>
      <c r="C39" s="691" t="s">
        <v>471</v>
      </c>
      <c r="D39" s="720">
        <v>0</v>
      </c>
      <c r="E39" s="720">
        <v>0</v>
      </c>
      <c r="F39" s="720">
        <v>176.72388734171281</v>
      </c>
      <c r="G39" s="720">
        <v>0</v>
      </c>
      <c r="H39" s="720">
        <v>211.71815000000004</v>
      </c>
      <c r="J39" s="927"/>
      <c r="K39" s="927"/>
      <c r="L39" s="927"/>
      <c r="M39" s="927"/>
      <c r="N39" s="927"/>
      <c r="O39" s="927"/>
    </row>
    <row r="40" spans="2:15">
      <c r="B40" s="153"/>
      <c r="C40" s="691" t="s">
        <v>472</v>
      </c>
      <c r="D40" s="720">
        <v>96.936956278250037</v>
      </c>
      <c r="E40" s="720">
        <v>5.4211795173981381</v>
      </c>
      <c r="F40" s="720">
        <v>0</v>
      </c>
      <c r="G40" s="720">
        <v>0</v>
      </c>
      <c r="H40" s="720">
        <v>109.95621000000001</v>
      </c>
      <c r="J40" s="927"/>
      <c r="K40" s="927"/>
      <c r="L40" s="927"/>
      <c r="M40" s="927"/>
      <c r="N40" s="927"/>
      <c r="O40" s="927"/>
    </row>
    <row r="41" spans="2:15">
      <c r="B41" s="100"/>
      <c r="C41" s="107" t="s">
        <v>473</v>
      </c>
      <c r="D41" s="108">
        <v>1488.3684809455769</v>
      </c>
      <c r="E41" s="108">
        <v>83.236703864339688</v>
      </c>
      <c r="F41" s="108">
        <v>1807.1070023364739</v>
      </c>
      <c r="G41" s="108">
        <v>0</v>
      </c>
      <c r="H41" s="108">
        <v>3020.145379999999</v>
      </c>
      <c r="J41" s="927"/>
      <c r="K41" s="927"/>
      <c r="L41" s="927"/>
      <c r="M41" s="927"/>
      <c r="N41" s="927"/>
      <c r="O41" s="927"/>
    </row>
    <row r="42" spans="2:15">
      <c r="B42" s="100"/>
      <c r="C42" s="688"/>
      <c r="D42" s="722"/>
      <c r="E42" s="722"/>
      <c r="F42" s="722"/>
      <c r="G42" s="722"/>
      <c r="H42" s="722"/>
      <c r="J42" s="927"/>
      <c r="K42" s="927"/>
      <c r="L42" s="927"/>
      <c r="M42" s="927"/>
      <c r="N42" s="927"/>
      <c r="O42" s="927"/>
    </row>
    <row r="43" spans="2:15">
      <c r="B43" s="100"/>
      <c r="C43" s="688" t="s">
        <v>474</v>
      </c>
      <c r="D43" s="280" t="s">
        <v>73</v>
      </c>
      <c r="E43" s="280" t="s">
        <v>73</v>
      </c>
      <c r="F43" s="280" t="s">
        <v>73</v>
      </c>
      <c r="G43" s="280" t="s">
        <v>73</v>
      </c>
      <c r="H43" s="547" t="s">
        <v>73</v>
      </c>
      <c r="J43" s="927"/>
      <c r="K43" s="927"/>
      <c r="L43" s="927"/>
      <c r="M43" s="927"/>
      <c r="N43" s="927"/>
      <c r="O43" s="927"/>
    </row>
    <row r="44" spans="2:15">
      <c r="B44" s="100"/>
      <c r="C44" s="723" t="s">
        <v>475</v>
      </c>
      <c r="D44" s="720">
        <v>134.29507237618887</v>
      </c>
      <c r="E44" s="720">
        <v>23.876481584868316</v>
      </c>
      <c r="F44" s="720">
        <v>2152.9933399999995</v>
      </c>
      <c r="G44" s="720"/>
      <c r="H44" s="720">
        <v>427.23920999999996</v>
      </c>
      <c r="J44" s="927"/>
      <c r="K44" s="927"/>
      <c r="L44" s="927"/>
      <c r="M44" s="927"/>
      <c r="N44" s="927"/>
      <c r="O44" s="927"/>
    </row>
    <row r="45" spans="2:15">
      <c r="B45" s="100"/>
      <c r="C45" s="624" t="s">
        <v>191</v>
      </c>
      <c r="D45" s="720">
        <v>2143.0223327532512</v>
      </c>
      <c r="E45" s="720">
        <v>381.01050439596645</v>
      </c>
      <c r="F45" s="720">
        <v>3495.3048299999978</v>
      </c>
      <c r="G45" s="720"/>
      <c r="H45" s="720">
        <v>6817.6974199999995</v>
      </c>
      <c r="J45" s="927"/>
      <c r="K45" s="927"/>
      <c r="L45" s="927"/>
      <c r="M45" s="927"/>
      <c r="N45" s="927"/>
      <c r="O45" s="927"/>
    </row>
    <row r="46" spans="2:15">
      <c r="B46" s="100"/>
      <c r="C46" s="107" t="s">
        <v>476</v>
      </c>
      <c r="D46" s="108">
        <v>2277.31740512944</v>
      </c>
      <c r="E46" s="108">
        <v>404.88698598083477</v>
      </c>
      <c r="F46" s="108">
        <v>5648.2981699999973</v>
      </c>
      <c r="G46" s="108">
        <v>0</v>
      </c>
      <c r="H46" s="108">
        <v>7244.9366299999992</v>
      </c>
      <c r="J46" s="927"/>
      <c r="K46" s="927"/>
      <c r="L46" s="927"/>
      <c r="M46" s="927"/>
      <c r="N46" s="927"/>
      <c r="O46" s="927"/>
    </row>
    <row r="47" spans="2:15">
      <c r="B47" s="100"/>
      <c r="C47" s="688"/>
      <c r="D47" s="722"/>
      <c r="E47" s="722"/>
      <c r="F47" s="722"/>
      <c r="G47" s="722"/>
      <c r="H47" s="722"/>
      <c r="J47" s="927"/>
      <c r="K47" s="927"/>
      <c r="L47" s="927"/>
      <c r="M47" s="927"/>
      <c r="N47" s="927"/>
      <c r="O47" s="927"/>
    </row>
    <row r="48" spans="2:15">
      <c r="B48" s="100"/>
      <c r="C48" s="688" t="s">
        <v>477</v>
      </c>
      <c r="D48" s="280" t="s">
        <v>73</v>
      </c>
      <c r="E48" s="280" t="s">
        <v>73</v>
      </c>
      <c r="F48" s="280" t="s">
        <v>73</v>
      </c>
      <c r="G48" s="280" t="s">
        <v>73</v>
      </c>
      <c r="H48" s="547" t="s">
        <v>73</v>
      </c>
      <c r="J48" s="927"/>
      <c r="K48" s="927"/>
      <c r="L48" s="927"/>
      <c r="M48" s="927"/>
      <c r="N48" s="927"/>
      <c r="O48" s="927"/>
    </row>
    <row r="49" spans="2:15">
      <c r="B49" s="100"/>
      <c r="C49" s="624" t="s">
        <v>478</v>
      </c>
      <c r="D49" s="720">
        <v>0</v>
      </c>
      <c r="E49" s="720">
        <v>0</v>
      </c>
      <c r="F49" s="720">
        <v>0</v>
      </c>
      <c r="G49" s="720">
        <v>0</v>
      </c>
      <c r="H49" s="720">
        <v>6271.1166100000009</v>
      </c>
      <c r="J49" s="927"/>
      <c r="K49" s="927"/>
      <c r="L49" s="927"/>
      <c r="M49" s="927"/>
      <c r="N49" s="927"/>
      <c r="O49" s="927"/>
    </row>
    <row r="50" spans="2:15">
      <c r="B50" s="100"/>
      <c r="C50" s="624"/>
      <c r="D50" s="720">
        <v>0</v>
      </c>
      <c r="E50" s="720">
        <v>0</v>
      </c>
      <c r="F50" s="720">
        <v>0</v>
      </c>
      <c r="G50" s="720">
        <v>0</v>
      </c>
      <c r="H50" s="720"/>
      <c r="J50" s="927"/>
      <c r="K50" s="927"/>
      <c r="L50" s="927"/>
      <c r="M50" s="927"/>
      <c r="N50" s="927"/>
      <c r="O50" s="927"/>
    </row>
    <row r="51" spans="2:15">
      <c r="B51" s="100"/>
      <c r="C51" s="107" t="s">
        <v>479</v>
      </c>
      <c r="D51" s="108">
        <v>0</v>
      </c>
      <c r="E51" s="108">
        <v>0</v>
      </c>
      <c r="F51" s="108">
        <v>0</v>
      </c>
      <c r="G51" s="108">
        <v>0</v>
      </c>
      <c r="H51" s="108">
        <v>6271.1166100000009</v>
      </c>
      <c r="J51" s="927"/>
      <c r="K51" s="927"/>
      <c r="L51" s="927"/>
      <c r="M51" s="927"/>
      <c r="N51" s="927"/>
      <c r="O51" s="927"/>
    </row>
    <row r="52" spans="2:15">
      <c r="B52" s="100"/>
      <c r="C52" s="624"/>
      <c r="D52" s="724"/>
      <c r="E52" s="724"/>
      <c r="F52" s="724"/>
      <c r="G52" s="724"/>
      <c r="H52" s="1009"/>
      <c r="J52" s="927"/>
      <c r="K52" s="927"/>
      <c r="L52" s="927"/>
      <c r="M52" s="927"/>
      <c r="N52" s="927"/>
      <c r="O52" s="927"/>
    </row>
    <row r="53" spans="2:15">
      <c r="B53" s="100"/>
      <c r="C53" s="107" t="s">
        <v>268</v>
      </c>
      <c r="D53" s="108">
        <v>10927.997204327137</v>
      </c>
      <c r="E53" s="108">
        <v>992.74838553428617</v>
      </c>
      <c r="F53" s="108">
        <v>9906.2544860202506</v>
      </c>
      <c r="G53" s="108">
        <v>0.98485606567146156</v>
      </c>
      <c r="H53" s="108">
        <v>25413.669909999997</v>
      </c>
      <c r="J53" s="927"/>
      <c r="K53" s="927"/>
      <c r="L53" s="927"/>
      <c r="M53" s="927"/>
      <c r="N53" s="927"/>
      <c r="O53" s="927"/>
    </row>
    <row r="54" spans="2:15">
      <c r="D54" s="584"/>
      <c r="E54" s="584"/>
      <c r="F54" s="584"/>
      <c r="G54" s="584"/>
      <c r="H54" s="584"/>
    </row>
    <row r="55" spans="2:15">
      <c r="B55" s="92" t="s">
        <v>480</v>
      </c>
    </row>
    <row r="62" spans="2:15">
      <c r="B62" s="725"/>
    </row>
  </sheetData>
  <mergeCells count="1">
    <mergeCell ref="B2:D2"/>
  </mergeCells>
  <pageMargins left="0.23622047244094491" right="0.23622047244094491" top="0.74803149606299213" bottom="0.74803149606299213" header="0.31496062992125984" footer="0.31496062992125984"/>
  <pageSetup paperSize="8" scale="88" orientation="landscape" r:id="rId1"/>
  <customProperties>
    <customPr name="layoutContexts" r:id="rId2"/>
    <customPr name="SaveUndoMode" r:id="rId3"/>
  </customProperties>
  <drawing r:id="rId4"/>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I168"/>
  <sheetViews>
    <sheetView view="pageBreakPreview" zoomScale="85" zoomScaleNormal="100" zoomScaleSheetLayoutView="85" workbookViewId="0">
      <selection activeCell="D181" sqref="D181"/>
    </sheetView>
  </sheetViews>
  <sheetFormatPr defaultRowHeight="12.75"/>
  <cols>
    <col min="1" max="1" width="12" customWidth="1"/>
    <col min="2" max="2" width="16.42578125" bestFit="1" customWidth="1"/>
    <col min="3" max="3" width="41.28515625" customWidth="1"/>
    <col min="4" max="4" width="14.7109375" customWidth="1"/>
    <col min="5" max="5" width="13.140625" customWidth="1"/>
    <col min="6" max="6" width="10.5703125" style="881" bestFit="1" customWidth="1"/>
    <col min="7" max="7" width="21.7109375" style="881" bestFit="1" customWidth="1"/>
    <col min="8" max="8" width="19.85546875" customWidth="1"/>
    <col min="9" max="9" width="18.28515625" customWidth="1"/>
    <col min="256" max="256" width="12" customWidth="1"/>
    <col min="257" max="257" width="16.42578125" bestFit="1" customWidth="1"/>
    <col min="258" max="258" width="41.28515625" customWidth="1"/>
    <col min="259" max="264" width="19.85546875" customWidth="1"/>
    <col min="265" max="265" width="18.28515625" customWidth="1"/>
    <col min="512" max="512" width="12" customWidth="1"/>
    <col min="513" max="513" width="16.42578125" bestFit="1" customWidth="1"/>
    <col min="514" max="514" width="41.28515625" customWidth="1"/>
    <col min="515" max="520" width="19.85546875" customWidth="1"/>
    <col min="521" max="521" width="18.28515625" customWidth="1"/>
    <col min="768" max="768" width="12" customWidth="1"/>
    <col min="769" max="769" width="16.42578125" bestFit="1" customWidth="1"/>
    <col min="770" max="770" width="41.28515625" customWidth="1"/>
    <col min="771" max="776" width="19.85546875" customWidth="1"/>
    <col min="777" max="777" width="18.28515625" customWidth="1"/>
    <col min="1024" max="1024" width="12" customWidth="1"/>
    <col min="1025" max="1025" width="16.42578125" bestFit="1" customWidth="1"/>
    <col min="1026" max="1026" width="41.28515625" customWidth="1"/>
    <col min="1027" max="1032" width="19.85546875" customWidth="1"/>
    <col min="1033" max="1033" width="18.28515625" customWidth="1"/>
    <col min="1280" max="1280" width="12" customWidth="1"/>
    <col min="1281" max="1281" width="16.42578125" bestFit="1" customWidth="1"/>
    <col min="1282" max="1282" width="41.28515625" customWidth="1"/>
    <col min="1283" max="1288" width="19.85546875" customWidth="1"/>
    <col min="1289" max="1289" width="18.28515625" customWidth="1"/>
    <col min="1536" max="1536" width="12" customWidth="1"/>
    <col min="1537" max="1537" width="16.42578125" bestFit="1" customWidth="1"/>
    <col min="1538" max="1538" width="41.28515625" customWidth="1"/>
    <col min="1539" max="1544" width="19.85546875" customWidth="1"/>
    <col min="1545" max="1545" width="18.28515625" customWidth="1"/>
    <col min="1792" max="1792" width="12" customWidth="1"/>
    <col min="1793" max="1793" width="16.42578125" bestFit="1" customWidth="1"/>
    <col min="1794" max="1794" width="41.28515625" customWidth="1"/>
    <col min="1795" max="1800" width="19.85546875" customWidth="1"/>
    <col min="1801" max="1801" width="18.28515625" customWidth="1"/>
    <col min="2048" max="2048" width="12" customWidth="1"/>
    <col min="2049" max="2049" width="16.42578125" bestFit="1" customWidth="1"/>
    <col min="2050" max="2050" width="41.28515625" customWidth="1"/>
    <col min="2051" max="2056" width="19.85546875" customWidth="1"/>
    <col min="2057" max="2057" width="18.28515625" customWidth="1"/>
    <col min="2304" max="2304" width="12" customWidth="1"/>
    <col min="2305" max="2305" width="16.42578125" bestFit="1" customWidth="1"/>
    <col min="2306" max="2306" width="41.28515625" customWidth="1"/>
    <col min="2307" max="2312" width="19.85546875" customWidth="1"/>
    <col min="2313" max="2313" width="18.28515625" customWidth="1"/>
    <col min="2560" max="2560" width="12" customWidth="1"/>
    <col min="2561" max="2561" width="16.42578125" bestFit="1" customWidth="1"/>
    <col min="2562" max="2562" width="41.28515625" customWidth="1"/>
    <col min="2563" max="2568" width="19.85546875" customWidth="1"/>
    <col min="2569" max="2569" width="18.28515625" customWidth="1"/>
    <col min="2816" max="2816" width="12" customWidth="1"/>
    <col min="2817" max="2817" width="16.42578125" bestFit="1" customWidth="1"/>
    <col min="2818" max="2818" width="41.28515625" customWidth="1"/>
    <col min="2819" max="2824" width="19.85546875" customWidth="1"/>
    <col min="2825" max="2825" width="18.28515625" customWidth="1"/>
    <col min="3072" max="3072" width="12" customWidth="1"/>
    <col min="3073" max="3073" width="16.42578125" bestFit="1" customWidth="1"/>
    <col min="3074" max="3074" width="41.28515625" customWidth="1"/>
    <col min="3075" max="3080" width="19.85546875" customWidth="1"/>
    <col min="3081" max="3081" width="18.28515625" customWidth="1"/>
    <col min="3328" max="3328" width="12" customWidth="1"/>
    <col min="3329" max="3329" width="16.42578125" bestFit="1" customWidth="1"/>
    <col min="3330" max="3330" width="41.28515625" customWidth="1"/>
    <col min="3331" max="3336" width="19.85546875" customWidth="1"/>
    <col min="3337" max="3337" width="18.28515625" customWidth="1"/>
    <col min="3584" max="3584" width="12" customWidth="1"/>
    <col min="3585" max="3585" width="16.42578125" bestFit="1" customWidth="1"/>
    <col min="3586" max="3586" width="41.28515625" customWidth="1"/>
    <col min="3587" max="3592" width="19.85546875" customWidth="1"/>
    <col min="3593" max="3593" width="18.28515625" customWidth="1"/>
    <col min="3840" max="3840" width="12" customWidth="1"/>
    <col min="3841" max="3841" width="16.42578125" bestFit="1" customWidth="1"/>
    <col min="3842" max="3842" width="41.28515625" customWidth="1"/>
    <col min="3843" max="3848" width="19.85546875" customWidth="1"/>
    <col min="3849" max="3849" width="18.28515625" customWidth="1"/>
    <col min="4096" max="4096" width="12" customWidth="1"/>
    <col min="4097" max="4097" width="16.42578125" bestFit="1" customWidth="1"/>
    <col min="4098" max="4098" width="41.28515625" customWidth="1"/>
    <col min="4099" max="4104" width="19.85546875" customWidth="1"/>
    <col min="4105" max="4105" width="18.28515625" customWidth="1"/>
    <col min="4352" max="4352" width="12" customWidth="1"/>
    <col min="4353" max="4353" width="16.42578125" bestFit="1" customWidth="1"/>
    <col min="4354" max="4354" width="41.28515625" customWidth="1"/>
    <col min="4355" max="4360" width="19.85546875" customWidth="1"/>
    <col min="4361" max="4361" width="18.28515625" customWidth="1"/>
    <col min="4608" max="4608" width="12" customWidth="1"/>
    <col min="4609" max="4609" width="16.42578125" bestFit="1" customWidth="1"/>
    <col min="4610" max="4610" width="41.28515625" customWidth="1"/>
    <col min="4611" max="4616" width="19.85546875" customWidth="1"/>
    <col min="4617" max="4617" width="18.28515625" customWidth="1"/>
    <col min="4864" max="4864" width="12" customWidth="1"/>
    <col min="4865" max="4865" width="16.42578125" bestFit="1" customWidth="1"/>
    <col min="4866" max="4866" width="41.28515625" customWidth="1"/>
    <col min="4867" max="4872" width="19.85546875" customWidth="1"/>
    <col min="4873" max="4873" width="18.28515625" customWidth="1"/>
    <col min="5120" max="5120" width="12" customWidth="1"/>
    <col min="5121" max="5121" width="16.42578125" bestFit="1" customWidth="1"/>
    <col min="5122" max="5122" width="41.28515625" customWidth="1"/>
    <col min="5123" max="5128" width="19.85546875" customWidth="1"/>
    <col min="5129" max="5129" width="18.28515625" customWidth="1"/>
    <col min="5376" max="5376" width="12" customWidth="1"/>
    <col min="5377" max="5377" width="16.42578125" bestFit="1" customWidth="1"/>
    <col min="5378" max="5378" width="41.28515625" customWidth="1"/>
    <col min="5379" max="5384" width="19.85546875" customWidth="1"/>
    <col min="5385" max="5385" width="18.28515625" customWidth="1"/>
    <col min="5632" max="5632" width="12" customWidth="1"/>
    <col min="5633" max="5633" width="16.42578125" bestFit="1" customWidth="1"/>
    <col min="5634" max="5634" width="41.28515625" customWidth="1"/>
    <col min="5635" max="5640" width="19.85546875" customWidth="1"/>
    <col min="5641" max="5641" width="18.28515625" customWidth="1"/>
    <col min="5888" max="5888" width="12" customWidth="1"/>
    <col min="5889" max="5889" width="16.42578125" bestFit="1" customWidth="1"/>
    <col min="5890" max="5890" width="41.28515625" customWidth="1"/>
    <col min="5891" max="5896" width="19.85546875" customWidth="1"/>
    <col min="5897" max="5897" width="18.28515625" customWidth="1"/>
    <col min="6144" max="6144" width="12" customWidth="1"/>
    <col min="6145" max="6145" width="16.42578125" bestFit="1" customWidth="1"/>
    <col min="6146" max="6146" width="41.28515625" customWidth="1"/>
    <col min="6147" max="6152" width="19.85546875" customWidth="1"/>
    <col min="6153" max="6153" width="18.28515625" customWidth="1"/>
    <col min="6400" max="6400" width="12" customWidth="1"/>
    <col min="6401" max="6401" width="16.42578125" bestFit="1" customWidth="1"/>
    <col min="6402" max="6402" width="41.28515625" customWidth="1"/>
    <col min="6403" max="6408" width="19.85546875" customWidth="1"/>
    <col min="6409" max="6409" width="18.28515625" customWidth="1"/>
    <col min="6656" max="6656" width="12" customWidth="1"/>
    <col min="6657" max="6657" width="16.42578125" bestFit="1" customWidth="1"/>
    <col min="6658" max="6658" width="41.28515625" customWidth="1"/>
    <col min="6659" max="6664" width="19.85546875" customWidth="1"/>
    <col min="6665" max="6665" width="18.28515625" customWidth="1"/>
    <col min="6912" max="6912" width="12" customWidth="1"/>
    <col min="6913" max="6913" width="16.42578125" bestFit="1" customWidth="1"/>
    <col min="6914" max="6914" width="41.28515625" customWidth="1"/>
    <col min="6915" max="6920" width="19.85546875" customWidth="1"/>
    <col min="6921" max="6921" width="18.28515625" customWidth="1"/>
    <col min="7168" max="7168" width="12" customWidth="1"/>
    <col min="7169" max="7169" width="16.42578125" bestFit="1" customWidth="1"/>
    <col min="7170" max="7170" width="41.28515625" customWidth="1"/>
    <col min="7171" max="7176" width="19.85546875" customWidth="1"/>
    <col min="7177" max="7177" width="18.28515625" customWidth="1"/>
    <col min="7424" max="7424" width="12" customWidth="1"/>
    <col min="7425" max="7425" width="16.42578125" bestFit="1" customWidth="1"/>
    <col min="7426" max="7426" width="41.28515625" customWidth="1"/>
    <col min="7427" max="7432" width="19.85546875" customWidth="1"/>
    <col min="7433" max="7433" width="18.28515625" customWidth="1"/>
    <col min="7680" max="7680" width="12" customWidth="1"/>
    <col min="7681" max="7681" width="16.42578125" bestFit="1" customWidth="1"/>
    <col min="7682" max="7682" width="41.28515625" customWidth="1"/>
    <col min="7683" max="7688" width="19.85546875" customWidth="1"/>
    <col min="7689" max="7689" width="18.28515625" customWidth="1"/>
    <col min="7936" max="7936" width="12" customWidth="1"/>
    <col min="7937" max="7937" width="16.42578125" bestFit="1" customWidth="1"/>
    <col min="7938" max="7938" width="41.28515625" customWidth="1"/>
    <col min="7939" max="7944" width="19.85546875" customWidth="1"/>
    <col min="7945" max="7945" width="18.28515625" customWidth="1"/>
    <col min="8192" max="8192" width="12" customWidth="1"/>
    <col min="8193" max="8193" width="16.42578125" bestFit="1" customWidth="1"/>
    <col min="8194" max="8194" width="41.28515625" customWidth="1"/>
    <col min="8195" max="8200" width="19.85546875" customWidth="1"/>
    <col min="8201" max="8201" width="18.28515625" customWidth="1"/>
    <col min="8448" max="8448" width="12" customWidth="1"/>
    <col min="8449" max="8449" width="16.42578125" bestFit="1" customWidth="1"/>
    <col min="8450" max="8450" width="41.28515625" customWidth="1"/>
    <col min="8451" max="8456" width="19.85546875" customWidth="1"/>
    <col min="8457" max="8457" width="18.28515625" customWidth="1"/>
    <col min="8704" max="8704" width="12" customWidth="1"/>
    <col min="8705" max="8705" width="16.42578125" bestFit="1" customWidth="1"/>
    <col min="8706" max="8706" width="41.28515625" customWidth="1"/>
    <col min="8707" max="8712" width="19.85546875" customWidth="1"/>
    <col min="8713" max="8713" width="18.28515625" customWidth="1"/>
    <col min="8960" max="8960" width="12" customWidth="1"/>
    <col min="8961" max="8961" width="16.42578125" bestFit="1" customWidth="1"/>
    <col min="8962" max="8962" width="41.28515625" customWidth="1"/>
    <col min="8963" max="8968" width="19.85546875" customWidth="1"/>
    <col min="8969" max="8969" width="18.28515625" customWidth="1"/>
    <col min="9216" max="9216" width="12" customWidth="1"/>
    <col min="9217" max="9217" width="16.42578125" bestFit="1" customWidth="1"/>
    <col min="9218" max="9218" width="41.28515625" customWidth="1"/>
    <col min="9219" max="9224" width="19.85546875" customWidth="1"/>
    <col min="9225" max="9225" width="18.28515625" customWidth="1"/>
    <col min="9472" max="9472" width="12" customWidth="1"/>
    <col min="9473" max="9473" width="16.42578125" bestFit="1" customWidth="1"/>
    <col min="9474" max="9474" width="41.28515625" customWidth="1"/>
    <col min="9475" max="9480" width="19.85546875" customWidth="1"/>
    <col min="9481" max="9481" width="18.28515625" customWidth="1"/>
    <col min="9728" max="9728" width="12" customWidth="1"/>
    <col min="9729" max="9729" width="16.42578125" bestFit="1" customWidth="1"/>
    <col min="9730" max="9730" width="41.28515625" customWidth="1"/>
    <col min="9731" max="9736" width="19.85546875" customWidth="1"/>
    <col min="9737" max="9737" width="18.28515625" customWidth="1"/>
    <col min="9984" max="9984" width="12" customWidth="1"/>
    <col min="9985" max="9985" width="16.42578125" bestFit="1" customWidth="1"/>
    <col min="9986" max="9986" width="41.28515625" customWidth="1"/>
    <col min="9987" max="9992" width="19.85546875" customWidth="1"/>
    <col min="9993" max="9993" width="18.28515625" customWidth="1"/>
    <col min="10240" max="10240" width="12" customWidth="1"/>
    <col min="10241" max="10241" width="16.42578125" bestFit="1" customWidth="1"/>
    <col min="10242" max="10242" width="41.28515625" customWidth="1"/>
    <col min="10243" max="10248" width="19.85546875" customWidth="1"/>
    <col min="10249" max="10249" width="18.28515625" customWidth="1"/>
    <col min="10496" max="10496" width="12" customWidth="1"/>
    <col min="10497" max="10497" width="16.42578125" bestFit="1" customWidth="1"/>
    <col min="10498" max="10498" width="41.28515625" customWidth="1"/>
    <col min="10499" max="10504" width="19.85546875" customWidth="1"/>
    <col min="10505" max="10505" width="18.28515625" customWidth="1"/>
    <col min="10752" max="10752" width="12" customWidth="1"/>
    <col min="10753" max="10753" width="16.42578125" bestFit="1" customWidth="1"/>
    <col min="10754" max="10754" width="41.28515625" customWidth="1"/>
    <col min="10755" max="10760" width="19.85546875" customWidth="1"/>
    <col min="10761" max="10761" width="18.28515625" customWidth="1"/>
    <col min="11008" max="11008" width="12" customWidth="1"/>
    <col min="11009" max="11009" width="16.42578125" bestFit="1" customWidth="1"/>
    <col min="11010" max="11010" width="41.28515625" customWidth="1"/>
    <col min="11011" max="11016" width="19.85546875" customWidth="1"/>
    <col min="11017" max="11017" width="18.28515625" customWidth="1"/>
    <col min="11264" max="11264" width="12" customWidth="1"/>
    <col min="11265" max="11265" width="16.42578125" bestFit="1" customWidth="1"/>
    <col min="11266" max="11266" width="41.28515625" customWidth="1"/>
    <col min="11267" max="11272" width="19.85546875" customWidth="1"/>
    <col min="11273" max="11273" width="18.28515625" customWidth="1"/>
    <col min="11520" max="11520" width="12" customWidth="1"/>
    <col min="11521" max="11521" width="16.42578125" bestFit="1" customWidth="1"/>
    <col min="11522" max="11522" width="41.28515625" customWidth="1"/>
    <col min="11523" max="11528" width="19.85546875" customWidth="1"/>
    <col min="11529" max="11529" width="18.28515625" customWidth="1"/>
    <col min="11776" max="11776" width="12" customWidth="1"/>
    <col min="11777" max="11777" width="16.42578125" bestFit="1" customWidth="1"/>
    <col min="11778" max="11778" width="41.28515625" customWidth="1"/>
    <col min="11779" max="11784" width="19.85546875" customWidth="1"/>
    <col min="11785" max="11785" width="18.28515625" customWidth="1"/>
    <col min="12032" max="12032" width="12" customWidth="1"/>
    <col min="12033" max="12033" width="16.42578125" bestFit="1" customWidth="1"/>
    <col min="12034" max="12034" width="41.28515625" customWidth="1"/>
    <col min="12035" max="12040" width="19.85546875" customWidth="1"/>
    <col min="12041" max="12041" width="18.28515625" customWidth="1"/>
    <col min="12288" max="12288" width="12" customWidth="1"/>
    <col min="12289" max="12289" width="16.42578125" bestFit="1" customWidth="1"/>
    <col min="12290" max="12290" width="41.28515625" customWidth="1"/>
    <col min="12291" max="12296" width="19.85546875" customWidth="1"/>
    <col min="12297" max="12297" width="18.28515625" customWidth="1"/>
    <col min="12544" max="12544" width="12" customWidth="1"/>
    <col min="12545" max="12545" width="16.42578125" bestFit="1" customWidth="1"/>
    <col min="12546" max="12546" width="41.28515625" customWidth="1"/>
    <col min="12547" max="12552" width="19.85546875" customWidth="1"/>
    <col min="12553" max="12553" width="18.28515625" customWidth="1"/>
    <col min="12800" max="12800" width="12" customWidth="1"/>
    <col min="12801" max="12801" width="16.42578125" bestFit="1" customWidth="1"/>
    <col min="12802" max="12802" width="41.28515625" customWidth="1"/>
    <col min="12803" max="12808" width="19.85546875" customWidth="1"/>
    <col min="12809" max="12809" width="18.28515625" customWidth="1"/>
    <col min="13056" max="13056" width="12" customWidth="1"/>
    <col min="13057" max="13057" width="16.42578125" bestFit="1" customWidth="1"/>
    <col min="13058" max="13058" width="41.28515625" customWidth="1"/>
    <col min="13059" max="13064" width="19.85546875" customWidth="1"/>
    <col min="13065" max="13065" width="18.28515625" customWidth="1"/>
    <col min="13312" max="13312" width="12" customWidth="1"/>
    <col min="13313" max="13313" width="16.42578125" bestFit="1" customWidth="1"/>
    <col min="13314" max="13314" width="41.28515625" customWidth="1"/>
    <col min="13315" max="13320" width="19.85546875" customWidth="1"/>
    <col min="13321" max="13321" width="18.28515625" customWidth="1"/>
    <col min="13568" max="13568" width="12" customWidth="1"/>
    <col min="13569" max="13569" width="16.42578125" bestFit="1" customWidth="1"/>
    <col min="13570" max="13570" width="41.28515625" customWidth="1"/>
    <col min="13571" max="13576" width="19.85546875" customWidth="1"/>
    <col min="13577" max="13577" width="18.28515625" customWidth="1"/>
    <col min="13824" max="13824" width="12" customWidth="1"/>
    <col min="13825" max="13825" width="16.42578125" bestFit="1" customWidth="1"/>
    <col min="13826" max="13826" width="41.28515625" customWidth="1"/>
    <col min="13827" max="13832" width="19.85546875" customWidth="1"/>
    <col min="13833" max="13833" width="18.28515625" customWidth="1"/>
    <col min="14080" max="14080" width="12" customWidth="1"/>
    <col min="14081" max="14081" width="16.42578125" bestFit="1" customWidth="1"/>
    <col min="14082" max="14082" width="41.28515625" customWidth="1"/>
    <col min="14083" max="14088" width="19.85546875" customWidth="1"/>
    <col min="14089" max="14089" width="18.28515625" customWidth="1"/>
    <col min="14336" max="14336" width="12" customWidth="1"/>
    <col min="14337" max="14337" width="16.42578125" bestFit="1" customWidth="1"/>
    <col min="14338" max="14338" width="41.28515625" customWidth="1"/>
    <col min="14339" max="14344" width="19.85546875" customWidth="1"/>
    <col min="14345" max="14345" width="18.28515625" customWidth="1"/>
    <col min="14592" max="14592" width="12" customWidth="1"/>
    <col min="14593" max="14593" width="16.42578125" bestFit="1" customWidth="1"/>
    <col min="14594" max="14594" width="41.28515625" customWidth="1"/>
    <col min="14595" max="14600" width="19.85546875" customWidth="1"/>
    <col min="14601" max="14601" width="18.28515625" customWidth="1"/>
    <col min="14848" max="14848" width="12" customWidth="1"/>
    <col min="14849" max="14849" width="16.42578125" bestFit="1" customWidth="1"/>
    <col min="14850" max="14850" width="41.28515625" customWidth="1"/>
    <col min="14851" max="14856" width="19.85546875" customWidth="1"/>
    <col min="14857" max="14857" width="18.28515625" customWidth="1"/>
    <col min="15104" max="15104" width="12" customWidth="1"/>
    <col min="15105" max="15105" width="16.42578125" bestFit="1" customWidth="1"/>
    <col min="15106" max="15106" width="41.28515625" customWidth="1"/>
    <col min="15107" max="15112" width="19.85546875" customWidth="1"/>
    <col min="15113" max="15113" width="18.28515625" customWidth="1"/>
    <col min="15360" max="15360" width="12" customWidth="1"/>
    <col min="15361" max="15361" width="16.42578125" bestFit="1" customWidth="1"/>
    <col min="15362" max="15362" width="41.28515625" customWidth="1"/>
    <col min="15363" max="15368" width="19.85546875" customWidth="1"/>
    <col min="15369" max="15369" width="18.28515625" customWidth="1"/>
    <col min="15616" max="15616" width="12" customWidth="1"/>
    <col min="15617" max="15617" width="16.42578125" bestFit="1" customWidth="1"/>
    <col min="15618" max="15618" width="41.28515625" customWidth="1"/>
    <col min="15619" max="15624" width="19.85546875" customWidth="1"/>
    <col min="15625" max="15625" width="18.28515625" customWidth="1"/>
    <col min="15872" max="15872" width="12" customWidth="1"/>
    <col min="15873" max="15873" width="16.42578125" bestFit="1" customWidth="1"/>
    <col min="15874" max="15874" width="41.28515625" customWidth="1"/>
    <col min="15875" max="15880" width="19.85546875" customWidth="1"/>
    <col min="15881" max="15881" width="18.28515625" customWidth="1"/>
    <col min="16128" max="16128" width="12" customWidth="1"/>
    <col min="16129" max="16129" width="16.42578125" bestFit="1" customWidth="1"/>
    <col min="16130" max="16130" width="41.28515625" customWidth="1"/>
    <col min="16131" max="16136" width="19.85546875" customWidth="1"/>
    <col min="16137" max="16137" width="18.28515625" customWidth="1"/>
  </cols>
  <sheetData>
    <row r="1" spans="2:8" ht="20.25">
      <c r="B1" s="726" t="str">
        <f>Cover!C22</f>
        <v>United Energy Distribution Pty Limited</v>
      </c>
      <c r="C1" s="84"/>
      <c r="D1" s="84"/>
      <c r="E1" s="84"/>
      <c r="F1" s="880"/>
      <c r="G1" s="880"/>
      <c r="H1" s="84"/>
    </row>
    <row r="2" spans="2:8" ht="20.25">
      <c r="B2" s="726" t="s">
        <v>33</v>
      </c>
      <c r="C2" s="686"/>
    </row>
    <row r="3" spans="2:8" ht="20.25">
      <c r="B3" s="727" t="str">
        <f>Cover!C26</f>
        <v>CY 2013</v>
      </c>
      <c r="D3" s="901"/>
    </row>
    <row r="4" spans="2:8" ht="20.25">
      <c r="B4" s="83"/>
      <c r="C4" s="885"/>
      <c r="D4" s="901"/>
    </row>
    <row r="5" spans="2:8" ht="15.75">
      <c r="B5" s="592" t="s">
        <v>481</v>
      </c>
    </row>
    <row r="6" spans="2:8" ht="15" customHeight="1">
      <c r="B6" s="86"/>
      <c r="C6" s="87"/>
      <c r="D6" s="88"/>
      <c r="E6" s="89"/>
      <c r="F6" s="882"/>
      <c r="G6" s="882"/>
      <c r="H6" s="92"/>
    </row>
    <row r="7" spans="2:8" ht="51.75" customHeight="1">
      <c r="B7" s="1026" t="s">
        <v>57</v>
      </c>
      <c r="C7" s="688" t="s">
        <v>482</v>
      </c>
      <c r="D7" s="918" t="s">
        <v>483</v>
      </c>
      <c r="E7" s="809" t="s">
        <v>74</v>
      </c>
    </row>
    <row r="8" spans="2:8" ht="13.5" customHeight="1">
      <c r="B8" s="100"/>
      <c r="C8" s="624" t="s">
        <v>484</v>
      </c>
      <c r="D8" s="728" t="s">
        <v>485</v>
      </c>
      <c r="E8" s="728" t="s">
        <v>73</v>
      </c>
    </row>
    <row r="9" spans="2:8" ht="13.5" customHeight="1">
      <c r="B9" s="100"/>
      <c r="C9" s="624" t="s">
        <v>486</v>
      </c>
      <c r="D9" s="855">
        <v>126.91942686336164</v>
      </c>
      <c r="E9" s="855">
        <v>1831.0456209299582</v>
      </c>
      <c r="H9" s="881"/>
    </row>
    <row r="10" spans="2:8" ht="13.5" customHeight="1">
      <c r="B10" s="100"/>
      <c r="C10" s="624" t="s">
        <v>487</v>
      </c>
      <c r="D10" s="855">
        <v>1026.6381064142574</v>
      </c>
      <c r="E10" s="855">
        <v>15346.215464469726</v>
      </c>
      <c r="H10" s="881"/>
    </row>
    <row r="11" spans="2:8" ht="13.5" customHeight="1">
      <c r="B11" s="100"/>
      <c r="C11" s="624" t="s">
        <v>488</v>
      </c>
      <c r="D11" s="855">
        <v>3.0000000000000001E-6</v>
      </c>
      <c r="E11" s="855">
        <v>0</v>
      </c>
      <c r="H11" s="881"/>
    </row>
    <row r="12" spans="2:8" ht="13.5" customHeight="1">
      <c r="B12" s="100"/>
      <c r="C12" s="624" t="s">
        <v>489</v>
      </c>
      <c r="D12" s="855">
        <v>94.503404746666135</v>
      </c>
      <c r="E12" s="855">
        <v>4875.1536133046029</v>
      </c>
      <c r="H12" s="881"/>
    </row>
    <row r="13" spans="2:8" ht="13.5" customHeight="1">
      <c r="B13" s="100"/>
      <c r="C13" s="624" t="s">
        <v>490</v>
      </c>
      <c r="D13" s="855">
        <v>4.5341254013652694</v>
      </c>
      <c r="E13" s="855">
        <v>250.1236554067298</v>
      </c>
      <c r="H13" s="881"/>
    </row>
    <row r="14" spans="2:8" ht="13.5" customHeight="1">
      <c r="B14" s="100"/>
      <c r="C14" s="624" t="s">
        <v>491</v>
      </c>
      <c r="D14" s="855">
        <v>2.4451955718923473</v>
      </c>
      <c r="E14" s="855">
        <v>105.96363927908587</v>
      </c>
      <c r="H14" s="881"/>
    </row>
    <row r="15" spans="2:8" ht="13.5" customHeight="1">
      <c r="B15" s="100"/>
      <c r="C15" s="624" t="s">
        <v>492</v>
      </c>
      <c r="D15" s="855">
        <v>22.100533953084295</v>
      </c>
      <c r="E15" s="855">
        <v>1029.6873234162035</v>
      </c>
      <c r="H15" s="881"/>
    </row>
    <row r="16" spans="2:8" ht="13.5" customHeight="1">
      <c r="B16" s="100"/>
      <c r="C16" s="624" t="s">
        <v>493</v>
      </c>
      <c r="D16" s="855">
        <v>2506.4793272005186</v>
      </c>
      <c r="E16" s="855">
        <v>80465.644904529501</v>
      </c>
      <c r="H16" s="881"/>
    </row>
    <row r="17" spans="2:8" ht="13.5" customHeight="1">
      <c r="B17" s="100"/>
      <c r="C17" s="624" t="s">
        <v>494</v>
      </c>
      <c r="D17" s="855">
        <v>3.4361678765833177</v>
      </c>
      <c r="E17" s="855">
        <v>99.45098869491116</v>
      </c>
      <c r="H17" s="881"/>
    </row>
    <row r="18" spans="2:8" ht="13.5" customHeight="1">
      <c r="B18" s="100"/>
      <c r="C18" s="624" t="s">
        <v>495</v>
      </c>
      <c r="D18" s="855">
        <v>503.1651454657927</v>
      </c>
      <c r="E18" s="855">
        <v>38986.456935739901</v>
      </c>
      <c r="H18" s="881"/>
    </row>
    <row r="19" spans="2:8" ht="13.5" customHeight="1">
      <c r="B19" s="100"/>
      <c r="C19" s="624" t="s">
        <v>496</v>
      </c>
      <c r="D19" s="855">
        <v>612.30426346721561</v>
      </c>
      <c r="E19" s="855">
        <v>29242.318355537675</v>
      </c>
      <c r="H19" s="881"/>
    </row>
    <row r="20" spans="2:8" ht="13.5" customHeight="1">
      <c r="B20" s="100"/>
      <c r="C20" s="624" t="s">
        <v>497</v>
      </c>
      <c r="D20" s="855">
        <v>175.9060784072978</v>
      </c>
      <c r="E20" s="855">
        <v>9670.4649246159115</v>
      </c>
      <c r="H20" s="881"/>
    </row>
    <row r="21" spans="2:8" ht="13.5" customHeight="1">
      <c r="B21" s="100"/>
      <c r="C21" s="624" t="s">
        <v>498</v>
      </c>
      <c r="D21" s="855">
        <v>2444.8795104072092</v>
      </c>
      <c r="E21" s="855">
        <v>147866.98610756808</v>
      </c>
      <c r="H21" s="881"/>
    </row>
    <row r="22" spans="2:8" ht="12.75" customHeight="1">
      <c r="B22" s="100"/>
      <c r="C22" s="624" t="s">
        <v>499</v>
      </c>
      <c r="D22" s="855">
        <v>0.3576448835721478</v>
      </c>
      <c r="E22" s="855">
        <v>13.583323002231158</v>
      </c>
      <c r="H22" s="881"/>
    </row>
    <row r="23" spans="2:8" ht="12.75" customHeight="1">
      <c r="B23" s="100"/>
      <c r="C23" s="624" t="s">
        <v>500</v>
      </c>
      <c r="D23" s="855">
        <v>26.764505814108961</v>
      </c>
      <c r="E23" s="855">
        <v>1205.8499609516416</v>
      </c>
      <c r="H23" s="881"/>
    </row>
    <row r="24" spans="2:8" ht="12.75" customHeight="1">
      <c r="B24" s="100"/>
      <c r="C24" s="624" t="s">
        <v>501</v>
      </c>
      <c r="D24" s="855">
        <v>40.347754408555723</v>
      </c>
      <c r="E24" s="855">
        <v>166.71486432247622</v>
      </c>
      <c r="H24" s="881"/>
    </row>
    <row r="25" spans="2:8" ht="12.75" customHeight="1">
      <c r="B25" s="100"/>
      <c r="C25" s="624" t="s">
        <v>502</v>
      </c>
      <c r="D25" s="855">
        <v>141.97351718340582</v>
      </c>
      <c r="E25" s="855">
        <v>7841.5174341490701</v>
      </c>
      <c r="H25" s="881"/>
    </row>
    <row r="26" spans="2:8" s="868" customFormat="1" ht="12.75" customHeight="1">
      <c r="B26" s="100"/>
      <c r="C26" s="624" t="s">
        <v>781</v>
      </c>
      <c r="D26" s="855">
        <v>8.3979861062293007E-2</v>
      </c>
      <c r="E26" s="855">
        <v>4.4943521002851838</v>
      </c>
      <c r="F26" s="881"/>
      <c r="G26" s="881"/>
      <c r="H26" s="881"/>
    </row>
    <row r="27" spans="2:8" ht="12.75" customHeight="1">
      <c r="B27" s="100"/>
      <c r="C27" s="624" t="s">
        <v>503</v>
      </c>
      <c r="D27" s="855">
        <v>23.966380130637944</v>
      </c>
      <c r="E27" s="855">
        <v>1334.64681622593</v>
      </c>
      <c r="H27" s="881"/>
    </row>
    <row r="28" spans="2:8" ht="12.75" customHeight="1">
      <c r="B28" s="100"/>
      <c r="C28" s="624" t="s">
        <v>504</v>
      </c>
      <c r="D28" s="855">
        <v>99.466142084466625</v>
      </c>
      <c r="E28" s="855">
        <v>2683.0784353874242</v>
      </c>
      <c r="H28" s="881"/>
    </row>
    <row r="29" spans="2:8" s="874" customFormat="1" ht="12.75" customHeight="1">
      <c r="B29" s="100"/>
      <c r="C29" s="624" t="s">
        <v>783</v>
      </c>
      <c r="D29" s="855">
        <v>0</v>
      </c>
      <c r="E29" s="855">
        <v>0</v>
      </c>
      <c r="F29" s="881"/>
      <c r="G29" s="881"/>
      <c r="H29" s="881"/>
    </row>
    <row r="30" spans="2:8" s="874" customFormat="1" ht="12.75" customHeight="1">
      <c r="B30" s="100"/>
      <c r="C30" s="624" t="s">
        <v>784</v>
      </c>
      <c r="D30" s="855">
        <v>0</v>
      </c>
      <c r="E30" s="855">
        <f>'[93]P&amp;L'!$B$17</f>
        <v>19137</v>
      </c>
      <c r="F30" s="881"/>
      <c r="G30" s="881"/>
      <c r="H30" s="881"/>
    </row>
    <row r="31" spans="2:8" s="874" customFormat="1" ht="12.75" customHeight="1">
      <c r="B31" s="100"/>
      <c r="C31" s="624" t="s">
        <v>785</v>
      </c>
      <c r="D31" s="855">
        <v>0</v>
      </c>
      <c r="E31" s="855">
        <f>'[93]P&amp;L'!$B$13</f>
        <v>-93</v>
      </c>
      <c r="F31" s="881"/>
      <c r="G31" s="881"/>
      <c r="H31" s="881"/>
    </row>
    <row r="32" spans="2:8" ht="12.75" customHeight="1">
      <c r="B32" s="100"/>
      <c r="C32" s="624" t="s">
        <v>505</v>
      </c>
      <c r="D32" s="855">
        <v>0</v>
      </c>
      <c r="E32" s="855">
        <f>'[93]P&amp;L'!$B$16</f>
        <v>106371</v>
      </c>
      <c r="H32" s="881"/>
    </row>
    <row r="33" spans="2:8" ht="13.5" customHeight="1">
      <c r="B33" s="100"/>
      <c r="C33" s="107" t="s">
        <v>399</v>
      </c>
      <c r="D33" s="108">
        <f>SUM(D9:D32)</f>
        <v>7856.2712131410535</v>
      </c>
      <c r="E33" s="108">
        <f>SUM(E9:E32)</f>
        <v>468434.39671963133</v>
      </c>
      <c r="H33" s="881"/>
    </row>
    <row r="34" spans="2:8">
      <c r="D34" s="729"/>
      <c r="E34" s="118"/>
      <c r="H34" s="881"/>
    </row>
    <row r="35" spans="2:8" ht="15.75">
      <c r="B35" s="592" t="s">
        <v>506</v>
      </c>
      <c r="E35" s="729"/>
      <c r="H35" s="881"/>
    </row>
    <row r="36" spans="2:8">
      <c r="B36" s="86"/>
      <c r="C36" s="87"/>
      <c r="D36" s="88"/>
      <c r="E36" s="89"/>
      <c r="H36" s="881"/>
    </row>
    <row r="37" spans="2:8" ht="51">
      <c r="B37" s="1026" t="s">
        <v>57</v>
      </c>
      <c r="C37" s="688" t="s">
        <v>482</v>
      </c>
      <c r="D37" s="918" t="s">
        <v>483</v>
      </c>
      <c r="E37" s="809" t="s">
        <v>74</v>
      </c>
      <c r="H37" s="881"/>
    </row>
    <row r="38" spans="2:8">
      <c r="B38" s="100"/>
      <c r="C38" s="624" t="s">
        <v>484</v>
      </c>
      <c r="D38" s="728" t="s">
        <v>485</v>
      </c>
      <c r="E38" s="728" t="s">
        <v>73</v>
      </c>
      <c r="H38" s="881"/>
    </row>
    <row r="39" spans="2:8">
      <c r="B39" s="100"/>
      <c r="C39" s="624" t="s">
        <v>486</v>
      </c>
      <c r="D39" s="109">
        <v>166.35752252463914</v>
      </c>
      <c r="E39" s="109">
        <v>2221.5705700151707</v>
      </c>
      <c r="H39" s="881"/>
    </row>
    <row r="40" spans="2:8">
      <c r="B40" s="100"/>
      <c r="C40" s="730" t="s">
        <v>487</v>
      </c>
      <c r="D40" s="109">
        <v>1008.1173227282394</v>
      </c>
      <c r="E40" s="109">
        <v>14007.423868534388</v>
      </c>
      <c r="H40" s="881"/>
    </row>
    <row r="41" spans="2:8">
      <c r="B41" s="100"/>
      <c r="C41" s="730" t="s">
        <v>488</v>
      </c>
      <c r="D41" s="109">
        <v>0</v>
      </c>
      <c r="E41" s="109">
        <v>0</v>
      </c>
      <c r="H41" s="881"/>
    </row>
    <row r="42" spans="2:8">
      <c r="B42" s="100"/>
      <c r="C42" s="730" t="s">
        <v>489</v>
      </c>
      <c r="D42" s="109">
        <v>100.95690644564066</v>
      </c>
      <c r="E42" s="109">
        <v>4782.8892020634703</v>
      </c>
      <c r="H42" s="881"/>
    </row>
    <row r="43" spans="2:8">
      <c r="B43" s="100"/>
      <c r="C43" s="624" t="s">
        <v>490</v>
      </c>
      <c r="D43" s="109">
        <v>2.538217710655605</v>
      </c>
      <c r="E43" s="109">
        <v>128.1406714311849</v>
      </c>
      <c r="H43" s="881"/>
    </row>
    <row r="44" spans="2:8">
      <c r="B44" s="100"/>
      <c r="C44" s="730" t="s">
        <v>491</v>
      </c>
      <c r="D44" s="109">
        <v>2.3960420668945495</v>
      </c>
      <c r="E44" s="109">
        <v>96.014917960552083</v>
      </c>
      <c r="H44" s="881"/>
    </row>
    <row r="45" spans="2:8" s="877" customFormat="1">
      <c r="B45" s="100"/>
      <c r="C45" s="730" t="s">
        <v>492</v>
      </c>
      <c r="D45" s="855">
        <v>20.499807659490855</v>
      </c>
      <c r="E45" s="855">
        <v>898.21588207102309</v>
      </c>
      <c r="F45" s="881"/>
      <c r="G45" s="881"/>
      <c r="H45" s="881"/>
    </row>
    <row r="46" spans="2:8" s="877" customFormat="1">
      <c r="B46" s="100"/>
      <c r="C46" s="730" t="s">
        <v>493</v>
      </c>
      <c r="D46" s="855">
        <v>2639.6071237508245</v>
      </c>
      <c r="E46" s="855">
        <v>73892.821027742233</v>
      </c>
      <c r="F46" s="881"/>
      <c r="G46" s="881"/>
      <c r="H46" s="881"/>
    </row>
    <row r="47" spans="2:8" s="877" customFormat="1">
      <c r="B47" s="100"/>
      <c r="C47" s="730" t="s">
        <v>494</v>
      </c>
      <c r="D47" s="855">
        <v>3.3665684063980743</v>
      </c>
      <c r="E47" s="855">
        <v>86.179393977050069</v>
      </c>
      <c r="F47" s="881"/>
      <c r="G47" s="881"/>
      <c r="H47" s="881"/>
    </row>
    <row r="48" spans="2:8" s="877" customFormat="1">
      <c r="B48" s="100"/>
      <c r="C48" s="730" t="s">
        <v>495</v>
      </c>
      <c r="D48" s="855">
        <v>495.85001749500645</v>
      </c>
      <c r="E48" s="855">
        <v>35654.434793317378</v>
      </c>
      <c r="F48" s="881"/>
      <c r="G48" s="881"/>
      <c r="H48" s="881"/>
    </row>
    <row r="49" spans="2:8" s="877" customFormat="1">
      <c r="B49" s="100"/>
      <c r="C49" s="730" t="s">
        <v>496</v>
      </c>
      <c r="D49" s="855">
        <v>653.38760801241438</v>
      </c>
      <c r="E49" s="855">
        <v>28871.290858731169</v>
      </c>
      <c r="F49" s="881"/>
      <c r="G49" s="881"/>
      <c r="H49" s="881"/>
    </row>
    <row r="50" spans="2:8" s="877" customFormat="1">
      <c r="B50" s="100"/>
      <c r="C50" s="730" t="s">
        <v>497</v>
      </c>
      <c r="D50" s="855">
        <v>183.51089180520293</v>
      </c>
      <c r="E50" s="855">
        <v>9363.7522837244978</v>
      </c>
      <c r="F50" s="881"/>
      <c r="G50" s="881"/>
      <c r="H50" s="881"/>
    </row>
    <row r="51" spans="2:8" s="877" customFormat="1">
      <c r="B51" s="100"/>
      <c r="C51" s="730" t="s">
        <v>498</v>
      </c>
      <c r="D51" s="855">
        <v>2548.0145001339852</v>
      </c>
      <c r="E51" s="855">
        <v>143797.3514992157</v>
      </c>
      <c r="F51" s="881"/>
      <c r="G51" s="881"/>
      <c r="H51" s="881"/>
    </row>
    <row r="52" spans="2:8">
      <c r="B52" s="100"/>
      <c r="C52" s="730" t="s">
        <v>499</v>
      </c>
      <c r="D52" s="109">
        <v>9.8105269089490452E-2</v>
      </c>
      <c r="E52" s="109">
        <v>4.5555212153784215</v>
      </c>
      <c r="H52" s="881"/>
    </row>
    <row r="53" spans="2:8">
      <c r="B53" s="100"/>
      <c r="C53" s="730" t="s">
        <v>500</v>
      </c>
      <c r="D53" s="109">
        <v>33.351388853291084</v>
      </c>
      <c r="E53" s="109">
        <v>1364.294893568456</v>
      </c>
      <c r="H53" s="881"/>
    </row>
    <row r="54" spans="2:8">
      <c r="B54" s="100"/>
      <c r="C54" s="730" t="s">
        <v>501</v>
      </c>
      <c r="D54" s="109">
        <v>39.2854464971659</v>
      </c>
      <c r="E54" s="109">
        <v>151.99312309245502</v>
      </c>
      <c r="H54" s="881"/>
    </row>
    <row r="55" spans="2:8">
      <c r="B55" s="100"/>
      <c r="C55" s="624" t="s">
        <v>502</v>
      </c>
      <c r="D55" s="109">
        <v>104.69740177167496</v>
      </c>
      <c r="E55" s="109">
        <v>5272.904742369823</v>
      </c>
      <c r="H55" s="881"/>
    </row>
    <row r="56" spans="2:8">
      <c r="B56" s="100"/>
      <c r="C56" s="624" t="s">
        <v>781</v>
      </c>
      <c r="D56" s="109">
        <v>1.5159240000000001E-3</v>
      </c>
      <c r="E56" s="109">
        <v>9.0505715769999995E-2</v>
      </c>
      <c r="H56" s="881"/>
    </row>
    <row r="57" spans="2:8">
      <c r="B57" s="100"/>
      <c r="C57" s="624" t="s">
        <v>503</v>
      </c>
      <c r="D57" s="109">
        <v>16.731393117786556</v>
      </c>
      <c r="E57" s="109">
        <v>824.0569889853449</v>
      </c>
      <c r="H57" s="881"/>
    </row>
    <row r="58" spans="2:8">
      <c r="B58" s="100"/>
      <c r="C58" s="624" t="s">
        <v>504</v>
      </c>
      <c r="D58" s="109">
        <v>101.85997677645634</v>
      </c>
      <c r="E58" s="109">
        <v>2538.4796025111609</v>
      </c>
      <c r="H58" s="881"/>
    </row>
    <row r="59" spans="2:8">
      <c r="B59" s="100"/>
      <c r="C59" s="624" t="s">
        <v>783</v>
      </c>
      <c r="D59" s="109">
        <v>0</v>
      </c>
      <c r="E59" s="855">
        <v>9.6609999999999996</v>
      </c>
      <c r="H59" s="881"/>
    </row>
    <row r="60" spans="2:8">
      <c r="B60" s="100"/>
      <c r="C60" s="624" t="s">
        <v>784</v>
      </c>
      <c r="D60" s="109">
        <v>0</v>
      </c>
      <c r="E60" s="855">
        <v>17329.486000000001</v>
      </c>
      <c r="H60" s="881"/>
    </row>
    <row r="61" spans="2:8">
      <c r="B61" s="100"/>
      <c r="C61" s="624" t="s">
        <v>785</v>
      </c>
      <c r="D61" s="109">
        <v>0</v>
      </c>
      <c r="E61" s="855">
        <v>-103.57899999999999</v>
      </c>
      <c r="H61" s="881"/>
    </row>
    <row r="62" spans="2:8">
      <c r="B62" s="100"/>
      <c r="C62" s="624" t="s">
        <v>505</v>
      </c>
      <c r="D62" s="109">
        <v>0</v>
      </c>
      <c r="E62" s="855">
        <v>106006.59714</v>
      </c>
      <c r="H62" s="881"/>
    </row>
    <row r="63" spans="2:8">
      <c r="B63" s="100"/>
      <c r="C63" s="107" t="s">
        <v>399</v>
      </c>
      <c r="D63" s="108">
        <f>SUM(D39:D62)</f>
        <v>8120.6277569488566</v>
      </c>
      <c r="E63" s="108">
        <f>SUM(E39:E62)</f>
        <v>447198.62548624212</v>
      </c>
      <c r="H63" s="881"/>
    </row>
    <row r="64" spans="2:8">
      <c r="E64" s="729"/>
      <c r="H64" s="881"/>
    </row>
    <row r="65" spans="2:8" ht="15.75">
      <c r="B65" s="592" t="s">
        <v>507</v>
      </c>
      <c r="H65" s="881"/>
    </row>
    <row r="66" spans="2:8">
      <c r="B66" s="86"/>
      <c r="C66" s="87"/>
      <c r="D66" s="88"/>
      <c r="E66" s="89"/>
      <c r="H66" s="881"/>
    </row>
    <row r="67" spans="2:8" ht="51">
      <c r="B67" s="1026" t="s">
        <v>57</v>
      </c>
      <c r="C67" s="688" t="s">
        <v>482</v>
      </c>
      <c r="D67" s="809" t="s">
        <v>508</v>
      </c>
      <c r="E67" s="809" t="s">
        <v>509</v>
      </c>
      <c r="H67" s="881"/>
    </row>
    <row r="68" spans="2:8">
      <c r="B68" s="100"/>
      <c r="C68" s="624" t="s">
        <v>484</v>
      </c>
      <c r="D68" s="728"/>
      <c r="E68" s="728" t="s">
        <v>73</v>
      </c>
      <c r="H68" s="881"/>
    </row>
    <row r="69" spans="2:8">
      <c r="B69" s="100"/>
      <c r="C69" s="624" t="s">
        <v>510</v>
      </c>
      <c r="D69" s="731">
        <f>'[100]20. Demand and Revenue'!D62</f>
        <v>0</v>
      </c>
      <c r="E69" s="855">
        <v>0</v>
      </c>
      <c r="H69" s="881"/>
    </row>
    <row r="70" spans="2:8">
      <c r="B70" s="100"/>
      <c r="C70" s="624" t="s">
        <v>511</v>
      </c>
      <c r="D70" s="731">
        <f>'[100]20. Demand and Revenue'!D63</f>
        <v>0</v>
      </c>
      <c r="E70" s="855">
        <v>0</v>
      </c>
      <c r="H70" s="881"/>
    </row>
    <row r="71" spans="2:8">
      <c r="B71" s="100"/>
      <c r="C71" s="624" t="s">
        <v>512</v>
      </c>
      <c r="D71" s="731">
        <v>485165</v>
      </c>
      <c r="E71" s="855">
        <v>57426.969239999991</v>
      </c>
      <c r="H71" s="881"/>
    </row>
    <row r="72" spans="2:8">
      <c r="B72" s="100"/>
      <c r="C72" s="624" t="s">
        <v>513</v>
      </c>
      <c r="D72" s="731">
        <v>80895</v>
      </c>
      <c r="E72" s="855">
        <v>11660.120509999997</v>
      </c>
      <c r="H72" s="881"/>
    </row>
    <row r="73" spans="2:8">
      <c r="B73" s="100"/>
      <c r="C73" s="624" t="s">
        <v>330</v>
      </c>
      <c r="D73" s="731">
        <v>93887</v>
      </c>
      <c r="E73" s="855">
        <v>13174.92128</v>
      </c>
      <c r="H73" s="881"/>
    </row>
    <row r="74" spans="2:8">
      <c r="B74" s="100"/>
      <c r="C74" s="624" t="s">
        <v>514</v>
      </c>
      <c r="D74" s="731">
        <v>3149</v>
      </c>
      <c r="E74" s="855">
        <v>413.97310999999996</v>
      </c>
      <c r="H74" s="881"/>
    </row>
    <row r="75" spans="2:8">
      <c r="B75" s="100"/>
      <c r="C75" s="107" t="s">
        <v>399</v>
      </c>
      <c r="D75" s="108">
        <f>SUM(D69:D74)</f>
        <v>663096</v>
      </c>
      <c r="E75" s="108">
        <v>82675.984139999986</v>
      </c>
      <c r="H75" s="881"/>
    </row>
    <row r="76" spans="2:8">
      <c r="E76" s="729"/>
      <c r="H76" s="881"/>
    </row>
    <row r="77" spans="2:8">
      <c r="H77" s="881"/>
    </row>
    <row r="78" spans="2:8" ht="15.75">
      <c r="B78" s="592" t="s">
        <v>515</v>
      </c>
      <c r="H78" s="881"/>
    </row>
    <row r="79" spans="2:8">
      <c r="B79" s="86"/>
      <c r="C79" s="87"/>
      <c r="D79" s="88"/>
      <c r="E79" s="89"/>
      <c r="H79" s="881"/>
    </row>
    <row r="80" spans="2:8" ht="51">
      <c r="B80" s="1026" t="s">
        <v>57</v>
      </c>
      <c r="C80" s="688" t="s">
        <v>482</v>
      </c>
      <c r="D80" s="809" t="s">
        <v>508</v>
      </c>
      <c r="E80" s="809" t="s">
        <v>509</v>
      </c>
      <c r="H80" s="881"/>
    </row>
    <row r="81" spans="2:9">
      <c r="B81" s="100"/>
      <c r="C81" s="624" t="s">
        <v>484</v>
      </c>
      <c r="D81" s="728"/>
      <c r="E81" s="728" t="s">
        <v>73</v>
      </c>
      <c r="H81" s="881"/>
    </row>
    <row r="82" spans="2:9">
      <c r="B82" s="100"/>
      <c r="C82" s="624" t="s">
        <v>510</v>
      </c>
      <c r="D82" s="731">
        <v>0</v>
      </c>
      <c r="E82" s="109">
        <v>-1.8575600000000001</v>
      </c>
      <c r="H82" s="881"/>
    </row>
    <row r="83" spans="2:9">
      <c r="B83" s="100"/>
      <c r="C83" s="624" t="s">
        <v>511</v>
      </c>
      <c r="D83" s="731">
        <v>0</v>
      </c>
      <c r="E83" s="109">
        <v>-0.15790000000000001</v>
      </c>
      <c r="H83" s="881"/>
    </row>
    <row r="84" spans="2:9">
      <c r="B84" s="100"/>
      <c r="C84" s="624" t="s">
        <v>512</v>
      </c>
      <c r="D84" s="731">
        <v>451231</v>
      </c>
      <c r="E84" s="109">
        <v>47583.162409999997</v>
      </c>
      <c r="H84" s="881"/>
    </row>
    <row r="85" spans="2:9">
      <c r="B85" s="100"/>
      <c r="C85" s="624" t="s">
        <v>513</v>
      </c>
      <c r="D85" s="731">
        <v>112661</v>
      </c>
      <c r="E85" s="109">
        <v>12012.57128</v>
      </c>
      <c r="H85" s="881"/>
    </row>
    <row r="86" spans="2:9">
      <c r="B86" s="100"/>
      <c r="C86" s="624" t="s">
        <v>330</v>
      </c>
      <c r="D86" s="731">
        <v>91801</v>
      </c>
      <c r="E86" s="109">
        <v>10725.267669999999</v>
      </c>
      <c r="F86" s="883"/>
      <c r="H86" s="881"/>
    </row>
    <row r="87" spans="2:9">
      <c r="B87" s="100"/>
      <c r="C87" s="624" t="s">
        <v>514</v>
      </c>
      <c r="D87" s="731">
        <v>3165</v>
      </c>
      <c r="E87" s="109">
        <v>362.79719</v>
      </c>
      <c r="H87" s="881"/>
    </row>
    <row r="88" spans="2:9" s="877" customFormat="1">
      <c r="B88" s="100"/>
      <c r="C88" s="624"/>
      <c r="D88" s="731"/>
      <c r="E88" s="855">
        <v>166.36116999999999</v>
      </c>
      <c r="F88" s="881"/>
      <c r="G88" s="881"/>
      <c r="H88" s="881"/>
    </row>
    <row r="89" spans="2:9">
      <c r="B89" s="100"/>
      <c r="C89" s="107" t="s">
        <v>399</v>
      </c>
      <c r="D89" s="732">
        <f>SUM(D82:D88)</f>
        <v>658858</v>
      </c>
      <c r="E89" s="732">
        <f>SUM(E82:E88)</f>
        <v>70848.144260000001</v>
      </c>
      <c r="H89" s="881"/>
    </row>
    <row r="90" spans="2:9">
      <c r="E90" s="92"/>
      <c r="H90" s="881"/>
    </row>
    <row r="91" spans="2:9">
      <c r="H91" s="881"/>
    </row>
    <row r="92" spans="2:9" ht="15.75">
      <c r="B92" s="592" t="s">
        <v>516</v>
      </c>
      <c r="H92" s="881"/>
    </row>
    <row r="93" spans="2:9">
      <c r="B93" s="86"/>
      <c r="C93" s="87"/>
      <c r="D93" s="88"/>
      <c r="E93" s="89"/>
      <c r="F93" s="883"/>
      <c r="H93" s="881"/>
    </row>
    <row r="94" spans="2:9" ht="51">
      <c r="B94" s="1026" t="s">
        <v>57</v>
      </c>
      <c r="C94" s="688" t="s">
        <v>482</v>
      </c>
      <c r="D94" s="809" t="s">
        <v>517</v>
      </c>
      <c r="E94" s="809" t="s">
        <v>509</v>
      </c>
      <c r="H94" s="881"/>
      <c r="I94" s="118"/>
    </row>
    <row r="95" spans="2:9">
      <c r="B95" s="100"/>
      <c r="C95" s="624" t="s">
        <v>484</v>
      </c>
      <c r="D95" s="728"/>
      <c r="E95" s="728" t="s">
        <v>73</v>
      </c>
      <c r="H95" s="881"/>
      <c r="I95" s="118"/>
    </row>
    <row r="96" spans="2:9">
      <c r="B96" s="100"/>
      <c r="C96" s="730" t="s">
        <v>787</v>
      </c>
      <c r="D96" s="731">
        <f>'[100]20. Demand and Revenue'!D88</f>
        <v>56</v>
      </c>
      <c r="E96" s="731">
        <f>'[100]20. Demand and Revenue'!E88/1000</f>
        <v>3.9895200000000002</v>
      </c>
      <c r="H96" s="881"/>
      <c r="I96" s="118"/>
    </row>
    <row r="97" spans="2:9">
      <c r="B97" s="100"/>
      <c r="C97" s="730" t="s">
        <v>788</v>
      </c>
      <c r="D97" s="731">
        <f>'[100]20. Demand and Revenue'!D89</f>
        <v>3</v>
      </c>
      <c r="E97" s="731">
        <f>'[100]20. Demand and Revenue'!E89/1000</f>
        <v>0.21340000000000001</v>
      </c>
      <c r="H97" s="881"/>
      <c r="I97" s="118"/>
    </row>
    <row r="98" spans="2:9">
      <c r="B98" s="100"/>
      <c r="C98" s="730" t="s">
        <v>789</v>
      </c>
      <c r="D98" s="731">
        <f>'[100]20. Demand and Revenue'!D90</f>
        <v>42</v>
      </c>
      <c r="E98" s="731">
        <f>'[100]20. Demand and Revenue'!E90/1000</f>
        <v>3.5066999999999999</v>
      </c>
      <c r="H98" s="881"/>
    </row>
    <row r="99" spans="2:9">
      <c r="B99" s="100"/>
      <c r="C99" s="730" t="s">
        <v>790</v>
      </c>
      <c r="D99" s="731">
        <f>'[100]20. Demand and Revenue'!D91</f>
        <v>65619</v>
      </c>
      <c r="E99" s="731">
        <f>'[100]20. Demand and Revenue'!E91/1000</f>
        <v>3617.0917100000001</v>
      </c>
      <c r="H99" s="881"/>
    </row>
    <row r="100" spans="2:9">
      <c r="B100" s="100"/>
      <c r="C100" s="730" t="s">
        <v>791</v>
      </c>
      <c r="D100" s="731">
        <f>'[100]20. Demand and Revenue'!D92</f>
        <v>1166</v>
      </c>
      <c r="E100" s="731">
        <f>'[100]20. Demand and Revenue'!E92/1000</f>
        <v>95.147770000000008</v>
      </c>
      <c r="H100" s="881"/>
    </row>
    <row r="101" spans="2:9">
      <c r="B101" s="100"/>
      <c r="C101" s="730" t="s">
        <v>792</v>
      </c>
      <c r="D101" s="731">
        <f>'[100]20. Demand and Revenue'!D93</f>
        <v>124</v>
      </c>
      <c r="E101" s="731">
        <f>'[100]20. Demand and Revenue'!E93/1000</f>
        <v>9.87392</v>
      </c>
      <c r="H101" s="881"/>
      <c r="I101" s="118"/>
    </row>
    <row r="102" spans="2:9">
      <c r="B102" s="100"/>
      <c r="C102" s="730" t="s">
        <v>793</v>
      </c>
      <c r="D102" s="731">
        <f>'[100]20. Demand and Revenue'!D94</f>
        <v>6</v>
      </c>
      <c r="E102" s="731">
        <f>'[100]20. Demand and Revenue'!E94/1000</f>
        <v>0.65983999999999998</v>
      </c>
      <c r="F102" s="883"/>
      <c r="H102" s="881"/>
    </row>
    <row r="103" spans="2:9">
      <c r="B103" s="100"/>
      <c r="C103" s="730" t="s">
        <v>794</v>
      </c>
      <c r="D103" s="731">
        <f>'[100]20. Demand and Revenue'!D95</f>
        <v>327</v>
      </c>
      <c r="E103" s="731">
        <f>'[100]20. Demand and Revenue'!E95/1000</f>
        <v>39.538220000000003</v>
      </c>
      <c r="H103" s="881"/>
    </row>
    <row r="104" spans="2:9">
      <c r="B104" s="100"/>
      <c r="C104" s="730" t="s">
        <v>795</v>
      </c>
      <c r="D104" s="731">
        <f>'[100]20. Demand and Revenue'!D96</f>
        <v>873</v>
      </c>
      <c r="E104" s="731">
        <f>'[100]20. Demand and Revenue'!E96/1000</f>
        <v>82.285539999999997</v>
      </c>
      <c r="H104" s="881"/>
      <c r="I104" s="118"/>
    </row>
    <row r="105" spans="2:9">
      <c r="B105" s="100"/>
      <c r="C105" s="730" t="s">
        <v>796</v>
      </c>
      <c r="D105" s="731">
        <f>'[100]20. Demand and Revenue'!D97</f>
        <v>23639</v>
      </c>
      <c r="E105" s="731">
        <f>'[100]20. Demand and Revenue'!E97/1000</f>
        <v>2025.9509399999999</v>
      </c>
      <c r="H105" s="881"/>
      <c r="I105" s="118"/>
    </row>
    <row r="106" spans="2:9">
      <c r="B106" s="100"/>
      <c r="C106" s="730" t="s">
        <v>797</v>
      </c>
      <c r="D106" s="731">
        <f>'[100]20. Demand and Revenue'!D98</f>
        <v>9877</v>
      </c>
      <c r="E106" s="731">
        <f>'[100]20. Demand and Revenue'!E98/1000</f>
        <v>861.99783000000002</v>
      </c>
      <c r="H106" s="881"/>
    </row>
    <row r="107" spans="2:9">
      <c r="B107" s="100"/>
      <c r="C107" s="730" t="s">
        <v>798</v>
      </c>
      <c r="D107" s="731">
        <f>'[100]20. Demand and Revenue'!D99</f>
        <v>335</v>
      </c>
      <c r="E107" s="731">
        <f>'[100]20. Demand and Revenue'!E99/1000</f>
        <v>36.810509999999994</v>
      </c>
      <c r="H107" s="881"/>
    </row>
    <row r="108" spans="2:9">
      <c r="B108" s="100"/>
      <c r="C108" s="730" t="s">
        <v>799</v>
      </c>
      <c r="D108" s="731">
        <f>'[100]20. Demand and Revenue'!D100</f>
        <v>9</v>
      </c>
      <c r="E108" s="731">
        <f>'[100]20. Demand and Revenue'!E100/1000</f>
        <v>1.04122</v>
      </c>
      <c r="H108" s="881"/>
    </row>
    <row r="109" spans="2:9">
      <c r="B109" s="100"/>
      <c r="C109" s="730" t="s">
        <v>537</v>
      </c>
      <c r="D109" s="731">
        <f>'[100]20. Demand and Revenue'!D101</f>
        <v>95</v>
      </c>
      <c r="E109" s="731">
        <f>'[100]20. Demand and Revenue'!E101/1000</f>
        <v>10.991400000000001</v>
      </c>
      <c r="H109" s="881"/>
    </row>
    <row r="110" spans="2:9">
      <c r="B110" s="100"/>
      <c r="C110" s="730" t="s">
        <v>800</v>
      </c>
      <c r="D110" s="731">
        <f>'[100]20. Demand and Revenue'!D102</f>
        <v>15</v>
      </c>
      <c r="E110" s="731">
        <f>'[100]20. Demand and Revenue'!E102/1000</f>
        <v>1.7355099999999999</v>
      </c>
      <c r="H110" s="881"/>
    </row>
    <row r="111" spans="2:9">
      <c r="B111" s="100"/>
      <c r="C111" s="730" t="s">
        <v>534</v>
      </c>
      <c r="D111" s="731">
        <f>'[100]20. Demand and Revenue'!D103</f>
        <v>118</v>
      </c>
      <c r="E111" s="731">
        <f>'[100]20. Demand and Revenue'!E103/1000</f>
        <v>13.903</v>
      </c>
      <c r="H111" s="881"/>
    </row>
    <row r="112" spans="2:9">
      <c r="B112" s="100"/>
      <c r="C112" s="730" t="s">
        <v>538</v>
      </c>
      <c r="D112" s="731">
        <f>'[100]20. Demand and Revenue'!D104</f>
        <v>110</v>
      </c>
      <c r="E112" s="731">
        <f>'[100]20. Demand and Revenue'!E104/1000</f>
        <v>12.96039</v>
      </c>
      <c r="H112" s="881"/>
    </row>
    <row r="113" spans="2:8">
      <c r="B113" s="100"/>
      <c r="C113" s="730" t="s">
        <v>553</v>
      </c>
      <c r="D113" s="731">
        <f>'[100]20. Demand and Revenue'!D105</f>
        <v>14997</v>
      </c>
      <c r="E113" s="731">
        <f>'[100]20. Demand and Revenue'!E105/1000</f>
        <v>395.44324999999998</v>
      </c>
      <c r="H113" s="881"/>
    </row>
    <row r="114" spans="2:8">
      <c r="B114" s="100"/>
      <c r="C114" s="730" t="s">
        <v>554</v>
      </c>
      <c r="D114" s="731">
        <f>'[100]20. Demand and Revenue'!D106</f>
        <v>101</v>
      </c>
      <c r="E114" s="731">
        <f>'[100]20. Demand and Revenue'!E106/1000</f>
        <v>2.6669200000000002</v>
      </c>
      <c r="H114" s="881"/>
    </row>
    <row r="115" spans="2:8">
      <c r="B115" s="100"/>
      <c r="C115" s="730" t="s">
        <v>518</v>
      </c>
      <c r="D115" s="731">
        <f>'[100]20. Demand and Revenue'!D107</f>
        <v>857</v>
      </c>
      <c r="E115" s="731">
        <f>'[100]20. Demand and Revenue'!E107/1000</f>
        <v>22.689060000000001</v>
      </c>
      <c r="H115" s="881"/>
    </row>
    <row r="116" spans="2:8">
      <c r="B116" s="100"/>
      <c r="C116" s="730" t="s">
        <v>519</v>
      </c>
      <c r="D116" s="731">
        <f>'[100]20. Demand and Revenue'!D108</f>
        <v>244</v>
      </c>
      <c r="E116" s="731">
        <f>'[100]20. Demand and Revenue'!E108/1000</f>
        <v>6.4399799999999994</v>
      </c>
      <c r="H116" s="881"/>
    </row>
    <row r="117" spans="2:8">
      <c r="B117" s="100"/>
      <c r="C117" s="107" t="s">
        <v>399</v>
      </c>
      <c r="D117" s="837">
        <f>SUM(D96:D116)</f>
        <v>118613</v>
      </c>
      <c r="E117" s="108">
        <f>SUM(E96:E116)</f>
        <v>7244.9366300000011</v>
      </c>
      <c r="H117" s="881"/>
    </row>
    <row r="118" spans="2:8">
      <c r="D118" s="733"/>
      <c r="H118" s="881"/>
    </row>
    <row r="119" spans="2:8">
      <c r="D119" s="734"/>
      <c r="H119" s="881"/>
    </row>
    <row r="120" spans="2:8" ht="15.75">
      <c r="B120" s="592" t="s">
        <v>555</v>
      </c>
      <c r="D120" s="735"/>
      <c r="E120" s="736"/>
      <c r="H120" s="881"/>
    </row>
    <row r="121" spans="2:8">
      <c r="B121" s="86"/>
      <c r="C121" s="87"/>
      <c r="D121" s="88"/>
      <c r="E121" s="89"/>
      <c r="H121" s="881"/>
    </row>
    <row r="122" spans="2:8" ht="51">
      <c r="B122" s="1026" t="s">
        <v>57</v>
      </c>
      <c r="C122" s="688" t="s">
        <v>482</v>
      </c>
      <c r="D122" s="809" t="s">
        <v>517</v>
      </c>
      <c r="E122" s="809" t="s">
        <v>509</v>
      </c>
      <c r="H122" s="881"/>
    </row>
    <row r="123" spans="2:8">
      <c r="B123" s="100"/>
      <c r="C123" s="624" t="s">
        <v>484</v>
      </c>
      <c r="D123" s="728"/>
      <c r="E123" s="728" t="s">
        <v>73</v>
      </c>
      <c r="H123" s="881"/>
    </row>
    <row r="124" spans="2:8">
      <c r="B124" s="100"/>
      <c r="C124" s="730" t="s">
        <v>518</v>
      </c>
      <c r="D124" s="731">
        <f>VLOOKUP(C124,'[101]Dec 2012'!$B$2:$D$40,2,FALSE)</f>
        <v>262</v>
      </c>
      <c r="E124" s="855">
        <f>VLOOKUP(C124,'[101]2012 Annual'!$B$2:$E$39,4,FALSE)/1000</f>
        <v>6.327225643527834</v>
      </c>
      <c r="H124" s="881"/>
    </row>
    <row r="125" spans="2:8">
      <c r="B125" s="100"/>
      <c r="C125" s="730" t="s">
        <v>519</v>
      </c>
      <c r="D125" s="731">
        <f>VLOOKUP(C125,'[101]Dec 2012'!$B$2:$D$40,2,FALSE)</f>
        <v>228</v>
      </c>
      <c r="E125" s="855">
        <f>VLOOKUP(C125,'[101]2012 Annual'!$B$2:$E$39,4,FALSE)/1000</f>
        <v>5.7127157322994719</v>
      </c>
      <c r="H125" s="881"/>
    </row>
    <row r="126" spans="2:8">
      <c r="B126" s="100"/>
      <c r="C126" s="730" t="s">
        <v>520</v>
      </c>
      <c r="D126" s="731">
        <f>VLOOKUP(C126,'[101]Dec 2012'!$B$2:$D$40,2,FALSE)</f>
        <v>57</v>
      </c>
      <c r="E126" s="855">
        <f>VLOOKUP(C126,'[101]2012 Annual'!$B$2:$E$39,4,FALSE)/1000</f>
        <v>4.1088058418316598</v>
      </c>
      <c r="H126" s="881"/>
    </row>
    <row r="127" spans="2:8">
      <c r="B127" s="100"/>
      <c r="C127" s="730" t="s">
        <v>521</v>
      </c>
      <c r="D127" s="731">
        <f>VLOOKUP(C127,'[101]Dec 2012'!$B$2:$D$40,2,FALSE)</f>
        <v>3</v>
      </c>
      <c r="E127" s="855">
        <f>VLOOKUP(C127,'[101]2012 Annual'!$B$2:$E$39,4,FALSE)/1000</f>
        <v>0.20745131999789312</v>
      </c>
      <c r="H127" s="881"/>
    </row>
    <row r="128" spans="2:8" s="867" customFormat="1">
      <c r="B128" s="100"/>
      <c r="C128" s="730" t="s">
        <v>522</v>
      </c>
      <c r="D128" s="731">
        <f>VLOOKUP(C128,'[101]Dec 2012'!$B$2:$D$40,2,FALSE)</f>
        <v>18</v>
      </c>
      <c r="E128" s="855">
        <f>VLOOKUP(C128,'[101]2012 Annual'!$B$2:$E$39,4,FALSE)/1000</f>
        <v>0.38608170324443181</v>
      </c>
      <c r="F128" s="881"/>
      <c r="G128" s="881"/>
      <c r="H128" s="881"/>
    </row>
    <row r="129" spans="2:8" s="867" customFormat="1">
      <c r="B129" s="100"/>
      <c r="C129" s="730" t="s">
        <v>523</v>
      </c>
      <c r="D129" s="731">
        <f>VLOOKUP(C129,'[101]Dec 2012'!$B$2:$D$40,2,FALSE)</f>
        <v>70266</v>
      </c>
      <c r="E129" s="855">
        <f>VLOOKUP(C129,'[101]2012 Annual'!$B$2:$E$39,4,FALSE)/1000</f>
        <v>3785.3052372660818</v>
      </c>
      <c r="F129" s="881"/>
      <c r="G129" s="881"/>
      <c r="H129" s="881"/>
    </row>
    <row r="130" spans="2:8" s="867" customFormat="1">
      <c r="B130" s="100"/>
      <c r="C130" s="730" t="s">
        <v>524</v>
      </c>
      <c r="D130" s="731">
        <f>VLOOKUP(C130,'[101]Dec 2012'!$B$2:$D$40,2,FALSE)</f>
        <v>0</v>
      </c>
      <c r="E130" s="855">
        <f>VLOOKUP(C130,'[101]2012 Annual'!$B$2:$E$39,4,FALSE)/1000</f>
        <v>0.5791324589686242</v>
      </c>
      <c r="F130" s="881"/>
      <c r="G130" s="881"/>
      <c r="H130" s="881"/>
    </row>
    <row r="131" spans="2:8" s="867" customFormat="1">
      <c r="B131" s="100"/>
      <c r="C131" s="730" t="s">
        <v>525</v>
      </c>
      <c r="D131" s="731">
        <f>VLOOKUP(C131,'[101]Dec 2012'!$B$2:$D$40,2,FALSE)</f>
        <v>39</v>
      </c>
      <c r="E131" s="855">
        <f>VLOOKUP(C131,'[101]2012 Annual'!$B$2:$E$39,4,FALSE)/1000</f>
        <v>3.2134453108582264</v>
      </c>
      <c r="F131" s="881"/>
      <c r="G131" s="881"/>
      <c r="H131" s="881"/>
    </row>
    <row r="132" spans="2:8" s="867" customFormat="1">
      <c r="B132" s="100"/>
      <c r="C132" s="730" t="s">
        <v>526</v>
      </c>
      <c r="D132" s="731">
        <f>VLOOKUP(C132,'[101]Dec 2012'!$B$2:$D$40,2,FALSE)</f>
        <v>9</v>
      </c>
      <c r="E132" s="855">
        <f>VLOOKUP(C132,'[101]2012 Annual'!$B$2:$E$39,4,FALSE)/1000</f>
        <v>0.28562439689770075</v>
      </c>
      <c r="F132" s="881"/>
      <c r="G132" s="881"/>
      <c r="H132" s="881"/>
    </row>
    <row r="133" spans="2:8" s="867" customFormat="1">
      <c r="B133" s="100"/>
      <c r="C133" s="730" t="s">
        <v>527</v>
      </c>
      <c r="D133" s="731">
        <f>VLOOKUP(C133,'[101]Dec 2012'!$B$2:$D$40,2,FALSE)</f>
        <v>1166</v>
      </c>
      <c r="E133" s="855">
        <f>VLOOKUP(C133,'[101]2012 Annual'!$B$2:$E$39,4,FALSE)/1000</f>
        <v>92.556913145270258</v>
      </c>
      <c r="F133" s="881"/>
      <c r="G133" s="881"/>
      <c r="H133" s="881"/>
    </row>
    <row r="134" spans="2:8" s="867" customFormat="1">
      <c r="B134" s="100"/>
      <c r="C134" s="730" t="s">
        <v>528</v>
      </c>
      <c r="D134" s="731">
        <f>VLOOKUP(C134,'[101]Dec 2012'!$B$2:$D$40,2,FALSE)</f>
        <v>0</v>
      </c>
      <c r="E134" s="855">
        <f>VLOOKUP(C134,'[101]2012 Annual'!$B$2:$E$39,4,FALSE)/1000</f>
        <v>0.42853068431532698</v>
      </c>
      <c r="F134" s="881"/>
      <c r="G134" s="881"/>
      <c r="H134" s="881"/>
    </row>
    <row r="135" spans="2:8" s="867" customFormat="1">
      <c r="B135" s="100"/>
      <c r="C135" s="730" t="s">
        <v>529</v>
      </c>
      <c r="D135" s="731">
        <f>VLOOKUP(C135,'[101]Dec 2012'!$B$2:$D$40,2,FALSE)</f>
        <v>126</v>
      </c>
      <c r="E135" s="855">
        <f>VLOOKUP(C135,'[101]2012 Annual'!$B$2:$E$39,4,FALSE)/1000</f>
        <v>9.8109737055262531</v>
      </c>
      <c r="F135" s="881"/>
      <c r="G135" s="881"/>
      <c r="H135" s="881"/>
    </row>
    <row r="136" spans="2:8" s="867" customFormat="1">
      <c r="B136" s="100"/>
      <c r="C136" s="730" t="s">
        <v>530</v>
      </c>
      <c r="D136" s="731">
        <f>VLOOKUP(C136,'[101]Dec 2012'!$B$2:$D$40,2,FALSE)</f>
        <v>6</v>
      </c>
      <c r="E136" s="855">
        <f>VLOOKUP(C136,'[101]2012 Annual'!$B$2:$E$39,4,FALSE)/1000</f>
        <v>0.64471742225641426</v>
      </c>
      <c r="F136" s="881"/>
      <c r="G136" s="881"/>
      <c r="H136" s="881"/>
    </row>
    <row r="137" spans="2:8" s="867" customFormat="1">
      <c r="B137" s="100"/>
      <c r="C137" s="730" t="s">
        <v>531</v>
      </c>
      <c r="D137" s="731">
        <f>VLOOKUP(C137,'[101]Dec 2012'!$B$2:$D$40,2,FALSE)</f>
        <v>0</v>
      </c>
      <c r="E137" s="855">
        <f>VLOOKUP(C137,'[101]2012 Annual'!$B$2:$E$39,4,FALSE)/1000</f>
        <v>0.1934172074973195</v>
      </c>
      <c r="F137" s="881"/>
      <c r="G137" s="881"/>
      <c r="H137" s="881"/>
    </row>
    <row r="138" spans="2:8" s="867" customFormat="1">
      <c r="B138" s="100"/>
      <c r="C138" s="730" t="s">
        <v>532</v>
      </c>
      <c r="D138" s="731">
        <f>VLOOKUP(C138,'[101]Dec 2012'!$B$2:$D$40,2,FALSE)</f>
        <v>3</v>
      </c>
      <c r="E138" s="855">
        <f>VLOOKUP(C138,'[101]2012 Annual'!$B$2:$E$39,4,FALSE)/1000</f>
        <v>0.12896131183484036</v>
      </c>
      <c r="F138" s="881"/>
      <c r="G138" s="881"/>
      <c r="H138" s="881"/>
    </row>
    <row r="139" spans="2:8" s="867" customFormat="1">
      <c r="B139" s="100"/>
      <c r="C139" s="730" t="s">
        <v>533</v>
      </c>
      <c r="D139" s="731">
        <f>VLOOKUP(C139,'[101]Dec 2012'!$B$2:$D$40,2,FALSE)</f>
        <v>1</v>
      </c>
      <c r="E139" s="855">
        <f>VLOOKUP(C139,'[101]2012 Annual'!$B$2:$E$39,4,FALSE)/1000</f>
        <v>0.10744960234207689</v>
      </c>
      <c r="F139" s="881"/>
      <c r="G139" s="881"/>
      <c r="H139" s="881"/>
    </row>
    <row r="140" spans="2:8" s="867" customFormat="1">
      <c r="B140" s="100"/>
      <c r="C140" s="730" t="s">
        <v>534</v>
      </c>
      <c r="D140" s="731">
        <f>VLOOKUP(C140,'[101]Dec 2012'!$B$2:$D$40,2,FALSE)</f>
        <v>118</v>
      </c>
      <c r="E140" s="855">
        <f>VLOOKUP(C140,'[101]2012 Annual'!$B$2:$E$39,4,FALSE)/1000</f>
        <v>13.584872339025594</v>
      </c>
      <c r="F140" s="881"/>
      <c r="G140" s="881"/>
      <c r="H140" s="881"/>
    </row>
    <row r="141" spans="2:8" s="867" customFormat="1">
      <c r="B141" s="100"/>
      <c r="C141" s="730" t="s">
        <v>535</v>
      </c>
      <c r="D141" s="731">
        <f>VLOOKUP(C141,'[101]Dec 2012'!$B$2:$D$40,2,FALSE)</f>
        <v>9</v>
      </c>
      <c r="E141" s="855">
        <f>VLOOKUP(C141,'[101]2012 Annual'!$B$2:$E$39,4,FALSE)/1000</f>
        <v>1.0179634093394181</v>
      </c>
      <c r="F141" s="881"/>
      <c r="G141" s="881"/>
      <c r="H141" s="881"/>
    </row>
    <row r="142" spans="2:8" s="867" customFormat="1">
      <c r="B142" s="100"/>
      <c r="C142" s="730" t="s">
        <v>536</v>
      </c>
      <c r="D142" s="731">
        <f>VLOOKUP(C142,'[101]Dec 2012'!$B$2:$D$40,2,FALSE)</f>
        <v>15</v>
      </c>
      <c r="E142" s="855">
        <f>VLOOKUP(C142,'[101]2012 Annual'!$B$2:$E$39,4,FALSE)/1000</f>
        <v>1.6965429562531797</v>
      </c>
      <c r="F142" s="881"/>
      <c r="G142" s="881"/>
      <c r="H142" s="881"/>
    </row>
    <row r="143" spans="2:8" s="867" customFormat="1">
      <c r="B143" s="100"/>
      <c r="C143" s="730" t="s">
        <v>537</v>
      </c>
      <c r="D143" s="731">
        <f>VLOOKUP(C143,'[101]Dec 2012'!$B$2:$D$40,2,FALSE)</f>
        <v>95</v>
      </c>
      <c r="E143" s="855">
        <f>VLOOKUP(C143,'[101]2012 Annual'!$B$2:$E$39,4,FALSE)/1000</f>
        <v>10.857738243413076</v>
      </c>
      <c r="F143" s="881"/>
      <c r="G143" s="881"/>
      <c r="H143" s="881"/>
    </row>
    <row r="144" spans="2:8" s="867" customFormat="1">
      <c r="B144" s="100"/>
      <c r="C144" s="730" t="s">
        <v>538</v>
      </c>
      <c r="D144" s="731">
        <v>43</v>
      </c>
      <c r="E144" s="855">
        <f>VLOOKUP(C144,'[101]2012 Annual'!$B$2:$E$39,4,FALSE)/1000</f>
        <v>3.0853753682012628</v>
      </c>
      <c r="F144" s="881"/>
      <c r="G144" s="881"/>
      <c r="H144" s="881"/>
    </row>
    <row r="145" spans="2:8" s="867" customFormat="1">
      <c r="B145" s="100"/>
      <c r="C145" s="730" t="s">
        <v>538</v>
      </c>
      <c r="D145" s="731">
        <f>VLOOKUP(C145,'[101]Dec 2012'!$B$2:$D$40,2,FALSE)</f>
        <v>67</v>
      </c>
      <c r="E145" s="870">
        <f>'[101]2012 Annual'!$E$21/1000</f>
        <v>4.950307866257373</v>
      </c>
      <c r="F145" s="881"/>
      <c r="G145" s="881"/>
      <c r="H145" s="881"/>
    </row>
    <row r="146" spans="2:8" s="867" customFormat="1">
      <c r="B146" s="100"/>
      <c r="C146" s="730" t="s">
        <v>539</v>
      </c>
      <c r="D146" s="731">
        <f>VLOOKUP(C146,'[101]Dec 2012'!$B$2:$D$40,2,FALSE)</f>
        <v>0</v>
      </c>
      <c r="E146" s="855">
        <f>VLOOKUP(C146,'[101]2012 Annual'!$B$2:$E$39,4,FALSE)/1000</f>
        <v>4.6280581002509065</v>
      </c>
      <c r="F146" s="881"/>
      <c r="G146" s="881"/>
      <c r="H146" s="881"/>
    </row>
    <row r="147" spans="2:8" s="867" customFormat="1">
      <c r="B147" s="100"/>
      <c r="C147" s="730" t="s">
        <v>540</v>
      </c>
      <c r="D147" s="731">
        <f>VLOOKUP(C147,'[101]Dec 2012'!$B$2:$D$40,2,FALSE)</f>
        <v>3</v>
      </c>
      <c r="E147" s="855">
        <f>VLOOKUP(C147,'[101]2012 Annual'!$B$2:$E$39,4,FALSE)/1000</f>
        <v>0.14090565881839137</v>
      </c>
      <c r="F147" s="881"/>
      <c r="G147" s="881"/>
      <c r="H147" s="881"/>
    </row>
    <row r="148" spans="2:8" s="867" customFormat="1">
      <c r="B148" s="100"/>
      <c r="C148" s="730" t="s">
        <v>541</v>
      </c>
      <c r="D148" s="731">
        <f>VLOOKUP(C148,'[101]Dec 2012'!$B$2:$D$40,2,FALSE)</f>
        <v>363</v>
      </c>
      <c r="E148" s="855">
        <f>VLOOKUP(C148,'[101]2012 Annual'!$B$2:$E$39,4,FALSE)/1000</f>
        <v>42.828664724262829</v>
      </c>
      <c r="F148" s="881"/>
      <c r="G148" s="881"/>
      <c r="H148" s="881"/>
    </row>
    <row r="149" spans="2:8" s="867" customFormat="1">
      <c r="B149" s="100"/>
      <c r="C149" s="730" t="s">
        <v>542</v>
      </c>
      <c r="D149" s="731">
        <f>VLOOKUP(C149,'[101]Dec 2012'!$B$2:$D$40,2,FALSE)</f>
        <v>0</v>
      </c>
      <c r="E149" s="855">
        <f>VLOOKUP(C149,'[101]2012 Annual'!$B$2:$E$39,4,FALSE)/1000</f>
        <v>0.21138324848252807</v>
      </c>
      <c r="F149" s="881"/>
      <c r="G149" s="881"/>
      <c r="H149" s="881"/>
    </row>
    <row r="150" spans="2:8">
      <c r="B150" s="100"/>
      <c r="C150" s="730" t="s">
        <v>543</v>
      </c>
      <c r="D150" s="731">
        <f>VLOOKUP(C150,'[101]Dec 2012'!$B$2:$D$40,2,FALSE)</f>
        <v>6203</v>
      </c>
      <c r="E150" s="855">
        <f>VLOOKUP(C150,'[101]2012 Annual'!$B$2:$E$39,4,FALSE)/1000</f>
        <v>207.79031760034172</v>
      </c>
      <c r="H150" s="881"/>
    </row>
    <row r="151" spans="2:8">
      <c r="B151" s="100"/>
      <c r="C151" s="730" t="s">
        <v>544</v>
      </c>
      <c r="D151" s="731">
        <f>VLOOKUP(C151,'[101]Dec 2012'!$B$2:$D$40,2,FALSE)</f>
        <v>17382</v>
      </c>
      <c r="E151" s="855">
        <f>VLOOKUP(C151,'[101]2012 Annual'!$B$2:$E$39,4,FALSE)/1000</f>
        <v>1455.6130974674854</v>
      </c>
      <c r="H151" s="881"/>
    </row>
    <row r="152" spans="2:8">
      <c r="B152" s="100"/>
      <c r="C152" s="730" t="s">
        <v>545</v>
      </c>
      <c r="D152" s="731">
        <f>VLOOKUP(C152,'[101]Dec 2012'!$B$2:$D$40,2,FALSE)</f>
        <v>0</v>
      </c>
      <c r="E152" s="855">
        <f>VLOOKUP(C152,'[101]2012 Annual'!$B$2:$E$39,4,FALSE)/1000</f>
        <v>311.68542688000264</v>
      </c>
      <c r="H152" s="881"/>
    </row>
    <row r="153" spans="2:8">
      <c r="B153" s="100"/>
      <c r="C153" s="730" t="s">
        <v>546</v>
      </c>
      <c r="D153" s="731">
        <f>VLOOKUP(C153,'[101]Dec 2012'!$B$2:$D$40,2,FALSE)</f>
        <v>5822</v>
      </c>
      <c r="E153" s="855">
        <f>VLOOKUP(C153,'[101]2012 Annual'!$B$2:$E$39,4,FALSE)/1000</f>
        <v>198.25972902176764</v>
      </c>
      <c r="H153" s="881"/>
    </row>
    <row r="154" spans="2:8">
      <c r="B154" s="100"/>
      <c r="C154" s="730" t="s">
        <v>547</v>
      </c>
      <c r="D154" s="731">
        <f>VLOOKUP(C154,'[101]Dec 2012'!$B$2:$D$40,2,FALSE)</f>
        <v>3987</v>
      </c>
      <c r="E154" s="855">
        <f>VLOOKUP(C154,'[101]2012 Annual'!$B$2:$E$39,4,FALSE)/1000</f>
        <v>337.62828111752202</v>
      </c>
      <c r="H154" s="881"/>
    </row>
    <row r="155" spans="2:8">
      <c r="B155" s="100"/>
      <c r="C155" s="730" t="s">
        <v>548</v>
      </c>
      <c r="D155" s="731">
        <f>VLOOKUP(C155,'[101]Dec 2012'!$B$2:$D$40,2,FALSE)</f>
        <v>0</v>
      </c>
      <c r="E155" s="855">
        <f>VLOOKUP(C155,'[101]2012 Annual'!$B$2:$E$39,4,FALSE)/1000</f>
        <v>297.41124885162282</v>
      </c>
      <c r="H155" s="881"/>
    </row>
    <row r="156" spans="2:8">
      <c r="B156" s="100"/>
      <c r="C156" s="730" t="s">
        <v>549</v>
      </c>
      <c r="D156" s="731">
        <f>VLOOKUP(C156,'[101]Dec 2012'!$B$2:$D$40,2,FALSE)</f>
        <v>224</v>
      </c>
      <c r="E156" s="855">
        <f>VLOOKUP(C156,'[101]2012 Annual'!$B$2:$E$39,4,FALSE)/1000</f>
        <v>9.6421087668284571</v>
      </c>
      <c r="H156" s="881"/>
    </row>
    <row r="157" spans="2:8">
      <c r="B157" s="100"/>
      <c r="C157" s="730" t="s">
        <v>550</v>
      </c>
      <c r="D157" s="731">
        <f>VLOOKUP(C157,'[101]Dec 2012'!$B$2:$D$40,2,FALSE)</f>
        <v>114</v>
      </c>
      <c r="E157" s="855">
        <f>VLOOKUP(C157,'[101]2012 Annual'!$B$2:$E$39,4,FALSE)/1000</f>
        <v>12.462470174344928</v>
      </c>
      <c r="H157" s="881"/>
    </row>
    <row r="158" spans="2:8">
      <c r="B158" s="100"/>
      <c r="C158" s="730" t="s">
        <v>551</v>
      </c>
      <c r="D158" s="731">
        <f>VLOOKUP(C158,'[101]Dec 2012'!$B$2:$D$40,2,FALSE)</f>
        <v>0</v>
      </c>
      <c r="E158" s="855">
        <f>VLOOKUP(C158,'[101]2012 Annual'!$B$2:$E$39,4,FALSE)/1000</f>
        <v>14.462573856175089</v>
      </c>
      <c r="H158" s="881"/>
    </row>
    <row r="159" spans="2:8">
      <c r="B159" s="100"/>
      <c r="C159" s="730" t="s">
        <v>552</v>
      </c>
      <c r="D159" s="731">
        <f>VLOOKUP(C159,'[101]Dec 2012'!$B$2:$D$40,2,FALSE)</f>
        <v>848</v>
      </c>
      <c r="E159" s="855">
        <f>VLOOKUP(C159,'[101]2012 Annual'!$B$2:$E$39,4,FALSE)/1000</f>
        <v>76.311610837443254</v>
      </c>
      <c r="H159" s="881"/>
    </row>
    <row r="160" spans="2:8">
      <c r="B160" s="100"/>
      <c r="C160" s="730" t="s">
        <v>553</v>
      </c>
      <c r="D160" s="731">
        <f>VLOOKUP(C160,'[101]Dec 2012'!$B$2:$D$40,2,FALSE)</f>
        <v>10834</v>
      </c>
      <c r="E160" s="855">
        <f>VLOOKUP(C160,'[101]2012 Annual'!$B$2:$E$39,4,FALSE)/1000</f>
        <v>274.37891306191125</v>
      </c>
      <c r="H160" s="881"/>
    </row>
    <row r="161" spans="2:8">
      <c r="B161" s="100"/>
      <c r="C161" s="730" t="s">
        <v>554</v>
      </c>
      <c r="D161" s="731">
        <f>VLOOKUP(C161,'[101]Dec 2012'!$B$2:$D$40,2,FALSE)</f>
        <v>96</v>
      </c>
      <c r="E161" s="855">
        <f>VLOOKUP(C161,'[101]2012 Annual'!$B$2:$E$39,4,FALSE)/1000</f>
        <v>2.2114076974968766</v>
      </c>
      <c r="H161" s="881"/>
    </row>
    <row r="162" spans="2:8">
      <c r="B162" s="100"/>
      <c r="C162" s="107" t="s">
        <v>399</v>
      </c>
      <c r="D162" s="837">
        <f>SUM(D124:D161)</f>
        <v>118407</v>
      </c>
      <c r="E162" s="108">
        <f>SUM(E124:E161)</f>
        <v>7190.8556799999978</v>
      </c>
      <c r="H162" s="881"/>
    </row>
    <row r="163" spans="2:8">
      <c r="H163" s="881"/>
    </row>
    <row r="164" spans="2:8">
      <c r="H164" s="881"/>
    </row>
    <row r="165" spans="2:8">
      <c r="H165" s="881"/>
    </row>
    <row r="166" spans="2:8">
      <c r="H166" s="881"/>
    </row>
    <row r="167" spans="2:8">
      <c r="H167" s="881"/>
    </row>
    <row r="168" spans="2:8">
      <c r="H168" s="881"/>
    </row>
  </sheetData>
  <pageMargins left="0.23622047244094491" right="0.23622047244094491" top="0.74803149606299213" bottom="0.74803149606299213" header="0.31496062992125984" footer="0.31496062992125984"/>
  <pageSetup paperSize="8" scale="65" fitToHeight="2" orientation="landscape" r:id="rId1"/>
  <rowBreaks count="1" manualBreakCount="1">
    <brk id="77" max="4" man="1"/>
  </rowBreaks>
  <customProperties>
    <customPr name="layoutContexts" r:id="rId2"/>
    <customPr name="SaveUndoMode" r:id="rId3"/>
  </customProperties>
  <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E59"/>
  <sheetViews>
    <sheetView view="pageBreakPreview" zoomScale="86" zoomScaleNormal="100" zoomScaleSheetLayoutView="86" workbookViewId="0">
      <selection activeCell="D181" sqref="D181"/>
    </sheetView>
  </sheetViews>
  <sheetFormatPr defaultRowHeight="15"/>
  <cols>
    <col min="1" max="1" width="11.85546875" style="737" customWidth="1"/>
    <col min="2" max="2" width="46.28515625" style="737" customWidth="1"/>
    <col min="3" max="3" width="15.85546875" style="737" customWidth="1"/>
    <col min="4" max="4" width="22.85546875" style="737" customWidth="1"/>
    <col min="5" max="5" width="1" style="737" customWidth="1"/>
    <col min="6" max="16384" width="9.140625" style="737"/>
  </cols>
  <sheetData>
    <row r="1" spans="1:4" ht="23.25" customHeight="1">
      <c r="A1" s="950"/>
      <c r="B1" s="951" t="str">
        <f>Cover!C22</f>
        <v>United Energy Distribution Pty Limited</v>
      </c>
      <c r="C1" s="950"/>
      <c r="D1" s="950"/>
    </row>
    <row r="2" spans="1:4" ht="17.25" customHeight="1">
      <c r="A2" s="950"/>
      <c r="B2" s="951" t="s">
        <v>556</v>
      </c>
      <c r="C2" s="950"/>
      <c r="D2" s="950"/>
    </row>
    <row r="3" spans="1:4" ht="17.25" customHeight="1">
      <c r="A3" s="950"/>
      <c r="B3" s="727" t="str">
        <f>Cover!C26</f>
        <v>CY 2013</v>
      </c>
      <c r="C3" s="950"/>
      <c r="D3" s="950"/>
    </row>
    <row r="4" spans="1:4" ht="15.75">
      <c r="A4" s="950"/>
      <c r="B4" s="738"/>
      <c r="C4" s="948"/>
      <c r="D4" s="950"/>
    </row>
    <row r="5" spans="1:4" ht="15.75">
      <c r="A5" s="950"/>
      <c r="B5" s="952" t="s">
        <v>557</v>
      </c>
      <c r="C5" s="952"/>
      <c r="D5" s="890"/>
    </row>
    <row r="6" spans="1:4" ht="15.75">
      <c r="A6" s="950"/>
      <c r="B6" s="953"/>
      <c r="C6" s="952"/>
      <c r="D6" s="890"/>
    </row>
    <row r="7" spans="1:4">
      <c r="A7" s="950"/>
      <c r="B7" s="741" t="s">
        <v>558</v>
      </c>
      <c r="C7" s="742"/>
      <c r="D7" s="743"/>
    </row>
    <row r="8" spans="1:4">
      <c r="A8" s="950"/>
      <c r="B8" s="744" t="s">
        <v>559</v>
      </c>
      <c r="C8" s="955"/>
      <c r="D8" s="745"/>
    </row>
    <row r="9" spans="1:4" ht="15.75">
      <c r="A9" s="950"/>
      <c r="B9" s="739"/>
      <c r="C9" s="739"/>
      <c r="D9" s="740"/>
    </row>
    <row r="10" spans="1:4">
      <c r="A10" s="950"/>
      <c r="B10" s="1063"/>
      <c r="C10" s="1064" t="s">
        <v>73</v>
      </c>
    </row>
    <row r="11" spans="1:4">
      <c r="A11" s="950"/>
      <c r="B11" s="746" t="s">
        <v>560</v>
      </c>
      <c r="C11" s="747">
        <f>SUM('1. Income'!F18:F26)</f>
        <v>438682.41021280747</v>
      </c>
    </row>
    <row r="12" spans="1:4">
      <c r="A12" s="950"/>
      <c r="B12" s="748" t="s">
        <v>386</v>
      </c>
      <c r="C12" s="747">
        <f>'[102]12a. Operating A'!G34</f>
        <v>0</v>
      </c>
    </row>
    <row r="13" spans="1:4">
      <c r="A13" s="950"/>
      <c r="B13" s="748" t="s">
        <v>561</v>
      </c>
      <c r="C13" s="747">
        <v>0</v>
      </c>
    </row>
    <row r="14" spans="1:4">
      <c r="A14" s="950"/>
      <c r="B14" s="748" t="s">
        <v>562</v>
      </c>
      <c r="C14" s="747">
        <v>0</v>
      </c>
    </row>
    <row r="15" spans="1:4">
      <c r="A15" s="950"/>
      <c r="B15" s="748" t="s">
        <v>563</v>
      </c>
      <c r="C15" s="747">
        <v>0</v>
      </c>
    </row>
    <row r="16" spans="1:4">
      <c r="A16" s="950"/>
      <c r="B16" s="748" t="s">
        <v>564</v>
      </c>
      <c r="C16" s="747">
        <f>'23. DMIS-DMIA'!C47/1000</f>
        <v>332.99</v>
      </c>
    </row>
    <row r="17" spans="1:5">
      <c r="A17" s="950"/>
      <c r="B17" s="748" t="s">
        <v>565</v>
      </c>
      <c r="C17" s="747">
        <v>0</v>
      </c>
    </row>
    <row r="18" spans="1:5">
      <c r="A18" s="950"/>
      <c r="B18" s="748" t="s">
        <v>384</v>
      </c>
      <c r="C18" s="747">
        <f>'12a. Operating A'!G32</f>
        <v>292.64299999999997</v>
      </c>
    </row>
    <row r="19" spans="1:5">
      <c r="A19" s="950"/>
      <c r="B19" s="748" t="s">
        <v>566</v>
      </c>
      <c r="C19" s="749">
        <f>SUM(C12:C18)</f>
        <v>625.63300000000004</v>
      </c>
    </row>
    <row r="20" spans="1:5">
      <c r="A20" s="950"/>
      <c r="B20" s="750" t="s">
        <v>567</v>
      </c>
      <c r="C20" s="749">
        <f>C11-C19</f>
        <v>438056.7772128075</v>
      </c>
    </row>
    <row r="21" spans="1:5">
      <c r="A21" s="950"/>
    </row>
    <row r="22" spans="1:5">
      <c r="A22" s="950"/>
      <c r="B22" s="751" t="s">
        <v>568</v>
      </c>
    </row>
    <row r="23" spans="1:5">
      <c r="A23" s="950"/>
      <c r="B23" s="751"/>
    </row>
    <row r="24" spans="1:5" ht="15.75">
      <c r="A24" s="950"/>
      <c r="B24" s="740" t="s">
        <v>569</v>
      </c>
    </row>
    <row r="25" spans="1:5" ht="15.75">
      <c r="A25" s="950"/>
      <c r="B25" s="740"/>
    </row>
    <row r="26" spans="1:5" ht="45" customHeight="1">
      <c r="A26" s="950"/>
      <c r="B26" s="1201" t="s">
        <v>877</v>
      </c>
      <c r="C26" s="1202"/>
      <c r="D26" s="1203"/>
    </row>
    <row r="27" spans="1:5">
      <c r="A27" s="950"/>
    </row>
    <row r="28" spans="1:5" ht="38.25">
      <c r="A28" s="950"/>
      <c r="B28" s="1064" t="s">
        <v>570</v>
      </c>
      <c r="C28" s="1065" t="s">
        <v>571</v>
      </c>
      <c r="D28" s="1064" t="s">
        <v>58</v>
      </c>
      <c r="E28" s="1066"/>
    </row>
    <row r="29" spans="1:5">
      <c r="A29" s="950"/>
      <c r="B29" s="949" t="s">
        <v>572</v>
      </c>
      <c r="C29" s="747">
        <v>0</v>
      </c>
      <c r="D29" s="949" t="s">
        <v>362</v>
      </c>
    </row>
    <row r="30" spans="1:5">
      <c r="A30" s="950"/>
      <c r="B30" s="949" t="s">
        <v>572</v>
      </c>
      <c r="C30" s="747">
        <v>0</v>
      </c>
      <c r="D30" s="949" t="s">
        <v>362</v>
      </c>
    </row>
    <row r="31" spans="1:5">
      <c r="A31" s="950"/>
      <c r="B31" s="949" t="s">
        <v>572</v>
      </c>
      <c r="C31" s="747">
        <v>0</v>
      </c>
      <c r="D31" s="949" t="s">
        <v>362</v>
      </c>
    </row>
    <row r="32" spans="1:5">
      <c r="A32" s="950"/>
      <c r="B32" s="949" t="s">
        <v>572</v>
      </c>
      <c r="C32" s="747">
        <v>0</v>
      </c>
      <c r="D32" s="949" t="s">
        <v>362</v>
      </c>
    </row>
    <row r="33" spans="1:4">
      <c r="A33" s="950"/>
      <c r="B33" s="752" t="s">
        <v>203</v>
      </c>
      <c r="C33" s="1010">
        <f>SUM(C29:C32)</f>
        <v>0</v>
      </c>
      <c r="D33" s="954"/>
    </row>
    <row r="34" spans="1:4" ht="5.25" customHeight="1"/>
    <row r="59" spans="2:2">
      <c r="B59" s="751"/>
    </row>
  </sheetData>
  <mergeCells count="1">
    <mergeCell ref="B26:D26"/>
  </mergeCells>
  <pageMargins left="0.23622047244094491" right="0.23622047244094491" top="0.74803149606299213" bottom="0.74803149606299213" header="0.31496062992125984" footer="0.31496062992125984"/>
  <pageSetup paperSize="8" orientation="landscape" r:id="rId1"/>
  <customProperties>
    <customPr name="layoutContexts" r:id="rId2"/>
    <customPr name="SaveUndoMode" r:id="rId3"/>
  </customProperties>
  <drawing r:id="rId4"/>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F58"/>
  <sheetViews>
    <sheetView view="pageBreakPreview" zoomScale="86" zoomScaleNormal="100" zoomScaleSheetLayoutView="86" workbookViewId="0">
      <selection activeCell="D181" sqref="D181"/>
    </sheetView>
  </sheetViews>
  <sheetFormatPr defaultRowHeight="15"/>
  <cols>
    <col min="1" max="1" width="14" style="241" customWidth="1"/>
    <col min="2" max="6" width="30.7109375" style="241" customWidth="1"/>
    <col min="7" max="16384" width="9.140625" style="241"/>
  </cols>
  <sheetData>
    <row r="1" spans="2:6" ht="22.5" customHeight="1">
      <c r="B1" s="83" t="str">
        <f>Cover!C22</f>
        <v>United Energy Distribution Pty Limited</v>
      </c>
    </row>
    <row r="2" spans="2:6" ht="20.25">
      <c r="B2" s="83" t="s">
        <v>573</v>
      </c>
      <c r="C2" s="592"/>
    </row>
    <row r="3" spans="2:6" ht="18" customHeight="1">
      <c r="B3" s="85" t="str">
        <f>Cover!C26</f>
        <v>CY 2013</v>
      </c>
      <c r="C3" s="592"/>
    </row>
    <row r="4" spans="2:6" ht="15.75" customHeight="1">
      <c r="B4" s="753"/>
      <c r="C4" s="592"/>
    </row>
    <row r="5" spans="2:6" ht="15.75" customHeight="1">
      <c r="B5" s="753"/>
      <c r="C5" s="592"/>
      <c r="D5" s="592"/>
    </row>
    <row r="6" spans="2:6" s="592" customFormat="1" ht="32.25" customHeight="1">
      <c r="B6" s="1061" t="s">
        <v>574</v>
      </c>
      <c r="C6" s="1062" t="s">
        <v>58</v>
      </c>
      <c r="D6" s="1062" t="s">
        <v>575</v>
      </c>
      <c r="E6" s="1062" t="s">
        <v>576</v>
      </c>
      <c r="F6" s="1062" t="s">
        <v>577</v>
      </c>
    </row>
    <row r="7" spans="2:6">
      <c r="B7" s="754" t="s">
        <v>578</v>
      </c>
      <c r="C7" s="755" t="s">
        <v>579</v>
      </c>
      <c r="D7" s="755">
        <v>2013</v>
      </c>
      <c r="E7" s="755" t="s">
        <v>580</v>
      </c>
      <c r="F7" s="687">
        <f>'12a. Operating A'!F19</f>
        <v>13809.875609999999</v>
      </c>
    </row>
    <row r="8" spans="2:6">
      <c r="B8" s="754" t="s">
        <v>782</v>
      </c>
      <c r="C8" s="755" t="s">
        <v>579</v>
      </c>
      <c r="D8" s="755">
        <v>2013</v>
      </c>
      <c r="E8" s="755" t="s">
        <v>580</v>
      </c>
      <c r="F8" s="687">
        <f>'12a. Operating A'!F20</f>
        <v>5326.6907300000003</v>
      </c>
    </row>
    <row r="9" spans="2:6">
      <c r="B9" s="756" t="s">
        <v>581</v>
      </c>
      <c r="C9" s="757"/>
      <c r="D9" s="758" t="s">
        <v>581</v>
      </c>
      <c r="E9" s="759"/>
      <c r="F9" s="760">
        <f>SUM(F7:F8)</f>
        <v>19136.566339999998</v>
      </c>
    </row>
    <row r="58" spans="2:2">
      <c r="B58" s="92"/>
    </row>
  </sheetData>
  <pageMargins left="0.23622047244094491" right="0.23622047244094491" top="0.74803149606299213" bottom="0.74803149606299213" header="0.31496062992125984" footer="0.31496062992125984"/>
  <pageSetup paperSize="8" orientation="landscape" r:id="rId1"/>
  <customProperties>
    <customPr name="layoutContexts" r:id="rId2"/>
    <customPr name="SaveUndoMode" r:id="rId3"/>
  </customProperties>
  <drawing r:id="rId4"/>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J64"/>
  <sheetViews>
    <sheetView showWhiteSpace="0" view="pageBreakPreview" zoomScale="85" zoomScaleNormal="86" zoomScaleSheetLayoutView="85" workbookViewId="0">
      <selection activeCell="E28" sqref="E28"/>
    </sheetView>
  </sheetViews>
  <sheetFormatPr defaultColWidth="8.85546875" defaultRowHeight="12.75"/>
  <cols>
    <col min="1" max="1" width="13.5703125" style="761" customWidth="1"/>
    <col min="2" max="2" width="34.7109375" style="761" customWidth="1"/>
    <col min="3" max="5" width="21" style="761" customWidth="1"/>
    <col min="6" max="6" width="16.42578125" style="761" customWidth="1"/>
    <col min="7" max="7" width="20.5703125" style="761" customWidth="1"/>
    <col min="8" max="8" width="19.7109375" style="761" customWidth="1"/>
    <col min="9" max="9" width="20.85546875" style="761" customWidth="1"/>
    <col min="10" max="14" width="8.85546875" style="761" customWidth="1"/>
    <col min="15" max="16384" width="8.85546875" style="761"/>
  </cols>
  <sheetData>
    <row r="1" spans="2:8" ht="20.25">
      <c r="B1" s="726" t="str">
        <f>Cover!C22</f>
        <v>United Energy Distribution Pty Limited</v>
      </c>
      <c r="E1" s="762"/>
    </row>
    <row r="2" spans="2:8" ht="20.25">
      <c r="B2" s="726" t="s">
        <v>582</v>
      </c>
      <c r="E2" s="762"/>
    </row>
    <row r="3" spans="2:8" ht="20.25">
      <c r="B3" s="727" t="str">
        <f>Cover!C26</f>
        <v>CY 2013</v>
      </c>
      <c r="D3" s="885"/>
      <c r="E3" s="891"/>
    </row>
    <row r="4" spans="2:8">
      <c r="E4" s="762"/>
    </row>
    <row r="5" spans="2:8" ht="15">
      <c r="B5" s="763" t="s">
        <v>214</v>
      </c>
      <c r="C5" s="764"/>
      <c r="D5" s="764"/>
      <c r="E5" s="765"/>
    </row>
    <row r="6" spans="2:8" ht="15.75">
      <c r="B6" s="766"/>
      <c r="C6" s="767"/>
      <c r="D6" s="767"/>
      <c r="E6" s="768"/>
    </row>
    <row r="7" spans="2:8" ht="52.5" customHeight="1">
      <c r="B7" s="1211" t="s">
        <v>773</v>
      </c>
      <c r="C7" s="1212"/>
      <c r="D7" s="1212"/>
      <c r="E7" s="841"/>
    </row>
    <row r="8" spans="2:8">
      <c r="B8" s="769"/>
      <c r="C8" s="770"/>
      <c r="D8" s="770"/>
      <c r="E8" s="771"/>
    </row>
    <row r="9" spans="2:8">
      <c r="B9" s="838" t="s">
        <v>583</v>
      </c>
      <c r="C9" s="839"/>
      <c r="D9" s="839"/>
      <c r="E9" s="840"/>
    </row>
    <row r="10" spans="2:8">
      <c r="B10" s="772" t="s">
        <v>584</v>
      </c>
      <c r="C10" s="770"/>
      <c r="D10" s="770"/>
      <c r="E10" s="771"/>
    </row>
    <row r="11" spans="2:8">
      <c r="B11" s="772" t="s">
        <v>585</v>
      </c>
      <c r="C11" s="770"/>
      <c r="D11" s="770"/>
      <c r="E11" s="771"/>
    </row>
    <row r="12" spans="2:8">
      <c r="B12" s="772" t="s">
        <v>586</v>
      </c>
      <c r="C12" s="770"/>
      <c r="D12" s="770"/>
      <c r="E12" s="771"/>
    </row>
    <row r="13" spans="2:8">
      <c r="B13" s="772"/>
      <c r="C13" s="770"/>
      <c r="D13" s="770"/>
      <c r="E13" s="771"/>
    </row>
    <row r="14" spans="2:8">
      <c r="B14" s="772" t="s">
        <v>587</v>
      </c>
      <c r="C14" s="770"/>
      <c r="D14" s="770"/>
      <c r="E14" s="771"/>
      <c r="F14" s="889"/>
      <c r="G14" s="889"/>
      <c r="H14" s="889"/>
    </row>
    <row r="15" spans="2:8">
      <c r="B15" s="772" t="s">
        <v>584</v>
      </c>
      <c r="C15" s="770"/>
      <c r="D15" s="770"/>
      <c r="E15" s="771"/>
      <c r="F15" s="889"/>
      <c r="G15" s="889"/>
      <c r="H15" s="889"/>
    </row>
    <row r="16" spans="2:8">
      <c r="B16" s="772" t="s">
        <v>585</v>
      </c>
      <c r="C16" s="770"/>
      <c r="D16" s="770"/>
      <c r="E16" s="771"/>
      <c r="F16" s="889"/>
      <c r="G16" s="889"/>
      <c r="H16" s="889"/>
    </row>
    <row r="17" spans="2:10">
      <c r="B17" s="772" t="s">
        <v>586</v>
      </c>
      <c r="C17" s="770"/>
      <c r="D17" s="770"/>
      <c r="E17" s="771"/>
      <c r="F17" s="889"/>
      <c r="G17" s="889"/>
      <c r="H17" s="889"/>
    </row>
    <row r="18" spans="2:10">
      <c r="B18" s="772"/>
      <c r="C18" s="770"/>
      <c r="D18" s="770"/>
      <c r="E18" s="771"/>
      <c r="F18" s="889"/>
      <c r="G18" s="889"/>
      <c r="H18" s="889"/>
    </row>
    <row r="19" spans="2:10">
      <c r="B19" s="772" t="s">
        <v>588</v>
      </c>
      <c r="C19" s="772"/>
      <c r="D19" s="772"/>
      <c r="E19" s="842"/>
      <c r="F19" s="889"/>
      <c r="G19" s="889"/>
      <c r="H19" s="889"/>
    </row>
    <row r="20" spans="2:10">
      <c r="B20" s="772" t="s">
        <v>589</v>
      </c>
      <c r="C20" s="770"/>
      <c r="D20" s="770"/>
      <c r="E20" s="771"/>
      <c r="F20" s="889"/>
      <c r="G20" s="889"/>
      <c r="H20" s="889"/>
    </row>
    <row r="21" spans="2:10">
      <c r="B21" s="772" t="s">
        <v>590</v>
      </c>
      <c r="C21" s="772"/>
      <c r="D21" s="772"/>
      <c r="E21" s="771"/>
      <c r="F21" s="889"/>
      <c r="G21" s="889"/>
      <c r="H21" s="889"/>
    </row>
    <row r="22" spans="2:10" ht="15" customHeight="1">
      <c r="B22" s="772" t="s">
        <v>591</v>
      </c>
      <c r="C22" s="772"/>
      <c r="D22" s="772"/>
      <c r="E22" s="771"/>
      <c r="F22" s="889"/>
      <c r="G22" s="889"/>
      <c r="H22" s="889"/>
    </row>
    <row r="23" spans="2:10">
      <c r="B23" s="772" t="s">
        <v>592</v>
      </c>
      <c r="C23" s="770"/>
      <c r="D23" s="770"/>
      <c r="E23" s="771"/>
      <c r="F23" s="889"/>
      <c r="G23" s="889"/>
      <c r="H23" s="889"/>
    </row>
    <row r="24" spans="2:10">
      <c r="B24" s="773"/>
      <c r="C24" s="843"/>
      <c r="D24" s="843"/>
      <c r="E24" s="774"/>
      <c r="F24" s="889"/>
      <c r="G24" s="889"/>
      <c r="H24" s="889"/>
    </row>
    <row r="25" spans="2:10">
      <c r="F25" s="889"/>
      <c r="G25" s="889"/>
      <c r="H25" s="889"/>
    </row>
    <row r="26" spans="2:10">
      <c r="F26" s="889"/>
      <c r="G26" s="889"/>
      <c r="H26" s="889"/>
    </row>
    <row r="27" spans="2:10">
      <c r="E27" s="762"/>
      <c r="F27" s="889"/>
      <c r="G27" s="889"/>
      <c r="H27" s="889"/>
    </row>
    <row r="28" spans="2:10" ht="15.75">
      <c r="B28" s="890" t="s">
        <v>593</v>
      </c>
      <c r="C28" s="890"/>
      <c r="D28" s="751"/>
      <c r="E28" s="751"/>
      <c r="F28" s="751"/>
      <c r="G28" s="889"/>
      <c r="H28" s="889"/>
    </row>
    <row r="29" spans="2:10" ht="15.75">
      <c r="B29" s="740" t="s">
        <v>808</v>
      </c>
      <c r="C29" s="751"/>
      <c r="D29" s="751"/>
      <c r="E29" s="751"/>
      <c r="F29" s="751"/>
      <c r="G29" s="889"/>
      <c r="H29" s="889"/>
    </row>
    <row r="30" spans="2:10" ht="17.25" customHeight="1">
      <c r="B30" s="1204" t="s">
        <v>594</v>
      </c>
      <c r="C30" s="1213" t="s">
        <v>786</v>
      </c>
      <c r="D30" s="1214"/>
      <c r="E30" s="1215"/>
      <c r="F30" s="887"/>
      <c r="G30" s="889"/>
      <c r="H30" s="889"/>
      <c r="I30" s="775"/>
      <c r="J30" s="776"/>
    </row>
    <row r="31" spans="2:10" ht="16.5" customHeight="1">
      <c r="B31" s="1204"/>
      <c r="C31" s="1216"/>
      <c r="D31" s="1217"/>
      <c r="E31" s="1218"/>
      <c r="F31" s="887"/>
      <c r="G31" s="889"/>
      <c r="H31" s="889"/>
      <c r="I31" s="777"/>
      <c r="J31" s="776"/>
    </row>
    <row r="32" spans="2:10" ht="25.5">
      <c r="B32" s="1205"/>
      <c r="C32" s="748" t="s">
        <v>595</v>
      </c>
      <c r="D32" s="748" t="s">
        <v>596</v>
      </c>
      <c r="E32" s="748" t="s">
        <v>597</v>
      </c>
      <c r="F32" s="887"/>
      <c r="G32" s="889"/>
      <c r="H32" s="889"/>
      <c r="I32" s="777"/>
      <c r="J32" s="776"/>
    </row>
    <row r="33" spans="2:10" ht="25.5">
      <c r="B33" s="778" t="s">
        <v>802</v>
      </c>
      <c r="C33" s="747">
        <v>8480</v>
      </c>
      <c r="D33" s="747">
        <v>0</v>
      </c>
      <c r="E33" s="1011">
        <f>C33+D33</f>
        <v>8480</v>
      </c>
      <c r="F33" s="888"/>
      <c r="G33" s="889"/>
      <c r="H33" s="942"/>
      <c r="I33" s="942"/>
      <c r="J33" s="942"/>
    </row>
    <row r="34" spans="2:10" ht="15">
      <c r="B34" s="778" t="s">
        <v>803</v>
      </c>
      <c r="C34" s="747">
        <v>50000</v>
      </c>
      <c r="D34" s="747">
        <v>0</v>
      </c>
      <c r="E34" s="1011">
        <f>C34+D34</f>
        <v>50000</v>
      </c>
      <c r="F34" s="888"/>
      <c r="G34" s="889"/>
      <c r="H34" s="942"/>
      <c r="I34" s="942"/>
      <c r="J34" s="942"/>
    </row>
    <row r="35" spans="2:10" ht="25.5">
      <c r="B35" s="778" t="s">
        <v>804</v>
      </c>
      <c r="C35" s="1012">
        <v>28880</v>
      </c>
      <c r="D35" s="747">
        <v>0</v>
      </c>
      <c r="E35" s="1011">
        <f>C35+D35</f>
        <v>28880</v>
      </c>
      <c r="F35" s="888"/>
      <c r="G35" s="889"/>
      <c r="H35" s="942"/>
      <c r="I35" s="942"/>
      <c r="J35" s="942"/>
    </row>
    <row r="36" spans="2:10" ht="15">
      <c r="B36" s="778" t="s">
        <v>805</v>
      </c>
      <c r="C36" s="747">
        <v>304110</v>
      </c>
      <c r="D36" s="747">
        <v>0</v>
      </c>
      <c r="E36" s="1011">
        <f>C36+D36</f>
        <v>304110</v>
      </c>
      <c r="F36" s="888"/>
      <c r="G36" s="889"/>
      <c r="H36" s="942"/>
      <c r="I36" s="942"/>
      <c r="J36" s="942"/>
    </row>
    <row r="37" spans="2:10" ht="15">
      <c r="B37" s="779" t="s">
        <v>203</v>
      </c>
      <c r="C37" s="1013">
        <f>SUM(C33:C36)</f>
        <v>391470</v>
      </c>
      <c r="D37" s="1013">
        <f>SUM(D33:D36)</f>
        <v>0</v>
      </c>
      <c r="E37" s="749">
        <f>SUM(E33:E36)</f>
        <v>391470</v>
      </c>
      <c r="F37" s="886"/>
      <c r="G37" s="889"/>
      <c r="H37" s="942"/>
      <c r="I37" s="942"/>
      <c r="J37" s="942"/>
    </row>
    <row r="38" spans="2:10" ht="15">
      <c r="B38" s="886"/>
      <c r="C38" s="886"/>
      <c r="D38" s="886"/>
      <c r="E38" s="737"/>
      <c r="F38" s="737"/>
      <c r="G38" s="889"/>
      <c r="H38" s="942"/>
      <c r="I38" s="942"/>
      <c r="J38" s="942"/>
    </row>
    <row r="39" spans="2:10" ht="15.75">
      <c r="B39" s="740" t="s">
        <v>599</v>
      </c>
      <c r="C39" s="886"/>
      <c r="D39" s="886"/>
      <c r="E39" s="737"/>
      <c r="F39" s="737"/>
      <c r="G39" s="889"/>
      <c r="H39" s="942"/>
      <c r="I39" s="942"/>
      <c r="J39" s="942"/>
    </row>
    <row r="40" spans="2:10" ht="15">
      <c r="B40" s="886"/>
      <c r="C40" s="886"/>
      <c r="D40" s="886"/>
      <c r="E40" s="737"/>
      <c r="F40" s="737"/>
      <c r="G40" s="889"/>
      <c r="H40" s="942"/>
      <c r="I40" s="942"/>
      <c r="J40" s="942"/>
    </row>
    <row r="41" spans="2:10" ht="15">
      <c r="B41" s="1204" t="s">
        <v>594</v>
      </c>
      <c r="C41" s="1213" t="s">
        <v>600</v>
      </c>
      <c r="D41" s="1214"/>
      <c r="E41" s="1215"/>
      <c r="F41" s="737"/>
      <c r="G41" s="889"/>
      <c r="H41" s="942"/>
      <c r="I41" s="942"/>
      <c r="J41" s="942"/>
    </row>
    <row r="42" spans="2:10" ht="15" customHeight="1">
      <c r="B42" s="1204"/>
      <c r="C42" s="1216"/>
      <c r="D42" s="1217"/>
      <c r="E42" s="1218"/>
      <c r="F42" s="737"/>
      <c r="G42" s="889"/>
      <c r="H42" s="942"/>
      <c r="I42" s="942"/>
      <c r="J42" s="942"/>
    </row>
    <row r="43" spans="2:10" ht="27" customHeight="1">
      <c r="B43" s="1205"/>
      <c r="C43" s="748" t="s">
        <v>595</v>
      </c>
      <c r="D43" s="748" t="s">
        <v>596</v>
      </c>
      <c r="E43" s="748" t="s">
        <v>597</v>
      </c>
      <c r="F43" s="737"/>
      <c r="G43" s="889"/>
      <c r="H43" s="942"/>
      <c r="I43" s="942"/>
      <c r="J43" s="942"/>
    </row>
    <row r="44" spans="2:10" ht="25.5">
      <c r="B44" s="778" t="s">
        <v>804</v>
      </c>
      <c r="C44" s="747">
        <v>28880</v>
      </c>
      <c r="D44" s="747">
        <v>0</v>
      </c>
      <c r="E44" s="1011">
        <f>C44+D44</f>
        <v>28880</v>
      </c>
      <c r="F44" s="737"/>
      <c r="G44" s="889"/>
      <c r="H44" s="942"/>
      <c r="I44" s="942"/>
      <c r="J44" s="942"/>
    </row>
    <row r="45" spans="2:10" ht="15">
      <c r="B45" s="778" t="s">
        <v>805</v>
      </c>
      <c r="C45" s="1012">
        <v>304110</v>
      </c>
      <c r="D45" s="747">
        <v>0</v>
      </c>
      <c r="E45" s="1011">
        <f>C45+D45</f>
        <v>304110</v>
      </c>
      <c r="F45" s="737"/>
      <c r="G45" s="889"/>
      <c r="H45" s="942"/>
      <c r="I45" s="942"/>
      <c r="J45" s="942"/>
    </row>
    <row r="46" spans="2:10" ht="15">
      <c r="B46" s="778" t="s">
        <v>598</v>
      </c>
      <c r="C46" s="747">
        <v>0</v>
      </c>
      <c r="D46" s="747">
        <v>0</v>
      </c>
      <c r="E46" s="1011">
        <f>C46+D46</f>
        <v>0</v>
      </c>
      <c r="F46" s="737"/>
      <c r="G46" s="889"/>
      <c r="H46" s="942"/>
      <c r="I46" s="942"/>
      <c r="J46" s="942"/>
    </row>
    <row r="47" spans="2:10" ht="15" customHeight="1">
      <c r="B47" s="780" t="s">
        <v>203</v>
      </c>
      <c r="C47" s="1013">
        <f>SUM(C44:C46)</f>
        <v>332990</v>
      </c>
      <c r="D47" s="1013">
        <f>SUM(D44:D46)</f>
        <v>0</v>
      </c>
      <c r="E47" s="749">
        <f>SUM(E44:E46)</f>
        <v>332990</v>
      </c>
      <c r="F47" s="737"/>
      <c r="G47" s="889"/>
      <c r="H47" s="942"/>
      <c r="I47" s="942"/>
      <c r="J47" s="942"/>
    </row>
    <row r="48" spans="2:10" ht="15">
      <c r="C48" s="781"/>
      <c r="F48" s="737"/>
      <c r="G48" s="889"/>
      <c r="H48" s="942"/>
      <c r="I48" s="942"/>
      <c r="J48" s="942"/>
    </row>
    <row r="49" spans="1:10" ht="15.75">
      <c r="B49" s="740" t="s">
        <v>601</v>
      </c>
      <c r="C49" s="751"/>
      <c r="D49" s="751"/>
      <c r="E49" s="751"/>
      <c r="F49" s="751"/>
      <c r="G49" s="889"/>
      <c r="H49" s="942"/>
      <c r="I49" s="942"/>
      <c r="J49" s="942"/>
    </row>
    <row r="50" spans="1:10" ht="15.75">
      <c r="B50" s="740"/>
      <c r="C50" s="751"/>
      <c r="D50" s="751"/>
      <c r="E50" s="751"/>
      <c r="F50" s="751"/>
      <c r="G50" s="889"/>
      <c r="H50" s="942"/>
      <c r="I50" s="942"/>
      <c r="J50" s="942"/>
    </row>
    <row r="51" spans="1:10" ht="15">
      <c r="A51" s="782"/>
      <c r="B51" s="1204" t="s">
        <v>594</v>
      </c>
      <c r="C51" s="1206"/>
      <c r="D51" s="1207"/>
      <c r="E51" s="1207"/>
      <c r="F51" s="1060"/>
      <c r="G51" s="889"/>
      <c r="H51" s="942"/>
      <c r="I51" s="942"/>
      <c r="J51" s="942"/>
    </row>
    <row r="52" spans="1:10">
      <c r="B52" s="1204"/>
      <c r="C52" s="1208" t="s">
        <v>203</v>
      </c>
      <c r="D52" s="1209"/>
      <c r="E52" s="1209"/>
      <c r="F52" s="1210"/>
      <c r="G52" s="889"/>
      <c r="H52" s="942"/>
      <c r="I52" s="942"/>
      <c r="J52" s="942"/>
    </row>
    <row r="53" spans="1:10" ht="18" customHeight="1">
      <c r="B53" s="1205"/>
      <c r="C53" s="748" t="s">
        <v>602</v>
      </c>
      <c r="D53" s="748" t="s">
        <v>603</v>
      </c>
      <c r="E53" s="748" t="s">
        <v>604</v>
      </c>
      <c r="F53" s="748" t="s">
        <v>605</v>
      </c>
      <c r="G53" s="737"/>
      <c r="H53" s="942"/>
      <c r="I53" s="942"/>
      <c r="J53" s="942"/>
    </row>
    <row r="54" spans="1:10" ht="15">
      <c r="B54" s="778" t="s">
        <v>598</v>
      </c>
      <c r="C54" s="783">
        <v>0</v>
      </c>
      <c r="D54" s="783">
        <v>0</v>
      </c>
      <c r="E54" s="784">
        <v>0</v>
      </c>
      <c r="F54" s="783">
        <v>0</v>
      </c>
      <c r="G54" s="737"/>
      <c r="H54" s="942"/>
      <c r="I54" s="942"/>
      <c r="J54" s="942"/>
    </row>
    <row r="55" spans="1:10" ht="15">
      <c r="B55" s="778" t="s">
        <v>598</v>
      </c>
      <c r="C55" s="783">
        <v>0</v>
      </c>
      <c r="D55" s="783">
        <v>0</v>
      </c>
      <c r="E55" s="784">
        <v>0</v>
      </c>
      <c r="F55" s="783">
        <v>0</v>
      </c>
      <c r="G55" s="737"/>
      <c r="H55" s="942"/>
      <c r="I55" s="942"/>
      <c r="J55" s="942"/>
    </row>
    <row r="56" spans="1:10" ht="15">
      <c r="B56" s="778" t="s">
        <v>598</v>
      </c>
      <c r="C56" s="783">
        <v>0</v>
      </c>
      <c r="D56" s="783">
        <v>0</v>
      </c>
      <c r="E56" s="784">
        <v>0</v>
      </c>
      <c r="F56" s="783">
        <v>0</v>
      </c>
      <c r="G56" s="737"/>
      <c r="H56" s="942"/>
      <c r="I56" s="942"/>
      <c r="J56" s="942"/>
    </row>
    <row r="57" spans="1:10" ht="15">
      <c r="B57" s="778" t="s">
        <v>598</v>
      </c>
      <c r="C57" s="783">
        <v>0</v>
      </c>
      <c r="D57" s="783">
        <v>0</v>
      </c>
      <c r="E57" s="784">
        <v>0</v>
      </c>
      <c r="F57" s="783">
        <v>0</v>
      </c>
      <c r="G57" s="737"/>
      <c r="H57" s="942"/>
      <c r="I57" s="942"/>
      <c r="J57" s="942"/>
    </row>
    <row r="58" spans="1:10" ht="15">
      <c r="B58" s="778" t="s">
        <v>598</v>
      </c>
      <c r="C58" s="783">
        <v>0</v>
      </c>
      <c r="D58" s="783">
        <v>0</v>
      </c>
      <c r="E58" s="784">
        <v>0</v>
      </c>
      <c r="F58" s="783">
        <v>0</v>
      </c>
      <c r="G58" s="737"/>
      <c r="H58" s="942"/>
      <c r="I58" s="942"/>
      <c r="J58" s="942"/>
    </row>
    <row r="59" spans="1:10" ht="15">
      <c r="B59" s="778" t="s">
        <v>598</v>
      </c>
      <c r="C59" s="783">
        <v>0</v>
      </c>
      <c r="D59" s="783">
        <v>0</v>
      </c>
      <c r="E59" s="784">
        <v>0</v>
      </c>
      <c r="F59" s="783">
        <v>0</v>
      </c>
      <c r="G59" s="737"/>
      <c r="H59" s="942"/>
      <c r="I59" s="942"/>
      <c r="J59" s="942"/>
    </row>
    <row r="60" spans="1:10" ht="15">
      <c r="B60" s="785" t="s">
        <v>203</v>
      </c>
      <c r="C60" s="784">
        <v>0</v>
      </c>
      <c r="D60" s="784">
        <v>0</v>
      </c>
      <c r="E60" s="784">
        <v>0</v>
      </c>
      <c r="F60" s="786"/>
      <c r="G60" s="737"/>
      <c r="H60" s="942"/>
      <c r="I60" s="942"/>
      <c r="J60" s="942"/>
    </row>
    <row r="61" spans="1:10" ht="15">
      <c r="A61" s="787"/>
      <c r="C61" s="788"/>
      <c r="E61" s="789"/>
    </row>
    <row r="62" spans="1:10">
      <c r="F62" s="790"/>
      <c r="G62" s="790"/>
      <c r="H62" s="790"/>
      <c r="I62" s="790"/>
    </row>
    <row r="63" spans="1:10">
      <c r="F63" s="790"/>
      <c r="G63" s="790"/>
      <c r="H63" s="790"/>
      <c r="I63" s="790"/>
    </row>
    <row r="64" spans="1:10">
      <c r="F64" s="790"/>
      <c r="G64" s="790"/>
      <c r="H64" s="790"/>
      <c r="I64" s="790"/>
    </row>
  </sheetData>
  <mergeCells count="8">
    <mergeCell ref="B51:B53"/>
    <mergeCell ref="C51:E51"/>
    <mergeCell ref="C52:F52"/>
    <mergeCell ref="B7:D7"/>
    <mergeCell ref="C30:E31"/>
    <mergeCell ref="C41:E42"/>
    <mergeCell ref="B41:B43"/>
    <mergeCell ref="B30:B32"/>
  </mergeCells>
  <pageMargins left="0.23622047244094491" right="0.23622047244094491" top="0.74803149606299213" bottom="0.74803149606299213" header="0.31496062992125984" footer="0.31496062992125984"/>
  <pageSetup paperSize="8" scale="78" orientation="landscape" r:id="rId1"/>
  <rowBreaks count="1" manualBreakCount="1">
    <brk id="47" max="16383" man="1"/>
  </rowBreaks>
  <colBreaks count="1" manualBreakCount="1">
    <brk id="8" max="1048575" man="1"/>
  </colBreaks>
  <customProperties>
    <customPr name="layoutContexts" r:id="rId2"/>
    <customPr name="SaveUndoMode" r:id="rId3"/>
  </customProperties>
  <drawing r:id="rId4"/>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T52"/>
  <sheetViews>
    <sheetView view="pageBreakPreview" zoomScale="86" zoomScaleNormal="100" zoomScaleSheetLayoutView="86" workbookViewId="0">
      <selection activeCell="D181" sqref="D181"/>
    </sheetView>
  </sheetViews>
  <sheetFormatPr defaultRowHeight="12.75"/>
  <cols>
    <col min="1" max="1" width="11" customWidth="1"/>
    <col min="2" max="2" width="18.85546875" customWidth="1"/>
    <col min="3" max="3" width="20.42578125" customWidth="1"/>
    <col min="4" max="7" width="7.5703125" customWidth="1"/>
    <col min="8" max="8" width="5.5703125" hidden="1" customWidth="1"/>
    <col min="9" max="9" width="13.85546875" customWidth="1"/>
    <col min="10" max="10" width="10.28515625" customWidth="1"/>
    <col min="20" max="20" width="10.85546875" customWidth="1"/>
  </cols>
  <sheetData>
    <row r="1" spans="2:20" ht="20.25">
      <c r="B1" s="83" t="str">
        <f>Cover!C22</f>
        <v>United Energy Distribution Pty Limited</v>
      </c>
    </row>
    <row r="2" spans="2:20" ht="20.25">
      <c r="B2" s="1116" t="s">
        <v>43</v>
      </c>
      <c r="C2" s="1116"/>
    </row>
    <row r="3" spans="2:20" ht="20.25">
      <c r="B3" s="85" t="str">
        <f>Cover!C26</f>
        <v>CY 2013</v>
      </c>
    </row>
    <row r="5" spans="2:20" ht="15.75">
      <c r="B5" s="592" t="s">
        <v>606</v>
      </c>
    </row>
    <row r="7" spans="2:20" ht="72" customHeight="1">
      <c r="B7" s="1059" t="s">
        <v>607</v>
      </c>
      <c r="C7" s="1059" t="s">
        <v>608</v>
      </c>
      <c r="D7" s="1219" t="s">
        <v>609</v>
      </c>
      <c r="E7" s="1220"/>
      <c r="F7" s="1220"/>
      <c r="G7" s="1220"/>
      <c r="H7" s="1220"/>
      <c r="I7" s="1221" t="s">
        <v>610</v>
      </c>
      <c r="J7" s="1222"/>
      <c r="K7" s="1221" t="s">
        <v>611</v>
      </c>
      <c r="L7" s="1223"/>
      <c r="M7" s="1224" t="s">
        <v>612</v>
      </c>
      <c r="N7" s="1225"/>
      <c r="O7" s="1226" t="s">
        <v>613</v>
      </c>
      <c r="P7" s="1234"/>
      <c r="Q7" s="1226" t="s">
        <v>614</v>
      </c>
      <c r="R7" s="1226"/>
      <c r="S7" s="1221" t="s">
        <v>615</v>
      </c>
      <c r="T7" s="1223"/>
    </row>
    <row r="8" spans="2:20">
      <c r="B8" s="791">
        <v>0</v>
      </c>
      <c r="C8" s="792">
        <v>0</v>
      </c>
      <c r="D8" s="1227" t="s">
        <v>616</v>
      </c>
      <c r="E8" s="1228"/>
      <c r="F8" s="1228"/>
      <c r="G8" s="1228"/>
      <c r="H8" s="1229"/>
      <c r="I8" s="1230">
        <v>0</v>
      </c>
      <c r="J8" s="1231"/>
      <c r="K8" s="1230">
        <v>0</v>
      </c>
      <c r="L8" s="1231"/>
      <c r="M8" s="1230">
        <v>0</v>
      </c>
      <c r="N8" s="1231"/>
      <c r="O8" s="1230">
        <v>0</v>
      </c>
      <c r="P8" s="1231"/>
      <c r="Q8" s="1230">
        <v>0</v>
      </c>
      <c r="R8" s="1231"/>
      <c r="S8" s="1232" t="s">
        <v>617</v>
      </c>
      <c r="T8" s="1233"/>
    </row>
    <row r="9" spans="2:20">
      <c r="B9" s="793"/>
      <c r="C9" s="793"/>
      <c r="D9" s="1242" t="s">
        <v>618</v>
      </c>
      <c r="E9" s="1243"/>
      <c r="F9" s="1243"/>
      <c r="G9" s="1243"/>
      <c r="H9" s="1244"/>
      <c r="I9" s="1245">
        <f>SUM(I8:J8)</f>
        <v>0</v>
      </c>
      <c r="J9" s="1246"/>
      <c r="K9" s="1245">
        <f>SUM(K8:L8)</f>
        <v>0</v>
      </c>
      <c r="L9" s="1246"/>
      <c r="M9" s="1245">
        <v>0</v>
      </c>
      <c r="N9" s="1246"/>
      <c r="O9" s="1245">
        <f>SUM(O8:P8)</f>
        <v>0</v>
      </c>
      <c r="P9" s="1246"/>
      <c r="Q9" s="1245">
        <f>SUM(Q8:R8)</f>
        <v>0</v>
      </c>
      <c r="R9" s="1246"/>
      <c r="S9" s="1237"/>
      <c r="T9" s="1238"/>
    </row>
    <row r="11" spans="2:20" ht="15.75">
      <c r="B11" s="592" t="s">
        <v>619</v>
      </c>
    </row>
    <row r="13" spans="2:20" ht="32.450000000000003" customHeight="1">
      <c r="B13" s="1059" t="s">
        <v>620</v>
      </c>
      <c r="C13" s="1226" t="s">
        <v>621</v>
      </c>
      <c r="D13" s="1239"/>
      <c r="E13" s="1239"/>
      <c r="F13" s="1226" t="s">
        <v>622</v>
      </c>
      <c r="G13" s="1239"/>
      <c r="H13" s="1239"/>
      <c r="I13" s="1239"/>
      <c r="J13" s="1226" t="s">
        <v>623</v>
      </c>
      <c r="K13" s="1239"/>
      <c r="L13" s="1239"/>
      <c r="Q13" s="1198"/>
      <c r="R13" s="1198"/>
    </row>
    <row r="14" spans="2:20" ht="18" customHeight="1">
      <c r="B14" s="754">
        <v>0</v>
      </c>
      <c r="C14" s="1240">
        <v>0</v>
      </c>
      <c r="D14" s="1240"/>
      <c r="E14" s="1240"/>
      <c r="F14" s="1240">
        <v>0</v>
      </c>
      <c r="G14" s="1240"/>
      <c r="H14" s="1240"/>
      <c r="I14" s="1240"/>
      <c r="J14" s="1240">
        <v>0</v>
      </c>
      <c r="K14" s="1241"/>
      <c r="L14" s="1241"/>
      <c r="Q14" s="1198"/>
      <c r="R14" s="1198"/>
    </row>
    <row r="16" spans="2:20" ht="15.75">
      <c r="B16" s="592" t="s">
        <v>624</v>
      </c>
    </row>
    <row r="18" spans="1:9">
      <c r="B18" s="1235" t="s">
        <v>625</v>
      </c>
      <c r="C18" s="1236"/>
      <c r="D18" s="794">
        <v>0</v>
      </c>
    </row>
    <row r="20" spans="1:9">
      <c r="B20" s="795" t="s">
        <v>626</v>
      </c>
      <c r="C20" s="796"/>
      <c r="D20" s="797"/>
      <c r="E20" s="798"/>
    </row>
    <row r="21" spans="1:9">
      <c r="A21" s="914"/>
      <c r="B21" s="914"/>
      <c r="C21" s="914"/>
      <c r="D21" s="914"/>
      <c r="E21" s="914"/>
      <c r="F21" s="914"/>
      <c r="G21" s="914"/>
      <c r="H21" s="914"/>
      <c r="I21" s="914"/>
    </row>
    <row r="52" spans="2:2">
      <c r="B52" s="92"/>
    </row>
  </sheetData>
  <mergeCells count="31">
    <mergeCell ref="B18:C18"/>
    <mergeCell ref="S9:T9"/>
    <mergeCell ref="C13:E13"/>
    <mergeCell ref="F13:I13"/>
    <mergeCell ref="J13:L13"/>
    <mergeCell ref="Q13:R13"/>
    <mergeCell ref="C14:E14"/>
    <mergeCell ref="F14:I14"/>
    <mergeCell ref="J14:L14"/>
    <mergeCell ref="Q14:R14"/>
    <mergeCell ref="D9:H9"/>
    <mergeCell ref="I9:J9"/>
    <mergeCell ref="K9:L9"/>
    <mergeCell ref="M9:N9"/>
    <mergeCell ref="O9:P9"/>
    <mergeCell ref="Q9:R9"/>
    <mergeCell ref="Q7:R7"/>
    <mergeCell ref="S7:T7"/>
    <mergeCell ref="D8:H8"/>
    <mergeCell ref="I8:J8"/>
    <mergeCell ref="K8:L8"/>
    <mergeCell ref="M8:N8"/>
    <mergeCell ref="O8:P8"/>
    <mergeCell ref="Q8:R8"/>
    <mergeCell ref="S8:T8"/>
    <mergeCell ref="O7:P7"/>
    <mergeCell ref="B2:C2"/>
    <mergeCell ref="D7:H7"/>
    <mergeCell ref="I7:J7"/>
    <mergeCell ref="K7:L7"/>
    <mergeCell ref="M7:N7"/>
  </mergeCells>
  <dataValidations count="1">
    <dataValidation type="list" allowBlank="1" showInputMessage="1" showErrorMessage="1" sqref="S8">
      <formula1>"Yes, No"</formula1>
    </dataValidation>
  </dataValidations>
  <pageMargins left="0.23622047244094491" right="0.23622047244094491" top="0.74803149606299213" bottom="0.74803149606299213" header="0.31496062992125984" footer="0.31496062992125984"/>
  <pageSetup paperSize="8" orientation="landscape" r:id="rId1"/>
  <customProperties>
    <customPr name="layoutContexts" r:id="rId2"/>
    <customPr name="SaveUndoMode" r:id="rId3"/>
  </customProperties>
  <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J56"/>
  <sheetViews>
    <sheetView view="pageBreakPreview" zoomScale="86" zoomScaleNormal="100" zoomScaleSheetLayoutView="86" workbookViewId="0">
      <selection activeCell="D181" sqref="D181"/>
    </sheetView>
  </sheetViews>
  <sheetFormatPr defaultRowHeight="12.75"/>
  <cols>
    <col min="1" max="1" width="12" customWidth="1"/>
    <col min="2" max="2" width="16.42578125" bestFit="1" customWidth="1"/>
    <col min="3" max="3" width="41.28515625" customWidth="1"/>
    <col min="4" max="6" width="19.85546875" customWidth="1"/>
    <col min="7" max="7" width="12.28515625" customWidth="1"/>
    <col min="8" max="10" width="19.85546875" customWidth="1"/>
    <col min="11" max="11" width="18.28515625" customWidth="1"/>
  </cols>
  <sheetData>
    <row r="1" spans="2:10" ht="20.25">
      <c r="B1" s="83" t="str">
        <f>Cover!C22</f>
        <v>United Energy Distribution Pty Limited</v>
      </c>
      <c r="C1" s="84"/>
      <c r="D1" s="84"/>
      <c r="E1" s="84"/>
      <c r="F1" s="84"/>
      <c r="G1" s="84"/>
      <c r="H1" s="84"/>
      <c r="I1" s="84"/>
      <c r="J1" s="84"/>
    </row>
    <row r="2" spans="2:10" ht="20.25">
      <c r="B2" s="686" t="s">
        <v>46</v>
      </c>
      <c r="C2" s="686"/>
    </row>
    <row r="3" spans="2:10" ht="20.25">
      <c r="B3" s="85" t="str">
        <f>Cover!C26</f>
        <v>CY 2013</v>
      </c>
    </row>
    <row r="4" spans="2:10" ht="20.25">
      <c r="B4" s="83"/>
    </row>
    <row r="5" spans="2:10" ht="15">
      <c r="B5" s="621" t="s">
        <v>627</v>
      </c>
      <c r="C5" s="622"/>
      <c r="D5" s="622"/>
      <c r="E5" s="622"/>
      <c r="F5" s="622"/>
      <c r="G5" s="623"/>
      <c r="H5" s="799"/>
      <c r="I5" s="799"/>
      <c r="J5" s="799"/>
    </row>
    <row r="6" spans="2:10" ht="32.25" customHeight="1">
      <c r="B6" s="1016" t="s">
        <v>628</v>
      </c>
      <c r="C6" s="800"/>
      <c r="D6" s="800"/>
      <c r="E6" s="800"/>
      <c r="F6" s="800"/>
      <c r="G6" s="801"/>
      <c r="H6" s="802"/>
      <c r="I6" s="802"/>
      <c r="J6" s="802"/>
    </row>
    <row r="7" spans="2:10" ht="15">
      <c r="B7" s="803"/>
      <c r="C7" s="804"/>
      <c r="D7" s="804"/>
      <c r="E7" s="804"/>
      <c r="F7" s="804"/>
      <c r="G7" s="805"/>
      <c r="H7" s="802"/>
      <c r="I7" s="802"/>
      <c r="J7" s="802"/>
    </row>
    <row r="8" spans="2:10" ht="15">
      <c r="B8" s="806"/>
      <c r="C8" s="1058"/>
      <c r="D8" s="1058"/>
      <c r="E8" s="1058"/>
      <c r="F8" s="1058"/>
      <c r="G8" s="807"/>
      <c r="H8" s="799"/>
      <c r="I8" s="799"/>
      <c r="J8" s="799"/>
    </row>
    <row r="9" spans="2:10" ht="20.25">
      <c r="B9" s="83"/>
    </row>
    <row r="10" spans="2:10" ht="15.75">
      <c r="B10" s="592" t="s">
        <v>883</v>
      </c>
    </row>
    <row r="11" spans="2:10" ht="15.75">
      <c r="B11" s="592" t="s">
        <v>884</v>
      </c>
      <c r="C11" s="87"/>
      <c r="D11" s="88"/>
      <c r="E11" s="88"/>
      <c r="F11" s="89"/>
      <c r="G11" s="90"/>
      <c r="H11" s="91"/>
      <c r="I11" s="92"/>
      <c r="J11" s="92"/>
    </row>
    <row r="12" spans="2:10" ht="57" customHeight="1">
      <c r="B12" s="93" t="s">
        <v>57</v>
      </c>
      <c r="C12" s="94" t="s">
        <v>629</v>
      </c>
      <c r="D12" s="95" t="s">
        <v>630</v>
      </c>
      <c r="E12" s="95" t="s">
        <v>631</v>
      </c>
      <c r="F12" s="96" t="s">
        <v>632</v>
      </c>
    </row>
    <row r="13" spans="2:10" ht="13.5" customHeight="1">
      <c r="B13" s="100"/>
      <c r="C13" s="690" t="s">
        <v>633</v>
      </c>
      <c r="D13" s="95" t="s">
        <v>73</v>
      </c>
      <c r="E13" s="95" t="s">
        <v>73</v>
      </c>
      <c r="F13" s="95" t="s">
        <v>73</v>
      </c>
    </row>
    <row r="14" spans="2:10" ht="13.5" customHeight="1">
      <c r="B14" s="100"/>
      <c r="C14" s="624" t="s">
        <v>362</v>
      </c>
      <c r="D14" s="109">
        <v>0</v>
      </c>
      <c r="E14" s="109">
        <v>0</v>
      </c>
      <c r="F14" s="109">
        <v>0</v>
      </c>
    </row>
    <row r="15" spans="2:10" ht="12.75" customHeight="1">
      <c r="B15" s="100"/>
      <c r="C15" s="690" t="s">
        <v>634</v>
      </c>
      <c r="D15" s="109">
        <v>0</v>
      </c>
      <c r="E15" s="109">
        <v>0</v>
      </c>
      <c r="F15" s="109">
        <v>0</v>
      </c>
    </row>
    <row r="16" spans="2:10" ht="12.75" customHeight="1">
      <c r="B16" s="100"/>
      <c r="C16" s="624" t="s">
        <v>362</v>
      </c>
      <c r="D16" s="109">
        <v>0</v>
      </c>
      <c r="E16" s="109">
        <v>0</v>
      </c>
      <c r="F16" s="109">
        <v>0</v>
      </c>
    </row>
    <row r="21" spans="5:5">
      <c r="E21" s="884"/>
    </row>
    <row r="56" spans="2:2">
      <c r="B56" s="92"/>
    </row>
  </sheetData>
  <pageMargins left="0.23622047244094491" right="0.23622047244094491" top="0.74803149606299213" bottom="0.74803149606299213" header="0.31496062992125984" footer="0.31496062992125984"/>
  <pageSetup paperSize="8" orientation="landscape" r:id="rId1"/>
  <colBreaks count="1" manualBreakCount="1">
    <brk id="7" max="22" man="1"/>
  </colBreaks>
  <customProperties>
    <customPr name="layoutContexts" r:id="rId2"/>
    <customPr name="SaveUndoMode" r:id="rId3"/>
  </customProperties>
  <drawing r:id="rId4"/>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S58"/>
  <sheetViews>
    <sheetView view="pageBreakPreview" topLeftCell="A4" zoomScale="86" zoomScaleNormal="100" zoomScaleSheetLayoutView="86" workbookViewId="0">
      <selection activeCell="K20" sqref="K20"/>
    </sheetView>
  </sheetViews>
  <sheetFormatPr defaultRowHeight="12.75"/>
  <cols>
    <col min="1" max="1" width="8.7109375" customWidth="1"/>
    <col min="2" max="12" width="14.42578125" customWidth="1"/>
    <col min="13" max="13" width="13.85546875" customWidth="1"/>
  </cols>
  <sheetData>
    <row r="1" spans="2:19" ht="20.25">
      <c r="B1" s="83" t="str">
        <f>Cover!C22</f>
        <v>United Energy Distribution Pty Limited</v>
      </c>
      <c r="C1" s="84"/>
      <c r="D1" s="84"/>
      <c r="E1" s="84"/>
      <c r="F1" s="84"/>
      <c r="G1" s="84"/>
      <c r="H1" s="84"/>
      <c r="I1" s="84"/>
      <c r="J1" s="84"/>
      <c r="K1" s="84"/>
      <c r="L1" s="84"/>
    </row>
    <row r="2" spans="2:19" ht="20.25">
      <c r="B2" s="947" t="s">
        <v>48</v>
      </c>
      <c r="C2" s="947"/>
      <c r="D2" s="948"/>
      <c r="E2" s="948"/>
      <c r="F2" s="948"/>
    </row>
    <row r="3" spans="2:19" ht="20.25">
      <c r="B3" s="85" t="str">
        <f>Cover!C26</f>
        <v>CY 2013</v>
      </c>
      <c r="F3" s="914"/>
      <c r="G3" s="914"/>
      <c r="H3" s="914"/>
      <c r="I3" s="914"/>
    </row>
    <row r="4" spans="2:19" ht="20.25">
      <c r="B4" s="83"/>
    </row>
    <row r="5" spans="2:19" ht="15.75">
      <c r="B5" s="808" t="s">
        <v>635</v>
      </c>
    </row>
    <row r="6" spans="2:19" ht="30" customHeight="1">
      <c r="B6" s="1247" t="s">
        <v>636</v>
      </c>
      <c r="C6" s="1248"/>
      <c r="D6" s="1248"/>
      <c r="E6" s="1248"/>
      <c r="F6" s="1248"/>
      <c r="G6" s="1248"/>
      <c r="H6" s="1248"/>
      <c r="I6" s="1248"/>
      <c r="J6" s="1248"/>
      <c r="K6" s="1248"/>
      <c r="L6" s="1248"/>
    </row>
    <row r="7" spans="2:19">
      <c r="B7" s="86"/>
      <c r="C7" s="87"/>
      <c r="D7" s="87"/>
      <c r="E7" s="87"/>
      <c r="F7" s="88"/>
      <c r="G7" s="88"/>
      <c r="H7" s="88"/>
      <c r="I7" s="88"/>
      <c r="J7" s="88"/>
      <c r="K7" s="89"/>
      <c r="L7" s="90"/>
    </row>
    <row r="8" spans="2:19" ht="191.25">
      <c r="B8" s="1073" t="s">
        <v>637</v>
      </c>
      <c r="C8" s="1074" t="s">
        <v>638</v>
      </c>
      <c r="D8" s="1253" t="s">
        <v>639</v>
      </c>
      <c r="E8" s="1254"/>
      <c r="F8" s="1255" t="s">
        <v>640</v>
      </c>
      <c r="G8" s="1256"/>
      <c r="H8" s="1255" t="s">
        <v>641</v>
      </c>
      <c r="I8" s="1256"/>
      <c r="J8" s="1072" t="s">
        <v>642</v>
      </c>
      <c r="K8" s="1072" t="s">
        <v>643</v>
      </c>
      <c r="L8" s="1072" t="s">
        <v>644</v>
      </c>
    </row>
    <row r="9" spans="2:19">
      <c r="B9" s="1026"/>
      <c r="C9" s="1026"/>
      <c r="D9" s="1017" t="s">
        <v>645</v>
      </c>
      <c r="E9" s="1017" t="s">
        <v>401</v>
      </c>
      <c r="F9" s="1017" t="s">
        <v>645</v>
      </c>
      <c r="G9" s="1017" t="s">
        <v>401</v>
      </c>
      <c r="H9" s="1017" t="s">
        <v>645</v>
      </c>
      <c r="I9" s="1017" t="s">
        <v>401</v>
      </c>
      <c r="J9" s="1026"/>
      <c r="K9" s="1026"/>
      <c r="L9" s="1026"/>
    </row>
    <row r="10" spans="2:19" ht="14.25" customHeight="1">
      <c r="B10" s="848"/>
      <c r="C10" s="849"/>
      <c r="D10" s="855"/>
      <c r="E10" s="855"/>
      <c r="F10" s="855"/>
      <c r="G10" s="863"/>
      <c r="H10" s="810"/>
      <c r="I10" s="714"/>
      <c r="J10" s="109"/>
      <c r="K10" s="109"/>
      <c r="L10" s="109"/>
      <c r="N10" s="118"/>
      <c r="O10" s="118"/>
      <c r="P10" s="118"/>
      <c r="Q10" s="118"/>
      <c r="R10" s="118"/>
      <c r="S10" s="118"/>
    </row>
    <row r="11" spans="2:19">
      <c r="B11" s="225"/>
      <c r="C11" s="836"/>
      <c r="D11" s="109"/>
      <c r="E11" s="109"/>
      <c r="F11" s="687"/>
      <c r="G11" s="863"/>
      <c r="H11" s="810"/>
      <c r="I11" s="714"/>
      <c r="J11" s="109"/>
      <c r="K11" s="109"/>
      <c r="L11" s="109"/>
      <c r="N11" s="118"/>
      <c r="O11" s="118"/>
      <c r="P11" s="118"/>
      <c r="Q11" s="118"/>
      <c r="R11" s="118"/>
      <c r="S11" s="118"/>
    </row>
    <row r="12" spans="2:19">
      <c r="B12" s="225"/>
      <c r="C12" s="836"/>
      <c r="D12" s="855"/>
      <c r="E12" s="109"/>
      <c r="F12" s="687"/>
      <c r="G12" s="863"/>
      <c r="H12" s="810"/>
      <c r="I12" s="714"/>
      <c r="J12" s="109"/>
      <c r="K12" s="109"/>
      <c r="L12" s="109"/>
      <c r="N12" s="118"/>
      <c r="O12" s="118"/>
      <c r="P12" s="118"/>
      <c r="Q12" s="118"/>
      <c r="R12" s="118"/>
      <c r="S12" s="118"/>
    </row>
    <row r="13" spans="2:19" s="873" customFormat="1">
      <c r="B13" s="848"/>
      <c r="C13" s="849"/>
      <c r="D13" s="855"/>
      <c r="E13" s="855"/>
      <c r="F13" s="687"/>
      <c r="G13" s="863"/>
      <c r="H13" s="810"/>
      <c r="I13" s="714"/>
      <c r="J13" s="855"/>
      <c r="K13" s="855"/>
      <c r="L13" s="855"/>
      <c r="N13" s="118"/>
      <c r="O13" s="118"/>
      <c r="P13" s="118"/>
      <c r="Q13" s="118"/>
      <c r="R13" s="118"/>
      <c r="S13" s="118"/>
    </row>
    <row r="14" spans="2:19">
      <c r="N14" s="118"/>
      <c r="O14" s="118"/>
      <c r="P14" s="118"/>
      <c r="Q14" s="118"/>
      <c r="R14" s="118"/>
      <c r="S14" s="118"/>
    </row>
    <row r="15" spans="2:19" ht="15.75">
      <c r="B15" s="592" t="s">
        <v>646</v>
      </c>
      <c r="N15" s="118"/>
      <c r="O15" s="118"/>
      <c r="P15" s="118"/>
      <c r="Q15" s="118"/>
      <c r="R15" s="118"/>
      <c r="S15" s="118"/>
    </row>
    <row r="16" spans="2:19" ht="12" customHeight="1">
      <c r="K16" s="812"/>
      <c r="L16" s="812"/>
      <c r="N16" s="118"/>
      <c r="O16" s="118"/>
      <c r="P16" s="118"/>
      <c r="Q16" s="118"/>
      <c r="R16" s="118"/>
      <c r="S16" s="118"/>
    </row>
    <row r="17" spans="2:19" ht="38.25">
      <c r="B17" s="1026" t="s">
        <v>637</v>
      </c>
      <c r="C17" s="918" t="s">
        <v>638</v>
      </c>
      <c r="D17" s="1257" t="s">
        <v>647</v>
      </c>
      <c r="E17" s="1258"/>
      <c r="F17" s="1258"/>
      <c r="G17" s="1259"/>
      <c r="H17" s="1017" t="s">
        <v>648</v>
      </c>
      <c r="J17" s="811"/>
      <c r="K17" s="812"/>
      <c r="L17" s="812"/>
      <c r="N17" s="118"/>
      <c r="O17" s="118"/>
      <c r="P17" s="118"/>
      <c r="Q17" s="118"/>
      <c r="R17" s="118"/>
      <c r="S17" s="118"/>
    </row>
    <row r="18" spans="2:19" ht="15">
      <c r="B18" s="1026"/>
      <c r="C18" s="1026"/>
      <c r="D18" s="1251" t="s">
        <v>649</v>
      </c>
      <c r="E18" s="1252"/>
      <c r="F18" s="1251" t="s">
        <v>650</v>
      </c>
      <c r="G18" s="1252"/>
      <c r="H18" s="1026"/>
      <c r="J18" s="811"/>
      <c r="K18" s="812"/>
      <c r="L18" s="846"/>
      <c r="N18" s="118"/>
      <c r="O18" s="118"/>
      <c r="P18" s="118"/>
      <c r="Q18" s="118"/>
      <c r="R18" s="118"/>
      <c r="S18" s="118"/>
    </row>
    <row r="19" spans="2:19" ht="15">
      <c r="B19" s="845"/>
      <c r="C19" s="845"/>
      <c r="D19" s="1249"/>
      <c r="E19" s="1250"/>
      <c r="F19" s="1249"/>
      <c r="G19" s="1250"/>
      <c r="H19" s="714"/>
      <c r="J19" s="811"/>
      <c r="K19" s="846"/>
      <c r="L19" s="812"/>
      <c r="N19" s="118"/>
      <c r="O19" s="118"/>
      <c r="P19" s="118"/>
      <c r="Q19" s="118"/>
      <c r="R19" s="118"/>
      <c r="S19" s="118"/>
    </row>
    <row r="20" spans="2:19" ht="15">
      <c r="B20" s="845"/>
      <c r="C20" s="845"/>
      <c r="D20" s="1249"/>
      <c r="E20" s="1250"/>
      <c r="F20" s="1249"/>
      <c r="G20" s="1250"/>
      <c r="H20" s="714"/>
      <c r="J20" s="811"/>
      <c r="K20" s="813"/>
      <c r="L20" s="812"/>
      <c r="N20" s="118"/>
      <c r="O20" s="118"/>
      <c r="P20" s="118"/>
      <c r="Q20" s="118"/>
      <c r="R20" s="118"/>
      <c r="S20" s="118"/>
    </row>
    <row r="21" spans="2:19" ht="15">
      <c r="B21" s="845"/>
      <c r="C21" s="845"/>
      <c r="D21" s="1249"/>
      <c r="E21" s="1250"/>
      <c r="F21" s="1249"/>
      <c r="G21" s="1250"/>
      <c r="H21" s="714"/>
      <c r="J21" s="812"/>
      <c r="K21" s="811"/>
      <c r="L21" s="811"/>
      <c r="N21" s="118"/>
      <c r="O21" s="118"/>
      <c r="P21" s="118"/>
      <c r="Q21" s="118"/>
      <c r="R21" s="118"/>
      <c r="S21" s="118"/>
    </row>
    <row r="22" spans="2:19">
      <c r="B22" s="845"/>
      <c r="C22" s="845"/>
      <c r="D22" s="1249"/>
      <c r="E22" s="1250"/>
      <c r="F22" s="1249"/>
      <c r="G22" s="1250"/>
      <c r="H22" s="714"/>
      <c r="N22" s="118"/>
      <c r="O22" s="118"/>
      <c r="P22" s="118"/>
      <c r="Q22" s="118"/>
      <c r="R22" s="118"/>
      <c r="S22" s="118"/>
    </row>
    <row r="23" spans="2:19">
      <c r="B23" s="845"/>
      <c r="C23" s="845"/>
      <c r="D23" s="1249"/>
      <c r="E23" s="1250"/>
      <c r="F23" s="1249"/>
      <c r="G23" s="1250"/>
      <c r="H23" s="714"/>
    </row>
    <row r="24" spans="2:19">
      <c r="B24" s="845"/>
      <c r="C24" s="845"/>
      <c r="D24" s="1249"/>
      <c r="E24" s="1250"/>
      <c r="F24" s="1249"/>
      <c r="G24" s="1250"/>
      <c r="H24" s="714"/>
    </row>
    <row r="26" spans="2:19">
      <c r="B26" s="1247" t="s">
        <v>651</v>
      </c>
      <c r="C26" s="1248"/>
      <c r="D26" s="1248"/>
      <c r="E26" s="1248"/>
      <c r="F26" s="1248"/>
      <c r="G26" s="1248"/>
      <c r="H26" s="1248"/>
      <c r="I26" s="1248"/>
      <c r="J26" s="1248"/>
      <c r="K26" s="1248"/>
    </row>
    <row r="27" spans="2:19">
      <c r="B27" s="1248"/>
      <c r="C27" s="1248"/>
      <c r="D27" s="1248"/>
      <c r="E27" s="1248"/>
      <c r="F27" s="1248"/>
      <c r="G27" s="1248"/>
      <c r="H27" s="1248"/>
      <c r="I27" s="1248"/>
      <c r="J27" s="1248"/>
      <c r="K27" s="1248"/>
    </row>
    <row r="58" spans="2:2">
      <c r="B58" s="92"/>
    </row>
  </sheetData>
  <mergeCells count="20">
    <mergeCell ref="B6:L6"/>
    <mergeCell ref="D22:E22"/>
    <mergeCell ref="F22:G22"/>
    <mergeCell ref="D23:E23"/>
    <mergeCell ref="F23:G23"/>
    <mergeCell ref="D8:E8"/>
    <mergeCell ref="F8:G8"/>
    <mergeCell ref="H8:I8"/>
    <mergeCell ref="D17:G17"/>
    <mergeCell ref="B26:K27"/>
    <mergeCell ref="D24:E24"/>
    <mergeCell ref="F24:G24"/>
    <mergeCell ref="D18:E18"/>
    <mergeCell ref="F18:G18"/>
    <mergeCell ref="D21:E21"/>
    <mergeCell ref="F21:G21"/>
    <mergeCell ref="D19:E19"/>
    <mergeCell ref="F19:G19"/>
    <mergeCell ref="D20:E20"/>
    <mergeCell ref="F20:G20"/>
  </mergeCells>
  <pageMargins left="0.23622047244094491" right="0.23622047244094491" top="0.74803149606299213" bottom="0.74803149606299213" header="0.31496062992125984" footer="0.31496062992125984"/>
  <pageSetup paperSize="8" orientation="landscape" r:id="rId1"/>
  <customProperties>
    <customPr name="layoutContexts" r:id="rId2"/>
    <customPr name="SaveUndoMode" r:id="rId3"/>
  </customProperties>
  <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AF94"/>
  <sheetViews>
    <sheetView showGridLines="0" tabSelected="1" view="pageBreakPreview" zoomScale="70" zoomScaleNormal="85" zoomScaleSheetLayoutView="70" workbookViewId="0">
      <selection activeCell="D181" sqref="D181"/>
    </sheetView>
  </sheetViews>
  <sheetFormatPr defaultRowHeight="12.75"/>
  <cols>
    <col min="1" max="1" width="12" customWidth="1"/>
    <col min="2" max="2" width="26.85546875" customWidth="1"/>
    <col min="3" max="3" width="34.7109375" customWidth="1"/>
    <col min="4" max="5" width="13.42578125" customWidth="1"/>
    <col min="6" max="6" width="18.140625" customWidth="1"/>
    <col min="7" max="15" width="13.42578125" customWidth="1"/>
  </cols>
  <sheetData>
    <row r="1" spans="2:32" ht="20.25">
      <c r="B1" s="83" t="str">
        <f>Cover!C22</f>
        <v>United Energy Distribution Pty Limited</v>
      </c>
      <c r="C1" s="83"/>
      <c r="D1" s="84"/>
      <c r="E1" s="84"/>
      <c r="F1" s="84"/>
      <c r="G1" s="84"/>
      <c r="H1" s="84"/>
      <c r="I1" s="84"/>
      <c r="J1" s="84"/>
      <c r="K1" s="84"/>
      <c r="L1" s="84"/>
      <c r="M1" s="84"/>
    </row>
    <row r="2" spans="2:32" ht="20.25">
      <c r="B2" s="1106" t="s">
        <v>31</v>
      </c>
      <c r="C2" s="1106"/>
      <c r="D2" s="1106"/>
    </row>
    <row r="3" spans="2:32" ht="20.25">
      <c r="B3" s="85" t="str">
        <f>Cover!C26</f>
        <v>CY 2013</v>
      </c>
      <c r="F3" s="118"/>
      <c r="G3" s="118"/>
    </row>
    <row r="4" spans="2:32" ht="20.25">
      <c r="B4" s="83"/>
      <c r="C4" s="83"/>
      <c r="D4" s="875"/>
      <c r="E4" s="891"/>
      <c r="F4" s="911"/>
    </row>
    <row r="5" spans="2:32">
      <c r="B5" s="86"/>
      <c r="C5" s="86"/>
      <c r="D5" s="912"/>
      <c r="E5" s="913"/>
      <c r="F5" s="913"/>
      <c r="G5" s="89"/>
      <c r="H5" s="89"/>
      <c r="I5" s="90"/>
      <c r="J5" s="90"/>
      <c r="K5" s="91"/>
      <c r="L5" s="92"/>
      <c r="M5" s="92"/>
    </row>
    <row r="6" spans="2:32" s="1036" customFormat="1" ht="51" customHeight="1">
      <c r="B6" s="1026" t="s">
        <v>57</v>
      </c>
      <c r="C6" s="688" t="s">
        <v>58</v>
      </c>
      <c r="D6" s="918" t="s">
        <v>59</v>
      </c>
      <c r="E6" s="918" t="s">
        <v>60</v>
      </c>
      <c r="F6" s="809" t="s">
        <v>61</v>
      </c>
      <c r="G6" s="809" t="s">
        <v>62</v>
      </c>
      <c r="H6" s="809" t="s">
        <v>63</v>
      </c>
      <c r="I6" s="1107" t="s">
        <v>64</v>
      </c>
      <c r="J6" s="1108"/>
      <c r="K6" s="1109" t="s">
        <v>65</v>
      </c>
      <c r="L6" s="1110"/>
      <c r="M6" s="809" t="s">
        <v>66</v>
      </c>
      <c r="N6" s="1015" t="s">
        <v>67</v>
      </c>
      <c r="O6" s="809" t="s">
        <v>68</v>
      </c>
    </row>
    <row r="7" spans="2:32" s="1036" customFormat="1" ht="33.75" customHeight="1">
      <c r="B7" s="1026"/>
      <c r="C7" s="688"/>
      <c r="D7" s="918"/>
      <c r="E7" s="918"/>
      <c r="F7" s="809"/>
      <c r="G7" s="809"/>
      <c r="H7" s="809"/>
      <c r="I7" s="809" t="s">
        <v>69</v>
      </c>
      <c r="J7" s="688" t="s">
        <v>70</v>
      </c>
      <c r="K7" s="920" t="s">
        <v>71</v>
      </c>
      <c r="L7" s="809" t="s">
        <v>72</v>
      </c>
      <c r="M7" s="809"/>
      <c r="N7" s="809"/>
      <c r="O7" s="809"/>
    </row>
    <row r="8" spans="2:32" s="1036" customFormat="1">
      <c r="B8" s="98"/>
      <c r="C8" s="1028"/>
      <c r="D8" s="921" t="s">
        <v>73</v>
      </c>
      <c r="E8" s="921" t="s">
        <v>73</v>
      </c>
      <c r="F8" s="921" t="s">
        <v>73</v>
      </c>
      <c r="G8" s="921" t="s">
        <v>73</v>
      </c>
      <c r="H8" s="921" t="s">
        <v>73</v>
      </c>
      <c r="I8" s="921" t="s">
        <v>73</v>
      </c>
      <c r="J8" s="921" t="s">
        <v>73</v>
      </c>
      <c r="K8" s="921" t="s">
        <v>73</v>
      </c>
      <c r="L8" s="921" t="s">
        <v>73</v>
      </c>
      <c r="M8" s="921" t="s">
        <v>73</v>
      </c>
      <c r="N8" s="921" t="s">
        <v>73</v>
      </c>
      <c r="O8" s="921" t="s">
        <v>73</v>
      </c>
    </row>
    <row r="9" spans="2:32">
      <c r="B9" s="100"/>
      <c r="C9" s="101" t="s">
        <v>74</v>
      </c>
      <c r="D9" s="871">
        <v>468434.09293999994</v>
      </c>
      <c r="E9" s="892">
        <v>125508.02951000002</v>
      </c>
      <c r="F9" s="102">
        <v>342926.06342999992</v>
      </c>
      <c r="G9" s="102">
        <v>342926.06342999992</v>
      </c>
      <c r="H9" s="102">
        <v>0</v>
      </c>
      <c r="I9" s="102">
        <v>0</v>
      </c>
      <c r="J9" s="102">
        <v>0</v>
      </c>
      <c r="K9" s="102">
        <v>0</v>
      </c>
      <c r="L9" s="102">
        <v>0</v>
      </c>
      <c r="M9" s="102">
        <v>0</v>
      </c>
      <c r="N9" s="102">
        <v>0</v>
      </c>
      <c r="O9" s="102">
        <v>323854.38359000004</v>
      </c>
      <c r="Q9" s="927"/>
      <c r="R9" s="927"/>
      <c r="S9" s="927"/>
      <c r="T9" s="927"/>
      <c r="U9" s="927"/>
      <c r="V9" s="927"/>
      <c r="W9" s="927"/>
      <c r="X9" s="927"/>
      <c r="Y9" s="927"/>
      <c r="Z9" s="927"/>
      <c r="AA9" s="927"/>
      <c r="AB9" s="927"/>
      <c r="AC9" s="927"/>
      <c r="AD9" s="927"/>
      <c r="AE9" s="927"/>
      <c r="AF9" s="927"/>
    </row>
    <row r="10" spans="2:32">
      <c r="B10" s="100"/>
      <c r="C10" s="103" t="s">
        <v>75</v>
      </c>
      <c r="D10" s="102">
        <v>0</v>
      </c>
      <c r="E10" s="892">
        <v>-106371.47416</v>
      </c>
      <c r="F10" s="102">
        <v>106371.47416</v>
      </c>
      <c r="G10" s="102">
        <v>106371.47416</v>
      </c>
      <c r="H10" s="102">
        <v>0</v>
      </c>
      <c r="I10" s="102">
        <v>0</v>
      </c>
      <c r="J10" s="102">
        <v>0</v>
      </c>
      <c r="K10" s="102">
        <v>0</v>
      </c>
      <c r="L10" s="102">
        <v>0</v>
      </c>
      <c r="M10" s="102">
        <v>0</v>
      </c>
      <c r="N10" s="102">
        <v>0</v>
      </c>
      <c r="O10" s="102">
        <v>106006.59714</v>
      </c>
      <c r="Q10" s="927"/>
      <c r="R10" s="927"/>
      <c r="S10" s="927"/>
      <c r="T10" s="927"/>
      <c r="U10" s="927"/>
      <c r="V10" s="927"/>
      <c r="W10" s="927"/>
      <c r="X10" s="927"/>
      <c r="Y10" s="927"/>
      <c r="Z10" s="927"/>
      <c r="AA10" s="927"/>
      <c r="AB10" s="927"/>
      <c r="AC10" s="927"/>
      <c r="AD10" s="927"/>
      <c r="AE10" s="927"/>
      <c r="AF10" s="927"/>
    </row>
    <row r="11" spans="2:32">
      <c r="B11" s="100"/>
      <c r="C11" s="103" t="s">
        <v>76</v>
      </c>
      <c r="D11" s="102">
        <v>0</v>
      </c>
      <c r="E11" s="892">
        <v>-19136.555350000002</v>
      </c>
      <c r="F11" s="102">
        <v>19136.555350000002</v>
      </c>
      <c r="G11" s="102">
        <v>19136.555350000002</v>
      </c>
      <c r="H11" s="102">
        <v>0</v>
      </c>
      <c r="I11" s="102">
        <v>0</v>
      </c>
      <c r="J11" s="102">
        <v>0</v>
      </c>
      <c r="K11" s="102">
        <v>0</v>
      </c>
      <c r="L11" s="102">
        <v>0</v>
      </c>
      <c r="M11" s="102">
        <v>0</v>
      </c>
      <c r="N11" s="102">
        <v>0</v>
      </c>
      <c r="O11" s="102">
        <v>17329.485519999998</v>
      </c>
      <c r="Q11" s="927"/>
      <c r="R11" s="927"/>
      <c r="S11" s="927"/>
      <c r="T11" s="927"/>
      <c r="U11" s="927"/>
      <c r="V11" s="927"/>
      <c r="W11" s="927"/>
      <c r="X11" s="927"/>
      <c r="Y11" s="927"/>
      <c r="Z11" s="927"/>
      <c r="AA11" s="927"/>
      <c r="AB11" s="927"/>
      <c r="AC11" s="927"/>
      <c r="AD11" s="927"/>
      <c r="AE11" s="927"/>
      <c r="AF11" s="927"/>
    </row>
    <row r="12" spans="2:32">
      <c r="B12" s="100"/>
      <c r="C12" s="101" t="s">
        <v>77</v>
      </c>
      <c r="D12" s="102">
        <v>0</v>
      </c>
      <c r="E12" s="892">
        <v>0</v>
      </c>
      <c r="F12" s="102">
        <v>0</v>
      </c>
      <c r="G12" s="102">
        <v>0</v>
      </c>
      <c r="H12" s="102">
        <v>0</v>
      </c>
      <c r="I12" s="102">
        <v>0</v>
      </c>
      <c r="J12" s="102">
        <v>0</v>
      </c>
      <c r="K12" s="102">
        <v>0</v>
      </c>
      <c r="L12" s="102">
        <v>0</v>
      </c>
      <c r="M12" s="102">
        <v>0</v>
      </c>
      <c r="N12" s="102">
        <v>0</v>
      </c>
      <c r="O12" s="102">
        <v>0</v>
      </c>
      <c r="Q12" s="927"/>
      <c r="R12" s="927"/>
      <c r="S12" s="927"/>
      <c r="T12" s="927"/>
      <c r="U12" s="927"/>
      <c r="V12" s="927"/>
      <c r="W12" s="927"/>
      <c r="X12" s="927"/>
      <c r="Y12" s="927"/>
      <c r="Z12" s="927"/>
      <c r="AA12" s="927"/>
      <c r="AB12" s="927"/>
      <c r="AC12" s="927"/>
      <c r="AD12" s="927"/>
      <c r="AE12" s="927"/>
      <c r="AF12" s="927"/>
    </row>
    <row r="13" spans="2:32">
      <c r="B13" s="100"/>
      <c r="C13" s="101" t="s">
        <v>78</v>
      </c>
      <c r="D13" s="102">
        <v>0</v>
      </c>
      <c r="E13" s="892">
        <v>0</v>
      </c>
      <c r="F13" s="102">
        <v>0</v>
      </c>
      <c r="G13" s="102">
        <v>0</v>
      </c>
      <c r="H13" s="102">
        <v>0</v>
      </c>
      <c r="I13" s="102">
        <v>0</v>
      </c>
      <c r="J13" s="102">
        <v>0</v>
      </c>
      <c r="K13" s="102">
        <v>0</v>
      </c>
      <c r="L13" s="102">
        <v>0</v>
      </c>
      <c r="M13" s="102">
        <v>0</v>
      </c>
      <c r="N13" s="102">
        <v>0</v>
      </c>
      <c r="O13" s="102">
        <v>0</v>
      </c>
      <c r="Q13" s="927"/>
      <c r="R13" s="927"/>
      <c r="S13" s="927"/>
      <c r="T13" s="927"/>
      <c r="U13" s="927"/>
      <c r="V13" s="927"/>
      <c r="W13" s="927"/>
      <c r="X13" s="927"/>
      <c r="Y13" s="927"/>
      <c r="Z13" s="927"/>
      <c r="AA13" s="927"/>
      <c r="AB13" s="927"/>
      <c r="AC13" s="927"/>
      <c r="AD13" s="927"/>
      <c r="AE13" s="927"/>
      <c r="AF13" s="927"/>
    </row>
    <row r="14" spans="2:32">
      <c r="B14" s="100"/>
      <c r="C14" s="101" t="s">
        <v>79</v>
      </c>
      <c r="D14" s="879">
        <v>135950.26485999997</v>
      </c>
      <c r="E14" s="102">
        <v>29163.014509999979</v>
      </c>
      <c r="F14" s="102">
        <v>106787.25034999999</v>
      </c>
      <c r="G14" s="102">
        <v>281.88293999999996</v>
      </c>
      <c r="H14" s="102">
        <v>82675.982099999994</v>
      </c>
      <c r="I14" s="102">
        <v>427.23920999999996</v>
      </c>
      <c r="J14" s="102">
        <v>6817.6974199999995</v>
      </c>
      <c r="K14" s="102">
        <v>8877.2820700000011</v>
      </c>
      <c r="L14" s="102">
        <v>1436.05</v>
      </c>
      <c r="M14" s="102">
        <v>0</v>
      </c>
      <c r="N14" s="102">
        <v>6271.1166100000009</v>
      </c>
      <c r="O14" s="102">
        <v>0</v>
      </c>
      <c r="Q14" s="927"/>
      <c r="R14" s="927"/>
      <c r="S14" s="927"/>
      <c r="T14" s="927"/>
      <c r="U14" s="927"/>
      <c r="V14" s="927"/>
      <c r="W14" s="927"/>
      <c r="X14" s="927"/>
      <c r="Y14" s="927"/>
      <c r="Z14" s="927"/>
      <c r="AA14" s="927"/>
      <c r="AB14" s="927"/>
      <c r="AC14" s="927"/>
      <c r="AD14" s="927"/>
      <c r="AE14" s="927"/>
      <c r="AF14" s="927"/>
    </row>
    <row r="15" spans="2:32">
      <c r="B15" s="104"/>
      <c r="C15" s="105"/>
      <c r="D15" s="106"/>
      <c r="E15" s="106"/>
      <c r="F15" s="106"/>
      <c r="G15" s="106"/>
      <c r="H15" s="106"/>
      <c r="I15" s="106"/>
      <c r="J15" s="106"/>
      <c r="K15" s="106"/>
      <c r="L15" s="106"/>
      <c r="M15" s="106"/>
      <c r="N15" s="106"/>
      <c r="O15" s="106"/>
      <c r="Q15" s="927"/>
      <c r="R15" s="927"/>
      <c r="S15" s="927"/>
      <c r="T15" s="927"/>
      <c r="U15" s="927"/>
      <c r="V15" s="927"/>
      <c r="W15" s="927"/>
      <c r="X15" s="927"/>
      <c r="Y15" s="927"/>
      <c r="Z15" s="927"/>
      <c r="AA15" s="927"/>
      <c r="AB15" s="927"/>
      <c r="AC15" s="927"/>
      <c r="AD15" s="927"/>
      <c r="AE15" s="927"/>
      <c r="AF15" s="927"/>
    </row>
    <row r="16" spans="2:32">
      <c r="B16" s="98"/>
      <c r="C16" s="107" t="s">
        <v>80</v>
      </c>
      <c r="D16" s="108">
        <v>604384.35779999988</v>
      </c>
      <c r="E16" s="108">
        <v>29163.014510000001</v>
      </c>
      <c r="F16" s="108">
        <v>575221.34328999987</v>
      </c>
      <c r="G16" s="108">
        <v>468715.97587999987</v>
      </c>
      <c r="H16" s="108">
        <v>82675.982099999994</v>
      </c>
      <c r="I16" s="108">
        <v>427.23920999999996</v>
      </c>
      <c r="J16" s="108">
        <v>6817.6974199999995</v>
      </c>
      <c r="K16" s="108">
        <v>8877.2820700000011</v>
      </c>
      <c r="L16" s="108">
        <v>1436.05</v>
      </c>
      <c r="M16" s="108">
        <v>0</v>
      </c>
      <c r="N16" s="108">
        <v>6271.1166100000009</v>
      </c>
      <c r="O16" s="108">
        <v>447190.46625000006</v>
      </c>
      <c r="Q16" s="927"/>
      <c r="R16" s="927"/>
      <c r="S16" s="927"/>
      <c r="T16" s="927"/>
      <c r="U16" s="927"/>
      <c r="V16" s="927"/>
      <c r="W16" s="927"/>
      <c r="X16" s="927"/>
      <c r="Y16" s="927"/>
      <c r="Z16" s="927"/>
      <c r="AA16" s="927"/>
      <c r="AB16" s="927"/>
      <c r="AC16" s="927"/>
      <c r="AD16" s="927"/>
      <c r="AE16" s="927"/>
      <c r="AF16" s="927"/>
    </row>
    <row r="17" spans="2:32">
      <c r="B17" s="104"/>
      <c r="C17" s="106"/>
      <c r="D17" s="106"/>
      <c r="E17" s="106"/>
      <c r="F17" s="106"/>
      <c r="G17" s="106"/>
      <c r="H17" s="106"/>
      <c r="I17" s="106"/>
      <c r="J17" s="106"/>
      <c r="K17" s="106"/>
      <c r="L17" s="106"/>
      <c r="M17" s="106"/>
      <c r="N17" s="106"/>
      <c r="O17" s="106"/>
      <c r="Q17" s="927"/>
      <c r="R17" s="927"/>
      <c r="S17" s="927"/>
      <c r="T17" s="927"/>
      <c r="U17" s="927"/>
      <c r="V17" s="927"/>
      <c r="W17" s="927"/>
      <c r="X17" s="927"/>
      <c r="Y17" s="927"/>
      <c r="Z17" s="927"/>
      <c r="AA17" s="927"/>
      <c r="AB17" s="927"/>
      <c r="AC17" s="927"/>
      <c r="AD17" s="927"/>
      <c r="AE17" s="927"/>
      <c r="AF17" s="927"/>
    </row>
    <row r="18" spans="2:32">
      <c r="B18" s="855"/>
      <c r="C18" s="103" t="s">
        <v>81</v>
      </c>
      <c r="D18" s="109">
        <v>106371.5</v>
      </c>
      <c r="E18" s="109">
        <v>2.6830000017071143E-2</v>
      </c>
      <c r="F18" s="855">
        <v>106371.47316999998</v>
      </c>
      <c r="G18" s="109">
        <v>106371.47316999998</v>
      </c>
      <c r="H18" s="109">
        <v>0</v>
      </c>
      <c r="I18" s="109">
        <v>0</v>
      </c>
      <c r="J18" s="109">
        <v>0</v>
      </c>
      <c r="K18" s="109">
        <v>0</v>
      </c>
      <c r="L18" s="109">
        <v>0</v>
      </c>
      <c r="M18" s="109">
        <v>0</v>
      </c>
      <c r="N18" s="109">
        <v>0</v>
      </c>
      <c r="O18" s="102">
        <v>106006.59780000003</v>
      </c>
      <c r="Q18" s="927"/>
      <c r="R18" s="927"/>
      <c r="S18" s="927"/>
      <c r="T18" s="927"/>
      <c r="U18" s="927"/>
      <c r="V18" s="927"/>
      <c r="W18" s="927"/>
      <c r="X18" s="927"/>
      <c r="Y18" s="927"/>
      <c r="Z18" s="927"/>
      <c r="AA18" s="927"/>
      <c r="AB18" s="927"/>
      <c r="AC18" s="927"/>
      <c r="AD18" s="927"/>
      <c r="AE18" s="927"/>
      <c r="AF18" s="927"/>
    </row>
    <row r="19" spans="2:32">
      <c r="B19" s="855"/>
      <c r="C19" s="103" t="s">
        <v>76</v>
      </c>
      <c r="D19" s="109">
        <v>19136.599999999999</v>
      </c>
      <c r="E19" s="855">
        <v>4.4649999996181577E-2</v>
      </c>
      <c r="F19" s="855">
        <v>19136.555350000002</v>
      </c>
      <c r="G19" s="109">
        <v>19136.555350000002</v>
      </c>
      <c r="H19" s="109">
        <v>0</v>
      </c>
      <c r="I19" s="109">
        <v>0</v>
      </c>
      <c r="J19" s="109">
        <v>0</v>
      </c>
      <c r="K19" s="109">
        <v>0</v>
      </c>
      <c r="L19" s="109">
        <v>0</v>
      </c>
      <c r="M19" s="109">
        <v>0</v>
      </c>
      <c r="N19" s="109">
        <v>0</v>
      </c>
      <c r="O19" s="102">
        <v>14229</v>
      </c>
      <c r="Q19" s="927"/>
      <c r="R19" s="927"/>
      <c r="S19" s="927"/>
      <c r="T19" s="927"/>
      <c r="U19" s="927"/>
      <c r="V19" s="927"/>
      <c r="W19" s="927"/>
      <c r="X19" s="927"/>
      <c r="Y19" s="927"/>
      <c r="Z19" s="927"/>
      <c r="AA19" s="927"/>
      <c r="AB19" s="927"/>
      <c r="AC19" s="927"/>
      <c r="AD19" s="927"/>
      <c r="AE19" s="927"/>
      <c r="AF19" s="927"/>
    </row>
    <row r="20" spans="2:32">
      <c r="B20" s="855"/>
      <c r="C20" s="110" t="s">
        <v>82</v>
      </c>
      <c r="D20" s="109">
        <v>0</v>
      </c>
      <c r="E20" s="855">
        <v>-53974.709563937504</v>
      </c>
      <c r="F20" s="855">
        <v>53974.709563937504</v>
      </c>
      <c r="G20" s="109">
        <v>48539.140373718285</v>
      </c>
      <c r="H20" s="109">
        <v>0</v>
      </c>
      <c r="I20" s="109">
        <v>106.9003516755966</v>
      </c>
      <c r="J20" s="109">
        <v>1705.8692993459276</v>
      </c>
      <c r="K20" s="109">
        <v>2134.431058252118</v>
      </c>
      <c r="L20" s="109">
        <v>1488.3684809455769</v>
      </c>
      <c r="M20" s="109">
        <v>0</v>
      </c>
      <c r="N20" s="109">
        <v>0</v>
      </c>
      <c r="O20" s="102">
        <v>55135.804756651298</v>
      </c>
      <c r="Q20" s="927"/>
      <c r="R20" s="927"/>
      <c r="S20" s="927"/>
      <c r="T20" s="927"/>
      <c r="U20" s="927"/>
      <c r="V20" s="927"/>
      <c r="W20" s="927"/>
      <c r="X20" s="927"/>
      <c r="Y20" s="927"/>
      <c r="Z20" s="927"/>
      <c r="AA20" s="927"/>
      <c r="AB20" s="927"/>
      <c r="AC20" s="927"/>
      <c r="AD20" s="927"/>
      <c r="AE20" s="927"/>
      <c r="AF20" s="927"/>
    </row>
    <row r="21" spans="2:32">
      <c r="B21" s="855"/>
      <c r="C21" s="101" t="s">
        <v>83</v>
      </c>
      <c r="D21" s="855">
        <v>158104</v>
      </c>
      <c r="E21" s="855">
        <v>58093.949940000006</v>
      </c>
      <c r="F21" s="855">
        <v>100010.05005999999</v>
      </c>
      <c r="G21" s="855">
        <v>67636.35069035778</v>
      </c>
      <c r="H21" s="855">
        <v>25888.522969999998</v>
      </c>
      <c r="I21" s="855">
        <v>51.271202285460589</v>
      </c>
      <c r="J21" s="855">
        <v>818.16353780328996</v>
      </c>
      <c r="K21" s="855">
        <v>5532.5049556891126</v>
      </c>
      <c r="L21" s="855">
        <v>83.236703864339688</v>
      </c>
      <c r="M21" s="855">
        <v>0</v>
      </c>
      <c r="N21" s="855">
        <v>0</v>
      </c>
      <c r="O21" s="102">
        <v>71384.078242378047</v>
      </c>
      <c r="Q21" s="927"/>
      <c r="R21" s="927"/>
      <c r="S21" s="927"/>
      <c r="T21" s="927"/>
      <c r="U21" s="927"/>
      <c r="V21" s="927"/>
      <c r="W21" s="927"/>
      <c r="X21" s="927"/>
      <c r="Y21" s="927"/>
      <c r="Z21" s="927"/>
      <c r="AA21" s="927"/>
      <c r="AB21" s="927"/>
      <c r="AC21" s="927"/>
      <c r="AD21" s="927"/>
      <c r="AE21" s="927"/>
      <c r="AF21" s="927"/>
    </row>
    <row r="22" spans="2:32">
      <c r="B22" s="878"/>
      <c r="C22" s="111" t="s">
        <v>84</v>
      </c>
      <c r="D22" s="109">
        <v>97315</v>
      </c>
      <c r="E22" s="855">
        <v>-55119.131958870013</v>
      </c>
      <c r="F22" s="855">
        <v>152434.13195887001</v>
      </c>
      <c r="G22" s="855">
        <v>105890.78</v>
      </c>
      <c r="H22" s="855">
        <v>45160</v>
      </c>
      <c r="I22" s="855">
        <v>0</v>
      </c>
      <c r="J22" s="855">
        <v>1383.3519588700101</v>
      </c>
      <c r="K22" s="855">
        <v>0</v>
      </c>
      <c r="L22" s="855">
        <v>0</v>
      </c>
      <c r="M22" s="855">
        <v>0</v>
      </c>
      <c r="N22" s="855">
        <v>0</v>
      </c>
      <c r="O22" s="102">
        <v>95022.503009199034</v>
      </c>
      <c r="Q22" s="927"/>
      <c r="R22" s="927"/>
      <c r="S22" s="927"/>
      <c r="T22" s="927"/>
      <c r="U22" s="927"/>
      <c r="V22" s="927"/>
      <c r="W22" s="927"/>
      <c r="X22" s="927"/>
      <c r="Y22" s="927"/>
      <c r="Z22" s="927"/>
      <c r="AA22" s="927"/>
      <c r="AB22" s="927"/>
      <c r="AC22" s="927"/>
      <c r="AD22" s="927"/>
      <c r="AE22" s="927"/>
      <c r="AF22" s="927"/>
    </row>
    <row r="23" spans="2:32">
      <c r="B23" s="855"/>
      <c r="C23" s="101" t="s">
        <v>85</v>
      </c>
      <c r="D23" s="109">
        <v>146900</v>
      </c>
      <c r="E23" s="855">
        <v>144664.50988999999</v>
      </c>
      <c r="F23" s="855">
        <v>2235.4901100000002</v>
      </c>
      <c r="G23" s="855">
        <v>2235.4901100000002</v>
      </c>
      <c r="H23" s="855">
        <v>0</v>
      </c>
      <c r="I23" s="855">
        <v>0</v>
      </c>
      <c r="J23" s="855">
        <v>0</v>
      </c>
      <c r="K23" s="855">
        <v>0</v>
      </c>
      <c r="L23" s="855">
        <v>0</v>
      </c>
      <c r="M23" s="109">
        <v>0</v>
      </c>
      <c r="N23" s="109">
        <v>0</v>
      </c>
      <c r="O23" s="102">
        <v>3804.2868699999999</v>
      </c>
      <c r="Q23" s="927"/>
      <c r="R23" s="927"/>
      <c r="S23" s="927"/>
      <c r="T23" s="927"/>
      <c r="U23" s="927"/>
      <c r="V23" s="927"/>
      <c r="W23" s="927"/>
      <c r="X23" s="927"/>
      <c r="Y23" s="927"/>
      <c r="Z23" s="927"/>
      <c r="AA23" s="927"/>
      <c r="AB23" s="927"/>
      <c r="AC23" s="927"/>
      <c r="AD23" s="927"/>
      <c r="AE23" s="927"/>
      <c r="AF23" s="927"/>
    </row>
    <row r="24" spans="2:32">
      <c r="B24" s="855"/>
      <c r="C24" s="101" t="s">
        <v>86</v>
      </c>
      <c r="D24" s="109">
        <v>4520</v>
      </c>
      <c r="E24" s="855">
        <v>0</v>
      </c>
      <c r="F24" s="855">
        <v>4520</v>
      </c>
      <c r="G24" s="109">
        <v>4520</v>
      </c>
      <c r="H24" s="109">
        <v>0</v>
      </c>
      <c r="I24" s="109">
        <v>0</v>
      </c>
      <c r="J24" s="109">
        <v>0</v>
      </c>
      <c r="K24" s="109">
        <v>0</v>
      </c>
      <c r="L24" s="109">
        <v>0</v>
      </c>
      <c r="M24" s="109">
        <v>0</v>
      </c>
      <c r="N24" s="109">
        <v>0</v>
      </c>
      <c r="O24" s="102">
        <v>2390</v>
      </c>
      <c r="Q24" s="927"/>
      <c r="R24" s="927"/>
      <c r="S24" s="927"/>
      <c r="T24" s="927"/>
      <c r="U24" s="927"/>
      <c r="V24" s="927"/>
      <c r="W24" s="927"/>
      <c r="X24" s="927"/>
      <c r="Y24" s="927"/>
      <c r="Z24" s="927"/>
      <c r="AA24" s="927"/>
      <c r="AB24" s="927"/>
      <c r="AC24" s="927"/>
      <c r="AD24" s="927"/>
      <c r="AE24" s="927"/>
      <c r="AF24" s="927"/>
    </row>
    <row r="25" spans="2:32">
      <c r="B25" s="878"/>
      <c r="C25" s="101" t="s">
        <v>775</v>
      </c>
      <c r="D25" s="109">
        <v>40942</v>
      </c>
      <c r="E25" s="855">
        <v>40942</v>
      </c>
      <c r="F25" s="855">
        <v>0</v>
      </c>
      <c r="G25" s="109">
        <v>0</v>
      </c>
      <c r="H25" s="109">
        <v>0</v>
      </c>
      <c r="I25" s="109">
        <v>0</v>
      </c>
      <c r="J25" s="109">
        <v>0</v>
      </c>
      <c r="K25" s="109">
        <v>0</v>
      </c>
      <c r="L25" s="109">
        <v>0</v>
      </c>
      <c r="M25" s="109">
        <v>0</v>
      </c>
      <c r="N25" s="109">
        <v>0</v>
      </c>
      <c r="O25" s="102">
        <v>0</v>
      </c>
      <c r="Q25" s="927"/>
      <c r="R25" s="927"/>
      <c r="S25" s="927"/>
      <c r="T25" s="927"/>
      <c r="U25" s="927"/>
      <c r="V25" s="927"/>
      <c r="W25" s="927"/>
      <c r="X25" s="927"/>
      <c r="Y25" s="927"/>
      <c r="Z25" s="927"/>
      <c r="AA25" s="927"/>
      <c r="AB25" s="927"/>
      <c r="AC25" s="927"/>
      <c r="AD25" s="927"/>
      <c r="AE25" s="927"/>
      <c r="AF25" s="927"/>
    </row>
    <row r="26" spans="2:32">
      <c r="B26" s="100"/>
      <c r="C26" s="111" t="s">
        <v>87</v>
      </c>
      <c r="D26" s="109">
        <v>0</v>
      </c>
      <c r="E26" s="855">
        <v>0</v>
      </c>
      <c r="F26" s="855">
        <v>0</v>
      </c>
      <c r="G26" s="109">
        <v>0</v>
      </c>
      <c r="H26" s="109">
        <v>0</v>
      </c>
      <c r="I26" s="109">
        <v>0</v>
      </c>
      <c r="J26" s="109">
        <v>0</v>
      </c>
      <c r="K26" s="109">
        <v>0</v>
      </c>
      <c r="L26" s="109">
        <v>0</v>
      </c>
      <c r="M26" s="109">
        <v>0</v>
      </c>
      <c r="N26" s="109">
        <v>0</v>
      </c>
      <c r="O26" s="102">
        <v>0</v>
      </c>
      <c r="Q26" s="927"/>
      <c r="R26" s="927"/>
      <c r="S26" s="927"/>
      <c r="T26" s="927"/>
      <c r="U26" s="927"/>
      <c r="V26" s="927"/>
      <c r="W26" s="927"/>
      <c r="X26" s="927"/>
      <c r="Y26" s="927"/>
      <c r="Z26" s="927"/>
      <c r="AA26" s="927"/>
      <c r="AB26" s="927"/>
      <c r="AC26" s="927"/>
      <c r="AD26" s="927"/>
      <c r="AE26" s="927"/>
      <c r="AF26" s="927"/>
    </row>
    <row r="27" spans="2:32">
      <c r="B27" s="104"/>
      <c r="C27" s="105"/>
      <c r="D27" s="106"/>
      <c r="E27" s="106"/>
      <c r="F27" s="106"/>
      <c r="G27" s="106"/>
      <c r="H27" s="106"/>
      <c r="I27" s="106"/>
      <c r="J27" s="106"/>
      <c r="K27" s="106"/>
      <c r="L27" s="106"/>
      <c r="M27" s="106"/>
      <c r="N27" s="106"/>
      <c r="O27" s="106"/>
      <c r="Q27" s="927"/>
      <c r="R27" s="927"/>
      <c r="S27" s="927"/>
      <c r="T27" s="927"/>
      <c r="U27" s="927"/>
      <c r="V27" s="927"/>
      <c r="W27" s="927"/>
      <c r="X27" s="927"/>
      <c r="Y27" s="927"/>
      <c r="Z27" s="927"/>
      <c r="AA27" s="927"/>
      <c r="AB27" s="927"/>
      <c r="AC27" s="927"/>
      <c r="AD27" s="927"/>
      <c r="AE27" s="927"/>
      <c r="AF27" s="927"/>
    </row>
    <row r="28" spans="2:32">
      <c r="B28" s="100"/>
      <c r="C28" s="107" t="s">
        <v>88</v>
      </c>
      <c r="D28" s="112">
        <v>31095.257799999905</v>
      </c>
      <c r="E28" s="112">
        <v>-105443.67527719249</v>
      </c>
      <c r="F28" s="112">
        <v>136538.9330771924</v>
      </c>
      <c r="G28" s="112">
        <v>114386.18618592381</v>
      </c>
      <c r="H28" s="112">
        <v>11627.459130000003</v>
      </c>
      <c r="I28" s="112">
        <v>269.0676560389428</v>
      </c>
      <c r="J28" s="112">
        <v>2910.3126239807716</v>
      </c>
      <c r="K28" s="112">
        <v>1210.34605605877</v>
      </c>
      <c r="L28" s="112">
        <v>-135.55518480991668</v>
      </c>
      <c r="M28" s="112">
        <v>0</v>
      </c>
      <c r="N28" s="112">
        <v>6271.1166100000009</v>
      </c>
      <c r="O28" s="112">
        <v>99218.195571771648</v>
      </c>
      <c r="Q28" s="927"/>
      <c r="R28" s="927"/>
      <c r="S28" s="927"/>
      <c r="T28" s="927"/>
      <c r="U28" s="927"/>
      <c r="V28" s="927"/>
      <c r="W28" s="927"/>
      <c r="X28" s="927"/>
      <c r="Y28" s="927"/>
      <c r="Z28" s="927"/>
      <c r="AA28" s="927"/>
      <c r="AB28" s="927"/>
      <c r="AC28" s="927"/>
      <c r="AD28" s="927"/>
      <c r="AE28" s="927"/>
      <c r="AF28" s="927"/>
    </row>
    <row r="29" spans="2:32">
      <c r="B29" s="104"/>
      <c r="C29" s="101"/>
      <c r="D29" s="106"/>
      <c r="E29" s="106"/>
      <c r="F29" s="106"/>
      <c r="G29" s="106"/>
      <c r="H29" s="106"/>
      <c r="I29" s="106"/>
      <c r="J29" s="106"/>
      <c r="K29" s="106"/>
      <c r="L29" s="106"/>
      <c r="M29" s="106"/>
      <c r="N29" s="106"/>
      <c r="O29" s="106"/>
      <c r="Q29" s="927"/>
      <c r="R29" s="927"/>
      <c r="S29" s="927"/>
      <c r="T29" s="927"/>
      <c r="U29" s="927"/>
      <c r="V29" s="927"/>
      <c r="W29" s="927"/>
      <c r="X29" s="927"/>
      <c r="Y29" s="927"/>
      <c r="Z29" s="927"/>
      <c r="AA29" s="927"/>
      <c r="AB29" s="927"/>
      <c r="AC29" s="927"/>
      <c r="AD29" s="927"/>
      <c r="AE29" s="927"/>
      <c r="AF29" s="927"/>
    </row>
    <row r="30" spans="2:32">
      <c r="B30" s="100"/>
      <c r="C30" s="113" t="s">
        <v>89</v>
      </c>
      <c r="D30" s="109">
        <v>7722</v>
      </c>
      <c r="E30" s="855">
        <v>7722</v>
      </c>
      <c r="F30" s="109">
        <v>0</v>
      </c>
      <c r="G30" s="109">
        <v>0</v>
      </c>
      <c r="H30" s="109">
        <v>0</v>
      </c>
      <c r="I30" s="109">
        <v>0</v>
      </c>
      <c r="J30" s="109">
        <v>0</v>
      </c>
      <c r="K30" s="109">
        <v>0</v>
      </c>
      <c r="L30" s="109">
        <v>0</v>
      </c>
      <c r="M30" s="109">
        <v>0</v>
      </c>
      <c r="N30" s="109">
        <v>0</v>
      </c>
      <c r="O30" s="102">
        <v>0</v>
      </c>
      <c r="Q30" s="927"/>
      <c r="R30" s="927"/>
      <c r="S30" s="927"/>
      <c r="T30" s="927"/>
      <c r="U30" s="927"/>
      <c r="V30" s="927"/>
      <c r="W30" s="927"/>
      <c r="X30" s="927"/>
      <c r="Y30" s="927"/>
      <c r="Z30" s="927"/>
      <c r="AA30" s="927"/>
      <c r="AB30" s="927"/>
      <c r="AC30" s="927"/>
      <c r="AD30" s="927"/>
      <c r="AE30" s="927"/>
      <c r="AF30" s="927"/>
    </row>
    <row r="31" spans="2:32">
      <c r="B31" s="114"/>
      <c r="C31" s="99"/>
      <c r="D31" s="115"/>
      <c r="E31" s="115"/>
      <c r="F31" s="115"/>
      <c r="G31" s="115"/>
      <c r="H31" s="115"/>
      <c r="I31" s="115"/>
      <c r="J31" s="115"/>
      <c r="K31" s="115"/>
      <c r="L31" s="115"/>
      <c r="M31" s="115"/>
      <c r="N31" s="115"/>
      <c r="O31" s="115"/>
      <c r="Q31" s="927"/>
      <c r="R31" s="927"/>
      <c r="S31" s="927"/>
      <c r="T31" s="927"/>
      <c r="U31" s="927"/>
      <c r="V31" s="927"/>
      <c r="W31" s="927"/>
      <c r="X31" s="927"/>
      <c r="Y31" s="927"/>
      <c r="Z31" s="927"/>
      <c r="AA31" s="927"/>
      <c r="AB31" s="927"/>
      <c r="AC31" s="927"/>
      <c r="AD31" s="927"/>
      <c r="AE31" s="927"/>
      <c r="AF31" s="927"/>
    </row>
    <row r="32" spans="2:32">
      <c r="B32" s="100"/>
      <c r="C32" s="107" t="s">
        <v>90</v>
      </c>
      <c r="D32" s="108">
        <v>23373.257799999905</v>
      </c>
      <c r="E32" s="108">
        <v>-113165.67527719249</v>
      </c>
      <c r="F32" s="108">
        <v>136538.9330771924</v>
      </c>
      <c r="G32" s="108">
        <v>114386.18618592381</v>
      </c>
      <c r="H32" s="108">
        <v>11627.459130000003</v>
      </c>
      <c r="I32" s="108">
        <v>269.0676560389428</v>
      </c>
      <c r="J32" s="108">
        <v>2910.3126239807716</v>
      </c>
      <c r="K32" s="108">
        <v>1210.34605605877</v>
      </c>
      <c r="L32" s="108">
        <v>-135.55518480991668</v>
      </c>
      <c r="M32" s="108">
        <v>0</v>
      </c>
      <c r="N32" s="108">
        <v>6271.1166100000009</v>
      </c>
      <c r="O32" s="108">
        <v>99218.195571771648</v>
      </c>
      <c r="Q32" s="927"/>
      <c r="R32" s="927"/>
      <c r="S32" s="927"/>
      <c r="T32" s="927"/>
      <c r="U32" s="927"/>
      <c r="V32" s="927"/>
      <c r="W32" s="927"/>
      <c r="X32" s="927"/>
      <c r="Y32" s="927"/>
      <c r="Z32" s="927"/>
      <c r="AA32" s="927"/>
      <c r="AB32" s="927"/>
      <c r="AC32" s="927"/>
      <c r="AD32" s="927"/>
      <c r="AE32" s="927"/>
      <c r="AF32" s="927"/>
    </row>
    <row r="33" spans="2:32">
      <c r="B33" s="116"/>
      <c r="C33" s="116"/>
      <c r="D33" s="117"/>
      <c r="E33" s="117"/>
      <c r="F33" s="117"/>
      <c r="G33" s="117"/>
      <c r="H33" s="117"/>
      <c r="I33" s="117"/>
      <c r="J33" s="117"/>
      <c r="K33" s="117"/>
      <c r="L33" s="117"/>
      <c r="M33" s="117"/>
      <c r="N33" s="117"/>
      <c r="O33" s="117"/>
      <c r="Q33" s="927"/>
      <c r="R33" s="927"/>
      <c r="S33" s="927"/>
      <c r="T33" s="927"/>
      <c r="U33" s="927"/>
      <c r="V33" s="927"/>
      <c r="W33" s="927"/>
      <c r="X33" s="927"/>
      <c r="Y33" s="927"/>
      <c r="Z33" s="927"/>
      <c r="AA33" s="927"/>
      <c r="AB33" s="927"/>
      <c r="AC33" s="927"/>
      <c r="AD33" s="927"/>
      <c r="AE33" s="927"/>
      <c r="AF33" s="927"/>
    </row>
    <row r="34" spans="2:32">
      <c r="Q34" s="927"/>
      <c r="R34" s="927"/>
      <c r="S34" s="927"/>
      <c r="T34" s="927"/>
      <c r="U34" s="927"/>
      <c r="V34" s="927"/>
      <c r="W34" s="927"/>
      <c r="X34" s="927"/>
      <c r="Y34" s="927"/>
      <c r="Z34" s="927"/>
      <c r="AA34" s="927"/>
      <c r="AB34" s="927"/>
      <c r="AC34" s="927"/>
      <c r="AD34" s="927"/>
      <c r="AE34" s="927"/>
      <c r="AF34" s="927"/>
    </row>
    <row r="35" spans="2:32">
      <c r="B35" t="s">
        <v>91</v>
      </c>
      <c r="Q35" s="927"/>
      <c r="R35" s="927"/>
      <c r="S35" s="927"/>
      <c r="T35" s="927"/>
      <c r="U35" s="927"/>
      <c r="V35" s="927"/>
      <c r="W35" s="927"/>
      <c r="X35" s="927"/>
      <c r="Y35" s="927"/>
      <c r="Z35" s="927"/>
      <c r="AA35" s="927"/>
      <c r="AB35" s="927"/>
      <c r="AC35" s="927"/>
      <c r="AD35" s="927"/>
      <c r="AE35" s="927"/>
      <c r="AF35" s="927"/>
    </row>
    <row r="36" spans="2:32">
      <c r="B36" s="92" t="s">
        <v>92</v>
      </c>
      <c r="I36" s="92"/>
      <c r="Q36" s="927"/>
      <c r="R36" s="927"/>
      <c r="S36" s="927"/>
      <c r="T36" s="927"/>
      <c r="U36" s="927"/>
      <c r="V36" s="927"/>
      <c r="W36" s="927"/>
      <c r="X36" s="927"/>
      <c r="Y36" s="927"/>
      <c r="Z36" s="927"/>
      <c r="AA36" s="927"/>
      <c r="AB36" s="927"/>
      <c r="AC36" s="927"/>
      <c r="AD36" s="927"/>
      <c r="AE36" s="927"/>
      <c r="AF36" s="927"/>
    </row>
    <row r="37" spans="2:32">
      <c r="B37" s="92" t="s">
        <v>93</v>
      </c>
      <c r="Q37" s="927"/>
      <c r="R37" s="927"/>
      <c r="S37" s="927"/>
      <c r="T37" s="927"/>
      <c r="U37" s="927"/>
      <c r="V37" s="927"/>
      <c r="W37" s="927"/>
      <c r="X37" s="927"/>
      <c r="Y37" s="927"/>
      <c r="Z37" s="927"/>
      <c r="AA37" s="927"/>
      <c r="AB37" s="927"/>
      <c r="AC37" s="927"/>
      <c r="AD37" s="927"/>
      <c r="AE37" s="927"/>
      <c r="AF37" s="927"/>
    </row>
    <row r="38" spans="2:32">
      <c r="B38" t="s">
        <v>94</v>
      </c>
      <c r="Q38" s="927"/>
      <c r="R38" s="927"/>
      <c r="S38" s="927"/>
      <c r="T38" s="927"/>
      <c r="U38" s="927"/>
      <c r="V38" s="927"/>
      <c r="W38" s="927"/>
      <c r="X38" s="927"/>
      <c r="Y38" s="927"/>
      <c r="Z38" s="927"/>
      <c r="AA38" s="927"/>
      <c r="AB38" s="927"/>
      <c r="AC38" s="927"/>
      <c r="AD38" s="927"/>
      <c r="AE38" s="927"/>
      <c r="AF38" s="927"/>
    </row>
    <row r="39" spans="2:32">
      <c r="B39" s="875" t="s">
        <v>95</v>
      </c>
    </row>
    <row r="40" spans="2:32">
      <c r="B40" t="s">
        <v>96</v>
      </c>
    </row>
    <row r="41" spans="2:32">
      <c r="B41" t="s">
        <v>97</v>
      </c>
    </row>
    <row r="42" spans="2:32">
      <c r="B42" t="s">
        <v>98</v>
      </c>
    </row>
    <row r="43" spans="2:32">
      <c r="B43" s="92" t="s">
        <v>99</v>
      </c>
      <c r="J43" s="118"/>
      <c r="K43" s="118"/>
      <c r="L43" s="118"/>
      <c r="M43" s="118"/>
      <c r="N43" s="118"/>
    </row>
    <row r="46" spans="2:32">
      <c r="D46" s="927"/>
      <c r="E46" s="927"/>
      <c r="F46" s="927"/>
      <c r="G46" s="927"/>
      <c r="H46" s="927"/>
      <c r="I46" s="927"/>
      <c r="J46" s="927"/>
      <c r="K46" s="927"/>
      <c r="L46" s="927"/>
      <c r="M46" s="927"/>
      <c r="N46" s="927"/>
      <c r="O46" s="927"/>
      <c r="P46" s="927"/>
      <c r="Q46" s="927"/>
      <c r="R46" s="927"/>
      <c r="S46" s="927"/>
      <c r="T46" s="927"/>
      <c r="U46" s="927"/>
      <c r="V46" s="927"/>
      <c r="W46" s="927"/>
      <c r="X46" s="927"/>
    </row>
    <row r="47" spans="2:32">
      <c r="D47" s="927"/>
      <c r="E47" s="927"/>
      <c r="F47" s="927"/>
      <c r="G47" s="927"/>
      <c r="H47" s="927"/>
      <c r="I47" s="927"/>
      <c r="J47" s="927"/>
      <c r="K47" s="927"/>
      <c r="L47" s="927"/>
      <c r="M47" s="927"/>
      <c r="N47" s="927"/>
      <c r="O47" s="927"/>
      <c r="P47" s="927"/>
      <c r="Q47" s="927"/>
      <c r="R47" s="927"/>
      <c r="S47" s="927"/>
      <c r="T47" s="927"/>
      <c r="U47" s="927"/>
      <c r="V47" s="927"/>
      <c r="W47" s="927"/>
      <c r="X47" s="927"/>
    </row>
    <row r="48" spans="2:32">
      <c r="D48" s="927"/>
      <c r="E48" s="927"/>
      <c r="F48" s="927"/>
      <c r="G48" s="927"/>
      <c r="H48" s="927"/>
      <c r="I48" s="927"/>
      <c r="J48" s="927"/>
      <c r="K48" s="927"/>
      <c r="L48" s="927"/>
      <c r="M48" s="927"/>
      <c r="N48" s="927"/>
      <c r="O48" s="927"/>
      <c r="P48" s="927"/>
      <c r="Q48" s="927"/>
      <c r="R48" s="927"/>
      <c r="S48" s="927"/>
      <c r="T48" s="927"/>
      <c r="U48" s="927"/>
      <c r="V48" s="927"/>
      <c r="W48" s="927"/>
      <c r="X48" s="927"/>
    </row>
    <row r="49" spans="4:24">
      <c r="D49" s="927"/>
      <c r="E49" s="927"/>
      <c r="F49" s="927"/>
      <c r="G49" s="927"/>
      <c r="H49" s="927"/>
      <c r="I49" s="927"/>
      <c r="J49" s="927"/>
      <c r="K49" s="927"/>
      <c r="L49" s="927"/>
      <c r="M49" s="927"/>
      <c r="N49" s="927"/>
      <c r="O49" s="927"/>
      <c r="P49" s="927"/>
      <c r="Q49" s="927"/>
      <c r="R49" s="927"/>
      <c r="S49" s="927"/>
      <c r="T49" s="927"/>
      <c r="U49" s="927"/>
      <c r="V49" s="927"/>
      <c r="W49" s="927"/>
      <c r="X49" s="927"/>
    </row>
    <row r="50" spans="4:24">
      <c r="D50" s="927"/>
      <c r="E50" s="927"/>
      <c r="F50" s="927"/>
      <c r="G50" s="927"/>
      <c r="H50" s="927"/>
      <c r="I50" s="927"/>
      <c r="J50" s="927"/>
      <c r="K50" s="927"/>
      <c r="L50" s="927"/>
      <c r="M50" s="927"/>
      <c r="N50" s="927"/>
      <c r="O50" s="927"/>
      <c r="P50" s="927"/>
      <c r="Q50" s="927"/>
      <c r="R50" s="927"/>
      <c r="S50" s="927"/>
      <c r="T50" s="927"/>
      <c r="U50" s="927"/>
      <c r="V50" s="927"/>
      <c r="W50" s="927"/>
      <c r="X50" s="927"/>
    </row>
    <row r="51" spans="4:24">
      <c r="D51" s="927"/>
      <c r="E51" s="927"/>
      <c r="F51" s="927"/>
      <c r="G51" s="927"/>
      <c r="H51" s="927"/>
      <c r="I51" s="927"/>
      <c r="J51" s="927"/>
      <c r="K51" s="927"/>
      <c r="L51" s="927"/>
      <c r="M51" s="927"/>
      <c r="N51" s="927"/>
      <c r="O51" s="927"/>
      <c r="P51" s="927"/>
      <c r="Q51" s="927"/>
      <c r="R51" s="927"/>
      <c r="S51" s="927"/>
      <c r="T51" s="927"/>
      <c r="U51" s="927"/>
      <c r="V51" s="927"/>
      <c r="W51" s="927"/>
      <c r="X51" s="927"/>
    </row>
    <row r="52" spans="4:24">
      <c r="D52" s="927"/>
      <c r="E52" s="927"/>
      <c r="F52" s="927"/>
      <c r="G52" s="927"/>
      <c r="H52" s="927"/>
      <c r="I52" s="927"/>
      <c r="J52" s="927"/>
      <c r="K52" s="927"/>
      <c r="L52" s="927"/>
      <c r="M52" s="927"/>
      <c r="N52" s="927"/>
      <c r="O52" s="927"/>
      <c r="P52" s="927"/>
      <c r="Q52" s="927"/>
      <c r="R52" s="927"/>
      <c r="S52" s="927"/>
      <c r="T52" s="927"/>
      <c r="U52" s="927"/>
      <c r="V52" s="927"/>
      <c r="W52" s="927"/>
      <c r="X52" s="927"/>
    </row>
    <row r="53" spans="4:24">
      <c r="D53" s="927"/>
      <c r="E53" s="927"/>
      <c r="F53" s="927"/>
      <c r="G53" s="927"/>
      <c r="H53" s="927"/>
      <c r="I53" s="927"/>
      <c r="J53" s="927"/>
      <c r="K53" s="927"/>
      <c r="L53" s="927"/>
      <c r="M53" s="927"/>
      <c r="N53" s="927"/>
      <c r="O53" s="927"/>
      <c r="P53" s="927"/>
      <c r="Q53" s="927"/>
      <c r="R53" s="927"/>
      <c r="S53" s="927"/>
      <c r="T53" s="927"/>
      <c r="U53" s="927"/>
      <c r="V53" s="927"/>
      <c r="W53" s="927"/>
      <c r="X53" s="927"/>
    </row>
    <row r="54" spans="4:24">
      <c r="D54" s="927"/>
      <c r="E54" s="927"/>
      <c r="F54" s="927"/>
      <c r="G54" s="927"/>
      <c r="H54" s="927"/>
      <c r="I54" s="927"/>
      <c r="J54" s="927"/>
      <c r="K54" s="927"/>
      <c r="L54" s="927"/>
      <c r="M54" s="927"/>
      <c r="N54" s="927"/>
      <c r="O54" s="927"/>
      <c r="P54" s="927"/>
      <c r="Q54" s="927"/>
      <c r="R54" s="927"/>
      <c r="S54" s="927"/>
      <c r="T54" s="927"/>
      <c r="U54" s="927"/>
      <c r="V54" s="927"/>
      <c r="W54" s="927"/>
      <c r="X54" s="927"/>
    </row>
    <row r="55" spans="4:24">
      <c r="D55" s="927"/>
      <c r="E55" s="927"/>
      <c r="F55" s="927"/>
      <c r="G55" s="927"/>
      <c r="H55" s="927"/>
      <c r="I55" s="927"/>
      <c r="J55" s="927"/>
      <c r="K55" s="927"/>
      <c r="L55" s="927"/>
      <c r="M55" s="927"/>
      <c r="N55" s="927"/>
      <c r="O55" s="927"/>
      <c r="P55" s="927"/>
      <c r="Q55" s="927"/>
      <c r="R55" s="927"/>
      <c r="S55" s="927"/>
      <c r="T55" s="927"/>
      <c r="U55" s="927"/>
      <c r="V55" s="927"/>
      <c r="W55" s="927"/>
      <c r="X55" s="927"/>
    </row>
    <row r="56" spans="4:24">
      <c r="D56" s="927"/>
      <c r="E56" s="927"/>
      <c r="F56" s="927"/>
      <c r="G56" s="927"/>
      <c r="H56" s="927"/>
      <c r="I56" s="927"/>
      <c r="J56" s="927"/>
      <c r="K56" s="927"/>
      <c r="L56" s="927"/>
      <c r="M56" s="927"/>
      <c r="N56" s="927"/>
      <c r="O56" s="927"/>
      <c r="P56" s="927"/>
      <c r="Q56" s="927"/>
      <c r="R56" s="927"/>
      <c r="S56" s="927"/>
      <c r="T56" s="927"/>
      <c r="U56" s="927"/>
      <c r="V56" s="927"/>
      <c r="W56" s="927"/>
      <c r="X56" s="927"/>
    </row>
    <row r="57" spans="4:24">
      <c r="D57" s="927"/>
      <c r="E57" s="927"/>
      <c r="F57" s="927"/>
      <c r="G57" s="927"/>
      <c r="H57" s="927"/>
      <c r="I57" s="927"/>
      <c r="J57" s="927"/>
      <c r="K57" s="927"/>
      <c r="L57" s="927"/>
      <c r="M57" s="927"/>
      <c r="N57" s="927"/>
      <c r="O57" s="927"/>
      <c r="P57" s="927"/>
      <c r="Q57" s="927"/>
      <c r="R57" s="927"/>
      <c r="S57" s="927"/>
      <c r="T57" s="927"/>
      <c r="U57" s="927"/>
      <c r="V57" s="927"/>
      <c r="W57" s="927"/>
      <c r="X57" s="927"/>
    </row>
    <row r="58" spans="4:24">
      <c r="D58" s="927"/>
      <c r="E58" s="927"/>
      <c r="F58" s="927"/>
      <c r="G58" s="927"/>
      <c r="H58" s="927"/>
      <c r="I58" s="927"/>
      <c r="J58" s="927"/>
      <c r="K58" s="927"/>
      <c r="L58" s="927"/>
      <c r="M58" s="927"/>
      <c r="N58" s="927"/>
      <c r="O58" s="927"/>
      <c r="P58" s="927"/>
      <c r="Q58" s="927"/>
      <c r="R58" s="927"/>
      <c r="S58" s="927"/>
      <c r="T58" s="927"/>
      <c r="U58" s="927"/>
      <c r="V58" s="927"/>
      <c r="W58" s="927"/>
      <c r="X58" s="927"/>
    </row>
    <row r="59" spans="4:24">
      <c r="D59" s="927"/>
      <c r="E59" s="927"/>
      <c r="F59" s="927"/>
      <c r="G59" s="927"/>
      <c r="H59" s="927"/>
      <c r="I59" s="927"/>
      <c r="J59" s="927"/>
      <c r="K59" s="927"/>
      <c r="L59" s="927"/>
      <c r="M59" s="927"/>
      <c r="N59" s="927"/>
      <c r="O59" s="927"/>
      <c r="P59" s="927"/>
      <c r="Q59" s="927"/>
      <c r="R59" s="927"/>
      <c r="S59" s="927"/>
      <c r="T59" s="927"/>
      <c r="U59" s="927"/>
      <c r="V59" s="927"/>
      <c r="W59" s="927"/>
      <c r="X59" s="927"/>
    </row>
    <row r="60" spans="4:24">
      <c r="D60" s="927"/>
      <c r="E60" s="927"/>
      <c r="F60" s="927"/>
      <c r="G60" s="927"/>
      <c r="H60" s="927"/>
      <c r="I60" s="927"/>
      <c r="J60" s="927"/>
      <c r="K60" s="927"/>
      <c r="L60" s="927"/>
      <c r="M60" s="927"/>
      <c r="N60" s="927"/>
      <c r="O60" s="927"/>
      <c r="P60" s="927"/>
      <c r="Q60" s="927"/>
      <c r="R60" s="927"/>
      <c r="S60" s="927"/>
      <c r="T60" s="927"/>
      <c r="U60" s="927"/>
      <c r="V60" s="927"/>
      <c r="W60" s="927"/>
      <c r="X60" s="927"/>
    </row>
    <row r="61" spans="4:24">
      <c r="D61" s="927"/>
      <c r="E61" s="927"/>
      <c r="F61" s="927"/>
      <c r="G61" s="927"/>
      <c r="H61" s="927"/>
      <c r="I61" s="927"/>
      <c r="J61" s="927"/>
      <c r="K61" s="927"/>
      <c r="L61" s="927"/>
      <c r="M61" s="927"/>
      <c r="N61" s="927"/>
      <c r="O61" s="927"/>
      <c r="P61" s="927"/>
      <c r="Q61" s="927"/>
      <c r="R61" s="927"/>
      <c r="S61" s="927"/>
      <c r="T61" s="927"/>
      <c r="U61" s="927"/>
      <c r="V61" s="927"/>
      <c r="W61" s="927"/>
      <c r="X61" s="927"/>
    </row>
    <row r="62" spans="4:24">
      <c r="D62" s="927"/>
      <c r="E62" s="927"/>
      <c r="F62" s="927"/>
      <c r="G62" s="927"/>
      <c r="H62" s="927"/>
      <c r="I62" s="927"/>
      <c r="J62" s="927"/>
      <c r="K62" s="927"/>
      <c r="L62" s="927"/>
      <c r="M62" s="927"/>
      <c r="N62" s="927"/>
      <c r="O62" s="927"/>
      <c r="P62" s="927"/>
      <c r="Q62" s="927"/>
      <c r="R62" s="927"/>
      <c r="S62" s="927"/>
      <c r="T62" s="927"/>
      <c r="U62" s="927"/>
      <c r="V62" s="927"/>
      <c r="W62" s="927"/>
      <c r="X62" s="927"/>
    </row>
    <row r="63" spans="4:24">
      <c r="D63" s="927"/>
      <c r="E63" s="927"/>
      <c r="F63" s="927"/>
      <c r="G63" s="927"/>
      <c r="H63" s="927"/>
      <c r="I63" s="927"/>
      <c r="J63" s="927"/>
      <c r="K63" s="927"/>
      <c r="L63" s="927"/>
      <c r="M63" s="927"/>
      <c r="N63" s="927"/>
      <c r="O63" s="927"/>
      <c r="P63" s="927"/>
      <c r="Q63" s="927"/>
      <c r="R63" s="927"/>
      <c r="S63" s="927"/>
      <c r="T63" s="927"/>
      <c r="U63" s="927"/>
      <c r="V63" s="927"/>
      <c r="W63" s="927"/>
      <c r="X63" s="927"/>
    </row>
    <row r="64" spans="4:24">
      <c r="D64" s="927"/>
      <c r="E64" s="927"/>
      <c r="F64" s="927"/>
      <c r="G64" s="927"/>
      <c r="H64" s="927"/>
      <c r="I64" s="927"/>
      <c r="J64" s="927"/>
      <c r="K64" s="927"/>
      <c r="L64" s="927"/>
      <c r="M64" s="927"/>
      <c r="N64" s="927"/>
      <c r="O64" s="927"/>
      <c r="P64" s="927"/>
      <c r="Q64" s="927"/>
      <c r="R64" s="927"/>
      <c r="S64" s="927"/>
      <c r="T64" s="927"/>
      <c r="U64" s="927"/>
      <c r="V64" s="927"/>
      <c r="W64" s="927"/>
      <c r="X64" s="927"/>
    </row>
    <row r="65" spans="4:24">
      <c r="D65" s="927"/>
      <c r="E65" s="927"/>
      <c r="F65" s="927"/>
      <c r="G65" s="927"/>
      <c r="H65" s="927"/>
      <c r="I65" s="927"/>
      <c r="J65" s="927"/>
      <c r="K65" s="927"/>
      <c r="L65" s="927"/>
      <c r="M65" s="927"/>
      <c r="N65" s="927"/>
      <c r="O65" s="927"/>
      <c r="P65" s="927"/>
      <c r="Q65" s="927"/>
      <c r="R65" s="927"/>
      <c r="S65" s="927"/>
      <c r="T65" s="927"/>
      <c r="U65" s="927"/>
      <c r="V65" s="927"/>
      <c r="W65" s="927"/>
      <c r="X65" s="927"/>
    </row>
    <row r="66" spans="4:24">
      <c r="D66" s="927"/>
      <c r="E66" s="927"/>
      <c r="F66" s="927"/>
      <c r="G66" s="927"/>
      <c r="H66" s="927"/>
      <c r="I66" s="927"/>
      <c r="J66" s="927"/>
      <c r="K66" s="927"/>
      <c r="L66" s="927"/>
      <c r="M66" s="927"/>
      <c r="N66" s="927"/>
      <c r="O66" s="927"/>
      <c r="P66" s="927"/>
      <c r="Q66" s="927"/>
      <c r="R66" s="927"/>
      <c r="S66" s="927"/>
      <c r="T66" s="927"/>
      <c r="U66" s="927"/>
      <c r="V66" s="927"/>
      <c r="W66" s="927"/>
      <c r="X66" s="927"/>
    </row>
    <row r="67" spans="4:24">
      <c r="D67" s="927"/>
      <c r="E67" s="927"/>
      <c r="F67" s="927"/>
      <c r="G67" s="927"/>
      <c r="H67" s="927"/>
      <c r="I67" s="927"/>
      <c r="J67" s="927"/>
      <c r="K67" s="927"/>
      <c r="L67" s="927"/>
      <c r="M67" s="927"/>
      <c r="N67" s="927"/>
      <c r="O67" s="927"/>
      <c r="P67" s="927"/>
      <c r="Q67" s="927"/>
      <c r="R67" s="927"/>
      <c r="S67" s="927"/>
      <c r="T67" s="927"/>
      <c r="U67" s="927"/>
      <c r="V67" s="927"/>
      <c r="W67" s="927"/>
      <c r="X67" s="927"/>
    </row>
    <row r="68" spans="4:24">
      <c r="D68" s="927"/>
      <c r="E68" s="927"/>
      <c r="F68" s="927"/>
      <c r="G68" s="927"/>
      <c r="H68" s="927"/>
      <c r="I68" s="927"/>
      <c r="J68" s="927"/>
      <c r="K68" s="927"/>
      <c r="L68" s="927"/>
      <c r="M68" s="927"/>
      <c r="N68" s="927"/>
      <c r="O68" s="927"/>
      <c r="P68" s="927"/>
      <c r="Q68" s="927"/>
      <c r="R68" s="927"/>
      <c r="S68" s="927"/>
      <c r="T68" s="927"/>
      <c r="U68" s="927"/>
      <c r="V68" s="927"/>
      <c r="W68" s="927"/>
      <c r="X68" s="927"/>
    </row>
    <row r="69" spans="4:24">
      <c r="D69" s="927"/>
      <c r="E69" s="927"/>
      <c r="F69" s="927"/>
      <c r="G69" s="927"/>
      <c r="H69" s="927"/>
      <c r="I69" s="927"/>
      <c r="J69" s="927"/>
      <c r="K69" s="927"/>
      <c r="L69" s="927"/>
      <c r="M69" s="927"/>
      <c r="N69" s="927"/>
      <c r="O69" s="927"/>
      <c r="P69" s="927"/>
      <c r="Q69" s="927"/>
      <c r="R69" s="927"/>
      <c r="S69" s="927"/>
      <c r="T69" s="927"/>
      <c r="U69" s="927"/>
      <c r="V69" s="927"/>
      <c r="W69" s="927"/>
      <c r="X69" s="927"/>
    </row>
    <row r="70" spans="4:24">
      <c r="D70" s="927"/>
      <c r="E70" s="927"/>
      <c r="F70" s="927"/>
      <c r="G70" s="927"/>
      <c r="H70" s="927"/>
      <c r="I70" s="927"/>
      <c r="J70" s="927"/>
      <c r="K70" s="927"/>
      <c r="L70" s="927"/>
      <c r="M70" s="927"/>
      <c r="N70" s="927"/>
      <c r="O70" s="927"/>
      <c r="P70" s="927"/>
      <c r="Q70" s="927"/>
      <c r="R70" s="927"/>
      <c r="S70" s="927"/>
      <c r="T70" s="927"/>
      <c r="U70" s="927"/>
      <c r="V70" s="927"/>
      <c r="W70" s="927"/>
      <c r="X70" s="927"/>
    </row>
    <row r="71" spans="4:24">
      <c r="D71" s="927"/>
      <c r="E71" s="927"/>
      <c r="F71" s="927"/>
      <c r="G71" s="927"/>
      <c r="H71" s="927"/>
      <c r="I71" s="927"/>
      <c r="J71" s="927"/>
      <c r="K71" s="927"/>
      <c r="L71" s="927"/>
      <c r="M71" s="927"/>
      <c r="N71" s="927"/>
      <c r="O71" s="927"/>
      <c r="P71" s="927"/>
      <c r="Q71" s="927"/>
      <c r="R71" s="927"/>
      <c r="S71" s="927"/>
      <c r="T71" s="927"/>
      <c r="U71" s="927"/>
      <c r="V71" s="927"/>
      <c r="W71" s="927"/>
      <c r="X71" s="927"/>
    </row>
    <row r="72" spans="4:24">
      <c r="D72" s="927"/>
      <c r="E72" s="927"/>
      <c r="F72" s="927"/>
      <c r="G72" s="927"/>
      <c r="H72" s="927"/>
      <c r="I72" s="927"/>
      <c r="J72" s="927"/>
      <c r="K72" s="927"/>
      <c r="L72" s="927"/>
      <c r="M72" s="927"/>
      <c r="N72" s="927"/>
      <c r="O72" s="927"/>
      <c r="P72" s="927"/>
      <c r="Q72" s="927"/>
      <c r="R72" s="927"/>
      <c r="S72" s="927"/>
      <c r="T72" s="927"/>
      <c r="U72" s="927"/>
      <c r="V72" s="927"/>
      <c r="W72" s="927"/>
      <c r="X72" s="927"/>
    </row>
    <row r="73" spans="4:24">
      <c r="D73" s="927"/>
      <c r="E73" s="927"/>
      <c r="F73" s="927"/>
      <c r="G73" s="927"/>
      <c r="H73" s="927"/>
      <c r="I73" s="927"/>
      <c r="J73" s="927"/>
      <c r="K73" s="927"/>
      <c r="L73" s="927"/>
      <c r="M73" s="927"/>
      <c r="N73" s="927"/>
      <c r="O73" s="927"/>
      <c r="P73" s="927"/>
      <c r="Q73" s="927"/>
      <c r="R73" s="927"/>
      <c r="S73" s="927"/>
      <c r="T73" s="927"/>
      <c r="U73" s="927"/>
      <c r="V73" s="927"/>
      <c r="W73" s="927"/>
      <c r="X73" s="927"/>
    </row>
    <row r="74" spans="4:24">
      <c r="D74" s="927"/>
      <c r="E74" s="927"/>
      <c r="F74" s="927"/>
      <c r="G74" s="927"/>
      <c r="H74" s="927"/>
      <c r="I74" s="927"/>
      <c r="J74" s="927"/>
      <c r="K74" s="927"/>
      <c r="L74" s="927"/>
      <c r="M74" s="927"/>
      <c r="N74" s="927"/>
      <c r="O74" s="927"/>
      <c r="P74" s="927"/>
      <c r="Q74" s="927"/>
      <c r="R74" s="927"/>
      <c r="S74" s="927"/>
      <c r="T74" s="927"/>
      <c r="U74" s="927"/>
      <c r="V74" s="927"/>
      <c r="W74" s="927"/>
      <c r="X74" s="927"/>
    </row>
    <row r="75" spans="4:24">
      <c r="D75" s="927"/>
      <c r="E75" s="927"/>
      <c r="F75" s="927"/>
      <c r="G75" s="927"/>
      <c r="H75" s="927"/>
      <c r="I75" s="927"/>
      <c r="J75" s="927"/>
      <c r="K75" s="927"/>
      <c r="L75" s="927"/>
      <c r="M75" s="927"/>
      <c r="N75" s="927"/>
      <c r="O75" s="927"/>
      <c r="P75" s="927"/>
      <c r="Q75" s="927"/>
      <c r="R75" s="927"/>
      <c r="S75" s="927"/>
      <c r="T75" s="927"/>
      <c r="U75" s="927"/>
      <c r="V75" s="927"/>
      <c r="W75" s="927"/>
      <c r="X75" s="927"/>
    </row>
    <row r="76" spans="4:24">
      <c r="D76" s="927"/>
      <c r="E76" s="927"/>
      <c r="F76" s="927"/>
      <c r="G76" s="927"/>
      <c r="H76" s="927"/>
      <c r="I76" s="927"/>
      <c r="J76" s="927"/>
      <c r="K76" s="927"/>
      <c r="L76" s="927"/>
      <c r="M76" s="927"/>
      <c r="N76" s="927"/>
      <c r="O76" s="927"/>
      <c r="P76" s="927"/>
      <c r="Q76" s="927"/>
      <c r="R76" s="927"/>
      <c r="S76" s="927"/>
      <c r="T76" s="927"/>
      <c r="U76" s="927"/>
      <c r="V76" s="927"/>
      <c r="W76" s="927"/>
      <c r="X76" s="927"/>
    </row>
    <row r="77" spans="4:24">
      <c r="D77" s="927"/>
      <c r="E77" s="927"/>
      <c r="F77" s="927"/>
      <c r="G77" s="927"/>
      <c r="H77" s="927"/>
      <c r="I77" s="927"/>
      <c r="J77" s="927"/>
      <c r="K77" s="927"/>
      <c r="L77" s="927"/>
      <c r="M77" s="927"/>
      <c r="N77" s="927"/>
      <c r="O77" s="927"/>
      <c r="P77" s="927"/>
      <c r="Q77" s="927"/>
      <c r="R77" s="927"/>
      <c r="S77" s="927"/>
      <c r="T77" s="927"/>
      <c r="U77" s="927"/>
      <c r="V77" s="927"/>
      <c r="W77" s="927"/>
      <c r="X77" s="927"/>
    </row>
    <row r="78" spans="4:24">
      <c r="D78" s="927"/>
      <c r="E78" s="927"/>
      <c r="F78" s="927"/>
      <c r="G78" s="927"/>
      <c r="H78" s="927"/>
      <c r="I78" s="927"/>
      <c r="J78" s="927"/>
      <c r="K78" s="927"/>
      <c r="L78" s="927"/>
      <c r="M78" s="927"/>
      <c r="N78" s="927"/>
      <c r="O78" s="927"/>
      <c r="P78" s="927"/>
      <c r="Q78" s="927"/>
      <c r="R78" s="927"/>
      <c r="S78" s="927"/>
      <c r="T78" s="927"/>
      <c r="U78" s="927"/>
      <c r="V78" s="927"/>
      <c r="W78" s="927"/>
      <c r="X78" s="927"/>
    </row>
    <row r="79" spans="4:24">
      <c r="D79" s="927"/>
      <c r="E79" s="927"/>
      <c r="F79" s="927"/>
      <c r="G79" s="927"/>
      <c r="H79" s="927"/>
      <c r="I79" s="927"/>
      <c r="J79" s="927"/>
      <c r="K79" s="927"/>
      <c r="L79" s="927"/>
      <c r="M79" s="927"/>
      <c r="N79" s="927"/>
      <c r="O79" s="927"/>
      <c r="P79" s="927"/>
      <c r="Q79" s="927"/>
      <c r="R79" s="927"/>
      <c r="S79" s="927"/>
      <c r="T79" s="927"/>
      <c r="U79" s="927"/>
      <c r="V79" s="927"/>
      <c r="W79" s="927"/>
      <c r="X79" s="927"/>
    </row>
    <row r="80" spans="4:24">
      <c r="D80" s="927"/>
      <c r="E80" s="927"/>
      <c r="F80" s="927"/>
      <c r="G80" s="927"/>
      <c r="H80" s="927"/>
      <c r="I80" s="927"/>
      <c r="J80" s="927"/>
      <c r="K80" s="927"/>
      <c r="L80" s="927"/>
      <c r="M80" s="927"/>
      <c r="N80" s="927"/>
      <c r="O80" s="927"/>
      <c r="P80" s="927"/>
      <c r="Q80" s="927"/>
      <c r="R80" s="927"/>
      <c r="S80" s="927"/>
      <c r="T80" s="927"/>
      <c r="U80" s="927"/>
      <c r="V80" s="927"/>
      <c r="W80" s="927"/>
      <c r="X80" s="927"/>
    </row>
    <row r="81" spans="4:24">
      <c r="D81" s="927"/>
      <c r="E81" s="927"/>
      <c r="F81" s="927"/>
      <c r="G81" s="927"/>
      <c r="H81" s="927"/>
      <c r="I81" s="927"/>
      <c r="J81" s="927"/>
      <c r="K81" s="927"/>
      <c r="L81" s="927"/>
      <c r="M81" s="927"/>
      <c r="N81" s="927"/>
      <c r="O81" s="927"/>
      <c r="P81" s="927"/>
      <c r="Q81" s="927"/>
      <c r="R81" s="927"/>
      <c r="S81" s="927"/>
      <c r="T81" s="927"/>
      <c r="U81" s="927"/>
      <c r="V81" s="927"/>
      <c r="W81" s="927"/>
      <c r="X81" s="927"/>
    </row>
    <row r="82" spans="4:24">
      <c r="D82" s="927"/>
      <c r="E82" s="927"/>
      <c r="F82" s="927"/>
      <c r="G82" s="927"/>
      <c r="H82" s="927"/>
      <c r="I82" s="927"/>
      <c r="J82" s="927"/>
      <c r="K82" s="927"/>
      <c r="L82" s="927"/>
      <c r="M82" s="927"/>
      <c r="N82" s="927"/>
      <c r="O82" s="927"/>
      <c r="P82" s="927"/>
      <c r="Q82" s="927"/>
      <c r="R82" s="927"/>
      <c r="S82" s="927"/>
      <c r="T82" s="927"/>
      <c r="U82" s="927"/>
      <c r="V82" s="927"/>
      <c r="W82" s="927"/>
      <c r="X82" s="927"/>
    </row>
    <row r="83" spans="4:24">
      <c r="D83" s="927"/>
      <c r="E83" s="927"/>
      <c r="F83" s="927"/>
      <c r="G83" s="927"/>
      <c r="H83" s="927"/>
      <c r="I83" s="927"/>
      <c r="J83" s="927"/>
      <c r="K83" s="927"/>
      <c r="L83" s="927"/>
      <c r="M83" s="927"/>
      <c r="N83" s="927"/>
      <c r="O83" s="927"/>
      <c r="P83" s="927"/>
      <c r="Q83" s="927"/>
      <c r="R83" s="927"/>
      <c r="S83" s="927"/>
      <c r="T83" s="927"/>
      <c r="U83" s="927"/>
      <c r="V83" s="927"/>
      <c r="W83" s="927"/>
      <c r="X83" s="927"/>
    </row>
    <row r="84" spans="4:24">
      <c r="D84" s="927"/>
      <c r="E84" s="927"/>
      <c r="F84" s="927"/>
      <c r="G84" s="927"/>
      <c r="H84" s="927"/>
      <c r="I84" s="927"/>
      <c r="J84" s="927"/>
      <c r="K84" s="927"/>
      <c r="L84" s="927"/>
      <c r="M84" s="927"/>
      <c r="N84" s="927"/>
      <c r="O84" s="927"/>
      <c r="P84" s="927"/>
      <c r="Q84" s="927"/>
      <c r="R84" s="927"/>
      <c r="S84" s="927"/>
      <c r="T84" s="927"/>
      <c r="U84" s="927"/>
      <c r="V84" s="927"/>
      <c r="W84" s="927"/>
      <c r="X84" s="927"/>
    </row>
    <row r="85" spans="4:24">
      <c r="D85" s="927"/>
      <c r="E85" s="927"/>
      <c r="F85" s="927"/>
      <c r="G85" s="927"/>
      <c r="H85" s="927"/>
      <c r="I85" s="927"/>
      <c r="J85" s="927"/>
      <c r="K85" s="927"/>
      <c r="L85" s="927"/>
      <c r="M85" s="927"/>
      <c r="N85" s="927"/>
      <c r="O85" s="927"/>
      <c r="P85" s="927"/>
      <c r="Q85" s="927"/>
      <c r="R85" s="927"/>
      <c r="S85" s="927"/>
      <c r="T85" s="927"/>
      <c r="U85" s="927"/>
      <c r="V85" s="927"/>
      <c r="W85" s="927"/>
      <c r="X85" s="927"/>
    </row>
    <row r="86" spans="4:24">
      <c r="D86" s="927"/>
      <c r="E86" s="927"/>
      <c r="F86" s="927"/>
      <c r="G86" s="927"/>
      <c r="H86" s="927"/>
      <c r="I86" s="927"/>
      <c r="J86" s="927"/>
      <c r="K86" s="927"/>
      <c r="L86" s="927"/>
      <c r="M86" s="927"/>
      <c r="N86" s="927"/>
      <c r="O86" s="927"/>
      <c r="P86" s="927"/>
      <c r="Q86" s="927"/>
      <c r="R86" s="927"/>
      <c r="S86" s="927"/>
      <c r="T86" s="927"/>
      <c r="U86" s="927"/>
      <c r="V86" s="927"/>
      <c r="W86" s="927"/>
      <c r="X86" s="927"/>
    </row>
    <row r="87" spans="4:24">
      <c r="D87" s="927"/>
      <c r="E87" s="927"/>
      <c r="F87" s="927"/>
      <c r="G87" s="927"/>
      <c r="H87" s="927"/>
      <c r="I87" s="927"/>
      <c r="J87" s="927"/>
      <c r="K87" s="927"/>
      <c r="L87" s="927"/>
      <c r="M87" s="927"/>
      <c r="N87" s="927"/>
      <c r="O87" s="927"/>
      <c r="P87" s="927"/>
      <c r="Q87" s="927"/>
      <c r="R87" s="927"/>
      <c r="S87" s="927"/>
      <c r="T87" s="927"/>
      <c r="U87" s="927"/>
      <c r="V87" s="927"/>
      <c r="W87" s="927"/>
      <c r="X87" s="927"/>
    </row>
    <row r="88" spans="4:24">
      <c r="D88" s="927"/>
      <c r="E88" s="927"/>
      <c r="F88" s="927"/>
      <c r="G88" s="927"/>
      <c r="H88" s="927"/>
      <c r="I88" s="927"/>
      <c r="J88" s="927"/>
      <c r="K88" s="927"/>
      <c r="L88" s="927"/>
      <c r="M88" s="927"/>
      <c r="N88" s="927"/>
      <c r="O88" s="927"/>
      <c r="P88" s="927"/>
      <c r="Q88" s="927"/>
      <c r="R88" s="927"/>
      <c r="S88" s="927"/>
      <c r="T88" s="927"/>
      <c r="U88" s="927"/>
      <c r="V88" s="927"/>
      <c r="W88" s="927"/>
      <c r="X88" s="927"/>
    </row>
    <row r="89" spans="4:24">
      <c r="D89" s="927"/>
      <c r="E89" s="927"/>
      <c r="F89" s="927"/>
      <c r="G89" s="927"/>
      <c r="H89" s="927"/>
      <c r="I89" s="927"/>
      <c r="J89" s="927"/>
      <c r="K89" s="927"/>
      <c r="L89" s="927"/>
      <c r="M89" s="927"/>
      <c r="N89" s="927"/>
      <c r="O89" s="927"/>
      <c r="P89" s="927"/>
      <c r="Q89" s="927"/>
      <c r="R89" s="927"/>
      <c r="S89" s="927"/>
      <c r="T89" s="927"/>
      <c r="U89" s="927"/>
      <c r="V89" s="927"/>
      <c r="W89" s="927"/>
      <c r="X89" s="927"/>
    </row>
    <row r="90" spans="4:24">
      <c r="D90" s="927"/>
      <c r="E90" s="927"/>
      <c r="F90" s="927"/>
      <c r="G90" s="927"/>
      <c r="H90" s="927"/>
      <c r="I90" s="927"/>
      <c r="J90" s="927"/>
      <c r="K90" s="927"/>
      <c r="L90" s="927"/>
      <c r="M90" s="927"/>
      <c r="N90" s="927"/>
      <c r="O90" s="927"/>
      <c r="P90" s="927"/>
      <c r="Q90" s="927"/>
      <c r="R90" s="927"/>
      <c r="S90" s="927"/>
      <c r="T90" s="927"/>
      <c r="U90" s="927"/>
      <c r="V90" s="927"/>
      <c r="W90" s="927"/>
      <c r="X90" s="927"/>
    </row>
    <row r="91" spans="4:24">
      <c r="D91" s="927"/>
      <c r="E91" s="927"/>
      <c r="F91" s="927"/>
      <c r="G91" s="927"/>
      <c r="H91" s="927"/>
      <c r="I91" s="927"/>
      <c r="J91" s="927"/>
      <c r="K91" s="927"/>
      <c r="L91" s="927"/>
      <c r="M91" s="927"/>
      <c r="N91" s="927"/>
      <c r="O91" s="927"/>
      <c r="P91" s="927"/>
      <c r="Q91" s="927"/>
      <c r="R91" s="927"/>
      <c r="S91" s="927"/>
      <c r="T91" s="927"/>
      <c r="U91" s="927"/>
      <c r="V91" s="927"/>
      <c r="W91" s="927"/>
      <c r="X91" s="927"/>
    </row>
    <row r="92" spans="4:24">
      <c r="D92" s="927"/>
      <c r="E92" s="927"/>
      <c r="F92" s="927"/>
      <c r="G92" s="927"/>
      <c r="H92" s="927"/>
      <c r="I92" s="927"/>
      <c r="J92" s="927"/>
      <c r="K92" s="927"/>
      <c r="L92" s="927"/>
      <c r="M92" s="927"/>
      <c r="N92" s="927"/>
      <c r="O92" s="927"/>
      <c r="P92" s="927"/>
      <c r="Q92" s="927"/>
      <c r="R92" s="927"/>
      <c r="S92" s="927"/>
      <c r="T92" s="927"/>
      <c r="U92" s="927"/>
      <c r="V92" s="927"/>
      <c r="W92" s="927"/>
      <c r="X92" s="927"/>
    </row>
    <row r="93" spans="4:24">
      <c r="D93" s="927"/>
      <c r="E93" s="927"/>
      <c r="F93" s="927"/>
      <c r="G93" s="927"/>
      <c r="H93" s="927"/>
      <c r="I93" s="927"/>
      <c r="J93" s="927"/>
      <c r="K93" s="927"/>
      <c r="L93" s="927"/>
      <c r="M93" s="927"/>
      <c r="N93" s="927"/>
      <c r="O93" s="927"/>
      <c r="P93" s="927"/>
      <c r="Q93" s="927"/>
      <c r="R93" s="927"/>
      <c r="S93" s="927"/>
      <c r="T93" s="927"/>
      <c r="U93" s="927"/>
      <c r="V93" s="927"/>
      <c r="W93" s="927"/>
      <c r="X93" s="927"/>
    </row>
    <row r="94" spans="4:24">
      <c r="D94" s="927"/>
      <c r="E94" s="927"/>
      <c r="F94" s="927"/>
      <c r="G94" s="927"/>
      <c r="H94" s="927"/>
      <c r="I94" s="927"/>
      <c r="J94" s="927"/>
      <c r="K94" s="927"/>
      <c r="L94" s="927"/>
      <c r="M94" s="927"/>
      <c r="N94" s="927"/>
      <c r="O94" s="927"/>
      <c r="P94" s="927"/>
      <c r="Q94" s="927"/>
      <c r="R94" s="927"/>
      <c r="S94" s="927"/>
      <c r="T94" s="927"/>
      <c r="U94" s="927"/>
      <c r="V94" s="927"/>
      <c r="W94" s="927"/>
      <c r="X94" s="927"/>
    </row>
  </sheetData>
  <mergeCells count="3">
    <mergeCell ref="B2:D2"/>
    <mergeCell ref="I6:J6"/>
    <mergeCell ref="K6:L6"/>
  </mergeCells>
  <pageMargins left="0.23622047244094491" right="0.23622047244094491" top="0.74803149606299213" bottom="0.74803149606299213" header="0.31496062992125984" footer="0.31496062992125984"/>
  <pageSetup paperSize="8" scale="87" orientation="landscape" r:id="rId1"/>
  <rowBreaks count="1" manualBreakCount="1">
    <brk id="33" max="16383" man="1"/>
  </rowBreaks>
  <customProperties>
    <customPr name="layoutContexts" r:id="rId2"/>
    <customPr name="SaveUndoMode" r:id="rId3"/>
  </customProperties>
  <drawing r:id="rId4"/>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CY446"/>
  <sheetViews>
    <sheetView showGridLines="0" view="pageBreakPreview" zoomScale="59" zoomScaleNormal="71" zoomScaleSheetLayoutView="59" zoomScalePageLayoutView="85" workbookViewId="0">
      <selection activeCell="D17" sqref="D17"/>
    </sheetView>
  </sheetViews>
  <sheetFormatPr defaultRowHeight="12.75"/>
  <cols>
    <col min="1" max="1" width="12.42578125" style="814" customWidth="1"/>
    <col min="2" max="2" width="65.42578125" style="816" bestFit="1" customWidth="1"/>
    <col min="3" max="6" width="22" style="816" customWidth="1"/>
    <col min="7" max="7" width="104.85546875" style="816" customWidth="1"/>
    <col min="8" max="8" width="25" style="926" customWidth="1"/>
    <col min="9" max="9" width="10.28515625" style="926" bestFit="1" customWidth="1"/>
    <col min="10" max="10" width="16.85546875" style="926" customWidth="1"/>
    <col min="11" max="11" width="15.5703125" style="926" customWidth="1"/>
    <col min="12" max="235" width="9.140625" style="816"/>
    <col min="236" max="236" width="7.85546875" style="816" customWidth="1"/>
    <col min="237" max="16384" width="9.140625" style="816"/>
  </cols>
  <sheetData>
    <row r="1" spans="1:11" ht="20.25">
      <c r="B1" s="815" t="str">
        <f>Cover!C22</f>
        <v>United Energy Distribution Pty Limited</v>
      </c>
      <c r="C1" s="815"/>
      <c r="H1" s="928"/>
    </row>
    <row r="2" spans="1:11" ht="20.25">
      <c r="B2" s="815" t="s">
        <v>652</v>
      </c>
      <c r="C2" s="815"/>
    </row>
    <row r="3" spans="1:11" ht="20.25">
      <c r="B3" s="815" t="str">
        <f>Cover!C26</f>
        <v>CY 2013</v>
      </c>
      <c r="C3" s="902"/>
      <c r="D3" s="902"/>
      <c r="E3" s="902"/>
      <c r="F3" s="902"/>
    </row>
    <row r="4" spans="1:11" ht="14.25" customHeight="1"/>
    <row r="5" spans="1:11" ht="14.25" customHeight="1">
      <c r="B5" s="817" t="s">
        <v>414</v>
      </c>
      <c r="C5" s="818"/>
      <c r="D5" s="819"/>
      <c r="E5" s="819"/>
      <c r="F5" s="819"/>
      <c r="G5" s="820"/>
    </row>
    <row r="6" spans="1:11" ht="14.25" customHeight="1">
      <c r="B6" s="821" t="s">
        <v>653</v>
      </c>
      <c r="C6" s="822"/>
      <c r="D6" s="823"/>
      <c r="E6" s="823"/>
      <c r="F6" s="823"/>
      <c r="G6" s="824"/>
    </row>
    <row r="7" spans="1:11">
      <c r="B7" s="821" t="s">
        <v>654</v>
      </c>
      <c r="C7" s="822"/>
      <c r="D7" s="822"/>
      <c r="E7" s="822"/>
      <c r="F7" s="822"/>
      <c r="G7" s="825"/>
    </row>
    <row r="8" spans="1:11" ht="24.75" customHeight="1">
      <c r="B8" s="1263" t="s">
        <v>655</v>
      </c>
      <c r="C8" s="1264"/>
      <c r="D8" s="1264"/>
      <c r="E8" s="1264"/>
      <c r="F8" s="1264"/>
      <c r="G8" s="1265"/>
    </row>
    <row r="9" spans="1:11" s="827" customFormat="1" ht="12" customHeight="1">
      <c r="A9" s="826"/>
      <c r="B9" s="1266" t="s">
        <v>656</v>
      </c>
      <c r="C9" s="1267"/>
      <c r="D9" s="1267"/>
      <c r="E9" s="1267"/>
      <c r="F9" s="1267"/>
      <c r="G9" s="1268"/>
      <c r="H9" s="929"/>
      <c r="I9" s="929"/>
      <c r="J9" s="929"/>
      <c r="K9" s="929"/>
    </row>
    <row r="10" spans="1:11" ht="12.75" customHeight="1">
      <c r="B10" s="1263" t="s">
        <v>657</v>
      </c>
      <c r="C10" s="1269"/>
      <c r="D10" s="1269"/>
      <c r="E10" s="1269"/>
      <c r="F10" s="1269"/>
      <c r="G10" s="1270"/>
    </row>
    <row r="11" spans="1:11" ht="12.75" customHeight="1">
      <c r="B11" s="1263" t="s">
        <v>658</v>
      </c>
      <c r="C11" s="1269"/>
      <c r="D11" s="1269"/>
      <c r="E11" s="1269"/>
      <c r="F11" s="1269"/>
      <c r="G11" s="1270"/>
    </row>
    <row r="12" spans="1:11" ht="12.75" customHeight="1">
      <c r="B12" s="1263" t="s">
        <v>659</v>
      </c>
      <c r="C12" s="1269"/>
      <c r="D12" s="1269"/>
      <c r="E12" s="1269"/>
      <c r="F12" s="1269"/>
      <c r="G12" s="1270"/>
    </row>
    <row r="13" spans="1:11" ht="12.75" customHeight="1">
      <c r="B13" s="1263" t="s">
        <v>660</v>
      </c>
      <c r="C13" s="1269"/>
      <c r="D13" s="1269"/>
      <c r="E13" s="1269"/>
      <c r="F13" s="1269"/>
      <c r="G13" s="1270"/>
    </row>
    <row r="14" spans="1:11" ht="33.75" customHeight="1">
      <c r="B14" s="1057" t="s">
        <v>661</v>
      </c>
      <c r="C14" s="1056">
        <v>1.0853637216000001</v>
      </c>
      <c r="D14" s="828"/>
      <c r="E14" s="828"/>
      <c r="F14" s="828"/>
      <c r="G14" s="829"/>
    </row>
    <row r="15" spans="1:11" ht="14.25" customHeight="1"/>
    <row r="16" spans="1:11" ht="21.75" customHeight="1">
      <c r="B16" s="922" t="s">
        <v>662</v>
      </c>
      <c r="C16" s="922"/>
      <c r="D16" s="922"/>
      <c r="E16" s="922"/>
      <c r="F16" s="922"/>
      <c r="G16" s="922"/>
    </row>
    <row r="17" spans="2:103" ht="21.75" customHeight="1">
      <c r="B17" s="922"/>
      <c r="C17" s="922"/>
      <c r="D17" s="922"/>
      <c r="E17" s="922"/>
      <c r="F17" s="922"/>
      <c r="G17" s="922"/>
      <c r="H17" s="930"/>
      <c r="I17" s="930"/>
      <c r="J17" s="930"/>
      <c r="K17" s="930"/>
      <c r="L17" s="830"/>
      <c r="M17" s="830"/>
      <c r="N17" s="830"/>
      <c r="O17" s="830"/>
      <c r="P17" s="830"/>
      <c r="Q17" s="830"/>
      <c r="R17" s="830"/>
      <c r="S17" s="830"/>
      <c r="T17" s="830"/>
      <c r="U17" s="830"/>
      <c r="V17" s="830"/>
      <c r="W17" s="830"/>
      <c r="X17" s="830"/>
      <c r="Y17" s="830"/>
      <c r="Z17" s="830"/>
      <c r="AA17" s="830"/>
      <c r="AB17" s="830"/>
      <c r="AC17" s="830"/>
      <c r="AD17" s="830"/>
      <c r="AE17" s="830"/>
      <c r="AF17" s="830"/>
      <c r="AG17" s="830"/>
      <c r="AH17" s="830"/>
      <c r="AI17" s="830"/>
      <c r="AJ17" s="830"/>
      <c r="AK17" s="830"/>
      <c r="AL17" s="830"/>
      <c r="AM17" s="830"/>
      <c r="AN17" s="830"/>
      <c r="AO17" s="830"/>
      <c r="AP17" s="830"/>
      <c r="AQ17" s="830"/>
      <c r="AR17" s="830"/>
      <c r="AS17" s="830"/>
      <c r="AT17" s="830"/>
      <c r="AU17" s="830"/>
      <c r="AV17" s="830"/>
      <c r="AW17" s="830"/>
      <c r="AX17" s="830"/>
      <c r="AY17" s="830"/>
      <c r="AZ17" s="830"/>
      <c r="BA17" s="830"/>
      <c r="BB17" s="830"/>
      <c r="BC17" s="830"/>
      <c r="BD17" s="830"/>
      <c r="BE17" s="830"/>
      <c r="BF17" s="830"/>
      <c r="BG17" s="830"/>
      <c r="BH17" s="830"/>
      <c r="BI17" s="830"/>
      <c r="BJ17" s="830"/>
      <c r="BK17" s="830"/>
      <c r="BL17" s="830"/>
      <c r="BM17" s="830"/>
      <c r="BN17" s="830"/>
      <c r="BO17" s="830"/>
      <c r="BP17" s="830"/>
      <c r="BQ17" s="830"/>
      <c r="BR17" s="830"/>
      <c r="BS17" s="830"/>
      <c r="BT17" s="830"/>
      <c r="BU17" s="830"/>
      <c r="BV17" s="830"/>
      <c r="BW17" s="830"/>
      <c r="BX17" s="830"/>
      <c r="BY17" s="830"/>
      <c r="BZ17" s="830"/>
      <c r="CA17" s="830"/>
      <c r="CB17" s="830"/>
      <c r="CC17" s="830"/>
      <c r="CD17" s="830"/>
      <c r="CE17" s="830"/>
      <c r="CF17" s="830"/>
      <c r="CG17" s="830"/>
      <c r="CH17" s="830"/>
      <c r="CI17" s="830"/>
      <c r="CJ17" s="830"/>
      <c r="CK17" s="830"/>
      <c r="CL17" s="830"/>
      <c r="CM17" s="830"/>
      <c r="CN17" s="830"/>
      <c r="CO17" s="830"/>
      <c r="CP17" s="830"/>
      <c r="CQ17" s="830"/>
      <c r="CR17" s="830"/>
      <c r="CS17" s="830"/>
      <c r="CT17" s="830"/>
      <c r="CU17" s="830"/>
      <c r="CV17" s="830"/>
      <c r="CW17" s="830"/>
      <c r="CX17" s="830"/>
      <c r="CY17" s="830"/>
    </row>
    <row r="18" spans="2:103" ht="60.75">
      <c r="B18" s="1001" t="s">
        <v>663</v>
      </c>
      <c r="C18" s="1001" t="s">
        <v>878</v>
      </c>
      <c r="D18" s="1271" t="s">
        <v>664</v>
      </c>
      <c r="E18" s="1272"/>
      <c r="F18" s="1272"/>
      <c r="G18" s="1273"/>
      <c r="H18" s="1053" t="s">
        <v>665</v>
      </c>
      <c r="I18" s="930"/>
      <c r="J18" s="930"/>
      <c r="K18" s="930"/>
      <c r="L18" s="830"/>
      <c r="M18" s="830"/>
      <c r="N18" s="830"/>
      <c r="O18" s="830"/>
      <c r="P18" s="830"/>
      <c r="Q18" s="830"/>
      <c r="R18" s="830"/>
      <c r="S18" s="830"/>
      <c r="T18" s="830"/>
      <c r="U18" s="830"/>
      <c r="V18" s="830"/>
      <c r="W18" s="830"/>
      <c r="X18" s="830"/>
      <c r="Y18" s="830"/>
      <c r="Z18" s="830"/>
      <c r="AA18" s="830"/>
      <c r="AB18" s="830"/>
      <c r="AC18" s="830"/>
      <c r="AD18" s="830"/>
      <c r="AE18" s="830"/>
      <c r="AF18" s="830"/>
      <c r="AG18" s="830"/>
      <c r="AH18" s="830"/>
      <c r="AI18" s="830"/>
      <c r="AJ18" s="830"/>
      <c r="AK18" s="830"/>
      <c r="AL18" s="830"/>
      <c r="AM18" s="830"/>
      <c r="AN18" s="830"/>
      <c r="AO18" s="830"/>
      <c r="AP18" s="830"/>
      <c r="AQ18" s="830"/>
      <c r="AR18" s="830"/>
      <c r="AS18" s="830"/>
      <c r="AT18" s="830"/>
      <c r="AU18" s="830"/>
      <c r="AV18" s="830"/>
      <c r="AW18" s="830"/>
      <c r="AX18" s="830"/>
      <c r="AY18" s="830"/>
      <c r="AZ18" s="830"/>
      <c r="BA18" s="830"/>
      <c r="BB18" s="830"/>
      <c r="BC18" s="830"/>
      <c r="BD18" s="830"/>
      <c r="BE18" s="830"/>
      <c r="BF18" s="830"/>
      <c r="BG18" s="830"/>
      <c r="BH18" s="830"/>
      <c r="BI18" s="830"/>
      <c r="BJ18" s="830"/>
      <c r="BK18" s="830"/>
      <c r="BL18" s="830"/>
      <c r="BM18" s="830"/>
      <c r="BN18" s="830"/>
      <c r="BO18" s="830"/>
      <c r="BP18" s="830"/>
      <c r="BQ18" s="830"/>
      <c r="BR18" s="830"/>
      <c r="BS18" s="830"/>
      <c r="BT18" s="830"/>
      <c r="BU18" s="830"/>
      <c r="BV18" s="830"/>
      <c r="BW18" s="830"/>
      <c r="BX18" s="830"/>
      <c r="BY18" s="830"/>
      <c r="BZ18" s="830"/>
      <c r="CA18" s="830"/>
      <c r="CB18" s="830"/>
      <c r="CC18" s="830"/>
      <c r="CD18" s="830"/>
      <c r="CE18" s="830"/>
      <c r="CF18" s="830"/>
      <c r="CG18" s="830"/>
      <c r="CH18" s="830"/>
      <c r="CI18" s="830"/>
      <c r="CJ18" s="830"/>
      <c r="CK18" s="830"/>
      <c r="CL18" s="830"/>
      <c r="CM18" s="830"/>
      <c r="CN18" s="830"/>
      <c r="CO18" s="830"/>
      <c r="CP18" s="830"/>
      <c r="CQ18" s="830"/>
      <c r="CR18" s="830"/>
      <c r="CS18" s="830"/>
      <c r="CT18" s="830"/>
      <c r="CU18" s="830"/>
      <c r="CV18" s="830"/>
      <c r="CW18" s="830"/>
      <c r="CX18" s="830"/>
    </row>
    <row r="19" spans="2:103" ht="14.25" customHeight="1">
      <c r="B19" s="957" t="s">
        <v>666</v>
      </c>
      <c r="C19" s="958" t="s">
        <v>667</v>
      </c>
      <c r="D19" s="1260" t="s">
        <v>668</v>
      </c>
      <c r="E19" s="1261"/>
      <c r="F19" s="1261"/>
      <c r="G19" s="1262"/>
      <c r="H19" s="959" t="s">
        <v>669</v>
      </c>
      <c r="I19" s="930"/>
      <c r="J19" s="930"/>
      <c r="K19" s="930"/>
      <c r="L19" s="830"/>
      <c r="M19" s="830"/>
      <c r="N19" s="830"/>
      <c r="O19" s="830"/>
      <c r="P19" s="830"/>
      <c r="Q19" s="830"/>
      <c r="R19" s="830"/>
      <c r="S19" s="830"/>
      <c r="T19" s="830"/>
      <c r="U19" s="830"/>
      <c r="V19" s="830"/>
      <c r="W19" s="830"/>
      <c r="X19" s="830"/>
      <c r="Y19" s="830"/>
      <c r="Z19" s="830"/>
      <c r="AA19" s="830"/>
      <c r="AB19" s="830"/>
      <c r="AC19" s="830"/>
      <c r="AD19" s="830"/>
      <c r="AE19" s="830"/>
      <c r="AF19" s="830"/>
      <c r="AG19" s="830"/>
      <c r="AH19" s="830"/>
      <c r="AI19" s="830"/>
      <c r="AJ19" s="830"/>
      <c r="AK19" s="830"/>
      <c r="AL19" s="830"/>
      <c r="AM19" s="830"/>
      <c r="AN19" s="830"/>
      <c r="AO19" s="830"/>
      <c r="AP19" s="830"/>
      <c r="AQ19" s="830"/>
      <c r="AR19" s="830"/>
      <c r="AS19" s="830"/>
      <c r="AT19" s="830"/>
      <c r="AU19" s="830"/>
      <c r="AV19" s="830"/>
      <c r="AW19" s="830"/>
      <c r="AX19" s="830"/>
      <c r="AY19" s="830"/>
      <c r="AZ19" s="830"/>
      <c r="BA19" s="830"/>
      <c r="BB19" s="830"/>
      <c r="BC19" s="830"/>
      <c r="BD19" s="830"/>
      <c r="BE19" s="830"/>
      <c r="BF19" s="830"/>
      <c r="BG19" s="830"/>
      <c r="BH19" s="830"/>
      <c r="BI19" s="830"/>
      <c r="BJ19" s="830"/>
      <c r="BK19" s="830"/>
      <c r="BL19" s="830"/>
      <c r="BM19" s="830"/>
      <c r="BN19" s="830"/>
      <c r="BO19" s="830"/>
      <c r="BP19" s="830"/>
      <c r="BQ19" s="830"/>
      <c r="BR19" s="830"/>
      <c r="BS19" s="830"/>
      <c r="BT19" s="830"/>
      <c r="BU19" s="830"/>
      <c r="BV19" s="830"/>
      <c r="BW19" s="830"/>
      <c r="BX19" s="830"/>
      <c r="BY19" s="830"/>
      <c r="BZ19" s="830"/>
      <c r="CA19" s="830"/>
      <c r="CB19" s="830"/>
      <c r="CC19" s="830"/>
      <c r="CD19" s="830"/>
      <c r="CE19" s="830"/>
      <c r="CF19" s="830"/>
      <c r="CG19" s="830"/>
      <c r="CH19" s="830"/>
      <c r="CI19" s="830"/>
      <c r="CJ19" s="830"/>
      <c r="CK19" s="830"/>
      <c r="CL19" s="830"/>
      <c r="CM19" s="830"/>
      <c r="CN19" s="830"/>
      <c r="CO19" s="830"/>
      <c r="CP19" s="830"/>
      <c r="CQ19" s="830"/>
      <c r="CR19" s="830"/>
      <c r="CS19" s="830"/>
      <c r="CT19" s="830"/>
      <c r="CU19" s="830"/>
      <c r="CV19" s="830"/>
      <c r="CW19" s="830"/>
      <c r="CX19" s="830"/>
    </row>
    <row r="20" spans="2:103" ht="14.25" customHeight="1">
      <c r="B20" s="957" t="s">
        <v>670</v>
      </c>
      <c r="C20" s="958" t="s">
        <v>667</v>
      </c>
      <c r="D20" s="1260" t="s">
        <v>671</v>
      </c>
      <c r="E20" s="1261"/>
      <c r="F20" s="1261"/>
      <c r="G20" s="1262"/>
      <c r="H20" s="959" t="s">
        <v>669</v>
      </c>
      <c r="I20" s="930"/>
      <c r="J20" s="930"/>
      <c r="K20" s="930"/>
      <c r="L20" s="830"/>
      <c r="M20" s="830"/>
      <c r="N20" s="830"/>
      <c r="O20" s="830"/>
      <c r="P20" s="830"/>
      <c r="Q20" s="830"/>
      <c r="R20" s="830"/>
      <c r="S20" s="830"/>
      <c r="T20" s="830"/>
      <c r="U20" s="830"/>
      <c r="V20" s="830"/>
      <c r="W20" s="830"/>
      <c r="X20" s="830"/>
      <c r="Y20" s="830"/>
      <c r="Z20" s="830"/>
      <c r="AA20" s="830"/>
      <c r="AB20" s="830"/>
      <c r="AC20" s="830"/>
      <c r="AD20" s="830"/>
      <c r="AE20" s="830"/>
      <c r="AF20" s="830"/>
      <c r="AG20" s="830"/>
      <c r="AH20" s="830"/>
      <c r="AI20" s="830"/>
      <c r="AJ20" s="830"/>
      <c r="AK20" s="830"/>
      <c r="AL20" s="830"/>
      <c r="AM20" s="830"/>
      <c r="AN20" s="830"/>
      <c r="AO20" s="830"/>
      <c r="AP20" s="830"/>
      <c r="AQ20" s="830"/>
      <c r="AR20" s="830"/>
      <c r="AS20" s="830"/>
      <c r="AT20" s="830"/>
      <c r="AU20" s="830"/>
      <c r="AV20" s="830"/>
      <c r="AW20" s="830"/>
      <c r="AX20" s="830"/>
      <c r="AY20" s="830"/>
      <c r="AZ20" s="830"/>
      <c r="BA20" s="830"/>
      <c r="BB20" s="830"/>
      <c r="BC20" s="830"/>
      <c r="BD20" s="830"/>
      <c r="BE20" s="830"/>
      <c r="BF20" s="830"/>
      <c r="BG20" s="830"/>
      <c r="BH20" s="830"/>
      <c r="BI20" s="830"/>
      <c r="BJ20" s="830"/>
      <c r="BK20" s="830"/>
      <c r="BL20" s="830"/>
      <c r="BM20" s="830"/>
      <c r="BN20" s="830"/>
      <c r="BO20" s="830"/>
      <c r="BP20" s="830"/>
      <c r="BQ20" s="830"/>
      <c r="BR20" s="830"/>
      <c r="BS20" s="830"/>
      <c r="BT20" s="830"/>
      <c r="BU20" s="830"/>
      <c r="BV20" s="830"/>
      <c r="BW20" s="830"/>
      <c r="BX20" s="830"/>
      <c r="BY20" s="830"/>
      <c r="BZ20" s="830"/>
      <c r="CA20" s="830"/>
      <c r="CB20" s="830"/>
      <c r="CC20" s="830"/>
      <c r="CD20" s="830"/>
      <c r="CE20" s="830"/>
      <c r="CF20" s="830"/>
      <c r="CG20" s="830"/>
      <c r="CH20" s="830"/>
      <c r="CI20" s="830"/>
      <c r="CJ20" s="830"/>
      <c r="CK20" s="830"/>
      <c r="CL20" s="830"/>
      <c r="CM20" s="830"/>
      <c r="CN20" s="830"/>
      <c r="CO20" s="830"/>
      <c r="CP20" s="830"/>
      <c r="CQ20" s="830"/>
      <c r="CR20" s="830"/>
      <c r="CS20" s="830"/>
      <c r="CT20" s="830"/>
      <c r="CU20" s="830"/>
      <c r="CV20" s="830"/>
      <c r="CW20" s="830"/>
      <c r="CX20" s="830"/>
    </row>
    <row r="21" spans="2:103" ht="14.25" customHeight="1">
      <c r="B21" s="957" t="s">
        <v>672</v>
      </c>
      <c r="C21" s="958" t="s">
        <v>673</v>
      </c>
      <c r="D21" s="1260" t="s">
        <v>674</v>
      </c>
      <c r="E21" s="1261"/>
      <c r="F21" s="1261"/>
      <c r="G21" s="1262"/>
      <c r="H21" s="959" t="s">
        <v>669</v>
      </c>
      <c r="I21" s="930"/>
      <c r="J21" s="930"/>
      <c r="K21" s="930"/>
      <c r="L21" s="830"/>
      <c r="M21" s="830"/>
      <c r="N21" s="830"/>
      <c r="O21" s="830"/>
      <c r="P21" s="830"/>
      <c r="Q21" s="830"/>
      <c r="R21" s="830"/>
      <c r="S21" s="830"/>
      <c r="T21" s="830"/>
      <c r="U21" s="830"/>
      <c r="V21" s="830"/>
      <c r="W21" s="830"/>
      <c r="X21" s="830"/>
      <c r="Y21" s="830"/>
      <c r="Z21" s="830"/>
      <c r="AA21" s="830"/>
      <c r="AB21" s="830"/>
      <c r="AC21" s="830"/>
      <c r="AD21" s="830"/>
      <c r="AE21" s="830"/>
      <c r="AF21" s="830"/>
      <c r="AG21" s="830"/>
      <c r="AH21" s="830"/>
      <c r="AI21" s="830"/>
      <c r="AJ21" s="830"/>
      <c r="AK21" s="830"/>
      <c r="AL21" s="830"/>
      <c r="AM21" s="830"/>
      <c r="AN21" s="830"/>
      <c r="AO21" s="830"/>
      <c r="AP21" s="830"/>
      <c r="AQ21" s="830"/>
      <c r="AR21" s="830"/>
      <c r="AS21" s="830"/>
      <c r="AT21" s="830"/>
      <c r="AU21" s="830"/>
      <c r="AV21" s="830"/>
      <c r="AW21" s="830"/>
      <c r="AX21" s="830"/>
      <c r="AY21" s="830"/>
      <c r="AZ21" s="830"/>
      <c r="BA21" s="830"/>
      <c r="BB21" s="830"/>
      <c r="BC21" s="830"/>
      <c r="BD21" s="830"/>
      <c r="BE21" s="830"/>
      <c r="BF21" s="830"/>
      <c r="BG21" s="830"/>
      <c r="BH21" s="830"/>
      <c r="BI21" s="830"/>
      <c r="BJ21" s="830"/>
      <c r="BK21" s="830"/>
      <c r="BL21" s="830"/>
      <c r="BM21" s="830"/>
      <c r="BN21" s="830"/>
      <c r="BO21" s="830"/>
      <c r="BP21" s="830"/>
      <c r="BQ21" s="830"/>
      <c r="BR21" s="830"/>
      <c r="BS21" s="830"/>
      <c r="BT21" s="830"/>
      <c r="BU21" s="830"/>
      <c r="BV21" s="830"/>
      <c r="BW21" s="830"/>
      <c r="BX21" s="830"/>
      <c r="BY21" s="830"/>
      <c r="BZ21" s="830"/>
      <c r="CA21" s="830"/>
      <c r="CB21" s="830"/>
      <c r="CC21" s="830"/>
      <c r="CD21" s="830"/>
      <c r="CE21" s="830"/>
      <c r="CF21" s="830"/>
      <c r="CG21" s="830"/>
      <c r="CH21" s="830"/>
      <c r="CI21" s="830"/>
      <c r="CJ21" s="830"/>
      <c r="CK21" s="830"/>
      <c r="CL21" s="830"/>
      <c r="CM21" s="830"/>
      <c r="CN21" s="830"/>
      <c r="CO21" s="830"/>
      <c r="CP21" s="830"/>
      <c r="CQ21" s="830"/>
      <c r="CR21" s="830"/>
      <c r="CS21" s="830"/>
      <c r="CT21" s="830"/>
      <c r="CU21" s="830"/>
      <c r="CV21" s="830"/>
      <c r="CW21" s="830"/>
      <c r="CX21" s="830"/>
    </row>
    <row r="22" spans="2:103" ht="14.25" customHeight="1">
      <c r="B22" s="957" t="s">
        <v>675</v>
      </c>
      <c r="C22" s="958" t="s">
        <v>673</v>
      </c>
      <c r="D22" s="1260" t="s">
        <v>676</v>
      </c>
      <c r="E22" s="1261"/>
      <c r="F22" s="1261"/>
      <c r="G22" s="1262"/>
      <c r="H22" s="959" t="s">
        <v>669</v>
      </c>
      <c r="I22" s="930"/>
      <c r="J22" s="930"/>
      <c r="K22" s="930"/>
      <c r="L22" s="830"/>
      <c r="M22" s="830"/>
      <c r="N22" s="830"/>
      <c r="O22" s="830"/>
      <c r="P22" s="830"/>
      <c r="Q22" s="830"/>
      <c r="R22" s="830"/>
      <c r="S22" s="830"/>
      <c r="T22" s="830"/>
      <c r="U22" s="830"/>
      <c r="V22" s="830"/>
      <c r="W22" s="830"/>
      <c r="X22" s="830"/>
      <c r="Y22" s="830"/>
      <c r="Z22" s="830"/>
      <c r="AA22" s="830"/>
      <c r="AB22" s="830"/>
      <c r="AC22" s="830"/>
      <c r="AD22" s="830"/>
      <c r="AE22" s="830"/>
      <c r="AF22" s="830"/>
      <c r="AG22" s="830"/>
      <c r="AH22" s="830"/>
      <c r="AI22" s="830"/>
      <c r="AJ22" s="830"/>
      <c r="AK22" s="830"/>
      <c r="AL22" s="830"/>
      <c r="AM22" s="830"/>
      <c r="AN22" s="830"/>
      <c r="AO22" s="830"/>
      <c r="AP22" s="830"/>
      <c r="AQ22" s="830"/>
      <c r="AR22" s="830"/>
      <c r="AS22" s="830"/>
      <c r="AT22" s="830"/>
      <c r="AU22" s="830"/>
      <c r="AV22" s="830"/>
      <c r="AW22" s="830"/>
      <c r="AX22" s="830"/>
      <c r="AY22" s="830"/>
      <c r="AZ22" s="830"/>
      <c r="BA22" s="830"/>
      <c r="BB22" s="830"/>
      <c r="BC22" s="830"/>
      <c r="BD22" s="830"/>
      <c r="BE22" s="830"/>
      <c r="BF22" s="830"/>
      <c r="BG22" s="830"/>
      <c r="BH22" s="830"/>
      <c r="BI22" s="830"/>
      <c r="BJ22" s="830"/>
      <c r="BK22" s="830"/>
      <c r="BL22" s="830"/>
      <c r="BM22" s="830"/>
      <c r="BN22" s="830"/>
      <c r="BO22" s="830"/>
      <c r="BP22" s="830"/>
      <c r="BQ22" s="830"/>
      <c r="BR22" s="830"/>
      <c r="BS22" s="830"/>
      <c r="BT22" s="830"/>
      <c r="BU22" s="830"/>
      <c r="BV22" s="830"/>
      <c r="BW22" s="830"/>
      <c r="BX22" s="830"/>
      <c r="BY22" s="830"/>
      <c r="BZ22" s="830"/>
      <c r="CA22" s="830"/>
      <c r="CB22" s="830"/>
      <c r="CC22" s="830"/>
      <c r="CD22" s="830"/>
      <c r="CE22" s="830"/>
      <c r="CF22" s="830"/>
      <c r="CG22" s="830"/>
      <c r="CH22" s="830"/>
      <c r="CI22" s="830"/>
      <c r="CJ22" s="830"/>
      <c r="CK22" s="830"/>
      <c r="CL22" s="830"/>
      <c r="CM22" s="830"/>
      <c r="CN22" s="830"/>
      <c r="CO22" s="830"/>
      <c r="CP22" s="830"/>
      <c r="CQ22" s="830"/>
      <c r="CR22" s="830"/>
      <c r="CS22" s="830"/>
      <c r="CT22" s="830"/>
      <c r="CU22" s="830"/>
      <c r="CV22" s="830"/>
      <c r="CW22" s="830"/>
      <c r="CX22" s="830"/>
    </row>
    <row r="23" spans="2:103" ht="14.25" customHeight="1">
      <c r="B23" s="957" t="s">
        <v>677</v>
      </c>
      <c r="C23" s="958" t="s">
        <v>673</v>
      </c>
      <c r="D23" s="1260" t="s">
        <v>678</v>
      </c>
      <c r="E23" s="1261"/>
      <c r="F23" s="1261"/>
      <c r="G23" s="1262"/>
      <c r="H23" s="959" t="s">
        <v>669</v>
      </c>
      <c r="I23" s="930"/>
      <c r="J23" s="930"/>
      <c r="K23" s="930"/>
      <c r="L23" s="830"/>
      <c r="M23" s="830"/>
      <c r="N23" s="830"/>
      <c r="O23" s="830"/>
      <c r="P23" s="830"/>
      <c r="Q23" s="830"/>
      <c r="R23" s="830"/>
      <c r="S23" s="830"/>
      <c r="T23" s="830"/>
      <c r="U23" s="830"/>
      <c r="V23" s="830"/>
      <c r="W23" s="830"/>
      <c r="X23" s="830"/>
      <c r="Y23" s="830"/>
      <c r="Z23" s="830"/>
      <c r="AA23" s="830"/>
      <c r="AB23" s="830"/>
      <c r="AC23" s="830"/>
      <c r="AD23" s="830"/>
      <c r="AE23" s="830"/>
      <c r="AF23" s="830"/>
      <c r="AG23" s="830"/>
      <c r="AH23" s="830"/>
      <c r="AI23" s="830"/>
      <c r="AJ23" s="830"/>
      <c r="AK23" s="830"/>
      <c r="AL23" s="830"/>
      <c r="AM23" s="830"/>
      <c r="AN23" s="830"/>
      <c r="AO23" s="830"/>
      <c r="AP23" s="830"/>
      <c r="AQ23" s="830"/>
      <c r="AR23" s="830"/>
      <c r="AS23" s="830"/>
      <c r="AT23" s="830"/>
      <c r="AU23" s="830"/>
      <c r="AV23" s="830"/>
      <c r="AW23" s="830"/>
      <c r="AX23" s="830"/>
      <c r="AY23" s="830"/>
      <c r="AZ23" s="830"/>
      <c r="BA23" s="830"/>
      <c r="BB23" s="830"/>
      <c r="BC23" s="830"/>
      <c r="BD23" s="830"/>
      <c r="BE23" s="830"/>
      <c r="BF23" s="830"/>
      <c r="BG23" s="830"/>
      <c r="BH23" s="830"/>
      <c r="BI23" s="830"/>
      <c r="BJ23" s="830"/>
      <c r="BK23" s="830"/>
      <c r="BL23" s="830"/>
      <c r="BM23" s="830"/>
      <c r="BN23" s="830"/>
      <c r="BO23" s="830"/>
      <c r="BP23" s="830"/>
      <c r="BQ23" s="830"/>
      <c r="BR23" s="830"/>
      <c r="BS23" s="830"/>
      <c r="BT23" s="830"/>
      <c r="BU23" s="830"/>
      <c r="BV23" s="830"/>
      <c r="BW23" s="830"/>
      <c r="BX23" s="830"/>
      <c r="BY23" s="830"/>
      <c r="BZ23" s="830"/>
      <c r="CA23" s="830"/>
      <c r="CB23" s="830"/>
      <c r="CC23" s="830"/>
      <c r="CD23" s="830"/>
      <c r="CE23" s="830"/>
      <c r="CF23" s="830"/>
      <c r="CG23" s="830"/>
      <c r="CH23" s="830"/>
      <c r="CI23" s="830"/>
      <c r="CJ23" s="830"/>
      <c r="CK23" s="830"/>
      <c r="CL23" s="830"/>
      <c r="CM23" s="830"/>
      <c r="CN23" s="830"/>
      <c r="CO23" s="830"/>
      <c r="CP23" s="830"/>
      <c r="CQ23" s="830"/>
      <c r="CR23" s="830"/>
      <c r="CS23" s="830"/>
      <c r="CT23" s="830"/>
      <c r="CU23" s="830"/>
      <c r="CV23" s="830"/>
      <c r="CW23" s="830"/>
      <c r="CX23" s="830"/>
    </row>
    <row r="24" spans="2:103" ht="14.25" customHeight="1">
      <c r="B24" s="957" t="s">
        <v>679</v>
      </c>
      <c r="C24" s="958" t="s">
        <v>667</v>
      </c>
      <c r="D24" s="1260" t="s">
        <v>680</v>
      </c>
      <c r="E24" s="1261"/>
      <c r="F24" s="1261"/>
      <c r="G24" s="1262"/>
      <c r="H24" s="959" t="s">
        <v>669</v>
      </c>
      <c r="I24" s="930"/>
      <c r="J24" s="930"/>
      <c r="K24" s="930"/>
      <c r="L24" s="830"/>
      <c r="M24" s="830"/>
      <c r="N24" s="830"/>
      <c r="O24" s="830"/>
      <c r="P24" s="830"/>
      <c r="Q24" s="830"/>
      <c r="R24" s="830"/>
      <c r="S24" s="830"/>
      <c r="T24" s="830"/>
      <c r="U24" s="830"/>
      <c r="V24" s="830"/>
      <c r="W24" s="830"/>
      <c r="X24" s="830"/>
      <c r="Y24" s="830"/>
      <c r="Z24" s="830"/>
      <c r="AA24" s="830"/>
      <c r="AB24" s="830"/>
      <c r="AC24" s="830"/>
      <c r="AD24" s="830"/>
      <c r="AE24" s="830"/>
      <c r="AF24" s="830"/>
      <c r="AG24" s="830"/>
      <c r="AH24" s="830"/>
      <c r="AI24" s="830"/>
      <c r="AJ24" s="830"/>
      <c r="AK24" s="830"/>
      <c r="AL24" s="830"/>
      <c r="AM24" s="830"/>
      <c r="AN24" s="830"/>
      <c r="AO24" s="830"/>
      <c r="AP24" s="830"/>
      <c r="AQ24" s="830"/>
      <c r="AR24" s="830"/>
      <c r="AS24" s="830"/>
      <c r="AT24" s="830"/>
      <c r="AU24" s="830"/>
      <c r="AV24" s="830"/>
      <c r="AW24" s="830"/>
      <c r="AX24" s="830"/>
      <c r="AY24" s="830"/>
      <c r="AZ24" s="830"/>
      <c r="BA24" s="830"/>
      <c r="BB24" s="830"/>
      <c r="BC24" s="830"/>
      <c r="BD24" s="830"/>
      <c r="BE24" s="830"/>
      <c r="BF24" s="830"/>
      <c r="BG24" s="830"/>
      <c r="BH24" s="830"/>
      <c r="BI24" s="830"/>
      <c r="BJ24" s="830"/>
      <c r="BK24" s="830"/>
      <c r="BL24" s="830"/>
      <c r="BM24" s="830"/>
      <c r="BN24" s="830"/>
      <c r="BO24" s="830"/>
      <c r="BP24" s="830"/>
      <c r="BQ24" s="830"/>
      <c r="BR24" s="830"/>
      <c r="BS24" s="830"/>
      <c r="BT24" s="830"/>
      <c r="BU24" s="830"/>
      <c r="BV24" s="830"/>
      <c r="BW24" s="830"/>
      <c r="BX24" s="830"/>
      <c r="BY24" s="830"/>
      <c r="BZ24" s="830"/>
      <c r="CA24" s="830"/>
      <c r="CB24" s="830"/>
      <c r="CC24" s="830"/>
      <c r="CD24" s="830"/>
      <c r="CE24" s="830"/>
      <c r="CF24" s="830"/>
      <c r="CG24" s="830"/>
      <c r="CH24" s="830"/>
      <c r="CI24" s="830"/>
      <c r="CJ24" s="830"/>
      <c r="CK24" s="830"/>
      <c r="CL24" s="830"/>
      <c r="CM24" s="830"/>
      <c r="CN24" s="830"/>
      <c r="CO24" s="830"/>
      <c r="CP24" s="830"/>
      <c r="CQ24" s="830"/>
      <c r="CR24" s="830"/>
      <c r="CS24" s="830"/>
      <c r="CT24" s="830"/>
      <c r="CU24" s="830"/>
      <c r="CV24" s="830"/>
      <c r="CW24" s="830"/>
      <c r="CX24" s="830"/>
    </row>
    <row r="25" spans="2:103" ht="14.25" customHeight="1">
      <c r="B25" s="957" t="s">
        <v>681</v>
      </c>
      <c r="C25" s="958" t="s">
        <v>667</v>
      </c>
      <c r="D25" s="1260" t="s">
        <v>680</v>
      </c>
      <c r="E25" s="1261"/>
      <c r="F25" s="1261"/>
      <c r="G25" s="1262"/>
      <c r="H25" s="959" t="s">
        <v>669</v>
      </c>
      <c r="I25" s="930"/>
      <c r="J25" s="930"/>
      <c r="K25" s="930"/>
      <c r="L25" s="830"/>
      <c r="M25" s="830"/>
      <c r="N25" s="830"/>
      <c r="O25" s="830"/>
      <c r="P25" s="830"/>
      <c r="Q25" s="830"/>
      <c r="R25" s="830"/>
      <c r="S25" s="830"/>
      <c r="T25" s="830"/>
      <c r="U25" s="830"/>
      <c r="V25" s="830"/>
      <c r="W25" s="830"/>
      <c r="X25" s="830"/>
      <c r="Y25" s="830"/>
      <c r="Z25" s="830"/>
      <c r="AA25" s="830"/>
      <c r="AB25" s="830"/>
      <c r="AC25" s="830"/>
      <c r="AD25" s="830"/>
      <c r="AE25" s="830"/>
      <c r="AF25" s="830"/>
      <c r="AG25" s="830"/>
      <c r="AH25" s="830"/>
      <c r="AI25" s="830"/>
      <c r="AJ25" s="830"/>
      <c r="AK25" s="830"/>
      <c r="AL25" s="830"/>
      <c r="AM25" s="830"/>
      <c r="AN25" s="830"/>
      <c r="AO25" s="830"/>
      <c r="AP25" s="830"/>
      <c r="AQ25" s="830"/>
      <c r="AR25" s="830"/>
      <c r="AS25" s="830"/>
      <c r="AT25" s="830"/>
      <c r="AU25" s="830"/>
      <c r="AV25" s="830"/>
      <c r="AW25" s="830"/>
      <c r="AX25" s="830"/>
      <c r="AY25" s="830"/>
      <c r="AZ25" s="830"/>
      <c r="BA25" s="830"/>
      <c r="BB25" s="830"/>
      <c r="BC25" s="830"/>
      <c r="BD25" s="830"/>
      <c r="BE25" s="830"/>
      <c r="BF25" s="830"/>
      <c r="BG25" s="830"/>
      <c r="BH25" s="830"/>
      <c r="BI25" s="830"/>
      <c r="BJ25" s="830"/>
      <c r="BK25" s="830"/>
      <c r="BL25" s="830"/>
      <c r="BM25" s="830"/>
      <c r="BN25" s="830"/>
      <c r="BO25" s="830"/>
      <c r="BP25" s="830"/>
      <c r="BQ25" s="830"/>
      <c r="BR25" s="830"/>
      <c r="BS25" s="830"/>
      <c r="BT25" s="830"/>
      <c r="BU25" s="830"/>
      <c r="BV25" s="830"/>
      <c r="BW25" s="830"/>
      <c r="BX25" s="830"/>
      <c r="BY25" s="830"/>
      <c r="BZ25" s="830"/>
      <c r="CA25" s="830"/>
      <c r="CB25" s="830"/>
      <c r="CC25" s="830"/>
      <c r="CD25" s="830"/>
      <c r="CE25" s="830"/>
      <c r="CF25" s="830"/>
      <c r="CG25" s="830"/>
      <c r="CH25" s="830"/>
      <c r="CI25" s="830"/>
      <c r="CJ25" s="830"/>
      <c r="CK25" s="830"/>
      <c r="CL25" s="830"/>
      <c r="CM25" s="830"/>
      <c r="CN25" s="830"/>
      <c r="CO25" s="830"/>
      <c r="CP25" s="830"/>
      <c r="CQ25" s="830"/>
      <c r="CR25" s="830"/>
      <c r="CS25" s="830"/>
      <c r="CT25" s="830"/>
      <c r="CU25" s="830"/>
      <c r="CV25" s="830"/>
      <c r="CW25" s="830"/>
      <c r="CX25" s="830"/>
    </row>
    <row r="26" spans="2:103" ht="14.25" customHeight="1">
      <c r="B26" s="957" t="s">
        <v>682</v>
      </c>
      <c r="C26" s="958" t="s">
        <v>667</v>
      </c>
      <c r="D26" s="1260" t="s">
        <v>680</v>
      </c>
      <c r="E26" s="1261"/>
      <c r="F26" s="1261"/>
      <c r="G26" s="1262"/>
      <c r="H26" s="959" t="s">
        <v>669</v>
      </c>
      <c r="I26" s="930"/>
      <c r="J26" s="930"/>
      <c r="K26" s="930"/>
      <c r="L26" s="830"/>
      <c r="M26" s="830"/>
      <c r="N26" s="830"/>
      <c r="O26" s="830"/>
      <c r="P26" s="830"/>
      <c r="Q26" s="830"/>
      <c r="R26" s="830"/>
      <c r="S26" s="830"/>
      <c r="T26" s="830"/>
      <c r="U26" s="830"/>
      <c r="V26" s="830"/>
      <c r="W26" s="830"/>
      <c r="X26" s="830"/>
      <c r="Y26" s="830"/>
      <c r="Z26" s="830"/>
      <c r="AA26" s="830"/>
      <c r="AB26" s="830"/>
      <c r="AC26" s="830"/>
      <c r="AD26" s="830"/>
      <c r="AE26" s="830"/>
      <c r="AF26" s="830"/>
      <c r="AG26" s="830"/>
      <c r="AH26" s="830"/>
      <c r="AI26" s="830"/>
      <c r="AJ26" s="830"/>
      <c r="AK26" s="830"/>
      <c r="AL26" s="830"/>
      <c r="AM26" s="830"/>
      <c r="AN26" s="830"/>
      <c r="AO26" s="830"/>
      <c r="AP26" s="830"/>
      <c r="AQ26" s="830"/>
      <c r="AR26" s="830"/>
      <c r="AS26" s="830"/>
      <c r="AT26" s="830"/>
      <c r="AU26" s="830"/>
      <c r="AV26" s="830"/>
      <c r="AW26" s="830"/>
      <c r="AX26" s="830"/>
      <c r="AY26" s="830"/>
      <c r="AZ26" s="830"/>
      <c r="BA26" s="830"/>
      <c r="BB26" s="830"/>
      <c r="BC26" s="830"/>
      <c r="BD26" s="830"/>
      <c r="BE26" s="830"/>
      <c r="BF26" s="830"/>
      <c r="BG26" s="830"/>
      <c r="BH26" s="830"/>
      <c r="BI26" s="830"/>
      <c r="BJ26" s="830"/>
      <c r="BK26" s="830"/>
      <c r="BL26" s="830"/>
      <c r="BM26" s="830"/>
      <c r="BN26" s="830"/>
      <c r="BO26" s="830"/>
      <c r="BP26" s="830"/>
      <c r="BQ26" s="830"/>
      <c r="BR26" s="830"/>
      <c r="BS26" s="830"/>
      <c r="BT26" s="830"/>
      <c r="BU26" s="830"/>
      <c r="BV26" s="830"/>
      <c r="BW26" s="830"/>
      <c r="BX26" s="830"/>
      <c r="BY26" s="830"/>
      <c r="BZ26" s="830"/>
      <c r="CA26" s="830"/>
      <c r="CB26" s="830"/>
      <c r="CC26" s="830"/>
      <c r="CD26" s="830"/>
      <c r="CE26" s="830"/>
      <c r="CF26" s="830"/>
      <c r="CG26" s="830"/>
      <c r="CH26" s="830"/>
      <c r="CI26" s="830"/>
      <c r="CJ26" s="830"/>
      <c r="CK26" s="830"/>
      <c r="CL26" s="830"/>
      <c r="CM26" s="830"/>
      <c r="CN26" s="830"/>
      <c r="CO26" s="830"/>
      <c r="CP26" s="830"/>
      <c r="CQ26" s="830"/>
      <c r="CR26" s="830"/>
      <c r="CS26" s="830"/>
      <c r="CT26" s="830"/>
      <c r="CU26" s="830"/>
      <c r="CV26" s="830"/>
      <c r="CW26" s="830"/>
      <c r="CX26" s="830"/>
    </row>
    <row r="27" spans="2:103" ht="14.25" customHeight="1">
      <c r="B27" s="957" t="s">
        <v>683</v>
      </c>
      <c r="C27" s="958" t="s">
        <v>667</v>
      </c>
      <c r="D27" s="1260" t="s">
        <v>684</v>
      </c>
      <c r="E27" s="1261"/>
      <c r="F27" s="1261"/>
      <c r="G27" s="1262"/>
      <c r="H27" s="959" t="s">
        <v>669</v>
      </c>
      <c r="I27" s="930"/>
      <c r="J27" s="930"/>
      <c r="K27" s="930"/>
      <c r="L27" s="830"/>
      <c r="M27" s="830"/>
      <c r="N27" s="830"/>
      <c r="O27" s="830"/>
      <c r="P27" s="830"/>
      <c r="Q27" s="830"/>
      <c r="R27" s="830"/>
      <c r="S27" s="830"/>
      <c r="T27" s="830"/>
      <c r="U27" s="830"/>
      <c r="V27" s="830"/>
      <c r="W27" s="830"/>
      <c r="X27" s="830"/>
      <c r="Y27" s="830"/>
      <c r="Z27" s="830"/>
      <c r="AA27" s="830"/>
      <c r="AB27" s="830"/>
      <c r="AC27" s="830"/>
      <c r="AD27" s="830"/>
      <c r="AE27" s="830"/>
      <c r="AF27" s="830"/>
      <c r="AG27" s="830"/>
      <c r="AH27" s="830"/>
      <c r="AI27" s="830"/>
      <c r="AJ27" s="830"/>
      <c r="AK27" s="830"/>
      <c r="AL27" s="830"/>
      <c r="AM27" s="830"/>
      <c r="AN27" s="830"/>
      <c r="AO27" s="830"/>
      <c r="AP27" s="830"/>
      <c r="AQ27" s="830"/>
      <c r="AR27" s="830"/>
      <c r="AS27" s="830"/>
      <c r="AT27" s="830"/>
      <c r="AU27" s="830"/>
      <c r="AV27" s="830"/>
      <c r="AW27" s="830"/>
      <c r="AX27" s="830"/>
      <c r="AY27" s="830"/>
      <c r="AZ27" s="830"/>
      <c r="BA27" s="830"/>
      <c r="BB27" s="830"/>
      <c r="BC27" s="830"/>
      <c r="BD27" s="830"/>
      <c r="BE27" s="830"/>
      <c r="BF27" s="830"/>
      <c r="BG27" s="830"/>
      <c r="BH27" s="830"/>
      <c r="BI27" s="830"/>
      <c r="BJ27" s="830"/>
      <c r="BK27" s="830"/>
      <c r="BL27" s="830"/>
      <c r="BM27" s="830"/>
      <c r="BN27" s="830"/>
      <c r="BO27" s="830"/>
      <c r="BP27" s="830"/>
      <c r="BQ27" s="830"/>
      <c r="BR27" s="830"/>
      <c r="BS27" s="830"/>
      <c r="BT27" s="830"/>
      <c r="BU27" s="830"/>
      <c r="BV27" s="830"/>
      <c r="BW27" s="830"/>
      <c r="BX27" s="830"/>
      <c r="BY27" s="830"/>
      <c r="BZ27" s="830"/>
      <c r="CA27" s="830"/>
      <c r="CB27" s="830"/>
      <c r="CC27" s="830"/>
      <c r="CD27" s="830"/>
      <c r="CE27" s="830"/>
      <c r="CF27" s="830"/>
      <c r="CG27" s="830"/>
      <c r="CH27" s="830"/>
      <c r="CI27" s="830"/>
      <c r="CJ27" s="830"/>
      <c r="CK27" s="830"/>
      <c r="CL27" s="830"/>
      <c r="CM27" s="830"/>
      <c r="CN27" s="830"/>
      <c r="CO27" s="830"/>
      <c r="CP27" s="830"/>
      <c r="CQ27" s="830"/>
      <c r="CR27" s="830"/>
      <c r="CS27" s="830"/>
      <c r="CT27" s="830"/>
      <c r="CU27" s="830"/>
      <c r="CV27" s="830"/>
      <c r="CW27" s="830"/>
      <c r="CX27" s="830"/>
    </row>
    <row r="28" spans="2:103" ht="14.25" customHeight="1">
      <c r="B28" s="957" t="s">
        <v>685</v>
      </c>
      <c r="C28" s="958" t="s">
        <v>673</v>
      </c>
      <c r="D28" s="1260" t="s">
        <v>674</v>
      </c>
      <c r="E28" s="1261"/>
      <c r="F28" s="1261"/>
      <c r="G28" s="1262"/>
      <c r="H28" s="959" t="s">
        <v>669</v>
      </c>
      <c r="I28" s="930"/>
      <c r="J28" s="930"/>
      <c r="K28" s="930"/>
      <c r="L28" s="830"/>
      <c r="M28" s="830"/>
      <c r="N28" s="830"/>
      <c r="O28" s="830"/>
      <c r="P28" s="830"/>
      <c r="Q28" s="830"/>
      <c r="R28" s="830"/>
      <c r="S28" s="830"/>
      <c r="T28" s="830"/>
      <c r="U28" s="830"/>
      <c r="V28" s="830"/>
      <c r="W28" s="830"/>
      <c r="X28" s="830"/>
      <c r="Y28" s="830"/>
      <c r="Z28" s="830"/>
      <c r="AA28" s="830"/>
      <c r="AB28" s="830"/>
      <c r="AC28" s="830"/>
      <c r="AD28" s="830"/>
      <c r="AE28" s="830"/>
      <c r="AF28" s="830"/>
      <c r="AG28" s="830"/>
      <c r="AH28" s="830"/>
      <c r="AI28" s="830"/>
      <c r="AJ28" s="830"/>
      <c r="AK28" s="830"/>
      <c r="AL28" s="830"/>
      <c r="AM28" s="830"/>
      <c r="AN28" s="830"/>
      <c r="AO28" s="830"/>
      <c r="AP28" s="830"/>
      <c r="AQ28" s="830"/>
      <c r="AR28" s="830"/>
      <c r="AS28" s="830"/>
      <c r="AT28" s="830"/>
      <c r="AU28" s="830"/>
      <c r="AV28" s="830"/>
      <c r="AW28" s="830"/>
      <c r="AX28" s="830"/>
      <c r="AY28" s="830"/>
      <c r="AZ28" s="830"/>
      <c r="BA28" s="830"/>
      <c r="BB28" s="830"/>
      <c r="BC28" s="830"/>
      <c r="BD28" s="830"/>
      <c r="BE28" s="830"/>
      <c r="BF28" s="830"/>
      <c r="BG28" s="830"/>
      <c r="BH28" s="830"/>
      <c r="BI28" s="830"/>
      <c r="BJ28" s="830"/>
      <c r="BK28" s="830"/>
      <c r="BL28" s="830"/>
      <c r="BM28" s="830"/>
      <c r="BN28" s="830"/>
      <c r="BO28" s="830"/>
      <c r="BP28" s="830"/>
      <c r="BQ28" s="830"/>
      <c r="BR28" s="830"/>
      <c r="BS28" s="830"/>
      <c r="BT28" s="830"/>
      <c r="BU28" s="830"/>
      <c r="BV28" s="830"/>
      <c r="BW28" s="830"/>
      <c r="BX28" s="830"/>
      <c r="BY28" s="830"/>
      <c r="BZ28" s="830"/>
      <c r="CA28" s="830"/>
      <c r="CB28" s="830"/>
      <c r="CC28" s="830"/>
      <c r="CD28" s="830"/>
      <c r="CE28" s="830"/>
      <c r="CF28" s="830"/>
      <c r="CG28" s="830"/>
      <c r="CH28" s="830"/>
      <c r="CI28" s="830"/>
      <c r="CJ28" s="830"/>
      <c r="CK28" s="830"/>
      <c r="CL28" s="830"/>
      <c r="CM28" s="830"/>
      <c r="CN28" s="830"/>
      <c r="CO28" s="830"/>
      <c r="CP28" s="830"/>
      <c r="CQ28" s="830"/>
      <c r="CR28" s="830"/>
      <c r="CS28" s="830"/>
      <c r="CT28" s="830"/>
      <c r="CU28" s="830"/>
      <c r="CV28" s="830"/>
      <c r="CW28" s="830"/>
      <c r="CX28" s="830"/>
    </row>
    <row r="29" spans="2:103" ht="14.25" customHeight="1">
      <c r="B29" s="957" t="s">
        <v>686</v>
      </c>
      <c r="C29" s="958" t="s">
        <v>673</v>
      </c>
      <c r="D29" s="1260" t="s">
        <v>674</v>
      </c>
      <c r="E29" s="1261"/>
      <c r="F29" s="1261"/>
      <c r="G29" s="1262"/>
      <c r="H29" s="959" t="s">
        <v>669</v>
      </c>
      <c r="I29" s="930"/>
      <c r="J29" s="930"/>
      <c r="K29" s="930"/>
      <c r="L29" s="830"/>
      <c r="M29" s="830"/>
      <c r="N29" s="830"/>
      <c r="O29" s="830"/>
      <c r="P29" s="830"/>
      <c r="Q29" s="830"/>
      <c r="R29" s="830"/>
      <c r="S29" s="830"/>
      <c r="T29" s="830"/>
      <c r="U29" s="830"/>
      <c r="V29" s="830"/>
      <c r="W29" s="830"/>
      <c r="X29" s="830"/>
      <c r="Y29" s="830"/>
      <c r="Z29" s="830"/>
      <c r="AA29" s="830"/>
      <c r="AB29" s="830"/>
      <c r="AC29" s="830"/>
      <c r="AD29" s="830"/>
      <c r="AE29" s="830"/>
      <c r="AF29" s="830"/>
      <c r="AG29" s="830"/>
      <c r="AH29" s="830"/>
      <c r="AI29" s="830"/>
      <c r="AJ29" s="830"/>
      <c r="AK29" s="830"/>
      <c r="AL29" s="830"/>
      <c r="AM29" s="830"/>
      <c r="AN29" s="830"/>
      <c r="AO29" s="830"/>
      <c r="AP29" s="830"/>
      <c r="AQ29" s="830"/>
      <c r="AR29" s="830"/>
      <c r="AS29" s="830"/>
      <c r="AT29" s="830"/>
      <c r="AU29" s="830"/>
      <c r="AV29" s="830"/>
      <c r="AW29" s="830"/>
      <c r="AX29" s="830"/>
      <c r="AY29" s="830"/>
      <c r="AZ29" s="830"/>
      <c r="BA29" s="830"/>
      <c r="BB29" s="830"/>
      <c r="BC29" s="830"/>
      <c r="BD29" s="830"/>
      <c r="BE29" s="830"/>
      <c r="BF29" s="830"/>
      <c r="BG29" s="830"/>
      <c r="BH29" s="830"/>
      <c r="BI29" s="830"/>
      <c r="BJ29" s="830"/>
      <c r="BK29" s="830"/>
      <c r="BL29" s="830"/>
      <c r="BM29" s="830"/>
      <c r="BN29" s="830"/>
      <c r="BO29" s="830"/>
      <c r="BP29" s="830"/>
      <c r="BQ29" s="830"/>
      <c r="BR29" s="830"/>
      <c r="BS29" s="830"/>
      <c r="BT29" s="830"/>
      <c r="BU29" s="830"/>
      <c r="BV29" s="830"/>
      <c r="BW29" s="830"/>
      <c r="BX29" s="830"/>
      <c r="BY29" s="830"/>
      <c r="BZ29" s="830"/>
      <c r="CA29" s="830"/>
      <c r="CB29" s="830"/>
      <c r="CC29" s="830"/>
      <c r="CD29" s="830"/>
      <c r="CE29" s="830"/>
      <c r="CF29" s="830"/>
      <c r="CG29" s="830"/>
      <c r="CH29" s="830"/>
      <c r="CI29" s="830"/>
      <c r="CJ29" s="830"/>
      <c r="CK29" s="830"/>
      <c r="CL29" s="830"/>
      <c r="CM29" s="830"/>
      <c r="CN29" s="830"/>
      <c r="CO29" s="830"/>
      <c r="CP29" s="830"/>
      <c r="CQ29" s="830"/>
      <c r="CR29" s="830"/>
      <c r="CS29" s="830"/>
      <c r="CT29" s="830"/>
      <c r="CU29" s="830"/>
      <c r="CV29" s="830"/>
      <c r="CW29" s="830"/>
      <c r="CX29" s="830"/>
    </row>
    <row r="30" spans="2:103" ht="14.25" customHeight="1">
      <c r="B30" s="957" t="s">
        <v>687</v>
      </c>
      <c r="C30" s="958" t="s">
        <v>673</v>
      </c>
      <c r="D30" s="1260" t="s">
        <v>688</v>
      </c>
      <c r="E30" s="1261"/>
      <c r="F30" s="1261"/>
      <c r="G30" s="1262"/>
      <c r="H30" s="959" t="s">
        <v>669</v>
      </c>
      <c r="I30" s="930"/>
      <c r="J30" s="930"/>
      <c r="K30" s="930"/>
      <c r="L30" s="830"/>
      <c r="M30" s="830"/>
      <c r="N30" s="830"/>
      <c r="O30" s="830"/>
      <c r="P30" s="830"/>
      <c r="Q30" s="830"/>
      <c r="R30" s="830"/>
      <c r="S30" s="830"/>
      <c r="T30" s="830"/>
      <c r="U30" s="830"/>
      <c r="V30" s="830"/>
      <c r="W30" s="830"/>
      <c r="X30" s="830"/>
      <c r="Y30" s="830"/>
      <c r="Z30" s="830"/>
      <c r="AA30" s="830"/>
      <c r="AB30" s="830"/>
      <c r="AC30" s="830"/>
      <c r="AD30" s="830"/>
      <c r="AE30" s="830"/>
      <c r="AF30" s="830"/>
      <c r="AG30" s="830"/>
      <c r="AH30" s="830"/>
      <c r="AI30" s="830"/>
      <c r="AJ30" s="830"/>
      <c r="AK30" s="830"/>
      <c r="AL30" s="830"/>
      <c r="AM30" s="830"/>
      <c r="AN30" s="830"/>
      <c r="AO30" s="830"/>
      <c r="AP30" s="830"/>
      <c r="AQ30" s="830"/>
      <c r="AR30" s="830"/>
      <c r="AS30" s="830"/>
      <c r="AT30" s="830"/>
      <c r="AU30" s="830"/>
      <c r="AV30" s="830"/>
      <c r="AW30" s="830"/>
      <c r="AX30" s="830"/>
      <c r="AY30" s="830"/>
      <c r="AZ30" s="830"/>
      <c r="BA30" s="830"/>
      <c r="BB30" s="830"/>
      <c r="BC30" s="830"/>
      <c r="BD30" s="830"/>
      <c r="BE30" s="830"/>
      <c r="BF30" s="830"/>
      <c r="BG30" s="830"/>
      <c r="BH30" s="830"/>
      <c r="BI30" s="830"/>
      <c r="BJ30" s="830"/>
      <c r="BK30" s="830"/>
      <c r="BL30" s="830"/>
      <c r="BM30" s="830"/>
      <c r="BN30" s="830"/>
      <c r="BO30" s="830"/>
      <c r="BP30" s="830"/>
      <c r="BQ30" s="830"/>
      <c r="BR30" s="830"/>
      <c r="BS30" s="830"/>
      <c r="BT30" s="830"/>
      <c r="BU30" s="830"/>
      <c r="BV30" s="830"/>
      <c r="BW30" s="830"/>
      <c r="BX30" s="830"/>
      <c r="BY30" s="830"/>
      <c r="BZ30" s="830"/>
      <c r="CA30" s="830"/>
      <c r="CB30" s="830"/>
      <c r="CC30" s="830"/>
      <c r="CD30" s="830"/>
      <c r="CE30" s="830"/>
      <c r="CF30" s="830"/>
      <c r="CG30" s="830"/>
      <c r="CH30" s="830"/>
      <c r="CI30" s="830"/>
      <c r="CJ30" s="830"/>
      <c r="CK30" s="830"/>
      <c r="CL30" s="830"/>
      <c r="CM30" s="830"/>
      <c r="CN30" s="830"/>
      <c r="CO30" s="830"/>
      <c r="CP30" s="830"/>
      <c r="CQ30" s="830"/>
      <c r="CR30" s="830"/>
      <c r="CS30" s="830"/>
      <c r="CT30" s="830"/>
      <c r="CU30" s="830"/>
      <c r="CV30" s="830"/>
      <c r="CW30" s="830"/>
      <c r="CX30" s="830"/>
    </row>
    <row r="31" spans="2:103" ht="14.25" customHeight="1">
      <c r="B31" s="957" t="s">
        <v>689</v>
      </c>
      <c r="C31" s="958" t="s">
        <v>673</v>
      </c>
      <c r="D31" s="1260" t="s">
        <v>688</v>
      </c>
      <c r="E31" s="1261"/>
      <c r="F31" s="1261"/>
      <c r="G31" s="1262"/>
      <c r="H31" s="959" t="s">
        <v>669</v>
      </c>
      <c r="I31" s="930"/>
      <c r="J31" s="930"/>
      <c r="K31" s="930"/>
      <c r="L31" s="830"/>
      <c r="M31" s="830"/>
      <c r="N31" s="830"/>
      <c r="O31" s="830"/>
      <c r="P31" s="830"/>
      <c r="Q31" s="830"/>
      <c r="R31" s="830"/>
      <c r="S31" s="830"/>
      <c r="T31" s="830"/>
      <c r="U31" s="830"/>
      <c r="V31" s="830"/>
      <c r="W31" s="830"/>
      <c r="X31" s="830"/>
      <c r="Y31" s="830"/>
      <c r="Z31" s="830"/>
      <c r="AA31" s="830"/>
      <c r="AB31" s="830"/>
      <c r="AC31" s="830"/>
      <c r="AD31" s="830"/>
      <c r="AE31" s="830"/>
      <c r="AF31" s="830"/>
      <c r="AG31" s="830"/>
      <c r="AH31" s="830"/>
      <c r="AI31" s="830"/>
      <c r="AJ31" s="830"/>
      <c r="AK31" s="830"/>
      <c r="AL31" s="830"/>
      <c r="AM31" s="830"/>
      <c r="AN31" s="830"/>
      <c r="AO31" s="830"/>
      <c r="AP31" s="830"/>
      <c r="AQ31" s="830"/>
      <c r="AR31" s="830"/>
      <c r="AS31" s="830"/>
      <c r="AT31" s="830"/>
      <c r="AU31" s="830"/>
      <c r="AV31" s="830"/>
      <c r="AW31" s="830"/>
      <c r="AX31" s="830"/>
      <c r="AY31" s="830"/>
      <c r="AZ31" s="830"/>
      <c r="BA31" s="830"/>
      <c r="BB31" s="830"/>
      <c r="BC31" s="830"/>
      <c r="BD31" s="830"/>
      <c r="BE31" s="830"/>
      <c r="BF31" s="830"/>
      <c r="BG31" s="830"/>
      <c r="BH31" s="830"/>
      <c r="BI31" s="830"/>
      <c r="BJ31" s="830"/>
      <c r="BK31" s="830"/>
      <c r="BL31" s="830"/>
      <c r="BM31" s="830"/>
      <c r="BN31" s="830"/>
      <c r="BO31" s="830"/>
      <c r="BP31" s="830"/>
      <c r="BQ31" s="830"/>
      <c r="BR31" s="830"/>
      <c r="BS31" s="830"/>
      <c r="BT31" s="830"/>
      <c r="BU31" s="830"/>
      <c r="BV31" s="830"/>
      <c r="BW31" s="830"/>
      <c r="BX31" s="830"/>
      <c r="BY31" s="830"/>
      <c r="BZ31" s="830"/>
      <c r="CA31" s="830"/>
      <c r="CB31" s="830"/>
      <c r="CC31" s="830"/>
      <c r="CD31" s="830"/>
      <c r="CE31" s="830"/>
      <c r="CF31" s="830"/>
      <c r="CG31" s="830"/>
      <c r="CH31" s="830"/>
      <c r="CI31" s="830"/>
      <c r="CJ31" s="830"/>
      <c r="CK31" s="830"/>
      <c r="CL31" s="830"/>
      <c r="CM31" s="830"/>
      <c r="CN31" s="830"/>
      <c r="CO31" s="830"/>
      <c r="CP31" s="830"/>
      <c r="CQ31" s="830"/>
      <c r="CR31" s="830"/>
      <c r="CS31" s="830"/>
      <c r="CT31" s="830"/>
      <c r="CU31" s="830"/>
      <c r="CV31" s="830"/>
      <c r="CW31" s="830"/>
      <c r="CX31" s="830"/>
    </row>
    <row r="32" spans="2:103" ht="14.25" customHeight="1">
      <c r="B32" s="957" t="s">
        <v>690</v>
      </c>
      <c r="C32" s="958" t="s">
        <v>667</v>
      </c>
      <c r="D32" s="1260" t="s">
        <v>691</v>
      </c>
      <c r="E32" s="1261"/>
      <c r="F32" s="1261"/>
      <c r="G32" s="1262"/>
      <c r="H32" s="959" t="s">
        <v>669</v>
      </c>
    </row>
    <row r="33" spans="2:8" ht="14.25" customHeight="1">
      <c r="B33" s="957" t="s">
        <v>692</v>
      </c>
      <c r="C33" s="958" t="s">
        <v>667</v>
      </c>
      <c r="D33" s="1260" t="s">
        <v>693</v>
      </c>
      <c r="E33" s="1261"/>
      <c r="F33" s="1261"/>
      <c r="G33" s="1262"/>
      <c r="H33" s="959" t="s">
        <v>669</v>
      </c>
    </row>
    <row r="34" spans="2:8" ht="14.25" customHeight="1">
      <c r="B34" s="957" t="s">
        <v>694</v>
      </c>
      <c r="C34" s="958" t="s">
        <v>673</v>
      </c>
      <c r="D34" s="1260" t="s">
        <v>695</v>
      </c>
      <c r="E34" s="1261"/>
      <c r="F34" s="1261"/>
      <c r="G34" s="1262"/>
      <c r="H34" s="959" t="s">
        <v>669</v>
      </c>
    </row>
    <row r="35" spans="2:8" ht="14.25" customHeight="1">
      <c r="B35" s="957" t="s">
        <v>696</v>
      </c>
      <c r="C35" s="958" t="s">
        <v>673</v>
      </c>
      <c r="D35" s="1260" t="s">
        <v>695</v>
      </c>
      <c r="E35" s="1261"/>
      <c r="F35" s="1261"/>
      <c r="G35" s="1262"/>
      <c r="H35" s="959" t="s">
        <v>669</v>
      </c>
    </row>
    <row r="36" spans="2:8" ht="14.25" customHeight="1">
      <c r="B36" s="957" t="s">
        <v>697</v>
      </c>
      <c r="C36" s="958" t="s">
        <v>667</v>
      </c>
      <c r="D36" s="1260" t="s">
        <v>698</v>
      </c>
      <c r="E36" s="1261"/>
      <c r="F36" s="1261"/>
      <c r="G36" s="1262"/>
      <c r="H36" s="959" t="s">
        <v>669</v>
      </c>
    </row>
    <row r="37" spans="2:8" ht="14.25" customHeight="1">
      <c r="B37" s="957" t="s">
        <v>699</v>
      </c>
      <c r="C37" s="958" t="s">
        <v>667</v>
      </c>
      <c r="D37" s="1260" t="s">
        <v>700</v>
      </c>
      <c r="E37" s="1261"/>
      <c r="F37" s="1261"/>
      <c r="G37" s="1262"/>
      <c r="H37" s="959" t="s">
        <v>669</v>
      </c>
    </row>
    <row r="38" spans="2:8" ht="14.25" customHeight="1">
      <c r="B38" s="957" t="s">
        <v>701</v>
      </c>
      <c r="C38" s="958" t="s">
        <v>667</v>
      </c>
      <c r="D38" s="1260" t="s">
        <v>702</v>
      </c>
      <c r="E38" s="1261"/>
      <c r="F38" s="1261"/>
      <c r="G38" s="1262"/>
      <c r="H38" s="959" t="s">
        <v>669</v>
      </c>
    </row>
    <row r="39" spans="2:8" ht="14.25" customHeight="1">
      <c r="B39" s="957" t="s">
        <v>703</v>
      </c>
      <c r="C39" s="958" t="s">
        <v>673</v>
      </c>
      <c r="D39" s="1260" t="s">
        <v>704</v>
      </c>
      <c r="E39" s="1261"/>
      <c r="F39" s="1261"/>
      <c r="G39" s="1262"/>
      <c r="H39" s="959" t="s">
        <v>669</v>
      </c>
    </row>
    <row r="40" spans="2:8" ht="14.25" customHeight="1">
      <c r="B40" s="957" t="s">
        <v>705</v>
      </c>
      <c r="C40" s="958" t="s">
        <v>667</v>
      </c>
      <c r="D40" s="1260" t="s">
        <v>704</v>
      </c>
      <c r="E40" s="1261"/>
      <c r="F40" s="1261"/>
      <c r="G40" s="1262"/>
      <c r="H40" s="959" t="s">
        <v>669</v>
      </c>
    </row>
    <row r="41" spans="2:8" ht="14.25" customHeight="1">
      <c r="B41" s="957" t="s">
        <v>706</v>
      </c>
      <c r="C41" s="958" t="s">
        <v>673</v>
      </c>
      <c r="D41" s="1260" t="s">
        <v>707</v>
      </c>
      <c r="E41" s="1261"/>
      <c r="F41" s="1261"/>
      <c r="G41" s="1262"/>
      <c r="H41" s="959" t="s">
        <v>669</v>
      </c>
    </row>
    <row r="42" spans="2:8" ht="14.25" customHeight="1">
      <c r="B42" s="957" t="s">
        <v>708</v>
      </c>
      <c r="C42" s="958" t="s">
        <v>673</v>
      </c>
      <c r="D42" s="1260" t="s">
        <v>688</v>
      </c>
      <c r="E42" s="1261"/>
      <c r="F42" s="1261"/>
      <c r="G42" s="1262"/>
      <c r="H42" s="959" t="s">
        <v>669</v>
      </c>
    </row>
    <row r="43" spans="2:8" ht="14.25" customHeight="1">
      <c r="B43" s="957" t="s">
        <v>709</v>
      </c>
      <c r="C43" s="960" t="s">
        <v>710</v>
      </c>
      <c r="D43" s="1260" t="s">
        <v>711</v>
      </c>
      <c r="E43" s="1261"/>
      <c r="F43" s="1261"/>
      <c r="G43" s="1262"/>
      <c r="H43" s="959" t="s">
        <v>669</v>
      </c>
    </row>
    <row r="44" spans="2:8" ht="14.25" customHeight="1">
      <c r="B44" s="957" t="s">
        <v>712</v>
      </c>
      <c r="C44" s="960" t="s">
        <v>710</v>
      </c>
      <c r="D44" s="1260" t="s">
        <v>713</v>
      </c>
      <c r="E44" s="1261"/>
      <c r="F44" s="1261"/>
      <c r="G44" s="1262"/>
      <c r="H44" s="959" t="s">
        <v>669</v>
      </c>
    </row>
    <row r="45" spans="2:8" ht="14.25" customHeight="1">
      <c r="B45" s="957" t="s">
        <v>714</v>
      </c>
      <c r="C45" s="960" t="s">
        <v>710</v>
      </c>
      <c r="D45" s="1260" t="s">
        <v>715</v>
      </c>
      <c r="E45" s="1261"/>
      <c r="F45" s="1261"/>
      <c r="G45" s="1262"/>
      <c r="H45" s="959" t="s">
        <v>669</v>
      </c>
    </row>
    <row r="46" spans="2:8" ht="14.25" customHeight="1">
      <c r="B46" s="957" t="s">
        <v>716</v>
      </c>
      <c r="C46" s="960" t="s">
        <v>710</v>
      </c>
      <c r="D46" s="1260" t="s">
        <v>717</v>
      </c>
      <c r="E46" s="1261"/>
      <c r="F46" s="1261"/>
      <c r="G46" s="1262"/>
      <c r="H46" s="959" t="s">
        <v>669</v>
      </c>
    </row>
    <row r="47" spans="2:8" ht="14.25" customHeight="1">
      <c r="B47" s="957" t="s">
        <v>718</v>
      </c>
      <c r="C47" s="960" t="s">
        <v>710</v>
      </c>
      <c r="D47" s="1260" t="s">
        <v>719</v>
      </c>
      <c r="E47" s="1261"/>
      <c r="F47" s="1261"/>
      <c r="G47" s="1262"/>
      <c r="H47" s="959" t="s">
        <v>669</v>
      </c>
    </row>
    <row r="48" spans="2:8" ht="14.25" customHeight="1">
      <c r="B48" s="961" t="s">
        <v>856</v>
      </c>
      <c r="C48" s="960" t="s">
        <v>667</v>
      </c>
      <c r="D48" s="1260" t="s">
        <v>863</v>
      </c>
      <c r="E48" s="1261"/>
      <c r="F48" s="1261"/>
      <c r="G48" s="1262"/>
      <c r="H48" s="959" t="s">
        <v>669</v>
      </c>
    </row>
    <row r="49" spans="1:11" ht="14.25" customHeight="1">
      <c r="B49" s="961" t="s">
        <v>809</v>
      </c>
      <c r="C49" s="960" t="s">
        <v>667</v>
      </c>
      <c r="D49" s="1260" t="s">
        <v>864</v>
      </c>
      <c r="E49" s="1261"/>
      <c r="F49" s="1261"/>
      <c r="G49" s="1262"/>
      <c r="H49" s="959" t="s">
        <v>669</v>
      </c>
    </row>
    <row r="50" spans="1:11" ht="14.25" customHeight="1">
      <c r="B50" s="961" t="s">
        <v>810</v>
      </c>
      <c r="C50" s="960" t="s">
        <v>667</v>
      </c>
      <c r="D50" s="1260" t="s">
        <v>865</v>
      </c>
      <c r="E50" s="1261"/>
      <c r="F50" s="1261"/>
      <c r="G50" s="1262"/>
      <c r="H50" s="959" t="s">
        <v>669</v>
      </c>
    </row>
    <row r="51" spans="1:11" ht="12.75" customHeight="1">
      <c r="B51" s="922"/>
      <c r="C51" s="922"/>
      <c r="D51" s="922"/>
      <c r="E51" s="922"/>
      <c r="F51" s="922"/>
      <c r="G51" s="922"/>
      <c r="H51" s="930"/>
    </row>
    <row r="52" spans="1:11" ht="12.75" customHeight="1">
      <c r="B52" s="922"/>
      <c r="C52" s="922"/>
      <c r="D52" s="922"/>
      <c r="E52" s="922"/>
      <c r="F52" s="922"/>
      <c r="G52" s="922"/>
      <c r="H52" s="930"/>
    </row>
    <row r="53" spans="1:11" ht="12.75" customHeight="1">
      <c r="B53" s="922"/>
      <c r="C53" s="922"/>
      <c r="D53" s="922"/>
      <c r="E53" s="922"/>
      <c r="F53" s="922"/>
      <c r="G53" s="922"/>
      <c r="H53" s="930"/>
    </row>
    <row r="54" spans="1:11" ht="18.75" customHeight="1">
      <c r="B54" s="922" t="s">
        <v>720</v>
      </c>
      <c r="C54" s="922"/>
      <c r="D54" s="922"/>
      <c r="E54" s="922"/>
      <c r="F54" s="922"/>
      <c r="G54" s="922"/>
      <c r="H54" s="930"/>
    </row>
    <row r="55" spans="1:11" ht="12.75" customHeight="1">
      <c r="B55" s="923"/>
      <c r="C55" s="923"/>
      <c r="D55" s="923"/>
      <c r="E55" s="923"/>
      <c r="F55" s="923"/>
      <c r="G55" s="923"/>
      <c r="H55" s="930"/>
    </row>
    <row r="56" spans="1:11" ht="31.5">
      <c r="B56" s="1001" t="s">
        <v>721</v>
      </c>
      <c r="C56" s="1001" t="s">
        <v>722</v>
      </c>
      <c r="D56" s="1001" t="s">
        <v>723</v>
      </c>
      <c r="E56" s="1001" t="s">
        <v>724</v>
      </c>
      <c r="F56" s="1002" t="s">
        <v>725</v>
      </c>
      <c r="G56" s="1002" t="s">
        <v>726</v>
      </c>
    </row>
    <row r="57" spans="1:11" s="847" customFormat="1" ht="14.25" customHeight="1">
      <c r="A57" s="831"/>
      <c r="B57" s="963" t="s">
        <v>666</v>
      </c>
      <c r="C57" s="963" t="s">
        <v>727</v>
      </c>
      <c r="D57" s="964">
        <v>0</v>
      </c>
      <c r="E57" s="964">
        <v>0</v>
      </c>
      <c r="F57" s="965">
        <f>D57-E57</f>
        <v>0</v>
      </c>
      <c r="G57" s="966" t="s">
        <v>362</v>
      </c>
      <c r="H57" s="931"/>
      <c r="I57" s="931"/>
      <c r="J57" s="931"/>
      <c r="K57" s="931"/>
    </row>
    <row r="58" spans="1:11" s="847" customFormat="1" ht="14.25" customHeight="1">
      <c r="A58" s="831"/>
      <c r="B58" s="963" t="s">
        <v>670</v>
      </c>
      <c r="C58" s="963" t="s">
        <v>727</v>
      </c>
      <c r="D58" s="964">
        <v>0</v>
      </c>
      <c r="E58" s="964">
        <v>0</v>
      </c>
      <c r="F58" s="965">
        <f t="shared" ref="F58:F87" si="0">D58-E58</f>
        <v>0</v>
      </c>
      <c r="G58" s="966" t="s">
        <v>362</v>
      </c>
      <c r="H58" s="931"/>
      <c r="I58" s="931"/>
      <c r="J58" s="931"/>
      <c r="K58" s="931"/>
    </row>
    <row r="59" spans="1:11" s="847" customFormat="1" ht="14.25" customHeight="1">
      <c r="A59" s="831"/>
      <c r="B59" s="963" t="s">
        <v>672</v>
      </c>
      <c r="C59" s="963" t="s">
        <v>728</v>
      </c>
      <c r="D59" s="964">
        <v>0</v>
      </c>
      <c r="E59" s="964">
        <v>0</v>
      </c>
      <c r="F59" s="965">
        <f t="shared" si="0"/>
        <v>0</v>
      </c>
      <c r="G59" s="966" t="s">
        <v>362</v>
      </c>
      <c r="H59" s="931"/>
      <c r="I59" s="931"/>
      <c r="J59" s="931"/>
      <c r="K59" s="931"/>
    </row>
    <row r="60" spans="1:11" s="847" customFormat="1" ht="14.25" customHeight="1">
      <c r="A60" s="831"/>
      <c r="B60" s="963" t="s">
        <v>675</v>
      </c>
      <c r="C60" s="963" t="s">
        <v>729</v>
      </c>
      <c r="D60" s="964">
        <v>9</v>
      </c>
      <c r="E60" s="964">
        <v>0</v>
      </c>
      <c r="F60" s="965">
        <f t="shared" si="0"/>
        <v>9</v>
      </c>
      <c r="G60" s="960" t="s">
        <v>823</v>
      </c>
      <c r="H60" s="931"/>
      <c r="I60" s="931"/>
      <c r="J60" s="931"/>
      <c r="K60" s="931"/>
    </row>
    <row r="61" spans="1:11" s="847" customFormat="1" ht="14.25" customHeight="1">
      <c r="A61" s="831"/>
      <c r="B61" s="963" t="s">
        <v>677</v>
      </c>
      <c r="C61" s="963" t="s">
        <v>730</v>
      </c>
      <c r="D61" s="964">
        <v>1.4</v>
      </c>
      <c r="E61" s="964">
        <v>0</v>
      </c>
      <c r="F61" s="965">
        <f t="shared" si="0"/>
        <v>1.4</v>
      </c>
      <c r="G61" s="960" t="s">
        <v>824</v>
      </c>
      <c r="H61" s="931"/>
      <c r="I61" s="931"/>
      <c r="J61" s="931"/>
      <c r="K61" s="931"/>
    </row>
    <row r="62" spans="1:11" s="847" customFormat="1" ht="14.25" customHeight="1">
      <c r="A62" s="831"/>
      <c r="B62" s="963" t="s">
        <v>679</v>
      </c>
      <c r="C62" s="963" t="s">
        <v>731</v>
      </c>
      <c r="D62" s="964">
        <v>0</v>
      </c>
      <c r="E62" s="964">
        <v>0</v>
      </c>
      <c r="F62" s="965">
        <f t="shared" si="0"/>
        <v>0</v>
      </c>
      <c r="G62" s="967" t="s">
        <v>362</v>
      </c>
      <c r="H62" s="931"/>
      <c r="I62" s="931"/>
      <c r="J62" s="931"/>
      <c r="K62" s="931"/>
    </row>
    <row r="63" spans="1:11" s="847" customFormat="1" ht="14.25" customHeight="1">
      <c r="A63" s="831"/>
      <c r="B63" s="963" t="s">
        <v>681</v>
      </c>
      <c r="C63" s="963" t="s">
        <v>732</v>
      </c>
      <c r="D63" s="964">
        <v>0</v>
      </c>
      <c r="E63" s="964">
        <v>0</v>
      </c>
      <c r="F63" s="965">
        <f t="shared" si="0"/>
        <v>0</v>
      </c>
      <c r="G63" s="967" t="s">
        <v>362</v>
      </c>
      <c r="H63" s="931"/>
      <c r="I63" s="931"/>
      <c r="J63" s="931"/>
      <c r="K63" s="931"/>
    </row>
    <row r="64" spans="1:11" s="847" customFormat="1" ht="14.25" customHeight="1">
      <c r="A64" s="831"/>
      <c r="B64" s="963" t="s">
        <v>682</v>
      </c>
      <c r="C64" s="963" t="s">
        <v>733</v>
      </c>
      <c r="D64" s="964">
        <v>0</v>
      </c>
      <c r="E64" s="964">
        <v>0</v>
      </c>
      <c r="F64" s="965">
        <f t="shared" si="0"/>
        <v>0</v>
      </c>
      <c r="G64" s="967" t="s">
        <v>362</v>
      </c>
      <c r="H64" s="931"/>
      <c r="I64" s="931"/>
      <c r="J64" s="931"/>
      <c r="K64" s="931"/>
    </row>
    <row r="65" spans="1:102" s="847" customFormat="1" ht="14.25" customHeight="1">
      <c r="A65" s="831"/>
      <c r="B65" s="963" t="s">
        <v>683</v>
      </c>
      <c r="C65" s="963" t="s">
        <v>731</v>
      </c>
      <c r="D65" s="964">
        <v>0</v>
      </c>
      <c r="E65" s="964">
        <v>0</v>
      </c>
      <c r="F65" s="965">
        <f t="shared" si="0"/>
        <v>0</v>
      </c>
      <c r="G65" s="967" t="s">
        <v>362</v>
      </c>
      <c r="H65" s="931"/>
      <c r="I65" s="931"/>
      <c r="J65" s="931"/>
      <c r="K65" s="931"/>
    </row>
    <row r="66" spans="1:102" s="847" customFormat="1" ht="14.25" customHeight="1">
      <c r="A66" s="831"/>
      <c r="B66" s="963" t="s">
        <v>685</v>
      </c>
      <c r="C66" s="963" t="s">
        <v>734</v>
      </c>
      <c r="D66" s="964">
        <v>174</v>
      </c>
      <c r="E66" s="964">
        <v>296</v>
      </c>
      <c r="F66" s="965">
        <f t="shared" si="0"/>
        <v>-122</v>
      </c>
      <c r="G66" s="967" t="s">
        <v>813</v>
      </c>
      <c r="H66" s="931"/>
      <c r="I66" s="931"/>
      <c r="J66" s="931"/>
      <c r="K66" s="931"/>
    </row>
    <row r="67" spans="1:102" s="847" customFormat="1" ht="14.25" customHeight="1">
      <c r="A67" s="831"/>
      <c r="B67" s="963" t="s">
        <v>686</v>
      </c>
      <c r="C67" s="963" t="s">
        <v>735</v>
      </c>
      <c r="D67" s="964">
        <v>236</v>
      </c>
      <c r="E67" s="964">
        <v>281</v>
      </c>
      <c r="F67" s="965">
        <f t="shared" si="0"/>
        <v>-45</v>
      </c>
      <c r="G67" s="967" t="s">
        <v>813</v>
      </c>
      <c r="H67" s="931"/>
      <c r="I67" s="931"/>
      <c r="J67" s="931"/>
      <c r="K67" s="931"/>
    </row>
    <row r="68" spans="1:102" s="847" customFormat="1" ht="14.25" customHeight="1">
      <c r="A68" s="831"/>
      <c r="B68" s="963" t="s">
        <v>687</v>
      </c>
      <c r="C68" s="963" t="s">
        <v>736</v>
      </c>
      <c r="D68" s="964">
        <v>4800</v>
      </c>
      <c r="E68" s="964">
        <v>0</v>
      </c>
      <c r="F68" s="965">
        <f t="shared" si="0"/>
        <v>4800</v>
      </c>
      <c r="G68" s="967" t="s">
        <v>825</v>
      </c>
      <c r="H68" s="931"/>
      <c r="I68" s="931"/>
      <c r="J68" s="931"/>
      <c r="K68" s="931"/>
    </row>
    <row r="69" spans="1:102" s="847" customFormat="1" ht="14.25" customHeight="1">
      <c r="A69" s="831"/>
      <c r="B69" s="963" t="s">
        <v>689</v>
      </c>
      <c r="C69" s="963" t="s">
        <v>736</v>
      </c>
      <c r="D69" s="964">
        <v>2950</v>
      </c>
      <c r="E69" s="964">
        <v>0</v>
      </c>
      <c r="F69" s="965">
        <f t="shared" si="0"/>
        <v>2950</v>
      </c>
      <c r="G69" s="967" t="s">
        <v>825</v>
      </c>
      <c r="H69" s="931"/>
      <c r="I69" s="931"/>
      <c r="J69" s="931"/>
      <c r="K69" s="931"/>
    </row>
    <row r="70" spans="1:102" s="847" customFormat="1" ht="14.25" customHeight="1">
      <c r="A70" s="831"/>
      <c r="B70" s="963" t="s">
        <v>690</v>
      </c>
      <c r="C70" s="963" t="s">
        <v>738</v>
      </c>
      <c r="D70" s="964">
        <v>0</v>
      </c>
      <c r="E70" s="964">
        <v>0</v>
      </c>
      <c r="F70" s="965">
        <f t="shared" si="0"/>
        <v>0</v>
      </c>
      <c r="G70" s="967" t="s">
        <v>362</v>
      </c>
      <c r="H70" s="931"/>
      <c r="I70" s="931"/>
      <c r="J70" s="931"/>
      <c r="K70" s="931"/>
    </row>
    <row r="71" spans="1:102" s="847" customFormat="1" ht="14.25" customHeight="1">
      <c r="A71" s="831"/>
      <c r="B71" s="963" t="s">
        <v>692</v>
      </c>
      <c r="C71" s="963" t="s">
        <v>738</v>
      </c>
      <c r="D71" s="964">
        <v>0</v>
      </c>
      <c r="E71" s="964">
        <v>0</v>
      </c>
      <c r="F71" s="965">
        <f t="shared" si="0"/>
        <v>0</v>
      </c>
      <c r="G71" s="967" t="s">
        <v>362</v>
      </c>
      <c r="H71" s="931"/>
      <c r="I71" s="931"/>
      <c r="J71" s="931"/>
      <c r="K71" s="931"/>
    </row>
    <row r="72" spans="1:102" s="847" customFormat="1" ht="14.25" customHeight="1">
      <c r="A72" s="831"/>
      <c r="B72" s="963" t="s">
        <v>694</v>
      </c>
      <c r="C72" s="963" t="s">
        <v>739</v>
      </c>
      <c r="D72" s="964">
        <v>16</v>
      </c>
      <c r="E72" s="964">
        <v>2.2000000000000002</v>
      </c>
      <c r="F72" s="965">
        <f t="shared" si="0"/>
        <v>13.8</v>
      </c>
      <c r="G72" s="967" t="s">
        <v>826</v>
      </c>
      <c r="H72" s="931"/>
      <c r="I72" s="931"/>
      <c r="J72" s="931"/>
      <c r="K72" s="931"/>
    </row>
    <row r="73" spans="1:102" s="847" customFormat="1" ht="14.25" customHeight="1">
      <c r="A73" s="831"/>
      <c r="B73" s="963" t="s">
        <v>696</v>
      </c>
      <c r="C73" s="963" t="s">
        <v>739</v>
      </c>
      <c r="D73" s="964">
        <v>25.2</v>
      </c>
      <c r="E73" s="964">
        <v>1.54</v>
      </c>
      <c r="F73" s="965">
        <f t="shared" si="0"/>
        <v>23.66</v>
      </c>
      <c r="G73" s="967" t="s">
        <v>826</v>
      </c>
      <c r="H73" s="931"/>
      <c r="I73" s="931"/>
      <c r="J73" s="931"/>
      <c r="K73" s="931"/>
    </row>
    <row r="74" spans="1:102" s="847" customFormat="1" ht="14.25" customHeight="1">
      <c r="A74" s="831"/>
      <c r="B74" s="963" t="s">
        <v>697</v>
      </c>
      <c r="C74" s="963" t="s">
        <v>730</v>
      </c>
      <c r="D74" s="964">
        <v>0</v>
      </c>
      <c r="E74" s="964">
        <v>0</v>
      </c>
      <c r="F74" s="965">
        <f t="shared" si="0"/>
        <v>0</v>
      </c>
      <c r="G74" s="967" t="s">
        <v>362</v>
      </c>
      <c r="H74" s="931"/>
      <c r="I74" s="931"/>
      <c r="J74" s="931"/>
      <c r="K74" s="931"/>
    </row>
    <row r="75" spans="1:102" s="832" customFormat="1" ht="14.25" customHeight="1">
      <c r="A75" s="831"/>
      <c r="B75" s="963" t="s">
        <v>699</v>
      </c>
      <c r="C75" s="963" t="s">
        <v>727</v>
      </c>
      <c r="D75" s="964">
        <v>0</v>
      </c>
      <c r="E75" s="964">
        <v>0</v>
      </c>
      <c r="F75" s="965">
        <f t="shared" si="0"/>
        <v>0</v>
      </c>
      <c r="G75" s="967" t="s">
        <v>362</v>
      </c>
      <c r="H75" s="931"/>
      <c r="I75" s="931"/>
      <c r="J75" s="931"/>
      <c r="K75" s="931"/>
      <c r="L75" s="847"/>
      <c r="M75" s="847"/>
      <c r="N75" s="847"/>
      <c r="O75" s="847"/>
      <c r="P75" s="847"/>
      <c r="Q75" s="847"/>
      <c r="R75" s="847"/>
      <c r="S75" s="847"/>
      <c r="T75" s="847"/>
      <c r="U75" s="847"/>
      <c r="V75" s="847"/>
      <c r="W75" s="847"/>
      <c r="X75" s="847"/>
      <c r="Y75" s="847"/>
      <c r="Z75" s="847"/>
      <c r="AA75" s="847"/>
      <c r="AB75" s="847"/>
      <c r="AC75" s="847"/>
      <c r="AD75" s="847"/>
      <c r="AE75" s="847"/>
      <c r="AF75" s="847"/>
      <c r="AG75" s="847"/>
      <c r="AH75" s="847"/>
      <c r="AI75" s="847"/>
      <c r="AJ75" s="847"/>
      <c r="AK75" s="847"/>
      <c r="AL75" s="847"/>
      <c r="AM75" s="847"/>
      <c r="AN75" s="847"/>
      <c r="AO75" s="847"/>
      <c r="AP75" s="847"/>
      <c r="AQ75" s="847"/>
      <c r="AR75" s="847"/>
      <c r="AS75" s="847"/>
      <c r="AT75" s="847"/>
      <c r="AU75" s="847"/>
      <c r="AV75" s="847"/>
      <c r="AW75" s="847"/>
      <c r="AX75" s="847"/>
      <c r="AY75" s="847"/>
      <c r="AZ75" s="847"/>
      <c r="BA75" s="847"/>
      <c r="BB75" s="847"/>
      <c r="BC75" s="847"/>
      <c r="BD75" s="847"/>
      <c r="BE75" s="847"/>
      <c r="BF75" s="847"/>
      <c r="BG75" s="847"/>
      <c r="BH75" s="847"/>
      <c r="BI75" s="847"/>
      <c r="BJ75" s="847"/>
      <c r="BK75" s="847"/>
      <c r="BL75" s="847"/>
      <c r="BM75" s="847"/>
      <c r="BN75" s="847"/>
      <c r="BO75" s="847"/>
      <c r="BP75" s="847"/>
      <c r="BQ75" s="847"/>
      <c r="BR75" s="847"/>
      <c r="BS75" s="847"/>
      <c r="BT75" s="847"/>
      <c r="BU75" s="847"/>
      <c r="BV75" s="847"/>
      <c r="BW75" s="847"/>
      <c r="BX75" s="847"/>
      <c r="BY75" s="847"/>
      <c r="BZ75" s="847"/>
      <c r="CA75" s="847"/>
      <c r="CB75" s="847"/>
      <c r="CC75" s="847"/>
      <c r="CD75" s="847"/>
      <c r="CE75" s="847"/>
      <c r="CF75" s="847"/>
      <c r="CG75" s="847"/>
      <c r="CH75" s="847"/>
      <c r="CI75" s="847"/>
      <c r="CJ75" s="847"/>
      <c r="CK75" s="847"/>
      <c r="CL75" s="847"/>
      <c r="CM75" s="847"/>
      <c r="CN75" s="847"/>
      <c r="CO75" s="847"/>
      <c r="CP75" s="847"/>
      <c r="CQ75" s="847"/>
      <c r="CR75" s="847"/>
      <c r="CS75" s="847"/>
      <c r="CT75" s="847"/>
      <c r="CU75" s="847"/>
      <c r="CV75" s="847"/>
      <c r="CW75" s="847"/>
      <c r="CX75" s="847"/>
    </row>
    <row r="76" spans="1:102" s="832" customFormat="1" ht="14.25" customHeight="1">
      <c r="A76" s="831"/>
      <c r="B76" s="963" t="s">
        <v>701</v>
      </c>
      <c r="C76" s="963" t="s">
        <v>727</v>
      </c>
      <c r="D76" s="964">
        <v>0</v>
      </c>
      <c r="E76" s="964">
        <v>0</v>
      </c>
      <c r="F76" s="965">
        <f t="shared" si="0"/>
        <v>0</v>
      </c>
      <c r="G76" s="967" t="s">
        <v>362</v>
      </c>
      <c r="H76" s="931"/>
      <c r="I76" s="931"/>
      <c r="J76" s="931"/>
      <c r="K76" s="931"/>
      <c r="L76" s="847"/>
      <c r="M76" s="847"/>
      <c r="N76" s="847"/>
      <c r="O76" s="847"/>
      <c r="P76" s="847"/>
      <c r="Q76" s="847"/>
      <c r="R76" s="847"/>
      <c r="S76" s="847"/>
      <c r="T76" s="847"/>
      <c r="U76" s="847"/>
      <c r="V76" s="847"/>
      <c r="W76" s="847"/>
      <c r="X76" s="847"/>
      <c r="Y76" s="847"/>
      <c r="Z76" s="847"/>
      <c r="AA76" s="847"/>
      <c r="AB76" s="847"/>
      <c r="AC76" s="847"/>
      <c r="AD76" s="847"/>
      <c r="AE76" s="847"/>
      <c r="AF76" s="847"/>
      <c r="AG76" s="847"/>
      <c r="AH76" s="847"/>
      <c r="AI76" s="847"/>
      <c r="AJ76" s="847"/>
      <c r="AK76" s="847"/>
      <c r="AL76" s="847"/>
      <c r="AM76" s="847"/>
      <c r="AN76" s="847"/>
      <c r="AO76" s="847"/>
      <c r="AP76" s="847"/>
      <c r="AQ76" s="847"/>
      <c r="AR76" s="847"/>
      <c r="AS76" s="847"/>
      <c r="AT76" s="847"/>
      <c r="AU76" s="847"/>
      <c r="AV76" s="847"/>
      <c r="AW76" s="847"/>
      <c r="AX76" s="847"/>
      <c r="AY76" s="847"/>
      <c r="AZ76" s="847"/>
      <c r="BA76" s="847"/>
      <c r="BB76" s="847"/>
      <c r="BC76" s="847"/>
      <c r="BD76" s="847"/>
      <c r="BE76" s="847"/>
      <c r="BF76" s="847"/>
      <c r="BG76" s="847"/>
      <c r="BH76" s="847"/>
      <c r="BI76" s="847"/>
      <c r="BJ76" s="847"/>
      <c r="BK76" s="847"/>
      <c r="BL76" s="847"/>
      <c r="BM76" s="847"/>
      <c r="BN76" s="847"/>
      <c r="BO76" s="847"/>
      <c r="BP76" s="847"/>
      <c r="BQ76" s="847"/>
      <c r="BR76" s="847"/>
      <c r="BS76" s="847"/>
      <c r="BT76" s="847"/>
      <c r="BU76" s="847"/>
      <c r="BV76" s="847"/>
      <c r="BW76" s="847"/>
      <c r="BX76" s="847"/>
      <c r="BY76" s="847"/>
      <c r="BZ76" s="847"/>
      <c r="CA76" s="847"/>
      <c r="CB76" s="847"/>
      <c r="CC76" s="847"/>
      <c r="CD76" s="847"/>
      <c r="CE76" s="847"/>
      <c r="CF76" s="847"/>
      <c r="CG76" s="847"/>
      <c r="CH76" s="847"/>
      <c r="CI76" s="847"/>
      <c r="CJ76" s="847"/>
      <c r="CK76" s="847"/>
      <c r="CL76" s="847"/>
      <c r="CM76" s="847"/>
      <c r="CN76" s="847"/>
      <c r="CO76" s="847"/>
      <c r="CP76" s="847"/>
      <c r="CQ76" s="847"/>
      <c r="CR76" s="847"/>
      <c r="CS76" s="847"/>
      <c r="CT76" s="847"/>
      <c r="CU76" s="847"/>
      <c r="CV76" s="847"/>
      <c r="CW76" s="847"/>
      <c r="CX76" s="847"/>
    </row>
    <row r="77" spans="1:102" s="832" customFormat="1" ht="14.25" customHeight="1">
      <c r="A77" s="831"/>
      <c r="B77" s="963" t="s">
        <v>703</v>
      </c>
      <c r="C77" s="963" t="s">
        <v>740</v>
      </c>
      <c r="D77" s="964">
        <f>700/5</f>
        <v>140</v>
      </c>
      <c r="E77" s="964">
        <v>0</v>
      </c>
      <c r="F77" s="965">
        <f t="shared" si="0"/>
        <v>140</v>
      </c>
      <c r="G77" s="967" t="s">
        <v>741</v>
      </c>
      <c r="H77" s="931"/>
      <c r="I77" s="931"/>
      <c r="J77" s="931"/>
      <c r="K77" s="931"/>
      <c r="L77" s="847"/>
      <c r="M77" s="847"/>
      <c r="N77" s="847"/>
      <c r="O77" s="847"/>
      <c r="P77" s="847"/>
      <c r="Q77" s="847"/>
      <c r="R77" s="847"/>
      <c r="S77" s="847"/>
      <c r="T77" s="847"/>
      <c r="U77" s="847"/>
      <c r="V77" s="847"/>
      <c r="W77" s="847"/>
      <c r="X77" s="847"/>
      <c r="Y77" s="847"/>
      <c r="Z77" s="847"/>
      <c r="AA77" s="847"/>
      <c r="AB77" s="847"/>
      <c r="AC77" s="847"/>
      <c r="AD77" s="847"/>
      <c r="AE77" s="847"/>
      <c r="AF77" s="847"/>
      <c r="AG77" s="847"/>
      <c r="AH77" s="847"/>
      <c r="AI77" s="847"/>
      <c r="AJ77" s="847"/>
      <c r="AK77" s="847"/>
      <c r="AL77" s="847"/>
      <c r="AM77" s="847"/>
      <c r="AN77" s="847"/>
      <c r="AO77" s="847"/>
      <c r="AP77" s="847"/>
      <c r="AQ77" s="847"/>
      <c r="AR77" s="847"/>
      <c r="AS77" s="847"/>
      <c r="AT77" s="847"/>
      <c r="AU77" s="847"/>
      <c r="AV77" s="847"/>
      <c r="AW77" s="847"/>
      <c r="AX77" s="847"/>
      <c r="AY77" s="847"/>
      <c r="AZ77" s="847"/>
      <c r="BA77" s="847"/>
      <c r="BB77" s="847"/>
      <c r="BC77" s="847"/>
      <c r="BD77" s="847"/>
      <c r="BE77" s="847"/>
      <c r="BF77" s="847"/>
      <c r="BG77" s="847"/>
      <c r="BH77" s="847"/>
      <c r="BI77" s="847"/>
      <c r="BJ77" s="847"/>
      <c r="BK77" s="847"/>
      <c r="BL77" s="847"/>
      <c r="BM77" s="847"/>
      <c r="BN77" s="847"/>
      <c r="BO77" s="847"/>
      <c r="BP77" s="847"/>
      <c r="BQ77" s="847"/>
      <c r="BR77" s="847"/>
      <c r="BS77" s="847"/>
      <c r="BT77" s="847"/>
      <c r="BU77" s="847"/>
      <c r="BV77" s="847"/>
      <c r="BW77" s="847"/>
      <c r="BX77" s="847"/>
      <c r="BY77" s="847"/>
      <c r="BZ77" s="847"/>
      <c r="CA77" s="847"/>
      <c r="CB77" s="847"/>
      <c r="CC77" s="847"/>
      <c r="CD77" s="847"/>
      <c r="CE77" s="847"/>
      <c r="CF77" s="847"/>
      <c r="CG77" s="847"/>
      <c r="CH77" s="847"/>
      <c r="CI77" s="847"/>
      <c r="CJ77" s="847"/>
      <c r="CK77" s="847"/>
      <c r="CL77" s="847"/>
      <c r="CM77" s="847"/>
      <c r="CN77" s="847"/>
      <c r="CO77" s="847"/>
      <c r="CP77" s="847"/>
      <c r="CQ77" s="847"/>
      <c r="CR77" s="847"/>
      <c r="CS77" s="847"/>
      <c r="CT77" s="847"/>
      <c r="CU77" s="847"/>
      <c r="CV77" s="847"/>
      <c r="CW77" s="847"/>
      <c r="CX77" s="847"/>
    </row>
    <row r="78" spans="1:102" s="847" customFormat="1" ht="14.25" customHeight="1">
      <c r="A78" s="831"/>
      <c r="B78" s="963" t="s">
        <v>705</v>
      </c>
      <c r="C78" s="963" t="s">
        <v>740</v>
      </c>
      <c r="D78" s="964">
        <v>0</v>
      </c>
      <c r="E78" s="964">
        <v>0</v>
      </c>
      <c r="F78" s="965">
        <f t="shared" si="0"/>
        <v>0</v>
      </c>
      <c r="G78" s="967" t="s">
        <v>362</v>
      </c>
      <c r="H78" s="931"/>
      <c r="I78" s="931"/>
      <c r="J78" s="931"/>
      <c r="K78" s="931"/>
    </row>
    <row r="79" spans="1:102" s="847" customFormat="1" ht="14.25" customHeight="1">
      <c r="A79" s="831"/>
      <c r="B79" s="963" t="s">
        <v>706</v>
      </c>
      <c r="C79" s="963" t="s">
        <v>742</v>
      </c>
      <c r="D79" s="964">
        <v>0</v>
      </c>
      <c r="E79" s="964">
        <v>0</v>
      </c>
      <c r="F79" s="965">
        <f t="shared" si="0"/>
        <v>0</v>
      </c>
      <c r="G79" s="967" t="s">
        <v>362</v>
      </c>
      <c r="H79" s="931"/>
      <c r="I79" s="931"/>
      <c r="J79" s="931"/>
      <c r="K79" s="931"/>
    </row>
    <row r="80" spans="1:102" s="847" customFormat="1" ht="14.25" customHeight="1">
      <c r="A80" s="831"/>
      <c r="B80" s="963" t="s">
        <v>708</v>
      </c>
      <c r="C80" s="963" t="s">
        <v>743</v>
      </c>
      <c r="D80" s="964">
        <v>0</v>
      </c>
      <c r="E80" s="964">
        <v>0</v>
      </c>
      <c r="F80" s="965">
        <f t="shared" si="0"/>
        <v>0</v>
      </c>
      <c r="G80" s="967" t="s">
        <v>362</v>
      </c>
      <c r="H80" s="931"/>
      <c r="I80" s="931"/>
      <c r="J80" s="931"/>
      <c r="K80" s="932"/>
      <c r="L80" s="814"/>
      <c r="M80" s="814"/>
      <c r="N80" s="814"/>
    </row>
    <row r="81" spans="2:14" s="814" customFormat="1" ht="14.25" customHeight="1">
      <c r="B81" s="961" t="s">
        <v>852</v>
      </c>
      <c r="C81" s="963" t="s">
        <v>742</v>
      </c>
      <c r="D81" s="964">
        <v>0</v>
      </c>
      <c r="E81" s="964">
        <v>0</v>
      </c>
      <c r="F81" s="965">
        <f t="shared" si="0"/>
        <v>0</v>
      </c>
      <c r="G81" s="967" t="s">
        <v>362</v>
      </c>
      <c r="H81" s="931"/>
      <c r="I81" s="931"/>
      <c r="J81" s="931"/>
      <c r="K81" s="932"/>
    </row>
    <row r="82" spans="2:14" s="814" customFormat="1" ht="14.25" customHeight="1">
      <c r="B82" s="961" t="s">
        <v>853</v>
      </c>
      <c r="C82" s="963" t="s">
        <v>811</v>
      </c>
      <c r="D82" s="964">
        <v>0</v>
      </c>
      <c r="E82" s="964">
        <v>0</v>
      </c>
      <c r="F82" s="965">
        <f t="shared" si="0"/>
        <v>0</v>
      </c>
      <c r="G82" s="967" t="s">
        <v>362</v>
      </c>
      <c r="H82" s="931"/>
      <c r="I82" s="931"/>
      <c r="J82" s="931"/>
      <c r="K82" s="932"/>
    </row>
    <row r="83" spans="2:14" s="814" customFormat="1" ht="14.25" customHeight="1">
      <c r="B83" s="961" t="s">
        <v>854</v>
      </c>
      <c r="C83" s="963" t="s">
        <v>812</v>
      </c>
      <c r="D83" s="964">
        <v>0</v>
      </c>
      <c r="E83" s="964">
        <v>0</v>
      </c>
      <c r="F83" s="965">
        <f t="shared" si="0"/>
        <v>0</v>
      </c>
      <c r="G83" s="967" t="s">
        <v>362</v>
      </c>
      <c r="H83" s="931"/>
      <c r="I83" s="931"/>
      <c r="J83" s="931"/>
      <c r="K83" s="932"/>
    </row>
    <row r="84" spans="2:14" s="814" customFormat="1" ht="14.25" customHeight="1">
      <c r="B84" s="961" t="s">
        <v>862</v>
      </c>
      <c r="C84" s="963"/>
      <c r="D84" s="964">
        <v>0</v>
      </c>
      <c r="E84" s="964">
        <v>0</v>
      </c>
      <c r="F84" s="965">
        <f t="shared" si="0"/>
        <v>0</v>
      </c>
      <c r="G84" s="967" t="s">
        <v>362</v>
      </c>
      <c r="H84" s="931"/>
      <c r="I84" s="931"/>
      <c r="J84" s="931"/>
      <c r="K84" s="932"/>
    </row>
    <row r="85" spans="2:14" s="814" customFormat="1" ht="14.25" customHeight="1">
      <c r="B85" s="961" t="s">
        <v>856</v>
      </c>
      <c r="C85" s="963" t="s">
        <v>812</v>
      </c>
      <c r="D85" s="964">
        <v>0</v>
      </c>
      <c r="E85" s="964">
        <v>0</v>
      </c>
      <c r="F85" s="965">
        <f t="shared" si="0"/>
        <v>0</v>
      </c>
      <c r="G85" s="967" t="s">
        <v>362</v>
      </c>
      <c r="H85" s="931"/>
      <c r="I85" s="931"/>
      <c r="J85" s="931"/>
      <c r="K85" s="932"/>
    </row>
    <row r="86" spans="2:14" s="814" customFormat="1" ht="14.25" customHeight="1">
      <c r="B86" s="961" t="s">
        <v>809</v>
      </c>
      <c r="C86" s="963" t="s">
        <v>742</v>
      </c>
      <c r="D86" s="964">
        <v>0</v>
      </c>
      <c r="E86" s="964">
        <v>0</v>
      </c>
      <c r="F86" s="965">
        <f t="shared" si="0"/>
        <v>0</v>
      </c>
      <c r="G86" s="967" t="s">
        <v>362</v>
      </c>
      <c r="H86" s="931"/>
      <c r="I86" s="931"/>
      <c r="J86" s="931"/>
      <c r="K86" s="932"/>
    </row>
    <row r="87" spans="2:14" s="814" customFormat="1" ht="14.25" customHeight="1">
      <c r="B87" s="961" t="s">
        <v>810</v>
      </c>
      <c r="C87" s="963" t="s">
        <v>866</v>
      </c>
      <c r="D87" s="964">
        <v>0</v>
      </c>
      <c r="E87" s="964">
        <v>0</v>
      </c>
      <c r="F87" s="965">
        <f t="shared" si="0"/>
        <v>0</v>
      </c>
      <c r="G87" s="967" t="s">
        <v>362</v>
      </c>
      <c r="H87" s="931"/>
      <c r="I87" s="931"/>
      <c r="J87" s="931"/>
      <c r="K87" s="932"/>
    </row>
    <row r="88" spans="2:14" s="814" customFormat="1" ht="14.25" customHeight="1">
      <c r="B88" s="960" t="s">
        <v>767</v>
      </c>
      <c r="C88" s="960" t="s">
        <v>767</v>
      </c>
      <c r="D88" s="960"/>
      <c r="E88" s="968"/>
      <c r="F88" s="968"/>
      <c r="G88" s="960"/>
      <c r="H88" s="931"/>
      <c r="I88" s="931"/>
      <c r="J88" s="931"/>
      <c r="K88" s="932"/>
    </row>
    <row r="89" spans="2:14" s="814" customFormat="1" ht="17.25" customHeight="1">
      <c r="B89" s="969"/>
      <c r="C89" s="969"/>
      <c r="D89" s="970"/>
      <c r="E89" s="970"/>
      <c r="F89" s="971"/>
      <c r="G89" s="970"/>
      <c r="H89" s="932"/>
      <c r="I89" s="932"/>
      <c r="J89" s="926"/>
      <c r="K89" s="926"/>
      <c r="L89" s="816"/>
      <c r="M89" s="816"/>
      <c r="N89" s="816"/>
    </row>
    <row r="90" spans="2:14" ht="12.75" customHeight="1">
      <c r="B90" s="1274" t="s">
        <v>744</v>
      </c>
      <c r="C90" s="1277"/>
      <c r="D90" s="1277"/>
      <c r="E90" s="1277"/>
      <c r="F90" s="1277"/>
      <c r="G90" s="1277"/>
    </row>
    <row r="91" spans="2:14" ht="12.75" customHeight="1">
      <c r="B91" s="1278"/>
      <c r="C91" s="1278"/>
      <c r="D91" s="1278"/>
      <c r="E91" s="1278"/>
      <c r="F91" s="1278"/>
      <c r="G91" s="1278"/>
      <c r="H91" s="932"/>
    </row>
    <row r="92" spans="2:14" ht="31.5">
      <c r="B92" s="956" t="s">
        <v>721</v>
      </c>
      <c r="C92" s="956" t="s">
        <v>722</v>
      </c>
      <c r="D92" s="956" t="s">
        <v>723</v>
      </c>
      <c r="E92" s="956" t="s">
        <v>724</v>
      </c>
      <c r="F92" s="962" t="s">
        <v>725</v>
      </c>
      <c r="G92" s="962" t="s">
        <v>726</v>
      </c>
    </row>
    <row r="93" spans="2:14" ht="14.25" customHeight="1">
      <c r="B93" s="963" t="s">
        <v>666</v>
      </c>
      <c r="C93" s="963" t="s">
        <v>727</v>
      </c>
      <c r="D93" s="964">
        <v>26000</v>
      </c>
      <c r="E93" s="964">
        <v>28683</v>
      </c>
      <c r="F93" s="965">
        <f>D93-E93</f>
        <v>-2683</v>
      </c>
      <c r="G93" s="967" t="s">
        <v>813</v>
      </c>
    </row>
    <row r="94" spans="2:14" ht="14.25" customHeight="1">
      <c r="B94" s="963" t="s">
        <v>670</v>
      </c>
      <c r="C94" s="963" t="s">
        <v>727</v>
      </c>
      <c r="D94" s="964">
        <v>4983</v>
      </c>
      <c r="E94" s="964">
        <v>696</v>
      </c>
      <c r="F94" s="965">
        <f t="shared" ref="F94:F123" si="1">D94-E94</f>
        <v>4287</v>
      </c>
      <c r="G94" s="967" t="s">
        <v>813</v>
      </c>
    </row>
    <row r="95" spans="2:14" ht="14.25" customHeight="1">
      <c r="B95" s="963" t="s">
        <v>672</v>
      </c>
      <c r="C95" s="963" t="s">
        <v>728</v>
      </c>
      <c r="D95" s="964">
        <v>2412</v>
      </c>
      <c r="E95" s="964">
        <v>7860</v>
      </c>
      <c r="F95" s="965">
        <f t="shared" si="1"/>
        <v>-5448</v>
      </c>
      <c r="G95" s="967" t="s">
        <v>867</v>
      </c>
    </row>
    <row r="96" spans="2:14" ht="14.25" customHeight="1">
      <c r="B96" s="963" t="s">
        <v>675</v>
      </c>
      <c r="C96" s="963" t="s">
        <v>729</v>
      </c>
      <c r="D96" s="964">
        <v>0</v>
      </c>
      <c r="E96" s="964">
        <v>0</v>
      </c>
      <c r="F96" s="965">
        <f t="shared" si="1"/>
        <v>0</v>
      </c>
      <c r="G96" s="967" t="s">
        <v>362</v>
      </c>
    </row>
    <row r="97" spans="2:7" ht="14.25" customHeight="1">
      <c r="B97" s="963" t="s">
        <v>677</v>
      </c>
      <c r="C97" s="963" t="s">
        <v>730</v>
      </c>
      <c r="D97" s="964">
        <v>0</v>
      </c>
      <c r="E97" s="964">
        <v>0</v>
      </c>
      <c r="F97" s="965">
        <f t="shared" si="1"/>
        <v>0</v>
      </c>
      <c r="G97" s="967" t="s">
        <v>362</v>
      </c>
    </row>
    <row r="98" spans="2:7" ht="14.25" customHeight="1">
      <c r="B98" s="963" t="s">
        <v>679</v>
      </c>
      <c r="C98" s="963" t="s">
        <v>731</v>
      </c>
      <c r="D98" s="964">
        <v>600</v>
      </c>
      <c r="E98" s="964">
        <v>393</v>
      </c>
      <c r="F98" s="965">
        <f t="shared" si="1"/>
        <v>207</v>
      </c>
      <c r="G98" s="967" t="s">
        <v>868</v>
      </c>
    </row>
    <row r="99" spans="2:7" ht="14.25" customHeight="1">
      <c r="B99" s="963" t="s">
        <v>681</v>
      </c>
      <c r="C99" s="963" t="s">
        <v>732</v>
      </c>
      <c r="D99" s="964">
        <f>3400/5</f>
        <v>680</v>
      </c>
      <c r="E99" s="964">
        <v>394</v>
      </c>
      <c r="F99" s="965">
        <f t="shared" si="1"/>
        <v>286</v>
      </c>
      <c r="G99" s="967" t="s">
        <v>869</v>
      </c>
    </row>
    <row r="100" spans="2:7" ht="14.25" customHeight="1">
      <c r="B100" s="963" t="s">
        <v>682</v>
      </c>
      <c r="C100" s="963" t="s">
        <v>733</v>
      </c>
      <c r="D100" s="964">
        <f>3300/5</f>
        <v>660</v>
      </c>
      <c r="E100" s="964">
        <v>0</v>
      </c>
      <c r="F100" s="965">
        <f t="shared" si="1"/>
        <v>660</v>
      </c>
      <c r="G100" s="967" t="s">
        <v>816</v>
      </c>
    </row>
    <row r="101" spans="2:7" ht="14.25" customHeight="1">
      <c r="B101" s="963" t="s">
        <v>683</v>
      </c>
      <c r="C101" s="963" t="s">
        <v>731</v>
      </c>
      <c r="D101" s="964">
        <f>50088/5</f>
        <v>10017.6</v>
      </c>
      <c r="E101" s="964">
        <v>6287</v>
      </c>
      <c r="F101" s="965">
        <f t="shared" si="1"/>
        <v>3730.6000000000004</v>
      </c>
      <c r="G101" s="967" t="s">
        <v>817</v>
      </c>
    </row>
    <row r="102" spans="2:7" ht="14.25" customHeight="1">
      <c r="B102" s="963" t="s">
        <v>685</v>
      </c>
      <c r="C102" s="963" t="s">
        <v>734</v>
      </c>
      <c r="D102" s="964">
        <v>0</v>
      </c>
      <c r="E102" s="964">
        <v>0</v>
      </c>
      <c r="F102" s="965">
        <f t="shared" si="1"/>
        <v>0</v>
      </c>
      <c r="G102" s="967" t="s">
        <v>362</v>
      </c>
    </row>
    <row r="103" spans="2:7" ht="14.25" customHeight="1">
      <c r="B103" s="963" t="s">
        <v>686</v>
      </c>
      <c r="C103" s="963" t="s">
        <v>735</v>
      </c>
      <c r="D103" s="964">
        <v>0</v>
      </c>
      <c r="E103" s="964">
        <v>0</v>
      </c>
      <c r="F103" s="965">
        <f t="shared" si="1"/>
        <v>0</v>
      </c>
      <c r="G103" s="967" t="s">
        <v>362</v>
      </c>
    </row>
    <row r="104" spans="2:7" ht="14.25" customHeight="1">
      <c r="B104" s="963" t="s">
        <v>687</v>
      </c>
      <c r="C104" s="963" t="s">
        <v>736</v>
      </c>
      <c r="D104" s="964">
        <v>0</v>
      </c>
      <c r="E104" s="964">
        <v>0</v>
      </c>
      <c r="F104" s="965">
        <f t="shared" si="1"/>
        <v>0</v>
      </c>
      <c r="G104" s="967" t="s">
        <v>362</v>
      </c>
    </row>
    <row r="105" spans="2:7" ht="14.25" customHeight="1">
      <c r="B105" s="963" t="s">
        <v>689</v>
      </c>
      <c r="C105" s="963" t="s">
        <v>736</v>
      </c>
      <c r="D105" s="964">
        <v>0</v>
      </c>
      <c r="E105" s="964">
        <v>0</v>
      </c>
      <c r="F105" s="965">
        <f t="shared" si="1"/>
        <v>0</v>
      </c>
      <c r="G105" s="967" t="s">
        <v>362</v>
      </c>
    </row>
    <row r="106" spans="2:7" ht="14.25" customHeight="1">
      <c r="B106" s="963" t="s">
        <v>690</v>
      </c>
      <c r="C106" s="963" t="s">
        <v>738</v>
      </c>
      <c r="D106" s="964">
        <f>2805/5</f>
        <v>561</v>
      </c>
      <c r="E106" s="964">
        <v>749</v>
      </c>
      <c r="F106" s="965">
        <f t="shared" si="1"/>
        <v>-188</v>
      </c>
      <c r="G106" s="967" t="s">
        <v>815</v>
      </c>
    </row>
    <row r="107" spans="2:7" ht="14.25" customHeight="1">
      <c r="B107" s="963" t="s">
        <v>692</v>
      </c>
      <c r="C107" s="963" t="s">
        <v>738</v>
      </c>
      <c r="D107" s="964">
        <f>2098/5</f>
        <v>419.6</v>
      </c>
      <c r="E107" s="964">
        <v>950</v>
      </c>
      <c r="F107" s="965">
        <f t="shared" si="1"/>
        <v>-530.4</v>
      </c>
      <c r="G107" s="967" t="s">
        <v>815</v>
      </c>
    </row>
    <row r="108" spans="2:7" ht="14.25" customHeight="1">
      <c r="B108" s="963" t="s">
        <v>694</v>
      </c>
      <c r="C108" s="963" t="s">
        <v>739</v>
      </c>
      <c r="D108" s="964">
        <v>0</v>
      </c>
      <c r="E108" s="964">
        <v>0</v>
      </c>
      <c r="F108" s="965">
        <f t="shared" si="1"/>
        <v>0</v>
      </c>
      <c r="G108" s="967" t="s">
        <v>362</v>
      </c>
    </row>
    <row r="109" spans="2:7" ht="14.25" customHeight="1">
      <c r="B109" s="963" t="s">
        <v>696</v>
      </c>
      <c r="C109" s="963" t="s">
        <v>739</v>
      </c>
      <c r="D109" s="964">
        <v>0</v>
      </c>
      <c r="E109" s="964">
        <v>0</v>
      </c>
      <c r="F109" s="965">
        <f t="shared" si="1"/>
        <v>0</v>
      </c>
      <c r="G109" s="967" t="s">
        <v>362</v>
      </c>
    </row>
    <row r="110" spans="2:7" ht="14.25" customHeight="1">
      <c r="B110" s="963" t="s">
        <v>697</v>
      </c>
      <c r="C110" s="963" t="s">
        <v>730</v>
      </c>
      <c r="D110" s="964">
        <v>3</v>
      </c>
      <c r="E110" s="964">
        <v>1</v>
      </c>
      <c r="F110" s="965">
        <f t="shared" si="1"/>
        <v>2</v>
      </c>
      <c r="G110" s="967" t="s">
        <v>362</v>
      </c>
    </row>
    <row r="111" spans="2:7" ht="14.25" customHeight="1">
      <c r="B111" s="963" t="s">
        <v>699</v>
      </c>
      <c r="C111" s="963" t="s">
        <v>727</v>
      </c>
      <c r="D111" s="964">
        <v>3318</v>
      </c>
      <c r="E111" s="964">
        <v>0</v>
      </c>
      <c r="F111" s="965">
        <f t="shared" si="1"/>
        <v>3318</v>
      </c>
      <c r="G111" s="967" t="s">
        <v>818</v>
      </c>
    </row>
    <row r="112" spans="2:7" ht="14.25" customHeight="1">
      <c r="B112" s="963" t="s">
        <v>701</v>
      </c>
      <c r="C112" s="963" t="s">
        <v>727</v>
      </c>
      <c r="D112" s="964">
        <v>830</v>
      </c>
      <c r="E112" s="964">
        <v>0</v>
      </c>
      <c r="F112" s="965">
        <f t="shared" si="1"/>
        <v>830</v>
      </c>
      <c r="G112" s="967" t="s">
        <v>818</v>
      </c>
    </row>
    <row r="113" spans="2:7" ht="14.25" customHeight="1">
      <c r="B113" s="963" t="s">
        <v>703</v>
      </c>
      <c r="C113" s="963" t="s">
        <v>740</v>
      </c>
      <c r="D113" s="964">
        <v>0</v>
      </c>
      <c r="E113" s="964">
        <v>0</v>
      </c>
      <c r="F113" s="965">
        <f t="shared" si="1"/>
        <v>0</v>
      </c>
      <c r="G113" s="967" t="s">
        <v>362</v>
      </c>
    </row>
    <row r="114" spans="2:7" ht="14.25" customHeight="1">
      <c r="B114" s="963" t="s">
        <v>705</v>
      </c>
      <c r="C114" s="963" t="s">
        <v>740</v>
      </c>
      <c r="D114" s="964">
        <f>28/5</f>
        <v>5.6</v>
      </c>
      <c r="E114" s="964">
        <v>0</v>
      </c>
      <c r="F114" s="965">
        <f t="shared" si="1"/>
        <v>5.6</v>
      </c>
      <c r="G114" s="967" t="s">
        <v>870</v>
      </c>
    </row>
    <row r="115" spans="2:7" ht="14.25" customHeight="1">
      <c r="B115" s="963" t="s">
        <v>706</v>
      </c>
      <c r="C115" s="963" t="s">
        <v>742</v>
      </c>
      <c r="D115" s="964">
        <v>0</v>
      </c>
      <c r="E115" s="964">
        <v>0</v>
      </c>
      <c r="F115" s="965">
        <f t="shared" si="1"/>
        <v>0</v>
      </c>
      <c r="G115" s="967" t="s">
        <v>362</v>
      </c>
    </row>
    <row r="116" spans="2:7" ht="14.25" customHeight="1">
      <c r="B116" s="963" t="s">
        <v>708</v>
      </c>
      <c r="C116" s="963" t="s">
        <v>743</v>
      </c>
      <c r="D116" s="964">
        <v>0</v>
      </c>
      <c r="E116" s="964">
        <v>0</v>
      </c>
      <c r="F116" s="965">
        <f t="shared" si="1"/>
        <v>0</v>
      </c>
      <c r="G116" s="967" t="s">
        <v>362</v>
      </c>
    </row>
    <row r="117" spans="2:7" ht="14.25" customHeight="1">
      <c r="B117" s="961" t="s">
        <v>852</v>
      </c>
      <c r="C117" s="963" t="s">
        <v>812</v>
      </c>
      <c r="D117" s="964">
        <v>0</v>
      </c>
      <c r="E117" s="964">
        <v>0</v>
      </c>
      <c r="F117" s="965">
        <f t="shared" si="1"/>
        <v>0</v>
      </c>
      <c r="G117" s="967" t="s">
        <v>819</v>
      </c>
    </row>
    <row r="118" spans="2:7" ht="14.25" customHeight="1">
      <c r="B118" s="961" t="s">
        <v>853</v>
      </c>
      <c r="C118" s="963" t="s">
        <v>811</v>
      </c>
      <c r="D118" s="964">
        <v>0</v>
      </c>
      <c r="E118" s="964">
        <v>174</v>
      </c>
      <c r="F118" s="965">
        <f t="shared" si="1"/>
        <v>-174</v>
      </c>
      <c r="G118" s="967" t="s">
        <v>820</v>
      </c>
    </row>
    <row r="119" spans="2:7" ht="14.25" customHeight="1">
      <c r="B119" s="961" t="s">
        <v>854</v>
      </c>
      <c r="C119" s="963" t="s">
        <v>812</v>
      </c>
      <c r="D119" s="964">
        <v>0</v>
      </c>
      <c r="E119" s="964">
        <v>0</v>
      </c>
      <c r="F119" s="965">
        <f t="shared" si="1"/>
        <v>0</v>
      </c>
      <c r="G119" s="967" t="s">
        <v>362</v>
      </c>
    </row>
    <row r="120" spans="2:7" ht="14.25" customHeight="1">
      <c r="B120" s="961" t="s">
        <v>862</v>
      </c>
      <c r="C120" s="963"/>
      <c r="D120" s="964">
        <v>0</v>
      </c>
      <c r="E120" s="964">
        <v>0</v>
      </c>
      <c r="F120" s="965">
        <f t="shared" si="1"/>
        <v>0</v>
      </c>
      <c r="G120" s="967" t="s">
        <v>362</v>
      </c>
    </row>
    <row r="121" spans="2:7" ht="14.25" customHeight="1">
      <c r="B121" s="961" t="s">
        <v>856</v>
      </c>
      <c r="C121" s="963" t="s">
        <v>812</v>
      </c>
      <c r="D121" s="964">
        <v>0</v>
      </c>
      <c r="E121" s="964">
        <v>0</v>
      </c>
      <c r="F121" s="965">
        <f t="shared" si="1"/>
        <v>0</v>
      </c>
      <c r="G121" s="967" t="s">
        <v>362</v>
      </c>
    </row>
    <row r="122" spans="2:7" ht="14.25" customHeight="1">
      <c r="B122" s="961" t="s">
        <v>809</v>
      </c>
      <c r="C122" s="963" t="s">
        <v>742</v>
      </c>
      <c r="D122" s="964">
        <v>0</v>
      </c>
      <c r="E122" s="964">
        <v>4</v>
      </c>
      <c r="F122" s="965">
        <f t="shared" si="1"/>
        <v>-4</v>
      </c>
      <c r="G122" s="967" t="s">
        <v>821</v>
      </c>
    </row>
    <row r="123" spans="2:7" ht="14.25" customHeight="1">
      <c r="B123" s="961" t="s">
        <v>810</v>
      </c>
      <c r="C123" s="963" t="s">
        <v>866</v>
      </c>
      <c r="D123" s="964">
        <v>0</v>
      </c>
      <c r="E123" s="964">
        <v>0</v>
      </c>
      <c r="F123" s="965">
        <f t="shared" si="1"/>
        <v>0</v>
      </c>
      <c r="G123" s="967" t="s">
        <v>822</v>
      </c>
    </row>
    <row r="124" spans="2:7" ht="14.25" customHeight="1">
      <c r="B124" s="960" t="s">
        <v>767</v>
      </c>
      <c r="C124" s="960" t="s">
        <v>767</v>
      </c>
      <c r="D124" s="960"/>
      <c r="E124" s="968"/>
      <c r="F124" s="968"/>
      <c r="G124" s="960"/>
    </row>
    <row r="125" spans="2:7" ht="15" customHeight="1">
      <c r="B125" s="972"/>
      <c r="C125" s="972"/>
      <c r="D125" s="972"/>
      <c r="E125" s="972"/>
      <c r="F125" s="972"/>
      <c r="G125" s="973"/>
    </row>
    <row r="126" spans="2:7" ht="15" customHeight="1">
      <c r="B126" s="972"/>
      <c r="C126" s="972"/>
      <c r="D126" s="972"/>
      <c r="E126" s="972"/>
      <c r="F126" s="972"/>
      <c r="G126" s="973"/>
    </row>
    <row r="127" spans="2:7" ht="15.75" customHeight="1">
      <c r="B127" s="1279" t="s">
        <v>745</v>
      </c>
      <c r="C127" s="1279"/>
      <c r="D127" s="1279"/>
      <c r="E127" s="1280"/>
      <c r="F127" s="1280"/>
      <c r="G127" s="1280"/>
    </row>
    <row r="128" spans="2:7">
      <c r="B128" s="1281"/>
      <c r="C128" s="1281"/>
      <c r="D128" s="1281"/>
      <c r="E128" s="1282"/>
      <c r="F128" s="1282"/>
      <c r="G128" s="1282"/>
    </row>
    <row r="129" spans="1:103" ht="47.25">
      <c r="B129" s="1001" t="s">
        <v>721</v>
      </c>
      <c r="C129" s="1001" t="s">
        <v>746</v>
      </c>
      <c r="D129" s="1001" t="s">
        <v>747</v>
      </c>
      <c r="E129" s="1001" t="s">
        <v>748</v>
      </c>
      <c r="F129" s="1002" t="s">
        <v>749</v>
      </c>
      <c r="G129" s="1002" t="s">
        <v>726</v>
      </c>
    </row>
    <row r="130" spans="1:103" ht="14.25" customHeight="1">
      <c r="B130" s="957" t="s">
        <v>666</v>
      </c>
      <c r="C130" s="976" t="s">
        <v>667</v>
      </c>
      <c r="D130" s="977">
        <v>0</v>
      </c>
      <c r="E130" s="978">
        <v>0</v>
      </c>
      <c r="F130" s="965">
        <f>D130*$C$14-E130</f>
        <v>0</v>
      </c>
      <c r="G130" s="967" t="s">
        <v>362</v>
      </c>
    </row>
    <row r="131" spans="1:103" ht="14.25" customHeight="1">
      <c r="B131" s="957" t="s">
        <v>670</v>
      </c>
      <c r="C131" s="976" t="s">
        <v>667</v>
      </c>
      <c r="D131" s="977">
        <v>0</v>
      </c>
      <c r="E131" s="978">
        <v>0</v>
      </c>
      <c r="F131" s="965">
        <f t="shared" ref="F131:F161" si="2">D131*$C$14-E131</f>
        <v>0</v>
      </c>
      <c r="G131" s="967" t="s">
        <v>362</v>
      </c>
    </row>
    <row r="132" spans="1:103" ht="14.25" customHeight="1">
      <c r="B132" s="957" t="s">
        <v>672</v>
      </c>
      <c r="C132" s="976" t="s">
        <v>667</v>
      </c>
      <c r="D132" s="977">
        <v>0</v>
      </c>
      <c r="E132" s="978">
        <v>0</v>
      </c>
      <c r="F132" s="965">
        <f t="shared" si="2"/>
        <v>0</v>
      </c>
      <c r="G132" s="967" t="s">
        <v>362</v>
      </c>
    </row>
    <row r="133" spans="1:103" ht="14.25" customHeight="1">
      <c r="B133" s="957" t="s">
        <v>675</v>
      </c>
      <c r="C133" s="976" t="s">
        <v>673</v>
      </c>
      <c r="D133" s="977">
        <v>0</v>
      </c>
      <c r="E133" s="978">
        <v>0</v>
      </c>
      <c r="F133" s="965">
        <f t="shared" si="2"/>
        <v>0</v>
      </c>
      <c r="G133" s="967" t="s">
        <v>362</v>
      </c>
    </row>
    <row r="134" spans="1:103" ht="14.25" customHeight="1">
      <c r="B134" s="957" t="s">
        <v>677</v>
      </c>
      <c r="C134" s="976" t="s">
        <v>673</v>
      </c>
      <c r="D134" s="977">
        <v>0</v>
      </c>
      <c r="E134" s="978">
        <v>0</v>
      </c>
      <c r="F134" s="965">
        <f t="shared" si="2"/>
        <v>0</v>
      </c>
      <c r="G134" s="967" t="s">
        <v>362</v>
      </c>
    </row>
    <row r="135" spans="1:103" ht="14.25" customHeight="1">
      <c r="B135" s="957" t="s">
        <v>679</v>
      </c>
      <c r="C135" s="976" t="s">
        <v>667</v>
      </c>
      <c r="D135" s="977">
        <v>0</v>
      </c>
      <c r="E135" s="978">
        <v>0</v>
      </c>
      <c r="F135" s="965">
        <f t="shared" si="2"/>
        <v>0</v>
      </c>
      <c r="G135" s="967" t="s">
        <v>362</v>
      </c>
    </row>
    <row r="136" spans="1:103" ht="14.25" customHeight="1">
      <c r="B136" s="957" t="s">
        <v>681</v>
      </c>
      <c r="C136" s="976" t="s">
        <v>667</v>
      </c>
      <c r="D136" s="977">
        <v>0</v>
      </c>
      <c r="E136" s="978">
        <v>0</v>
      </c>
      <c r="F136" s="965">
        <f t="shared" si="2"/>
        <v>0</v>
      </c>
      <c r="G136" s="967" t="s">
        <v>362</v>
      </c>
    </row>
    <row r="137" spans="1:103" ht="14.25" customHeight="1">
      <c r="B137" s="957" t="s">
        <v>682</v>
      </c>
      <c r="C137" s="976" t="s">
        <v>667</v>
      </c>
      <c r="D137" s="977">
        <v>0</v>
      </c>
      <c r="E137" s="978">
        <v>0</v>
      </c>
      <c r="F137" s="965">
        <f t="shared" si="2"/>
        <v>0</v>
      </c>
      <c r="G137" s="967" t="s">
        <v>362</v>
      </c>
    </row>
    <row r="138" spans="1:103" ht="14.25" customHeight="1">
      <c r="B138" s="957" t="s">
        <v>683</v>
      </c>
      <c r="C138" s="976" t="s">
        <v>667</v>
      </c>
      <c r="D138" s="977">
        <v>0</v>
      </c>
      <c r="E138" s="978">
        <v>0</v>
      </c>
      <c r="F138" s="965">
        <f t="shared" si="2"/>
        <v>0</v>
      </c>
      <c r="G138" s="967" t="s">
        <v>362</v>
      </c>
    </row>
    <row r="139" spans="1:103" s="833" customFormat="1" ht="14.25" customHeight="1">
      <c r="A139" s="814"/>
      <c r="B139" s="957" t="s">
        <v>685</v>
      </c>
      <c r="C139" s="976" t="s">
        <v>673</v>
      </c>
      <c r="D139" s="977">
        <v>0</v>
      </c>
      <c r="E139" s="978">
        <v>795.06489999999997</v>
      </c>
      <c r="F139" s="965">
        <f t="shared" si="2"/>
        <v>-795.06489999999997</v>
      </c>
      <c r="G139" s="967" t="s">
        <v>362</v>
      </c>
      <c r="H139" s="926"/>
      <c r="I139" s="926"/>
      <c r="J139" s="926"/>
      <c r="K139" s="926"/>
      <c r="L139" s="816"/>
      <c r="M139" s="816"/>
      <c r="N139" s="816"/>
      <c r="O139" s="816"/>
      <c r="P139" s="816"/>
      <c r="Q139" s="816"/>
      <c r="R139" s="816"/>
      <c r="S139" s="816"/>
      <c r="T139" s="816"/>
      <c r="U139" s="816"/>
      <c r="V139" s="816"/>
      <c r="W139" s="816"/>
      <c r="X139" s="816"/>
      <c r="Y139" s="816"/>
      <c r="Z139" s="816"/>
      <c r="AA139" s="816"/>
      <c r="AB139" s="816"/>
      <c r="AC139" s="816"/>
      <c r="AD139" s="816"/>
      <c r="AE139" s="816"/>
      <c r="AF139" s="816"/>
      <c r="AG139" s="816"/>
      <c r="AH139" s="816"/>
      <c r="AI139" s="816"/>
      <c r="AJ139" s="816"/>
      <c r="AK139" s="816"/>
      <c r="AL139" s="816"/>
      <c r="AM139" s="816"/>
      <c r="AN139" s="816"/>
      <c r="AO139" s="816"/>
      <c r="AP139" s="816"/>
      <c r="AQ139" s="816"/>
      <c r="AR139" s="816"/>
      <c r="AS139" s="816"/>
      <c r="AT139" s="816"/>
      <c r="AU139" s="816"/>
      <c r="AV139" s="816"/>
      <c r="AW139" s="816"/>
      <c r="AX139" s="816"/>
      <c r="AY139" s="816"/>
      <c r="AZ139" s="816"/>
      <c r="BA139" s="816"/>
      <c r="BB139" s="816"/>
      <c r="BC139" s="816"/>
      <c r="BD139" s="816"/>
      <c r="BE139" s="816"/>
      <c r="BF139" s="816"/>
      <c r="BG139" s="816"/>
      <c r="BH139" s="816"/>
      <c r="BI139" s="816"/>
      <c r="BJ139" s="816"/>
      <c r="BK139" s="816"/>
      <c r="BL139" s="816"/>
      <c r="BM139" s="816"/>
      <c r="BN139" s="816"/>
      <c r="BO139" s="816"/>
      <c r="BP139" s="816"/>
      <c r="BQ139" s="816"/>
      <c r="BR139" s="816"/>
      <c r="BS139" s="816"/>
      <c r="BT139" s="816"/>
      <c r="BU139" s="816"/>
      <c r="BV139" s="816"/>
      <c r="BW139" s="816"/>
      <c r="BX139" s="816"/>
      <c r="BY139" s="816"/>
      <c r="BZ139" s="816"/>
      <c r="CA139" s="816"/>
      <c r="CB139" s="816"/>
      <c r="CC139" s="816"/>
      <c r="CD139" s="816"/>
      <c r="CE139" s="816"/>
      <c r="CF139" s="816"/>
      <c r="CG139" s="816"/>
      <c r="CH139" s="816"/>
      <c r="CI139" s="816"/>
      <c r="CJ139" s="816"/>
      <c r="CK139" s="816"/>
      <c r="CL139" s="816"/>
      <c r="CM139" s="816"/>
      <c r="CN139" s="816"/>
      <c r="CO139" s="816"/>
      <c r="CP139" s="816"/>
      <c r="CQ139" s="816"/>
      <c r="CR139" s="816"/>
      <c r="CS139" s="816"/>
      <c r="CT139" s="816"/>
      <c r="CU139" s="816"/>
      <c r="CV139" s="816"/>
      <c r="CW139" s="816"/>
      <c r="CX139" s="816"/>
      <c r="CY139" s="816"/>
    </row>
    <row r="140" spans="1:103" s="833" customFormat="1" ht="14.25" customHeight="1">
      <c r="A140" s="814"/>
      <c r="B140" s="957" t="s">
        <v>686</v>
      </c>
      <c r="C140" s="976" t="s">
        <v>673</v>
      </c>
      <c r="D140" s="977">
        <v>0</v>
      </c>
      <c r="E140" s="978">
        <v>789.10514000000001</v>
      </c>
      <c r="F140" s="965">
        <f t="shared" si="2"/>
        <v>-789.10514000000001</v>
      </c>
      <c r="G140" s="967" t="s">
        <v>362</v>
      </c>
      <c r="H140" s="926"/>
      <c r="I140" s="926"/>
      <c r="J140" s="926"/>
      <c r="K140" s="926"/>
      <c r="L140" s="816"/>
      <c r="M140" s="816"/>
      <c r="N140" s="816"/>
      <c r="O140" s="816"/>
      <c r="P140" s="816"/>
      <c r="Q140" s="816"/>
      <c r="R140" s="816"/>
      <c r="S140" s="816"/>
      <c r="T140" s="816"/>
      <c r="U140" s="816"/>
      <c r="V140" s="816"/>
      <c r="W140" s="816"/>
      <c r="X140" s="816"/>
      <c r="Y140" s="816"/>
      <c r="Z140" s="816"/>
      <c r="AA140" s="816"/>
      <c r="AB140" s="816"/>
      <c r="AC140" s="816"/>
      <c r="AD140" s="816"/>
      <c r="AE140" s="816"/>
      <c r="AF140" s="816"/>
      <c r="AG140" s="816"/>
      <c r="AH140" s="816"/>
      <c r="AI140" s="816"/>
      <c r="AJ140" s="816"/>
      <c r="AK140" s="816"/>
      <c r="AL140" s="816"/>
      <c r="AM140" s="816"/>
      <c r="AN140" s="816"/>
      <c r="AO140" s="816"/>
      <c r="AP140" s="816"/>
      <c r="AQ140" s="816"/>
      <c r="AR140" s="816"/>
      <c r="AS140" s="816"/>
      <c r="AT140" s="816"/>
      <c r="AU140" s="816"/>
      <c r="AV140" s="816"/>
      <c r="AW140" s="816"/>
      <c r="AX140" s="816"/>
      <c r="AY140" s="816"/>
      <c r="AZ140" s="816"/>
      <c r="BA140" s="816"/>
      <c r="BB140" s="816"/>
      <c r="BC140" s="816"/>
      <c r="BD140" s="816"/>
      <c r="BE140" s="816"/>
      <c r="BF140" s="816"/>
      <c r="BG140" s="816"/>
      <c r="BH140" s="816"/>
      <c r="BI140" s="816"/>
      <c r="BJ140" s="816"/>
      <c r="BK140" s="816"/>
      <c r="BL140" s="816"/>
      <c r="BM140" s="816"/>
      <c r="BN140" s="816"/>
      <c r="BO140" s="816"/>
      <c r="BP140" s="816"/>
      <c r="BQ140" s="816"/>
      <c r="BR140" s="816"/>
      <c r="BS140" s="816"/>
      <c r="BT140" s="816"/>
      <c r="BU140" s="816"/>
      <c r="BV140" s="816"/>
      <c r="BW140" s="816"/>
      <c r="BX140" s="816"/>
      <c r="BY140" s="816"/>
      <c r="BZ140" s="816"/>
      <c r="CA140" s="816"/>
      <c r="CB140" s="816"/>
      <c r="CC140" s="816"/>
      <c r="CD140" s="816"/>
      <c r="CE140" s="816"/>
      <c r="CF140" s="816"/>
      <c r="CG140" s="816"/>
      <c r="CH140" s="816"/>
      <c r="CI140" s="816"/>
      <c r="CJ140" s="816"/>
      <c r="CK140" s="816"/>
      <c r="CL140" s="816"/>
      <c r="CM140" s="816"/>
      <c r="CN140" s="816"/>
      <c r="CO140" s="816"/>
      <c r="CP140" s="816"/>
      <c r="CQ140" s="816"/>
      <c r="CR140" s="816"/>
      <c r="CS140" s="816"/>
      <c r="CT140" s="816"/>
      <c r="CU140" s="816"/>
      <c r="CV140" s="816"/>
      <c r="CW140" s="816"/>
      <c r="CX140" s="816"/>
      <c r="CY140" s="816"/>
    </row>
    <row r="141" spans="1:103" ht="14.25" customHeight="1">
      <c r="B141" s="957" t="s">
        <v>687</v>
      </c>
      <c r="C141" s="976" t="s">
        <v>673</v>
      </c>
      <c r="D141" s="977">
        <v>0</v>
      </c>
      <c r="E141" s="978">
        <v>0</v>
      </c>
      <c r="F141" s="965">
        <f t="shared" si="2"/>
        <v>0</v>
      </c>
      <c r="G141" s="967" t="s">
        <v>362</v>
      </c>
    </row>
    <row r="142" spans="1:103" ht="14.25" customHeight="1">
      <c r="B142" s="957" t="s">
        <v>689</v>
      </c>
      <c r="C142" s="976" t="s">
        <v>673</v>
      </c>
      <c r="D142" s="977">
        <v>0</v>
      </c>
      <c r="E142" s="978">
        <v>0</v>
      </c>
      <c r="F142" s="965">
        <f t="shared" si="2"/>
        <v>0</v>
      </c>
      <c r="G142" s="967" t="s">
        <v>362</v>
      </c>
    </row>
    <row r="143" spans="1:103" ht="14.25" customHeight="1">
      <c r="B143" s="957" t="s">
        <v>690</v>
      </c>
      <c r="C143" s="976" t="s">
        <v>667</v>
      </c>
      <c r="D143" s="977">
        <v>0</v>
      </c>
      <c r="E143" s="978">
        <v>0</v>
      </c>
      <c r="F143" s="965">
        <f t="shared" si="2"/>
        <v>0</v>
      </c>
      <c r="G143" s="967" t="s">
        <v>362</v>
      </c>
    </row>
    <row r="144" spans="1:103" ht="14.25" customHeight="1">
      <c r="B144" s="957" t="s">
        <v>692</v>
      </c>
      <c r="C144" s="976" t="s">
        <v>667</v>
      </c>
      <c r="D144" s="977">
        <v>0</v>
      </c>
      <c r="E144" s="978">
        <v>0</v>
      </c>
      <c r="F144" s="965">
        <f t="shared" si="2"/>
        <v>0</v>
      </c>
      <c r="G144" s="967" t="s">
        <v>362</v>
      </c>
    </row>
    <row r="145" spans="1:103" ht="14.25" customHeight="1">
      <c r="B145" s="957" t="s">
        <v>694</v>
      </c>
      <c r="C145" s="976" t="s">
        <v>673</v>
      </c>
      <c r="D145" s="977">
        <v>0</v>
      </c>
      <c r="E145" s="978">
        <v>184.8</v>
      </c>
      <c r="F145" s="965">
        <f t="shared" si="2"/>
        <v>-184.8</v>
      </c>
      <c r="G145" s="967" t="s">
        <v>362</v>
      </c>
    </row>
    <row r="146" spans="1:103" ht="14.25" customHeight="1">
      <c r="B146" s="957" t="s">
        <v>696</v>
      </c>
      <c r="C146" s="976" t="s">
        <v>673</v>
      </c>
      <c r="D146" s="977">
        <v>0</v>
      </c>
      <c r="E146" s="978">
        <v>60.4</v>
      </c>
      <c r="F146" s="965">
        <f t="shared" si="2"/>
        <v>-60.4</v>
      </c>
      <c r="G146" s="967" t="s">
        <v>362</v>
      </c>
    </row>
    <row r="147" spans="1:103" ht="14.25" customHeight="1">
      <c r="B147" s="957" t="s">
        <v>697</v>
      </c>
      <c r="C147" s="976" t="s">
        <v>667</v>
      </c>
      <c r="D147" s="977">
        <v>0</v>
      </c>
      <c r="E147" s="978">
        <v>0</v>
      </c>
      <c r="F147" s="965">
        <f t="shared" si="2"/>
        <v>0</v>
      </c>
      <c r="G147" s="967" t="s">
        <v>362</v>
      </c>
    </row>
    <row r="148" spans="1:103" s="833" customFormat="1" ht="14.25" customHeight="1">
      <c r="A148" s="814"/>
      <c r="B148" s="957" t="s">
        <v>699</v>
      </c>
      <c r="C148" s="976" t="s">
        <v>667</v>
      </c>
      <c r="D148" s="977">
        <v>0</v>
      </c>
      <c r="E148" s="978">
        <v>0</v>
      </c>
      <c r="F148" s="965">
        <f t="shared" si="2"/>
        <v>0</v>
      </c>
      <c r="G148" s="967" t="s">
        <v>362</v>
      </c>
      <c r="H148" s="926"/>
      <c r="I148" s="926"/>
      <c r="J148" s="926"/>
      <c r="K148" s="926"/>
      <c r="L148" s="816"/>
      <c r="M148" s="816"/>
      <c r="N148" s="816"/>
      <c r="O148" s="816"/>
      <c r="P148" s="816"/>
      <c r="Q148" s="816"/>
      <c r="R148" s="816"/>
      <c r="S148" s="816"/>
      <c r="T148" s="816"/>
      <c r="U148" s="816"/>
      <c r="V148" s="816"/>
      <c r="W148" s="816"/>
      <c r="X148" s="816"/>
      <c r="Y148" s="816"/>
      <c r="Z148" s="816"/>
      <c r="AA148" s="816"/>
      <c r="AB148" s="816"/>
      <c r="AC148" s="816"/>
      <c r="AD148" s="816"/>
      <c r="AE148" s="816"/>
      <c r="AF148" s="816"/>
      <c r="AG148" s="816"/>
      <c r="AH148" s="816"/>
      <c r="AI148" s="816"/>
      <c r="AJ148" s="816"/>
      <c r="AK148" s="816"/>
      <c r="AL148" s="816"/>
      <c r="AM148" s="816"/>
      <c r="AN148" s="816"/>
      <c r="AO148" s="816"/>
      <c r="AP148" s="816"/>
      <c r="AQ148" s="816"/>
      <c r="AR148" s="816"/>
      <c r="AS148" s="816"/>
      <c r="AT148" s="816"/>
      <c r="AU148" s="816"/>
      <c r="AV148" s="816"/>
      <c r="AW148" s="816"/>
      <c r="AX148" s="816"/>
      <c r="AY148" s="816"/>
      <c r="AZ148" s="816"/>
      <c r="BA148" s="816"/>
      <c r="BB148" s="816"/>
      <c r="BC148" s="816"/>
      <c r="BD148" s="816"/>
      <c r="BE148" s="816"/>
      <c r="BF148" s="816"/>
      <c r="BG148" s="816"/>
      <c r="BH148" s="816"/>
      <c r="BI148" s="816"/>
      <c r="BJ148" s="816"/>
      <c r="BK148" s="816"/>
      <c r="BL148" s="816"/>
      <c r="BM148" s="816"/>
      <c r="BN148" s="816"/>
      <c r="BO148" s="816"/>
      <c r="BP148" s="816"/>
      <c r="BQ148" s="816"/>
      <c r="BR148" s="816"/>
      <c r="BS148" s="816"/>
      <c r="BT148" s="816"/>
      <c r="BU148" s="816"/>
      <c r="BV148" s="816"/>
      <c r="BW148" s="816"/>
      <c r="BX148" s="816"/>
      <c r="BY148" s="816"/>
      <c r="BZ148" s="816"/>
      <c r="CA148" s="816"/>
      <c r="CB148" s="816"/>
      <c r="CC148" s="816"/>
      <c r="CD148" s="816"/>
      <c r="CE148" s="816"/>
      <c r="CF148" s="816"/>
      <c r="CG148" s="816"/>
      <c r="CH148" s="816"/>
      <c r="CI148" s="816"/>
      <c r="CJ148" s="816"/>
      <c r="CK148" s="816"/>
      <c r="CL148" s="816"/>
      <c r="CM148" s="816"/>
      <c r="CN148" s="816"/>
      <c r="CO148" s="816"/>
      <c r="CP148" s="816"/>
      <c r="CQ148" s="816"/>
      <c r="CR148" s="816"/>
      <c r="CS148" s="816"/>
      <c r="CT148" s="816"/>
      <c r="CU148" s="816"/>
      <c r="CV148" s="816"/>
      <c r="CW148" s="816"/>
      <c r="CX148" s="816"/>
      <c r="CY148" s="816"/>
    </row>
    <row r="149" spans="1:103" s="833" customFormat="1" ht="14.25" customHeight="1">
      <c r="A149" s="814"/>
      <c r="B149" s="957" t="s">
        <v>701</v>
      </c>
      <c r="C149" s="976" t="s">
        <v>667</v>
      </c>
      <c r="D149" s="977">
        <v>0</v>
      </c>
      <c r="E149" s="978">
        <v>0</v>
      </c>
      <c r="F149" s="965">
        <f t="shared" si="2"/>
        <v>0</v>
      </c>
      <c r="G149" s="967" t="s">
        <v>362</v>
      </c>
      <c r="H149" s="926"/>
      <c r="I149" s="926"/>
      <c r="J149" s="926"/>
      <c r="K149" s="926"/>
      <c r="L149" s="816"/>
      <c r="M149" s="816"/>
      <c r="N149" s="816"/>
      <c r="O149" s="816"/>
      <c r="P149" s="816"/>
      <c r="Q149" s="816"/>
      <c r="R149" s="816"/>
      <c r="S149" s="816"/>
      <c r="T149" s="816"/>
      <c r="U149" s="816"/>
      <c r="V149" s="816"/>
      <c r="W149" s="816"/>
      <c r="X149" s="816"/>
      <c r="Y149" s="816"/>
      <c r="Z149" s="816"/>
      <c r="AA149" s="816"/>
      <c r="AB149" s="816"/>
      <c r="AC149" s="816"/>
      <c r="AD149" s="816"/>
      <c r="AE149" s="816"/>
      <c r="AF149" s="816"/>
      <c r="AG149" s="816"/>
      <c r="AH149" s="816"/>
      <c r="AI149" s="816"/>
      <c r="AJ149" s="816"/>
      <c r="AK149" s="816"/>
      <c r="AL149" s="816"/>
      <c r="AM149" s="816"/>
      <c r="AN149" s="816"/>
      <c r="AO149" s="816"/>
      <c r="AP149" s="816"/>
      <c r="AQ149" s="816"/>
      <c r="AR149" s="816"/>
      <c r="AS149" s="816"/>
      <c r="AT149" s="816"/>
      <c r="AU149" s="816"/>
      <c r="AV149" s="816"/>
      <c r="AW149" s="816"/>
      <c r="AX149" s="816"/>
      <c r="AY149" s="816"/>
      <c r="AZ149" s="816"/>
      <c r="BA149" s="816"/>
      <c r="BB149" s="816"/>
      <c r="BC149" s="816"/>
      <c r="BD149" s="816"/>
      <c r="BE149" s="816"/>
      <c r="BF149" s="816"/>
      <c r="BG149" s="816"/>
      <c r="BH149" s="816"/>
      <c r="BI149" s="816"/>
      <c r="BJ149" s="816"/>
      <c r="BK149" s="816"/>
      <c r="BL149" s="816"/>
      <c r="BM149" s="816"/>
      <c r="BN149" s="816"/>
      <c r="BO149" s="816"/>
      <c r="BP149" s="816"/>
      <c r="BQ149" s="816"/>
      <c r="BR149" s="816"/>
      <c r="BS149" s="816"/>
      <c r="BT149" s="816"/>
      <c r="BU149" s="816"/>
      <c r="BV149" s="816"/>
      <c r="BW149" s="816"/>
      <c r="BX149" s="816"/>
      <c r="BY149" s="816"/>
      <c r="BZ149" s="816"/>
      <c r="CA149" s="816"/>
      <c r="CB149" s="816"/>
      <c r="CC149" s="816"/>
      <c r="CD149" s="816"/>
      <c r="CE149" s="816"/>
      <c r="CF149" s="816"/>
      <c r="CG149" s="816"/>
      <c r="CH149" s="816"/>
      <c r="CI149" s="816"/>
      <c r="CJ149" s="816"/>
      <c r="CK149" s="816"/>
      <c r="CL149" s="816"/>
      <c r="CM149" s="816"/>
      <c r="CN149" s="816"/>
      <c r="CO149" s="816"/>
      <c r="CP149" s="816"/>
      <c r="CQ149" s="816"/>
      <c r="CR149" s="816"/>
      <c r="CS149" s="816"/>
      <c r="CT149" s="816"/>
      <c r="CU149" s="816"/>
      <c r="CV149" s="816"/>
      <c r="CW149" s="816"/>
      <c r="CX149" s="816"/>
      <c r="CY149" s="816"/>
    </row>
    <row r="150" spans="1:103" s="833" customFormat="1" ht="14.25" customHeight="1">
      <c r="A150" s="814"/>
      <c r="B150" s="957" t="s">
        <v>703</v>
      </c>
      <c r="C150" s="976" t="s">
        <v>673</v>
      </c>
      <c r="D150" s="977">
        <v>0</v>
      </c>
      <c r="E150" s="978">
        <v>0</v>
      </c>
      <c r="F150" s="965">
        <f t="shared" si="2"/>
        <v>0</v>
      </c>
      <c r="G150" s="967" t="s">
        <v>362</v>
      </c>
      <c r="H150" s="926"/>
      <c r="I150" s="926"/>
      <c r="J150" s="926"/>
      <c r="K150" s="926"/>
      <c r="L150" s="816"/>
      <c r="M150" s="816"/>
      <c r="N150" s="816"/>
      <c r="O150" s="816"/>
      <c r="P150" s="816"/>
      <c r="Q150" s="816"/>
      <c r="R150" s="816"/>
      <c r="S150" s="816"/>
      <c r="T150" s="816"/>
      <c r="U150" s="816"/>
      <c r="V150" s="816"/>
      <c r="W150" s="816"/>
      <c r="X150" s="816"/>
      <c r="Y150" s="816"/>
      <c r="Z150" s="816"/>
      <c r="AA150" s="816"/>
      <c r="AB150" s="816"/>
      <c r="AC150" s="816"/>
      <c r="AD150" s="816"/>
      <c r="AE150" s="816"/>
      <c r="AF150" s="816"/>
      <c r="AG150" s="816"/>
      <c r="AH150" s="816"/>
      <c r="AI150" s="816"/>
      <c r="AJ150" s="816"/>
      <c r="AK150" s="816"/>
      <c r="AL150" s="816"/>
      <c r="AM150" s="816"/>
      <c r="AN150" s="816"/>
      <c r="AO150" s="816"/>
      <c r="AP150" s="816"/>
      <c r="AQ150" s="816"/>
      <c r="AR150" s="816"/>
      <c r="AS150" s="816"/>
      <c r="AT150" s="816"/>
      <c r="AU150" s="816"/>
      <c r="AV150" s="816"/>
      <c r="AW150" s="816"/>
      <c r="AX150" s="816"/>
      <c r="AY150" s="816"/>
      <c r="AZ150" s="816"/>
      <c r="BA150" s="816"/>
      <c r="BB150" s="816"/>
      <c r="BC150" s="816"/>
      <c r="BD150" s="816"/>
      <c r="BE150" s="816"/>
      <c r="BF150" s="816"/>
      <c r="BG150" s="816"/>
      <c r="BH150" s="816"/>
      <c r="BI150" s="816"/>
      <c r="BJ150" s="816"/>
      <c r="BK150" s="816"/>
      <c r="BL150" s="816"/>
      <c r="BM150" s="816"/>
      <c r="BN150" s="816"/>
      <c r="BO150" s="816"/>
      <c r="BP150" s="816"/>
      <c r="BQ150" s="816"/>
      <c r="BR150" s="816"/>
      <c r="BS150" s="816"/>
      <c r="BT150" s="816"/>
      <c r="BU150" s="816"/>
      <c r="BV150" s="816"/>
      <c r="BW150" s="816"/>
      <c r="BX150" s="816"/>
      <c r="BY150" s="816"/>
      <c r="BZ150" s="816"/>
      <c r="CA150" s="816"/>
      <c r="CB150" s="816"/>
      <c r="CC150" s="816"/>
      <c r="CD150" s="816"/>
      <c r="CE150" s="816"/>
      <c r="CF150" s="816"/>
      <c r="CG150" s="816"/>
      <c r="CH150" s="816"/>
      <c r="CI150" s="816"/>
      <c r="CJ150" s="816"/>
      <c r="CK150" s="816"/>
      <c r="CL150" s="816"/>
      <c r="CM150" s="816"/>
      <c r="CN150" s="816"/>
      <c r="CO150" s="816"/>
      <c r="CP150" s="816"/>
      <c r="CQ150" s="816"/>
      <c r="CR150" s="816"/>
      <c r="CS150" s="816"/>
      <c r="CT150" s="816"/>
      <c r="CU150" s="816"/>
      <c r="CV150" s="816"/>
      <c r="CW150" s="816"/>
      <c r="CX150" s="816"/>
      <c r="CY150" s="816"/>
    </row>
    <row r="151" spans="1:103" ht="14.25" customHeight="1">
      <c r="B151" s="957" t="s">
        <v>705</v>
      </c>
      <c r="C151" s="976" t="s">
        <v>667</v>
      </c>
      <c r="D151" s="977">
        <v>0</v>
      </c>
      <c r="E151" s="978">
        <v>0</v>
      </c>
      <c r="F151" s="965">
        <f t="shared" si="2"/>
        <v>0</v>
      </c>
      <c r="G151" s="967" t="s">
        <v>362</v>
      </c>
    </row>
    <row r="152" spans="1:103" ht="14.25" customHeight="1">
      <c r="B152" s="957" t="s">
        <v>706</v>
      </c>
      <c r="C152" s="976" t="s">
        <v>673</v>
      </c>
      <c r="D152" s="977">
        <v>0</v>
      </c>
      <c r="E152" s="978">
        <v>0</v>
      </c>
      <c r="F152" s="965">
        <f t="shared" si="2"/>
        <v>0</v>
      </c>
      <c r="G152" s="967" t="s">
        <v>362</v>
      </c>
    </row>
    <row r="153" spans="1:103" ht="14.25" customHeight="1">
      <c r="B153" s="957" t="s">
        <v>708</v>
      </c>
      <c r="C153" s="976" t="s">
        <v>673</v>
      </c>
      <c r="D153" s="977">
        <v>0</v>
      </c>
      <c r="E153" s="978">
        <v>0</v>
      </c>
      <c r="F153" s="965">
        <f t="shared" si="2"/>
        <v>0</v>
      </c>
      <c r="G153" s="967" t="s">
        <v>362</v>
      </c>
    </row>
    <row r="154" spans="1:103" ht="14.25" customHeight="1">
      <c r="B154" s="979" t="s">
        <v>708</v>
      </c>
      <c r="C154" s="976" t="s">
        <v>673</v>
      </c>
      <c r="D154" s="977">
        <v>0</v>
      </c>
      <c r="E154" s="978">
        <v>0</v>
      </c>
      <c r="F154" s="965">
        <f t="shared" si="2"/>
        <v>0</v>
      </c>
      <c r="G154" s="967" t="s">
        <v>362</v>
      </c>
    </row>
    <row r="155" spans="1:103" ht="14.25" customHeight="1">
      <c r="B155" s="979" t="s">
        <v>852</v>
      </c>
      <c r="C155" s="976" t="s">
        <v>667</v>
      </c>
      <c r="D155" s="977">
        <v>0</v>
      </c>
      <c r="E155" s="978">
        <v>0</v>
      </c>
      <c r="F155" s="965">
        <f t="shared" si="2"/>
        <v>0</v>
      </c>
      <c r="G155" s="967" t="s">
        <v>362</v>
      </c>
    </row>
    <row r="156" spans="1:103" ht="14.25" customHeight="1">
      <c r="B156" s="979" t="s">
        <v>853</v>
      </c>
      <c r="C156" s="976" t="s">
        <v>667</v>
      </c>
      <c r="D156" s="977">
        <v>0</v>
      </c>
      <c r="E156" s="978">
        <v>0</v>
      </c>
      <c r="F156" s="965">
        <f t="shared" si="2"/>
        <v>0</v>
      </c>
      <c r="G156" s="967" t="s">
        <v>362</v>
      </c>
    </row>
    <row r="157" spans="1:103" ht="14.25" customHeight="1">
      <c r="B157" s="979" t="s">
        <v>854</v>
      </c>
      <c r="C157" s="976" t="s">
        <v>667</v>
      </c>
      <c r="D157" s="977">
        <v>0</v>
      </c>
      <c r="E157" s="978">
        <v>0</v>
      </c>
      <c r="F157" s="965">
        <f t="shared" si="2"/>
        <v>0</v>
      </c>
      <c r="G157" s="967" t="s">
        <v>362</v>
      </c>
    </row>
    <row r="158" spans="1:103" ht="14.25" customHeight="1">
      <c r="B158" s="979" t="s">
        <v>862</v>
      </c>
      <c r="C158" s="976" t="s">
        <v>667</v>
      </c>
      <c r="D158" s="977">
        <v>0</v>
      </c>
      <c r="E158" s="978">
        <v>0</v>
      </c>
      <c r="F158" s="965">
        <f t="shared" si="2"/>
        <v>0</v>
      </c>
      <c r="G158" s="967" t="s">
        <v>362</v>
      </c>
    </row>
    <row r="159" spans="1:103" ht="14.25" customHeight="1">
      <c r="B159" s="979" t="s">
        <v>856</v>
      </c>
      <c r="C159" s="976" t="s">
        <v>667</v>
      </c>
      <c r="D159" s="977">
        <v>0</v>
      </c>
      <c r="E159" s="978">
        <v>0</v>
      </c>
      <c r="F159" s="965">
        <f t="shared" si="2"/>
        <v>0</v>
      </c>
      <c r="G159" s="967" t="s">
        <v>362</v>
      </c>
    </row>
    <row r="160" spans="1:103" ht="14.25" customHeight="1">
      <c r="B160" s="979" t="s">
        <v>809</v>
      </c>
      <c r="C160" s="976" t="s">
        <v>667</v>
      </c>
      <c r="D160" s="977">
        <v>0</v>
      </c>
      <c r="E160" s="978">
        <v>0</v>
      </c>
      <c r="F160" s="965">
        <f t="shared" si="2"/>
        <v>0</v>
      </c>
      <c r="G160" s="967" t="s">
        <v>362</v>
      </c>
    </row>
    <row r="161" spans="2:14" ht="14.25" customHeight="1">
      <c r="B161" s="979" t="s">
        <v>810</v>
      </c>
      <c r="C161" s="976" t="s">
        <v>667</v>
      </c>
      <c r="D161" s="977">
        <v>0</v>
      </c>
      <c r="E161" s="978">
        <v>0</v>
      </c>
      <c r="F161" s="965">
        <f t="shared" si="2"/>
        <v>0</v>
      </c>
      <c r="G161" s="967" t="s">
        <v>362</v>
      </c>
    </row>
    <row r="162" spans="2:14" ht="14.25" customHeight="1">
      <c r="B162" s="960" t="s">
        <v>767</v>
      </c>
      <c r="C162" s="960" t="s">
        <v>767</v>
      </c>
      <c r="D162" s="960"/>
      <c r="E162" s="960"/>
      <c r="F162" s="960"/>
      <c r="G162" s="960"/>
    </row>
    <row r="163" spans="2:14" ht="15">
      <c r="B163" s="973"/>
      <c r="C163" s="973"/>
      <c r="D163" s="973"/>
      <c r="E163" s="973"/>
      <c r="F163" s="973"/>
      <c r="G163" s="973"/>
    </row>
    <row r="164" spans="2:14" ht="15">
      <c r="B164" s="1283" t="s">
        <v>879</v>
      </c>
      <c r="C164" s="1284"/>
      <c r="D164" s="1284"/>
      <c r="E164" s="1284"/>
      <c r="F164" s="1284"/>
      <c r="G164" s="1285"/>
      <c r="J164" s="932"/>
      <c r="K164" s="932"/>
      <c r="L164" s="814"/>
      <c r="M164" s="814"/>
      <c r="N164" s="814"/>
    </row>
    <row r="165" spans="2:14" s="814" customFormat="1" ht="15">
      <c r="B165" s="969"/>
      <c r="C165" s="969"/>
      <c r="D165" s="970"/>
      <c r="E165" s="970"/>
      <c r="F165" s="970"/>
      <c r="G165" s="970"/>
      <c r="H165" s="932"/>
      <c r="I165" s="932"/>
      <c r="J165" s="926"/>
      <c r="K165" s="926"/>
      <c r="L165" s="816"/>
      <c r="M165" s="816"/>
      <c r="N165" s="816"/>
    </row>
    <row r="166" spans="2:14">
      <c r="B166" s="1286" t="s">
        <v>750</v>
      </c>
      <c r="C166" s="1286"/>
      <c r="D166" s="1286"/>
      <c r="E166" s="1287"/>
      <c r="F166" s="1287"/>
      <c r="G166" s="1287"/>
    </row>
    <row r="167" spans="2:14">
      <c r="B167" s="1286"/>
      <c r="C167" s="1286"/>
      <c r="D167" s="1286"/>
      <c r="E167" s="1287"/>
      <c r="F167" s="1287"/>
      <c r="G167" s="1287"/>
    </row>
    <row r="168" spans="2:14" ht="47.25">
      <c r="B168" s="1054" t="s">
        <v>721</v>
      </c>
      <c r="C168" s="1054" t="s">
        <v>746</v>
      </c>
      <c r="D168" s="1001" t="s">
        <v>751</v>
      </c>
      <c r="E168" s="1054" t="s">
        <v>752</v>
      </c>
      <c r="F168" s="1002" t="s">
        <v>749</v>
      </c>
      <c r="G168" s="1055" t="s">
        <v>726</v>
      </c>
    </row>
    <row r="169" spans="2:14" ht="15">
      <c r="B169" s="963" t="s">
        <v>666</v>
      </c>
      <c r="C169" s="976" t="s">
        <v>667</v>
      </c>
      <c r="D169" s="977">
        <v>0</v>
      </c>
      <c r="E169" s="978">
        <v>13623.19232</v>
      </c>
      <c r="F169" s="965">
        <f>D169*$C$14-E169</f>
        <v>-13623.19232</v>
      </c>
      <c r="G169" s="960" t="s">
        <v>362</v>
      </c>
    </row>
    <row r="170" spans="2:14" ht="15">
      <c r="B170" s="963" t="s">
        <v>670</v>
      </c>
      <c r="C170" s="976" t="s">
        <v>667</v>
      </c>
      <c r="D170" s="977">
        <v>0</v>
      </c>
      <c r="E170" s="978">
        <v>774.67106999999999</v>
      </c>
      <c r="F170" s="965">
        <f t="shared" ref="F170:F199" si="3">D170*$C$14-E170</f>
        <v>-774.67106999999999</v>
      </c>
      <c r="G170" s="960" t="s">
        <v>362</v>
      </c>
    </row>
    <row r="171" spans="2:14" ht="15">
      <c r="B171" s="963" t="s">
        <v>672</v>
      </c>
      <c r="C171" s="976" t="s">
        <v>667</v>
      </c>
      <c r="D171" s="977">
        <v>0</v>
      </c>
      <c r="E171" s="978">
        <v>0</v>
      </c>
      <c r="F171" s="965">
        <f t="shared" si="3"/>
        <v>0</v>
      </c>
      <c r="G171" s="960" t="s">
        <v>362</v>
      </c>
    </row>
    <row r="172" spans="2:14" ht="30">
      <c r="B172" s="963" t="s">
        <v>675</v>
      </c>
      <c r="C172" s="976" t="s">
        <v>673</v>
      </c>
      <c r="D172" s="977">
        <v>0</v>
      </c>
      <c r="E172" s="978">
        <v>0</v>
      </c>
      <c r="F172" s="965">
        <f t="shared" si="3"/>
        <v>0</v>
      </c>
      <c r="G172" s="960" t="s">
        <v>362</v>
      </c>
    </row>
    <row r="173" spans="2:14" ht="36" customHeight="1">
      <c r="B173" s="963" t="s">
        <v>677</v>
      </c>
      <c r="C173" s="976" t="s">
        <v>673</v>
      </c>
      <c r="D173" s="977">
        <v>0</v>
      </c>
      <c r="E173" s="978">
        <v>0</v>
      </c>
      <c r="F173" s="965">
        <f t="shared" si="3"/>
        <v>0</v>
      </c>
      <c r="G173" s="960" t="s">
        <v>362</v>
      </c>
    </row>
    <row r="174" spans="2:14" ht="15">
      <c r="B174" s="963" t="s">
        <v>679</v>
      </c>
      <c r="C174" s="976" t="s">
        <v>667</v>
      </c>
      <c r="D174" s="977">
        <v>0</v>
      </c>
      <c r="E174" s="978">
        <v>1130.9825900000001</v>
      </c>
      <c r="F174" s="965">
        <f t="shared" si="3"/>
        <v>-1130.9825900000001</v>
      </c>
      <c r="G174" s="960" t="s">
        <v>362</v>
      </c>
    </row>
    <row r="175" spans="2:14" ht="15">
      <c r="B175" s="963" t="s">
        <v>681</v>
      </c>
      <c r="C175" s="976" t="s">
        <v>667</v>
      </c>
      <c r="D175" s="977">
        <v>0</v>
      </c>
      <c r="E175" s="978">
        <v>577.27545999999995</v>
      </c>
      <c r="F175" s="965">
        <f t="shared" si="3"/>
        <v>-577.27545999999995</v>
      </c>
      <c r="G175" s="960" t="s">
        <v>362</v>
      </c>
    </row>
    <row r="176" spans="2:14" ht="30">
      <c r="B176" s="963" t="s">
        <v>682</v>
      </c>
      <c r="C176" s="976" t="s">
        <v>667</v>
      </c>
      <c r="D176" s="977">
        <v>0</v>
      </c>
      <c r="E176" s="978">
        <v>0</v>
      </c>
      <c r="F176" s="965">
        <f t="shared" si="3"/>
        <v>0</v>
      </c>
      <c r="G176" s="960" t="s">
        <v>362</v>
      </c>
    </row>
    <row r="177" spans="2:7" ht="15">
      <c r="B177" s="963" t="s">
        <v>683</v>
      </c>
      <c r="C177" s="976" t="s">
        <v>667</v>
      </c>
      <c r="D177" s="977">
        <v>0</v>
      </c>
      <c r="E177" s="978">
        <v>14036.150509999999</v>
      </c>
      <c r="F177" s="965">
        <f t="shared" si="3"/>
        <v>-14036.150509999999</v>
      </c>
      <c r="G177" s="960" t="s">
        <v>362</v>
      </c>
    </row>
    <row r="178" spans="2:7" ht="15">
      <c r="B178" s="963" t="s">
        <v>685</v>
      </c>
      <c r="C178" s="976" t="s">
        <v>673</v>
      </c>
      <c r="D178" s="977">
        <v>0</v>
      </c>
      <c r="E178" s="978">
        <v>0</v>
      </c>
      <c r="F178" s="965">
        <f t="shared" si="3"/>
        <v>0</v>
      </c>
      <c r="G178" s="960" t="s">
        <v>362</v>
      </c>
    </row>
    <row r="179" spans="2:7" ht="15">
      <c r="B179" s="963" t="s">
        <v>686</v>
      </c>
      <c r="C179" s="976" t="s">
        <v>673</v>
      </c>
      <c r="D179" s="977">
        <v>0</v>
      </c>
      <c r="E179" s="978">
        <v>0</v>
      </c>
      <c r="F179" s="965">
        <f t="shared" si="3"/>
        <v>0</v>
      </c>
      <c r="G179" s="960" t="s">
        <v>362</v>
      </c>
    </row>
    <row r="180" spans="2:7" ht="15">
      <c r="B180" s="963" t="s">
        <v>687</v>
      </c>
      <c r="C180" s="976" t="s">
        <v>673</v>
      </c>
      <c r="D180" s="977">
        <v>0</v>
      </c>
      <c r="E180" s="978">
        <v>0</v>
      </c>
      <c r="F180" s="965">
        <f t="shared" si="3"/>
        <v>0</v>
      </c>
      <c r="G180" s="960" t="s">
        <v>362</v>
      </c>
    </row>
    <row r="181" spans="2:7" ht="15">
      <c r="B181" s="963" t="s">
        <v>689</v>
      </c>
      <c r="C181" s="976" t="s">
        <v>673</v>
      </c>
      <c r="D181" s="977">
        <v>0</v>
      </c>
      <c r="E181" s="978">
        <v>0</v>
      </c>
      <c r="F181" s="965">
        <f t="shared" si="3"/>
        <v>0</v>
      </c>
      <c r="G181" s="960" t="s">
        <v>362</v>
      </c>
    </row>
    <row r="182" spans="2:7" ht="15">
      <c r="B182" s="963" t="s">
        <v>690</v>
      </c>
      <c r="C182" s="976" t="s">
        <v>667</v>
      </c>
      <c r="D182" s="977">
        <v>0</v>
      </c>
      <c r="E182" s="978">
        <v>7474.1219899999996</v>
      </c>
      <c r="F182" s="965">
        <f t="shared" si="3"/>
        <v>-7474.1219899999996</v>
      </c>
      <c r="G182" s="960" t="s">
        <v>362</v>
      </c>
    </row>
    <row r="183" spans="2:7" ht="15">
      <c r="B183" s="963" t="s">
        <v>692</v>
      </c>
      <c r="C183" s="976" t="s">
        <v>667</v>
      </c>
      <c r="D183" s="977">
        <v>0</v>
      </c>
      <c r="E183" s="978">
        <v>1291.7098800000001</v>
      </c>
      <c r="F183" s="965">
        <f t="shared" si="3"/>
        <v>-1291.7098800000001</v>
      </c>
      <c r="G183" s="960" t="s">
        <v>362</v>
      </c>
    </row>
    <row r="184" spans="2:7" ht="15">
      <c r="B184" s="963" t="s">
        <v>694</v>
      </c>
      <c r="C184" s="976" t="s">
        <v>673</v>
      </c>
      <c r="D184" s="977">
        <v>0</v>
      </c>
      <c r="E184" s="978">
        <v>0</v>
      </c>
      <c r="F184" s="965">
        <f t="shared" si="3"/>
        <v>0</v>
      </c>
      <c r="G184" s="960" t="s">
        <v>362</v>
      </c>
    </row>
    <row r="185" spans="2:7" ht="15">
      <c r="B185" s="963" t="s">
        <v>696</v>
      </c>
      <c r="C185" s="976" t="s">
        <v>673</v>
      </c>
      <c r="D185" s="977">
        <v>0</v>
      </c>
      <c r="E185" s="978">
        <v>0</v>
      </c>
      <c r="F185" s="965">
        <f t="shared" si="3"/>
        <v>0</v>
      </c>
      <c r="G185" s="960" t="s">
        <v>362</v>
      </c>
    </row>
    <row r="186" spans="2:7" ht="15">
      <c r="B186" s="963" t="s">
        <v>697</v>
      </c>
      <c r="C186" s="976" t="s">
        <v>667</v>
      </c>
      <c r="D186" s="977">
        <v>0</v>
      </c>
      <c r="E186" s="978">
        <v>114.01683</v>
      </c>
      <c r="F186" s="965">
        <f t="shared" si="3"/>
        <v>-114.01683</v>
      </c>
      <c r="G186" s="960" t="s">
        <v>362</v>
      </c>
    </row>
    <row r="187" spans="2:7" ht="15">
      <c r="B187" s="963" t="s">
        <v>699</v>
      </c>
      <c r="C187" s="976" t="s">
        <v>667</v>
      </c>
      <c r="D187" s="977">
        <v>0</v>
      </c>
      <c r="E187" s="978">
        <v>0</v>
      </c>
      <c r="F187" s="965">
        <f t="shared" si="3"/>
        <v>0</v>
      </c>
      <c r="G187" s="960" t="s">
        <v>362</v>
      </c>
    </row>
    <row r="188" spans="2:7" ht="30">
      <c r="B188" s="963" t="s">
        <v>701</v>
      </c>
      <c r="C188" s="976" t="s">
        <v>667</v>
      </c>
      <c r="D188" s="977">
        <v>0</v>
      </c>
      <c r="E188" s="978">
        <v>0</v>
      </c>
      <c r="F188" s="965">
        <f t="shared" si="3"/>
        <v>0</v>
      </c>
      <c r="G188" s="960" t="s">
        <v>362</v>
      </c>
    </row>
    <row r="189" spans="2:7" ht="30">
      <c r="B189" s="963" t="s">
        <v>703</v>
      </c>
      <c r="C189" s="976" t="s">
        <v>673</v>
      </c>
      <c r="D189" s="977">
        <v>0</v>
      </c>
      <c r="E189" s="978">
        <v>0</v>
      </c>
      <c r="F189" s="965">
        <f t="shared" si="3"/>
        <v>0</v>
      </c>
      <c r="G189" s="960" t="s">
        <v>362</v>
      </c>
    </row>
    <row r="190" spans="2:7" ht="30">
      <c r="B190" s="963" t="s">
        <v>705</v>
      </c>
      <c r="C190" s="976" t="s">
        <v>667</v>
      </c>
      <c r="D190" s="977">
        <v>0</v>
      </c>
      <c r="E190" s="978">
        <v>0</v>
      </c>
      <c r="F190" s="965">
        <f t="shared" si="3"/>
        <v>0</v>
      </c>
      <c r="G190" s="960" t="s">
        <v>362</v>
      </c>
    </row>
    <row r="191" spans="2:7" ht="15">
      <c r="B191" s="963" t="s">
        <v>706</v>
      </c>
      <c r="C191" s="976" t="s">
        <v>673</v>
      </c>
      <c r="D191" s="977">
        <v>0</v>
      </c>
      <c r="E191" s="978">
        <v>0</v>
      </c>
      <c r="F191" s="965">
        <f t="shared" si="3"/>
        <v>0</v>
      </c>
      <c r="G191" s="960" t="s">
        <v>362</v>
      </c>
    </row>
    <row r="192" spans="2:7" ht="30">
      <c r="B192" s="963" t="s">
        <v>708</v>
      </c>
      <c r="C192" s="976" t="s">
        <v>673</v>
      </c>
      <c r="D192" s="977">
        <v>0</v>
      </c>
      <c r="E192" s="978">
        <v>0</v>
      </c>
      <c r="F192" s="965">
        <f t="shared" si="3"/>
        <v>0</v>
      </c>
      <c r="G192" s="960" t="s">
        <v>362</v>
      </c>
    </row>
    <row r="193" spans="2:14" ht="15">
      <c r="B193" s="961" t="s">
        <v>852</v>
      </c>
      <c r="C193" s="981" t="s">
        <v>667</v>
      </c>
      <c r="D193" s="977">
        <v>0</v>
      </c>
      <c r="E193" s="978">
        <v>0</v>
      </c>
      <c r="F193" s="965">
        <f t="shared" si="3"/>
        <v>0</v>
      </c>
      <c r="G193" s="960" t="s">
        <v>362</v>
      </c>
    </row>
    <row r="194" spans="2:14" ht="15">
      <c r="B194" s="961" t="s">
        <v>853</v>
      </c>
      <c r="C194" s="981" t="s">
        <v>667</v>
      </c>
      <c r="D194" s="977">
        <v>0</v>
      </c>
      <c r="E194" s="978">
        <v>336.45196999999996</v>
      </c>
      <c r="F194" s="965">
        <f t="shared" si="3"/>
        <v>-336.45196999999996</v>
      </c>
      <c r="G194" s="960" t="s">
        <v>362</v>
      </c>
    </row>
    <row r="195" spans="2:14" ht="15">
      <c r="B195" s="961" t="s">
        <v>854</v>
      </c>
      <c r="C195" s="981" t="s">
        <v>667</v>
      </c>
      <c r="D195" s="977">
        <v>0</v>
      </c>
      <c r="E195" s="978">
        <v>0</v>
      </c>
      <c r="F195" s="965">
        <f t="shared" si="3"/>
        <v>0</v>
      </c>
      <c r="G195" s="960" t="s">
        <v>362</v>
      </c>
    </row>
    <row r="196" spans="2:14" ht="15">
      <c r="B196" s="961" t="s">
        <v>855</v>
      </c>
      <c r="C196" s="981" t="s">
        <v>667</v>
      </c>
      <c r="D196" s="977">
        <v>0</v>
      </c>
      <c r="E196" s="978">
        <v>0</v>
      </c>
      <c r="F196" s="965">
        <f t="shared" si="3"/>
        <v>0</v>
      </c>
      <c r="G196" s="960" t="s">
        <v>362</v>
      </c>
    </row>
    <row r="197" spans="2:14" ht="15">
      <c r="B197" s="961" t="s">
        <v>856</v>
      </c>
      <c r="C197" s="981" t="s">
        <v>667</v>
      </c>
      <c r="D197" s="977">
        <v>0</v>
      </c>
      <c r="E197" s="978">
        <v>0</v>
      </c>
      <c r="F197" s="965">
        <f t="shared" si="3"/>
        <v>0</v>
      </c>
      <c r="G197" s="960" t="s">
        <v>362</v>
      </c>
    </row>
    <row r="198" spans="2:14" ht="15">
      <c r="B198" s="961" t="s">
        <v>809</v>
      </c>
      <c r="C198" s="981" t="s">
        <v>667</v>
      </c>
      <c r="D198" s="977">
        <v>0</v>
      </c>
      <c r="E198" s="978">
        <v>1188.4483399999999</v>
      </c>
      <c r="F198" s="965">
        <f t="shared" si="3"/>
        <v>-1188.4483399999999</v>
      </c>
      <c r="G198" s="960" t="s">
        <v>362</v>
      </c>
    </row>
    <row r="199" spans="2:14" ht="15">
      <c r="B199" s="961" t="s">
        <v>810</v>
      </c>
      <c r="C199" s="981" t="s">
        <v>667</v>
      </c>
      <c r="D199" s="977">
        <v>0</v>
      </c>
      <c r="E199" s="978">
        <v>0</v>
      </c>
      <c r="F199" s="965">
        <f t="shared" si="3"/>
        <v>0</v>
      </c>
      <c r="G199" s="960" t="s">
        <v>362</v>
      </c>
      <c r="K199" s="932"/>
      <c r="L199" s="814"/>
      <c r="M199" s="814"/>
      <c r="N199" s="814"/>
    </row>
    <row r="200" spans="2:14" s="814" customFormat="1" ht="15">
      <c r="B200" s="960" t="s">
        <v>767</v>
      </c>
      <c r="C200" s="960" t="s">
        <v>767</v>
      </c>
      <c r="D200" s="960"/>
      <c r="E200" s="960"/>
      <c r="F200" s="960"/>
      <c r="G200" s="960"/>
      <c r="H200" s="926"/>
      <c r="I200" s="926"/>
      <c r="J200" s="926"/>
      <c r="K200" s="926"/>
      <c r="L200" s="816"/>
      <c r="M200" s="816"/>
      <c r="N200" s="816"/>
    </row>
    <row r="201" spans="2:14" ht="15">
      <c r="B201" s="1283" t="s">
        <v>879</v>
      </c>
      <c r="C201" s="1284"/>
      <c r="D201" s="1284"/>
      <c r="E201" s="1284"/>
      <c r="F201" s="1284"/>
      <c r="G201" s="1285"/>
      <c r="K201" s="932"/>
      <c r="L201" s="814"/>
      <c r="M201" s="814"/>
      <c r="N201" s="814"/>
    </row>
    <row r="202" spans="2:14" s="814" customFormat="1" ht="12.75" customHeight="1">
      <c r="B202" s="982"/>
      <c r="C202" s="983"/>
      <c r="D202" s="983"/>
      <c r="E202" s="983"/>
      <c r="F202" s="983"/>
      <c r="G202" s="983"/>
      <c r="H202" s="926"/>
      <c r="I202" s="926"/>
      <c r="J202" s="926"/>
      <c r="K202" s="926"/>
      <c r="L202" s="816"/>
      <c r="M202" s="816"/>
      <c r="N202" s="816"/>
    </row>
    <row r="203" spans="2:14" ht="14.25" customHeight="1">
      <c r="B203" s="1288" t="s">
        <v>753</v>
      </c>
      <c r="C203" s="1288"/>
      <c r="D203" s="1288"/>
      <c r="E203" s="1288"/>
      <c r="F203" s="1288"/>
      <c r="G203" s="1288"/>
    </row>
    <row r="204" spans="2:14" ht="20.25" customHeight="1">
      <c r="B204" s="1281"/>
      <c r="C204" s="1281"/>
      <c r="D204" s="1281"/>
      <c r="E204" s="1281"/>
      <c r="F204" s="1281"/>
      <c r="G204" s="1281"/>
    </row>
    <row r="205" spans="2:14" ht="47.25">
      <c r="B205" s="1001" t="s">
        <v>721</v>
      </c>
      <c r="C205" s="1001" t="s">
        <v>746</v>
      </c>
      <c r="D205" s="1001" t="s">
        <v>747</v>
      </c>
      <c r="E205" s="1054" t="s">
        <v>754</v>
      </c>
      <c r="F205" s="1002" t="s">
        <v>749</v>
      </c>
      <c r="G205" s="1055" t="s">
        <v>726</v>
      </c>
    </row>
    <row r="206" spans="2:14" ht="15">
      <c r="B206" s="957" t="s">
        <v>666</v>
      </c>
      <c r="C206" s="976" t="s">
        <v>667</v>
      </c>
      <c r="D206" s="977">
        <v>0</v>
      </c>
      <c r="E206" s="964">
        <v>0</v>
      </c>
      <c r="F206" s="965">
        <v>0</v>
      </c>
      <c r="G206" s="960" t="s">
        <v>362</v>
      </c>
      <c r="H206" s="934"/>
      <c r="I206" s="934"/>
      <c r="J206" s="934"/>
    </row>
    <row r="207" spans="2:14" ht="15">
      <c r="B207" s="957" t="s">
        <v>670</v>
      </c>
      <c r="C207" s="976" t="s">
        <v>667</v>
      </c>
      <c r="D207" s="977">
        <v>0</v>
      </c>
      <c r="E207" s="964">
        <v>0</v>
      </c>
      <c r="F207" s="965">
        <v>0</v>
      </c>
      <c r="G207" s="960" t="s">
        <v>362</v>
      </c>
      <c r="H207" s="934"/>
      <c r="I207" s="934"/>
      <c r="J207" s="934"/>
    </row>
    <row r="208" spans="2:14" ht="15">
      <c r="B208" s="957" t="s">
        <v>672</v>
      </c>
      <c r="C208" s="976" t="s">
        <v>667</v>
      </c>
      <c r="D208" s="977">
        <v>0</v>
      </c>
      <c r="E208" s="964">
        <v>0</v>
      </c>
      <c r="F208" s="965">
        <v>0</v>
      </c>
      <c r="G208" s="960" t="s">
        <v>362</v>
      </c>
      <c r="H208" s="934"/>
      <c r="I208" s="934"/>
      <c r="J208" s="934"/>
    </row>
    <row r="209" spans="2:10" ht="12.75" customHeight="1">
      <c r="B209" s="957" t="s">
        <v>675</v>
      </c>
      <c r="C209" s="976" t="s">
        <v>673</v>
      </c>
      <c r="D209" s="977">
        <v>1557.6000000000001</v>
      </c>
      <c r="E209" s="964">
        <v>0</v>
      </c>
      <c r="F209" s="965">
        <v>1690.5625327641603</v>
      </c>
      <c r="G209" s="960" t="s">
        <v>823</v>
      </c>
      <c r="H209" s="934"/>
      <c r="I209" s="934"/>
      <c r="J209" s="934"/>
    </row>
    <row r="210" spans="2:10" ht="30">
      <c r="B210" s="957" t="s">
        <v>677</v>
      </c>
      <c r="C210" s="976" t="s">
        <v>673</v>
      </c>
      <c r="D210" s="977">
        <v>1500</v>
      </c>
      <c r="E210" s="964">
        <v>0</v>
      </c>
      <c r="F210" s="965">
        <v>1628.0455824000001</v>
      </c>
      <c r="G210" s="960" t="s">
        <v>824</v>
      </c>
      <c r="H210" s="934"/>
      <c r="I210" s="934"/>
      <c r="J210" s="934"/>
    </row>
    <row r="211" spans="2:10" ht="13.5" customHeight="1">
      <c r="B211" s="957" t="s">
        <v>679</v>
      </c>
      <c r="C211" s="976" t="s">
        <v>667</v>
      </c>
      <c r="D211" s="977">
        <v>0</v>
      </c>
      <c r="E211" s="964">
        <v>0</v>
      </c>
      <c r="F211" s="965">
        <v>0</v>
      </c>
      <c r="G211" s="960" t="s">
        <v>362</v>
      </c>
      <c r="H211" s="934"/>
      <c r="I211" s="934"/>
      <c r="J211" s="934"/>
    </row>
    <row r="212" spans="2:10" ht="15">
      <c r="B212" s="957" t="s">
        <v>681</v>
      </c>
      <c r="C212" s="976" t="s">
        <v>667</v>
      </c>
      <c r="D212" s="977">
        <v>0</v>
      </c>
      <c r="E212" s="964">
        <v>0</v>
      </c>
      <c r="F212" s="965">
        <v>0</v>
      </c>
      <c r="G212" s="960" t="s">
        <v>362</v>
      </c>
      <c r="H212" s="934"/>
      <c r="I212" s="934"/>
      <c r="J212" s="934"/>
    </row>
    <row r="213" spans="2:10" ht="30">
      <c r="B213" s="957" t="s">
        <v>682</v>
      </c>
      <c r="C213" s="976" t="s">
        <v>667</v>
      </c>
      <c r="D213" s="977">
        <v>0</v>
      </c>
      <c r="E213" s="964">
        <v>0</v>
      </c>
      <c r="F213" s="965">
        <v>0</v>
      </c>
      <c r="G213" s="960" t="s">
        <v>362</v>
      </c>
      <c r="H213" s="934"/>
      <c r="I213" s="934"/>
      <c r="J213" s="934"/>
    </row>
    <row r="214" spans="2:10" ht="15">
      <c r="B214" s="957" t="s">
        <v>683</v>
      </c>
      <c r="C214" s="976" t="s">
        <v>667</v>
      </c>
      <c r="D214" s="977">
        <v>0</v>
      </c>
      <c r="E214" s="964">
        <v>0</v>
      </c>
      <c r="F214" s="965">
        <v>0</v>
      </c>
      <c r="G214" s="960" t="s">
        <v>362</v>
      </c>
      <c r="H214" s="934"/>
      <c r="I214" s="934"/>
      <c r="J214" s="934"/>
    </row>
    <row r="215" spans="2:10" ht="15">
      <c r="B215" s="957" t="s">
        <v>685</v>
      </c>
      <c r="C215" s="976" t="s">
        <v>673</v>
      </c>
      <c r="D215" s="977">
        <v>548.274</v>
      </c>
      <c r="E215" s="964">
        <v>808.11341000000004</v>
      </c>
      <c r="F215" s="965">
        <v>-213.03670090348157</v>
      </c>
      <c r="G215" s="960" t="s">
        <v>813</v>
      </c>
      <c r="H215" s="934"/>
      <c r="I215" s="934"/>
      <c r="J215" s="934"/>
    </row>
    <row r="216" spans="2:10" ht="15">
      <c r="B216" s="957" t="s">
        <v>686</v>
      </c>
      <c r="C216" s="976" t="s">
        <v>673</v>
      </c>
      <c r="D216" s="977">
        <v>402.61599999999999</v>
      </c>
      <c r="E216" s="964">
        <v>818.98906999999997</v>
      </c>
      <c r="F216" s="965">
        <v>-382.00426986429437</v>
      </c>
      <c r="G216" s="960" t="s">
        <v>813</v>
      </c>
      <c r="H216" s="934"/>
      <c r="I216" s="934"/>
      <c r="J216" s="934"/>
    </row>
    <row r="217" spans="2:10" ht="15">
      <c r="B217" s="957" t="s">
        <v>687</v>
      </c>
      <c r="C217" s="976" t="s">
        <v>673</v>
      </c>
      <c r="D217" s="977">
        <v>840</v>
      </c>
      <c r="E217" s="964">
        <v>0</v>
      </c>
      <c r="F217" s="965">
        <v>911.70552614400003</v>
      </c>
      <c r="G217" s="960" t="s">
        <v>825</v>
      </c>
      <c r="H217" s="934"/>
      <c r="I217" s="934"/>
      <c r="J217" s="934"/>
    </row>
    <row r="218" spans="2:10" ht="15">
      <c r="B218" s="957" t="s">
        <v>689</v>
      </c>
      <c r="C218" s="976" t="s">
        <v>673</v>
      </c>
      <c r="D218" s="977">
        <v>203.55</v>
      </c>
      <c r="E218" s="964">
        <v>0</v>
      </c>
      <c r="F218" s="965">
        <v>220.92578553168002</v>
      </c>
      <c r="G218" s="960" t="s">
        <v>825</v>
      </c>
      <c r="H218" s="934"/>
      <c r="I218" s="934"/>
      <c r="J218" s="934"/>
    </row>
    <row r="219" spans="2:10" ht="15">
      <c r="B219" s="957" t="s">
        <v>690</v>
      </c>
      <c r="C219" s="976" t="s">
        <v>667</v>
      </c>
      <c r="D219" s="977">
        <v>0</v>
      </c>
      <c r="E219" s="964">
        <v>0</v>
      </c>
      <c r="F219" s="965">
        <v>0</v>
      </c>
      <c r="G219" s="960" t="s">
        <v>362</v>
      </c>
      <c r="H219" s="934"/>
      <c r="I219" s="934"/>
      <c r="J219" s="934"/>
    </row>
    <row r="220" spans="2:10" ht="15">
      <c r="B220" s="957" t="s">
        <v>692</v>
      </c>
      <c r="C220" s="976" t="s">
        <v>667</v>
      </c>
      <c r="D220" s="977">
        <v>0</v>
      </c>
      <c r="E220" s="964">
        <v>0</v>
      </c>
      <c r="F220" s="965">
        <v>0</v>
      </c>
      <c r="G220" s="960" t="s">
        <v>362</v>
      </c>
      <c r="H220" s="934"/>
      <c r="I220" s="934"/>
      <c r="J220" s="934"/>
    </row>
    <row r="221" spans="2:10" ht="15">
      <c r="B221" s="957" t="s">
        <v>694</v>
      </c>
      <c r="C221" s="976" t="s">
        <v>673</v>
      </c>
      <c r="D221" s="977">
        <v>880</v>
      </c>
      <c r="E221" s="964">
        <v>189.96175650000001</v>
      </c>
      <c r="F221" s="965">
        <v>765.15831850800009</v>
      </c>
      <c r="G221" s="960" t="s">
        <v>826</v>
      </c>
      <c r="H221" s="934"/>
      <c r="I221" s="934"/>
      <c r="J221" s="934"/>
    </row>
    <row r="222" spans="2:10" ht="15">
      <c r="B222" s="957" t="s">
        <v>696</v>
      </c>
      <c r="C222" s="976" t="s">
        <v>673</v>
      </c>
      <c r="D222" s="977">
        <v>1386</v>
      </c>
      <c r="E222" s="964">
        <v>61.6387365</v>
      </c>
      <c r="F222" s="965">
        <v>1442.6753816375999</v>
      </c>
      <c r="G222" s="960" t="s">
        <v>826</v>
      </c>
      <c r="H222" s="934"/>
      <c r="I222" s="934"/>
      <c r="J222" s="934"/>
    </row>
    <row r="223" spans="2:10" ht="12.75" customHeight="1">
      <c r="B223" s="957" t="s">
        <v>697</v>
      </c>
      <c r="C223" s="976" t="s">
        <v>667</v>
      </c>
      <c r="D223" s="977">
        <v>0</v>
      </c>
      <c r="E223" s="964">
        <v>0</v>
      </c>
      <c r="F223" s="965">
        <v>0</v>
      </c>
      <c r="G223" s="960" t="s">
        <v>362</v>
      </c>
      <c r="H223" s="934"/>
      <c r="I223" s="934"/>
      <c r="J223" s="934"/>
    </row>
    <row r="224" spans="2:10" ht="15">
      <c r="B224" s="957" t="s">
        <v>699</v>
      </c>
      <c r="C224" s="976" t="s">
        <v>667</v>
      </c>
      <c r="D224" s="977">
        <v>0</v>
      </c>
      <c r="E224" s="964">
        <v>0</v>
      </c>
      <c r="F224" s="965">
        <v>0</v>
      </c>
      <c r="G224" s="960" t="s">
        <v>362</v>
      </c>
      <c r="H224" s="934"/>
      <c r="I224" s="934"/>
      <c r="J224" s="934"/>
    </row>
    <row r="225" spans="2:10" ht="13.5" customHeight="1">
      <c r="B225" s="957" t="s">
        <v>701</v>
      </c>
      <c r="C225" s="976" t="s">
        <v>667</v>
      </c>
      <c r="D225" s="977">
        <v>0</v>
      </c>
      <c r="E225" s="964">
        <v>0</v>
      </c>
      <c r="F225" s="965">
        <v>0</v>
      </c>
      <c r="G225" s="960" t="s">
        <v>362</v>
      </c>
      <c r="H225" s="934"/>
      <c r="I225" s="934"/>
      <c r="J225" s="934"/>
    </row>
    <row r="226" spans="2:10" ht="30">
      <c r="B226" s="957" t="s">
        <v>703</v>
      </c>
      <c r="C226" s="976" t="s">
        <v>673</v>
      </c>
      <c r="D226" s="977">
        <v>1400</v>
      </c>
      <c r="E226" s="964">
        <v>0</v>
      </c>
      <c r="F226" s="965">
        <v>1519.5092102400001</v>
      </c>
      <c r="G226" s="960" t="s">
        <v>818</v>
      </c>
      <c r="H226" s="934"/>
      <c r="I226" s="934"/>
      <c r="J226" s="934"/>
    </row>
    <row r="227" spans="2:10" ht="30">
      <c r="B227" s="957" t="s">
        <v>705</v>
      </c>
      <c r="C227" s="976" t="s">
        <v>667</v>
      </c>
      <c r="D227" s="977">
        <v>0</v>
      </c>
      <c r="E227" s="964">
        <v>0</v>
      </c>
      <c r="F227" s="965">
        <v>0</v>
      </c>
      <c r="G227" s="960" t="s">
        <v>362</v>
      </c>
      <c r="H227" s="934"/>
      <c r="I227" s="934"/>
      <c r="J227" s="934"/>
    </row>
    <row r="228" spans="2:10" ht="15">
      <c r="B228" s="957" t="s">
        <v>706</v>
      </c>
      <c r="C228" s="976" t="s">
        <v>673</v>
      </c>
      <c r="D228" s="977">
        <v>0</v>
      </c>
      <c r="E228" s="964">
        <v>0</v>
      </c>
      <c r="F228" s="965">
        <v>0</v>
      </c>
      <c r="G228" s="960" t="s">
        <v>362</v>
      </c>
      <c r="H228" s="934"/>
      <c r="I228" s="934"/>
      <c r="J228" s="934"/>
    </row>
    <row r="229" spans="2:10" ht="30">
      <c r="B229" s="957" t="s">
        <v>708</v>
      </c>
      <c r="C229" s="976" t="s">
        <v>673</v>
      </c>
      <c r="D229" s="977">
        <v>0</v>
      </c>
      <c r="E229" s="964">
        <v>0</v>
      </c>
      <c r="F229" s="965">
        <v>0</v>
      </c>
      <c r="G229" s="960" t="s">
        <v>362</v>
      </c>
      <c r="H229" s="934"/>
      <c r="I229" s="934"/>
      <c r="J229" s="934"/>
    </row>
    <row r="230" spans="2:10" ht="15">
      <c r="B230" s="979" t="s">
        <v>852</v>
      </c>
      <c r="C230" s="976" t="s">
        <v>667</v>
      </c>
      <c r="D230" s="977">
        <v>0</v>
      </c>
      <c r="E230" s="978">
        <v>0</v>
      </c>
      <c r="F230" s="965"/>
      <c r="G230" s="967" t="s">
        <v>362</v>
      </c>
      <c r="H230" s="934"/>
      <c r="I230" s="934"/>
      <c r="J230" s="934"/>
    </row>
    <row r="231" spans="2:10" ht="15">
      <c r="B231" s="979" t="s">
        <v>853</v>
      </c>
      <c r="C231" s="976" t="s">
        <v>667</v>
      </c>
      <c r="D231" s="977">
        <v>0</v>
      </c>
      <c r="E231" s="978">
        <v>0</v>
      </c>
      <c r="F231" s="965"/>
      <c r="G231" s="967" t="s">
        <v>362</v>
      </c>
      <c r="H231" s="934"/>
      <c r="I231" s="934"/>
      <c r="J231" s="934"/>
    </row>
    <row r="232" spans="2:10" ht="15">
      <c r="B232" s="979" t="s">
        <v>854</v>
      </c>
      <c r="C232" s="976" t="s">
        <v>667</v>
      </c>
      <c r="D232" s="977">
        <v>0</v>
      </c>
      <c r="E232" s="978">
        <v>0</v>
      </c>
      <c r="F232" s="965"/>
      <c r="G232" s="967" t="s">
        <v>362</v>
      </c>
      <c r="H232" s="934"/>
      <c r="I232" s="934"/>
      <c r="J232" s="934"/>
    </row>
    <row r="233" spans="2:10" ht="15">
      <c r="B233" s="979" t="s">
        <v>855</v>
      </c>
      <c r="C233" s="976" t="s">
        <v>667</v>
      </c>
      <c r="D233" s="977">
        <v>0</v>
      </c>
      <c r="E233" s="978">
        <v>0</v>
      </c>
      <c r="F233" s="965"/>
      <c r="G233" s="967" t="s">
        <v>362</v>
      </c>
      <c r="H233" s="934"/>
      <c r="I233" s="934"/>
      <c r="J233" s="934"/>
    </row>
    <row r="234" spans="2:10" ht="15">
      <c r="B234" s="979" t="s">
        <v>856</v>
      </c>
      <c r="C234" s="976" t="s">
        <v>667</v>
      </c>
      <c r="D234" s="977">
        <v>0</v>
      </c>
      <c r="E234" s="978">
        <v>0</v>
      </c>
      <c r="F234" s="965"/>
      <c r="G234" s="967" t="s">
        <v>362</v>
      </c>
      <c r="H234" s="934"/>
      <c r="I234" s="934"/>
      <c r="J234" s="934"/>
    </row>
    <row r="235" spans="2:10" ht="15">
      <c r="B235" s="979" t="s">
        <v>809</v>
      </c>
      <c r="C235" s="976" t="s">
        <v>667</v>
      </c>
      <c r="D235" s="977">
        <v>0</v>
      </c>
      <c r="E235" s="978">
        <v>0</v>
      </c>
      <c r="F235" s="965"/>
      <c r="G235" s="967" t="s">
        <v>362</v>
      </c>
      <c r="H235" s="934"/>
      <c r="I235" s="934"/>
      <c r="J235" s="934"/>
    </row>
    <row r="236" spans="2:10" ht="15">
      <c r="B236" s="979" t="s">
        <v>810</v>
      </c>
      <c r="C236" s="976" t="s">
        <v>667</v>
      </c>
      <c r="D236" s="977">
        <v>0</v>
      </c>
      <c r="E236" s="978">
        <v>0</v>
      </c>
      <c r="F236" s="965"/>
      <c r="G236" s="967" t="s">
        <v>362</v>
      </c>
      <c r="H236" s="934"/>
      <c r="I236" s="934"/>
      <c r="J236" s="934"/>
    </row>
    <row r="237" spans="2:10" ht="15">
      <c r="B237" s="960" t="s">
        <v>767</v>
      </c>
      <c r="C237" s="960" t="s">
        <v>767</v>
      </c>
      <c r="D237" s="960"/>
      <c r="E237" s="960"/>
      <c r="F237" s="960">
        <v>0</v>
      </c>
      <c r="G237" s="960"/>
      <c r="H237" s="934"/>
      <c r="I237" s="934"/>
      <c r="J237" s="934"/>
    </row>
    <row r="238" spans="2:10" ht="15">
      <c r="B238" s="1283" t="s">
        <v>880</v>
      </c>
      <c r="C238" s="1284"/>
      <c r="D238" s="1284"/>
      <c r="E238" s="1284"/>
      <c r="F238" s="1284"/>
      <c r="G238" s="1285"/>
      <c r="H238" s="934"/>
      <c r="I238" s="934"/>
      <c r="J238" s="934"/>
    </row>
    <row r="239" spans="2:10" ht="15">
      <c r="B239" s="973"/>
      <c r="C239" s="973"/>
      <c r="D239" s="973"/>
      <c r="E239" s="973"/>
      <c r="F239" s="973"/>
      <c r="G239" s="973"/>
    </row>
    <row r="240" spans="2:10">
      <c r="B240" s="1288" t="s">
        <v>756</v>
      </c>
      <c r="C240" s="1288"/>
      <c r="D240" s="1288"/>
      <c r="E240" s="1288"/>
      <c r="F240" s="1288"/>
      <c r="G240" s="1288"/>
    </row>
    <row r="241" spans="2:12">
      <c r="B241" s="1281"/>
      <c r="C241" s="1281"/>
      <c r="D241" s="1281"/>
      <c r="E241" s="1281"/>
      <c r="F241" s="1281"/>
      <c r="G241" s="1281"/>
    </row>
    <row r="242" spans="2:12" ht="47.25">
      <c r="B242" s="1001" t="s">
        <v>721</v>
      </c>
      <c r="C242" s="1001" t="s">
        <v>746</v>
      </c>
      <c r="D242" s="1001" t="s">
        <v>747</v>
      </c>
      <c r="E242" s="1054" t="s">
        <v>754</v>
      </c>
      <c r="F242" s="1002" t="s">
        <v>749</v>
      </c>
      <c r="G242" s="1002" t="s">
        <v>726</v>
      </c>
    </row>
    <row r="243" spans="2:12" ht="15">
      <c r="B243" s="957" t="s">
        <v>666</v>
      </c>
      <c r="C243" s="976" t="s">
        <v>667</v>
      </c>
      <c r="D243" s="977">
        <v>5486</v>
      </c>
      <c r="E243" s="964">
        <v>13977.67325</v>
      </c>
      <c r="F243" s="965">
        <v>-8023.3678733023999</v>
      </c>
      <c r="G243" s="960" t="s">
        <v>755</v>
      </c>
      <c r="H243" s="934"/>
      <c r="I243" s="934"/>
      <c r="J243" s="934"/>
      <c r="L243" s="925"/>
    </row>
    <row r="244" spans="2:12" ht="15">
      <c r="B244" s="957" t="s">
        <v>670</v>
      </c>
      <c r="C244" s="976" t="s">
        <v>667</v>
      </c>
      <c r="D244" s="977">
        <v>0</v>
      </c>
      <c r="E244" s="964">
        <v>789.40441999999996</v>
      </c>
      <c r="F244" s="965">
        <v>-789.40441999999996</v>
      </c>
      <c r="G244" s="960" t="s">
        <v>755</v>
      </c>
      <c r="H244" s="934"/>
      <c r="I244" s="934"/>
      <c r="J244" s="934"/>
    </row>
    <row r="245" spans="2:12" ht="15">
      <c r="B245" s="957" t="s">
        <v>672</v>
      </c>
      <c r="C245" s="976" t="s">
        <v>667</v>
      </c>
      <c r="D245" s="977">
        <v>361.8</v>
      </c>
      <c r="E245" s="964">
        <v>0</v>
      </c>
      <c r="F245" s="965">
        <v>392.68459447488004</v>
      </c>
      <c r="G245" s="960" t="s">
        <v>827</v>
      </c>
      <c r="H245" s="934"/>
      <c r="I245" s="934"/>
      <c r="J245" s="934"/>
    </row>
    <row r="246" spans="2:12" ht="30">
      <c r="B246" s="957" t="s">
        <v>675</v>
      </c>
      <c r="C246" s="976" t="s">
        <v>673</v>
      </c>
      <c r="D246" s="977">
        <v>0</v>
      </c>
      <c r="E246" s="964">
        <v>0</v>
      </c>
      <c r="F246" s="965">
        <v>0</v>
      </c>
      <c r="G246" s="960" t="s">
        <v>362</v>
      </c>
      <c r="H246" s="934"/>
      <c r="I246" s="934"/>
      <c r="J246" s="934"/>
    </row>
    <row r="247" spans="2:12" ht="30">
      <c r="B247" s="957" t="s">
        <v>677</v>
      </c>
      <c r="C247" s="976" t="s">
        <v>673</v>
      </c>
      <c r="D247" s="977">
        <v>0</v>
      </c>
      <c r="E247" s="964">
        <v>0</v>
      </c>
      <c r="F247" s="965">
        <v>0</v>
      </c>
      <c r="G247" s="960" t="s">
        <v>362</v>
      </c>
      <c r="H247" s="934"/>
      <c r="I247" s="934"/>
      <c r="J247" s="934"/>
    </row>
    <row r="248" spans="2:12" ht="15">
      <c r="B248" s="957" t="s">
        <v>679</v>
      </c>
      <c r="C248" s="976" t="s">
        <v>667</v>
      </c>
      <c r="D248" s="977">
        <v>1038.6000000000001</v>
      </c>
      <c r="E248" s="964">
        <v>1151.2128600000001</v>
      </c>
      <c r="F248" s="965">
        <v>-23.954098746239879</v>
      </c>
      <c r="G248" s="960" t="s">
        <v>755</v>
      </c>
      <c r="H248" s="934"/>
      <c r="I248" s="934"/>
      <c r="J248" s="934"/>
    </row>
    <row r="249" spans="2:12" ht="15">
      <c r="B249" s="957" t="s">
        <v>681</v>
      </c>
      <c r="C249" s="976" t="s">
        <v>667</v>
      </c>
      <c r="D249" s="977">
        <v>628.32000000000005</v>
      </c>
      <c r="E249" s="964">
        <v>588.25423000000001</v>
      </c>
      <c r="F249" s="965">
        <v>93.701503555712065</v>
      </c>
      <c r="G249" s="960" t="s">
        <v>828</v>
      </c>
      <c r="H249" s="934"/>
      <c r="I249" s="934"/>
      <c r="J249" s="934"/>
    </row>
    <row r="250" spans="2:12" ht="30">
      <c r="B250" s="957" t="s">
        <v>682</v>
      </c>
      <c r="C250" s="976" t="s">
        <v>667</v>
      </c>
      <c r="D250" s="977">
        <v>381.47999999999996</v>
      </c>
      <c r="E250" s="964">
        <v>0</v>
      </c>
      <c r="F250" s="965">
        <v>414.04455251596795</v>
      </c>
      <c r="G250" s="960" t="s">
        <v>829</v>
      </c>
      <c r="H250" s="934"/>
      <c r="I250" s="934"/>
      <c r="J250" s="934"/>
    </row>
    <row r="251" spans="2:12" ht="15">
      <c r="B251" s="957" t="s">
        <v>683</v>
      </c>
      <c r="C251" s="976" t="s">
        <v>667</v>
      </c>
      <c r="D251" s="977">
        <v>0</v>
      </c>
      <c r="E251" s="964">
        <v>14323.53429</v>
      </c>
      <c r="F251" s="965">
        <v>-14323.53429</v>
      </c>
      <c r="G251" s="960" t="s">
        <v>755</v>
      </c>
      <c r="H251" s="934"/>
      <c r="I251" s="934"/>
      <c r="J251" s="934"/>
    </row>
    <row r="252" spans="2:12" ht="15">
      <c r="B252" s="957" t="s">
        <v>685</v>
      </c>
      <c r="C252" s="976" t="s">
        <v>673</v>
      </c>
      <c r="D252" s="977">
        <v>0</v>
      </c>
      <c r="E252" s="964">
        <v>0</v>
      </c>
      <c r="F252" s="965">
        <v>0</v>
      </c>
      <c r="G252" s="960" t="s">
        <v>362</v>
      </c>
      <c r="H252" s="934"/>
      <c r="I252" s="934"/>
      <c r="J252" s="934"/>
    </row>
    <row r="253" spans="2:12" ht="15">
      <c r="B253" s="957" t="s">
        <v>686</v>
      </c>
      <c r="C253" s="976" t="s">
        <v>673</v>
      </c>
      <c r="D253" s="977">
        <v>0</v>
      </c>
      <c r="E253" s="964">
        <v>0</v>
      </c>
      <c r="F253" s="965">
        <v>0</v>
      </c>
      <c r="G253" s="960" t="s">
        <v>362</v>
      </c>
      <c r="H253" s="934"/>
      <c r="I253" s="934"/>
      <c r="J253" s="934"/>
    </row>
    <row r="254" spans="2:12" ht="15">
      <c r="B254" s="957" t="s">
        <v>687</v>
      </c>
      <c r="C254" s="976" t="s">
        <v>673</v>
      </c>
      <c r="D254" s="977">
        <v>0</v>
      </c>
      <c r="E254" s="964">
        <v>0</v>
      </c>
      <c r="F254" s="965">
        <v>0</v>
      </c>
      <c r="G254" s="960" t="s">
        <v>362</v>
      </c>
      <c r="H254" s="934"/>
      <c r="I254" s="934"/>
      <c r="J254" s="934"/>
    </row>
    <row r="255" spans="2:12" ht="15">
      <c r="B255" s="957" t="s">
        <v>689</v>
      </c>
      <c r="C255" s="976" t="s">
        <v>673</v>
      </c>
      <c r="D255" s="977">
        <v>0</v>
      </c>
      <c r="E255" s="964">
        <v>0</v>
      </c>
      <c r="F255" s="965">
        <v>0</v>
      </c>
      <c r="G255" s="960" t="s">
        <v>362</v>
      </c>
      <c r="H255" s="934"/>
      <c r="I255" s="934"/>
      <c r="J255" s="934"/>
    </row>
    <row r="256" spans="2:12" ht="15">
      <c r="B256" s="957" t="s">
        <v>690</v>
      </c>
      <c r="C256" s="976" t="s">
        <v>667</v>
      </c>
      <c r="D256" s="977">
        <v>2517.768</v>
      </c>
      <c r="E256" s="964">
        <v>7598.1024799999996</v>
      </c>
      <c r="F256" s="965">
        <v>-4865.4084333946103</v>
      </c>
      <c r="G256" s="960" t="s">
        <v>755</v>
      </c>
      <c r="H256" s="934"/>
      <c r="I256" s="934"/>
      <c r="J256" s="934"/>
    </row>
    <row r="257" spans="2:10" ht="15">
      <c r="B257" s="957" t="s">
        <v>692</v>
      </c>
      <c r="C257" s="976" t="s">
        <v>667</v>
      </c>
      <c r="D257" s="977">
        <v>356.66</v>
      </c>
      <c r="E257" s="964">
        <v>1324.3723299999999</v>
      </c>
      <c r="F257" s="965">
        <v>-937.26650505414386</v>
      </c>
      <c r="G257" s="960" t="s">
        <v>830</v>
      </c>
      <c r="H257" s="934"/>
      <c r="I257" s="934"/>
      <c r="J257" s="934"/>
    </row>
    <row r="258" spans="2:10" ht="15">
      <c r="B258" s="957" t="s">
        <v>694</v>
      </c>
      <c r="C258" s="976" t="s">
        <v>673</v>
      </c>
      <c r="D258" s="977">
        <v>0</v>
      </c>
      <c r="E258" s="964">
        <v>0</v>
      </c>
      <c r="F258" s="965">
        <v>0</v>
      </c>
      <c r="G258" s="960" t="s">
        <v>362</v>
      </c>
      <c r="H258" s="934"/>
      <c r="I258" s="934"/>
      <c r="J258" s="934"/>
    </row>
    <row r="259" spans="2:10" ht="15">
      <c r="B259" s="957" t="s">
        <v>696</v>
      </c>
      <c r="C259" s="976" t="s">
        <v>673</v>
      </c>
      <c r="D259" s="977">
        <v>0</v>
      </c>
      <c r="E259" s="964">
        <v>0</v>
      </c>
      <c r="F259" s="965">
        <v>0</v>
      </c>
      <c r="G259" s="960" t="s">
        <v>362</v>
      </c>
      <c r="H259" s="934"/>
      <c r="I259" s="934"/>
      <c r="J259" s="934"/>
    </row>
    <row r="260" spans="2:10" ht="15">
      <c r="B260" s="957" t="s">
        <v>697</v>
      </c>
      <c r="C260" s="976" t="s">
        <v>667</v>
      </c>
      <c r="D260" s="977">
        <v>240</v>
      </c>
      <c r="E260" s="964">
        <v>116.94083000000001</v>
      </c>
      <c r="F260" s="965">
        <v>143.546463184</v>
      </c>
      <c r="G260" s="960" t="s">
        <v>755</v>
      </c>
      <c r="H260" s="934"/>
      <c r="I260" s="934"/>
      <c r="J260" s="934"/>
    </row>
    <row r="261" spans="2:10" ht="15">
      <c r="B261" s="957" t="s">
        <v>699</v>
      </c>
      <c r="C261" s="976" t="s">
        <v>667</v>
      </c>
      <c r="D261" s="977">
        <v>690.14400000000001</v>
      </c>
      <c r="E261" s="964">
        <v>0</v>
      </c>
      <c r="F261" s="965">
        <v>749.05726027991045</v>
      </c>
      <c r="G261" s="960" t="s">
        <v>818</v>
      </c>
      <c r="H261" s="934"/>
      <c r="I261" s="934"/>
      <c r="J261" s="934"/>
    </row>
    <row r="262" spans="2:10" ht="30">
      <c r="B262" s="957" t="s">
        <v>701</v>
      </c>
      <c r="C262" s="976" t="s">
        <v>667</v>
      </c>
      <c r="D262" s="977">
        <v>4150</v>
      </c>
      <c r="E262" s="964">
        <v>0</v>
      </c>
      <c r="F262" s="965">
        <v>4504.2594446399999</v>
      </c>
      <c r="G262" s="960" t="s">
        <v>818</v>
      </c>
      <c r="H262" s="934"/>
      <c r="I262" s="934"/>
      <c r="J262" s="934"/>
    </row>
    <row r="263" spans="2:10" ht="30">
      <c r="B263" s="957" t="s">
        <v>703</v>
      </c>
      <c r="C263" s="976" t="s">
        <v>673</v>
      </c>
      <c r="D263" s="977">
        <v>0</v>
      </c>
      <c r="E263" s="964">
        <v>0</v>
      </c>
      <c r="F263" s="965">
        <v>0</v>
      </c>
      <c r="G263" s="960" t="s">
        <v>362</v>
      </c>
      <c r="H263" s="934"/>
      <c r="I263" s="934"/>
      <c r="J263" s="934"/>
    </row>
    <row r="264" spans="2:10" ht="30">
      <c r="B264" s="957" t="s">
        <v>705</v>
      </c>
      <c r="C264" s="976" t="s">
        <v>667</v>
      </c>
      <c r="D264" s="977">
        <v>28</v>
      </c>
      <c r="E264" s="964">
        <v>0</v>
      </c>
      <c r="F264" s="965">
        <v>30.390184204800001</v>
      </c>
      <c r="G264" s="960" t="s">
        <v>818</v>
      </c>
      <c r="H264" s="934"/>
      <c r="I264" s="934"/>
      <c r="J264" s="934"/>
    </row>
    <row r="265" spans="2:10" ht="15">
      <c r="B265" s="957" t="s">
        <v>706</v>
      </c>
      <c r="C265" s="976" t="s">
        <v>673</v>
      </c>
      <c r="D265" s="977">
        <v>0</v>
      </c>
      <c r="E265" s="964">
        <v>0</v>
      </c>
      <c r="F265" s="965">
        <v>0</v>
      </c>
      <c r="G265" s="960" t="s">
        <v>362</v>
      </c>
      <c r="H265" s="934"/>
      <c r="I265" s="934"/>
      <c r="J265" s="934"/>
    </row>
    <row r="266" spans="2:10" ht="30">
      <c r="B266" s="957" t="s">
        <v>708</v>
      </c>
      <c r="C266" s="976" t="s">
        <v>673</v>
      </c>
      <c r="D266" s="977">
        <v>0</v>
      </c>
      <c r="E266" s="964">
        <v>0</v>
      </c>
      <c r="F266" s="965">
        <v>0</v>
      </c>
      <c r="G266" s="960" t="s">
        <v>362</v>
      </c>
      <c r="H266" s="934"/>
      <c r="I266" s="934"/>
      <c r="J266" s="934"/>
    </row>
    <row r="267" spans="2:10" ht="15">
      <c r="B267" s="957" t="s">
        <v>852</v>
      </c>
      <c r="C267" s="976" t="s">
        <v>667</v>
      </c>
      <c r="D267" s="977">
        <v>0</v>
      </c>
      <c r="E267" s="964">
        <v>0</v>
      </c>
      <c r="F267" s="965">
        <v>0</v>
      </c>
      <c r="G267" s="960" t="s">
        <v>819</v>
      </c>
      <c r="H267" s="934"/>
      <c r="I267" s="934"/>
      <c r="J267" s="934"/>
    </row>
    <row r="268" spans="2:10" ht="15">
      <c r="B268" s="957" t="s">
        <v>853</v>
      </c>
      <c r="C268" s="976" t="s">
        <v>667</v>
      </c>
      <c r="D268" s="977">
        <v>0</v>
      </c>
      <c r="E268" s="964">
        <v>337.39247999999998</v>
      </c>
      <c r="F268" s="965">
        <v>0</v>
      </c>
      <c r="G268" s="960" t="s">
        <v>820</v>
      </c>
      <c r="H268" s="934"/>
      <c r="I268" s="934"/>
      <c r="J268" s="934"/>
    </row>
    <row r="269" spans="2:10" ht="15">
      <c r="B269" s="957" t="s">
        <v>854</v>
      </c>
      <c r="C269" s="976" t="s">
        <v>667</v>
      </c>
      <c r="D269" s="977">
        <v>0</v>
      </c>
      <c r="E269" s="964">
        <v>0</v>
      </c>
      <c r="F269" s="965">
        <v>0</v>
      </c>
      <c r="G269" s="960" t="s">
        <v>362</v>
      </c>
      <c r="H269" s="934"/>
      <c r="I269" s="934"/>
      <c r="J269" s="934"/>
    </row>
    <row r="270" spans="2:10" ht="15">
      <c r="B270" s="957" t="s">
        <v>855</v>
      </c>
      <c r="C270" s="976" t="s">
        <v>667</v>
      </c>
      <c r="D270" s="977">
        <v>0</v>
      </c>
      <c r="E270" s="964">
        <v>0</v>
      </c>
      <c r="F270" s="965">
        <v>0</v>
      </c>
      <c r="G270" s="960" t="s">
        <v>362</v>
      </c>
      <c r="H270" s="934"/>
      <c r="I270" s="934"/>
      <c r="J270" s="934"/>
    </row>
    <row r="271" spans="2:10" ht="15">
      <c r="B271" s="957" t="s">
        <v>856</v>
      </c>
      <c r="C271" s="976" t="s">
        <v>667</v>
      </c>
      <c r="D271" s="977">
        <v>0</v>
      </c>
      <c r="E271" s="964">
        <v>0</v>
      </c>
      <c r="F271" s="965">
        <v>0</v>
      </c>
      <c r="G271" s="960" t="s">
        <v>362</v>
      </c>
      <c r="H271" s="934"/>
      <c r="I271" s="934"/>
      <c r="J271" s="934"/>
    </row>
    <row r="272" spans="2:10" ht="15">
      <c r="B272" s="979" t="s">
        <v>809</v>
      </c>
      <c r="C272" s="976" t="s">
        <v>667</v>
      </c>
      <c r="D272" s="977">
        <v>0</v>
      </c>
      <c r="E272" s="978">
        <v>1205.5823399999999</v>
      </c>
      <c r="F272" s="965">
        <v>0</v>
      </c>
      <c r="G272" s="967" t="s">
        <v>831</v>
      </c>
      <c r="H272" s="934"/>
      <c r="I272" s="934"/>
      <c r="J272" s="934"/>
    </row>
    <row r="273" spans="2:14" ht="15">
      <c r="B273" s="979" t="s">
        <v>810</v>
      </c>
      <c r="C273" s="976" t="s">
        <v>667</v>
      </c>
      <c r="D273" s="977">
        <v>0</v>
      </c>
      <c r="E273" s="978">
        <v>0</v>
      </c>
      <c r="F273" s="965">
        <v>0</v>
      </c>
      <c r="G273" s="967" t="s">
        <v>822</v>
      </c>
      <c r="H273" s="934"/>
      <c r="I273" s="934"/>
      <c r="J273" s="934"/>
    </row>
    <row r="274" spans="2:14" ht="15">
      <c r="B274" s="979" t="s">
        <v>854</v>
      </c>
      <c r="C274" s="976" t="s">
        <v>667</v>
      </c>
      <c r="D274" s="977">
        <v>0</v>
      </c>
      <c r="E274" s="978">
        <v>0</v>
      </c>
      <c r="F274" s="965">
        <f t="shared" ref="F274:F278" si="4">D274*$C$14-E274</f>
        <v>0</v>
      </c>
      <c r="G274" s="967" t="s">
        <v>362</v>
      </c>
      <c r="H274" s="934"/>
      <c r="I274" s="934"/>
      <c r="J274" s="934"/>
    </row>
    <row r="275" spans="2:14" ht="15">
      <c r="B275" s="979" t="s">
        <v>855</v>
      </c>
      <c r="C275" s="976" t="s">
        <v>667</v>
      </c>
      <c r="D275" s="977">
        <v>0</v>
      </c>
      <c r="E275" s="978">
        <v>0</v>
      </c>
      <c r="F275" s="965">
        <f t="shared" si="4"/>
        <v>0</v>
      </c>
      <c r="G275" s="967" t="s">
        <v>362</v>
      </c>
      <c r="H275" s="934"/>
      <c r="I275" s="934"/>
      <c r="J275" s="934"/>
    </row>
    <row r="276" spans="2:14" ht="15">
      <c r="B276" s="979" t="s">
        <v>856</v>
      </c>
      <c r="C276" s="976" t="s">
        <v>667</v>
      </c>
      <c r="D276" s="977">
        <v>0</v>
      </c>
      <c r="E276" s="978">
        <v>0</v>
      </c>
      <c r="F276" s="965">
        <f t="shared" si="4"/>
        <v>0</v>
      </c>
      <c r="G276" s="967" t="s">
        <v>362</v>
      </c>
      <c r="H276" s="934"/>
      <c r="I276" s="934"/>
      <c r="J276" s="934"/>
    </row>
    <row r="277" spans="2:14" ht="15">
      <c r="B277" s="979" t="s">
        <v>809</v>
      </c>
      <c r="C277" s="976" t="s">
        <v>667</v>
      </c>
      <c r="D277" s="977">
        <v>0</v>
      </c>
      <c r="E277" s="978">
        <v>0</v>
      </c>
      <c r="F277" s="965">
        <f t="shared" si="4"/>
        <v>0</v>
      </c>
      <c r="G277" s="967" t="s">
        <v>362</v>
      </c>
      <c r="H277" s="934"/>
      <c r="I277" s="934"/>
      <c r="J277" s="934"/>
    </row>
    <row r="278" spans="2:14" ht="15">
      <c r="B278" s="979" t="s">
        <v>810</v>
      </c>
      <c r="C278" s="976" t="s">
        <v>667</v>
      </c>
      <c r="D278" s="977">
        <v>0</v>
      </c>
      <c r="E278" s="978">
        <v>0</v>
      </c>
      <c r="F278" s="965">
        <f t="shared" si="4"/>
        <v>0</v>
      </c>
      <c r="G278" s="967" t="s">
        <v>362</v>
      </c>
      <c r="H278" s="934"/>
      <c r="I278" s="934"/>
      <c r="J278" s="934"/>
      <c r="L278" s="814"/>
      <c r="M278" s="814"/>
      <c r="N278" s="814"/>
    </row>
    <row r="279" spans="2:14" s="814" customFormat="1" ht="15">
      <c r="B279" s="960" t="s">
        <v>767</v>
      </c>
      <c r="C279" s="960" t="s">
        <v>767</v>
      </c>
      <c r="D279" s="960"/>
      <c r="E279" s="960"/>
      <c r="F279" s="960">
        <v>0</v>
      </c>
      <c r="G279" s="960"/>
      <c r="H279" s="934"/>
      <c r="I279" s="934"/>
      <c r="J279" s="934"/>
      <c r="K279" s="932"/>
      <c r="L279" s="816"/>
      <c r="M279" s="816"/>
      <c r="N279" s="816"/>
    </row>
    <row r="280" spans="2:14" ht="15">
      <c r="B280" s="1283" t="s">
        <v>880</v>
      </c>
      <c r="C280" s="1284"/>
      <c r="D280" s="1284"/>
      <c r="E280" s="1284"/>
      <c r="F280" s="1284"/>
      <c r="G280" s="1285"/>
      <c r="H280" s="934"/>
      <c r="I280" s="934"/>
      <c r="J280" s="934"/>
      <c r="L280" s="814"/>
      <c r="M280" s="814"/>
      <c r="N280" s="814"/>
    </row>
    <row r="281" spans="2:14" s="814" customFormat="1" ht="15">
      <c r="B281" s="969"/>
      <c r="C281" s="969"/>
      <c r="D281" s="970"/>
      <c r="E281" s="970"/>
      <c r="F281" s="970"/>
      <c r="G281" s="970"/>
      <c r="H281" s="932"/>
      <c r="I281" s="926"/>
      <c r="J281" s="932"/>
      <c r="K281" s="932"/>
      <c r="L281" s="816"/>
      <c r="M281" s="816"/>
      <c r="N281" s="816"/>
    </row>
    <row r="282" spans="2:14">
      <c r="B282" s="1274" t="s">
        <v>757</v>
      </c>
      <c r="C282" s="1275"/>
      <c r="D282" s="1275"/>
      <c r="E282" s="1275"/>
      <c r="F282" s="1275"/>
      <c r="G282" s="1275"/>
      <c r="I282" s="932"/>
    </row>
    <row r="283" spans="2:14">
      <c r="B283" s="1276"/>
      <c r="C283" s="1276"/>
      <c r="D283" s="1276"/>
      <c r="E283" s="1276"/>
      <c r="F283" s="1276"/>
      <c r="G283" s="1276"/>
    </row>
    <row r="284" spans="2:14" ht="47.25">
      <c r="B284" s="1001" t="s">
        <v>721</v>
      </c>
      <c r="C284" s="1001" t="s">
        <v>746</v>
      </c>
      <c r="D284" s="1001" t="s">
        <v>747</v>
      </c>
      <c r="E284" s="1054" t="s">
        <v>754</v>
      </c>
      <c r="F284" s="1002" t="s">
        <v>749</v>
      </c>
      <c r="G284" s="1002" t="s">
        <v>726</v>
      </c>
    </row>
    <row r="285" spans="2:14" ht="15">
      <c r="B285" s="963" t="s">
        <v>666</v>
      </c>
      <c r="C285" s="976" t="s">
        <v>667</v>
      </c>
      <c r="D285" s="984">
        <v>0</v>
      </c>
      <c r="E285" s="985">
        <v>0</v>
      </c>
      <c r="F285" s="986">
        <v>0</v>
      </c>
      <c r="G285" s="960" t="s">
        <v>362</v>
      </c>
      <c r="H285" s="934"/>
      <c r="I285" s="934"/>
      <c r="J285" s="934"/>
    </row>
    <row r="286" spans="2:14" ht="15">
      <c r="B286" s="963" t="s">
        <v>670</v>
      </c>
      <c r="C286" s="976" t="s">
        <v>667</v>
      </c>
      <c r="D286" s="984">
        <v>0</v>
      </c>
      <c r="E286" s="985">
        <v>0</v>
      </c>
      <c r="F286" s="986">
        <v>0</v>
      </c>
      <c r="G286" s="960" t="s">
        <v>362</v>
      </c>
      <c r="H286" s="934"/>
      <c r="I286" s="934"/>
      <c r="J286" s="934"/>
    </row>
    <row r="287" spans="2:14" ht="15">
      <c r="B287" s="963" t="s">
        <v>672</v>
      </c>
      <c r="C287" s="976" t="s">
        <v>667</v>
      </c>
      <c r="D287" s="984">
        <v>0.15</v>
      </c>
      <c r="E287" s="985">
        <v>0</v>
      </c>
      <c r="F287" s="986">
        <v>0.16280455824000001</v>
      </c>
      <c r="G287" s="960" t="s">
        <v>362</v>
      </c>
      <c r="H287" s="934"/>
      <c r="I287" s="934"/>
      <c r="J287" s="934"/>
    </row>
    <row r="288" spans="2:14" ht="30">
      <c r="B288" s="963" t="s">
        <v>675</v>
      </c>
      <c r="C288" s="976" t="s">
        <v>673</v>
      </c>
      <c r="D288" s="984">
        <v>177</v>
      </c>
      <c r="E288" s="985">
        <v>0</v>
      </c>
      <c r="F288" s="986">
        <v>192.1093787232</v>
      </c>
      <c r="G288" s="960" t="s">
        <v>872</v>
      </c>
      <c r="H288" s="934"/>
      <c r="I288" s="934"/>
      <c r="J288" s="934"/>
    </row>
    <row r="289" spans="2:10" ht="30">
      <c r="B289" s="963" t="s">
        <v>677</v>
      </c>
      <c r="C289" s="976" t="s">
        <v>673</v>
      </c>
      <c r="D289" s="984">
        <v>1500</v>
      </c>
      <c r="E289" s="985">
        <v>0</v>
      </c>
      <c r="F289" s="986">
        <v>1628.0455824000001</v>
      </c>
      <c r="G289" s="960" t="s">
        <v>824</v>
      </c>
      <c r="H289" s="934"/>
      <c r="I289" s="934"/>
      <c r="J289" s="934"/>
    </row>
    <row r="290" spans="2:10" ht="15">
      <c r="B290" s="963" t="s">
        <v>679</v>
      </c>
      <c r="C290" s="976" t="s">
        <v>667</v>
      </c>
      <c r="D290" s="984">
        <v>0</v>
      </c>
      <c r="E290" s="985">
        <v>0</v>
      </c>
      <c r="F290" s="986">
        <v>0</v>
      </c>
      <c r="G290" s="960" t="s">
        <v>362</v>
      </c>
      <c r="H290" s="934"/>
      <c r="I290" s="934"/>
      <c r="J290" s="934"/>
    </row>
    <row r="291" spans="2:10" ht="15">
      <c r="B291" s="963" t="s">
        <v>681</v>
      </c>
      <c r="C291" s="976" t="s">
        <v>667</v>
      </c>
      <c r="D291" s="984">
        <v>0</v>
      </c>
      <c r="E291" s="985">
        <v>0</v>
      </c>
      <c r="F291" s="986">
        <v>0</v>
      </c>
      <c r="G291" s="960" t="s">
        <v>362</v>
      </c>
      <c r="H291" s="934"/>
      <c r="I291" s="934"/>
      <c r="J291" s="934"/>
    </row>
    <row r="292" spans="2:10" ht="30">
      <c r="B292" s="963" t="s">
        <v>682</v>
      </c>
      <c r="C292" s="976" t="s">
        <v>667</v>
      </c>
      <c r="D292" s="984">
        <v>0</v>
      </c>
      <c r="E292" s="985">
        <v>0</v>
      </c>
      <c r="F292" s="986">
        <v>0</v>
      </c>
      <c r="G292" s="960" t="s">
        <v>362</v>
      </c>
      <c r="H292" s="934"/>
      <c r="I292" s="934"/>
      <c r="J292" s="934"/>
    </row>
    <row r="293" spans="2:10" ht="15">
      <c r="B293" s="963" t="s">
        <v>683</v>
      </c>
      <c r="C293" s="976" t="s">
        <v>667</v>
      </c>
      <c r="D293" s="984">
        <v>0</v>
      </c>
      <c r="E293" s="985">
        <v>0</v>
      </c>
      <c r="F293" s="986">
        <v>0</v>
      </c>
      <c r="G293" s="960" t="s">
        <v>362</v>
      </c>
      <c r="H293" s="934"/>
      <c r="I293" s="934"/>
      <c r="J293" s="934"/>
    </row>
    <row r="294" spans="2:10" ht="15">
      <c r="B294" s="963" t="s">
        <v>685</v>
      </c>
      <c r="C294" s="976" t="s">
        <v>673</v>
      </c>
      <c r="D294" s="984">
        <v>3.1509999999999998</v>
      </c>
      <c r="E294" s="985">
        <v>2.7301128716216216</v>
      </c>
      <c r="F294" s="986">
        <v>0.68986821513997842</v>
      </c>
      <c r="G294" s="960" t="s">
        <v>846</v>
      </c>
      <c r="H294" s="934"/>
      <c r="I294" s="934"/>
      <c r="J294" s="934"/>
    </row>
    <row r="295" spans="2:10" ht="15">
      <c r="B295" s="963" t="s">
        <v>686</v>
      </c>
      <c r="C295" s="976" t="s">
        <v>673</v>
      </c>
      <c r="D295" s="984">
        <v>1.706</v>
      </c>
      <c r="E295" s="985">
        <v>2.9145518505338077</v>
      </c>
      <c r="F295" s="986">
        <v>-1.0629213414842076</v>
      </c>
      <c r="G295" s="960" t="s">
        <v>846</v>
      </c>
      <c r="H295" s="934"/>
      <c r="I295" s="934"/>
      <c r="J295" s="934"/>
    </row>
    <row r="296" spans="2:10" ht="15">
      <c r="B296" s="963" t="s">
        <v>687</v>
      </c>
      <c r="C296" s="976" t="s">
        <v>673</v>
      </c>
      <c r="D296" s="984">
        <v>0.17499999999999999</v>
      </c>
      <c r="E296" s="985">
        <v>0</v>
      </c>
      <c r="F296" s="986">
        <v>0.18993865128000001</v>
      </c>
      <c r="G296" s="960" t="s">
        <v>873</v>
      </c>
      <c r="H296" s="934"/>
      <c r="I296" s="934"/>
      <c r="J296" s="934"/>
    </row>
    <row r="297" spans="2:10" ht="15">
      <c r="B297" s="963" t="s">
        <v>689</v>
      </c>
      <c r="C297" s="976" t="s">
        <v>673</v>
      </c>
      <c r="D297" s="984">
        <v>6.9000000000000006E-2</v>
      </c>
      <c r="E297" s="985">
        <v>0</v>
      </c>
      <c r="F297" s="986">
        <v>7.4890096790400013E-2</v>
      </c>
      <c r="G297" s="960" t="s">
        <v>873</v>
      </c>
      <c r="H297" s="934"/>
      <c r="I297" s="934"/>
      <c r="J297" s="934"/>
    </row>
    <row r="298" spans="2:10" ht="15">
      <c r="B298" s="963" t="s">
        <v>690</v>
      </c>
      <c r="C298" s="976" t="s">
        <v>667</v>
      </c>
      <c r="D298" s="984">
        <v>0</v>
      </c>
      <c r="E298" s="985">
        <v>0</v>
      </c>
      <c r="F298" s="986">
        <v>0</v>
      </c>
      <c r="G298" s="960" t="s">
        <v>362</v>
      </c>
      <c r="H298" s="934"/>
      <c r="I298" s="934"/>
      <c r="J298" s="934"/>
    </row>
    <row r="299" spans="2:10" ht="15">
      <c r="B299" s="963" t="s">
        <v>692</v>
      </c>
      <c r="C299" s="976" t="s">
        <v>667</v>
      </c>
      <c r="D299" s="984">
        <v>0</v>
      </c>
      <c r="E299" s="985">
        <v>0</v>
      </c>
      <c r="F299" s="986">
        <v>0</v>
      </c>
      <c r="G299" s="960" t="s">
        <v>362</v>
      </c>
      <c r="H299" s="934"/>
      <c r="I299" s="934"/>
      <c r="J299" s="934"/>
    </row>
    <row r="300" spans="2:10" ht="15">
      <c r="B300" s="963" t="s">
        <v>694</v>
      </c>
      <c r="C300" s="976" t="s">
        <v>673</v>
      </c>
      <c r="D300" s="984">
        <v>55</v>
      </c>
      <c r="E300" s="985">
        <v>86.346252954545449</v>
      </c>
      <c r="F300" s="986">
        <v>-26.651248266545444</v>
      </c>
      <c r="G300" s="960" t="s">
        <v>846</v>
      </c>
      <c r="H300" s="934"/>
      <c r="I300" s="934"/>
      <c r="J300" s="934"/>
    </row>
    <row r="301" spans="2:10" ht="15">
      <c r="B301" s="963" t="s">
        <v>696</v>
      </c>
      <c r="C301" s="976" t="s">
        <v>673</v>
      </c>
      <c r="D301" s="984">
        <v>55</v>
      </c>
      <c r="E301" s="985">
        <v>40.025153571428568</v>
      </c>
      <c r="F301" s="986">
        <v>19.669851116571436</v>
      </c>
      <c r="G301" s="960" t="s">
        <v>846</v>
      </c>
      <c r="H301" s="934"/>
      <c r="I301" s="934"/>
      <c r="J301" s="934"/>
    </row>
    <row r="302" spans="2:10" ht="15">
      <c r="B302" s="963" t="s">
        <v>697</v>
      </c>
      <c r="C302" s="976" t="s">
        <v>667</v>
      </c>
      <c r="D302" s="984">
        <v>0</v>
      </c>
      <c r="E302" s="985">
        <v>0</v>
      </c>
      <c r="F302" s="986">
        <v>0</v>
      </c>
      <c r="G302" s="960" t="s">
        <v>362</v>
      </c>
      <c r="H302" s="934"/>
      <c r="I302" s="934"/>
      <c r="J302" s="934"/>
    </row>
    <row r="303" spans="2:10" ht="15">
      <c r="B303" s="963" t="s">
        <v>699</v>
      </c>
      <c r="C303" s="976" t="s">
        <v>667</v>
      </c>
      <c r="D303" s="984">
        <v>0</v>
      </c>
      <c r="E303" s="985">
        <v>0</v>
      </c>
      <c r="F303" s="986">
        <v>0</v>
      </c>
      <c r="G303" s="960" t="s">
        <v>362</v>
      </c>
      <c r="H303" s="934"/>
      <c r="I303" s="934"/>
      <c r="J303" s="934"/>
    </row>
    <row r="304" spans="2:10" ht="30">
      <c r="B304" s="963" t="s">
        <v>701</v>
      </c>
      <c r="C304" s="976" t="s">
        <v>667</v>
      </c>
      <c r="D304" s="984">
        <v>0</v>
      </c>
      <c r="E304" s="985">
        <v>0</v>
      </c>
      <c r="F304" s="986">
        <v>0</v>
      </c>
      <c r="G304" s="960" t="s">
        <v>362</v>
      </c>
      <c r="H304" s="934"/>
      <c r="I304" s="934"/>
      <c r="J304" s="934"/>
    </row>
    <row r="305" spans="2:14" ht="30">
      <c r="B305" s="963" t="s">
        <v>703</v>
      </c>
      <c r="C305" s="976" t="s">
        <v>673</v>
      </c>
      <c r="D305" s="984">
        <v>10</v>
      </c>
      <c r="E305" s="985">
        <v>0</v>
      </c>
      <c r="F305" s="986">
        <v>10.853637216000001</v>
      </c>
      <c r="G305" s="967" t="s">
        <v>847</v>
      </c>
      <c r="H305" s="934"/>
      <c r="I305" s="934"/>
      <c r="J305" s="934"/>
    </row>
    <row r="306" spans="2:14" ht="30">
      <c r="B306" s="963" t="s">
        <v>705</v>
      </c>
      <c r="C306" s="976" t="s">
        <v>667</v>
      </c>
      <c r="D306" s="984">
        <v>0</v>
      </c>
      <c r="E306" s="985">
        <v>0</v>
      </c>
      <c r="F306" s="986">
        <v>0</v>
      </c>
      <c r="G306" s="987" t="s">
        <v>362</v>
      </c>
      <c r="H306" s="934"/>
      <c r="I306" s="934"/>
      <c r="J306" s="934"/>
    </row>
    <row r="307" spans="2:14" ht="15">
      <c r="B307" s="963" t="s">
        <v>706</v>
      </c>
      <c r="C307" s="976" t="s">
        <v>673</v>
      </c>
      <c r="D307" s="984">
        <v>0</v>
      </c>
      <c r="E307" s="985">
        <v>0</v>
      </c>
      <c r="F307" s="986">
        <v>0</v>
      </c>
      <c r="G307" s="960" t="s">
        <v>362</v>
      </c>
      <c r="H307" s="934"/>
      <c r="I307" s="934"/>
      <c r="J307" s="934"/>
    </row>
    <row r="308" spans="2:14" ht="30">
      <c r="B308" s="963" t="s">
        <v>708</v>
      </c>
      <c r="C308" s="976" t="s">
        <v>673</v>
      </c>
      <c r="D308" s="984">
        <v>0</v>
      </c>
      <c r="E308" s="985">
        <v>0</v>
      </c>
      <c r="F308" s="986">
        <v>0</v>
      </c>
      <c r="G308" s="960" t="s">
        <v>362</v>
      </c>
      <c r="H308" s="934"/>
      <c r="I308" s="934"/>
      <c r="J308" s="934"/>
      <c r="L308" s="814"/>
      <c r="M308" s="814"/>
      <c r="N308" s="814"/>
    </row>
    <row r="309" spans="2:14" s="814" customFormat="1" ht="15">
      <c r="B309" s="988" t="s">
        <v>852</v>
      </c>
      <c r="C309" s="989" t="s">
        <v>667</v>
      </c>
      <c r="D309" s="984">
        <v>0</v>
      </c>
      <c r="E309" s="985">
        <v>0</v>
      </c>
      <c r="F309" s="986">
        <v>0</v>
      </c>
      <c r="G309" s="960" t="s">
        <v>362</v>
      </c>
      <c r="H309" s="934"/>
      <c r="I309" s="934"/>
      <c r="J309" s="934"/>
      <c r="K309" s="926"/>
    </row>
    <row r="310" spans="2:14" s="814" customFormat="1" ht="15">
      <c r="B310" s="988" t="s">
        <v>853</v>
      </c>
      <c r="C310" s="989" t="s">
        <v>667</v>
      </c>
      <c r="D310" s="984">
        <v>0</v>
      </c>
      <c r="E310" s="985">
        <v>0</v>
      </c>
      <c r="F310" s="986">
        <v>0</v>
      </c>
      <c r="G310" s="960" t="s">
        <v>362</v>
      </c>
      <c r="H310" s="934"/>
      <c r="I310" s="934"/>
      <c r="J310" s="934"/>
      <c r="K310" s="926"/>
    </row>
    <row r="311" spans="2:14" s="814" customFormat="1" ht="15">
      <c r="B311" s="988" t="s">
        <v>854</v>
      </c>
      <c r="C311" s="989" t="s">
        <v>667</v>
      </c>
      <c r="D311" s="984">
        <v>0</v>
      </c>
      <c r="E311" s="985">
        <v>0</v>
      </c>
      <c r="F311" s="986">
        <v>0</v>
      </c>
      <c r="G311" s="960" t="s">
        <v>362</v>
      </c>
      <c r="H311" s="934"/>
      <c r="I311" s="934"/>
      <c r="J311" s="934"/>
      <c r="K311" s="926"/>
    </row>
    <row r="312" spans="2:14" s="814" customFormat="1" ht="15">
      <c r="B312" s="988" t="s">
        <v>855</v>
      </c>
      <c r="C312" s="989" t="s">
        <v>667</v>
      </c>
      <c r="D312" s="984">
        <v>0</v>
      </c>
      <c r="E312" s="985">
        <v>0</v>
      </c>
      <c r="F312" s="986">
        <v>0</v>
      </c>
      <c r="G312" s="960" t="s">
        <v>362</v>
      </c>
      <c r="H312" s="934"/>
      <c r="I312" s="934"/>
      <c r="J312" s="934"/>
      <c r="K312" s="926"/>
    </row>
    <row r="313" spans="2:14" s="814" customFormat="1" ht="15">
      <c r="B313" s="988" t="s">
        <v>856</v>
      </c>
      <c r="C313" s="989" t="s">
        <v>667</v>
      </c>
      <c r="D313" s="984">
        <v>0</v>
      </c>
      <c r="E313" s="985">
        <v>0</v>
      </c>
      <c r="F313" s="986">
        <v>0</v>
      </c>
      <c r="G313" s="960" t="s">
        <v>362</v>
      </c>
      <c r="H313" s="934"/>
      <c r="I313" s="934"/>
      <c r="J313" s="934"/>
      <c r="K313" s="926"/>
    </row>
    <row r="314" spans="2:14" s="814" customFormat="1" ht="15">
      <c r="B314" s="988" t="s">
        <v>809</v>
      </c>
      <c r="C314" s="989" t="s">
        <v>667</v>
      </c>
      <c r="D314" s="984">
        <v>0</v>
      </c>
      <c r="E314" s="985">
        <v>0</v>
      </c>
      <c r="F314" s="986">
        <v>0</v>
      </c>
      <c r="G314" s="960" t="s">
        <v>362</v>
      </c>
      <c r="H314" s="934"/>
      <c r="I314" s="934"/>
      <c r="J314" s="934"/>
      <c r="K314" s="926"/>
    </row>
    <row r="315" spans="2:14" s="814" customFormat="1" ht="15">
      <c r="B315" s="988" t="s">
        <v>810</v>
      </c>
      <c r="C315" s="989" t="s">
        <v>667</v>
      </c>
      <c r="D315" s="984">
        <v>0</v>
      </c>
      <c r="E315" s="985">
        <v>0</v>
      </c>
      <c r="F315" s="986">
        <v>0</v>
      </c>
      <c r="G315" s="960" t="s">
        <v>362</v>
      </c>
      <c r="H315" s="934"/>
      <c r="I315" s="934"/>
      <c r="J315" s="934"/>
      <c r="K315" s="926"/>
    </row>
    <row r="316" spans="2:14" s="814" customFormat="1" ht="15">
      <c r="B316" s="969"/>
      <c r="C316" s="969"/>
      <c r="D316" s="970"/>
      <c r="E316" s="970"/>
      <c r="F316" s="971"/>
      <c r="G316" s="970"/>
      <c r="H316" s="934"/>
      <c r="I316" s="934"/>
      <c r="J316" s="934"/>
      <c r="K316" s="926"/>
    </row>
    <row r="317" spans="2:14" s="814" customFormat="1" ht="15">
      <c r="B317" s="969"/>
      <c r="C317" s="969"/>
      <c r="D317" s="970"/>
      <c r="E317" s="970"/>
      <c r="F317" s="971"/>
      <c r="G317" s="970"/>
      <c r="H317" s="934"/>
      <c r="I317" s="934"/>
      <c r="J317" s="934"/>
      <c r="K317" s="926"/>
    </row>
    <row r="318" spans="2:14" s="814" customFormat="1" ht="15">
      <c r="B318" s="969"/>
      <c r="C318" s="969"/>
      <c r="D318" s="970"/>
      <c r="E318" s="970"/>
      <c r="F318" s="971"/>
      <c r="G318" s="970"/>
      <c r="H318" s="934"/>
      <c r="I318" s="934"/>
      <c r="J318" s="934"/>
      <c r="K318" s="932"/>
      <c r="L318" s="816"/>
      <c r="M318" s="816"/>
      <c r="N318" s="816"/>
    </row>
    <row r="319" spans="2:14" ht="12.75" customHeight="1">
      <c r="B319" s="1274" t="s">
        <v>759</v>
      </c>
      <c r="C319" s="1274"/>
      <c r="D319" s="1274"/>
      <c r="E319" s="1274"/>
      <c r="F319" s="1274"/>
      <c r="G319" s="1274"/>
      <c r="H319" s="934"/>
      <c r="I319" s="934"/>
      <c r="J319" s="934"/>
    </row>
    <row r="320" spans="2:14">
      <c r="B320" s="1289"/>
      <c r="C320" s="1289"/>
      <c r="D320" s="1289"/>
      <c r="E320" s="1289"/>
      <c r="F320" s="1289"/>
      <c r="G320" s="1289"/>
      <c r="H320" s="934"/>
      <c r="I320" s="934"/>
      <c r="J320" s="934"/>
    </row>
    <row r="321" spans="2:10" ht="47.25">
      <c r="B321" s="1001" t="s">
        <v>721</v>
      </c>
      <c r="C321" s="1001" t="s">
        <v>746</v>
      </c>
      <c r="D321" s="1001" t="s">
        <v>747</v>
      </c>
      <c r="E321" s="1054" t="s">
        <v>754</v>
      </c>
      <c r="F321" s="1002" t="s">
        <v>749</v>
      </c>
      <c r="G321" s="1002" t="s">
        <v>726</v>
      </c>
      <c r="H321" s="934"/>
      <c r="I321" s="934"/>
      <c r="J321" s="934"/>
    </row>
    <row r="322" spans="2:10" ht="15">
      <c r="B322" s="963" t="s">
        <v>666</v>
      </c>
      <c r="C322" s="976" t="s">
        <v>667</v>
      </c>
      <c r="D322" s="984">
        <v>0.21099999999999999</v>
      </c>
      <c r="E322" s="984">
        <v>0.48731559634626781</v>
      </c>
      <c r="F322" s="986">
        <v>-0.25830385108866782</v>
      </c>
      <c r="G322" s="990" t="s">
        <v>843</v>
      </c>
      <c r="H322" s="934"/>
      <c r="I322" s="934"/>
      <c r="J322" s="934"/>
    </row>
    <row r="323" spans="2:10" ht="15">
      <c r="B323" s="963" t="s">
        <v>670</v>
      </c>
      <c r="C323" s="976" t="s">
        <v>667</v>
      </c>
      <c r="D323" s="984">
        <v>0</v>
      </c>
      <c r="E323" s="984">
        <v>1.1342017528735631</v>
      </c>
      <c r="F323" s="986">
        <v>-1.1342017528735631</v>
      </c>
      <c r="G323" s="990" t="s">
        <v>844</v>
      </c>
      <c r="H323" s="934"/>
      <c r="I323" s="934"/>
      <c r="J323" s="934"/>
    </row>
    <row r="324" spans="2:10" ht="15">
      <c r="B324" s="963" t="s">
        <v>672</v>
      </c>
      <c r="C324" s="976" t="s">
        <v>667</v>
      </c>
      <c r="D324" s="984">
        <v>0</v>
      </c>
      <c r="E324" s="984">
        <v>0</v>
      </c>
      <c r="F324" s="986">
        <v>0</v>
      </c>
      <c r="G324" s="960" t="s">
        <v>845</v>
      </c>
      <c r="H324" s="934"/>
      <c r="I324" s="934"/>
      <c r="J324" s="934"/>
    </row>
    <row r="325" spans="2:10" ht="30">
      <c r="B325" s="963" t="s">
        <v>675</v>
      </c>
      <c r="C325" s="976" t="s">
        <v>673</v>
      </c>
      <c r="D325" s="984">
        <v>0</v>
      </c>
      <c r="E325" s="984">
        <v>0</v>
      </c>
      <c r="F325" s="986">
        <v>0</v>
      </c>
      <c r="G325" s="987" t="s">
        <v>362</v>
      </c>
      <c r="H325" s="934"/>
      <c r="I325" s="934"/>
      <c r="J325" s="934"/>
    </row>
    <row r="326" spans="2:10" ht="30">
      <c r="B326" s="963" t="s">
        <v>677</v>
      </c>
      <c r="C326" s="976" t="s">
        <v>673</v>
      </c>
      <c r="D326" s="984">
        <v>0</v>
      </c>
      <c r="E326" s="984">
        <v>0</v>
      </c>
      <c r="F326" s="986">
        <v>0</v>
      </c>
      <c r="G326" s="987" t="s">
        <v>362</v>
      </c>
      <c r="H326" s="934"/>
      <c r="I326" s="934"/>
      <c r="J326" s="934"/>
    </row>
    <row r="327" spans="2:10" ht="15">
      <c r="B327" s="963" t="s">
        <v>679</v>
      </c>
      <c r="C327" s="976" t="s">
        <v>667</v>
      </c>
      <c r="D327" s="984">
        <v>1.7310000000000001</v>
      </c>
      <c r="E327" s="984">
        <v>2.9292948091603055</v>
      </c>
      <c r="F327" s="986">
        <v>-1.0505302070707052</v>
      </c>
      <c r="G327" s="960" t="s">
        <v>846</v>
      </c>
      <c r="H327" s="934"/>
      <c r="I327" s="934"/>
      <c r="J327" s="934"/>
    </row>
    <row r="328" spans="2:10" ht="15">
      <c r="B328" s="963" t="s">
        <v>681</v>
      </c>
      <c r="C328" s="976" t="s">
        <v>667</v>
      </c>
      <c r="D328" s="984">
        <v>0.92400000000000004</v>
      </c>
      <c r="E328" s="984">
        <v>1.4930310406091372</v>
      </c>
      <c r="F328" s="986">
        <v>-0.49015496185073704</v>
      </c>
      <c r="G328" s="960" t="s">
        <v>846</v>
      </c>
      <c r="H328" s="934"/>
      <c r="I328" s="934"/>
      <c r="J328" s="934"/>
    </row>
    <row r="329" spans="2:10" ht="30">
      <c r="B329" s="963" t="s">
        <v>682</v>
      </c>
      <c r="C329" s="976" t="s">
        <v>667</v>
      </c>
      <c r="D329" s="984">
        <v>0.57799999999999996</v>
      </c>
      <c r="E329" s="984">
        <v>0</v>
      </c>
      <c r="F329" s="986">
        <v>0.62734023108479997</v>
      </c>
      <c r="G329" s="960" t="s">
        <v>816</v>
      </c>
      <c r="H329" s="934"/>
      <c r="I329" s="934"/>
      <c r="J329" s="934"/>
    </row>
    <row r="330" spans="2:10" ht="15">
      <c r="B330" s="963" t="s">
        <v>683</v>
      </c>
      <c r="C330" s="976" t="s">
        <v>667</v>
      </c>
      <c r="D330" s="984">
        <v>0</v>
      </c>
      <c r="E330" s="984">
        <v>2.2782780801654208</v>
      </c>
      <c r="F330" s="986">
        <v>-2.2782780801654208</v>
      </c>
      <c r="G330" s="990" t="s">
        <v>844</v>
      </c>
      <c r="H330" s="934"/>
      <c r="I330" s="934"/>
      <c r="J330" s="934"/>
    </row>
    <row r="331" spans="2:10" ht="15">
      <c r="B331" s="963" t="s">
        <v>685</v>
      </c>
      <c r="C331" s="976" t="s">
        <v>673</v>
      </c>
      <c r="D331" s="984">
        <v>0</v>
      </c>
      <c r="E331" s="984">
        <v>0</v>
      </c>
      <c r="F331" s="986">
        <v>0</v>
      </c>
      <c r="G331" s="987" t="s">
        <v>362</v>
      </c>
      <c r="H331" s="934"/>
      <c r="I331" s="934"/>
      <c r="J331" s="934"/>
    </row>
    <row r="332" spans="2:10" ht="15">
      <c r="B332" s="963" t="s">
        <v>686</v>
      </c>
      <c r="C332" s="976" t="s">
        <v>673</v>
      </c>
      <c r="D332" s="984">
        <v>0</v>
      </c>
      <c r="E332" s="984">
        <v>0</v>
      </c>
      <c r="F332" s="986">
        <v>0</v>
      </c>
      <c r="G332" s="987" t="s">
        <v>362</v>
      </c>
      <c r="H332" s="934"/>
      <c r="I332" s="934"/>
      <c r="J332" s="934"/>
    </row>
    <row r="333" spans="2:10" ht="15">
      <c r="B333" s="963" t="s">
        <v>687</v>
      </c>
      <c r="C333" s="976" t="s">
        <v>673</v>
      </c>
      <c r="D333" s="984">
        <v>0</v>
      </c>
      <c r="E333" s="984">
        <v>0</v>
      </c>
      <c r="F333" s="986">
        <v>0</v>
      </c>
      <c r="G333" s="987" t="s">
        <v>362</v>
      </c>
      <c r="H333" s="934"/>
      <c r="I333" s="934"/>
      <c r="J333" s="934"/>
    </row>
    <row r="334" spans="2:10" ht="15">
      <c r="B334" s="963" t="s">
        <v>689</v>
      </c>
      <c r="C334" s="976" t="s">
        <v>673</v>
      </c>
      <c r="D334" s="984">
        <v>0</v>
      </c>
      <c r="E334" s="984">
        <v>0</v>
      </c>
      <c r="F334" s="986">
        <v>0</v>
      </c>
      <c r="G334" s="987" t="s">
        <v>362</v>
      </c>
      <c r="H334" s="934"/>
      <c r="I334" s="934"/>
      <c r="J334" s="934"/>
    </row>
    <row r="335" spans="2:10" ht="15">
      <c r="B335" s="963" t="s">
        <v>690</v>
      </c>
      <c r="C335" s="976" t="s">
        <v>667</v>
      </c>
      <c r="D335" s="984">
        <v>4.4880000000000004</v>
      </c>
      <c r="E335" s="984">
        <v>10.144329078771696</v>
      </c>
      <c r="F335" s="986">
        <v>-5.2732166962308948</v>
      </c>
      <c r="G335" s="987" t="s">
        <v>846</v>
      </c>
      <c r="H335" s="934"/>
      <c r="I335" s="934"/>
      <c r="J335" s="934"/>
    </row>
    <row r="336" spans="2:10" ht="15">
      <c r="B336" s="963" t="s">
        <v>692</v>
      </c>
      <c r="C336" s="976" t="s">
        <v>667</v>
      </c>
      <c r="D336" s="984">
        <v>0.85</v>
      </c>
      <c r="E336" s="984">
        <v>1.3940761368421051</v>
      </c>
      <c r="F336" s="986">
        <v>-0.47151697348210508</v>
      </c>
      <c r="G336" s="987" t="s">
        <v>846</v>
      </c>
      <c r="H336" s="934"/>
      <c r="I336" s="934"/>
      <c r="J336" s="934"/>
    </row>
    <row r="337" spans="2:10" ht="15">
      <c r="B337" s="963" t="s">
        <v>694</v>
      </c>
      <c r="C337" s="976" t="s">
        <v>673</v>
      </c>
      <c r="D337" s="984">
        <v>0</v>
      </c>
      <c r="E337" s="984">
        <v>0</v>
      </c>
      <c r="F337" s="986">
        <v>0</v>
      </c>
      <c r="G337" s="987" t="s">
        <v>362</v>
      </c>
      <c r="H337" s="934"/>
      <c r="I337" s="934"/>
      <c r="J337" s="934"/>
    </row>
    <row r="338" spans="2:10" ht="15">
      <c r="B338" s="963" t="s">
        <v>696</v>
      </c>
      <c r="C338" s="976" t="s">
        <v>673</v>
      </c>
      <c r="D338" s="984">
        <v>0</v>
      </c>
      <c r="E338" s="984">
        <v>0</v>
      </c>
      <c r="F338" s="986">
        <v>0</v>
      </c>
      <c r="G338" s="987" t="s">
        <v>362</v>
      </c>
      <c r="H338" s="934"/>
      <c r="I338" s="934"/>
      <c r="J338" s="934"/>
    </row>
    <row r="339" spans="2:10" ht="15">
      <c r="B339" s="963" t="s">
        <v>697</v>
      </c>
      <c r="C339" s="976" t="s">
        <v>667</v>
      </c>
      <c r="D339" s="984">
        <v>80</v>
      </c>
      <c r="E339" s="984">
        <v>116.94083000000001</v>
      </c>
      <c r="F339" s="986">
        <v>-30.111732271999998</v>
      </c>
      <c r="G339" s="987" t="s">
        <v>846</v>
      </c>
      <c r="H339" s="934"/>
      <c r="I339" s="934"/>
      <c r="J339" s="934"/>
    </row>
    <row r="340" spans="2:10" ht="15">
      <c r="B340" s="963" t="s">
        <v>699</v>
      </c>
      <c r="C340" s="976" t="s">
        <v>667</v>
      </c>
      <c r="D340" s="984">
        <v>0.20799999999999999</v>
      </c>
      <c r="E340" s="984">
        <v>0</v>
      </c>
      <c r="F340" s="986">
        <v>0.22575565409279999</v>
      </c>
      <c r="G340" s="990" t="s">
        <v>818</v>
      </c>
      <c r="H340" s="934"/>
      <c r="I340" s="934"/>
      <c r="J340" s="934"/>
    </row>
    <row r="341" spans="2:10" ht="30">
      <c r="B341" s="963" t="s">
        <v>701</v>
      </c>
      <c r="C341" s="976" t="s">
        <v>667</v>
      </c>
      <c r="D341" s="984">
        <v>5</v>
      </c>
      <c r="E341" s="984">
        <v>0</v>
      </c>
      <c r="F341" s="986">
        <v>5.4268186080000005</v>
      </c>
      <c r="G341" s="990" t="s">
        <v>818</v>
      </c>
      <c r="H341" s="934"/>
      <c r="I341" s="934"/>
      <c r="J341" s="934"/>
    </row>
    <row r="342" spans="2:10" ht="30">
      <c r="B342" s="963" t="s">
        <v>703</v>
      </c>
      <c r="C342" s="976" t="s">
        <v>673</v>
      </c>
      <c r="D342" s="984">
        <v>0</v>
      </c>
      <c r="E342" s="984">
        <v>0</v>
      </c>
      <c r="F342" s="986">
        <v>0</v>
      </c>
      <c r="G342" s="987" t="s">
        <v>362</v>
      </c>
      <c r="H342" s="934"/>
      <c r="I342" s="934"/>
      <c r="J342" s="934"/>
    </row>
    <row r="343" spans="2:10" ht="30">
      <c r="B343" s="963" t="s">
        <v>705</v>
      </c>
      <c r="C343" s="976" t="s">
        <v>667</v>
      </c>
      <c r="D343" s="984">
        <v>5</v>
      </c>
      <c r="E343" s="984">
        <v>0</v>
      </c>
      <c r="F343" s="986">
        <v>5.4268186080000005</v>
      </c>
      <c r="G343" s="960" t="s">
        <v>847</v>
      </c>
      <c r="H343" s="934"/>
      <c r="I343" s="934"/>
      <c r="J343" s="934"/>
    </row>
    <row r="344" spans="2:10" ht="15">
      <c r="B344" s="963" t="s">
        <v>706</v>
      </c>
      <c r="C344" s="976" t="s">
        <v>673</v>
      </c>
      <c r="D344" s="984">
        <v>0</v>
      </c>
      <c r="E344" s="984">
        <v>0</v>
      </c>
      <c r="F344" s="986">
        <v>0</v>
      </c>
      <c r="G344" s="987" t="s">
        <v>362</v>
      </c>
      <c r="H344" s="934"/>
      <c r="I344" s="934"/>
      <c r="J344" s="934"/>
    </row>
    <row r="345" spans="2:10" ht="30">
      <c r="B345" s="963" t="s">
        <v>708</v>
      </c>
      <c r="C345" s="976" t="s">
        <v>673</v>
      </c>
      <c r="D345" s="984">
        <v>0</v>
      </c>
      <c r="E345" s="984">
        <v>0</v>
      </c>
      <c r="F345" s="986">
        <v>0</v>
      </c>
      <c r="G345" s="960" t="s">
        <v>362</v>
      </c>
      <c r="H345" s="934"/>
      <c r="I345" s="934"/>
      <c r="J345" s="934"/>
    </row>
    <row r="346" spans="2:10" ht="15">
      <c r="B346" s="988" t="s">
        <v>852</v>
      </c>
      <c r="C346" s="991" t="s">
        <v>667</v>
      </c>
      <c r="D346" s="984" t="s">
        <v>871</v>
      </c>
      <c r="E346" s="984">
        <v>0</v>
      </c>
      <c r="F346" s="986">
        <v>0</v>
      </c>
      <c r="G346" s="960" t="s">
        <v>848</v>
      </c>
      <c r="H346" s="934"/>
      <c r="I346" s="934"/>
      <c r="J346" s="934"/>
    </row>
    <row r="347" spans="2:10" ht="15">
      <c r="B347" s="988" t="s">
        <v>853</v>
      </c>
      <c r="C347" s="991" t="s">
        <v>667</v>
      </c>
      <c r="D347" s="984" t="s">
        <v>871</v>
      </c>
      <c r="E347" s="984">
        <v>1.9390372413793102</v>
      </c>
      <c r="F347" s="986">
        <v>-1.9390372413793102</v>
      </c>
      <c r="G347" s="960" t="s">
        <v>848</v>
      </c>
      <c r="H347" s="934"/>
      <c r="I347" s="934"/>
      <c r="J347" s="934"/>
    </row>
    <row r="348" spans="2:10" ht="15">
      <c r="B348" s="988" t="s">
        <v>854</v>
      </c>
      <c r="C348" s="991" t="s">
        <v>667</v>
      </c>
      <c r="D348" s="984" t="s">
        <v>871</v>
      </c>
      <c r="E348" s="984">
        <v>0</v>
      </c>
      <c r="F348" s="986">
        <v>0</v>
      </c>
      <c r="G348" s="960" t="s">
        <v>848</v>
      </c>
      <c r="H348" s="934"/>
      <c r="I348" s="934"/>
      <c r="J348" s="934"/>
    </row>
    <row r="349" spans="2:10" ht="15">
      <c r="B349" s="988" t="s">
        <v>855</v>
      </c>
      <c r="C349" s="991" t="s">
        <v>667</v>
      </c>
      <c r="D349" s="984" t="s">
        <v>871</v>
      </c>
      <c r="E349" s="984">
        <v>0</v>
      </c>
      <c r="F349" s="986">
        <v>0</v>
      </c>
      <c r="G349" s="960" t="s">
        <v>848</v>
      </c>
      <c r="H349" s="934"/>
      <c r="I349" s="934"/>
      <c r="J349" s="934"/>
    </row>
    <row r="350" spans="2:10" ht="15">
      <c r="B350" s="988" t="s">
        <v>856</v>
      </c>
      <c r="C350" s="991" t="s">
        <v>667</v>
      </c>
      <c r="D350" s="984" t="s">
        <v>871</v>
      </c>
      <c r="E350" s="984">
        <v>0</v>
      </c>
      <c r="F350" s="986">
        <v>0</v>
      </c>
      <c r="G350" s="960" t="s">
        <v>848</v>
      </c>
      <c r="H350" s="934"/>
      <c r="I350" s="934"/>
      <c r="J350" s="934"/>
    </row>
    <row r="351" spans="2:10" ht="15">
      <c r="B351" s="988" t="s">
        <v>809</v>
      </c>
      <c r="C351" s="991" t="s">
        <v>667</v>
      </c>
      <c r="D351" s="984" t="s">
        <v>871</v>
      </c>
      <c r="E351" s="984">
        <v>301.39558499999998</v>
      </c>
      <c r="F351" s="986">
        <v>-301.39558499999998</v>
      </c>
      <c r="G351" s="960" t="s">
        <v>848</v>
      </c>
      <c r="H351" s="934"/>
      <c r="I351" s="934"/>
      <c r="J351" s="934"/>
    </row>
    <row r="352" spans="2:10" ht="15">
      <c r="B352" s="988" t="s">
        <v>810</v>
      </c>
      <c r="C352" s="991" t="s">
        <v>667</v>
      </c>
      <c r="D352" s="984" t="s">
        <v>871</v>
      </c>
      <c r="E352" s="984">
        <v>0</v>
      </c>
      <c r="F352" s="986">
        <v>0</v>
      </c>
      <c r="G352" s="960" t="s">
        <v>848</v>
      </c>
      <c r="H352" s="934"/>
      <c r="I352" s="934"/>
      <c r="J352" s="934"/>
    </row>
    <row r="353" spans="2:10" ht="15">
      <c r="B353" s="973"/>
      <c r="C353" s="973"/>
      <c r="D353" s="973"/>
      <c r="E353" s="973"/>
      <c r="F353" s="973"/>
      <c r="G353" s="973"/>
    </row>
    <row r="354" spans="2:10">
      <c r="B354" s="1274" t="s">
        <v>760</v>
      </c>
      <c r="C354" s="1275"/>
      <c r="D354" s="1275"/>
      <c r="E354" s="1275"/>
      <c r="F354" s="1275"/>
      <c r="G354" s="1275"/>
      <c r="H354" s="552"/>
      <c r="I354" s="552"/>
      <c r="J354" s="552"/>
    </row>
    <row r="355" spans="2:10">
      <c r="B355" s="1276"/>
      <c r="C355" s="1276"/>
      <c r="D355" s="1276"/>
      <c r="E355" s="1276"/>
      <c r="F355" s="1276"/>
      <c r="G355" s="1276"/>
    </row>
    <row r="356" spans="2:10" ht="63">
      <c r="B356" s="1001" t="s">
        <v>721</v>
      </c>
      <c r="C356" s="1001" t="s">
        <v>722</v>
      </c>
      <c r="D356" s="1001" t="s">
        <v>761</v>
      </c>
      <c r="E356" s="1001" t="s">
        <v>762</v>
      </c>
      <c r="F356" s="1002" t="s">
        <v>725</v>
      </c>
      <c r="G356" s="1002" t="s">
        <v>726</v>
      </c>
    </row>
    <row r="357" spans="2:10" ht="15">
      <c r="B357" s="963" t="s">
        <v>666</v>
      </c>
      <c r="C357" s="963" t="s">
        <v>727</v>
      </c>
      <c r="D357" s="984">
        <v>28683</v>
      </c>
      <c r="E357" s="984">
        <v>26000</v>
      </c>
      <c r="F357" s="986">
        <v>2683</v>
      </c>
      <c r="G357" s="990" t="s">
        <v>755</v>
      </c>
    </row>
    <row r="358" spans="2:10" ht="15">
      <c r="B358" s="963" t="s">
        <v>670</v>
      </c>
      <c r="C358" s="963" t="s">
        <v>727</v>
      </c>
      <c r="D358" s="984">
        <v>696</v>
      </c>
      <c r="E358" s="984">
        <v>4983</v>
      </c>
      <c r="F358" s="986">
        <v>-4287</v>
      </c>
      <c r="G358" s="990" t="s">
        <v>755</v>
      </c>
    </row>
    <row r="359" spans="2:10" ht="33.75" customHeight="1">
      <c r="B359" s="963" t="s">
        <v>672</v>
      </c>
      <c r="C359" s="963" t="s">
        <v>728</v>
      </c>
      <c r="D359" s="984">
        <v>7860</v>
      </c>
      <c r="E359" s="984">
        <v>2412</v>
      </c>
      <c r="F359" s="986">
        <v>5448</v>
      </c>
      <c r="G359" s="990" t="s">
        <v>814</v>
      </c>
    </row>
    <row r="360" spans="2:10" ht="30">
      <c r="B360" s="963" t="s">
        <v>675</v>
      </c>
      <c r="C360" s="963" t="s">
        <v>729</v>
      </c>
      <c r="D360" s="984">
        <v>0</v>
      </c>
      <c r="E360" s="984">
        <v>0</v>
      </c>
      <c r="F360" s="986">
        <v>0</v>
      </c>
      <c r="G360" s="960" t="s">
        <v>823</v>
      </c>
    </row>
    <row r="361" spans="2:10" ht="30">
      <c r="B361" s="963" t="s">
        <v>677</v>
      </c>
      <c r="C361" s="963" t="s">
        <v>730</v>
      </c>
      <c r="D361" s="984">
        <v>0</v>
      </c>
      <c r="E361" s="984">
        <v>0</v>
      </c>
      <c r="F361" s="986">
        <v>0</v>
      </c>
      <c r="G361" s="960" t="s">
        <v>824</v>
      </c>
    </row>
    <row r="362" spans="2:10" ht="15">
      <c r="B362" s="963" t="s">
        <v>679</v>
      </c>
      <c r="C362" s="963" t="s">
        <v>731</v>
      </c>
      <c r="D362" s="984">
        <v>393</v>
      </c>
      <c r="E362" s="984">
        <v>0</v>
      </c>
      <c r="F362" s="986">
        <v>393</v>
      </c>
      <c r="G362" s="967" t="s">
        <v>815</v>
      </c>
    </row>
    <row r="363" spans="2:10" ht="15">
      <c r="B363" s="963" t="s">
        <v>681</v>
      </c>
      <c r="C363" s="963" t="s">
        <v>732</v>
      </c>
      <c r="D363" s="984">
        <v>394</v>
      </c>
      <c r="E363" s="984">
        <v>0</v>
      </c>
      <c r="F363" s="986">
        <v>394</v>
      </c>
      <c r="G363" s="967" t="s">
        <v>815</v>
      </c>
    </row>
    <row r="364" spans="2:10" ht="30">
      <c r="B364" s="963" t="s">
        <v>682</v>
      </c>
      <c r="C364" s="963" t="s">
        <v>733</v>
      </c>
      <c r="D364" s="984">
        <v>0</v>
      </c>
      <c r="E364" s="984">
        <v>0</v>
      </c>
      <c r="F364" s="986">
        <v>0</v>
      </c>
      <c r="G364" s="990" t="s">
        <v>829</v>
      </c>
    </row>
    <row r="365" spans="2:10" ht="15">
      <c r="B365" s="963" t="s">
        <v>683</v>
      </c>
      <c r="C365" s="963" t="s">
        <v>731</v>
      </c>
      <c r="D365" s="984">
        <v>6287</v>
      </c>
      <c r="E365" s="984">
        <v>0</v>
      </c>
      <c r="F365" s="986">
        <v>6287</v>
      </c>
      <c r="G365" s="990" t="s">
        <v>830</v>
      </c>
    </row>
    <row r="366" spans="2:10" ht="15">
      <c r="B366" s="963" t="s">
        <v>685</v>
      </c>
      <c r="C366" s="963" t="s">
        <v>734</v>
      </c>
      <c r="D366" s="984">
        <v>296</v>
      </c>
      <c r="E366" s="984">
        <v>174</v>
      </c>
      <c r="F366" s="986">
        <v>122</v>
      </c>
      <c r="G366" s="967" t="s">
        <v>815</v>
      </c>
    </row>
    <row r="367" spans="2:10" ht="15">
      <c r="B367" s="963" t="s">
        <v>686</v>
      </c>
      <c r="C367" s="963" t="s">
        <v>735</v>
      </c>
      <c r="D367" s="984">
        <v>281</v>
      </c>
      <c r="E367" s="984">
        <v>236</v>
      </c>
      <c r="F367" s="986">
        <v>45</v>
      </c>
      <c r="G367" s="967" t="s">
        <v>815</v>
      </c>
    </row>
    <row r="368" spans="2:10" ht="15">
      <c r="B368" s="963" t="s">
        <v>687</v>
      </c>
      <c r="C368" s="963" t="s">
        <v>736</v>
      </c>
      <c r="D368" s="984">
        <v>0</v>
      </c>
      <c r="E368" s="984">
        <v>4800</v>
      </c>
      <c r="F368" s="986">
        <v>-4800</v>
      </c>
      <c r="G368" s="967" t="s">
        <v>825</v>
      </c>
    </row>
    <row r="369" spans="2:7" ht="15">
      <c r="B369" s="963" t="s">
        <v>689</v>
      </c>
      <c r="C369" s="963" t="s">
        <v>736</v>
      </c>
      <c r="D369" s="984">
        <v>0</v>
      </c>
      <c r="E369" s="984">
        <v>2950</v>
      </c>
      <c r="F369" s="986">
        <v>-2950</v>
      </c>
      <c r="G369" s="967" t="s">
        <v>825</v>
      </c>
    </row>
    <row r="370" spans="2:7" ht="15">
      <c r="B370" s="963" t="s">
        <v>690</v>
      </c>
      <c r="C370" s="963" t="s">
        <v>738</v>
      </c>
      <c r="D370" s="984">
        <v>749</v>
      </c>
      <c r="E370" s="984">
        <v>0</v>
      </c>
      <c r="F370" s="986">
        <v>749</v>
      </c>
      <c r="G370" s="990" t="s">
        <v>815</v>
      </c>
    </row>
    <row r="371" spans="2:7" ht="15">
      <c r="B371" s="963" t="s">
        <v>692</v>
      </c>
      <c r="C371" s="963" t="s">
        <v>738</v>
      </c>
      <c r="D371" s="984">
        <v>950</v>
      </c>
      <c r="E371" s="984">
        <v>0</v>
      </c>
      <c r="F371" s="986">
        <v>950</v>
      </c>
      <c r="G371" s="990" t="s">
        <v>815</v>
      </c>
    </row>
    <row r="372" spans="2:7" ht="15">
      <c r="B372" s="963" t="s">
        <v>694</v>
      </c>
      <c r="C372" s="963" t="s">
        <v>739</v>
      </c>
      <c r="D372" s="984">
        <v>2.2000000000000002</v>
      </c>
      <c r="E372" s="984">
        <v>0</v>
      </c>
      <c r="F372" s="986">
        <v>2.2000000000000002</v>
      </c>
      <c r="G372" s="990" t="s">
        <v>737</v>
      </c>
    </row>
    <row r="373" spans="2:7" ht="15">
      <c r="B373" s="963" t="s">
        <v>696</v>
      </c>
      <c r="C373" s="963" t="s">
        <v>739</v>
      </c>
      <c r="D373" s="984">
        <v>1.54</v>
      </c>
      <c r="E373" s="984">
        <v>0</v>
      </c>
      <c r="F373" s="986">
        <v>1.54</v>
      </c>
      <c r="G373" s="990" t="s">
        <v>737</v>
      </c>
    </row>
    <row r="374" spans="2:7" ht="30">
      <c r="B374" s="963" t="s">
        <v>697</v>
      </c>
      <c r="C374" s="963" t="s">
        <v>730</v>
      </c>
      <c r="D374" s="984">
        <v>1</v>
      </c>
      <c r="E374" s="984">
        <v>3</v>
      </c>
      <c r="F374" s="986">
        <v>-2</v>
      </c>
      <c r="G374" s="990" t="s">
        <v>849</v>
      </c>
    </row>
    <row r="375" spans="2:7" ht="15">
      <c r="B375" s="963" t="s">
        <v>699</v>
      </c>
      <c r="C375" s="963" t="s">
        <v>727</v>
      </c>
      <c r="D375" s="984">
        <v>0</v>
      </c>
      <c r="E375" s="984">
        <v>3318</v>
      </c>
      <c r="F375" s="986">
        <v>-3318</v>
      </c>
      <c r="G375" s="990" t="s">
        <v>818</v>
      </c>
    </row>
    <row r="376" spans="2:7" ht="30">
      <c r="B376" s="963" t="s">
        <v>701</v>
      </c>
      <c r="C376" s="963" t="s">
        <v>727</v>
      </c>
      <c r="D376" s="984">
        <v>0</v>
      </c>
      <c r="E376" s="984">
        <v>830</v>
      </c>
      <c r="F376" s="986">
        <v>-830</v>
      </c>
      <c r="G376" s="990" t="s">
        <v>818</v>
      </c>
    </row>
    <row r="377" spans="2:7" ht="30">
      <c r="B377" s="963" t="s">
        <v>703</v>
      </c>
      <c r="C377" s="963" t="s">
        <v>740</v>
      </c>
      <c r="D377" s="984">
        <v>0</v>
      </c>
      <c r="E377" s="984">
        <v>0</v>
      </c>
      <c r="F377" s="986">
        <v>0</v>
      </c>
      <c r="G377" s="990" t="s">
        <v>818</v>
      </c>
    </row>
    <row r="378" spans="2:7" ht="30">
      <c r="B378" s="963" t="s">
        <v>705</v>
      </c>
      <c r="C378" s="963" t="s">
        <v>740</v>
      </c>
      <c r="D378" s="984">
        <v>0</v>
      </c>
      <c r="E378" s="984">
        <v>0</v>
      </c>
      <c r="F378" s="986">
        <v>0</v>
      </c>
      <c r="G378" s="990" t="s">
        <v>818</v>
      </c>
    </row>
    <row r="379" spans="2:7" ht="15">
      <c r="B379" s="963" t="s">
        <v>706</v>
      </c>
      <c r="C379" s="963" t="s">
        <v>742</v>
      </c>
      <c r="D379" s="984">
        <v>0</v>
      </c>
      <c r="E379" s="984">
        <v>0</v>
      </c>
      <c r="F379" s="986">
        <v>0</v>
      </c>
      <c r="G379" s="990" t="s">
        <v>755</v>
      </c>
    </row>
    <row r="380" spans="2:7" ht="30">
      <c r="B380" s="963" t="s">
        <v>708</v>
      </c>
      <c r="C380" s="963" t="s">
        <v>743</v>
      </c>
      <c r="D380" s="984">
        <v>0</v>
      </c>
      <c r="E380" s="984">
        <v>0</v>
      </c>
      <c r="F380" s="986">
        <v>0</v>
      </c>
      <c r="G380" s="987" t="s">
        <v>755</v>
      </c>
    </row>
    <row r="381" spans="2:7" ht="15">
      <c r="B381" s="988" t="s">
        <v>852</v>
      </c>
      <c r="C381" s="963" t="s">
        <v>812</v>
      </c>
      <c r="D381" s="984">
        <v>0</v>
      </c>
      <c r="E381" s="984">
        <v>0</v>
      </c>
      <c r="F381" s="986">
        <v>0</v>
      </c>
      <c r="G381" s="987" t="s">
        <v>850</v>
      </c>
    </row>
    <row r="382" spans="2:7" ht="15">
      <c r="B382" s="988" t="s">
        <v>853</v>
      </c>
      <c r="C382" s="963" t="s">
        <v>811</v>
      </c>
      <c r="D382" s="984">
        <v>174</v>
      </c>
      <c r="E382" s="984">
        <v>0</v>
      </c>
      <c r="F382" s="986">
        <v>174</v>
      </c>
      <c r="G382" s="990" t="s">
        <v>815</v>
      </c>
    </row>
    <row r="383" spans="2:7" ht="15">
      <c r="B383" s="988" t="s">
        <v>854</v>
      </c>
      <c r="C383" s="963" t="s">
        <v>812</v>
      </c>
      <c r="D383" s="984">
        <v>0</v>
      </c>
      <c r="E383" s="984">
        <v>0</v>
      </c>
      <c r="F383" s="986">
        <v>0</v>
      </c>
      <c r="G383" s="987" t="s">
        <v>362</v>
      </c>
    </row>
    <row r="384" spans="2:7" ht="15">
      <c r="B384" s="988" t="s">
        <v>855</v>
      </c>
      <c r="C384" s="963"/>
      <c r="D384" s="984">
        <v>0</v>
      </c>
      <c r="E384" s="984">
        <v>0</v>
      </c>
      <c r="F384" s="986">
        <v>0</v>
      </c>
      <c r="G384" s="987" t="s">
        <v>362</v>
      </c>
    </row>
    <row r="385" spans="2:14" ht="15">
      <c r="B385" s="988" t="s">
        <v>856</v>
      </c>
      <c r="C385" s="963" t="s">
        <v>812</v>
      </c>
      <c r="D385" s="984">
        <v>0</v>
      </c>
      <c r="E385" s="984">
        <v>0</v>
      </c>
      <c r="F385" s="986">
        <v>0</v>
      </c>
      <c r="G385" s="987" t="s">
        <v>362</v>
      </c>
    </row>
    <row r="386" spans="2:14" ht="15">
      <c r="B386" s="988" t="s">
        <v>809</v>
      </c>
      <c r="C386" s="963" t="s">
        <v>742</v>
      </c>
      <c r="D386" s="984">
        <v>4</v>
      </c>
      <c r="E386" s="984">
        <v>0</v>
      </c>
      <c r="F386" s="986">
        <v>4</v>
      </c>
      <c r="G386" s="987" t="s">
        <v>851</v>
      </c>
    </row>
    <row r="387" spans="2:14" ht="15">
      <c r="B387" s="988" t="s">
        <v>810</v>
      </c>
      <c r="C387" s="963" t="s">
        <v>866</v>
      </c>
      <c r="D387" s="984">
        <v>0</v>
      </c>
      <c r="E387" s="984">
        <v>0</v>
      </c>
      <c r="F387" s="986">
        <v>0</v>
      </c>
      <c r="G387" s="967" t="s">
        <v>822</v>
      </c>
      <c r="L387" s="814"/>
      <c r="M387" s="814"/>
      <c r="N387" s="814"/>
    </row>
    <row r="388" spans="2:14" s="814" customFormat="1" ht="15">
      <c r="B388" s="992" t="s">
        <v>767</v>
      </c>
      <c r="C388" s="960" t="s">
        <v>767</v>
      </c>
      <c r="D388" s="993"/>
      <c r="E388" s="960"/>
      <c r="F388" s="986">
        <f t="shared" ref="F388" si="5">D388-E388</f>
        <v>0</v>
      </c>
      <c r="G388" s="960"/>
      <c r="H388" s="932"/>
      <c r="I388" s="926"/>
      <c r="J388" s="932"/>
      <c r="K388" s="932"/>
      <c r="L388" s="816"/>
      <c r="M388" s="816"/>
      <c r="N388" s="816"/>
    </row>
    <row r="389" spans="2:14">
      <c r="B389" s="1274" t="s">
        <v>763</v>
      </c>
      <c r="C389" s="1275"/>
      <c r="D389" s="1275"/>
      <c r="E389" s="1275"/>
      <c r="F389" s="1275"/>
      <c r="G389" s="1275"/>
      <c r="I389" s="932"/>
    </row>
    <row r="390" spans="2:14">
      <c r="B390" s="1276"/>
      <c r="C390" s="1276"/>
      <c r="D390" s="1276"/>
      <c r="E390" s="1276"/>
      <c r="F390" s="1276"/>
      <c r="G390" s="1276"/>
    </row>
    <row r="391" spans="2:14" ht="54" customHeight="1">
      <c r="B391" s="956" t="s">
        <v>721</v>
      </c>
      <c r="C391" s="956" t="s">
        <v>722</v>
      </c>
      <c r="D391" s="974" t="s">
        <v>725</v>
      </c>
      <c r="E391" s="1271" t="s">
        <v>726</v>
      </c>
      <c r="F391" s="1293"/>
      <c r="G391" s="1294"/>
    </row>
    <row r="392" spans="2:14" ht="15">
      <c r="B392" s="957" t="s">
        <v>666</v>
      </c>
      <c r="C392" s="957" t="s">
        <v>727</v>
      </c>
      <c r="D392" s="996">
        <v>0</v>
      </c>
      <c r="E392" s="994" t="s">
        <v>764</v>
      </c>
      <c r="F392" s="995"/>
      <c r="G392" s="992"/>
    </row>
    <row r="393" spans="2:14" ht="15">
      <c r="B393" s="957" t="s">
        <v>670</v>
      </c>
      <c r="C393" s="957" t="s">
        <v>727</v>
      </c>
      <c r="D393" s="996">
        <v>0</v>
      </c>
      <c r="E393" s="994" t="s">
        <v>764</v>
      </c>
      <c r="F393" s="995"/>
      <c r="G393" s="992"/>
    </row>
    <row r="394" spans="2:14" ht="30">
      <c r="B394" s="957" t="s">
        <v>672</v>
      </c>
      <c r="C394" s="957" t="s">
        <v>728</v>
      </c>
      <c r="D394" s="996">
        <v>0</v>
      </c>
      <c r="E394" s="994" t="s">
        <v>764</v>
      </c>
      <c r="F394" s="995"/>
      <c r="G394" s="992"/>
    </row>
    <row r="395" spans="2:14" ht="30">
      <c r="B395" s="957" t="s">
        <v>675</v>
      </c>
      <c r="C395" s="957" t="s">
        <v>729</v>
      </c>
      <c r="D395" s="996">
        <v>0</v>
      </c>
      <c r="E395" s="994" t="s">
        <v>764</v>
      </c>
      <c r="F395" s="995"/>
      <c r="G395" s="992"/>
    </row>
    <row r="396" spans="2:14" ht="30">
      <c r="B396" s="957" t="s">
        <v>677</v>
      </c>
      <c r="C396" s="957" t="s">
        <v>730</v>
      </c>
      <c r="D396" s="996">
        <v>0</v>
      </c>
      <c r="E396" s="994" t="s">
        <v>764</v>
      </c>
      <c r="F396" s="995"/>
      <c r="G396" s="992"/>
    </row>
    <row r="397" spans="2:14" ht="15">
      <c r="B397" s="957" t="s">
        <v>679</v>
      </c>
      <c r="C397" s="957" t="s">
        <v>731</v>
      </c>
      <c r="D397" s="996">
        <v>0</v>
      </c>
      <c r="E397" s="994" t="s">
        <v>764</v>
      </c>
      <c r="F397" s="995"/>
      <c r="G397" s="992"/>
    </row>
    <row r="398" spans="2:14" ht="15">
      <c r="B398" s="957" t="s">
        <v>681</v>
      </c>
      <c r="C398" s="957" t="s">
        <v>732</v>
      </c>
      <c r="D398" s="996">
        <v>0</v>
      </c>
      <c r="E398" s="994" t="s">
        <v>764</v>
      </c>
      <c r="F398" s="995"/>
      <c r="G398" s="992"/>
    </row>
    <row r="399" spans="2:14" ht="30">
      <c r="B399" s="957" t="s">
        <v>682</v>
      </c>
      <c r="C399" s="957" t="s">
        <v>733</v>
      </c>
      <c r="D399" s="996">
        <v>0</v>
      </c>
      <c r="E399" s="994" t="s">
        <v>764</v>
      </c>
      <c r="F399" s="995"/>
      <c r="G399" s="992"/>
    </row>
    <row r="400" spans="2:14" ht="15">
      <c r="B400" s="957" t="s">
        <v>683</v>
      </c>
      <c r="C400" s="957" t="s">
        <v>731</v>
      </c>
      <c r="D400" s="996">
        <v>0</v>
      </c>
      <c r="E400" s="994" t="s">
        <v>764</v>
      </c>
      <c r="F400" s="995"/>
      <c r="G400" s="992"/>
    </row>
    <row r="401" spans="2:7" ht="15">
      <c r="B401" s="957" t="s">
        <v>685</v>
      </c>
      <c r="C401" s="957" t="s">
        <v>734</v>
      </c>
      <c r="D401" s="996">
        <v>0</v>
      </c>
      <c r="E401" s="994" t="s">
        <v>764</v>
      </c>
      <c r="F401" s="995"/>
      <c r="G401" s="992"/>
    </row>
    <row r="402" spans="2:7" ht="15">
      <c r="B402" s="957" t="s">
        <v>686</v>
      </c>
      <c r="C402" s="957" t="s">
        <v>735</v>
      </c>
      <c r="D402" s="996">
        <v>0</v>
      </c>
      <c r="E402" s="994" t="s">
        <v>764</v>
      </c>
      <c r="F402" s="995"/>
      <c r="G402" s="992"/>
    </row>
    <row r="403" spans="2:7" ht="15">
      <c r="B403" s="957" t="s">
        <v>687</v>
      </c>
      <c r="C403" s="957" t="s">
        <v>736</v>
      </c>
      <c r="D403" s="996">
        <v>0</v>
      </c>
      <c r="E403" s="994" t="s">
        <v>764</v>
      </c>
      <c r="F403" s="995"/>
      <c r="G403" s="992"/>
    </row>
    <row r="404" spans="2:7" ht="15">
      <c r="B404" s="957" t="s">
        <v>689</v>
      </c>
      <c r="C404" s="957" t="s">
        <v>736</v>
      </c>
      <c r="D404" s="996">
        <v>0</v>
      </c>
      <c r="E404" s="994" t="s">
        <v>764</v>
      </c>
      <c r="F404" s="995"/>
      <c r="G404" s="992"/>
    </row>
    <row r="405" spans="2:7" ht="15">
      <c r="B405" s="957" t="s">
        <v>690</v>
      </c>
      <c r="C405" s="957" t="s">
        <v>738</v>
      </c>
      <c r="D405" s="996">
        <v>0</v>
      </c>
      <c r="E405" s="994" t="s">
        <v>764</v>
      </c>
      <c r="F405" s="995"/>
      <c r="G405" s="992"/>
    </row>
    <row r="406" spans="2:7" ht="15">
      <c r="B406" s="957" t="s">
        <v>692</v>
      </c>
      <c r="C406" s="957" t="s">
        <v>738</v>
      </c>
      <c r="D406" s="996">
        <v>0</v>
      </c>
      <c r="E406" s="994" t="s">
        <v>764</v>
      </c>
      <c r="F406" s="995"/>
      <c r="G406" s="992"/>
    </row>
    <row r="407" spans="2:7" ht="15">
      <c r="B407" s="957" t="s">
        <v>694</v>
      </c>
      <c r="C407" s="957" t="s">
        <v>739</v>
      </c>
      <c r="D407" s="996">
        <v>0</v>
      </c>
      <c r="E407" s="994" t="s">
        <v>764</v>
      </c>
      <c r="F407" s="995"/>
      <c r="G407" s="992"/>
    </row>
    <row r="408" spans="2:7" ht="15">
      <c r="B408" s="957" t="s">
        <v>696</v>
      </c>
      <c r="C408" s="957" t="s">
        <v>739</v>
      </c>
      <c r="D408" s="996">
        <v>0</v>
      </c>
      <c r="E408" s="994" t="s">
        <v>764</v>
      </c>
      <c r="F408" s="995"/>
      <c r="G408" s="992"/>
    </row>
    <row r="409" spans="2:7" ht="30">
      <c r="B409" s="957" t="s">
        <v>697</v>
      </c>
      <c r="C409" s="957" t="s">
        <v>730</v>
      </c>
      <c r="D409" s="996">
        <v>0</v>
      </c>
      <c r="E409" s="994" t="s">
        <v>764</v>
      </c>
      <c r="F409" s="995"/>
      <c r="G409" s="992"/>
    </row>
    <row r="410" spans="2:7" ht="15">
      <c r="B410" s="957" t="s">
        <v>699</v>
      </c>
      <c r="C410" s="957" t="s">
        <v>727</v>
      </c>
      <c r="D410" s="996">
        <v>0</v>
      </c>
      <c r="E410" s="994" t="s">
        <v>764</v>
      </c>
      <c r="F410" s="995"/>
      <c r="G410" s="992"/>
    </row>
    <row r="411" spans="2:7" ht="30">
      <c r="B411" s="957" t="s">
        <v>701</v>
      </c>
      <c r="C411" s="957" t="s">
        <v>727</v>
      </c>
      <c r="D411" s="996">
        <v>0</v>
      </c>
      <c r="E411" s="994" t="s">
        <v>764</v>
      </c>
      <c r="F411" s="995"/>
      <c r="G411" s="992"/>
    </row>
    <row r="412" spans="2:7" ht="30">
      <c r="B412" s="957" t="s">
        <v>703</v>
      </c>
      <c r="C412" s="957" t="s">
        <v>740</v>
      </c>
      <c r="D412" s="996">
        <v>0</v>
      </c>
      <c r="E412" s="994" t="s">
        <v>764</v>
      </c>
      <c r="F412" s="995"/>
      <c r="G412" s="992"/>
    </row>
    <row r="413" spans="2:7" ht="30">
      <c r="B413" s="957" t="s">
        <v>705</v>
      </c>
      <c r="C413" s="957" t="s">
        <v>740</v>
      </c>
      <c r="D413" s="996">
        <v>0</v>
      </c>
      <c r="E413" s="994" t="s">
        <v>764</v>
      </c>
      <c r="F413" s="995"/>
      <c r="G413" s="992"/>
    </row>
    <row r="414" spans="2:7" ht="15">
      <c r="B414" s="957" t="s">
        <v>706</v>
      </c>
      <c r="C414" s="957" t="s">
        <v>742</v>
      </c>
      <c r="D414" s="996">
        <v>0</v>
      </c>
      <c r="E414" s="994" t="s">
        <v>764</v>
      </c>
      <c r="F414" s="995"/>
      <c r="G414" s="992"/>
    </row>
    <row r="415" spans="2:7" ht="30">
      <c r="B415" s="957" t="s">
        <v>708</v>
      </c>
      <c r="C415" s="957" t="s">
        <v>743</v>
      </c>
      <c r="D415" s="996">
        <v>0</v>
      </c>
      <c r="E415" s="994" t="s">
        <v>764</v>
      </c>
      <c r="F415" s="995"/>
      <c r="G415" s="992"/>
    </row>
    <row r="416" spans="2:7" ht="15">
      <c r="B416" s="979" t="s">
        <v>852</v>
      </c>
      <c r="C416" s="957" t="s">
        <v>812</v>
      </c>
      <c r="D416" s="996">
        <v>0</v>
      </c>
      <c r="E416" s="994" t="s">
        <v>764</v>
      </c>
      <c r="F416" s="995"/>
      <c r="G416" s="992"/>
    </row>
    <row r="417" spans="2:14" ht="15">
      <c r="B417" s="979" t="s">
        <v>853</v>
      </c>
      <c r="C417" s="957" t="s">
        <v>811</v>
      </c>
      <c r="D417" s="996">
        <v>0</v>
      </c>
      <c r="E417" s="994" t="s">
        <v>764</v>
      </c>
      <c r="F417" s="995"/>
      <c r="G417" s="992"/>
    </row>
    <row r="418" spans="2:14" ht="15">
      <c r="B418" s="979" t="s">
        <v>854</v>
      </c>
      <c r="C418" s="957" t="s">
        <v>812</v>
      </c>
      <c r="D418" s="996">
        <v>0</v>
      </c>
      <c r="E418" s="994" t="s">
        <v>764</v>
      </c>
      <c r="F418" s="995"/>
      <c r="G418" s="992"/>
    </row>
    <row r="419" spans="2:14" ht="15">
      <c r="B419" s="979" t="s">
        <v>855</v>
      </c>
      <c r="C419" s="957"/>
      <c r="D419" s="996">
        <v>0</v>
      </c>
      <c r="E419" s="994" t="s">
        <v>764</v>
      </c>
      <c r="F419" s="995"/>
      <c r="G419" s="992"/>
    </row>
    <row r="420" spans="2:14" ht="15">
      <c r="B420" s="979" t="s">
        <v>856</v>
      </c>
      <c r="C420" s="957" t="s">
        <v>812</v>
      </c>
      <c r="D420" s="996">
        <v>0</v>
      </c>
      <c r="E420" s="994" t="s">
        <v>764</v>
      </c>
      <c r="F420" s="995"/>
      <c r="G420" s="992"/>
    </row>
    <row r="421" spans="2:14" ht="15">
      <c r="B421" s="979" t="s">
        <v>809</v>
      </c>
      <c r="C421" s="957" t="s">
        <v>742</v>
      </c>
      <c r="D421" s="996">
        <v>0</v>
      </c>
      <c r="E421" s="994" t="s">
        <v>764</v>
      </c>
      <c r="F421" s="995"/>
      <c r="G421" s="992"/>
    </row>
    <row r="422" spans="2:14" ht="15">
      <c r="B422" s="979" t="s">
        <v>810</v>
      </c>
      <c r="C422" s="957" t="s">
        <v>866</v>
      </c>
      <c r="D422" s="996">
        <v>0</v>
      </c>
      <c r="E422" s="994" t="s">
        <v>764</v>
      </c>
      <c r="F422" s="995"/>
      <c r="G422" s="992"/>
      <c r="L422" s="834"/>
      <c r="M422" s="834"/>
      <c r="N422" s="834"/>
    </row>
    <row r="423" spans="2:14" s="834" customFormat="1" ht="15">
      <c r="B423" s="997"/>
      <c r="C423" s="997"/>
      <c r="D423" s="998"/>
      <c r="E423" s="999"/>
      <c r="F423" s="999"/>
      <c r="G423" s="999"/>
      <c r="H423" s="933"/>
      <c r="I423" s="926"/>
      <c r="J423" s="933"/>
      <c r="K423" s="933"/>
      <c r="L423" s="816"/>
      <c r="M423" s="816"/>
      <c r="N423" s="816"/>
    </row>
    <row r="424" spans="2:14" ht="19.5" customHeight="1">
      <c r="B424" s="1274" t="s">
        <v>765</v>
      </c>
      <c r="C424" s="1275"/>
      <c r="D424" s="1275"/>
      <c r="E424" s="1275"/>
      <c r="F424" s="1275"/>
      <c r="G424" s="1275"/>
      <c r="I424" s="933"/>
    </row>
    <row r="425" spans="2:14" ht="19.5" customHeight="1">
      <c r="B425" s="1291"/>
      <c r="C425" s="1291"/>
      <c r="D425" s="1291"/>
      <c r="E425" s="1291"/>
      <c r="F425" s="1291"/>
      <c r="G425" s="1291"/>
    </row>
    <row r="426" spans="2:14" ht="63">
      <c r="B426" s="1000" t="s">
        <v>721</v>
      </c>
      <c r="C426" s="1001" t="s">
        <v>722</v>
      </c>
      <c r="D426" s="1001" t="s">
        <v>766</v>
      </c>
      <c r="E426" s="1001" t="s">
        <v>724</v>
      </c>
      <c r="F426" s="1002" t="s">
        <v>725</v>
      </c>
      <c r="G426" s="1002" t="s">
        <v>726</v>
      </c>
    </row>
    <row r="427" spans="2:14" ht="15">
      <c r="B427" s="960" t="s">
        <v>767</v>
      </c>
      <c r="C427" s="960" t="s">
        <v>767</v>
      </c>
      <c r="D427" s="1003" t="s">
        <v>768</v>
      </c>
      <c r="E427" s="1004">
        <v>0</v>
      </c>
      <c r="F427" s="986">
        <v>0</v>
      </c>
      <c r="G427" s="960" t="s">
        <v>758</v>
      </c>
    </row>
    <row r="428" spans="2:14" ht="15">
      <c r="B428" s="960" t="s">
        <v>767</v>
      </c>
      <c r="C428" s="960" t="s">
        <v>767</v>
      </c>
      <c r="D428" s="1003" t="s">
        <v>768</v>
      </c>
      <c r="E428" s="1004">
        <v>0</v>
      </c>
      <c r="F428" s="986">
        <f>E428-D428</f>
        <v>0</v>
      </c>
      <c r="G428" s="960" t="s">
        <v>758</v>
      </c>
    </row>
    <row r="429" spans="2:14" ht="15">
      <c r="B429" s="960" t="s">
        <v>767</v>
      </c>
      <c r="C429" s="960" t="s">
        <v>767</v>
      </c>
      <c r="D429" s="1003" t="s">
        <v>768</v>
      </c>
      <c r="E429" s="1004">
        <v>0</v>
      </c>
      <c r="F429" s="986">
        <f>E429-D429</f>
        <v>0</v>
      </c>
      <c r="G429" s="960" t="s">
        <v>758</v>
      </c>
    </row>
    <row r="430" spans="2:14" ht="15">
      <c r="B430" s="1005"/>
      <c r="C430" s="1006"/>
      <c r="D430" s="1006"/>
      <c r="E430" s="1006"/>
      <c r="F430" s="1006"/>
      <c r="G430" s="1006"/>
    </row>
    <row r="431" spans="2:14" ht="15">
      <c r="B431" s="973"/>
      <c r="C431" s="973"/>
      <c r="D431" s="973"/>
      <c r="E431" s="973"/>
      <c r="F431" s="973"/>
      <c r="G431" s="973"/>
    </row>
    <row r="432" spans="2:14">
      <c r="B432" s="1279" t="s">
        <v>769</v>
      </c>
      <c r="C432" s="1279"/>
      <c r="D432" s="1279"/>
      <c r="E432" s="1280"/>
      <c r="F432" s="1280"/>
      <c r="G432" s="1280"/>
    </row>
    <row r="433" spans="2:7">
      <c r="B433" s="1290"/>
      <c r="C433" s="1290"/>
      <c r="D433" s="1290"/>
      <c r="E433" s="1292"/>
      <c r="F433" s="1292"/>
      <c r="G433" s="1292"/>
    </row>
    <row r="434" spans="2:7" ht="47.25">
      <c r="B434" s="1000" t="s">
        <v>721</v>
      </c>
      <c r="C434" s="1001" t="s">
        <v>881</v>
      </c>
      <c r="D434" s="1001" t="s">
        <v>770</v>
      </c>
      <c r="E434" s="1001" t="s">
        <v>748</v>
      </c>
      <c r="F434" s="1002" t="s">
        <v>749</v>
      </c>
      <c r="G434" s="1002" t="s">
        <v>726</v>
      </c>
    </row>
    <row r="435" spans="2:7" ht="15">
      <c r="B435" s="960" t="s">
        <v>767</v>
      </c>
      <c r="C435" s="960" t="s">
        <v>767</v>
      </c>
      <c r="D435" s="1003" t="s">
        <v>768</v>
      </c>
      <c r="E435" s="1004">
        <v>0</v>
      </c>
      <c r="F435" s="986">
        <f>D435-E435</f>
        <v>0</v>
      </c>
      <c r="G435" s="960" t="s">
        <v>758</v>
      </c>
    </row>
    <row r="436" spans="2:7" ht="15">
      <c r="B436" s="960" t="s">
        <v>767</v>
      </c>
      <c r="C436" s="960" t="s">
        <v>767</v>
      </c>
      <c r="D436" s="1003" t="s">
        <v>768</v>
      </c>
      <c r="E436" s="1004">
        <v>0</v>
      </c>
      <c r="F436" s="986">
        <f>D436-E436</f>
        <v>0</v>
      </c>
      <c r="G436" s="960" t="s">
        <v>758</v>
      </c>
    </row>
    <row r="437" spans="2:7" ht="15">
      <c r="B437" s="960" t="s">
        <v>767</v>
      </c>
      <c r="C437" s="960" t="s">
        <v>767</v>
      </c>
      <c r="D437" s="1003" t="s">
        <v>768</v>
      </c>
      <c r="E437" s="1004">
        <v>0</v>
      </c>
      <c r="F437" s="986">
        <f>D437-E437</f>
        <v>0</v>
      </c>
      <c r="G437" s="960" t="s">
        <v>758</v>
      </c>
    </row>
    <row r="438" spans="2:7" ht="15">
      <c r="B438" s="960" t="s">
        <v>767</v>
      </c>
      <c r="C438" s="960" t="s">
        <v>767</v>
      </c>
      <c r="D438" s="1003" t="s">
        <v>768</v>
      </c>
      <c r="E438" s="1004">
        <v>0</v>
      </c>
      <c r="F438" s="986">
        <f>D438-E438</f>
        <v>0</v>
      </c>
      <c r="G438" s="960" t="s">
        <v>758</v>
      </c>
    </row>
    <row r="439" spans="2:7" ht="15">
      <c r="B439" s="973"/>
      <c r="C439" s="973"/>
      <c r="D439" s="973"/>
      <c r="E439" s="973"/>
      <c r="F439" s="973"/>
      <c r="G439" s="973"/>
    </row>
    <row r="440" spans="2:7">
      <c r="B440" s="1288" t="s">
        <v>771</v>
      </c>
      <c r="C440" s="1288"/>
      <c r="D440" s="1288"/>
      <c r="E440" s="1288"/>
      <c r="F440" s="1288"/>
      <c r="G440" s="1288"/>
    </row>
    <row r="441" spans="2:7">
      <c r="B441" s="1290"/>
      <c r="C441" s="1290"/>
      <c r="D441" s="1290"/>
      <c r="E441" s="1290"/>
      <c r="F441" s="1290"/>
      <c r="G441" s="1290"/>
    </row>
    <row r="442" spans="2:7" ht="63">
      <c r="B442" s="1007" t="s">
        <v>721</v>
      </c>
      <c r="C442" s="1001" t="s">
        <v>881</v>
      </c>
      <c r="D442" s="974" t="s">
        <v>772</v>
      </c>
      <c r="E442" s="980" t="s">
        <v>754</v>
      </c>
      <c r="F442" s="975" t="s">
        <v>749</v>
      </c>
      <c r="G442" s="1008" t="s">
        <v>726</v>
      </c>
    </row>
    <row r="443" spans="2:7" ht="15">
      <c r="B443" s="960" t="s">
        <v>767</v>
      </c>
      <c r="C443" s="960" t="s">
        <v>767</v>
      </c>
      <c r="D443" s="1003" t="s">
        <v>768</v>
      </c>
      <c r="E443" s="1004">
        <v>0</v>
      </c>
      <c r="F443" s="986">
        <f>D443-E443</f>
        <v>0</v>
      </c>
      <c r="G443" s="960" t="s">
        <v>758</v>
      </c>
    </row>
    <row r="444" spans="2:7" ht="15">
      <c r="B444" s="960" t="s">
        <v>767</v>
      </c>
      <c r="C444" s="960" t="s">
        <v>767</v>
      </c>
      <c r="D444" s="1003" t="s">
        <v>768</v>
      </c>
      <c r="E444" s="1004">
        <v>0</v>
      </c>
      <c r="F444" s="986">
        <f>D444-E444</f>
        <v>0</v>
      </c>
      <c r="G444" s="960" t="s">
        <v>758</v>
      </c>
    </row>
    <row r="445" spans="2:7" ht="15">
      <c r="B445" s="960" t="s">
        <v>767</v>
      </c>
      <c r="C445" s="960" t="s">
        <v>767</v>
      </c>
      <c r="D445" s="1003" t="s">
        <v>768</v>
      </c>
      <c r="E445" s="1004">
        <v>0</v>
      </c>
      <c r="F445" s="986">
        <f>D445-E445</f>
        <v>0</v>
      </c>
      <c r="G445" s="960" t="s">
        <v>758</v>
      </c>
    </row>
    <row r="446" spans="2:7" ht="15">
      <c r="B446" s="960" t="s">
        <v>767</v>
      </c>
      <c r="C446" s="960" t="s">
        <v>767</v>
      </c>
      <c r="D446" s="1003" t="s">
        <v>768</v>
      </c>
      <c r="E446" s="1004">
        <v>0</v>
      </c>
      <c r="F446" s="986">
        <f>D446-E446</f>
        <v>0</v>
      </c>
      <c r="G446" s="960" t="s">
        <v>758</v>
      </c>
    </row>
  </sheetData>
  <mergeCells count="56">
    <mergeCell ref="B319:G320"/>
    <mergeCell ref="B354:G355"/>
    <mergeCell ref="B389:G390"/>
    <mergeCell ref="B440:G441"/>
    <mergeCell ref="B424:G425"/>
    <mergeCell ref="B432:G433"/>
    <mergeCell ref="E391:G391"/>
    <mergeCell ref="B282:G283"/>
    <mergeCell ref="D47:G47"/>
    <mergeCell ref="B90:G91"/>
    <mergeCell ref="B127:G128"/>
    <mergeCell ref="B164:G164"/>
    <mergeCell ref="B166:G167"/>
    <mergeCell ref="B201:G201"/>
    <mergeCell ref="B203:G204"/>
    <mergeCell ref="B238:G238"/>
    <mergeCell ref="B240:G241"/>
    <mergeCell ref="B280:G280"/>
    <mergeCell ref="D48:G48"/>
    <mergeCell ref="D49:G49"/>
    <mergeCell ref="D50:G50"/>
    <mergeCell ref="D46:G46"/>
    <mergeCell ref="D35:G35"/>
    <mergeCell ref="D36:G36"/>
    <mergeCell ref="D37:G37"/>
    <mergeCell ref="D38:G38"/>
    <mergeCell ref="D39:G39"/>
    <mergeCell ref="D40:G40"/>
    <mergeCell ref="D41:G41"/>
    <mergeCell ref="D42:G42"/>
    <mergeCell ref="D43:G43"/>
    <mergeCell ref="D44:G44"/>
    <mergeCell ref="D45:G45"/>
    <mergeCell ref="D34:G34"/>
    <mergeCell ref="D23:G23"/>
    <mergeCell ref="D24:G24"/>
    <mergeCell ref="D25:G25"/>
    <mergeCell ref="D26:G26"/>
    <mergeCell ref="D27:G27"/>
    <mergeCell ref="D28:G28"/>
    <mergeCell ref="D29:G29"/>
    <mergeCell ref="D30:G30"/>
    <mergeCell ref="D31:G31"/>
    <mergeCell ref="D32:G32"/>
    <mergeCell ref="D33:G33"/>
    <mergeCell ref="D22:G22"/>
    <mergeCell ref="B8:G8"/>
    <mergeCell ref="B9:G9"/>
    <mergeCell ref="B10:G10"/>
    <mergeCell ref="B11:G11"/>
    <mergeCell ref="B12:G12"/>
    <mergeCell ref="B13:G13"/>
    <mergeCell ref="D18:G18"/>
    <mergeCell ref="D19:G19"/>
    <mergeCell ref="D20:G20"/>
    <mergeCell ref="D21:G21"/>
  </mergeCells>
  <pageMargins left="0.23622047244094491" right="0.23622047244094491" top="0.74803149606299213" bottom="0.74803149606299213" header="0.31496062992125984" footer="0.31496062992125984"/>
  <pageSetup paperSize="9" scale="34" fitToHeight="9" orientation="portrait" r:id="rId1"/>
  <rowBreaks count="3" manualBreakCount="3">
    <brk id="126" max="7" man="1"/>
    <brk id="239" max="7" man="1"/>
    <brk id="353" max="7" man="1"/>
  </rowBreaks>
  <customProperties>
    <customPr name="layoutContexts" r:id="rId2"/>
  </customProperties>
  <drawing r:id="rId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B1:S68"/>
  <sheetViews>
    <sheetView showGridLines="0" view="pageBreakPreview" zoomScale="73" zoomScaleNormal="91" zoomScaleSheetLayoutView="73" workbookViewId="0">
      <selection activeCell="E4" sqref="E4"/>
    </sheetView>
  </sheetViews>
  <sheetFormatPr defaultRowHeight="12.75"/>
  <cols>
    <col min="1" max="1" width="12" style="121" customWidth="1"/>
    <col min="2" max="2" width="17.28515625" style="121" customWidth="1"/>
    <col min="3" max="3" width="34.7109375" style="121" customWidth="1"/>
    <col min="4" max="15" width="20.7109375" style="121" customWidth="1"/>
    <col min="16" max="17" width="9.140625" style="121"/>
    <col min="18" max="18" width="15.140625" style="121" bestFit="1" customWidth="1"/>
    <col min="19" max="19" width="11.7109375" style="121" bestFit="1" customWidth="1"/>
    <col min="20" max="16384" width="9.140625" style="121"/>
  </cols>
  <sheetData>
    <row r="1" spans="2:15" ht="20.25">
      <c r="B1" s="119" t="str">
        <f>[92]Cover!C22</f>
        <v>United Energy</v>
      </c>
      <c r="C1" s="120"/>
    </row>
    <row r="2" spans="2:15" ht="20.25">
      <c r="B2" s="1111" t="s">
        <v>34</v>
      </c>
      <c r="C2" s="1111"/>
      <c r="D2" s="122"/>
      <c r="E2" s="122"/>
      <c r="F2" s="122"/>
      <c r="G2" s="123">
        <v>0.95547250312422483</v>
      </c>
      <c r="H2" s="123">
        <v>0</v>
      </c>
      <c r="I2" s="123">
        <v>5.5667202223208295E-4</v>
      </c>
      <c r="J2" s="123">
        <v>1.5100842587299424E-2</v>
      </c>
      <c r="K2" s="123">
        <v>2.6280933016196981E-2</v>
      </c>
      <c r="L2" s="123">
        <v>2.5890492500466942E-3</v>
      </c>
      <c r="M2" s="123">
        <v>0</v>
      </c>
    </row>
    <row r="3" spans="2:15" ht="20.25">
      <c r="B3" s="124" t="str">
        <f>Cover!C26</f>
        <v>CY 2013</v>
      </c>
    </row>
    <row r="4" spans="2:15" ht="20.25">
      <c r="B4" s="125"/>
      <c r="C4" s="126"/>
      <c r="D4" s="126"/>
      <c r="E4" s="126"/>
      <c r="F4" s="126"/>
      <c r="G4" s="126"/>
      <c r="H4" s="126"/>
      <c r="I4" s="127"/>
      <c r="J4" s="126"/>
      <c r="K4" s="126"/>
      <c r="L4" s="126"/>
    </row>
    <row r="5" spans="2:15" ht="31.5" customHeight="1">
      <c r="B5" s="128"/>
      <c r="C5" s="128"/>
      <c r="D5" s="128"/>
      <c r="E5" s="128"/>
      <c r="F5" s="128"/>
      <c r="G5" s="129"/>
      <c r="H5" s="129"/>
      <c r="I5" s="129"/>
      <c r="J5" s="129"/>
      <c r="K5" s="130"/>
      <c r="L5" s="130"/>
    </row>
    <row r="6" spans="2:15" ht="65.45" customHeight="1">
      <c r="B6" s="131" t="s">
        <v>57</v>
      </c>
      <c r="C6" s="132" t="s">
        <v>58</v>
      </c>
      <c r="D6" s="133" t="s">
        <v>100</v>
      </c>
      <c r="E6" s="134" t="s">
        <v>60</v>
      </c>
      <c r="F6" s="135" t="s">
        <v>101</v>
      </c>
      <c r="G6" s="136" t="s">
        <v>62</v>
      </c>
      <c r="H6" s="134" t="s">
        <v>63</v>
      </c>
      <c r="I6" s="1112" t="s">
        <v>102</v>
      </c>
      <c r="J6" s="1113"/>
      <c r="K6" s="1114" t="s">
        <v>65</v>
      </c>
      <c r="L6" s="1115"/>
      <c r="M6" s="137" t="s">
        <v>66</v>
      </c>
      <c r="N6" s="138" t="s">
        <v>67</v>
      </c>
      <c r="O6" s="136" t="s">
        <v>68</v>
      </c>
    </row>
    <row r="7" spans="2:15" ht="24" customHeight="1">
      <c r="B7" s="139"/>
      <c r="C7" s="140"/>
      <c r="D7" s="141"/>
      <c r="E7" s="142"/>
      <c r="F7" s="143"/>
      <c r="G7" s="144"/>
      <c r="H7" s="142"/>
      <c r="I7" s="137" t="s">
        <v>69</v>
      </c>
      <c r="J7" s="145" t="s">
        <v>103</v>
      </c>
      <c r="K7" s="146" t="s">
        <v>104</v>
      </c>
      <c r="L7" s="137" t="s">
        <v>105</v>
      </c>
      <c r="M7" s="147"/>
      <c r="N7" s="147"/>
      <c r="O7" s="144"/>
    </row>
    <row r="8" spans="2:15" ht="12.75" customHeight="1">
      <c r="B8" s="148"/>
      <c r="C8" s="149"/>
      <c r="D8" s="150"/>
      <c r="E8" s="150"/>
      <c r="F8" s="150"/>
      <c r="G8" s="150"/>
      <c r="H8" s="150"/>
      <c r="I8" s="150"/>
      <c r="J8" s="150"/>
      <c r="K8" s="150"/>
      <c r="L8" s="150"/>
      <c r="M8" s="150"/>
      <c r="N8" s="150"/>
      <c r="O8" s="150"/>
    </row>
    <row r="9" spans="2:15">
      <c r="B9" s="148"/>
      <c r="C9" s="151" t="s">
        <v>106</v>
      </c>
      <c r="D9" s="152" t="s">
        <v>73</v>
      </c>
      <c r="E9" s="152" t="s">
        <v>73</v>
      </c>
      <c r="F9" s="152" t="s">
        <v>73</v>
      </c>
      <c r="G9" s="152" t="s">
        <v>73</v>
      </c>
      <c r="H9" s="152" t="s">
        <v>73</v>
      </c>
      <c r="I9" s="152" t="s">
        <v>73</v>
      </c>
      <c r="J9" s="152" t="s">
        <v>73</v>
      </c>
      <c r="K9" s="152" t="s">
        <v>73</v>
      </c>
      <c r="L9" s="152" t="s">
        <v>73</v>
      </c>
      <c r="M9" s="152" t="s">
        <v>73</v>
      </c>
      <c r="N9" s="152" t="s">
        <v>73</v>
      </c>
      <c r="O9" s="152" t="s">
        <v>73</v>
      </c>
    </row>
    <row r="10" spans="2:15">
      <c r="B10" s="153">
        <v>11608</v>
      </c>
      <c r="C10" s="154" t="s">
        <v>107</v>
      </c>
      <c r="D10" s="852">
        <f>'[93]STAT BS'!$C$5</f>
        <v>204787</v>
      </c>
      <c r="E10" s="155"/>
      <c r="F10" s="156"/>
      <c r="G10" s="156"/>
      <c r="H10" s="156"/>
      <c r="I10" s="156"/>
      <c r="J10" s="156"/>
      <c r="K10" s="157"/>
      <c r="L10" s="157"/>
      <c r="M10" s="157"/>
      <c r="N10" s="158"/>
      <c r="O10" s="158">
        <v>11608</v>
      </c>
    </row>
    <row r="11" spans="2:15">
      <c r="B11" s="153">
        <v>64311</v>
      </c>
      <c r="C11" s="154" t="s">
        <v>108</v>
      </c>
      <c r="D11" s="852">
        <f>'[93]STAT BS'!$C$6</f>
        <v>19147</v>
      </c>
      <c r="E11" s="155"/>
      <c r="F11" s="156"/>
      <c r="G11" s="156"/>
      <c r="H11" s="156"/>
      <c r="I11" s="156"/>
      <c r="J11" s="156"/>
      <c r="K11" s="157"/>
      <c r="L11" s="157"/>
      <c r="M11" s="157"/>
      <c r="N11" s="158"/>
      <c r="O11" s="158">
        <v>59522.444000000003</v>
      </c>
    </row>
    <row r="12" spans="2:15">
      <c r="B12" s="153">
        <v>0</v>
      </c>
      <c r="C12" s="154" t="s">
        <v>109</v>
      </c>
      <c r="D12" s="852">
        <v>0</v>
      </c>
      <c r="E12" s="155"/>
      <c r="F12" s="156"/>
      <c r="G12" s="156"/>
      <c r="H12" s="156"/>
      <c r="I12" s="156"/>
      <c r="J12" s="156"/>
      <c r="K12" s="157"/>
      <c r="L12" s="157"/>
      <c r="M12" s="157"/>
      <c r="N12" s="158"/>
      <c r="O12" s="158">
        <v>0</v>
      </c>
    </row>
    <row r="13" spans="2:15">
      <c r="B13" s="153">
        <v>402</v>
      </c>
      <c r="C13" s="159" t="s">
        <v>110</v>
      </c>
      <c r="D13" s="852">
        <f>'[93]STAT BS'!$C$8</f>
        <v>5436</v>
      </c>
      <c r="E13" s="155"/>
      <c r="F13" s="156"/>
      <c r="G13" s="156"/>
      <c r="H13" s="156"/>
      <c r="I13" s="156"/>
      <c r="J13" s="156"/>
      <c r="K13" s="157"/>
      <c r="L13" s="157"/>
      <c r="M13" s="157"/>
      <c r="N13" s="158"/>
      <c r="O13" s="158">
        <v>0</v>
      </c>
    </row>
    <row r="14" spans="2:15">
      <c r="B14" s="153">
        <v>0</v>
      </c>
      <c r="C14" s="154" t="s">
        <v>111</v>
      </c>
      <c r="D14" s="852">
        <v>0</v>
      </c>
      <c r="E14" s="155"/>
      <c r="F14" s="156"/>
      <c r="G14" s="156"/>
      <c r="H14" s="156"/>
      <c r="I14" s="156"/>
      <c r="J14" s="156"/>
      <c r="K14" s="157"/>
      <c r="L14" s="157"/>
      <c r="M14" s="157"/>
      <c r="N14" s="158"/>
      <c r="O14" s="158">
        <v>0</v>
      </c>
    </row>
    <row r="15" spans="2:15">
      <c r="B15" s="153">
        <v>14221</v>
      </c>
      <c r="C15" s="154" t="s">
        <v>112</v>
      </c>
      <c r="D15" s="856">
        <f>ROUND(VLOOKUP(14000,[93]TBCY!$C:$M,11,FALSE)/1000,1)</f>
        <v>13070.2</v>
      </c>
      <c r="E15" s="155"/>
      <c r="F15" s="156"/>
      <c r="G15" s="156"/>
      <c r="H15" s="156"/>
      <c r="I15" s="156"/>
      <c r="J15" s="156"/>
      <c r="K15" s="157"/>
      <c r="L15" s="157"/>
      <c r="M15" s="157"/>
      <c r="N15" s="158"/>
      <c r="O15" s="158">
        <v>14221</v>
      </c>
    </row>
    <row r="16" spans="2:15">
      <c r="B16" s="153">
        <v>45167</v>
      </c>
      <c r="C16" s="159" t="s">
        <v>113</v>
      </c>
      <c r="D16" s="856">
        <f>'[93]STAT BS'!$C$9-D15</f>
        <v>48011.8</v>
      </c>
      <c r="E16" s="856"/>
      <c r="F16" s="156"/>
      <c r="G16" s="156"/>
      <c r="H16" s="156"/>
      <c r="I16" s="156"/>
      <c r="J16" s="156"/>
      <c r="K16" s="157"/>
      <c r="L16" s="157"/>
      <c r="M16" s="157"/>
      <c r="N16" s="158"/>
      <c r="O16" s="158">
        <v>36967.362000000001</v>
      </c>
    </row>
    <row r="17" spans="2:15">
      <c r="B17" s="153">
        <v>5482</v>
      </c>
      <c r="C17" s="159" t="s">
        <v>114</v>
      </c>
      <c r="D17" s="852">
        <f>'[93]STAT BS'!$C$7</f>
        <v>5833</v>
      </c>
      <c r="E17" s="155"/>
      <c r="F17" s="156"/>
      <c r="G17" s="156"/>
      <c r="H17" s="156"/>
      <c r="I17" s="156"/>
      <c r="J17" s="156"/>
      <c r="K17" s="157"/>
      <c r="L17" s="157"/>
      <c r="M17" s="157"/>
      <c r="N17" s="158"/>
      <c r="O17" s="158">
        <v>5482</v>
      </c>
    </row>
    <row r="18" spans="2:15">
      <c r="B18" s="153">
        <v>0</v>
      </c>
      <c r="C18" s="154" t="s">
        <v>115</v>
      </c>
      <c r="D18" s="852">
        <v>0</v>
      </c>
      <c r="E18" s="155"/>
      <c r="F18" s="156"/>
      <c r="G18" s="156"/>
      <c r="H18" s="156"/>
      <c r="I18" s="156"/>
      <c r="J18" s="156"/>
      <c r="K18" s="157"/>
      <c r="L18" s="157"/>
      <c r="M18" s="157"/>
      <c r="N18" s="158"/>
      <c r="O18" s="158">
        <v>0</v>
      </c>
    </row>
    <row r="19" spans="2:15">
      <c r="B19" s="160">
        <v>141191</v>
      </c>
      <c r="C19" s="161" t="s">
        <v>116</v>
      </c>
      <c r="D19" s="162">
        <f t="shared" ref="D19:O19" si="0">SUM(D10:D18)</f>
        <v>296285</v>
      </c>
      <c r="E19" s="162">
        <f t="shared" si="0"/>
        <v>0</v>
      </c>
      <c r="F19" s="162">
        <f t="shared" si="0"/>
        <v>0</v>
      </c>
      <c r="G19" s="162">
        <f t="shared" si="0"/>
        <v>0</v>
      </c>
      <c r="H19" s="162">
        <f t="shared" si="0"/>
        <v>0</v>
      </c>
      <c r="I19" s="162">
        <f t="shared" si="0"/>
        <v>0</v>
      </c>
      <c r="J19" s="162">
        <f t="shared" si="0"/>
        <v>0</v>
      </c>
      <c r="K19" s="163">
        <f t="shared" si="0"/>
        <v>0</v>
      </c>
      <c r="L19" s="163">
        <f t="shared" si="0"/>
        <v>0</v>
      </c>
      <c r="M19" s="163">
        <f t="shared" si="0"/>
        <v>0</v>
      </c>
      <c r="N19" s="163">
        <f t="shared" si="0"/>
        <v>0</v>
      </c>
      <c r="O19" s="163">
        <f t="shared" si="0"/>
        <v>127800.80600000001</v>
      </c>
    </row>
    <row r="20" spans="2:15">
      <c r="B20" s="160"/>
      <c r="C20" s="160"/>
      <c r="D20" s="164"/>
      <c r="E20" s="164"/>
      <c r="F20" s="164"/>
      <c r="G20" s="164"/>
      <c r="H20" s="164"/>
      <c r="I20" s="164"/>
      <c r="J20" s="164"/>
      <c r="K20" s="165"/>
      <c r="L20" s="165"/>
      <c r="M20" s="165"/>
      <c r="N20" s="165"/>
      <c r="O20" s="165"/>
    </row>
    <row r="21" spans="2:15">
      <c r="B21" s="166"/>
      <c r="C21" s="167" t="s">
        <v>117</v>
      </c>
      <c r="D21" s="168"/>
      <c r="E21" s="164"/>
      <c r="F21" s="168"/>
      <c r="G21" s="170"/>
      <c r="H21" s="171"/>
      <c r="I21" s="171"/>
      <c r="J21" s="171"/>
      <c r="K21" s="172"/>
      <c r="L21" s="172"/>
      <c r="M21" s="173"/>
      <c r="N21" s="173"/>
      <c r="O21" s="173"/>
    </row>
    <row r="22" spans="2:15">
      <c r="B22" s="153">
        <v>1273375</v>
      </c>
      <c r="C22" s="154" t="s">
        <v>118</v>
      </c>
      <c r="D22" s="853">
        <f>'[93]STAT BS'!$C$13</f>
        <v>1320256</v>
      </c>
      <c r="E22" s="155"/>
      <c r="F22" s="155"/>
      <c r="G22" s="155"/>
      <c r="H22" s="156"/>
      <c r="I22" s="156"/>
      <c r="J22" s="156"/>
      <c r="K22" s="157"/>
      <c r="L22" s="157"/>
      <c r="M22" s="157"/>
      <c r="N22" s="157"/>
      <c r="O22" s="158">
        <v>0</v>
      </c>
    </row>
    <row r="23" spans="2:15">
      <c r="B23" s="153">
        <v>0</v>
      </c>
      <c r="C23" s="154" t="s">
        <v>119</v>
      </c>
      <c r="D23" s="853">
        <v>0</v>
      </c>
      <c r="E23" s="155"/>
      <c r="F23" s="155"/>
      <c r="G23" s="155"/>
      <c r="H23" s="156"/>
      <c r="I23" s="156"/>
      <c r="J23" s="156"/>
      <c r="K23" s="157"/>
      <c r="L23" s="157"/>
      <c r="M23" s="157"/>
      <c r="N23" s="157"/>
      <c r="O23" s="158">
        <v>0</v>
      </c>
    </row>
    <row r="24" spans="2:15">
      <c r="B24" s="153">
        <v>2466</v>
      </c>
      <c r="C24" s="154" t="s">
        <v>110</v>
      </c>
      <c r="D24" s="853">
        <f>'[93]STAT BS'!$C$14</f>
        <v>38535</v>
      </c>
      <c r="E24" s="155"/>
      <c r="F24" s="155"/>
      <c r="G24" s="155"/>
      <c r="H24" s="156"/>
      <c r="I24" s="156"/>
      <c r="J24" s="156"/>
      <c r="K24" s="157"/>
      <c r="L24" s="157"/>
      <c r="M24" s="157"/>
      <c r="N24" s="157"/>
      <c r="O24" s="158">
        <v>0</v>
      </c>
    </row>
    <row r="25" spans="2:15">
      <c r="B25" s="153">
        <v>67051</v>
      </c>
      <c r="C25" s="154" t="s">
        <v>120</v>
      </c>
      <c r="D25" s="853">
        <f>'[93]STAT BS'!$C$16</f>
        <v>45154</v>
      </c>
      <c r="E25" s="155"/>
      <c r="F25" s="155"/>
      <c r="G25" s="155"/>
      <c r="H25" s="156"/>
      <c r="I25" s="156"/>
      <c r="J25" s="156"/>
      <c r="K25" s="157"/>
      <c r="L25" s="157"/>
      <c r="M25" s="157"/>
      <c r="N25" s="157"/>
      <c r="O25" s="158">
        <v>0</v>
      </c>
    </row>
    <row r="26" spans="2:15">
      <c r="B26" s="153">
        <v>357200</v>
      </c>
      <c r="C26" s="159" t="s">
        <v>780</v>
      </c>
      <c r="D26" s="856">
        <v>357200</v>
      </c>
      <c r="E26" s="155"/>
      <c r="F26" s="155"/>
      <c r="G26" s="155"/>
      <c r="H26" s="156"/>
      <c r="I26" s="156"/>
      <c r="J26" s="156"/>
      <c r="K26" s="157"/>
      <c r="L26" s="157"/>
      <c r="M26" s="157"/>
      <c r="N26" s="157"/>
      <c r="O26" s="158">
        <v>357199.99956000003</v>
      </c>
    </row>
    <row r="27" spans="2:15">
      <c r="B27" s="153">
        <v>1878831</v>
      </c>
      <c r="C27" s="159" t="s">
        <v>121</v>
      </c>
      <c r="D27" s="856">
        <f>'[93]STAT BS'!$C$15+'[93]STAT BS'!$C$17-D26</f>
        <v>2004661</v>
      </c>
      <c r="E27" s="155"/>
      <c r="F27" s="155"/>
      <c r="G27" s="156"/>
      <c r="H27" s="156"/>
      <c r="I27" s="156"/>
      <c r="J27" s="156"/>
      <c r="K27" s="156"/>
      <c r="L27" s="156"/>
      <c r="M27" s="156"/>
      <c r="N27" s="156"/>
      <c r="O27" s="158">
        <v>1619496.5408646828</v>
      </c>
    </row>
    <row r="28" spans="2:15">
      <c r="B28" s="153">
        <v>0</v>
      </c>
      <c r="C28" s="154" t="s">
        <v>115</v>
      </c>
      <c r="D28" s="853">
        <v>0</v>
      </c>
      <c r="E28" s="155"/>
      <c r="F28" s="155"/>
      <c r="G28" s="174"/>
      <c r="H28" s="156"/>
      <c r="I28" s="156"/>
      <c r="J28" s="156"/>
      <c r="K28" s="157"/>
      <c r="L28" s="157"/>
      <c r="M28" s="157"/>
      <c r="N28" s="157"/>
      <c r="O28" s="158">
        <v>0</v>
      </c>
    </row>
    <row r="29" spans="2:15">
      <c r="B29" s="160">
        <v>3578923</v>
      </c>
      <c r="C29" s="161" t="s">
        <v>122</v>
      </c>
      <c r="D29" s="162">
        <f t="shared" ref="D29:O29" si="1">SUM(D22:D28)</f>
        <v>3765806</v>
      </c>
      <c r="E29" s="162">
        <f t="shared" si="1"/>
        <v>0</v>
      </c>
      <c r="F29" s="162">
        <f t="shared" si="1"/>
        <v>0</v>
      </c>
      <c r="G29" s="162">
        <f t="shared" si="1"/>
        <v>0</v>
      </c>
      <c r="H29" s="162">
        <f t="shared" si="1"/>
        <v>0</v>
      </c>
      <c r="I29" s="162">
        <f t="shared" si="1"/>
        <v>0</v>
      </c>
      <c r="J29" s="162">
        <f t="shared" si="1"/>
        <v>0</v>
      </c>
      <c r="K29" s="163">
        <f t="shared" si="1"/>
        <v>0</v>
      </c>
      <c r="L29" s="163">
        <f t="shared" si="1"/>
        <v>0</v>
      </c>
      <c r="M29" s="163">
        <f t="shared" si="1"/>
        <v>0</v>
      </c>
      <c r="N29" s="163">
        <f t="shared" si="1"/>
        <v>0</v>
      </c>
      <c r="O29" s="163">
        <f t="shared" si="1"/>
        <v>1976696.5404246827</v>
      </c>
    </row>
    <row r="30" spans="2:15">
      <c r="B30" s="166"/>
      <c r="C30" s="175"/>
      <c r="D30" s="168"/>
      <c r="E30" s="169"/>
      <c r="F30" s="168"/>
      <c r="G30" s="170"/>
      <c r="H30" s="171"/>
      <c r="I30" s="171"/>
      <c r="J30" s="171"/>
      <c r="K30" s="172"/>
      <c r="L30" s="172"/>
      <c r="M30" s="173"/>
      <c r="N30" s="173"/>
      <c r="O30" s="173"/>
    </row>
    <row r="31" spans="2:15">
      <c r="B31" s="160">
        <v>3720114</v>
      </c>
      <c r="C31" s="161" t="s">
        <v>123</v>
      </c>
      <c r="D31" s="176">
        <f t="shared" ref="D31:O31" si="2">D19+D29</f>
        <v>4062091</v>
      </c>
      <c r="E31" s="176">
        <f t="shared" si="2"/>
        <v>0</v>
      </c>
      <c r="F31" s="176">
        <f t="shared" si="2"/>
        <v>0</v>
      </c>
      <c r="G31" s="176">
        <f t="shared" si="2"/>
        <v>0</v>
      </c>
      <c r="H31" s="176">
        <f t="shared" si="2"/>
        <v>0</v>
      </c>
      <c r="I31" s="176">
        <f t="shared" si="2"/>
        <v>0</v>
      </c>
      <c r="J31" s="176">
        <f t="shared" si="2"/>
        <v>0</v>
      </c>
      <c r="K31" s="177">
        <f t="shared" si="2"/>
        <v>0</v>
      </c>
      <c r="L31" s="177">
        <f t="shared" si="2"/>
        <v>0</v>
      </c>
      <c r="M31" s="177">
        <f t="shared" si="2"/>
        <v>0</v>
      </c>
      <c r="N31" s="177">
        <f t="shared" si="2"/>
        <v>0</v>
      </c>
      <c r="O31" s="177">
        <f t="shared" si="2"/>
        <v>2104497.3464246825</v>
      </c>
    </row>
    <row r="32" spans="2:15">
      <c r="B32" s="160"/>
      <c r="C32" s="160"/>
      <c r="D32" s="164"/>
      <c r="E32" s="164"/>
      <c r="F32" s="164"/>
      <c r="G32" s="164"/>
      <c r="H32" s="164"/>
      <c r="I32" s="164"/>
      <c r="J32" s="164"/>
      <c r="K32" s="165"/>
      <c r="L32" s="165"/>
      <c r="M32" s="165"/>
      <c r="N32" s="165"/>
      <c r="O32" s="165"/>
    </row>
    <row r="33" spans="2:19">
      <c r="B33" s="166"/>
      <c r="C33" s="167" t="s">
        <v>124</v>
      </c>
      <c r="D33" s="168"/>
      <c r="E33" s="169"/>
      <c r="F33" s="168"/>
      <c r="G33" s="170"/>
      <c r="H33" s="171"/>
      <c r="I33" s="171"/>
      <c r="J33" s="171"/>
      <c r="K33" s="172"/>
      <c r="L33" s="172"/>
      <c r="M33" s="173"/>
      <c r="N33" s="173"/>
      <c r="O33" s="173"/>
    </row>
    <row r="34" spans="2:19">
      <c r="B34" s="153">
        <v>112395.1</v>
      </c>
      <c r="C34" s="154" t="s">
        <v>125</v>
      </c>
      <c r="D34" s="856">
        <f>'[93]STAT BS'!$C$24-D36</f>
        <v>114086.7</v>
      </c>
      <c r="E34" s="155"/>
      <c r="F34" s="155"/>
      <c r="G34" s="856"/>
      <c r="H34" s="156"/>
      <c r="I34" s="156"/>
      <c r="J34" s="156"/>
      <c r="K34" s="157"/>
      <c r="L34" s="157"/>
      <c r="M34" s="157"/>
      <c r="N34" s="158"/>
      <c r="O34" s="158">
        <v>75780.791000000012</v>
      </c>
      <c r="S34" s="859"/>
    </row>
    <row r="35" spans="2:19">
      <c r="B35" s="153">
        <v>12000</v>
      </c>
      <c r="C35" s="154" t="s">
        <v>126</v>
      </c>
      <c r="D35" s="854">
        <f>'[93]STAT BS'!$C$25</f>
        <v>672782</v>
      </c>
      <c r="E35" s="155"/>
      <c r="F35" s="155"/>
      <c r="G35" s="156"/>
      <c r="H35" s="156"/>
      <c r="I35" s="156"/>
      <c r="J35" s="156"/>
      <c r="K35" s="157"/>
      <c r="L35" s="157"/>
      <c r="M35" s="157"/>
      <c r="N35" s="158"/>
      <c r="O35" s="158">
        <v>0</v>
      </c>
    </row>
    <row r="36" spans="2:19">
      <c r="B36" s="153">
        <v>7866.9</v>
      </c>
      <c r="C36" s="154" t="s">
        <v>127</v>
      </c>
      <c r="D36" s="856">
        <f>ROUND(-(VLOOKUP(33000,[93]TBCY!$C:$M,11,FALSE)+VLOOKUP(30230,[93]TBCY!$C:$M,11,FALSE)+VLOOKUP(30240,[93]TBCY!$C:$M,11,FALSE))/1000,1)</f>
        <v>6135.3</v>
      </c>
      <c r="E36" s="155"/>
      <c r="F36" s="155"/>
      <c r="G36" s="156"/>
      <c r="H36" s="156"/>
      <c r="I36" s="156"/>
      <c r="J36" s="156"/>
      <c r="K36" s="157"/>
      <c r="L36" s="157"/>
      <c r="M36" s="157"/>
      <c r="N36" s="158"/>
      <c r="O36" s="158">
        <v>7866.9</v>
      </c>
    </row>
    <row r="37" spans="2:19">
      <c r="B37" s="153">
        <v>0</v>
      </c>
      <c r="C37" s="154" t="s">
        <v>128</v>
      </c>
      <c r="D37" s="854">
        <v>0</v>
      </c>
      <c r="E37" s="155"/>
      <c r="F37" s="155"/>
      <c r="G37" s="156"/>
      <c r="H37" s="156"/>
      <c r="I37" s="156"/>
      <c r="J37" s="156"/>
      <c r="K37" s="157"/>
      <c r="L37" s="157"/>
      <c r="M37" s="157"/>
      <c r="N37" s="158"/>
      <c r="O37" s="158">
        <v>0</v>
      </c>
    </row>
    <row r="38" spans="2:19">
      <c r="B38" s="153">
        <v>0</v>
      </c>
      <c r="C38" s="154" t="s">
        <v>129</v>
      </c>
      <c r="D38" s="854">
        <v>0</v>
      </c>
      <c r="E38" s="155"/>
      <c r="F38" s="155"/>
      <c r="G38" s="156"/>
      <c r="H38" s="156"/>
      <c r="I38" s="156"/>
      <c r="J38" s="156"/>
      <c r="K38" s="157"/>
      <c r="L38" s="157"/>
      <c r="M38" s="157"/>
      <c r="N38" s="158"/>
      <c r="O38" s="158">
        <v>0</v>
      </c>
    </row>
    <row r="39" spans="2:19">
      <c r="B39" s="153">
        <v>11788</v>
      </c>
      <c r="C39" s="154" t="s">
        <v>130</v>
      </c>
      <c r="D39" s="854">
        <f>'[93]STAT BS'!$C$27</f>
        <v>4795</v>
      </c>
      <c r="E39" s="155"/>
      <c r="F39" s="155"/>
      <c r="G39" s="156"/>
      <c r="H39" s="156"/>
      <c r="I39" s="156"/>
      <c r="J39" s="156"/>
      <c r="K39" s="157"/>
      <c r="L39" s="157"/>
      <c r="M39" s="157"/>
      <c r="N39" s="158"/>
      <c r="O39" s="158">
        <v>11788</v>
      </c>
    </row>
    <row r="40" spans="2:19">
      <c r="B40" s="153">
        <v>31688</v>
      </c>
      <c r="C40" s="154" t="s">
        <v>115</v>
      </c>
      <c r="D40" s="856">
        <f>'[93]STAT BS'!$C$26</f>
        <v>28314</v>
      </c>
      <c r="E40" s="155"/>
      <c r="F40" s="155"/>
      <c r="G40" s="156"/>
      <c r="H40" s="156"/>
      <c r="I40" s="156"/>
      <c r="J40" s="156"/>
      <c r="K40" s="157"/>
      <c r="L40" s="157"/>
      <c r="M40" s="157"/>
      <c r="N40" s="158"/>
      <c r="O40" s="158">
        <v>0</v>
      </c>
    </row>
    <row r="41" spans="2:19">
      <c r="B41" s="178">
        <v>175738</v>
      </c>
      <c r="C41" s="161" t="s">
        <v>131</v>
      </c>
      <c r="D41" s="850">
        <f>SUM(D34:D40)</f>
        <v>826113</v>
      </c>
      <c r="E41" s="850">
        <f>SUM(E34:E40)</f>
        <v>0</v>
      </c>
      <c r="F41" s="850">
        <f>SUM(F34:F40)</f>
        <v>0</v>
      </c>
      <c r="G41" s="850">
        <f t="shared" ref="G41:N41" si="3">SUM(G34:G40)</f>
        <v>0</v>
      </c>
      <c r="H41" s="850">
        <f t="shared" si="3"/>
        <v>0</v>
      </c>
      <c r="I41" s="850">
        <f t="shared" si="3"/>
        <v>0</v>
      </c>
      <c r="J41" s="850">
        <f t="shared" si="3"/>
        <v>0</v>
      </c>
      <c r="K41" s="850">
        <f t="shared" si="3"/>
        <v>0</v>
      </c>
      <c r="L41" s="850">
        <f t="shared" si="3"/>
        <v>0</v>
      </c>
      <c r="M41" s="850">
        <f t="shared" si="3"/>
        <v>0</v>
      </c>
      <c r="N41" s="850">
        <f t="shared" si="3"/>
        <v>0</v>
      </c>
      <c r="O41" s="850">
        <f>SUM(O34:O40)</f>
        <v>95435.691000000006</v>
      </c>
    </row>
    <row r="42" spans="2:19">
      <c r="B42" s="181"/>
      <c r="C42" s="167" t="s">
        <v>132</v>
      </c>
      <c r="D42" s="168"/>
      <c r="E42" s="168"/>
      <c r="F42" s="168"/>
      <c r="G42" s="168"/>
      <c r="H42" s="168"/>
      <c r="I42" s="168"/>
      <c r="J42" s="168"/>
      <c r="K42" s="172"/>
      <c r="L42" s="172"/>
      <c r="M42" s="172"/>
      <c r="N42" s="172"/>
      <c r="O42" s="173"/>
    </row>
    <row r="43" spans="2:19">
      <c r="B43" s="182">
        <v>1878</v>
      </c>
      <c r="C43" s="154" t="s">
        <v>130</v>
      </c>
      <c r="D43" s="856">
        <f>'[93]STAT BS'!$C$34</f>
        <v>2878</v>
      </c>
      <c r="E43" s="155"/>
      <c r="F43" s="155"/>
      <c r="G43" s="155"/>
      <c r="H43" s="156"/>
      <c r="I43" s="156"/>
      <c r="J43" s="156"/>
      <c r="K43" s="157"/>
      <c r="L43" s="157"/>
      <c r="M43" s="157"/>
      <c r="N43" s="158"/>
      <c r="O43" s="158">
        <v>1878</v>
      </c>
    </row>
    <row r="44" spans="2:19">
      <c r="B44" s="182">
        <v>1939630</v>
      </c>
      <c r="C44" s="154" t="s">
        <v>126</v>
      </c>
      <c r="D44" s="856">
        <f>'[93]STAT BS'!$C$31</f>
        <v>1691627</v>
      </c>
      <c r="E44" s="155"/>
      <c r="F44" s="155"/>
      <c r="G44" s="155"/>
      <c r="H44" s="156"/>
      <c r="I44" s="156"/>
      <c r="J44" s="156"/>
      <c r="K44" s="157"/>
      <c r="L44" s="157"/>
      <c r="M44" s="157"/>
      <c r="N44" s="158"/>
      <c r="O44" s="158">
        <v>0</v>
      </c>
    </row>
    <row r="45" spans="2:19">
      <c r="B45" s="182">
        <v>0</v>
      </c>
      <c r="C45" s="154" t="s">
        <v>133</v>
      </c>
      <c r="D45" s="856">
        <v>0</v>
      </c>
      <c r="E45" s="155"/>
      <c r="F45" s="155"/>
      <c r="G45" s="155"/>
      <c r="H45" s="156"/>
      <c r="I45" s="156"/>
      <c r="J45" s="156"/>
      <c r="K45" s="157"/>
      <c r="L45" s="157"/>
      <c r="M45" s="157"/>
      <c r="N45" s="158"/>
      <c r="O45" s="158">
        <v>0</v>
      </c>
    </row>
    <row r="46" spans="2:19">
      <c r="B46" s="182">
        <v>100778</v>
      </c>
      <c r="C46" s="154" t="s">
        <v>134</v>
      </c>
      <c r="D46" s="856">
        <f>'[93]STAT BS'!$C$33</f>
        <v>94551</v>
      </c>
      <c r="E46" s="155"/>
      <c r="F46" s="155"/>
      <c r="G46" s="155"/>
      <c r="H46" s="156"/>
      <c r="I46" s="156"/>
      <c r="J46" s="156"/>
      <c r="K46" s="157"/>
      <c r="L46" s="157"/>
      <c r="M46" s="157"/>
      <c r="N46" s="158"/>
      <c r="O46" s="158">
        <v>0</v>
      </c>
    </row>
    <row r="47" spans="2:19">
      <c r="B47" s="182">
        <v>324105</v>
      </c>
      <c r="C47" s="154" t="s">
        <v>115</v>
      </c>
      <c r="D47" s="856">
        <f>'[93]STAT BS'!$C$32+'[93]STAT BS'!$C$35</f>
        <v>248195</v>
      </c>
      <c r="E47" s="155"/>
      <c r="F47" s="155"/>
      <c r="G47" s="155"/>
      <c r="H47" s="156"/>
      <c r="I47" s="156"/>
      <c r="J47" s="156"/>
      <c r="K47" s="157"/>
      <c r="L47" s="157"/>
      <c r="M47" s="157"/>
      <c r="N47" s="158"/>
      <c r="O47" s="158">
        <v>0</v>
      </c>
    </row>
    <row r="48" spans="2:19">
      <c r="B48" s="183">
        <v>2366391</v>
      </c>
      <c r="C48" s="161" t="s">
        <v>135</v>
      </c>
      <c r="D48" s="850">
        <f>SUM(D43:D47)</f>
        <v>2037251</v>
      </c>
      <c r="E48" s="180">
        <f t="shared" ref="E48:O48" si="4">SUM(E43:E47)</f>
        <v>0</v>
      </c>
      <c r="F48" s="180">
        <f t="shared" si="4"/>
        <v>0</v>
      </c>
      <c r="G48" s="180">
        <f t="shared" si="4"/>
        <v>0</v>
      </c>
      <c r="H48" s="180">
        <f t="shared" si="4"/>
        <v>0</v>
      </c>
      <c r="I48" s="180">
        <f t="shared" si="4"/>
        <v>0</v>
      </c>
      <c r="J48" s="180">
        <f t="shared" si="4"/>
        <v>0</v>
      </c>
      <c r="K48" s="184">
        <f t="shared" si="4"/>
        <v>0</v>
      </c>
      <c r="L48" s="184">
        <f t="shared" si="4"/>
        <v>0</v>
      </c>
      <c r="M48" s="184">
        <f t="shared" si="4"/>
        <v>0</v>
      </c>
      <c r="N48" s="184">
        <f t="shared" si="4"/>
        <v>0</v>
      </c>
      <c r="O48" s="184">
        <f t="shared" si="4"/>
        <v>1878</v>
      </c>
    </row>
    <row r="49" spans="2:15">
      <c r="B49" s="181"/>
      <c r="C49" s="185"/>
      <c r="D49" s="186"/>
      <c r="E49" s="169"/>
      <c r="F49" s="168"/>
      <c r="G49" s="170"/>
      <c r="H49" s="171"/>
      <c r="I49" s="171"/>
      <c r="J49" s="171"/>
      <c r="K49" s="172"/>
      <c r="L49" s="172"/>
      <c r="M49" s="173"/>
      <c r="N49" s="173"/>
      <c r="O49" s="173"/>
    </row>
    <row r="50" spans="2:15">
      <c r="B50" s="183"/>
      <c r="C50" s="161" t="s">
        <v>136</v>
      </c>
      <c r="D50" s="179">
        <f>D48+D41</f>
        <v>2863364</v>
      </c>
      <c r="E50" s="187">
        <f t="shared" ref="E50:O50" si="5">E48+E41</f>
        <v>0</v>
      </c>
      <c r="F50" s="187">
        <f t="shared" si="5"/>
        <v>0</v>
      </c>
      <c r="G50" s="187">
        <f>G48+G41</f>
        <v>0</v>
      </c>
      <c r="H50" s="187">
        <f t="shared" si="5"/>
        <v>0</v>
      </c>
      <c r="I50" s="187">
        <f t="shared" si="5"/>
        <v>0</v>
      </c>
      <c r="J50" s="187">
        <f t="shared" si="5"/>
        <v>0</v>
      </c>
      <c r="K50" s="188">
        <f t="shared" si="5"/>
        <v>0</v>
      </c>
      <c r="L50" s="188">
        <f t="shared" si="5"/>
        <v>0</v>
      </c>
      <c r="M50" s="188">
        <f t="shared" si="5"/>
        <v>0</v>
      </c>
      <c r="N50" s="188">
        <f t="shared" si="5"/>
        <v>0</v>
      </c>
      <c r="O50" s="188">
        <f t="shared" si="5"/>
        <v>97313.691000000006</v>
      </c>
    </row>
    <row r="51" spans="2:15">
      <c r="B51" s="181"/>
      <c r="C51" s="189"/>
      <c r="D51" s="186"/>
      <c r="E51" s="169"/>
      <c r="F51" s="168"/>
      <c r="G51" s="170"/>
      <c r="H51" s="171"/>
      <c r="I51" s="171"/>
      <c r="J51" s="171"/>
      <c r="K51" s="172"/>
      <c r="L51" s="172"/>
      <c r="M51" s="173"/>
      <c r="N51" s="173"/>
      <c r="O51" s="173"/>
    </row>
    <row r="52" spans="2:15">
      <c r="B52" s="183"/>
      <c r="C52" s="190" t="s">
        <v>137</v>
      </c>
      <c r="D52" s="187">
        <f>D31-D50</f>
        <v>1198727</v>
      </c>
      <c r="E52" s="187">
        <f t="shared" ref="E52:O52" si="6">E31-E50</f>
        <v>0</v>
      </c>
      <c r="F52" s="187">
        <f t="shared" si="6"/>
        <v>0</v>
      </c>
      <c r="G52" s="187">
        <f>G31-G50</f>
        <v>0</v>
      </c>
      <c r="H52" s="187">
        <f>H31-H50</f>
        <v>0</v>
      </c>
      <c r="I52" s="187">
        <f t="shared" si="6"/>
        <v>0</v>
      </c>
      <c r="J52" s="187">
        <f t="shared" si="6"/>
        <v>0</v>
      </c>
      <c r="K52" s="188">
        <f t="shared" si="6"/>
        <v>0</v>
      </c>
      <c r="L52" s="188">
        <f t="shared" si="6"/>
        <v>0</v>
      </c>
      <c r="M52" s="188">
        <f t="shared" si="6"/>
        <v>0</v>
      </c>
      <c r="N52" s="188">
        <f t="shared" si="6"/>
        <v>0</v>
      </c>
      <c r="O52" s="188">
        <f t="shared" si="6"/>
        <v>2007183.6554246824</v>
      </c>
    </row>
    <row r="53" spans="2:15">
      <c r="B53" s="183"/>
      <c r="C53" s="183"/>
      <c r="D53" s="191"/>
      <c r="E53" s="191"/>
      <c r="F53" s="191"/>
      <c r="G53" s="191"/>
      <c r="H53" s="191"/>
      <c r="I53" s="191"/>
      <c r="J53" s="191"/>
      <c r="K53" s="192"/>
      <c r="L53" s="192"/>
      <c r="M53" s="192"/>
      <c r="N53" s="192"/>
      <c r="O53" s="192"/>
    </row>
    <row r="54" spans="2:15">
      <c r="B54" s="181"/>
      <c r="C54" s="167" t="s">
        <v>138</v>
      </c>
      <c r="D54" s="168"/>
      <c r="E54" s="169"/>
      <c r="F54" s="168"/>
      <c r="G54" s="193"/>
      <c r="H54" s="171"/>
      <c r="I54" s="171"/>
      <c r="J54" s="171"/>
      <c r="K54" s="172"/>
      <c r="L54" s="172"/>
      <c r="M54" s="173"/>
      <c r="N54" s="173"/>
      <c r="O54" s="194"/>
    </row>
    <row r="55" spans="2:15">
      <c r="B55" s="182"/>
      <c r="C55" s="154" t="s">
        <v>139</v>
      </c>
      <c r="D55" s="155">
        <f>-'[93]STAT BS'!$C$43</f>
        <v>-646459</v>
      </c>
      <c r="E55" s="155"/>
      <c r="F55" s="155"/>
      <c r="G55" s="856"/>
      <c r="H55" s="156"/>
      <c r="I55" s="155"/>
      <c r="J55" s="155"/>
      <c r="K55" s="158"/>
      <c r="L55" s="158"/>
      <c r="M55" s="158"/>
      <c r="N55" s="158"/>
      <c r="O55" s="158">
        <v>0</v>
      </c>
    </row>
    <row r="56" spans="2:15">
      <c r="B56" s="182"/>
      <c r="C56" s="154" t="s">
        <v>140</v>
      </c>
      <c r="D56" s="155">
        <f>-'[93]STAT BS'!$C$44</f>
        <v>45601</v>
      </c>
      <c r="E56" s="155"/>
      <c r="F56" s="155"/>
      <c r="G56" s="856"/>
      <c r="H56" s="156"/>
      <c r="I56" s="155"/>
      <c r="J56" s="155"/>
      <c r="K56" s="158"/>
      <c r="L56" s="158"/>
      <c r="M56" s="158"/>
      <c r="N56" s="158"/>
      <c r="O56" s="158">
        <v>0</v>
      </c>
    </row>
    <row r="57" spans="2:15">
      <c r="B57" s="182"/>
      <c r="C57" s="195" t="s">
        <v>141</v>
      </c>
      <c r="D57" s="155">
        <f>-'[93]STAT BS'!$C$45</f>
        <v>-597869</v>
      </c>
      <c r="E57" s="155"/>
      <c r="F57" s="155"/>
      <c r="G57" s="856"/>
      <c r="H57" s="156"/>
      <c r="I57" s="155"/>
      <c r="J57" s="155"/>
      <c r="K57" s="158"/>
      <c r="L57" s="158"/>
      <c r="M57" s="158"/>
      <c r="N57" s="158"/>
      <c r="O57" s="158">
        <v>0</v>
      </c>
    </row>
    <row r="58" spans="2:15" ht="13.5" thickBot="1">
      <c r="B58" s="183"/>
      <c r="C58" s="161" t="s">
        <v>142</v>
      </c>
      <c r="D58" s="196">
        <f>SUM(D55:D57)</f>
        <v>-1198727</v>
      </c>
      <c r="E58" s="196">
        <f>SUM(E55:E57)</f>
        <v>0</v>
      </c>
      <c r="F58" s="196">
        <f>SUM(F55:F57)</f>
        <v>0</v>
      </c>
      <c r="G58" s="196">
        <v>0</v>
      </c>
      <c r="H58" s="196">
        <v>0</v>
      </c>
      <c r="I58" s="196">
        <v>0</v>
      </c>
      <c r="J58" s="196">
        <v>0</v>
      </c>
      <c r="K58" s="197">
        <v>0</v>
      </c>
      <c r="L58" s="197">
        <v>0</v>
      </c>
      <c r="M58" s="197">
        <v>0</v>
      </c>
      <c r="N58" s="197">
        <v>0</v>
      </c>
      <c r="O58" s="196">
        <f>-O52</f>
        <v>-2007183.6554246824</v>
      </c>
    </row>
    <row r="59" spans="2:15" ht="12" customHeight="1" thickTop="1">
      <c r="B59" s="181"/>
      <c r="C59" s="198"/>
      <c r="D59" s="172"/>
      <c r="E59" s="199"/>
      <c r="F59" s="172"/>
      <c r="G59" s="173"/>
      <c r="H59" s="200"/>
      <c r="I59" s="200"/>
      <c r="J59" s="200"/>
      <c r="K59" s="172"/>
      <c r="L59" s="172"/>
      <c r="M59" s="173"/>
      <c r="N59" s="173"/>
      <c r="O59" s="173"/>
    </row>
    <row r="60" spans="2:15">
      <c r="B60" s="201"/>
      <c r="C60" s="202"/>
      <c r="D60" s="866">
        <f>D52+D58</f>
        <v>0</v>
      </c>
      <c r="E60" s="851"/>
      <c r="F60" s="851"/>
      <c r="G60" s="851"/>
      <c r="H60" s="851"/>
      <c r="I60" s="851"/>
      <c r="J60" s="851"/>
      <c r="K60" s="851"/>
      <c r="L60" s="851"/>
      <c r="M60" s="851"/>
      <c r="N60" s="851"/>
      <c r="O60" s="203"/>
    </row>
    <row r="61" spans="2:15">
      <c r="B61" s="201" t="s">
        <v>143</v>
      </c>
      <c r="C61" s="204"/>
      <c r="D61" s="205"/>
      <c r="E61" s="206"/>
      <c r="F61" s="207"/>
      <c r="G61" s="208"/>
      <c r="H61" s="204"/>
      <c r="I61" s="204"/>
      <c r="J61" s="204"/>
    </row>
    <row r="62" spans="2:15">
      <c r="B62" s="202" t="s">
        <v>144</v>
      </c>
      <c r="C62" s="202"/>
      <c r="D62" s="209"/>
      <c r="E62" s="210"/>
      <c r="F62" s="211"/>
      <c r="G62" s="211"/>
      <c r="H62" s="211"/>
      <c r="I62" s="211"/>
      <c r="J62" s="211"/>
    </row>
    <row r="63" spans="2:15">
      <c r="B63" s="201" t="s">
        <v>145</v>
      </c>
      <c r="C63" s="204"/>
      <c r="D63" s="205"/>
      <c r="E63" s="206"/>
      <c r="F63" s="204"/>
      <c r="G63" s="204"/>
      <c r="H63" s="204"/>
      <c r="I63" s="204"/>
      <c r="J63" s="204"/>
    </row>
    <row r="64" spans="2:15" ht="13.5" customHeight="1">
      <c r="B64" s="121" t="s">
        <v>146</v>
      </c>
      <c r="D64" s="209"/>
      <c r="E64" s="210"/>
      <c r="F64" s="211"/>
      <c r="G64" s="211"/>
      <c r="H64" s="211"/>
      <c r="I64" s="211"/>
      <c r="J64" s="211"/>
    </row>
    <row r="65" spans="2:15">
      <c r="B65" s="121" t="s">
        <v>147</v>
      </c>
      <c r="D65" s="205"/>
      <c r="E65" s="206"/>
      <c r="F65" s="204"/>
      <c r="G65" s="204"/>
      <c r="H65" s="204"/>
      <c r="I65" s="204"/>
      <c r="J65" s="204"/>
      <c r="O65" s="212"/>
    </row>
    <row r="66" spans="2:15">
      <c r="B66" s="121" t="s">
        <v>148</v>
      </c>
      <c r="D66" s="209"/>
      <c r="E66" s="210"/>
      <c r="F66" s="211"/>
      <c r="G66" s="211"/>
      <c r="H66" s="211"/>
      <c r="I66" s="211"/>
      <c r="J66" s="211"/>
    </row>
    <row r="67" spans="2:15">
      <c r="B67" s="121" t="s">
        <v>149</v>
      </c>
      <c r="D67" s="205"/>
      <c r="E67" s="206"/>
      <c r="F67" s="204"/>
      <c r="G67" s="204"/>
      <c r="H67" s="204"/>
      <c r="I67" s="204"/>
      <c r="J67" s="204"/>
    </row>
    <row r="68" spans="2:15">
      <c r="D68" s="205"/>
      <c r="E68" s="206"/>
      <c r="F68" s="204"/>
      <c r="G68" s="204"/>
      <c r="H68" s="204"/>
      <c r="I68" s="204"/>
      <c r="J68" s="204"/>
    </row>
  </sheetData>
  <mergeCells count="3">
    <mergeCell ref="B2:C2"/>
    <mergeCell ref="I6:J6"/>
    <mergeCell ref="K6:L6"/>
  </mergeCells>
  <pageMargins left="0.23622047244094491" right="0.23622047244094491" top="0.74803149606299213" bottom="0.74803149606299213" header="0.31496062992125984" footer="0.31496062992125984"/>
  <pageSetup paperSize="8" scale="66" orientation="landscape" r:id="rId1"/>
  <headerFooter>
    <oddFooter>&amp;L&amp;Z&amp;F&amp;A&amp;R&amp;D</oddFooter>
  </headerFooter>
  <rowBreaks count="1" manualBreakCount="1">
    <brk id="59" max="16383" man="1"/>
  </rowBreaks>
  <customProperties>
    <customPr name="layoutContexts" r:id="rId2"/>
    <customPr name="SaveUndoMode" r:id="rId3"/>
  </customProperties>
  <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T84"/>
  <sheetViews>
    <sheetView zoomScale="85" zoomScaleNormal="85" zoomScaleSheetLayoutView="86" workbookViewId="0">
      <selection activeCell="D21" sqref="D20:G21"/>
    </sheetView>
  </sheetViews>
  <sheetFormatPr defaultRowHeight="12.75"/>
  <cols>
    <col min="1" max="1" width="11.7109375" customWidth="1"/>
    <col min="2" max="2" width="19.85546875" customWidth="1"/>
    <col min="3" max="3" width="39.42578125" customWidth="1"/>
    <col min="4" max="15" width="20.7109375" customWidth="1"/>
  </cols>
  <sheetData>
    <row r="1" spans="2:20" ht="20.25">
      <c r="B1" s="83" t="str">
        <f>Cover!C22</f>
        <v>United Energy Distribution Pty Limited</v>
      </c>
      <c r="C1" s="84"/>
    </row>
    <row r="2" spans="2:20" ht="20.25">
      <c r="B2" s="1116" t="s">
        <v>37</v>
      </c>
      <c r="C2" s="1116"/>
      <c r="D2" s="213"/>
    </row>
    <row r="3" spans="2:20" ht="20.25">
      <c r="B3" s="85" t="str">
        <f>Cover!C26</f>
        <v>CY 2013</v>
      </c>
    </row>
    <row r="6" spans="2:20" s="214" customFormat="1" ht="74.25" customHeight="1">
      <c r="B6" s="215" t="s">
        <v>57</v>
      </c>
      <c r="C6" s="94" t="s">
        <v>58</v>
      </c>
      <c r="D6" s="95" t="s">
        <v>59</v>
      </c>
      <c r="E6" s="96" t="s">
        <v>60</v>
      </c>
      <c r="F6" s="96" t="s">
        <v>61</v>
      </c>
      <c r="G6" s="216" t="s">
        <v>62</v>
      </c>
      <c r="H6" s="96" t="s">
        <v>63</v>
      </c>
      <c r="I6" s="1117" t="s">
        <v>64</v>
      </c>
      <c r="J6" s="1118"/>
      <c r="K6" s="1119" t="s">
        <v>65</v>
      </c>
      <c r="L6" s="1120"/>
      <c r="M6" s="96" t="s">
        <v>66</v>
      </c>
      <c r="N6" s="217" t="s">
        <v>67</v>
      </c>
      <c r="O6" s="216" t="s">
        <v>68</v>
      </c>
      <c r="P6" s="92"/>
      <c r="S6" s="92"/>
      <c r="T6" s="92"/>
    </row>
    <row r="7" spans="2:20" s="92" customFormat="1" ht="24" customHeight="1">
      <c r="B7" s="104"/>
      <c r="C7" s="218"/>
      <c r="D7" s="219"/>
      <c r="E7" s="219"/>
      <c r="F7" s="220"/>
      <c r="G7" s="219"/>
      <c r="H7" s="219"/>
      <c r="I7" s="96" t="s">
        <v>69</v>
      </c>
      <c r="J7" s="94" t="s">
        <v>70</v>
      </c>
      <c r="K7" s="97" t="s">
        <v>104</v>
      </c>
      <c r="L7" s="96" t="s">
        <v>105</v>
      </c>
      <c r="M7" s="96"/>
      <c r="N7" s="221"/>
      <c r="O7" s="219"/>
    </row>
    <row r="8" spans="2:20" s="92" customFormat="1" ht="14.1" customHeight="1">
      <c r="B8" s="222"/>
      <c r="C8" s="223" t="s">
        <v>150</v>
      </c>
      <c r="D8" s="224" t="s">
        <v>73</v>
      </c>
      <c r="E8" s="224" t="s">
        <v>73</v>
      </c>
      <c r="F8" s="224" t="s">
        <v>73</v>
      </c>
      <c r="G8" s="224" t="s">
        <v>73</v>
      </c>
      <c r="H8" s="224" t="s">
        <v>73</v>
      </c>
      <c r="I8" s="224" t="s">
        <v>73</v>
      </c>
      <c r="J8" s="224" t="s">
        <v>73</v>
      </c>
      <c r="K8" s="224" t="s">
        <v>73</v>
      </c>
      <c r="L8" s="224" t="s">
        <v>73</v>
      </c>
      <c r="M8" s="224" t="s">
        <v>73</v>
      </c>
      <c r="N8" s="224" t="s">
        <v>73</v>
      </c>
      <c r="O8" s="224" t="s">
        <v>73</v>
      </c>
    </row>
    <row r="9" spans="2:20" s="92" customFormat="1" ht="14.1" customHeight="1">
      <c r="B9" s="225"/>
      <c r="C9" s="226" t="s">
        <v>151</v>
      </c>
      <c r="D9" s="227">
        <f>[94]CFS!$B$6</f>
        <v>648807.86869999999</v>
      </c>
      <c r="E9" s="227"/>
      <c r="F9" s="227"/>
      <c r="G9" s="227"/>
      <c r="H9" s="227"/>
      <c r="I9" s="227"/>
      <c r="J9" s="227"/>
      <c r="K9" s="227"/>
      <c r="L9" s="227"/>
      <c r="M9" s="227"/>
      <c r="N9" s="227"/>
      <c r="O9" s="227">
        <v>399317.6379402887</v>
      </c>
    </row>
    <row r="10" spans="2:20" s="92" customFormat="1" ht="14.1" customHeight="1">
      <c r="B10" s="225"/>
      <c r="C10" s="226" t="s">
        <v>152</v>
      </c>
      <c r="D10" s="227">
        <f>[94]CFS!$B$7+[94]CFS!$B$23</f>
        <v>-353827.92290404951</v>
      </c>
      <c r="E10" s="227"/>
      <c r="F10" s="227"/>
      <c r="G10" s="228"/>
      <c r="H10" s="227"/>
      <c r="I10" s="227"/>
      <c r="J10" s="227"/>
      <c r="K10" s="227"/>
      <c r="L10" s="227"/>
      <c r="M10" s="227"/>
      <c r="N10" s="227"/>
      <c r="O10" s="227">
        <v>-251580.40387666834</v>
      </c>
    </row>
    <row r="11" spans="2:20" s="92" customFormat="1" ht="14.1" customHeight="1">
      <c r="B11" s="225"/>
      <c r="C11" s="226" t="s">
        <v>153</v>
      </c>
      <c r="D11" s="227">
        <f>SUM([94]CFS!$B$11:$B$21)</f>
        <v>-170856.05691000001</v>
      </c>
      <c r="E11" s="227"/>
      <c r="F11" s="227"/>
      <c r="G11" s="228"/>
      <c r="H11" s="227"/>
      <c r="I11" s="227"/>
      <c r="J11" s="227"/>
      <c r="K11" s="227"/>
      <c r="L11" s="227"/>
      <c r="M11" s="227"/>
      <c r="N11" s="227"/>
      <c r="O11" s="227">
        <v>0</v>
      </c>
    </row>
    <row r="12" spans="2:20" s="92" customFormat="1" ht="13.5" customHeight="1">
      <c r="B12" s="225"/>
      <c r="C12" s="229" t="s">
        <v>154</v>
      </c>
      <c r="D12" s="227">
        <f>[94]CFS!$B$22</f>
        <v>9075.9277628571472</v>
      </c>
      <c r="E12" s="227"/>
      <c r="F12" s="227"/>
      <c r="G12" s="228"/>
      <c r="H12" s="227"/>
      <c r="I12" s="227"/>
      <c r="J12" s="227"/>
      <c r="K12" s="227"/>
      <c r="L12" s="227"/>
      <c r="M12" s="227"/>
      <c r="N12" s="227"/>
      <c r="O12" s="227">
        <v>0</v>
      </c>
    </row>
    <row r="13" spans="2:20" s="92" customFormat="1" ht="14.1" customHeight="1">
      <c r="B13" s="225"/>
      <c r="C13" s="223" t="s">
        <v>155</v>
      </c>
      <c r="D13" s="230"/>
      <c r="E13" s="230"/>
      <c r="F13" s="230"/>
      <c r="G13" s="230"/>
      <c r="H13" s="230"/>
      <c r="I13" s="230"/>
      <c r="J13" s="230"/>
      <c r="K13" s="230"/>
      <c r="L13" s="230"/>
      <c r="M13" s="230"/>
      <c r="N13" s="230"/>
      <c r="O13" s="230"/>
    </row>
    <row r="14" spans="2:20" s="92" customFormat="1" ht="14.1" customHeight="1">
      <c r="B14" s="225"/>
      <c r="C14" s="231" t="s">
        <v>156</v>
      </c>
      <c r="D14" s="227">
        <f>[94]CFS!$B$27</f>
        <v>814.87762999999995</v>
      </c>
      <c r="E14" s="227"/>
      <c r="F14" s="227"/>
      <c r="G14" s="228"/>
      <c r="H14" s="227"/>
      <c r="I14" s="227"/>
      <c r="J14" s="227"/>
      <c r="K14" s="227"/>
      <c r="L14" s="227"/>
      <c r="M14" s="227"/>
      <c r="N14" s="227"/>
      <c r="O14" s="227">
        <v>0</v>
      </c>
    </row>
    <row r="15" spans="2:20" s="92" customFormat="1" ht="14.1" customHeight="1">
      <c r="B15" s="225"/>
      <c r="C15" s="231" t="s">
        <v>157</v>
      </c>
      <c r="D15" s="227">
        <f>[94]CFS!$B$28+[94]CFS!$B$29</f>
        <v>-261631</v>
      </c>
      <c r="E15" s="227"/>
      <c r="F15" s="227"/>
      <c r="G15" s="228"/>
      <c r="H15" s="227"/>
      <c r="I15" s="227"/>
      <c r="J15" s="227"/>
      <c r="K15" s="227"/>
      <c r="L15" s="227"/>
      <c r="M15" s="227"/>
      <c r="N15" s="227"/>
      <c r="O15" s="227">
        <v>-216529.4853</v>
      </c>
    </row>
    <row r="16" spans="2:20" s="92" customFormat="1" ht="14.1" customHeight="1">
      <c r="B16" s="225"/>
      <c r="C16" s="231" t="s">
        <v>158</v>
      </c>
      <c r="D16" s="227">
        <v>0</v>
      </c>
      <c r="E16" s="227"/>
      <c r="F16" s="227"/>
      <c r="G16" s="228"/>
      <c r="H16" s="227"/>
      <c r="I16" s="227"/>
      <c r="J16" s="227"/>
      <c r="K16" s="227"/>
      <c r="L16" s="227"/>
      <c r="M16" s="227"/>
      <c r="N16" s="227"/>
      <c r="O16" s="227">
        <v>0</v>
      </c>
    </row>
    <row r="17" spans="1:16" s="92" customFormat="1" ht="14.1" customHeight="1">
      <c r="B17" s="225"/>
      <c r="C17" s="231" t="s">
        <v>776</v>
      </c>
      <c r="D17" s="227">
        <f>[94]CFS!$B$8+[94]CFS!$B$9</f>
        <v>4784.2790999999997</v>
      </c>
      <c r="E17" s="227"/>
      <c r="F17" s="227"/>
      <c r="G17" s="228"/>
      <c r="H17" s="227"/>
      <c r="I17" s="227"/>
      <c r="J17" s="227"/>
      <c r="K17" s="227"/>
      <c r="L17" s="227"/>
      <c r="M17" s="227"/>
      <c r="N17" s="227"/>
      <c r="O17" s="227">
        <v>0</v>
      </c>
    </row>
    <row r="18" spans="1:16" s="92" customFormat="1" ht="14.1" customHeight="1">
      <c r="B18" s="225"/>
      <c r="C18" s="231" t="s">
        <v>159</v>
      </c>
      <c r="D18" s="227">
        <v>0</v>
      </c>
      <c r="E18" s="227"/>
      <c r="F18" s="227"/>
      <c r="G18" s="228"/>
      <c r="H18" s="227"/>
      <c r="I18" s="227"/>
      <c r="J18" s="227"/>
      <c r="K18" s="227"/>
      <c r="L18" s="227"/>
      <c r="M18" s="227"/>
      <c r="N18" s="227"/>
      <c r="O18" s="227">
        <v>0</v>
      </c>
    </row>
    <row r="19" spans="1:16" s="92" customFormat="1" ht="14.1" customHeight="1">
      <c r="B19" s="225"/>
      <c r="C19" s="232" t="s">
        <v>160</v>
      </c>
      <c r="D19" s="230"/>
      <c r="E19" s="230"/>
      <c r="F19" s="230"/>
      <c r="G19" s="230"/>
      <c r="H19" s="230"/>
      <c r="I19" s="230"/>
      <c r="J19" s="230"/>
      <c r="K19" s="230"/>
      <c r="L19" s="230"/>
      <c r="M19" s="230"/>
      <c r="N19" s="230"/>
      <c r="O19" s="230"/>
    </row>
    <row r="20" spans="1:16" s="92" customFormat="1" ht="14.1" customHeight="1">
      <c r="B20" s="225"/>
      <c r="C20" s="229" t="s">
        <v>162</v>
      </c>
      <c r="D20" s="227">
        <f>SUM([94]CFS!$B$45:$B$48,[94]CFS!$B$34:$B$36)</f>
        <v>316000</v>
      </c>
      <c r="E20" s="227"/>
      <c r="F20" s="227"/>
      <c r="G20" s="228"/>
      <c r="H20" s="227"/>
      <c r="I20" s="227"/>
      <c r="J20" s="227"/>
      <c r="K20" s="227"/>
      <c r="L20" s="227"/>
      <c r="M20" s="227"/>
      <c r="N20" s="227"/>
      <c r="O20" s="227">
        <v>0</v>
      </c>
    </row>
    <row r="21" spans="1:16" s="92" customFormat="1" ht="14.1" customHeight="1">
      <c r="B21" s="225"/>
      <c r="C21" s="229" t="s">
        <v>161</v>
      </c>
      <c r="D21" s="227">
        <v>0</v>
      </c>
      <c r="E21" s="227"/>
      <c r="F21" s="227"/>
      <c r="G21" s="228"/>
      <c r="H21" s="227"/>
      <c r="I21" s="227"/>
      <c r="J21" s="227"/>
      <c r="K21" s="227"/>
      <c r="L21" s="227"/>
      <c r="M21" s="227"/>
      <c r="N21" s="227"/>
      <c r="O21" s="227">
        <v>0</v>
      </c>
    </row>
    <row r="22" spans="1:16" s="92" customFormat="1" ht="14.1" customHeight="1">
      <c r="B22" s="233"/>
      <c r="C22" s="229" t="s">
        <v>163</v>
      </c>
      <c r="D22" s="227">
        <v>0</v>
      </c>
      <c r="E22" s="227"/>
      <c r="F22" s="227"/>
      <c r="G22" s="228"/>
      <c r="H22" s="227"/>
      <c r="I22" s="227"/>
      <c r="J22" s="227"/>
      <c r="K22" s="227"/>
      <c r="L22" s="227"/>
      <c r="M22" s="227"/>
      <c r="N22" s="227"/>
      <c r="O22" s="227">
        <v>0</v>
      </c>
    </row>
    <row r="23" spans="1:16" s="92" customFormat="1" ht="14.1" customHeight="1">
      <c r="B23" s="233"/>
      <c r="C23" s="229" t="s">
        <v>164</v>
      </c>
      <c r="D23" s="227">
        <v>0</v>
      </c>
      <c r="E23" s="227"/>
      <c r="F23" s="227"/>
      <c r="G23" s="228"/>
      <c r="H23" s="227"/>
      <c r="I23" s="227"/>
      <c r="J23" s="227"/>
      <c r="K23" s="227"/>
      <c r="L23" s="227"/>
      <c r="M23" s="227"/>
      <c r="N23" s="227"/>
      <c r="O23" s="227">
        <v>0</v>
      </c>
    </row>
    <row r="24" spans="1:16" s="92" customFormat="1" ht="14.1" customHeight="1">
      <c r="B24" s="233"/>
      <c r="C24" s="229"/>
      <c r="D24" s="234"/>
      <c r="E24" s="234"/>
      <c r="F24" s="234"/>
      <c r="G24" s="234"/>
      <c r="H24" s="234"/>
      <c r="I24" s="234"/>
      <c r="J24" s="234"/>
      <c r="K24" s="234"/>
      <c r="L24" s="234"/>
      <c r="M24" s="234"/>
      <c r="N24" s="234"/>
      <c r="O24" s="234"/>
    </row>
    <row r="25" spans="1:16" s="92" customFormat="1" ht="14.1" customHeight="1">
      <c r="B25" s="233"/>
      <c r="C25" s="232" t="s">
        <v>165</v>
      </c>
      <c r="D25" s="235">
        <f>SUM(D9:D24)</f>
        <v>193167.9733788076</v>
      </c>
      <c r="E25" s="235"/>
      <c r="F25" s="235"/>
      <c r="G25" s="235"/>
      <c r="H25" s="235"/>
      <c r="I25" s="235"/>
      <c r="J25" s="235"/>
      <c r="K25" s="235"/>
      <c r="L25" s="235"/>
      <c r="M25" s="235"/>
      <c r="N25" s="235"/>
      <c r="O25" s="235">
        <v>16156.183958824957</v>
      </c>
    </row>
    <row r="26" spans="1:16" s="92" customFormat="1" ht="14.1" customHeight="1">
      <c r="B26" s="233"/>
      <c r="C26" s="229" t="s">
        <v>166</v>
      </c>
      <c r="D26" s="864">
        <f>[94]CFS!$B$55+3</f>
        <v>11617.777973728458</v>
      </c>
      <c r="E26" s="227"/>
      <c r="F26" s="227"/>
      <c r="G26" s="228"/>
      <c r="H26" s="227"/>
      <c r="I26" s="227"/>
      <c r="J26" s="227"/>
      <c r="K26" s="227"/>
      <c r="L26" s="227"/>
      <c r="M26" s="227"/>
      <c r="N26" s="227"/>
      <c r="O26" s="228">
        <v>65486.183958824957</v>
      </c>
    </row>
    <row r="27" spans="1:16" s="92" customFormat="1" ht="14.1" customHeight="1">
      <c r="B27" s="233"/>
      <c r="C27" s="229" t="s">
        <v>167</v>
      </c>
      <c r="D27" s="235">
        <f>D25+D26</f>
        <v>204785.75135253606</v>
      </c>
      <c r="E27" s="235"/>
      <c r="F27" s="235"/>
      <c r="G27" s="235"/>
      <c r="H27" s="235"/>
      <c r="I27" s="235"/>
      <c r="J27" s="235"/>
      <c r="K27" s="235"/>
      <c r="L27" s="235"/>
      <c r="M27" s="235"/>
      <c r="N27" s="235"/>
      <c r="O27" s="235">
        <v>-3306.0672775546846</v>
      </c>
    </row>
    <row r="28" spans="1:16" s="92" customFormat="1" ht="14.1" customHeight="1">
      <c r="B28" s="236"/>
      <c r="C28" s="237"/>
      <c r="D28" s="238"/>
      <c r="E28" s="239"/>
      <c r="F28" s="238"/>
      <c r="G28" s="240"/>
      <c r="H28" s="238"/>
      <c r="I28" s="238"/>
      <c r="J28" s="238"/>
      <c r="K28" s="240"/>
      <c r="L28" s="238"/>
      <c r="M28" s="240"/>
      <c r="N28" s="240"/>
      <c r="O28" s="240">
        <v>0</v>
      </c>
    </row>
    <row r="29" spans="1:16" s="92" customFormat="1" ht="14.1" customHeight="1">
      <c r="P29"/>
    </row>
    <row r="30" spans="1:16" s="92" customFormat="1" ht="14.1" customHeight="1">
      <c r="B30" s="92" t="s">
        <v>168</v>
      </c>
      <c r="P30"/>
    </row>
    <row r="31" spans="1:16" s="92" customFormat="1" ht="14.1" customHeight="1">
      <c r="B31" s="92" t="s">
        <v>169</v>
      </c>
      <c r="P31"/>
    </row>
    <row r="32" spans="1:16" s="92" customFormat="1" ht="14.1" customHeight="1">
      <c r="A32"/>
      <c r="B32" s="92" t="s">
        <v>94</v>
      </c>
      <c r="P32"/>
    </row>
    <row r="33" spans="2:15">
      <c r="B33" t="s">
        <v>170</v>
      </c>
      <c r="C33" s="92"/>
      <c r="D33" s="92"/>
      <c r="E33" s="92"/>
      <c r="F33" s="92"/>
      <c r="G33" s="92"/>
      <c r="H33" s="92"/>
      <c r="I33" s="92"/>
      <c r="J33" s="92"/>
      <c r="K33" s="92"/>
      <c r="L33" s="92"/>
      <c r="M33" s="92"/>
      <c r="N33" s="92"/>
      <c r="O33" s="92"/>
    </row>
    <row r="34" spans="2:15">
      <c r="B34" t="s">
        <v>171</v>
      </c>
      <c r="C34" s="92"/>
      <c r="D34" s="92"/>
      <c r="E34" s="92"/>
      <c r="F34" s="92"/>
      <c r="G34" s="92"/>
      <c r="H34" s="92"/>
      <c r="I34" s="92"/>
      <c r="J34" s="92"/>
      <c r="K34" s="92"/>
      <c r="L34" s="92"/>
      <c r="M34" s="92"/>
      <c r="N34" s="92"/>
      <c r="O34" s="92"/>
    </row>
    <row r="35" spans="2:15" ht="15" customHeight="1">
      <c r="B35" t="s">
        <v>172</v>
      </c>
      <c r="C35" s="92"/>
      <c r="D35" s="92"/>
      <c r="E35" s="92"/>
      <c r="F35" s="92"/>
      <c r="G35" s="92"/>
      <c r="H35" s="92"/>
      <c r="I35" s="92"/>
      <c r="J35" s="92"/>
      <c r="K35" s="92"/>
      <c r="L35" s="92"/>
      <c r="M35" s="92"/>
      <c r="N35" s="92"/>
      <c r="O35" s="92"/>
    </row>
    <row r="36" spans="2:15">
      <c r="B36" t="s">
        <v>173</v>
      </c>
      <c r="C36" s="92"/>
      <c r="D36" s="92"/>
      <c r="E36" s="92"/>
      <c r="F36" s="92"/>
      <c r="G36" s="92"/>
      <c r="H36" s="92"/>
      <c r="I36" s="92"/>
      <c r="J36" s="92"/>
      <c r="K36" s="92"/>
      <c r="L36" s="92"/>
      <c r="M36" s="92"/>
      <c r="N36" s="92"/>
      <c r="O36" s="92"/>
    </row>
    <row r="37" spans="2:15">
      <c r="C37" s="92"/>
      <c r="D37" s="92"/>
      <c r="E37" s="92"/>
      <c r="F37" s="92"/>
      <c r="G37" s="92"/>
      <c r="H37" s="92"/>
      <c r="I37" s="92"/>
      <c r="J37" s="92"/>
      <c r="K37" s="92"/>
      <c r="L37" s="92"/>
      <c r="M37" s="92"/>
      <c r="N37" s="92"/>
      <c r="O37" s="92"/>
    </row>
    <row r="38" spans="2:15" ht="15">
      <c r="B38" s="241"/>
      <c r="C38" s="241"/>
      <c r="D38" s="241"/>
      <c r="E38" s="241"/>
      <c r="F38" s="241"/>
      <c r="G38" s="241"/>
      <c r="H38" s="241"/>
      <c r="I38" s="241"/>
      <c r="J38" s="241"/>
      <c r="K38" s="241"/>
      <c r="L38" s="241"/>
      <c r="M38" s="241"/>
      <c r="N38" s="241"/>
      <c r="O38" s="241"/>
    </row>
    <row r="39" spans="2:15" ht="15">
      <c r="B39" s="241"/>
      <c r="C39" s="241"/>
      <c r="D39" s="241"/>
      <c r="E39" s="241"/>
      <c r="F39" s="241"/>
      <c r="G39" s="241"/>
      <c r="H39" s="241"/>
      <c r="I39" s="241"/>
      <c r="J39" s="241"/>
      <c r="K39" s="241"/>
      <c r="L39" s="241"/>
      <c r="M39" s="241"/>
      <c r="N39" s="241"/>
      <c r="O39" s="241"/>
    </row>
    <row r="40" spans="2:15" ht="15">
      <c r="B40" s="241"/>
      <c r="C40" s="241"/>
      <c r="D40" s="241"/>
      <c r="E40" s="241"/>
      <c r="F40" s="241"/>
      <c r="G40" s="241"/>
      <c r="H40" s="241"/>
      <c r="I40" s="241"/>
      <c r="J40" s="241"/>
      <c r="K40" s="241"/>
      <c r="L40" s="241"/>
      <c r="M40" s="241"/>
      <c r="N40" s="241"/>
      <c r="O40" s="241"/>
    </row>
    <row r="41" spans="2:15" ht="15">
      <c r="B41" s="241"/>
      <c r="C41" s="241"/>
      <c r="D41" s="241"/>
      <c r="E41" s="241"/>
      <c r="F41" s="241"/>
      <c r="G41" s="241"/>
      <c r="H41" s="241"/>
      <c r="I41" s="241"/>
      <c r="J41" s="241"/>
      <c r="K41" s="241"/>
      <c r="L41" s="241"/>
      <c r="M41" s="241"/>
      <c r="N41" s="241"/>
      <c r="O41" s="241"/>
    </row>
    <row r="42" spans="2:15" ht="15">
      <c r="B42" s="241"/>
      <c r="C42" s="241"/>
      <c r="D42" s="241"/>
      <c r="E42" s="241"/>
      <c r="F42" s="241"/>
      <c r="G42" s="241"/>
      <c r="H42" s="241"/>
      <c r="I42" s="241"/>
      <c r="J42" s="241"/>
      <c r="K42" s="241"/>
      <c r="L42" s="241"/>
      <c r="M42" s="241"/>
      <c r="N42" s="241"/>
      <c r="O42" s="241"/>
    </row>
    <row r="43" spans="2:15" ht="15">
      <c r="B43" s="241"/>
      <c r="C43" s="241"/>
      <c r="D43" s="241"/>
      <c r="E43" s="241"/>
      <c r="F43" s="241"/>
      <c r="G43" s="241"/>
      <c r="H43" s="241"/>
      <c r="I43" s="241"/>
      <c r="J43" s="241"/>
      <c r="K43" s="241"/>
      <c r="L43" s="241"/>
      <c r="M43" s="241"/>
      <c r="N43" s="241"/>
      <c r="O43" s="241"/>
    </row>
    <row r="44" spans="2:15" ht="15">
      <c r="B44" s="241"/>
      <c r="C44" s="241"/>
      <c r="D44" s="241"/>
      <c r="E44" s="241"/>
      <c r="F44" s="241"/>
      <c r="G44" s="241"/>
      <c r="H44" s="241"/>
      <c r="I44" s="241"/>
      <c r="J44" s="241"/>
      <c r="K44" s="241"/>
      <c r="L44" s="241"/>
      <c r="M44" s="241"/>
      <c r="N44" s="241"/>
      <c r="O44" s="241"/>
    </row>
    <row r="45" spans="2:15" ht="15">
      <c r="B45" s="241"/>
      <c r="C45" s="241"/>
      <c r="D45" s="241"/>
      <c r="E45" s="241"/>
      <c r="F45" s="241"/>
      <c r="G45" s="241"/>
      <c r="H45" s="241"/>
      <c r="I45" s="241"/>
      <c r="J45" s="241"/>
      <c r="K45" s="241"/>
      <c r="L45" s="241"/>
      <c r="M45" s="241"/>
      <c r="N45" s="241"/>
      <c r="O45" s="241"/>
    </row>
    <row r="46" spans="2:15" ht="15">
      <c r="B46" s="241"/>
      <c r="C46" s="241"/>
      <c r="D46" s="241"/>
      <c r="E46" s="241"/>
      <c r="F46" s="241"/>
      <c r="G46" s="241"/>
      <c r="H46" s="241"/>
      <c r="I46" s="241"/>
      <c r="J46" s="241"/>
      <c r="K46" s="241"/>
      <c r="L46" s="241"/>
      <c r="M46" s="241"/>
      <c r="N46" s="241"/>
      <c r="O46" s="241"/>
    </row>
    <row r="47" spans="2:15" ht="15">
      <c r="B47" s="241"/>
      <c r="C47" s="241"/>
      <c r="D47" s="241"/>
      <c r="E47" s="241"/>
      <c r="F47" s="241"/>
      <c r="G47" s="241"/>
      <c r="H47" s="241"/>
      <c r="I47" s="241"/>
      <c r="J47" s="241"/>
      <c r="K47" s="241"/>
      <c r="L47" s="241"/>
      <c r="M47" s="241"/>
      <c r="N47" s="241"/>
      <c r="O47" s="241"/>
    </row>
    <row r="48" spans="2:15" ht="15">
      <c r="B48" s="241"/>
      <c r="C48" s="241"/>
      <c r="D48" s="241"/>
      <c r="E48" s="241"/>
      <c r="F48" s="241"/>
      <c r="G48" s="241"/>
      <c r="H48" s="241"/>
      <c r="I48" s="241"/>
      <c r="J48" s="241"/>
      <c r="K48" s="241"/>
      <c r="L48" s="241"/>
      <c r="M48" s="241"/>
      <c r="N48" s="241"/>
      <c r="O48" s="241"/>
    </row>
    <row r="49" spans="2:15" ht="15">
      <c r="B49" s="241"/>
      <c r="C49" s="241"/>
      <c r="D49" s="241"/>
      <c r="E49" s="241"/>
      <c r="F49" s="241"/>
      <c r="G49" s="241"/>
      <c r="H49" s="241"/>
      <c r="I49" s="241"/>
      <c r="J49" s="241"/>
      <c r="K49" s="241"/>
      <c r="L49" s="241"/>
      <c r="M49" s="241"/>
      <c r="N49" s="241"/>
      <c r="O49" s="241"/>
    </row>
    <row r="50" spans="2:15" ht="15">
      <c r="B50" s="241"/>
      <c r="C50" s="241"/>
      <c r="D50" s="241"/>
      <c r="E50" s="241"/>
      <c r="F50" s="241"/>
      <c r="G50" s="241"/>
      <c r="H50" s="241"/>
      <c r="I50" s="241"/>
      <c r="J50" s="241"/>
      <c r="K50" s="241"/>
      <c r="L50" s="241"/>
      <c r="M50" s="241"/>
      <c r="N50" s="241"/>
      <c r="O50" s="241"/>
    </row>
    <row r="51" spans="2:15" ht="15">
      <c r="B51" s="241"/>
      <c r="C51" s="241"/>
      <c r="D51" s="241"/>
      <c r="E51" s="241"/>
      <c r="F51" s="241"/>
      <c r="G51" s="241"/>
      <c r="H51" s="241"/>
      <c r="I51" s="241"/>
      <c r="J51" s="241"/>
      <c r="K51" s="241"/>
      <c r="L51" s="241"/>
      <c r="M51" s="241"/>
      <c r="N51" s="241"/>
      <c r="O51" s="241"/>
    </row>
    <row r="52" spans="2:15" ht="15">
      <c r="B52" s="241"/>
      <c r="C52" s="241"/>
      <c r="D52" s="241"/>
      <c r="E52" s="241"/>
      <c r="F52" s="241"/>
      <c r="G52" s="241"/>
      <c r="H52" s="241"/>
      <c r="I52" s="241"/>
      <c r="J52" s="241"/>
      <c r="K52" s="241"/>
      <c r="L52" s="241"/>
      <c r="M52" s="241"/>
      <c r="N52" s="241"/>
      <c r="O52" s="241"/>
    </row>
    <row r="53" spans="2:15" ht="15">
      <c r="B53" s="241"/>
      <c r="C53" s="241"/>
      <c r="D53" s="241"/>
      <c r="E53" s="241"/>
      <c r="F53" s="241"/>
      <c r="G53" s="241"/>
      <c r="H53" s="241"/>
      <c r="I53" s="241"/>
      <c r="J53" s="241"/>
      <c r="K53" s="241"/>
      <c r="L53" s="241"/>
      <c r="M53" s="241"/>
      <c r="N53" s="241"/>
      <c r="O53" s="241"/>
    </row>
    <row r="54" spans="2:15" ht="15">
      <c r="B54" s="241"/>
      <c r="C54" s="241"/>
      <c r="D54" s="241"/>
      <c r="E54" s="241"/>
      <c r="F54" s="241"/>
      <c r="G54" s="241"/>
      <c r="H54" s="241"/>
      <c r="I54" s="241"/>
      <c r="J54" s="241"/>
      <c r="K54" s="241"/>
      <c r="L54" s="241"/>
      <c r="M54" s="241"/>
      <c r="N54" s="241"/>
      <c r="O54" s="241"/>
    </row>
    <row r="55" spans="2:15" ht="15">
      <c r="B55" s="241"/>
      <c r="C55" s="241"/>
      <c r="D55" s="241"/>
      <c r="E55" s="241"/>
      <c r="F55" s="241"/>
      <c r="G55" s="241"/>
      <c r="H55" s="241"/>
      <c r="I55" s="241"/>
      <c r="J55" s="241"/>
      <c r="K55" s="241"/>
      <c r="L55" s="241"/>
      <c r="M55" s="241"/>
      <c r="N55" s="241"/>
      <c r="O55" s="241"/>
    </row>
    <row r="56" spans="2:15" ht="15">
      <c r="B56" s="241"/>
      <c r="C56" s="241"/>
      <c r="D56" s="241"/>
      <c r="E56" s="241"/>
      <c r="F56" s="241"/>
      <c r="G56" s="241"/>
      <c r="H56" s="241"/>
      <c r="I56" s="241"/>
      <c r="J56" s="241"/>
      <c r="K56" s="241"/>
      <c r="L56" s="241"/>
      <c r="M56" s="241"/>
      <c r="N56" s="241"/>
      <c r="O56" s="241"/>
    </row>
    <row r="57" spans="2:15" ht="15">
      <c r="B57" s="241"/>
      <c r="C57" s="241"/>
      <c r="D57" s="241"/>
      <c r="E57" s="241"/>
      <c r="F57" s="241"/>
      <c r="G57" s="241"/>
      <c r="H57" s="241"/>
      <c r="I57" s="241"/>
      <c r="J57" s="241"/>
      <c r="K57" s="241"/>
      <c r="L57" s="241"/>
      <c r="M57" s="241"/>
      <c r="N57" s="241"/>
      <c r="O57" s="241"/>
    </row>
    <row r="58" spans="2:15" ht="15">
      <c r="B58" s="241"/>
      <c r="C58" s="241"/>
      <c r="D58" s="241"/>
      <c r="E58" s="241"/>
      <c r="F58" s="241"/>
      <c r="G58" s="241"/>
      <c r="H58" s="241"/>
      <c r="I58" s="241"/>
      <c r="J58" s="241"/>
      <c r="K58" s="241"/>
      <c r="L58" s="241"/>
      <c r="M58" s="241"/>
      <c r="N58" s="241"/>
      <c r="O58" s="241"/>
    </row>
    <row r="59" spans="2:15" ht="15">
      <c r="B59" s="241"/>
      <c r="C59" s="241"/>
      <c r="D59" s="241"/>
      <c r="E59" s="241"/>
      <c r="F59" s="241"/>
      <c r="G59" s="241"/>
      <c r="H59" s="241"/>
      <c r="I59" s="241"/>
      <c r="J59" s="241"/>
      <c r="K59" s="241"/>
      <c r="L59" s="241"/>
      <c r="M59" s="241"/>
      <c r="N59" s="241"/>
      <c r="O59" s="241"/>
    </row>
    <row r="60" spans="2:15" ht="15">
      <c r="B60" s="241"/>
      <c r="C60" s="241"/>
      <c r="D60" s="241"/>
      <c r="E60" s="241"/>
      <c r="F60" s="241"/>
      <c r="G60" s="241"/>
      <c r="H60" s="241"/>
      <c r="I60" s="241"/>
      <c r="J60" s="241"/>
      <c r="K60" s="241"/>
      <c r="L60" s="241"/>
      <c r="M60" s="241"/>
      <c r="N60" s="241"/>
      <c r="O60" s="241"/>
    </row>
    <row r="61" spans="2:15" ht="15">
      <c r="B61" s="241"/>
      <c r="C61" s="241"/>
      <c r="D61" s="241"/>
      <c r="E61" s="241"/>
      <c r="F61" s="241"/>
      <c r="G61" s="241"/>
      <c r="H61" s="241"/>
      <c r="I61" s="241"/>
      <c r="J61" s="241"/>
      <c r="K61" s="241"/>
      <c r="L61" s="241"/>
      <c r="M61" s="241"/>
      <c r="N61" s="241"/>
      <c r="O61" s="241"/>
    </row>
    <row r="62" spans="2:15" ht="15">
      <c r="B62" s="241"/>
      <c r="C62" s="241"/>
      <c r="D62" s="241"/>
      <c r="E62" s="241"/>
      <c r="F62" s="241"/>
      <c r="G62" s="241"/>
      <c r="H62" s="241"/>
      <c r="I62" s="241"/>
      <c r="J62" s="241"/>
      <c r="K62" s="241"/>
      <c r="L62" s="241"/>
      <c r="M62" s="241"/>
      <c r="N62" s="241"/>
      <c r="O62" s="241"/>
    </row>
    <row r="63" spans="2:15" ht="15">
      <c r="B63" s="241"/>
      <c r="C63" s="241"/>
      <c r="D63" s="241"/>
      <c r="E63" s="241"/>
      <c r="F63" s="241"/>
      <c r="G63" s="241"/>
      <c r="H63" s="241"/>
      <c r="I63" s="241"/>
      <c r="J63" s="241"/>
      <c r="K63" s="241"/>
      <c r="L63" s="241"/>
      <c r="M63" s="241"/>
      <c r="N63" s="241"/>
      <c r="O63" s="241"/>
    </row>
    <row r="64" spans="2:15" ht="15">
      <c r="B64" s="241"/>
      <c r="C64" s="241"/>
      <c r="D64" s="241"/>
      <c r="E64" s="241"/>
      <c r="F64" s="241"/>
      <c r="G64" s="241"/>
      <c r="H64" s="241"/>
      <c r="I64" s="241"/>
      <c r="J64" s="241"/>
      <c r="K64" s="241"/>
      <c r="L64" s="241"/>
      <c r="M64" s="241"/>
      <c r="N64" s="241"/>
      <c r="O64" s="241"/>
    </row>
    <row r="65" spans="2:15" ht="15">
      <c r="B65" s="241"/>
      <c r="C65" s="241"/>
      <c r="D65" s="241"/>
      <c r="E65" s="241"/>
      <c r="F65" s="241"/>
      <c r="G65" s="241"/>
      <c r="H65" s="241"/>
      <c r="I65" s="241"/>
      <c r="J65" s="241"/>
      <c r="K65" s="241"/>
      <c r="L65" s="241"/>
      <c r="M65" s="241"/>
      <c r="N65" s="241"/>
      <c r="O65" s="241"/>
    </row>
    <row r="66" spans="2:15" ht="15">
      <c r="B66" s="241"/>
      <c r="C66" s="241"/>
      <c r="D66" s="241"/>
      <c r="E66" s="241"/>
      <c r="F66" s="241"/>
      <c r="G66" s="241"/>
      <c r="H66" s="241"/>
      <c r="I66" s="241"/>
      <c r="J66" s="241"/>
      <c r="K66" s="241"/>
      <c r="L66" s="241"/>
      <c r="M66" s="241"/>
      <c r="N66" s="241"/>
      <c r="O66" s="241"/>
    </row>
    <row r="67" spans="2:15" ht="15">
      <c r="B67" s="241"/>
      <c r="C67" s="241"/>
      <c r="D67" s="241"/>
      <c r="E67" s="241"/>
      <c r="F67" s="241"/>
      <c r="G67" s="241"/>
      <c r="H67" s="241"/>
      <c r="I67" s="241"/>
      <c r="J67" s="241"/>
      <c r="K67" s="241"/>
      <c r="L67" s="241"/>
      <c r="M67" s="241"/>
      <c r="N67" s="241"/>
      <c r="O67" s="241"/>
    </row>
    <row r="68" spans="2:15" ht="15">
      <c r="B68" s="241"/>
      <c r="C68" s="241"/>
      <c r="D68" s="241"/>
      <c r="E68" s="241"/>
      <c r="F68" s="241"/>
      <c r="G68" s="241"/>
      <c r="H68" s="241"/>
      <c r="I68" s="241"/>
      <c r="J68" s="241"/>
      <c r="K68" s="241"/>
      <c r="L68" s="241"/>
      <c r="M68" s="241"/>
      <c r="N68" s="241"/>
      <c r="O68" s="241"/>
    </row>
    <row r="69" spans="2:15" ht="15">
      <c r="B69" s="241"/>
      <c r="C69" s="241"/>
      <c r="D69" s="241"/>
      <c r="E69" s="241"/>
      <c r="F69" s="241"/>
      <c r="G69" s="241"/>
      <c r="H69" s="241"/>
      <c r="I69" s="241"/>
      <c r="J69" s="241"/>
      <c r="K69" s="241"/>
      <c r="L69" s="241"/>
      <c r="M69" s="241"/>
      <c r="N69" s="241"/>
      <c r="O69" s="241"/>
    </row>
    <row r="70" spans="2:15" ht="15">
      <c r="B70" s="241"/>
      <c r="C70" s="241"/>
      <c r="D70" s="241"/>
      <c r="E70" s="241"/>
      <c r="F70" s="241"/>
      <c r="G70" s="241"/>
      <c r="H70" s="241"/>
      <c r="I70" s="241"/>
      <c r="J70" s="241"/>
      <c r="K70" s="241"/>
      <c r="L70" s="241"/>
      <c r="M70" s="241"/>
      <c r="N70" s="241"/>
      <c r="O70" s="241"/>
    </row>
    <row r="71" spans="2:15" ht="15">
      <c r="B71" s="241"/>
      <c r="C71" s="241"/>
      <c r="D71" s="241"/>
      <c r="E71" s="241"/>
      <c r="F71" s="241"/>
      <c r="G71" s="241"/>
      <c r="H71" s="241"/>
      <c r="I71" s="241"/>
      <c r="J71" s="241"/>
      <c r="K71" s="241"/>
      <c r="L71" s="241"/>
      <c r="M71" s="241"/>
      <c r="N71" s="241"/>
      <c r="O71" s="241"/>
    </row>
    <row r="72" spans="2:15" ht="15">
      <c r="B72" s="241"/>
      <c r="C72" s="241"/>
      <c r="D72" s="241"/>
      <c r="E72" s="241"/>
      <c r="F72" s="241"/>
      <c r="G72" s="241"/>
      <c r="H72" s="241"/>
      <c r="I72" s="241"/>
      <c r="J72" s="241"/>
      <c r="K72" s="241"/>
      <c r="L72" s="241"/>
      <c r="M72" s="241"/>
      <c r="N72" s="241"/>
      <c r="O72" s="241"/>
    </row>
    <row r="73" spans="2:15" ht="15">
      <c r="B73" s="241"/>
      <c r="C73" s="241"/>
      <c r="D73" s="241"/>
      <c r="E73" s="241"/>
      <c r="F73" s="241"/>
      <c r="G73" s="241"/>
      <c r="H73" s="241"/>
      <c r="I73" s="241"/>
      <c r="J73" s="241"/>
      <c r="K73" s="241"/>
      <c r="L73" s="241"/>
      <c r="M73" s="241"/>
      <c r="N73" s="241"/>
      <c r="O73" s="241"/>
    </row>
    <row r="74" spans="2:15" ht="15">
      <c r="B74" s="241"/>
      <c r="C74" s="241"/>
      <c r="D74" s="241"/>
      <c r="E74" s="241"/>
      <c r="F74" s="241"/>
      <c r="G74" s="241"/>
      <c r="H74" s="241"/>
      <c r="I74" s="241"/>
      <c r="J74" s="241"/>
      <c r="K74" s="241"/>
      <c r="L74" s="241"/>
      <c r="M74" s="241"/>
      <c r="N74" s="241"/>
      <c r="O74" s="241"/>
    </row>
    <row r="75" spans="2:15" ht="15">
      <c r="B75" s="241"/>
      <c r="C75" s="241"/>
      <c r="D75" s="241"/>
      <c r="E75" s="241"/>
      <c r="F75" s="241"/>
      <c r="G75" s="241"/>
      <c r="H75" s="241"/>
      <c r="I75" s="241"/>
      <c r="J75" s="241"/>
      <c r="K75" s="241"/>
      <c r="L75" s="241"/>
      <c r="M75" s="241"/>
      <c r="N75" s="241"/>
      <c r="O75" s="241"/>
    </row>
    <row r="76" spans="2:15" ht="15">
      <c r="B76" s="241"/>
      <c r="C76" s="241"/>
      <c r="D76" s="241"/>
      <c r="E76" s="241"/>
      <c r="F76" s="241"/>
      <c r="G76" s="241"/>
      <c r="H76" s="241"/>
      <c r="I76" s="241"/>
      <c r="J76" s="241"/>
      <c r="K76" s="241"/>
      <c r="L76" s="241"/>
      <c r="M76" s="241"/>
      <c r="N76" s="241"/>
      <c r="O76" s="241"/>
    </row>
    <row r="77" spans="2:15" ht="15">
      <c r="B77" s="241"/>
      <c r="C77" s="241"/>
      <c r="D77" s="241"/>
      <c r="E77" s="241"/>
      <c r="F77" s="241"/>
      <c r="G77" s="241"/>
      <c r="H77" s="241"/>
      <c r="I77" s="241"/>
      <c r="J77" s="241"/>
      <c r="K77" s="241"/>
      <c r="L77" s="241"/>
      <c r="M77" s="241"/>
      <c r="N77" s="241"/>
      <c r="O77" s="241"/>
    </row>
    <row r="78" spans="2:15" ht="15">
      <c r="B78" s="241"/>
      <c r="C78" s="241"/>
      <c r="D78" s="241"/>
      <c r="E78" s="241"/>
      <c r="F78" s="241"/>
      <c r="G78" s="241"/>
      <c r="H78" s="241"/>
      <c r="I78" s="241"/>
      <c r="J78" s="241"/>
      <c r="K78" s="241"/>
      <c r="L78" s="241"/>
      <c r="M78" s="241"/>
      <c r="N78" s="241"/>
      <c r="O78" s="241"/>
    </row>
    <row r="79" spans="2:15" ht="15">
      <c r="B79" s="241"/>
      <c r="C79" s="241"/>
      <c r="D79" s="241"/>
      <c r="E79" s="241"/>
      <c r="F79" s="241"/>
      <c r="G79" s="241"/>
      <c r="H79" s="241"/>
      <c r="I79" s="241"/>
      <c r="J79" s="241"/>
      <c r="K79" s="241"/>
      <c r="L79" s="241"/>
      <c r="M79" s="241"/>
      <c r="N79" s="241"/>
      <c r="O79" s="241"/>
    </row>
    <row r="80" spans="2:15" ht="15">
      <c r="B80" s="241"/>
      <c r="C80" s="241"/>
      <c r="D80" s="241"/>
      <c r="E80" s="241"/>
      <c r="F80" s="241"/>
      <c r="G80" s="241"/>
      <c r="H80" s="241"/>
      <c r="I80" s="241"/>
      <c r="J80" s="241"/>
      <c r="K80" s="241"/>
      <c r="L80" s="241"/>
      <c r="M80" s="241"/>
      <c r="N80" s="241"/>
      <c r="O80" s="241"/>
    </row>
    <row r="81" spans="2:15" ht="15">
      <c r="B81" s="241"/>
      <c r="C81" s="241"/>
      <c r="D81" s="241"/>
      <c r="E81" s="241"/>
      <c r="F81" s="241"/>
      <c r="G81" s="241"/>
      <c r="H81" s="241"/>
      <c r="I81" s="241"/>
      <c r="J81" s="241"/>
      <c r="K81" s="241"/>
      <c r="L81" s="241"/>
      <c r="M81" s="241"/>
      <c r="N81" s="241"/>
      <c r="O81" s="241"/>
    </row>
    <row r="82" spans="2:15" ht="15">
      <c r="B82" s="241"/>
      <c r="C82" s="241"/>
      <c r="D82" s="241"/>
      <c r="E82" s="241"/>
      <c r="F82" s="241"/>
      <c r="G82" s="241"/>
      <c r="H82" s="241"/>
      <c r="I82" s="241"/>
      <c r="J82" s="241"/>
      <c r="K82" s="241"/>
      <c r="L82" s="241"/>
      <c r="M82" s="241"/>
      <c r="N82" s="241"/>
      <c r="O82" s="241"/>
    </row>
    <row r="83" spans="2:15" ht="15">
      <c r="B83" s="241"/>
      <c r="C83" s="241"/>
      <c r="D83" s="241"/>
      <c r="E83" s="241"/>
      <c r="F83" s="241"/>
      <c r="G83" s="241"/>
      <c r="H83" s="241"/>
      <c r="I83" s="241"/>
      <c r="J83" s="241"/>
      <c r="K83" s="241"/>
      <c r="L83" s="241"/>
      <c r="M83" s="241"/>
      <c r="N83" s="241"/>
      <c r="O83" s="241"/>
    </row>
    <row r="84" spans="2:15" ht="15">
      <c r="B84" s="241"/>
      <c r="C84" s="241"/>
      <c r="D84" s="241"/>
      <c r="E84" s="241"/>
      <c r="F84" s="241"/>
      <c r="G84" s="241"/>
      <c r="H84" s="241"/>
      <c r="I84" s="241"/>
      <c r="J84" s="241"/>
      <c r="K84" s="241"/>
      <c r="L84" s="241"/>
      <c r="M84" s="241"/>
      <c r="N84" s="241"/>
    </row>
  </sheetData>
  <mergeCells count="3">
    <mergeCell ref="B2:C2"/>
    <mergeCell ref="I6:J6"/>
    <mergeCell ref="K6:L6"/>
  </mergeCells>
  <pageMargins left="0.23622047244094491" right="0.23622047244094491" top="0.74803149606299213" bottom="0.74803149606299213" header="0.31496062992125984" footer="0.31496062992125984"/>
  <pageSetup paperSize="8" scale="65" orientation="landscape" r:id="rId1"/>
  <headerFooter>
    <oddFooter>&amp;L&amp;Z&amp;F&amp;A&amp;R&amp;D</oddFooter>
  </headerFooter>
  <rowBreaks count="1" manualBreakCount="1">
    <brk id="28" max="16383" man="1"/>
  </rowBreaks>
  <customProperties>
    <customPr name="layoutContexts" r:id="rId2"/>
    <customPr name="SaveUndoMode" r:id="rId3"/>
  </customProperties>
  <drawing r:id="rId4"/>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T118"/>
  <sheetViews>
    <sheetView view="pageBreakPreview" topLeftCell="C1" zoomScale="86" zoomScaleNormal="100" zoomScaleSheetLayoutView="86" workbookViewId="0">
      <selection activeCell="D21" sqref="D21:G21"/>
    </sheetView>
  </sheetViews>
  <sheetFormatPr defaultRowHeight="12.75"/>
  <cols>
    <col min="1" max="1" width="11.7109375" customWidth="1"/>
    <col min="2" max="2" width="19.85546875" customWidth="1"/>
    <col min="3" max="3" width="52" bestFit="1" customWidth="1"/>
    <col min="4" max="15" width="20.7109375" customWidth="1"/>
  </cols>
  <sheetData>
    <row r="1" spans="2:20" ht="20.25">
      <c r="B1" s="83" t="str">
        <f>Cover!C22</f>
        <v>United Energy Distribution Pty Limited</v>
      </c>
      <c r="C1" s="84"/>
    </row>
    <row r="2" spans="2:20" ht="20.25">
      <c r="B2" s="1116" t="s">
        <v>40</v>
      </c>
      <c r="C2" s="1116"/>
      <c r="D2" s="242"/>
    </row>
    <row r="3" spans="2:20" ht="20.25">
      <c r="B3" s="85" t="str">
        <f>Cover!C26</f>
        <v>CY 2013</v>
      </c>
    </row>
    <row r="4" spans="2:20" ht="12.75" customHeight="1">
      <c r="B4" s="85"/>
    </row>
    <row r="6" spans="2:20" s="214" customFormat="1" ht="74.25" customHeight="1">
      <c r="B6" s="215" t="s">
        <v>57</v>
      </c>
      <c r="C6" s="94" t="s">
        <v>58</v>
      </c>
      <c r="D6" s="95" t="s">
        <v>59</v>
      </c>
      <c r="E6" s="96" t="s">
        <v>60</v>
      </c>
      <c r="F6" s="96" t="s">
        <v>61</v>
      </c>
      <c r="G6" s="216" t="s">
        <v>62</v>
      </c>
      <c r="H6" s="96" t="s">
        <v>63</v>
      </c>
      <c r="I6" s="1117" t="s">
        <v>64</v>
      </c>
      <c r="J6" s="1118"/>
      <c r="K6" s="1119" t="s">
        <v>65</v>
      </c>
      <c r="L6" s="1120"/>
      <c r="M6" s="96" t="s">
        <v>66</v>
      </c>
      <c r="N6" s="243" t="s">
        <v>67</v>
      </c>
      <c r="O6" s="96" t="s">
        <v>68</v>
      </c>
      <c r="P6" s="92"/>
      <c r="S6" s="92"/>
      <c r="T6" s="92"/>
    </row>
    <row r="7" spans="2:20" s="92" customFormat="1" ht="24" customHeight="1">
      <c r="B7" s="104"/>
      <c r="C7" s="218"/>
      <c r="D7" s="219"/>
      <c r="E7" s="219"/>
      <c r="F7" s="220"/>
      <c r="G7" s="219"/>
      <c r="H7" s="219"/>
      <c r="I7" s="96" t="s">
        <v>69</v>
      </c>
      <c r="J7" s="94" t="s">
        <v>70</v>
      </c>
      <c r="K7" s="97" t="s">
        <v>104</v>
      </c>
      <c r="L7" s="96" t="s">
        <v>105</v>
      </c>
      <c r="M7" s="244"/>
      <c r="N7" s="244"/>
      <c r="O7" s="219"/>
    </row>
    <row r="8" spans="2:20" s="92" customFormat="1" ht="14.1" customHeight="1">
      <c r="B8" s="222"/>
      <c r="C8" s="223" t="s">
        <v>174</v>
      </c>
      <c r="D8" s="224" t="s">
        <v>73</v>
      </c>
      <c r="E8" s="224" t="s">
        <v>73</v>
      </c>
      <c r="F8" s="224" t="s">
        <v>73</v>
      </c>
      <c r="G8" s="224" t="s">
        <v>73</v>
      </c>
      <c r="H8" s="224" t="s">
        <v>73</v>
      </c>
      <c r="I8" s="224" t="s">
        <v>73</v>
      </c>
      <c r="J8" s="224" t="s">
        <v>73</v>
      </c>
      <c r="K8" s="224" t="s">
        <v>73</v>
      </c>
      <c r="L8" s="224" t="s">
        <v>73</v>
      </c>
      <c r="M8" s="224" t="s">
        <v>73</v>
      </c>
      <c r="N8" s="224" t="s">
        <v>73</v>
      </c>
      <c r="O8" s="224" t="s">
        <v>73</v>
      </c>
    </row>
    <row r="9" spans="2:20" s="92" customFormat="1" ht="14.1" customHeight="1">
      <c r="B9" s="225"/>
      <c r="C9" s="229" t="s">
        <v>175</v>
      </c>
      <c r="D9" s="245">
        <f>'[93]STAT BS'!$D$43</f>
        <v>646459</v>
      </c>
      <c r="E9" s="245"/>
      <c r="F9" s="245"/>
      <c r="G9" s="246"/>
      <c r="H9" s="246"/>
      <c r="I9" s="246"/>
      <c r="J9" s="246"/>
      <c r="K9" s="246"/>
      <c r="L9" s="246"/>
      <c r="M9" s="246"/>
      <c r="N9" s="246"/>
      <c r="O9" s="246">
        <f>'[95]4. Changes in Equity'!$G9</f>
        <v>0</v>
      </c>
    </row>
    <row r="10" spans="2:20" s="92" customFormat="1" ht="14.1" customHeight="1">
      <c r="B10" s="225"/>
      <c r="C10" s="229" t="s">
        <v>176</v>
      </c>
      <c r="D10" s="246">
        <v>0</v>
      </c>
      <c r="E10" s="245"/>
      <c r="F10" s="246"/>
      <c r="G10" s="246"/>
      <c r="H10" s="246"/>
      <c r="I10" s="246"/>
      <c r="J10" s="246"/>
      <c r="K10" s="246"/>
      <c r="L10" s="246"/>
      <c r="M10" s="246"/>
      <c r="N10" s="246"/>
      <c r="O10" s="246">
        <f>'[95]4. Changes in Equity'!$G10</f>
        <v>0</v>
      </c>
    </row>
    <row r="11" spans="2:20" s="92" customFormat="1" ht="14.1" customHeight="1">
      <c r="B11" s="225"/>
      <c r="C11" s="229" t="s">
        <v>177</v>
      </c>
      <c r="D11" s="246">
        <v>0</v>
      </c>
      <c r="E11" s="245"/>
      <c r="F11" s="246"/>
      <c r="G11" s="246"/>
      <c r="H11" s="246"/>
      <c r="I11" s="246"/>
      <c r="J11" s="246"/>
      <c r="K11" s="246"/>
      <c r="L11" s="246"/>
      <c r="M11" s="246"/>
      <c r="N11" s="246"/>
      <c r="O11" s="246">
        <f>'[95]4. Changes in Equity'!$G11</f>
        <v>0</v>
      </c>
    </row>
    <row r="12" spans="2:20" s="92" customFormat="1" ht="14.1" customHeight="1">
      <c r="B12" s="225"/>
      <c r="C12" s="229" t="s">
        <v>178</v>
      </c>
      <c r="D12" s="162">
        <f>SUM(D9:D11)</f>
        <v>646459</v>
      </c>
      <c r="E12" s="162">
        <f t="shared" ref="E12:O12" si="0">SUM(E9:E11)</f>
        <v>0</v>
      </c>
      <c r="F12" s="162">
        <f t="shared" si="0"/>
        <v>0</v>
      </c>
      <c r="G12" s="162">
        <f t="shared" si="0"/>
        <v>0</v>
      </c>
      <c r="H12" s="247">
        <f t="shared" si="0"/>
        <v>0</v>
      </c>
      <c r="I12" s="247">
        <f t="shared" si="0"/>
        <v>0</v>
      </c>
      <c r="J12" s="247">
        <f t="shared" si="0"/>
        <v>0</v>
      </c>
      <c r="K12" s="247">
        <f t="shared" si="0"/>
        <v>0</v>
      </c>
      <c r="L12" s="247">
        <f t="shared" si="0"/>
        <v>0</v>
      </c>
      <c r="M12" s="247">
        <f t="shared" si="0"/>
        <v>0</v>
      </c>
      <c r="N12" s="247">
        <f t="shared" si="0"/>
        <v>0</v>
      </c>
      <c r="O12" s="162">
        <f t="shared" si="0"/>
        <v>0</v>
      </c>
    </row>
    <row r="13" spans="2:20" s="92" customFormat="1" ht="14.1" customHeight="1">
      <c r="B13" s="225"/>
      <c r="C13" s="223" t="s">
        <v>179</v>
      </c>
      <c r="D13" s="248"/>
      <c r="E13" s="248"/>
      <c r="F13" s="248"/>
      <c r="G13" s="248">
        <v>0</v>
      </c>
      <c r="H13" s="249"/>
      <c r="I13" s="249"/>
      <c r="J13" s="249"/>
      <c r="K13" s="249"/>
      <c r="L13" s="249"/>
      <c r="M13" s="249"/>
      <c r="N13" s="249"/>
      <c r="O13" s="248"/>
    </row>
    <row r="14" spans="2:20" s="92" customFormat="1" ht="14.1" customHeight="1">
      <c r="B14" s="225"/>
      <c r="C14" s="231" t="s">
        <v>175</v>
      </c>
      <c r="D14" s="245">
        <f>-'[93]STAT BS'!$K$14</f>
        <v>42967</v>
      </c>
      <c r="E14" s="245"/>
      <c r="F14" s="246"/>
      <c r="G14" s="246"/>
      <c r="H14" s="246"/>
      <c r="I14" s="246"/>
      <c r="J14" s="246"/>
      <c r="K14" s="246"/>
      <c r="L14" s="246"/>
      <c r="M14" s="246"/>
      <c r="N14" s="246"/>
      <c r="O14" s="246">
        <f>'[95]4. Changes in Equity'!$G14</f>
        <v>0</v>
      </c>
    </row>
    <row r="15" spans="2:20" s="92" customFormat="1" ht="14.1" customHeight="1">
      <c r="B15" s="225"/>
      <c r="C15" s="231" t="s">
        <v>180</v>
      </c>
      <c r="D15" s="865">
        <f>-'[93]STAT BS'!$K$15-'[93]STAT BS'!$K$16</f>
        <v>2634</v>
      </c>
      <c r="E15" s="245"/>
      <c r="F15" s="246"/>
      <c r="G15" s="246"/>
      <c r="H15" s="246"/>
      <c r="I15" s="246"/>
      <c r="J15" s="246"/>
      <c r="K15" s="246"/>
      <c r="L15" s="246"/>
      <c r="M15" s="246"/>
      <c r="N15" s="246"/>
      <c r="O15" s="246">
        <f>'[95]4. Changes in Equity'!$G15</f>
        <v>0</v>
      </c>
    </row>
    <row r="16" spans="2:20" s="92" customFormat="1" ht="14.1" customHeight="1">
      <c r="B16" s="225"/>
      <c r="C16" s="231" t="s">
        <v>115</v>
      </c>
      <c r="D16" s="246">
        <v>0</v>
      </c>
      <c r="E16" s="245"/>
      <c r="F16" s="246"/>
      <c r="G16" s="246"/>
      <c r="H16" s="246"/>
      <c r="I16" s="246"/>
      <c r="J16" s="246"/>
      <c r="K16" s="246"/>
      <c r="L16" s="246"/>
      <c r="M16" s="246"/>
      <c r="N16" s="246"/>
      <c r="O16" s="246">
        <f>'[95]4. Changes in Equity'!$G16</f>
        <v>0</v>
      </c>
    </row>
    <row r="17" spans="2:16" s="92" customFormat="1" ht="14.1" customHeight="1">
      <c r="B17" s="225"/>
      <c r="C17" s="231" t="s">
        <v>178</v>
      </c>
      <c r="D17" s="162">
        <f>SUM(D14:D16)</f>
        <v>45601</v>
      </c>
      <c r="E17" s="162">
        <f>SUM(E14:E16)</f>
        <v>0</v>
      </c>
      <c r="F17" s="162">
        <f t="shared" ref="F17:O17" si="1">SUM(F14:F16)</f>
        <v>0</v>
      </c>
      <c r="G17" s="162">
        <v>0</v>
      </c>
      <c r="H17" s="247">
        <f t="shared" si="1"/>
        <v>0</v>
      </c>
      <c r="I17" s="247">
        <f t="shared" si="1"/>
        <v>0</v>
      </c>
      <c r="J17" s="247">
        <f t="shared" si="1"/>
        <v>0</v>
      </c>
      <c r="K17" s="247">
        <f t="shared" si="1"/>
        <v>0</v>
      </c>
      <c r="L17" s="247">
        <f t="shared" si="1"/>
        <v>0</v>
      </c>
      <c r="M17" s="247">
        <f t="shared" si="1"/>
        <v>0</v>
      </c>
      <c r="N17" s="247">
        <f t="shared" si="1"/>
        <v>0</v>
      </c>
      <c r="O17" s="247">
        <f t="shared" si="1"/>
        <v>0</v>
      </c>
    </row>
    <row r="18" spans="2:16" s="92" customFormat="1" ht="14.1" customHeight="1">
      <c r="B18" s="225"/>
      <c r="C18" s="232" t="s">
        <v>181</v>
      </c>
      <c r="D18" s="248"/>
      <c r="E18" s="248"/>
      <c r="F18" s="248"/>
      <c r="G18" s="248"/>
      <c r="H18" s="249"/>
      <c r="I18" s="249"/>
      <c r="J18" s="249"/>
      <c r="K18" s="249"/>
      <c r="L18" s="249"/>
      <c r="M18" s="249"/>
      <c r="N18" s="249"/>
      <c r="O18" s="249"/>
    </row>
    <row r="19" spans="2:16" s="92" customFormat="1" ht="14.1" customHeight="1">
      <c r="B19" s="225"/>
      <c r="C19" s="229" t="s">
        <v>175</v>
      </c>
      <c r="D19" s="245">
        <f>'[93]STAT BS'!$K$25</f>
        <v>574495</v>
      </c>
      <c r="E19" s="245"/>
      <c r="F19" s="245"/>
      <c r="G19" s="246"/>
      <c r="H19" s="246"/>
      <c r="I19" s="246"/>
      <c r="J19" s="246"/>
      <c r="K19" s="246"/>
      <c r="L19" s="246"/>
      <c r="M19" s="246"/>
      <c r="N19" s="246"/>
      <c r="O19" s="246">
        <f>'[95]4. Changes in Equity'!$G19</f>
        <v>0</v>
      </c>
    </row>
    <row r="20" spans="2:16" s="92" customFormat="1" ht="14.1" customHeight="1">
      <c r="B20" s="225"/>
      <c r="C20" s="229" t="s">
        <v>182</v>
      </c>
      <c r="D20" s="245">
        <f>'[93]STAT BS'!$K$26</f>
        <v>23374</v>
      </c>
      <c r="E20" s="245"/>
      <c r="F20" s="245"/>
      <c r="G20" s="246"/>
      <c r="H20" s="246"/>
      <c r="I20" s="246"/>
      <c r="J20" s="246"/>
      <c r="K20" s="246"/>
      <c r="L20" s="246"/>
      <c r="M20" s="246"/>
      <c r="N20" s="246"/>
      <c r="O20" s="246">
        <f>'[95]4. Changes in Equity'!$G20</f>
        <v>0</v>
      </c>
    </row>
    <row r="21" spans="2:16" s="92" customFormat="1" ht="14.1" customHeight="1">
      <c r="B21" s="233"/>
      <c r="C21" s="229" t="s">
        <v>183</v>
      </c>
      <c r="D21" s="246">
        <v>0</v>
      </c>
      <c r="E21" s="245"/>
      <c r="F21" s="246"/>
      <c r="G21" s="246"/>
      <c r="H21" s="246"/>
      <c r="I21" s="246"/>
      <c r="J21" s="246"/>
      <c r="K21" s="246"/>
      <c r="L21" s="246"/>
      <c r="M21" s="246"/>
      <c r="N21" s="246"/>
      <c r="O21" s="246">
        <f>'[95]4. Changes in Equity'!$G21</f>
        <v>0</v>
      </c>
    </row>
    <row r="22" spans="2:16" s="92" customFormat="1" ht="14.1" customHeight="1">
      <c r="B22" s="233"/>
      <c r="C22" s="229" t="s">
        <v>184</v>
      </c>
      <c r="D22" s="246">
        <v>0</v>
      </c>
      <c r="E22" s="245"/>
      <c r="F22" s="246"/>
      <c r="G22" s="246"/>
      <c r="H22" s="246"/>
      <c r="I22" s="246"/>
      <c r="J22" s="246"/>
      <c r="K22" s="246"/>
      <c r="L22" s="246"/>
      <c r="M22" s="246"/>
      <c r="N22" s="246"/>
      <c r="O22" s="246">
        <f>'[95]4. Changes in Equity'!$G22</f>
        <v>0</v>
      </c>
    </row>
    <row r="23" spans="2:16" s="92" customFormat="1" ht="14.1" customHeight="1">
      <c r="B23" s="233"/>
      <c r="C23" s="229" t="s">
        <v>115</v>
      </c>
      <c r="D23" s="246">
        <v>0</v>
      </c>
      <c r="E23" s="245"/>
      <c r="F23" s="246"/>
      <c r="G23" s="246"/>
      <c r="H23" s="246"/>
      <c r="I23" s="246"/>
      <c r="J23" s="246"/>
      <c r="K23" s="246"/>
      <c r="L23" s="246"/>
      <c r="M23" s="246"/>
      <c r="N23" s="246"/>
      <c r="O23" s="246">
        <f>'[95]4. Changes in Equity'!$G23</f>
        <v>0</v>
      </c>
    </row>
    <row r="24" spans="2:16" s="92" customFormat="1" ht="14.1" customHeight="1">
      <c r="B24" s="233"/>
      <c r="C24" s="229" t="s">
        <v>178</v>
      </c>
      <c r="D24" s="162">
        <f t="shared" ref="D24:O24" si="2">SUM(D19:D23)</f>
        <v>597869</v>
      </c>
      <c r="E24" s="162">
        <f>SUM(E19:E23)</f>
        <v>0</v>
      </c>
      <c r="F24" s="162">
        <f t="shared" si="2"/>
        <v>0</v>
      </c>
      <c r="G24" s="162">
        <v>0</v>
      </c>
      <c r="H24" s="162">
        <f t="shared" si="2"/>
        <v>0</v>
      </c>
      <c r="I24" s="162">
        <f t="shared" si="2"/>
        <v>0</v>
      </c>
      <c r="J24" s="162">
        <f t="shared" si="2"/>
        <v>0</v>
      </c>
      <c r="K24" s="162">
        <f t="shared" si="2"/>
        <v>0</v>
      </c>
      <c r="L24" s="162">
        <f t="shared" si="2"/>
        <v>0</v>
      </c>
      <c r="M24" s="162">
        <f t="shared" si="2"/>
        <v>0</v>
      </c>
      <c r="N24" s="162">
        <f t="shared" si="2"/>
        <v>0</v>
      </c>
      <c r="O24" s="162">
        <f t="shared" si="2"/>
        <v>0</v>
      </c>
    </row>
    <row r="25" spans="2:16" s="92" customFormat="1" ht="14.1" customHeight="1">
      <c r="B25" s="236"/>
      <c r="C25" s="237"/>
      <c r="D25" s="250"/>
      <c r="E25" s="251"/>
      <c r="F25" s="252"/>
      <c r="G25" s="253"/>
      <c r="H25" s="250"/>
      <c r="I25" s="250"/>
      <c r="J25" s="252"/>
      <c r="K25" s="253"/>
      <c r="L25" s="252"/>
      <c r="M25" s="252"/>
      <c r="N25" s="252"/>
      <c r="O25" s="252"/>
    </row>
    <row r="26" spans="2:16" s="92" customFormat="1" ht="14.1" customHeight="1">
      <c r="P26"/>
    </row>
    <row r="27" spans="2:16" ht="15" customHeight="1">
      <c r="B27" s="92" t="s">
        <v>168</v>
      </c>
      <c r="D27" s="118"/>
      <c r="E27" s="118"/>
      <c r="F27" s="118"/>
    </row>
    <row r="28" spans="2:16" ht="15" customHeight="1">
      <c r="B28" t="s">
        <v>185</v>
      </c>
      <c r="E28" s="118"/>
      <c r="F28" s="118"/>
    </row>
    <row r="29" spans="2:16">
      <c r="B29" s="92"/>
      <c r="C29" s="92"/>
      <c r="D29" s="92"/>
      <c r="E29" s="92"/>
      <c r="F29" s="92"/>
      <c r="G29" s="92"/>
      <c r="H29" s="92"/>
      <c r="I29" s="92"/>
      <c r="J29" s="92"/>
      <c r="K29" s="92"/>
      <c r="L29" s="92"/>
      <c r="M29" s="92"/>
      <c r="N29" s="92"/>
      <c r="O29" s="92"/>
    </row>
    <row r="30" spans="2:16">
      <c r="B30" s="92"/>
      <c r="C30" s="92"/>
      <c r="D30" s="92"/>
      <c r="E30" s="92"/>
      <c r="F30" s="92"/>
      <c r="G30" s="92"/>
      <c r="H30" s="92"/>
      <c r="I30" s="92"/>
      <c r="J30" s="92"/>
      <c r="K30" s="92"/>
      <c r="L30" s="92"/>
      <c r="M30" s="92"/>
      <c r="N30" s="92"/>
      <c r="O30" s="92"/>
    </row>
    <row r="31" spans="2:16">
      <c r="B31" s="92"/>
      <c r="C31" s="92"/>
      <c r="D31" s="92"/>
      <c r="E31" s="92"/>
      <c r="F31" s="92"/>
      <c r="G31" s="92"/>
      <c r="H31" s="92"/>
      <c r="I31" s="92"/>
      <c r="J31" s="92"/>
      <c r="K31" s="92"/>
      <c r="L31" s="92"/>
      <c r="M31" s="92"/>
      <c r="N31" s="92"/>
      <c r="O31" s="92"/>
    </row>
    <row r="32" spans="2:16">
      <c r="B32" s="92"/>
      <c r="C32" s="92"/>
      <c r="D32" s="92"/>
      <c r="E32" s="92"/>
      <c r="F32" s="92"/>
      <c r="G32" s="92"/>
      <c r="H32" s="92"/>
      <c r="I32" s="92"/>
      <c r="J32" s="92"/>
      <c r="K32" s="92"/>
      <c r="L32" s="92"/>
      <c r="M32" s="92"/>
      <c r="N32" s="92"/>
      <c r="O32" s="92"/>
    </row>
    <row r="33" spans="2:15">
      <c r="B33" s="92"/>
      <c r="C33" s="92"/>
      <c r="D33" s="92"/>
      <c r="E33" s="92"/>
      <c r="F33" s="92"/>
      <c r="G33" s="92"/>
      <c r="H33" s="92"/>
      <c r="I33" s="92"/>
      <c r="J33" s="92"/>
      <c r="K33" s="92"/>
      <c r="L33" s="92"/>
      <c r="M33" s="92"/>
      <c r="N33" s="92"/>
      <c r="O33" s="92"/>
    </row>
    <row r="34" spans="2:15">
      <c r="B34" s="92"/>
      <c r="C34" s="92"/>
      <c r="D34" s="92"/>
      <c r="E34" s="92"/>
      <c r="F34" s="92"/>
      <c r="G34" s="92"/>
      <c r="H34" s="92"/>
      <c r="I34" s="92"/>
      <c r="J34" s="92"/>
      <c r="K34" s="92"/>
      <c r="L34" s="92"/>
      <c r="M34" s="92"/>
      <c r="N34" s="92"/>
      <c r="O34" s="92"/>
    </row>
    <row r="35" spans="2:15">
      <c r="B35" s="92"/>
      <c r="C35" s="92"/>
      <c r="D35" s="92"/>
      <c r="E35" s="92"/>
      <c r="F35" s="92"/>
      <c r="G35" s="92"/>
      <c r="H35" s="92"/>
      <c r="I35" s="92"/>
      <c r="J35" s="92"/>
      <c r="K35" s="92"/>
      <c r="L35" s="92"/>
      <c r="M35" s="92"/>
      <c r="N35" s="92"/>
      <c r="O35" s="92"/>
    </row>
    <row r="36" spans="2:15">
      <c r="B36" s="92"/>
      <c r="C36" s="92"/>
      <c r="D36" s="92"/>
      <c r="E36" s="92"/>
      <c r="F36" s="92"/>
      <c r="G36" s="92"/>
      <c r="H36" s="92"/>
      <c r="I36" s="92"/>
      <c r="J36" s="92"/>
      <c r="K36" s="92"/>
      <c r="L36" s="92"/>
      <c r="M36" s="92"/>
      <c r="N36" s="92"/>
      <c r="O36" s="92"/>
    </row>
    <row r="37" spans="2:15">
      <c r="B37" s="92"/>
      <c r="C37" s="92"/>
      <c r="D37" s="92"/>
      <c r="E37" s="92"/>
      <c r="F37" s="92"/>
      <c r="G37" s="92"/>
      <c r="H37" s="92"/>
      <c r="I37" s="92"/>
      <c r="J37" s="92"/>
      <c r="K37" s="92"/>
      <c r="L37" s="92"/>
      <c r="M37" s="92"/>
      <c r="N37" s="92"/>
      <c r="O37" s="92"/>
    </row>
    <row r="38" spans="2:15">
      <c r="B38" s="92"/>
      <c r="C38" s="92"/>
      <c r="D38" s="92"/>
      <c r="E38" s="92"/>
      <c r="F38" s="92"/>
      <c r="G38" s="92"/>
      <c r="H38" s="92"/>
      <c r="I38" s="92"/>
      <c r="J38" s="92"/>
      <c r="K38" s="92"/>
      <c r="L38" s="92"/>
      <c r="M38" s="92"/>
      <c r="N38" s="92"/>
      <c r="O38" s="92"/>
    </row>
    <row r="39" spans="2:15" ht="15">
      <c r="B39" s="92"/>
      <c r="C39" s="92"/>
      <c r="D39" s="92"/>
      <c r="E39" s="92"/>
      <c r="F39" s="92"/>
      <c r="G39" s="92"/>
      <c r="H39" s="92"/>
      <c r="I39" s="92"/>
      <c r="J39" s="92"/>
      <c r="K39" s="92"/>
      <c r="L39" s="92"/>
      <c r="M39" s="92"/>
      <c r="N39" s="92"/>
      <c r="O39" s="241"/>
    </row>
    <row r="40" spans="2:15" ht="15">
      <c r="B40" s="241"/>
      <c r="C40" s="241"/>
      <c r="D40" s="241"/>
      <c r="E40" s="241"/>
      <c r="F40" s="241"/>
      <c r="G40" s="241"/>
      <c r="H40" s="241"/>
      <c r="I40" s="241"/>
      <c r="J40" s="241"/>
      <c r="K40" s="241"/>
      <c r="L40" s="241"/>
      <c r="M40" s="241"/>
      <c r="N40" s="241"/>
      <c r="O40" s="241"/>
    </row>
    <row r="41" spans="2:15" ht="15">
      <c r="B41" s="241"/>
      <c r="C41" s="241"/>
      <c r="D41" s="241"/>
      <c r="E41" s="241"/>
      <c r="F41" s="241"/>
      <c r="G41" s="241"/>
      <c r="H41" s="241"/>
      <c r="I41" s="241"/>
      <c r="J41" s="241"/>
      <c r="K41" s="241"/>
      <c r="L41" s="241"/>
      <c r="M41" s="241"/>
      <c r="N41" s="241"/>
      <c r="O41" s="241"/>
    </row>
    <row r="42" spans="2:15" ht="15">
      <c r="B42" s="241"/>
      <c r="C42" s="241"/>
      <c r="D42" s="241"/>
      <c r="E42" s="241"/>
      <c r="F42" s="241"/>
      <c r="G42" s="241"/>
      <c r="H42" s="241"/>
      <c r="I42" s="241"/>
      <c r="J42" s="241"/>
      <c r="K42" s="241"/>
      <c r="L42" s="241"/>
      <c r="M42" s="241"/>
      <c r="N42" s="241"/>
      <c r="O42" s="241"/>
    </row>
    <row r="43" spans="2:15" ht="15">
      <c r="B43" s="241"/>
      <c r="C43" s="241"/>
      <c r="D43" s="241"/>
      <c r="E43" s="241"/>
      <c r="F43" s="241"/>
      <c r="G43" s="241"/>
      <c r="H43" s="241"/>
      <c r="I43" s="241"/>
      <c r="J43" s="241"/>
      <c r="K43" s="241"/>
      <c r="L43" s="241"/>
      <c r="M43" s="241"/>
      <c r="N43" s="241"/>
      <c r="O43" s="241"/>
    </row>
    <row r="44" spans="2:15" ht="15">
      <c r="B44" s="241"/>
      <c r="C44" s="241"/>
      <c r="D44" s="241"/>
      <c r="E44" s="241"/>
      <c r="F44" s="241"/>
      <c r="G44" s="241"/>
      <c r="H44" s="241"/>
      <c r="I44" s="241"/>
      <c r="J44" s="241"/>
      <c r="K44" s="241"/>
      <c r="L44" s="241"/>
      <c r="M44" s="241"/>
      <c r="N44" s="241"/>
      <c r="O44" s="241"/>
    </row>
    <row r="45" spans="2:15" ht="15">
      <c r="B45" s="241"/>
      <c r="C45" s="241"/>
      <c r="D45" s="241"/>
      <c r="E45" s="241"/>
      <c r="F45" s="241"/>
      <c r="G45" s="241"/>
      <c r="H45" s="241"/>
      <c r="I45" s="241"/>
      <c r="J45" s="241"/>
      <c r="K45" s="241"/>
      <c r="L45" s="241"/>
      <c r="M45" s="241"/>
      <c r="N45" s="241"/>
      <c r="O45" s="241"/>
    </row>
    <row r="46" spans="2:15" ht="15">
      <c r="B46" s="241"/>
      <c r="C46" s="241"/>
      <c r="D46" s="241"/>
      <c r="E46" s="241"/>
      <c r="F46" s="241"/>
      <c r="G46" s="241"/>
      <c r="H46" s="241"/>
      <c r="I46" s="241"/>
      <c r="J46" s="241"/>
      <c r="K46" s="241"/>
      <c r="L46" s="241"/>
      <c r="M46" s="241"/>
      <c r="N46" s="241"/>
      <c r="O46" s="241"/>
    </row>
    <row r="47" spans="2:15" ht="15">
      <c r="B47" s="241"/>
      <c r="C47" s="241"/>
      <c r="D47" s="241"/>
      <c r="E47" s="241"/>
      <c r="F47" s="241"/>
      <c r="G47" s="241"/>
      <c r="H47" s="241"/>
      <c r="I47" s="241"/>
      <c r="J47" s="241"/>
      <c r="K47" s="241"/>
      <c r="L47" s="241"/>
      <c r="M47" s="241"/>
      <c r="N47" s="241"/>
      <c r="O47" s="241"/>
    </row>
    <row r="48" spans="2:15" ht="15">
      <c r="B48" s="241"/>
      <c r="C48" s="241"/>
      <c r="D48" s="241"/>
      <c r="E48" s="241"/>
      <c r="F48" s="241"/>
      <c r="G48" s="241"/>
      <c r="H48" s="241"/>
      <c r="I48" s="241"/>
      <c r="J48" s="241"/>
      <c r="K48" s="241"/>
      <c r="L48" s="241"/>
      <c r="M48" s="241"/>
      <c r="N48" s="241"/>
      <c r="O48" s="241"/>
    </row>
    <row r="49" spans="2:15" ht="15">
      <c r="B49" s="241"/>
      <c r="C49" s="241"/>
      <c r="D49" s="241"/>
      <c r="E49" s="241"/>
      <c r="F49" s="241"/>
      <c r="G49" s="241"/>
      <c r="H49" s="241"/>
      <c r="I49" s="241"/>
      <c r="J49" s="241"/>
      <c r="K49" s="241"/>
      <c r="L49" s="241"/>
      <c r="M49" s="241"/>
      <c r="N49" s="241"/>
      <c r="O49" s="241"/>
    </row>
    <row r="50" spans="2:15" ht="15">
      <c r="B50" s="241"/>
      <c r="C50" s="241"/>
      <c r="D50" s="241"/>
      <c r="E50" s="241"/>
      <c r="F50" s="241"/>
      <c r="G50" s="241"/>
      <c r="H50" s="241"/>
      <c r="I50" s="241"/>
      <c r="J50" s="241"/>
      <c r="K50" s="241"/>
      <c r="L50" s="241"/>
      <c r="M50" s="241"/>
      <c r="N50" s="241"/>
      <c r="O50" s="241"/>
    </row>
    <row r="51" spans="2:15" ht="15">
      <c r="B51" s="241"/>
      <c r="C51" s="241"/>
      <c r="D51" s="241"/>
      <c r="E51" s="241"/>
      <c r="F51" s="241"/>
      <c r="G51" s="241"/>
      <c r="H51" s="241"/>
      <c r="I51" s="241"/>
      <c r="J51" s="241"/>
      <c r="K51" s="241"/>
      <c r="L51" s="241"/>
      <c r="M51" s="241"/>
      <c r="N51" s="241"/>
      <c r="O51" s="241"/>
    </row>
    <row r="52" spans="2:15" ht="15">
      <c r="B52" s="241"/>
      <c r="C52" s="241"/>
      <c r="D52" s="241"/>
      <c r="E52" s="241"/>
      <c r="F52" s="241"/>
      <c r="G52" s="241"/>
      <c r="H52" s="241"/>
      <c r="I52" s="241"/>
      <c r="J52" s="241"/>
      <c r="K52" s="241"/>
      <c r="L52" s="241"/>
      <c r="M52" s="241"/>
      <c r="N52" s="241"/>
      <c r="O52" s="241"/>
    </row>
    <row r="53" spans="2:15" ht="15">
      <c r="B53" s="241"/>
      <c r="C53" s="241"/>
      <c r="D53" s="241"/>
      <c r="E53" s="241"/>
      <c r="F53" s="241"/>
      <c r="G53" s="241"/>
      <c r="H53" s="241"/>
      <c r="I53" s="241"/>
      <c r="J53" s="241"/>
      <c r="K53" s="241"/>
      <c r="L53" s="241"/>
      <c r="M53" s="241"/>
      <c r="N53" s="241"/>
      <c r="O53" s="241"/>
    </row>
    <row r="54" spans="2:15" ht="15">
      <c r="B54" s="241"/>
      <c r="C54" s="241"/>
      <c r="D54" s="241"/>
      <c r="E54" s="241"/>
      <c r="F54" s="241"/>
      <c r="G54" s="241"/>
      <c r="H54" s="241"/>
      <c r="I54" s="241"/>
      <c r="J54" s="241"/>
      <c r="K54" s="241"/>
      <c r="L54" s="241"/>
      <c r="M54" s="241"/>
      <c r="N54" s="241"/>
      <c r="O54" s="241"/>
    </row>
    <row r="55" spans="2:15" ht="15">
      <c r="B55" s="241"/>
      <c r="C55" s="241"/>
      <c r="D55" s="241"/>
      <c r="E55" s="241"/>
      <c r="F55" s="241"/>
      <c r="G55" s="241"/>
      <c r="H55" s="241"/>
      <c r="I55" s="241"/>
      <c r="J55" s="241"/>
      <c r="K55" s="241"/>
      <c r="L55" s="241"/>
      <c r="M55" s="241"/>
      <c r="N55" s="241"/>
      <c r="O55" s="241"/>
    </row>
    <row r="56" spans="2:15" ht="15">
      <c r="B56" s="241"/>
      <c r="C56" s="241"/>
      <c r="D56" s="241"/>
      <c r="E56" s="241"/>
      <c r="F56" s="241"/>
      <c r="G56" s="241"/>
      <c r="H56" s="241"/>
      <c r="I56" s="241"/>
      <c r="J56" s="241"/>
      <c r="K56" s="241"/>
      <c r="L56" s="241"/>
      <c r="M56" s="241"/>
      <c r="N56" s="241"/>
      <c r="O56" s="241"/>
    </row>
    <row r="57" spans="2:15" ht="15">
      <c r="B57" s="241"/>
      <c r="C57" s="241"/>
      <c r="D57" s="241"/>
      <c r="E57" s="241"/>
      <c r="F57" s="241"/>
      <c r="G57" s="241"/>
      <c r="H57" s="241"/>
      <c r="I57" s="241"/>
      <c r="J57" s="241"/>
      <c r="K57" s="241"/>
      <c r="L57" s="241"/>
      <c r="M57" s="241"/>
      <c r="N57" s="241"/>
      <c r="O57" s="241"/>
    </row>
    <row r="58" spans="2:15" ht="15">
      <c r="B58" s="92"/>
      <c r="C58" s="241"/>
      <c r="D58" s="241"/>
      <c r="E58" s="241"/>
      <c r="F58" s="241"/>
      <c r="G58" s="241"/>
      <c r="H58" s="241"/>
      <c r="I58" s="241"/>
      <c r="J58" s="241"/>
      <c r="K58" s="241"/>
      <c r="L58" s="241"/>
      <c r="M58" s="241"/>
      <c r="N58" s="241"/>
      <c r="O58" s="241"/>
    </row>
    <row r="59" spans="2:15" ht="15">
      <c r="B59" s="241"/>
      <c r="C59" s="241"/>
      <c r="D59" s="241"/>
      <c r="E59" s="241"/>
      <c r="F59" s="241"/>
      <c r="G59" s="241"/>
      <c r="H59" s="241"/>
      <c r="I59" s="241"/>
      <c r="J59" s="241"/>
      <c r="K59" s="241"/>
      <c r="L59" s="241"/>
      <c r="M59" s="241"/>
      <c r="N59" s="241"/>
      <c r="O59" s="241"/>
    </row>
    <row r="60" spans="2:15" ht="15">
      <c r="B60" s="241"/>
      <c r="C60" s="241"/>
      <c r="D60" s="241"/>
      <c r="E60" s="241"/>
      <c r="F60" s="241"/>
      <c r="G60" s="241"/>
      <c r="H60" s="241"/>
      <c r="I60" s="241"/>
      <c r="J60" s="241"/>
      <c r="K60" s="241"/>
      <c r="L60" s="241"/>
      <c r="M60" s="241"/>
      <c r="N60" s="241"/>
      <c r="O60" s="241"/>
    </row>
    <row r="61" spans="2:15" ht="15">
      <c r="B61" s="241"/>
      <c r="C61" s="241"/>
      <c r="D61" s="241"/>
      <c r="E61" s="241"/>
      <c r="F61" s="241"/>
      <c r="G61" s="241"/>
      <c r="H61" s="241"/>
      <c r="I61" s="241"/>
      <c r="J61" s="241"/>
      <c r="K61" s="241"/>
      <c r="L61" s="241"/>
      <c r="M61" s="241"/>
      <c r="N61" s="241"/>
      <c r="O61" s="241"/>
    </row>
    <row r="62" spans="2:15" ht="15">
      <c r="B62" s="241"/>
      <c r="C62" s="241"/>
      <c r="D62" s="241"/>
      <c r="E62" s="241"/>
      <c r="F62" s="241"/>
      <c r="G62" s="241"/>
      <c r="H62" s="241"/>
      <c r="I62" s="241"/>
      <c r="J62" s="241"/>
      <c r="K62" s="241"/>
      <c r="L62" s="241"/>
      <c r="M62" s="241"/>
      <c r="N62" s="241"/>
      <c r="O62" s="241"/>
    </row>
    <row r="63" spans="2:15" ht="15">
      <c r="B63" s="241"/>
      <c r="C63" s="241"/>
      <c r="D63" s="241"/>
      <c r="E63" s="241"/>
      <c r="F63" s="241"/>
      <c r="G63" s="241"/>
      <c r="H63" s="241"/>
      <c r="I63" s="241"/>
      <c r="J63" s="241"/>
      <c r="K63" s="241"/>
      <c r="L63" s="241"/>
      <c r="M63" s="241"/>
      <c r="N63" s="241"/>
      <c r="O63" s="241"/>
    </row>
    <row r="64" spans="2:15" ht="15">
      <c r="B64" s="241"/>
      <c r="C64" s="241"/>
      <c r="D64" s="241"/>
      <c r="E64" s="241"/>
      <c r="F64" s="241"/>
      <c r="G64" s="241"/>
      <c r="H64" s="241"/>
      <c r="I64" s="241"/>
      <c r="J64" s="241"/>
      <c r="K64" s="241"/>
      <c r="L64" s="241"/>
      <c r="M64" s="241"/>
      <c r="N64" s="241"/>
      <c r="O64" s="241"/>
    </row>
    <row r="65" spans="2:15" ht="15">
      <c r="B65" s="241"/>
      <c r="C65" s="241"/>
      <c r="D65" s="241"/>
      <c r="E65" s="241"/>
      <c r="F65" s="241"/>
      <c r="G65" s="241"/>
      <c r="H65" s="241"/>
      <c r="I65" s="241"/>
      <c r="J65" s="241"/>
      <c r="K65" s="241"/>
      <c r="L65" s="241"/>
      <c r="M65" s="241"/>
      <c r="N65" s="241"/>
      <c r="O65" s="241"/>
    </row>
    <row r="66" spans="2:15" ht="15">
      <c r="B66" s="241"/>
      <c r="C66" s="241"/>
      <c r="D66" s="241"/>
      <c r="E66" s="241"/>
      <c r="F66" s="241"/>
      <c r="G66" s="241"/>
      <c r="H66" s="241"/>
      <c r="I66" s="241"/>
      <c r="J66" s="241"/>
      <c r="K66" s="241"/>
      <c r="L66" s="241"/>
      <c r="M66" s="241"/>
      <c r="N66" s="241"/>
      <c r="O66" s="241"/>
    </row>
    <row r="67" spans="2:15" ht="15">
      <c r="B67" s="241"/>
      <c r="C67" s="241"/>
      <c r="D67" s="241"/>
      <c r="E67" s="241"/>
      <c r="F67" s="241"/>
      <c r="G67" s="241"/>
      <c r="H67" s="241"/>
      <c r="I67" s="241"/>
      <c r="J67" s="241"/>
      <c r="K67" s="241"/>
      <c r="L67" s="241"/>
      <c r="M67" s="241"/>
      <c r="N67" s="241"/>
      <c r="O67" s="241"/>
    </row>
    <row r="68" spans="2:15" ht="15">
      <c r="B68" s="241"/>
      <c r="C68" s="241"/>
      <c r="D68" s="241"/>
      <c r="E68" s="241"/>
      <c r="F68" s="241"/>
      <c r="G68" s="241"/>
      <c r="H68" s="241"/>
      <c r="I68" s="241"/>
      <c r="J68" s="241"/>
      <c r="K68" s="241"/>
      <c r="L68" s="241"/>
      <c r="M68" s="241"/>
      <c r="N68" s="241"/>
      <c r="O68" s="241"/>
    </row>
    <row r="69" spans="2:15" ht="15">
      <c r="B69" s="241"/>
      <c r="C69" s="241"/>
      <c r="D69" s="241"/>
      <c r="E69" s="241"/>
      <c r="F69" s="241"/>
      <c r="G69" s="241"/>
      <c r="H69" s="241"/>
      <c r="I69" s="241"/>
      <c r="J69" s="241"/>
      <c r="K69" s="241"/>
      <c r="L69" s="241"/>
      <c r="M69" s="241"/>
      <c r="N69" s="241"/>
      <c r="O69" s="241"/>
    </row>
    <row r="70" spans="2:15" ht="15">
      <c r="B70" s="241"/>
      <c r="C70" s="241"/>
      <c r="D70" s="241"/>
      <c r="E70" s="241"/>
      <c r="F70" s="241"/>
      <c r="G70" s="241"/>
      <c r="H70" s="241"/>
      <c r="I70" s="241"/>
      <c r="J70" s="241"/>
      <c r="K70" s="241"/>
      <c r="L70" s="241"/>
      <c r="M70" s="241"/>
      <c r="N70" s="241"/>
      <c r="O70" s="241"/>
    </row>
    <row r="71" spans="2:15" ht="15">
      <c r="B71" s="241"/>
      <c r="C71" s="241"/>
      <c r="D71" s="241"/>
      <c r="E71" s="241"/>
      <c r="F71" s="241"/>
      <c r="G71" s="241"/>
      <c r="H71" s="241"/>
      <c r="I71" s="241"/>
      <c r="J71" s="241"/>
      <c r="K71" s="241"/>
      <c r="L71" s="241"/>
      <c r="M71" s="241"/>
      <c r="N71" s="241"/>
      <c r="O71" s="241"/>
    </row>
    <row r="72" spans="2:15" ht="15">
      <c r="B72" s="241"/>
      <c r="C72" s="241"/>
      <c r="D72" s="241"/>
      <c r="E72" s="241"/>
      <c r="F72" s="241"/>
      <c r="G72" s="241"/>
      <c r="H72" s="241"/>
      <c r="I72" s="241"/>
      <c r="J72" s="241"/>
      <c r="K72" s="241"/>
      <c r="L72" s="241"/>
      <c r="M72" s="241"/>
      <c r="N72" s="241"/>
      <c r="O72" s="241"/>
    </row>
    <row r="73" spans="2:15" ht="15">
      <c r="B73" s="241"/>
      <c r="C73" s="241"/>
      <c r="D73" s="241"/>
      <c r="E73" s="241"/>
      <c r="F73" s="241"/>
      <c r="G73" s="241"/>
      <c r="H73" s="241"/>
      <c r="I73" s="241"/>
      <c r="J73" s="241"/>
      <c r="K73" s="241"/>
      <c r="L73" s="241"/>
      <c r="M73" s="241"/>
      <c r="N73" s="241"/>
      <c r="O73" s="241"/>
    </row>
    <row r="74" spans="2:15" ht="15">
      <c r="B74" s="241"/>
      <c r="C74" s="241"/>
      <c r="D74" s="241"/>
      <c r="E74" s="241"/>
      <c r="F74" s="241"/>
      <c r="G74" s="241"/>
      <c r="H74" s="241"/>
      <c r="I74" s="241"/>
      <c r="J74" s="241"/>
      <c r="K74" s="241"/>
      <c r="L74" s="241"/>
      <c r="M74" s="241"/>
      <c r="N74" s="241"/>
      <c r="O74" s="241"/>
    </row>
    <row r="75" spans="2:15" ht="15">
      <c r="B75" s="241"/>
      <c r="C75" s="241"/>
      <c r="D75" s="241"/>
      <c r="E75" s="241"/>
      <c r="F75" s="241"/>
      <c r="G75" s="241"/>
      <c r="H75" s="241"/>
      <c r="I75" s="241"/>
      <c r="J75" s="241"/>
      <c r="K75" s="241"/>
      <c r="L75" s="241"/>
      <c r="M75" s="241"/>
      <c r="N75" s="241"/>
      <c r="O75" s="241"/>
    </row>
    <row r="76" spans="2:15" ht="15">
      <c r="B76" s="241"/>
      <c r="C76" s="241"/>
      <c r="D76" s="241"/>
      <c r="E76" s="241"/>
      <c r="F76" s="241"/>
      <c r="G76" s="241"/>
      <c r="H76" s="241"/>
      <c r="I76" s="241"/>
      <c r="J76" s="241"/>
      <c r="K76" s="241"/>
      <c r="L76" s="241"/>
      <c r="M76" s="241"/>
      <c r="N76" s="241"/>
      <c r="O76" s="241"/>
    </row>
    <row r="77" spans="2:15" ht="15">
      <c r="B77" s="241"/>
      <c r="C77" s="241"/>
      <c r="D77" s="241"/>
      <c r="E77" s="241"/>
      <c r="F77" s="241"/>
      <c r="G77" s="241"/>
      <c r="H77" s="241"/>
      <c r="I77" s="241"/>
      <c r="J77" s="241"/>
      <c r="K77" s="241"/>
      <c r="L77" s="241"/>
      <c r="M77" s="241"/>
      <c r="N77" s="241"/>
      <c r="O77" s="241"/>
    </row>
    <row r="78" spans="2:15" ht="15">
      <c r="B78" s="241"/>
      <c r="C78" s="241"/>
      <c r="D78" s="241"/>
      <c r="E78" s="241"/>
      <c r="F78" s="241"/>
      <c r="G78" s="241"/>
      <c r="H78" s="241"/>
      <c r="I78" s="241"/>
      <c r="J78" s="241"/>
      <c r="K78" s="241"/>
      <c r="L78" s="241"/>
      <c r="M78" s="241"/>
      <c r="N78" s="241"/>
      <c r="O78" s="241"/>
    </row>
    <row r="79" spans="2:15" ht="15">
      <c r="B79" s="241"/>
      <c r="C79" s="241"/>
      <c r="D79" s="241"/>
      <c r="E79" s="241"/>
      <c r="F79" s="241"/>
      <c r="G79" s="241"/>
      <c r="H79" s="241"/>
      <c r="I79" s="241"/>
      <c r="J79" s="241"/>
      <c r="K79" s="241"/>
      <c r="L79" s="241"/>
      <c r="M79" s="241"/>
      <c r="N79" s="241"/>
      <c r="O79" s="241"/>
    </row>
    <row r="80" spans="2:15" ht="15">
      <c r="B80" s="241"/>
      <c r="C80" s="241"/>
      <c r="D80" s="241"/>
      <c r="E80" s="241"/>
      <c r="F80" s="241"/>
      <c r="G80" s="241"/>
      <c r="H80" s="241"/>
      <c r="I80" s="241"/>
      <c r="J80" s="241"/>
      <c r="K80" s="241"/>
      <c r="L80" s="241"/>
      <c r="M80" s="241"/>
      <c r="N80" s="241"/>
      <c r="O80" s="241"/>
    </row>
    <row r="81" spans="2:15" ht="15">
      <c r="B81" s="241"/>
      <c r="C81" s="241"/>
      <c r="D81" s="241"/>
      <c r="E81" s="241"/>
      <c r="F81" s="241"/>
      <c r="G81" s="241"/>
      <c r="H81" s="241"/>
      <c r="I81" s="241"/>
      <c r="J81" s="241"/>
      <c r="K81" s="241"/>
      <c r="L81" s="241"/>
      <c r="M81" s="241"/>
      <c r="N81" s="241"/>
      <c r="O81" s="241"/>
    </row>
    <row r="82" spans="2:15" ht="15">
      <c r="B82" s="241"/>
      <c r="C82" s="241"/>
      <c r="D82" s="241"/>
      <c r="E82" s="241"/>
      <c r="F82" s="241"/>
      <c r="G82" s="241"/>
      <c r="H82" s="241"/>
      <c r="I82" s="241"/>
      <c r="J82" s="241"/>
      <c r="K82" s="241"/>
      <c r="L82" s="241"/>
      <c r="M82" s="241"/>
      <c r="N82" s="241"/>
      <c r="O82" s="241"/>
    </row>
    <row r="83" spans="2:15" ht="15">
      <c r="B83" s="241"/>
      <c r="C83" s="241"/>
      <c r="D83" s="241"/>
      <c r="E83" s="241"/>
      <c r="F83" s="241"/>
      <c r="G83" s="241"/>
      <c r="H83" s="241"/>
      <c r="I83" s="241"/>
      <c r="J83" s="241"/>
      <c r="K83" s="241"/>
      <c r="L83" s="241"/>
      <c r="M83" s="241"/>
      <c r="N83" s="241"/>
      <c r="O83" s="241"/>
    </row>
    <row r="84" spans="2:15" ht="15">
      <c r="B84" s="241"/>
      <c r="C84" s="241"/>
      <c r="D84" s="241"/>
      <c r="E84" s="241"/>
      <c r="F84" s="241"/>
      <c r="G84" s="241"/>
      <c r="H84" s="241"/>
      <c r="I84" s="241"/>
      <c r="J84" s="241"/>
      <c r="K84" s="241"/>
      <c r="L84" s="241"/>
      <c r="M84" s="241"/>
      <c r="N84" s="241"/>
      <c r="O84" s="241"/>
    </row>
    <row r="85" spans="2:15" ht="15">
      <c r="B85" s="241"/>
      <c r="C85" s="241"/>
      <c r="D85" s="241"/>
      <c r="E85" s="241"/>
      <c r="F85" s="241"/>
      <c r="G85" s="241"/>
      <c r="H85" s="241"/>
      <c r="I85" s="241"/>
      <c r="J85" s="241"/>
      <c r="K85" s="241"/>
      <c r="L85" s="241"/>
      <c r="M85" s="241"/>
      <c r="N85" s="241"/>
      <c r="O85" s="241"/>
    </row>
    <row r="86" spans="2:15" ht="15">
      <c r="B86" s="241"/>
      <c r="C86" s="241"/>
      <c r="D86" s="241"/>
      <c r="E86" s="241"/>
      <c r="F86" s="241"/>
      <c r="G86" s="241"/>
      <c r="H86" s="241"/>
      <c r="I86" s="241"/>
      <c r="J86" s="241"/>
      <c r="K86" s="241"/>
      <c r="L86" s="241"/>
      <c r="M86" s="241"/>
      <c r="N86" s="241"/>
      <c r="O86" s="241"/>
    </row>
    <row r="87" spans="2:15" ht="15">
      <c r="B87" s="241"/>
      <c r="C87" s="241"/>
      <c r="D87" s="241"/>
      <c r="E87" s="241"/>
      <c r="F87" s="241"/>
      <c r="G87" s="241"/>
      <c r="H87" s="241"/>
      <c r="I87" s="241"/>
      <c r="J87" s="241"/>
      <c r="K87" s="241"/>
      <c r="L87" s="241"/>
      <c r="M87" s="241"/>
      <c r="N87" s="241"/>
      <c r="O87" s="241"/>
    </row>
    <row r="88" spans="2:15" ht="15">
      <c r="B88" s="241"/>
      <c r="C88" s="241"/>
      <c r="D88" s="241"/>
      <c r="E88" s="241"/>
      <c r="F88" s="241"/>
      <c r="G88" s="241"/>
      <c r="H88" s="241"/>
      <c r="I88" s="241"/>
      <c r="J88" s="241"/>
      <c r="K88" s="241"/>
      <c r="L88" s="241"/>
      <c r="M88" s="241"/>
      <c r="N88" s="241"/>
      <c r="O88" s="241"/>
    </row>
    <row r="89" spans="2:15" ht="15">
      <c r="B89" s="241"/>
      <c r="C89" s="241"/>
      <c r="D89" s="241"/>
      <c r="E89" s="241"/>
      <c r="F89" s="241"/>
      <c r="G89" s="241"/>
      <c r="H89" s="241"/>
      <c r="I89" s="241"/>
      <c r="J89" s="241"/>
      <c r="K89" s="241"/>
      <c r="L89" s="241"/>
      <c r="M89" s="241"/>
      <c r="N89" s="241"/>
      <c r="O89" s="241"/>
    </row>
    <row r="90" spans="2:15" ht="15">
      <c r="B90" s="241"/>
      <c r="C90" s="241"/>
      <c r="D90" s="241"/>
      <c r="E90" s="241"/>
      <c r="F90" s="241"/>
      <c r="G90" s="241"/>
      <c r="H90" s="241"/>
      <c r="I90" s="241"/>
      <c r="J90" s="241"/>
      <c r="K90" s="241"/>
      <c r="L90" s="241"/>
      <c r="M90" s="241"/>
      <c r="N90" s="241"/>
      <c r="O90" s="241"/>
    </row>
    <row r="91" spans="2:15" ht="15">
      <c r="B91" s="241"/>
      <c r="C91" s="241"/>
      <c r="D91" s="241"/>
      <c r="E91" s="241"/>
      <c r="F91" s="241"/>
      <c r="G91" s="241"/>
      <c r="H91" s="241"/>
      <c r="I91" s="241"/>
      <c r="J91" s="241"/>
      <c r="K91" s="241"/>
      <c r="L91" s="241"/>
      <c r="M91" s="241"/>
      <c r="N91" s="241"/>
      <c r="O91" s="241"/>
    </row>
    <row r="92" spans="2:15" ht="15">
      <c r="B92" s="241"/>
      <c r="C92" s="241"/>
      <c r="D92" s="241"/>
      <c r="E92" s="241"/>
      <c r="F92" s="241"/>
      <c r="G92" s="241"/>
      <c r="H92" s="241"/>
      <c r="I92" s="241"/>
      <c r="J92" s="241"/>
      <c r="K92" s="241"/>
      <c r="L92" s="241"/>
      <c r="M92" s="241"/>
      <c r="N92" s="241"/>
      <c r="O92" s="241"/>
    </row>
    <row r="93" spans="2:15" ht="15">
      <c r="B93" s="241"/>
      <c r="C93" s="241"/>
      <c r="D93" s="241"/>
      <c r="E93" s="241"/>
      <c r="F93" s="241"/>
      <c r="G93" s="241"/>
      <c r="H93" s="241"/>
      <c r="I93" s="241"/>
      <c r="J93" s="241"/>
      <c r="K93" s="241"/>
      <c r="L93" s="241"/>
      <c r="M93" s="241"/>
      <c r="N93" s="241"/>
      <c r="O93" s="241"/>
    </row>
    <row r="94" spans="2:15" ht="15">
      <c r="B94" s="241"/>
      <c r="C94" s="241"/>
      <c r="D94" s="241"/>
      <c r="E94" s="241"/>
      <c r="F94" s="241"/>
      <c r="G94" s="241"/>
      <c r="H94" s="241"/>
      <c r="I94" s="241"/>
      <c r="J94" s="241"/>
      <c r="K94" s="241"/>
      <c r="L94" s="241"/>
      <c r="M94" s="241"/>
      <c r="N94" s="241"/>
      <c r="O94" s="241"/>
    </row>
    <row r="95" spans="2:15" ht="15">
      <c r="B95" s="241"/>
      <c r="C95" s="241"/>
      <c r="D95" s="241"/>
      <c r="E95" s="241"/>
      <c r="F95" s="241"/>
      <c r="G95" s="241"/>
      <c r="H95" s="241"/>
      <c r="I95" s="241"/>
      <c r="J95" s="241"/>
      <c r="K95" s="241"/>
      <c r="L95" s="241"/>
      <c r="M95" s="241"/>
      <c r="N95" s="241"/>
      <c r="O95" s="241"/>
    </row>
    <row r="96" spans="2:15" ht="15">
      <c r="B96" s="241"/>
      <c r="C96" s="241"/>
      <c r="D96" s="241"/>
      <c r="E96" s="241"/>
      <c r="F96" s="241"/>
      <c r="G96" s="241"/>
      <c r="H96" s="241"/>
      <c r="I96" s="241"/>
      <c r="J96" s="241"/>
      <c r="K96" s="241"/>
      <c r="L96" s="241"/>
      <c r="M96" s="241"/>
      <c r="N96" s="241"/>
      <c r="O96" s="241"/>
    </row>
    <row r="97" spans="2:15" ht="15">
      <c r="B97" s="241"/>
      <c r="C97" s="241"/>
      <c r="D97" s="241"/>
      <c r="E97" s="241"/>
      <c r="F97" s="241"/>
      <c r="G97" s="241"/>
      <c r="H97" s="241"/>
      <c r="I97" s="241"/>
      <c r="J97" s="241"/>
      <c r="K97" s="241"/>
      <c r="L97" s="241"/>
      <c r="M97" s="241"/>
      <c r="N97" s="241"/>
      <c r="O97" s="241"/>
    </row>
    <row r="98" spans="2:15" ht="15">
      <c r="B98" s="241"/>
      <c r="C98" s="241"/>
      <c r="D98" s="241"/>
      <c r="E98" s="241"/>
      <c r="F98" s="241"/>
      <c r="G98" s="241"/>
      <c r="H98" s="241"/>
      <c r="I98" s="241"/>
      <c r="J98" s="241"/>
      <c r="K98" s="241"/>
      <c r="L98" s="241"/>
      <c r="M98" s="241"/>
      <c r="N98" s="241"/>
      <c r="O98" s="241"/>
    </row>
    <row r="99" spans="2:15" ht="15">
      <c r="B99" s="241"/>
      <c r="C99" s="241"/>
      <c r="D99" s="241"/>
      <c r="E99" s="241"/>
      <c r="F99" s="241"/>
      <c r="G99" s="241"/>
      <c r="H99" s="241"/>
      <c r="I99" s="241"/>
      <c r="J99" s="241"/>
      <c r="K99" s="241"/>
      <c r="L99" s="241"/>
      <c r="M99" s="241"/>
      <c r="N99" s="241"/>
      <c r="O99" s="241"/>
    </row>
    <row r="100" spans="2:15" ht="15">
      <c r="B100" s="241"/>
      <c r="C100" s="241"/>
      <c r="D100" s="241"/>
      <c r="E100" s="241"/>
      <c r="F100" s="241"/>
      <c r="G100" s="241"/>
      <c r="H100" s="241"/>
      <c r="I100" s="241"/>
      <c r="J100" s="241"/>
      <c r="K100" s="241"/>
      <c r="L100" s="241"/>
      <c r="M100" s="241"/>
      <c r="N100" s="241"/>
      <c r="O100" s="241"/>
    </row>
    <row r="101" spans="2:15" ht="15">
      <c r="B101" s="241"/>
      <c r="C101" s="241"/>
      <c r="D101" s="241"/>
      <c r="E101" s="241"/>
      <c r="F101" s="241"/>
      <c r="G101" s="241"/>
      <c r="H101" s="241"/>
      <c r="I101" s="241"/>
      <c r="J101" s="241"/>
      <c r="K101" s="241"/>
      <c r="L101" s="241"/>
      <c r="M101" s="241"/>
      <c r="N101" s="241"/>
      <c r="O101" s="241"/>
    </row>
    <row r="102" spans="2:15" ht="15">
      <c r="B102" s="241"/>
      <c r="C102" s="241"/>
      <c r="D102" s="241"/>
      <c r="E102" s="241"/>
      <c r="F102" s="241"/>
      <c r="G102" s="241"/>
      <c r="H102" s="241"/>
      <c r="I102" s="241"/>
      <c r="J102" s="241"/>
      <c r="K102" s="241"/>
      <c r="L102" s="241"/>
      <c r="M102" s="241"/>
      <c r="N102" s="241"/>
      <c r="O102" s="241"/>
    </row>
    <row r="103" spans="2:15" ht="15">
      <c r="B103" s="241"/>
      <c r="C103" s="241"/>
      <c r="D103" s="241"/>
      <c r="E103" s="241"/>
      <c r="F103" s="241"/>
      <c r="G103" s="241"/>
      <c r="H103" s="241"/>
      <c r="I103" s="241"/>
      <c r="J103" s="241"/>
      <c r="K103" s="241"/>
      <c r="L103" s="241"/>
      <c r="M103" s="241"/>
      <c r="N103" s="241"/>
      <c r="O103" s="241"/>
    </row>
    <row r="104" spans="2:15" ht="15">
      <c r="B104" s="241"/>
      <c r="C104" s="241"/>
      <c r="D104" s="241"/>
      <c r="E104" s="241"/>
      <c r="F104" s="241"/>
      <c r="G104" s="241"/>
      <c r="H104" s="241"/>
      <c r="I104" s="241"/>
      <c r="J104" s="241"/>
      <c r="K104" s="241"/>
      <c r="L104" s="241"/>
      <c r="M104" s="241"/>
      <c r="N104" s="241"/>
      <c r="O104" s="241"/>
    </row>
    <row r="105" spans="2:15" ht="15">
      <c r="B105" s="241"/>
      <c r="C105" s="241"/>
      <c r="D105" s="241"/>
      <c r="E105" s="241"/>
      <c r="F105" s="241"/>
      <c r="G105" s="241"/>
      <c r="H105" s="241"/>
      <c r="I105" s="241"/>
      <c r="J105" s="241"/>
      <c r="K105" s="241"/>
      <c r="L105" s="241"/>
      <c r="M105" s="241"/>
      <c r="N105" s="241"/>
      <c r="O105" s="241"/>
    </row>
    <row r="106" spans="2:15" ht="15">
      <c r="B106" s="241"/>
      <c r="C106" s="241"/>
      <c r="D106" s="241"/>
      <c r="E106" s="241"/>
      <c r="F106" s="241"/>
      <c r="G106" s="241"/>
      <c r="H106" s="241"/>
      <c r="I106" s="241"/>
      <c r="J106" s="241"/>
      <c r="K106" s="241"/>
      <c r="L106" s="241"/>
      <c r="M106" s="241"/>
      <c r="N106" s="241"/>
      <c r="O106" s="241"/>
    </row>
    <row r="107" spans="2:15" ht="15">
      <c r="B107" s="241"/>
      <c r="C107" s="241"/>
      <c r="D107" s="241"/>
      <c r="E107" s="241"/>
      <c r="F107" s="241"/>
      <c r="G107" s="241"/>
      <c r="H107" s="241"/>
      <c r="I107" s="241"/>
      <c r="J107" s="241"/>
      <c r="K107" s="241"/>
      <c r="L107" s="241"/>
      <c r="M107" s="241"/>
      <c r="N107" s="241"/>
      <c r="O107" s="241"/>
    </row>
    <row r="108" spans="2:15" ht="15">
      <c r="B108" s="241"/>
      <c r="C108" s="241"/>
      <c r="D108" s="241"/>
      <c r="E108" s="241"/>
      <c r="F108" s="241"/>
      <c r="G108" s="241"/>
      <c r="H108" s="241"/>
      <c r="I108" s="241"/>
      <c r="J108" s="241"/>
      <c r="K108" s="241"/>
      <c r="L108" s="241"/>
      <c r="M108" s="241"/>
      <c r="N108" s="241"/>
      <c r="O108" s="241"/>
    </row>
    <row r="109" spans="2:15" ht="15">
      <c r="B109" s="241"/>
      <c r="C109" s="241"/>
      <c r="D109" s="241"/>
      <c r="E109" s="241"/>
      <c r="F109" s="241"/>
      <c r="G109" s="241"/>
      <c r="H109" s="241"/>
      <c r="I109" s="241"/>
      <c r="J109" s="241"/>
      <c r="K109" s="241"/>
      <c r="L109" s="241"/>
      <c r="M109" s="241"/>
      <c r="N109" s="241"/>
      <c r="O109" s="241"/>
    </row>
    <row r="110" spans="2:15" ht="15">
      <c r="B110" s="241"/>
      <c r="C110" s="241"/>
      <c r="D110" s="241"/>
      <c r="E110" s="241"/>
      <c r="F110" s="241"/>
      <c r="G110" s="241"/>
      <c r="H110" s="241"/>
      <c r="I110" s="241"/>
      <c r="J110" s="241"/>
      <c r="K110" s="241"/>
      <c r="L110" s="241"/>
      <c r="M110" s="241"/>
      <c r="N110" s="241"/>
      <c r="O110" s="241"/>
    </row>
    <row r="111" spans="2:15" ht="15">
      <c r="B111" s="241"/>
      <c r="C111" s="241"/>
      <c r="D111" s="241"/>
      <c r="E111" s="241"/>
      <c r="F111" s="241"/>
      <c r="G111" s="241"/>
      <c r="H111" s="241"/>
      <c r="I111" s="241"/>
      <c r="J111" s="241"/>
      <c r="K111" s="241"/>
      <c r="L111" s="241"/>
      <c r="M111" s="241"/>
      <c r="N111" s="241"/>
      <c r="O111" s="241"/>
    </row>
    <row r="112" spans="2:15" ht="15">
      <c r="B112" s="241"/>
      <c r="C112" s="241"/>
      <c r="D112" s="241"/>
      <c r="E112" s="241"/>
      <c r="F112" s="241"/>
      <c r="G112" s="241"/>
      <c r="H112" s="241"/>
      <c r="I112" s="241"/>
      <c r="J112" s="241"/>
      <c r="K112" s="241"/>
      <c r="L112" s="241"/>
      <c r="M112" s="241"/>
      <c r="N112" s="241"/>
      <c r="O112" s="241"/>
    </row>
    <row r="113" spans="2:15" ht="15">
      <c r="B113" s="241"/>
      <c r="C113" s="241"/>
      <c r="D113" s="241"/>
      <c r="E113" s="241"/>
      <c r="F113" s="241"/>
      <c r="G113" s="241"/>
      <c r="H113" s="241"/>
      <c r="I113" s="241"/>
      <c r="J113" s="241"/>
      <c r="K113" s="241"/>
      <c r="L113" s="241"/>
      <c r="M113" s="241"/>
      <c r="N113" s="241"/>
      <c r="O113" s="241"/>
    </row>
    <row r="114" spans="2:15" ht="15">
      <c r="B114" s="241"/>
      <c r="C114" s="241"/>
      <c r="D114" s="241"/>
      <c r="E114" s="241"/>
      <c r="F114" s="241"/>
      <c r="G114" s="241"/>
      <c r="H114" s="241"/>
      <c r="I114" s="241"/>
      <c r="J114" s="241"/>
      <c r="K114" s="241"/>
      <c r="L114" s="241"/>
      <c r="M114" s="241"/>
      <c r="N114" s="241"/>
      <c r="O114" s="241"/>
    </row>
    <row r="115" spans="2:15" ht="15">
      <c r="B115" s="241"/>
      <c r="C115" s="241"/>
      <c r="D115" s="241"/>
      <c r="E115" s="241"/>
      <c r="F115" s="241"/>
      <c r="G115" s="241"/>
      <c r="H115" s="241"/>
      <c r="I115" s="241"/>
      <c r="J115" s="241"/>
      <c r="K115" s="241"/>
      <c r="L115" s="241"/>
      <c r="M115" s="241"/>
      <c r="N115" s="241"/>
      <c r="O115" s="241"/>
    </row>
    <row r="116" spans="2:15" ht="15">
      <c r="B116" s="241"/>
      <c r="C116" s="241"/>
      <c r="D116" s="241"/>
      <c r="E116" s="241"/>
      <c r="F116" s="241"/>
      <c r="G116" s="241"/>
      <c r="H116" s="241"/>
      <c r="I116" s="241"/>
      <c r="J116" s="241"/>
      <c r="K116" s="241"/>
      <c r="L116" s="241"/>
      <c r="M116" s="241"/>
      <c r="N116" s="241"/>
      <c r="O116" s="241"/>
    </row>
    <row r="117" spans="2:15" ht="15">
      <c r="B117" s="241"/>
      <c r="C117" s="241"/>
      <c r="D117" s="241"/>
      <c r="E117" s="241"/>
      <c r="F117" s="241"/>
      <c r="G117" s="241"/>
      <c r="H117" s="241"/>
      <c r="I117" s="241"/>
      <c r="J117" s="241"/>
      <c r="K117" s="241"/>
      <c r="L117" s="241"/>
      <c r="M117" s="241"/>
      <c r="N117" s="241"/>
      <c r="O117" s="241"/>
    </row>
    <row r="118" spans="2:15" ht="15">
      <c r="B118" s="241"/>
      <c r="C118" s="241"/>
      <c r="D118" s="241"/>
      <c r="E118" s="241"/>
      <c r="F118" s="241"/>
      <c r="G118" s="241"/>
      <c r="H118" s="241"/>
      <c r="I118" s="241"/>
      <c r="J118" s="241"/>
      <c r="K118" s="241"/>
      <c r="L118" s="241"/>
      <c r="M118" s="241"/>
      <c r="N118" s="241"/>
    </row>
  </sheetData>
  <mergeCells count="3">
    <mergeCell ref="B2:C2"/>
    <mergeCell ref="I6:J6"/>
    <mergeCell ref="K6:L6"/>
  </mergeCells>
  <pageMargins left="0.23622047244094491" right="0.23622047244094491" top="0.74803149606299213" bottom="0.74803149606299213" header="0.31496062992125984" footer="0.31496062992125984"/>
  <pageSetup paperSize="8" scale="63" orientation="landscape" r:id="rId1"/>
  <headerFooter>
    <oddFooter>&amp;L&amp;Z&amp;F&amp;A&amp;R&amp;D</oddFooter>
  </headerFooter>
  <customProperties>
    <customPr name="layoutContexts" r:id="rId2"/>
    <customPr name="SaveUndoMode" r:id="rId3"/>
  </customProperties>
  <drawing r:id="rId4"/>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7" tint="0.39997558519241921"/>
    <pageSetUpPr fitToPage="1"/>
  </sheetPr>
  <dimension ref="A1:Z151"/>
  <sheetViews>
    <sheetView view="pageBreakPreview" topLeftCell="B13" zoomScale="75" zoomScaleNormal="85" zoomScaleSheetLayoutView="75" workbookViewId="0">
      <selection activeCell="B15" sqref="B15:F18"/>
    </sheetView>
  </sheetViews>
  <sheetFormatPr defaultRowHeight="12.75"/>
  <cols>
    <col min="1" max="1" width="3.7109375" style="254" customWidth="1"/>
    <col min="2" max="2" width="19.42578125" style="254" customWidth="1"/>
    <col min="3" max="3" width="24.140625" style="254" customWidth="1"/>
    <col min="4" max="14" width="20.7109375" style="258" customWidth="1"/>
    <col min="15" max="17" width="9.140625" style="254"/>
    <col min="18" max="18" width="24.28515625" style="254" customWidth="1"/>
    <col min="19" max="16384" width="9.140625" style="254"/>
  </cols>
  <sheetData>
    <row r="1" spans="1:15" ht="24" customHeight="1">
      <c r="B1" s="255" t="str">
        <f>Cover!C22</f>
        <v>United Energy Distribution Pty Limited</v>
      </c>
      <c r="C1" s="255"/>
      <c r="D1" s="256"/>
      <c r="E1" s="256"/>
      <c r="F1" s="256"/>
      <c r="G1" s="1121"/>
      <c r="H1" s="256"/>
      <c r="I1" s="257">
        <f>'[96]Economic Assumptions'!P23</f>
        <v>1.0278766310794782</v>
      </c>
      <c r="J1" s="256"/>
      <c r="K1" s="256"/>
      <c r="L1" s="256"/>
      <c r="M1" s="256"/>
    </row>
    <row r="2" spans="1:15" ht="21.75" customHeight="1">
      <c r="B2" s="259" t="s">
        <v>186</v>
      </c>
      <c r="C2" s="259"/>
      <c r="D2" s="260"/>
      <c r="E2" s="260"/>
      <c r="F2" s="260"/>
      <c r="G2" s="1121"/>
      <c r="H2" s="260"/>
      <c r="I2" s="261"/>
      <c r="J2" s="260"/>
      <c r="K2" s="260"/>
      <c r="L2" s="260"/>
      <c r="M2" s="260"/>
      <c r="N2" s="262"/>
      <c r="O2" s="263"/>
    </row>
    <row r="3" spans="1:15" ht="18.75" customHeight="1">
      <c r="B3" s="264" t="str">
        <f>Cover!C26</f>
        <v>CY 2013</v>
      </c>
      <c r="C3" s="265"/>
      <c r="D3" s="261"/>
      <c r="E3" s="261"/>
      <c r="F3" s="261"/>
      <c r="G3" s="1121"/>
      <c r="H3" s="261"/>
      <c r="I3" s="261"/>
      <c r="J3" s="261"/>
      <c r="K3" s="261"/>
      <c r="L3" s="261"/>
      <c r="M3" s="261"/>
      <c r="N3" s="262"/>
      <c r="O3" s="263"/>
    </row>
    <row r="4" spans="1:15" ht="18.75" customHeight="1">
      <c r="B4" s="259"/>
      <c r="C4" s="265"/>
      <c r="D4" s="261"/>
      <c r="E4" s="261"/>
      <c r="F4" s="261"/>
      <c r="G4" s="1121"/>
      <c r="H4" s="261"/>
      <c r="I4" s="261"/>
      <c r="J4" s="261"/>
      <c r="K4" s="261"/>
      <c r="L4" s="261"/>
      <c r="M4" s="261"/>
      <c r="N4" s="262"/>
      <c r="O4" s="263"/>
    </row>
    <row r="5" spans="1:15" ht="15.75">
      <c r="A5" s="263"/>
      <c r="B5" s="266" t="s">
        <v>187</v>
      </c>
      <c r="C5" s="267"/>
      <c r="D5" s="268"/>
      <c r="E5" s="268"/>
      <c r="F5" s="268"/>
      <c r="G5" s="1121"/>
      <c r="H5" s="268"/>
      <c r="I5" s="268"/>
      <c r="J5" s="268"/>
      <c r="K5" s="268"/>
      <c r="L5" s="268"/>
      <c r="M5" s="268"/>
    </row>
    <row r="6" spans="1:15">
      <c r="B6" s="269"/>
      <c r="C6" s="269"/>
      <c r="D6" s="270"/>
      <c r="E6" s="271"/>
      <c r="F6" s="271"/>
      <c r="G6" s="1122"/>
      <c r="H6" s="271"/>
      <c r="I6" s="271"/>
      <c r="J6" s="271"/>
      <c r="K6" s="271"/>
      <c r="L6" s="271"/>
      <c r="M6" s="271"/>
    </row>
    <row r="7" spans="1:15" ht="57" customHeight="1">
      <c r="B7" s="272" t="s">
        <v>57</v>
      </c>
      <c r="C7" s="272" t="s">
        <v>58</v>
      </c>
      <c r="D7" s="273" t="s">
        <v>188</v>
      </c>
      <c r="E7" s="273" t="s">
        <v>60</v>
      </c>
      <c r="F7" s="274" t="s">
        <v>61</v>
      </c>
      <c r="G7" s="275" t="s">
        <v>62</v>
      </c>
      <c r="H7" s="276" t="s">
        <v>63</v>
      </c>
      <c r="I7" s="1123" t="s">
        <v>64</v>
      </c>
      <c r="J7" s="1124"/>
      <c r="K7" s="1125" t="s">
        <v>189</v>
      </c>
      <c r="L7" s="1126"/>
      <c r="M7" s="277" t="s">
        <v>66</v>
      </c>
      <c r="N7" s="278" t="s">
        <v>67</v>
      </c>
    </row>
    <row r="8" spans="1:15" ht="21.75" customHeight="1">
      <c r="B8" s="272"/>
      <c r="C8" s="272"/>
      <c r="D8" s="273"/>
      <c r="E8" s="273"/>
      <c r="F8" s="273"/>
      <c r="G8" s="279"/>
      <c r="H8" s="275"/>
      <c r="I8" s="274" t="s">
        <v>190</v>
      </c>
      <c r="J8" s="273" t="s">
        <v>191</v>
      </c>
      <c r="K8" s="278" t="s">
        <v>71</v>
      </c>
      <c r="L8" s="274" t="s">
        <v>72</v>
      </c>
      <c r="M8" s="274"/>
      <c r="N8" s="274"/>
    </row>
    <row r="9" spans="1:15" ht="22.5" customHeight="1">
      <c r="B9" s="272"/>
      <c r="C9" s="148"/>
      <c r="D9" s="280" t="s">
        <v>73</v>
      </c>
      <c r="E9" s="280" t="s">
        <v>73</v>
      </c>
      <c r="F9" s="280" t="s">
        <v>73</v>
      </c>
      <c r="G9" s="281" t="s">
        <v>73</v>
      </c>
      <c r="H9" s="280" t="s">
        <v>73</v>
      </c>
      <c r="I9" s="280" t="s">
        <v>73</v>
      </c>
      <c r="J9" s="280" t="s">
        <v>73</v>
      </c>
      <c r="K9" s="280" t="s">
        <v>73</v>
      </c>
      <c r="L9" s="280" t="s">
        <v>73</v>
      </c>
      <c r="M9" s="280" t="s">
        <v>73</v>
      </c>
      <c r="N9" s="280" t="s">
        <v>73</v>
      </c>
    </row>
    <row r="10" spans="1:15">
      <c r="B10" s="148"/>
      <c r="C10" s="148"/>
      <c r="D10" s="282"/>
      <c r="E10" s="282"/>
      <c r="F10" s="282"/>
      <c r="G10" s="283"/>
      <c r="H10" s="283"/>
      <c r="I10" s="282"/>
      <c r="J10" s="282"/>
      <c r="K10" s="282"/>
      <c r="L10" s="282"/>
      <c r="M10" s="284"/>
      <c r="N10" s="282"/>
    </row>
    <row r="11" spans="1:15">
      <c r="B11" s="287"/>
      <c r="C11" s="286" t="s">
        <v>192</v>
      </c>
      <c r="D11" s="287">
        <v>0</v>
      </c>
      <c r="E11" s="287">
        <v>0</v>
      </c>
      <c r="F11" s="287">
        <f>'[97]6a. Capex 1A '!F11</f>
        <v>0</v>
      </c>
      <c r="G11" s="287">
        <f>'[97]6a. Capex 1A '!G11</f>
        <v>0</v>
      </c>
      <c r="H11" s="287">
        <f>'[97]6a. Capex 1A '!H11</f>
        <v>0</v>
      </c>
      <c r="I11" s="287">
        <f>'[97]6a. Capex 1A '!I11</f>
        <v>0</v>
      </c>
      <c r="J11" s="287">
        <f>'[97]6a. Capex 1A '!J11</f>
        <v>0</v>
      </c>
      <c r="K11" s="287">
        <f>'[97]6a. Capex 1A '!K11</f>
        <v>0</v>
      </c>
      <c r="L11" s="287">
        <f>'[97]6a. Capex 1A '!L11</f>
        <v>0</v>
      </c>
      <c r="M11" s="287">
        <f>'[97]6a. Capex 1A '!M11</f>
        <v>0</v>
      </c>
      <c r="N11" s="287">
        <f>'[97]6a. Capex 1A '!N11</f>
        <v>0</v>
      </c>
    </row>
    <row r="12" spans="1:15">
      <c r="B12" s="287"/>
      <c r="C12" s="286" t="s">
        <v>193</v>
      </c>
      <c r="D12" s="287">
        <v>0</v>
      </c>
      <c r="E12" s="287">
        <v>0</v>
      </c>
      <c r="F12" s="287">
        <f>'[97]6a. Capex 1A '!F12</f>
        <v>0</v>
      </c>
      <c r="G12" s="287">
        <f>'[97]6a. Capex 1A '!G12</f>
        <v>0</v>
      </c>
      <c r="H12" s="287">
        <f>'[97]6a. Capex 1A '!H12</f>
        <v>0</v>
      </c>
      <c r="I12" s="287">
        <f>'[97]6a. Capex 1A '!I12</f>
        <v>0</v>
      </c>
      <c r="J12" s="287">
        <f>'[97]6a. Capex 1A '!J12</f>
        <v>0</v>
      </c>
      <c r="K12" s="287">
        <f>'[97]6a. Capex 1A '!K12</f>
        <v>0</v>
      </c>
      <c r="L12" s="287">
        <f>'[97]6a. Capex 1A '!L12</f>
        <v>0</v>
      </c>
      <c r="M12" s="287">
        <f>'[97]6a. Capex 1A '!M12</f>
        <v>0</v>
      </c>
      <c r="N12" s="287">
        <f>'[97]6a. Capex 1A '!N12</f>
        <v>0</v>
      </c>
    </row>
    <row r="13" spans="1:15">
      <c r="B13" s="287"/>
      <c r="C13" s="286" t="s">
        <v>194</v>
      </c>
      <c r="D13" s="287">
        <v>0</v>
      </c>
      <c r="E13" s="287">
        <v>0</v>
      </c>
      <c r="F13" s="287" t="str">
        <f>'[97]6a. Capex 1A '!F13</f>
        <v>LV</v>
      </c>
      <c r="G13" s="287" t="str">
        <f>'[97]6a. Capex 1A '!G13</f>
        <v xml:space="preserve">Other </v>
      </c>
      <c r="H13" s="287">
        <f>'[97]6a. Capex 1A '!H13</f>
        <v>0</v>
      </c>
      <c r="I13" s="287">
        <f>'[97]6a. Capex 1A '!I13</f>
        <v>0</v>
      </c>
      <c r="J13" s="287">
        <f>'[97]6a. Capex 1A '!J13</f>
        <v>0</v>
      </c>
      <c r="K13" s="287">
        <f>'[97]6a. Capex 1A '!K13</f>
        <v>0</v>
      </c>
      <c r="L13" s="287">
        <f>'[97]6a. Capex 1A '!L13</f>
        <v>0</v>
      </c>
      <c r="M13" s="287">
        <f>'[97]6a. Capex 1A '!M13</f>
        <v>0</v>
      </c>
      <c r="N13" s="287">
        <f>'[97]6a. Capex 1A '!N13</f>
        <v>0</v>
      </c>
    </row>
    <row r="14" spans="1:15">
      <c r="B14" s="287"/>
      <c r="C14" s="286" t="s">
        <v>195</v>
      </c>
      <c r="D14" s="287">
        <v>0</v>
      </c>
      <c r="E14" s="287">
        <v>0</v>
      </c>
      <c r="F14" s="287">
        <f>'[97]6a. Capex 1A '!F14</f>
        <v>0</v>
      </c>
      <c r="G14" s="287">
        <f>'[97]6a. Capex 1A '!G14</f>
        <v>0</v>
      </c>
      <c r="H14" s="287">
        <f>'[97]6a. Capex 1A '!H14</f>
        <v>0</v>
      </c>
      <c r="I14" s="287">
        <f>'[97]6a. Capex 1A '!I14</f>
        <v>0</v>
      </c>
      <c r="J14" s="287">
        <f>'[97]6a. Capex 1A '!J14</f>
        <v>0</v>
      </c>
      <c r="K14" s="287">
        <f>'[97]6a. Capex 1A '!K14</f>
        <v>0</v>
      </c>
      <c r="L14" s="287">
        <f>'[97]6a. Capex 1A '!L14</f>
        <v>0</v>
      </c>
      <c r="M14" s="287">
        <f>'[97]6a. Capex 1A '!M14</f>
        <v>0</v>
      </c>
      <c r="N14" s="287">
        <f>'[97]6a. Capex 1A '!N14</f>
        <v>0</v>
      </c>
    </row>
    <row r="15" spans="1:15">
      <c r="B15" s="287"/>
      <c r="C15" s="286" t="s">
        <v>196</v>
      </c>
      <c r="D15" s="287">
        <v>0</v>
      </c>
      <c r="E15" s="287">
        <v>0</v>
      </c>
      <c r="F15" s="287">
        <f>'[97]6a. Capex 1A '!F15</f>
        <v>1030.1644900000015</v>
      </c>
      <c r="G15" s="287">
        <f>'[97]6a. Capex 1A '!G15</f>
        <v>0</v>
      </c>
      <c r="H15" s="287">
        <f>'[97]6a. Capex 1A '!H15</f>
        <v>0</v>
      </c>
      <c r="I15" s="287">
        <f>'[97]6a. Capex 1A '!I15</f>
        <v>0</v>
      </c>
      <c r="J15" s="287">
        <f>'[97]6a. Capex 1A '!J15</f>
        <v>0</v>
      </c>
      <c r="K15" s="287">
        <f>'[97]6a. Capex 1A '!K15</f>
        <v>0</v>
      </c>
      <c r="L15" s="287">
        <f>'[97]6a. Capex 1A '!L15</f>
        <v>0</v>
      </c>
      <c r="M15" s="287">
        <f>'[97]6a. Capex 1A '!M15</f>
        <v>0</v>
      </c>
      <c r="N15" s="287">
        <f>'[97]6a. Capex 1A '!N15</f>
        <v>0</v>
      </c>
    </row>
    <row r="16" spans="1:15">
      <c r="B16" s="287"/>
      <c r="C16" s="288" t="s">
        <v>63</v>
      </c>
      <c r="D16" s="287">
        <v>0</v>
      </c>
      <c r="E16" s="287">
        <v>0</v>
      </c>
      <c r="F16" s="287">
        <f>'[97]6a. Capex 1A '!F16</f>
        <v>24877.968639999981</v>
      </c>
      <c r="G16" s="287">
        <f>'[97]6a. Capex 1A '!G16</f>
        <v>0</v>
      </c>
      <c r="H16" s="287">
        <f>'[97]6a. Capex 1A '!H16</f>
        <v>0</v>
      </c>
      <c r="I16" s="287">
        <f>'[97]6a. Capex 1A '!I16</f>
        <v>0</v>
      </c>
      <c r="J16" s="287">
        <f>'[97]6a. Capex 1A '!J16</f>
        <v>0</v>
      </c>
      <c r="K16" s="287">
        <f>'[97]6a. Capex 1A '!K16</f>
        <v>0</v>
      </c>
      <c r="L16" s="287">
        <f>'[97]6a. Capex 1A '!L16</f>
        <v>0</v>
      </c>
      <c r="M16" s="287">
        <f>'[97]6a. Capex 1A '!M16</f>
        <v>0</v>
      </c>
      <c r="N16" s="287">
        <f>'[97]6a. Capex 1A '!N16</f>
        <v>0</v>
      </c>
    </row>
    <row r="17" spans="2:26">
      <c r="B17" s="287"/>
      <c r="C17" s="288" t="s">
        <v>197</v>
      </c>
      <c r="D17" s="287">
        <v>0</v>
      </c>
      <c r="E17" s="287">
        <v>0</v>
      </c>
      <c r="F17" s="287">
        <f>'[97]6a. Capex 1A '!F17</f>
        <v>0</v>
      </c>
      <c r="G17" s="287">
        <f>'[97]6a. Capex 1A '!G17</f>
        <v>0</v>
      </c>
      <c r="H17" s="287">
        <f>'[97]6a. Capex 1A '!H17</f>
        <v>0</v>
      </c>
      <c r="I17" s="287">
        <f>'[97]6a. Capex 1A '!I17</f>
        <v>0</v>
      </c>
      <c r="J17" s="287">
        <f>'[97]6a. Capex 1A '!J17</f>
        <v>0</v>
      </c>
      <c r="K17" s="287">
        <f>'[97]6a. Capex 1A '!K17</f>
        <v>0</v>
      </c>
      <c r="L17" s="287">
        <f>'[97]6a. Capex 1A '!L17</f>
        <v>0</v>
      </c>
      <c r="M17" s="287">
        <f>'[97]6a. Capex 1A '!M17</f>
        <v>0</v>
      </c>
      <c r="N17" s="287">
        <f>'[97]6a. Capex 1A '!N17</f>
        <v>0</v>
      </c>
    </row>
    <row r="18" spans="2:26" ht="12.75" customHeight="1">
      <c r="B18" s="287"/>
      <c r="C18" s="286" t="s">
        <v>198</v>
      </c>
      <c r="D18" s="287">
        <v>0</v>
      </c>
      <c r="E18" s="287">
        <v>0</v>
      </c>
      <c r="F18" s="287">
        <f>'[97]6a. Capex 1A '!F18</f>
        <v>4130.6159799999996</v>
      </c>
      <c r="G18" s="287">
        <f>'[97]6a. Capex 1A '!G18</f>
        <v>0</v>
      </c>
      <c r="H18" s="287">
        <f>'[97]6a. Capex 1A '!H18</f>
        <v>0</v>
      </c>
      <c r="I18" s="287">
        <f>'[97]6a. Capex 1A '!I18</f>
        <v>0</v>
      </c>
      <c r="J18" s="287">
        <f>'[97]6a. Capex 1A '!J18</f>
        <v>0</v>
      </c>
      <c r="K18" s="287">
        <f>'[97]6a. Capex 1A '!K18</f>
        <v>0</v>
      </c>
      <c r="L18" s="287">
        <f>'[97]6a. Capex 1A '!L18</f>
        <v>0</v>
      </c>
      <c r="M18" s="287">
        <f>'[97]6a. Capex 1A '!M18</f>
        <v>0</v>
      </c>
      <c r="N18" s="287">
        <f>'[97]6a. Capex 1A '!N18</f>
        <v>0</v>
      </c>
    </row>
    <row r="19" spans="2:26">
      <c r="B19" s="287"/>
      <c r="C19" s="286" t="s">
        <v>199</v>
      </c>
      <c r="D19" s="287">
        <v>0</v>
      </c>
      <c r="E19" s="287">
        <v>0</v>
      </c>
      <c r="F19" s="287">
        <f>'[97]6a. Capex 1A '!F19</f>
        <v>32287.505940000003</v>
      </c>
      <c r="G19" s="287">
        <f>'[97]6a. Capex 1A '!G19</f>
        <v>0</v>
      </c>
      <c r="H19" s="287">
        <f>'[97]6a. Capex 1A '!H19</f>
        <v>0</v>
      </c>
      <c r="I19" s="287">
        <f>'[97]6a. Capex 1A '!I19</f>
        <v>0</v>
      </c>
      <c r="J19" s="287">
        <f>'[97]6a. Capex 1A '!J19</f>
        <v>0</v>
      </c>
      <c r="K19" s="287">
        <f>'[97]6a. Capex 1A '!K19</f>
        <v>0</v>
      </c>
      <c r="L19" s="287">
        <f>'[97]6a. Capex 1A '!L19</f>
        <v>0</v>
      </c>
      <c r="M19" s="287">
        <f>'[97]6a. Capex 1A '!M19</f>
        <v>0</v>
      </c>
      <c r="N19" s="287">
        <f>'[97]6a. Capex 1A '!N19</f>
        <v>0</v>
      </c>
    </row>
    <row r="20" spans="2:26">
      <c r="B20" s="287"/>
      <c r="C20" s="286" t="s">
        <v>200</v>
      </c>
      <c r="D20" s="287">
        <v>0</v>
      </c>
      <c r="E20" s="287">
        <v>0</v>
      </c>
      <c r="F20" s="287">
        <f>'[97]6a. Capex 1A '!F20</f>
        <v>62326.255049999985</v>
      </c>
      <c r="G20" s="287">
        <f>'[97]6a. Capex 1A '!G20</f>
        <v>0</v>
      </c>
      <c r="H20" s="287">
        <f>'[97]6a. Capex 1A '!H20</f>
        <v>0</v>
      </c>
      <c r="I20" s="287">
        <f>'[97]6a. Capex 1A '!I20</f>
        <v>0</v>
      </c>
      <c r="J20" s="287">
        <f>'[97]6a. Capex 1A '!J20</f>
        <v>0</v>
      </c>
      <c r="K20" s="287">
        <f>'[97]6a. Capex 1A '!K20</f>
        <v>0</v>
      </c>
      <c r="L20" s="287">
        <f>'[97]6a. Capex 1A '!L20</f>
        <v>0</v>
      </c>
      <c r="M20" s="287">
        <f>'[97]6a. Capex 1A '!M20</f>
        <v>0</v>
      </c>
      <c r="N20" s="287">
        <f>'[97]6a. Capex 1A '!N20</f>
        <v>0</v>
      </c>
    </row>
    <row r="21" spans="2:26">
      <c r="B21" s="289"/>
      <c r="C21" s="290" t="s">
        <v>201</v>
      </c>
      <c r="D21" s="291">
        <f>SUM(D11:D20)</f>
        <v>0</v>
      </c>
      <c r="E21" s="291">
        <f>SUM(E11:E20)</f>
        <v>0</v>
      </c>
      <c r="F21" s="291">
        <f>SUM(F11:F20)</f>
        <v>124652.51009999997</v>
      </c>
      <c r="G21" s="292">
        <f>SUM(G11:G20)</f>
        <v>0</v>
      </c>
      <c r="H21" s="291">
        <f t="shared" ref="H21:N21" si="0">SUM(H11:H20)</f>
        <v>0</v>
      </c>
      <c r="I21" s="291">
        <f t="shared" si="0"/>
        <v>0</v>
      </c>
      <c r="J21" s="291">
        <f t="shared" si="0"/>
        <v>0</v>
      </c>
      <c r="K21" s="291">
        <f t="shared" si="0"/>
        <v>0</v>
      </c>
      <c r="L21" s="291">
        <f t="shared" si="0"/>
        <v>0</v>
      </c>
      <c r="M21" s="291">
        <f t="shared" si="0"/>
        <v>0</v>
      </c>
      <c r="N21" s="291">
        <f t="shared" si="0"/>
        <v>0</v>
      </c>
    </row>
    <row r="22" spans="2:26">
      <c r="B22" s="287"/>
      <c r="C22" s="286" t="s">
        <v>202</v>
      </c>
      <c r="D22" s="298">
        <v>0</v>
      </c>
      <c r="E22" s="298">
        <v>0</v>
      </c>
      <c r="F22" s="298">
        <v>0</v>
      </c>
      <c r="G22" s="302">
        <v>0</v>
      </c>
      <c r="H22" s="298">
        <v>0</v>
      </c>
      <c r="I22" s="298">
        <v>0</v>
      </c>
      <c r="J22" s="298">
        <v>0</v>
      </c>
      <c r="K22" s="298">
        <v>0</v>
      </c>
      <c r="L22" s="298">
        <v>0</v>
      </c>
      <c r="M22" s="298">
        <v>0</v>
      </c>
      <c r="N22" s="298">
        <v>0</v>
      </c>
    </row>
    <row r="23" spans="2:26">
      <c r="B23" s="289"/>
      <c r="C23" s="290" t="s">
        <v>203</v>
      </c>
      <c r="D23" s="291">
        <f>'[97]6a. Capex 1A '!$D$23</f>
        <v>104.19510999999999</v>
      </c>
      <c r="E23" s="291">
        <f>D23-F23</f>
        <v>-124548.31498999997</v>
      </c>
      <c r="F23" s="291">
        <f>SUM(F21:F22)</f>
        <v>124652.51009999997</v>
      </c>
      <c r="G23" s="292">
        <f>SUM(G21:G22)</f>
        <v>0</v>
      </c>
      <c r="H23" s="291">
        <f t="shared" ref="H23:N23" si="1">SUM(H21:H22)</f>
        <v>0</v>
      </c>
      <c r="I23" s="291">
        <f t="shared" si="1"/>
        <v>0</v>
      </c>
      <c r="J23" s="291">
        <f t="shared" si="1"/>
        <v>0</v>
      </c>
      <c r="K23" s="291">
        <f t="shared" si="1"/>
        <v>0</v>
      </c>
      <c r="L23" s="291">
        <f t="shared" si="1"/>
        <v>0</v>
      </c>
      <c r="M23" s="291">
        <f t="shared" si="1"/>
        <v>0</v>
      </c>
      <c r="N23" s="291">
        <f t="shared" si="1"/>
        <v>0</v>
      </c>
    </row>
    <row r="24" spans="2:26" ht="15.75">
      <c r="C24" s="267"/>
      <c r="D24" s="268"/>
      <c r="E24" s="268"/>
      <c r="F24" s="268"/>
      <c r="G24" s="268"/>
      <c r="H24" s="268"/>
      <c r="I24" s="268"/>
      <c r="J24" s="268"/>
      <c r="K24" s="268"/>
      <c r="L24" s="268"/>
      <c r="M24" s="268"/>
    </row>
    <row r="25" spans="2:26" ht="15.75">
      <c r="B25" s="266" t="s">
        <v>204</v>
      </c>
      <c r="C25" s="267"/>
      <c r="D25" s="268"/>
      <c r="E25" s="268"/>
      <c r="F25" s="268"/>
      <c r="G25" s="268"/>
      <c r="H25" s="268"/>
      <c r="I25" s="268"/>
      <c r="J25" s="268"/>
      <c r="K25" s="268"/>
      <c r="L25" s="268"/>
      <c r="M25" s="268"/>
    </row>
    <row r="26" spans="2:26" ht="15.75">
      <c r="B26" s="267"/>
      <c r="C26" s="267"/>
      <c r="D26" s="268"/>
      <c r="E26" s="268"/>
      <c r="F26" s="268"/>
      <c r="G26" s="268"/>
      <c r="H26" s="268"/>
      <c r="I26" s="268"/>
      <c r="J26" s="268"/>
      <c r="K26" s="268"/>
      <c r="L26" s="268"/>
      <c r="M26" s="268"/>
    </row>
    <row r="27" spans="2:26" ht="54.75" customHeight="1">
      <c r="B27" s="272" t="s">
        <v>57</v>
      </c>
      <c r="C27" s="272" t="s">
        <v>58</v>
      </c>
      <c r="D27" s="273" t="s">
        <v>188</v>
      </c>
      <c r="E27" s="273" t="s">
        <v>60</v>
      </c>
      <c r="F27" s="274" t="s">
        <v>61</v>
      </c>
      <c r="G27" s="275" t="s">
        <v>62</v>
      </c>
      <c r="H27" s="293" t="s">
        <v>63</v>
      </c>
      <c r="I27" s="1123" t="s">
        <v>205</v>
      </c>
      <c r="J27" s="1124"/>
      <c r="K27" s="1125" t="s">
        <v>189</v>
      </c>
      <c r="L27" s="1126"/>
      <c r="M27" s="277" t="s">
        <v>206</v>
      </c>
      <c r="N27" s="278" t="s">
        <v>67</v>
      </c>
    </row>
    <row r="28" spans="2:26" ht="21.75" customHeight="1">
      <c r="B28" s="272"/>
      <c r="C28" s="272"/>
      <c r="D28" s="273"/>
      <c r="E28" s="273"/>
      <c r="F28" s="273"/>
      <c r="G28" s="279"/>
      <c r="H28" s="294"/>
      <c r="I28" s="274" t="s">
        <v>190</v>
      </c>
      <c r="J28" s="273" t="s">
        <v>191</v>
      </c>
      <c r="K28" s="278" t="s">
        <v>71</v>
      </c>
      <c r="L28" s="274" t="s">
        <v>72</v>
      </c>
      <c r="M28" s="274"/>
      <c r="N28" s="274"/>
    </row>
    <row r="29" spans="2:26" ht="22.5" customHeight="1">
      <c r="B29" s="272"/>
      <c r="C29" s="148"/>
      <c r="D29" s="280" t="s">
        <v>73</v>
      </c>
      <c r="E29" s="280" t="s">
        <v>73</v>
      </c>
      <c r="F29" s="280" t="s">
        <v>73</v>
      </c>
      <c r="G29" s="281" t="s">
        <v>73</v>
      </c>
      <c r="H29" s="280" t="s">
        <v>73</v>
      </c>
      <c r="I29" s="280" t="s">
        <v>73</v>
      </c>
      <c r="J29" s="280" t="s">
        <v>73</v>
      </c>
      <c r="K29" s="280" t="s">
        <v>73</v>
      </c>
      <c r="L29" s="280" t="s">
        <v>73</v>
      </c>
      <c r="M29" s="280" t="s">
        <v>73</v>
      </c>
      <c r="N29" s="280" t="s">
        <v>73</v>
      </c>
    </row>
    <row r="30" spans="2:26">
      <c r="B30" s="148"/>
      <c r="C30" s="148"/>
      <c r="D30" s="282"/>
      <c r="E30" s="295"/>
      <c r="F30" s="295"/>
      <c r="G30" s="296"/>
      <c r="H30" s="295"/>
      <c r="I30" s="295"/>
      <c r="J30" s="295"/>
      <c r="K30" s="295"/>
      <c r="L30" s="295"/>
      <c r="M30" s="297"/>
      <c r="N30" s="295"/>
      <c r="V30" s="254">
        <v>21974.375530000001</v>
      </c>
    </row>
    <row r="31" spans="2:26" ht="12.75" customHeight="1">
      <c r="B31" s="287"/>
      <c r="C31" s="286" t="s">
        <v>192</v>
      </c>
      <c r="D31" s="298">
        <v>0</v>
      </c>
      <c r="E31" s="298">
        <v>0</v>
      </c>
      <c r="F31" s="298">
        <f>'[97]6a. Capex 1A '!F31</f>
        <v>0</v>
      </c>
      <c r="G31" s="298">
        <f>'[97]6a. Capex 1A '!G31</f>
        <v>0</v>
      </c>
      <c r="H31" s="298">
        <f>'[97]6a. Capex 1A '!H31</f>
        <v>0</v>
      </c>
      <c r="I31" s="298">
        <f>'[97]6a. Capex 1A '!I31</f>
        <v>0</v>
      </c>
      <c r="J31" s="298">
        <f>'[97]6a. Capex 1A '!J31</f>
        <v>0</v>
      </c>
      <c r="K31" s="298">
        <f>'[97]6a. Capex 1A '!K31</f>
        <v>0</v>
      </c>
      <c r="L31" s="298">
        <f>'[97]6a. Capex 1A '!L31</f>
        <v>0</v>
      </c>
      <c r="M31" s="298">
        <f>'[97]6a. Capex 1A '!M31</f>
        <v>0</v>
      </c>
      <c r="N31" s="298">
        <f>'[97]6a. Capex 1A '!N31</f>
        <v>0</v>
      </c>
      <c r="Q31" s="254">
        <v>21974.375529999998</v>
      </c>
      <c r="R31" s="386">
        <v>0</v>
      </c>
      <c r="W31" s="254">
        <v>0</v>
      </c>
      <c r="X31" s="254">
        <v>91237.570248000004</v>
      </c>
      <c r="Y31" s="254">
        <v>12441.486852</v>
      </c>
      <c r="Z31" s="254">
        <v>0</v>
      </c>
    </row>
    <row r="32" spans="2:26" ht="12.75" customHeight="1">
      <c r="B32" s="287"/>
      <c r="C32" s="286" t="s">
        <v>193</v>
      </c>
      <c r="D32" s="298">
        <v>0</v>
      </c>
      <c r="E32" s="298">
        <v>0</v>
      </c>
      <c r="F32" s="298">
        <f>'[97]6a. Capex 1A '!F32+'[97]6a. Capex 1A '!K39</f>
        <v>0</v>
      </c>
      <c r="G32" s="298">
        <f>'[97]6a. Capex 1A '!G32+'[97]6a. Capex 1A '!K39</f>
        <v>14.376439999999999</v>
      </c>
      <c r="H32" s="298">
        <f>'[97]6a. Capex 1A '!H32</f>
        <v>0</v>
      </c>
      <c r="I32" s="298">
        <f>'[97]6a. Capex 1A '!I32</f>
        <v>0</v>
      </c>
      <c r="J32" s="298">
        <f>'[97]6a. Capex 1A '!J32</f>
        <v>0</v>
      </c>
      <c r="K32" s="298">
        <f>'[97]6a. Capex 1A '!K32</f>
        <v>0</v>
      </c>
      <c r="L32" s="298">
        <f>'[97]6a. Capex 1A '!L32</f>
        <v>0</v>
      </c>
      <c r="M32" s="298">
        <f>'[97]6a. Capex 1A '!M32</f>
        <v>0</v>
      </c>
      <c r="N32" s="298">
        <f>'[97]6a. Capex 1A '!N32</f>
        <v>0</v>
      </c>
      <c r="Q32" s="254">
        <v>103679.05710000001</v>
      </c>
      <c r="R32" s="386">
        <v>0</v>
      </c>
      <c r="X32" s="254">
        <v>1004.4835299999999</v>
      </c>
    </row>
    <row r="33" spans="2:24" ht="12.75" customHeight="1">
      <c r="B33" s="287"/>
      <c r="C33" s="286" t="s">
        <v>194</v>
      </c>
      <c r="D33" s="298">
        <v>0</v>
      </c>
      <c r="E33" s="298">
        <v>0</v>
      </c>
      <c r="F33" s="298">
        <f>'[97]6a. Capex 1A '!F33</f>
        <v>0</v>
      </c>
      <c r="G33" s="298">
        <f>'[97]6a. Capex 1A '!G33</f>
        <v>61772.001790000009</v>
      </c>
      <c r="H33" s="298">
        <f>'[97]6a. Capex 1A '!H33</f>
        <v>0</v>
      </c>
      <c r="I33" s="298">
        <f>'[97]6a. Capex 1A '!I33</f>
        <v>0</v>
      </c>
      <c r="J33" s="298">
        <f>'[97]6a. Capex 1A '!J33</f>
        <v>0</v>
      </c>
      <c r="K33" s="298">
        <f>'[97]6a. Capex 1A '!K33</f>
        <v>0</v>
      </c>
      <c r="L33" s="298">
        <f>'[97]6a. Capex 1A '!L33</f>
        <v>0</v>
      </c>
      <c r="M33" s="298">
        <f>'[97]6a. Capex 1A '!M33</f>
        <v>0</v>
      </c>
      <c r="N33" s="298">
        <f>'[97]6a. Capex 1A '!N33</f>
        <v>0</v>
      </c>
      <c r="Q33" s="254">
        <v>1004.4835299999999</v>
      </c>
      <c r="R33" s="386">
        <v>0</v>
      </c>
      <c r="X33" s="254">
        <v>50972.276639999982</v>
      </c>
    </row>
    <row r="34" spans="2:24" ht="12.75" customHeight="1">
      <c r="B34" s="287"/>
      <c r="C34" s="286" t="s">
        <v>195</v>
      </c>
      <c r="D34" s="298">
        <v>0</v>
      </c>
      <c r="E34" s="298">
        <v>0</v>
      </c>
      <c r="F34" s="298">
        <f>'[97]6a. Capex 1A '!F34</f>
        <v>0</v>
      </c>
      <c r="G34" s="298">
        <f>'[97]6a. Capex 1A '!G34</f>
        <v>1055.3722</v>
      </c>
      <c r="H34" s="298">
        <f>'[97]6a. Capex 1A '!H34</f>
        <v>0</v>
      </c>
      <c r="I34" s="298">
        <f>'[97]6a. Capex 1A '!I34</f>
        <v>0</v>
      </c>
      <c r="J34" s="298">
        <f>'[97]6a. Capex 1A '!J34</f>
        <v>0</v>
      </c>
      <c r="K34" s="298">
        <f>'[97]6a. Capex 1A '!K34</f>
        <v>0</v>
      </c>
      <c r="L34" s="298">
        <f>'[97]6a. Capex 1A '!L34</f>
        <v>0</v>
      </c>
      <c r="M34" s="298">
        <f>'[97]6a. Capex 1A '!M34</f>
        <v>0</v>
      </c>
      <c r="N34" s="298">
        <f>'[97]6a. Capex 1A '!N34</f>
        <v>0</v>
      </c>
      <c r="Q34" s="254">
        <v>49869.74329999998</v>
      </c>
      <c r="R34" s="857">
        <v>-1102.5333400000163</v>
      </c>
      <c r="X34" s="254">
        <v>9348.3931699999994</v>
      </c>
    </row>
    <row r="35" spans="2:24" ht="12.75" customHeight="1">
      <c r="B35" s="287"/>
      <c r="C35" s="286" t="s">
        <v>196</v>
      </c>
      <c r="D35" s="298">
        <v>0</v>
      </c>
      <c r="E35" s="298">
        <v>0</v>
      </c>
      <c r="F35" s="298">
        <f>'[97]6a. Capex 1A '!F35</f>
        <v>0</v>
      </c>
      <c r="G35" s="298">
        <f>'[97]6a. Capex 1A '!G35</f>
        <v>1748.5712699999999</v>
      </c>
      <c r="H35" s="298">
        <f>'[97]6a. Capex 1A '!H35</f>
        <v>0</v>
      </c>
      <c r="I35" s="298">
        <f>'[97]6a. Capex 1A '!I35</f>
        <v>0</v>
      </c>
      <c r="J35" s="298">
        <f>'[97]6a. Capex 1A '!J35</f>
        <v>0</v>
      </c>
      <c r="K35" s="298">
        <f>'[97]6a. Capex 1A '!K35</f>
        <v>0</v>
      </c>
      <c r="L35" s="298">
        <f>'[97]6a. Capex 1A '!L35</f>
        <v>0</v>
      </c>
      <c r="M35" s="298">
        <f>'[97]6a. Capex 1A '!M35</f>
        <v>0</v>
      </c>
      <c r="N35" s="298">
        <f>'[97]6a. Capex 1A '!N35</f>
        <v>0</v>
      </c>
      <c r="Q35" s="254">
        <v>9348.3931699999994</v>
      </c>
      <c r="R35" s="386">
        <v>0</v>
      </c>
    </row>
    <row r="36" spans="2:24" ht="12.75" customHeight="1">
      <c r="B36" s="287"/>
      <c r="C36" s="286" t="s">
        <v>63</v>
      </c>
      <c r="D36" s="298">
        <v>0</v>
      </c>
      <c r="E36" s="298">
        <v>0</v>
      </c>
      <c r="F36" s="298">
        <f>'[97]6a. Capex 1A '!F36</f>
        <v>0</v>
      </c>
      <c r="G36" s="298">
        <f>'[97]6a. Capex 1A '!G36</f>
        <v>7135.5295500000011</v>
      </c>
      <c r="H36" s="298">
        <f>'[97]6a. Capex 1A '!H36</f>
        <v>0</v>
      </c>
      <c r="I36" s="298">
        <f>'[97]6a. Capex 1A '!I36</f>
        <v>0</v>
      </c>
      <c r="J36" s="298">
        <f>'[97]6a. Capex 1A '!J36</f>
        <v>0</v>
      </c>
      <c r="K36" s="298">
        <f>'[97]6a. Capex 1A '!K36</f>
        <v>0</v>
      </c>
      <c r="L36" s="298">
        <f>'[97]6a. Capex 1A '!L36</f>
        <v>0</v>
      </c>
      <c r="M36" s="298">
        <f>'[97]6a. Capex 1A '!M36</f>
        <v>0</v>
      </c>
      <c r="N36" s="298">
        <f>'[97]6a. Capex 1A '!N36</f>
        <v>0</v>
      </c>
      <c r="Q36" s="254">
        <v>69565.631440000099</v>
      </c>
      <c r="R36" s="857">
        <v>1102.5333399999945</v>
      </c>
    </row>
    <row r="37" spans="2:24" ht="12.75" customHeight="1">
      <c r="B37" s="287"/>
      <c r="C37" s="288" t="s">
        <v>197</v>
      </c>
      <c r="D37" s="298">
        <v>0</v>
      </c>
      <c r="E37" s="298">
        <v>0</v>
      </c>
      <c r="F37" s="298">
        <f>'[97]6a. Capex 1A '!F37</f>
        <v>0</v>
      </c>
      <c r="G37" s="298">
        <f>'[97]6a. Capex 1A '!G37</f>
        <v>71725.851250000007</v>
      </c>
      <c r="H37" s="298">
        <f>'[97]6a. Capex 1A '!H37</f>
        <v>0</v>
      </c>
      <c r="I37" s="298">
        <f>'[97]6a. Capex 1A '!I37</f>
        <v>0</v>
      </c>
      <c r="J37" s="298">
        <f>'[97]6a. Capex 1A '!J37</f>
        <v>0</v>
      </c>
      <c r="K37" s="298">
        <f>'[97]6a. Capex 1A '!K37</f>
        <v>0</v>
      </c>
      <c r="L37" s="298">
        <f>'[97]6a. Capex 1A '!L37</f>
        <v>0</v>
      </c>
      <c r="M37" s="298">
        <f>'[97]6a. Capex 1A '!M37</f>
        <v>0</v>
      </c>
      <c r="N37" s="298">
        <f>'[97]6a. Capex 1A '!N37</f>
        <v>0</v>
      </c>
      <c r="Q37" s="254">
        <v>0</v>
      </c>
      <c r="R37" s="386">
        <v>0</v>
      </c>
    </row>
    <row r="38" spans="2:24" ht="12.75" customHeight="1">
      <c r="B38" s="287"/>
      <c r="C38" s="286" t="s">
        <v>102</v>
      </c>
      <c r="D38" s="298">
        <v>0</v>
      </c>
      <c r="E38" s="298">
        <v>0</v>
      </c>
      <c r="F38" s="298">
        <f>'[97]6a. Capex 1A '!F38</f>
        <v>0</v>
      </c>
      <c r="G38" s="298">
        <f>'[97]6a. Capex 1A '!G38</f>
        <v>0</v>
      </c>
      <c r="H38" s="298">
        <f>'[97]6a. Capex 1A '!H38</f>
        <v>0</v>
      </c>
      <c r="I38" s="298">
        <f>'[97]6a. Capex 1A '!I38</f>
        <v>0</v>
      </c>
      <c r="J38" s="298">
        <f>'[97]6a. Capex 1A '!J38</f>
        <v>0</v>
      </c>
      <c r="K38" s="298">
        <f>'[97]6a. Capex 1A '!K38</f>
        <v>0</v>
      </c>
      <c r="L38" s="298">
        <f>'[97]6a. Capex 1A '!L38</f>
        <v>0</v>
      </c>
      <c r="M38" s="298">
        <f>'[97]6a. Capex 1A '!M38</f>
        <v>0</v>
      </c>
      <c r="N38" s="298">
        <f>'[97]6a. Capex 1A '!N38</f>
        <v>0</v>
      </c>
      <c r="Q38" s="254">
        <v>3821.53946</v>
      </c>
      <c r="R38" s="386">
        <v>0</v>
      </c>
    </row>
    <row r="39" spans="2:24" ht="12.75" customHeight="1">
      <c r="B39" s="287"/>
      <c r="C39" s="286" t="s">
        <v>199</v>
      </c>
      <c r="D39" s="298">
        <v>0</v>
      </c>
      <c r="E39" s="298">
        <v>0</v>
      </c>
      <c r="F39" s="298">
        <v>0</v>
      </c>
      <c r="G39" s="298">
        <f>'[97]6a. Capex 1A '!G39</f>
        <v>0</v>
      </c>
      <c r="H39" s="298">
        <f>'[97]6a. Capex 1A '!H39</f>
        <v>0</v>
      </c>
      <c r="I39" s="298">
        <f>'[97]6a. Capex 1A '!I39</f>
        <v>0</v>
      </c>
      <c r="J39" s="298">
        <f>'[97]6a. Capex 1A '!J39</f>
        <v>0</v>
      </c>
      <c r="K39" s="298">
        <v>0</v>
      </c>
      <c r="L39" s="298">
        <f>'[97]6a. Capex 1A '!L39</f>
        <v>0</v>
      </c>
      <c r="M39" s="298">
        <f>'[97]6a. Capex 1A '!M39</f>
        <v>0</v>
      </c>
      <c r="N39" s="298">
        <f>'[97]6a. Capex 1A '!N39</f>
        <v>0</v>
      </c>
      <c r="Q39" s="254">
        <v>0</v>
      </c>
      <c r="R39" s="386">
        <v>0</v>
      </c>
    </row>
    <row r="40" spans="2:24" ht="12.75" customHeight="1">
      <c r="B40" s="287"/>
      <c r="C40" s="286" t="s">
        <v>200</v>
      </c>
      <c r="D40" s="298">
        <v>0</v>
      </c>
      <c r="E40" s="298">
        <v>0</v>
      </c>
      <c r="F40" s="298">
        <f>'[97]6a. Capex 1A '!F40</f>
        <v>0</v>
      </c>
      <c r="G40" s="298">
        <f>'[97]6a. Capex 1A '!G40</f>
        <v>0</v>
      </c>
      <c r="H40" s="298">
        <f>'[97]6a. Capex 1A '!H40</f>
        <v>0</v>
      </c>
      <c r="I40" s="298">
        <f>'[97]6a. Capex 1A '!I40</f>
        <v>0</v>
      </c>
      <c r="J40" s="298">
        <f>'[97]6a. Capex 1A '!J40</f>
        <v>0</v>
      </c>
      <c r="K40" s="298">
        <f>'[97]6a. Capex 1A '!K40</f>
        <v>0</v>
      </c>
      <c r="L40" s="298">
        <f>'[97]6a. Capex 1A '!L40</f>
        <v>0</v>
      </c>
      <c r="M40" s="298">
        <f>'[97]6a. Capex 1A '!M40</f>
        <v>0</v>
      </c>
      <c r="N40" s="298">
        <f>'[97]6a. Capex 1A '!N40</f>
        <v>0</v>
      </c>
      <c r="Q40" s="254">
        <v>0</v>
      </c>
      <c r="R40" s="386">
        <v>0</v>
      </c>
    </row>
    <row r="41" spans="2:24">
      <c r="B41" s="289"/>
      <c r="C41" s="290" t="s">
        <v>201</v>
      </c>
      <c r="D41" s="299">
        <f>SUM(D31:D40)</f>
        <v>0</v>
      </c>
      <c r="E41" s="300">
        <f>SUM(E31:E40)</f>
        <v>0</v>
      </c>
      <c r="F41" s="300">
        <f>SUM(F31:F40)</f>
        <v>0</v>
      </c>
      <c r="G41" s="301">
        <f>SUM(G31:G40)</f>
        <v>143451.70250000001</v>
      </c>
      <c r="H41" s="300">
        <f t="shared" ref="H41:N41" si="2">SUM(H31:H40)</f>
        <v>0</v>
      </c>
      <c r="I41" s="300">
        <f t="shared" si="2"/>
        <v>0</v>
      </c>
      <c r="J41" s="300">
        <f t="shared" si="2"/>
        <v>0</v>
      </c>
      <c r="K41" s="300">
        <f t="shared" si="2"/>
        <v>0</v>
      </c>
      <c r="L41" s="300">
        <f t="shared" si="2"/>
        <v>0</v>
      </c>
      <c r="M41" s="300">
        <f t="shared" si="2"/>
        <v>0</v>
      </c>
      <c r="N41" s="300">
        <f t="shared" si="2"/>
        <v>0</v>
      </c>
    </row>
    <row r="42" spans="2:24">
      <c r="B42" s="287"/>
      <c r="C42" s="286" t="s">
        <v>202</v>
      </c>
      <c r="D42" s="298">
        <v>0</v>
      </c>
      <c r="E42" s="298">
        <v>0</v>
      </c>
      <c r="F42" s="298">
        <v>0</v>
      </c>
      <c r="G42" s="302">
        <v>0</v>
      </c>
      <c r="H42" s="298">
        <v>0</v>
      </c>
      <c r="I42" s="298">
        <v>0</v>
      </c>
      <c r="J42" s="298">
        <v>0</v>
      </c>
      <c r="K42" s="298">
        <v>0</v>
      </c>
      <c r="L42" s="298">
        <v>0</v>
      </c>
      <c r="M42" s="298">
        <v>0</v>
      </c>
      <c r="N42" s="298">
        <v>0</v>
      </c>
    </row>
    <row r="43" spans="2:24">
      <c r="B43" s="289"/>
      <c r="C43" s="290" t="s">
        <v>203</v>
      </c>
      <c r="D43" s="299">
        <f>'[97]6a. Capex 1A '!$D$43</f>
        <v>0</v>
      </c>
      <c r="E43" s="300">
        <f>SUM(E41:E42)</f>
        <v>0</v>
      </c>
      <c r="F43" s="300">
        <f>SUM(F41:F42)</f>
        <v>0</v>
      </c>
      <c r="G43" s="301">
        <f>SUM(G41:G42)</f>
        <v>143451.70250000001</v>
      </c>
      <c r="H43" s="300">
        <f t="shared" ref="H43:N43" si="3">SUM(H41:H42)</f>
        <v>0</v>
      </c>
      <c r="I43" s="300">
        <f t="shared" si="3"/>
        <v>0</v>
      </c>
      <c r="J43" s="300">
        <f t="shared" si="3"/>
        <v>0</v>
      </c>
      <c r="K43" s="300">
        <f t="shared" si="3"/>
        <v>0</v>
      </c>
      <c r="L43" s="300">
        <f t="shared" si="3"/>
        <v>0</v>
      </c>
      <c r="M43" s="300">
        <f t="shared" si="3"/>
        <v>0</v>
      </c>
      <c r="N43" s="300">
        <f t="shared" si="3"/>
        <v>0</v>
      </c>
    </row>
    <row r="44" spans="2:24">
      <c r="B44" s="303"/>
      <c r="C44" s="303"/>
      <c r="D44" s="304"/>
      <c r="E44" s="304"/>
      <c r="F44" s="304"/>
      <c r="G44" s="1127"/>
      <c r="H44" s="304"/>
      <c r="I44" s="304"/>
      <c r="J44" s="304"/>
      <c r="K44" s="304"/>
      <c r="L44" s="304"/>
      <c r="M44" s="304"/>
    </row>
    <row r="45" spans="2:24">
      <c r="B45" s="303" t="s">
        <v>207</v>
      </c>
      <c r="C45" s="303"/>
      <c r="D45" s="304"/>
      <c r="E45" s="304"/>
      <c r="F45" s="304"/>
      <c r="G45" s="1128"/>
      <c r="H45" s="304"/>
      <c r="I45" s="304"/>
      <c r="J45" s="304"/>
      <c r="K45" s="304"/>
      <c r="L45" s="304"/>
      <c r="M45" s="304"/>
    </row>
    <row r="46" spans="2:24">
      <c r="B46" s="303"/>
      <c r="C46" s="303"/>
      <c r="D46" s="304"/>
      <c r="E46" s="304"/>
      <c r="F46" s="304"/>
      <c r="G46" s="1128"/>
      <c r="H46" s="304"/>
      <c r="I46" s="304"/>
      <c r="J46" s="304"/>
      <c r="K46" s="304"/>
      <c r="L46" s="304"/>
      <c r="M46" s="304"/>
    </row>
    <row r="47" spans="2:24" ht="15.75">
      <c r="B47" s="266" t="s">
        <v>208</v>
      </c>
      <c r="C47" s="267"/>
      <c r="D47" s="268"/>
      <c r="E47" s="268"/>
      <c r="F47" s="268"/>
      <c r="G47" s="1128"/>
      <c r="H47" s="268"/>
      <c r="I47" s="268"/>
      <c r="J47" s="268"/>
      <c r="K47" s="268"/>
      <c r="L47" s="268"/>
      <c r="M47" s="268"/>
    </row>
    <row r="48" spans="2:24" ht="15.75">
      <c r="B48" s="267"/>
      <c r="C48" s="267"/>
      <c r="D48" s="268"/>
      <c r="E48" s="268"/>
      <c r="F48" s="268"/>
      <c r="G48" s="1129"/>
      <c r="H48" s="268"/>
      <c r="I48" s="268"/>
      <c r="J48" s="268"/>
      <c r="K48" s="268"/>
      <c r="L48" s="268"/>
      <c r="M48" s="268"/>
    </row>
    <row r="49" spans="2:14" ht="54.75" customHeight="1">
      <c r="B49" s="272" t="s">
        <v>57</v>
      </c>
      <c r="C49" s="272" t="s">
        <v>58</v>
      </c>
      <c r="D49" s="273" t="s">
        <v>188</v>
      </c>
      <c r="E49" s="273" t="s">
        <v>60</v>
      </c>
      <c r="F49" s="274" t="s">
        <v>61</v>
      </c>
      <c r="G49" s="275" t="s">
        <v>62</v>
      </c>
      <c r="H49" s="293" t="s">
        <v>63</v>
      </c>
      <c r="I49" s="1130" t="s">
        <v>205</v>
      </c>
      <c r="J49" s="1124"/>
      <c r="K49" s="1125" t="s">
        <v>189</v>
      </c>
      <c r="L49" s="1126"/>
      <c r="M49" s="274" t="s">
        <v>206</v>
      </c>
      <c r="N49" s="278" t="s">
        <v>67</v>
      </c>
    </row>
    <row r="50" spans="2:14" ht="21.75" customHeight="1">
      <c r="B50" s="272"/>
      <c r="C50" s="272"/>
      <c r="D50" s="273"/>
      <c r="E50" s="273"/>
      <c r="F50" s="273"/>
      <c r="G50" s="279"/>
      <c r="H50" s="273"/>
      <c r="I50" s="305" t="s">
        <v>190</v>
      </c>
      <c r="J50" s="273" t="s">
        <v>191</v>
      </c>
      <c r="K50" s="278" t="s">
        <v>71</v>
      </c>
      <c r="L50" s="274" t="s">
        <v>72</v>
      </c>
      <c r="M50" s="274"/>
      <c r="N50" s="274"/>
    </row>
    <row r="51" spans="2:14" ht="22.5" customHeight="1">
      <c r="B51" s="272"/>
      <c r="C51" s="148"/>
      <c r="D51" s="280" t="s">
        <v>73</v>
      </c>
      <c r="E51" s="280" t="s">
        <v>73</v>
      </c>
      <c r="F51" s="280" t="s">
        <v>73</v>
      </c>
      <c r="G51" s="281" t="s">
        <v>73</v>
      </c>
      <c r="H51" s="306" t="s">
        <v>73</v>
      </c>
      <c r="I51" s="307" t="s">
        <v>73</v>
      </c>
      <c r="J51" s="280" t="s">
        <v>73</v>
      </c>
      <c r="K51" s="280" t="s">
        <v>73</v>
      </c>
      <c r="L51" s="280" t="s">
        <v>73</v>
      </c>
      <c r="M51" s="280" t="s">
        <v>73</v>
      </c>
      <c r="N51" s="280" t="s">
        <v>73</v>
      </c>
    </row>
    <row r="52" spans="2:14">
      <c r="B52" s="148"/>
      <c r="C52" s="148"/>
      <c r="D52" s="282"/>
      <c r="E52" s="282"/>
      <c r="F52" s="282"/>
      <c r="G52" s="283"/>
      <c r="H52" s="308"/>
      <c r="I52" s="282"/>
      <c r="J52" s="282"/>
      <c r="K52" s="282"/>
      <c r="L52" s="282"/>
      <c r="M52" s="284"/>
      <c r="N52" s="282"/>
    </row>
    <row r="53" spans="2:14">
      <c r="B53" s="298"/>
      <c r="C53" s="286" t="s">
        <v>192</v>
      </c>
      <c r="D53" s="298">
        <v>0</v>
      </c>
      <c r="E53" s="298">
        <v>0</v>
      </c>
      <c r="F53" s="298">
        <f>'[97]6a. Capex 1A '!F53</f>
        <v>0</v>
      </c>
      <c r="G53" s="298">
        <f>'[97]6a. Capex 1A '!G53</f>
        <v>0</v>
      </c>
      <c r="H53" s="298">
        <f>'[97]6a. Capex 1A '!H53</f>
        <v>0</v>
      </c>
      <c r="I53" s="298">
        <f>'[97]6a. Capex 1A '!I53</f>
        <v>0</v>
      </c>
      <c r="J53" s="298">
        <f>'[97]6a. Capex 1A '!J53</f>
        <v>0</v>
      </c>
      <c r="K53" s="298">
        <f>'[97]6a. Capex 1A '!K53</f>
        <v>0</v>
      </c>
      <c r="L53" s="298">
        <f>'[97]6a. Capex 1A '!L53</f>
        <v>0</v>
      </c>
      <c r="M53" s="298">
        <f>'[97]6a. Capex 1A '!M53</f>
        <v>0</v>
      </c>
      <c r="N53" s="298">
        <f>'[97]6a. Capex 1A '!N53</f>
        <v>0</v>
      </c>
    </row>
    <row r="54" spans="2:14">
      <c r="B54" s="298"/>
      <c r="C54" s="286" t="s">
        <v>193</v>
      </c>
      <c r="D54" s="298">
        <v>0</v>
      </c>
      <c r="E54" s="298">
        <v>0</v>
      </c>
      <c r="F54" s="298">
        <f>'[97]6a. Capex 1A '!F54</f>
        <v>0</v>
      </c>
      <c r="G54" s="298">
        <f>'[97]6a. Capex 1A '!G54</f>
        <v>0</v>
      </c>
      <c r="H54" s="298">
        <f>'[97]6a. Capex 1A '!H54</f>
        <v>0</v>
      </c>
      <c r="I54" s="298">
        <f>'[97]6a. Capex 1A '!I54</f>
        <v>0</v>
      </c>
      <c r="J54" s="298">
        <f>'[97]6a. Capex 1A '!J54</f>
        <v>0</v>
      </c>
      <c r="K54" s="298">
        <f>'[97]6a. Capex 1A '!K54</f>
        <v>0</v>
      </c>
      <c r="L54" s="298">
        <f>'[97]6a. Capex 1A '!L54</f>
        <v>0</v>
      </c>
      <c r="M54" s="298">
        <f>'[97]6a. Capex 1A '!M54</f>
        <v>0</v>
      </c>
      <c r="N54" s="298">
        <f>'[97]6a. Capex 1A '!N54</f>
        <v>0</v>
      </c>
    </row>
    <row r="55" spans="2:14">
      <c r="B55" s="298"/>
      <c r="C55" s="286" t="s">
        <v>194</v>
      </c>
      <c r="D55" s="298">
        <v>0</v>
      </c>
      <c r="E55" s="298">
        <v>0</v>
      </c>
      <c r="F55" s="298">
        <f>'[97]6a. Capex 1A '!F55</f>
        <v>0</v>
      </c>
      <c r="G55" s="298">
        <f>'[97]6a. Capex 1A '!G55</f>
        <v>0</v>
      </c>
      <c r="H55" s="298">
        <f>'[97]6a. Capex 1A '!H55</f>
        <v>0</v>
      </c>
      <c r="I55" s="298">
        <f>'[97]6a. Capex 1A '!I55</f>
        <v>0</v>
      </c>
      <c r="J55" s="298">
        <f>'[97]6a. Capex 1A '!J55</f>
        <v>0</v>
      </c>
      <c r="K55" s="298">
        <f>'[97]6a. Capex 1A '!K55</f>
        <v>0</v>
      </c>
      <c r="L55" s="298">
        <f>'[97]6a. Capex 1A '!L55</f>
        <v>0</v>
      </c>
      <c r="M55" s="298">
        <f>'[97]6a. Capex 1A '!M55</f>
        <v>0</v>
      </c>
      <c r="N55" s="298">
        <f>'[97]6a. Capex 1A '!N55</f>
        <v>0</v>
      </c>
    </row>
    <row r="56" spans="2:14">
      <c r="B56" s="298"/>
      <c r="C56" s="286" t="s">
        <v>195</v>
      </c>
      <c r="D56" s="298">
        <v>0</v>
      </c>
      <c r="E56" s="298">
        <v>0</v>
      </c>
      <c r="F56" s="298">
        <f>'[97]6a. Capex 1A '!F56</f>
        <v>0</v>
      </c>
      <c r="G56" s="298">
        <f>'[97]6a. Capex 1A '!G56</f>
        <v>0</v>
      </c>
      <c r="H56" s="298">
        <f>'[97]6a. Capex 1A '!H56</f>
        <v>0</v>
      </c>
      <c r="I56" s="298">
        <f>'[97]6a. Capex 1A '!I56</f>
        <v>0</v>
      </c>
      <c r="J56" s="298">
        <f>'[97]6a. Capex 1A '!J56</f>
        <v>0</v>
      </c>
      <c r="K56" s="298">
        <f>'[97]6a. Capex 1A '!K56</f>
        <v>0</v>
      </c>
      <c r="L56" s="298">
        <f>'[97]6a. Capex 1A '!L56</f>
        <v>0</v>
      </c>
      <c r="M56" s="298">
        <f>'[97]6a. Capex 1A '!M56</f>
        <v>0</v>
      </c>
      <c r="N56" s="298">
        <f>'[97]6a. Capex 1A '!N56</f>
        <v>0</v>
      </c>
    </row>
    <row r="57" spans="2:14">
      <c r="B57" s="298"/>
      <c r="C57" s="286" t="s">
        <v>196</v>
      </c>
      <c r="D57" s="298">
        <v>0</v>
      </c>
      <c r="E57" s="298">
        <v>0</v>
      </c>
      <c r="F57" s="298">
        <f>'[97]6a. Capex 1A '!F57</f>
        <v>0</v>
      </c>
      <c r="G57" s="298">
        <f>'[97]6a. Capex 1A '!G57</f>
        <v>0</v>
      </c>
      <c r="H57" s="298">
        <f>'[97]6a. Capex 1A '!H57</f>
        <v>0</v>
      </c>
      <c r="I57" s="298">
        <f>'[97]6a. Capex 1A '!I57</f>
        <v>0</v>
      </c>
      <c r="J57" s="298">
        <f>'[97]6a. Capex 1A '!J57</f>
        <v>0</v>
      </c>
      <c r="K57" s="298">
        <f>'[97]6a. Capex 1A '!K57</f>
        <v>0</v>
      </c>
      <c r="L57" s="298">
        <f>'[97]6a. Capex 1A '!L57</f>
        <v>0</v>
      </c>
      <c r="M57" s="298">
        <f>'[97]6a. Capex 1A '!M57</f>
        <v>0</v>
      </c>
      <c r="N57" s="298">
        <f>'[97]6a. Capex 1A '!N57</f>
        <v>0</v>
      </c>
    </row>
    <row r="58" spans="2:14">
      <c r="B58" s="298"/>
      <c r="C58" s="286" t="s">
        <v>63</v>
      </c>
      <c r="D58" s="298">
        <v>0</v>
      </c>
      <c r="E58" s="298">
        <v>0</v>
      </c>
      <c r="F58" s="298">
        <f>'[97]6a. Capex 1A '!F58</f>
        <v>0</v>
      </c>
      <c r="G58" s="298">
        <f>'[97]6a. Capex 1A '!G58</f>
        <v>0</v>
      </c>
      <c r="H58" s="298">
        <f>'[97]6a. Capex 1A '!H58</f>
        <v>0</v>
      </c>
      <c r="I58" s="298">
        <f>'[97]6a. Capex 1A '!I58</f>
        <v>0</v>
      </c>
      <c r="J58" s="298">
        <f>'[97]6a. Capex 1A '!J58</f>
        <v>0</v>
      </c>
      <c r="K58" s="298">
        <f>'[97]6a. Capex 1A '!K58</f>
        <v>0</v>
      </c>
      <c r="L58" s="298">
        <f>'[97]6a. Capex 1A '!L58</f>
        <v>0</v>
      </c>
      <c r="M58" s="298">
        <f>'[97]6a. Capex 1A '!M58</f>
        <v>0</v>
      </c>
      <c r="N58" s="298">
        <f>'[97]6a. Capex 1A '!N58</f>
        <v>0</v>
      </c>
    </row>
    <row r="59" spans="2:14">
      <c r="B59" s="298"/>
      <c r="C59" s="288" t="s">
        <v>197</v>
      </c>
      <c r="D59" s="298">
        <v>0</v>
      </c>
      <c r="E59" s="298">
        <v>0</v>
      </c>
      <c r="F59" s="298">
        <f>'[97]6a. Capex 1A '!F59</f>
        <v>0</v>
      </c>
      <c r="G59" s="298">
        <f>'[97]6a. Capex 1A '!G59</f>
        <v>0</v>
      </c>
      <c r="H59" s="298">
        <f>'[97]6a. Capex 1A '!H59</f>
        <v>0</v>
      </c>
      <c r="I59" s="298">
        <f>'[97]6a. Capex 1A '!I59</f>
        <v>0</v>
      </c>
      <c r="J59" s="298">
        <f>'[97]6a. Capex 1A '!J59</f>
        <v>0</v>
      </c>
      <c r="K59" s="298">
        <f>'[97]6a. Capex 1A '!K59</f>
        <v>0</v>
      </c>
      <c r="L59" s="298">
        <f>'[97]6a. Capex 1A '!L59</f>
        <v>0</v>
      </c>
      <c r="M59" s="298">
        <f>'[97]6a. Capex 1A '!M59</f>
        <v>0</v>
      </c>
      <c r="N59" s="298">
        <f>'[97]6a. Capex 1A '!N59</f>
        <v>0</v>
      </c>
    </row>
    <row r="60" spans="2:14">
      <c r="B60" s="298"/>
      <c r="C60" s="286" t="s">
        <v>198</v>
      </c>
      <c r="D60" s="298">
        <v>0</v>
      </c>
      <c r="E60" s="298">
        <v>0</v>
      </c>
      <c r="F60" s="298" t="str">
        <f>'[97]6a. Capex 1A '!F60</f>
        <v>LV</v>
      </c>
      <c r="G60" s="298" t="str">
        <f>'[97]6a. Capex 1A '!G60</f>
        <v xml:space="preserve">Other </v>
      </c>
      <c r="H60" s="298">
        <f>'[97]6a. Capex 1A '!H60</f>
        <v>0</v>
      </c>
      <c r="I60" s="298">
        <f>'[97]6a. Capex 1A '!I60</f>
        <v>0</v>
      </c>
      <c r="J60" s="298">
        <f>'[97]6a. Capex 1A '!J60</f>
        <v>0</v>
      </c>
      <c r="K60" s="298">
        <f>'[97]6a. Capex 1A '!K60</f>
        <v>0</v>
      </c>
      <c r="L60" s="298">
        <f>'[97]6a. Capex 1A '!L60</f>
        <v>0</v>
      </c>
      <c r="M60" s="298">
        <f>'[97]6a. Capex 1A '!M60</f>
        <v>0</v>
      </c>
      <c r="N60" s="298">
        <f>'[97]6a. Capex 1A '!N60</f>
        <v>0</v>
      </c>
    </row>
    <row r="61" spans="2:14">
      <c r="B61" s="298"/>
      <c r="C61" s="286" t="s">
        <v>199</v>
      </c>
      <c r="D61" s="298">
        <v>0</v>
      </c>
      <c r="E61" s="298">
        <v>0</v>
      </c>
      <c r="F61" s="298">
        <f>'[97]6a. Capex 1A '!F61</f>
        <v>0</v>
      </c>
      <c r="G61" s="298">
        <f>'[97]6a. Capex 1A '!G61</f>
        <v>0</v>
      </c>
      <c r="H61" s="298">
        <f>'[97]6a. Capex 1A '!H61</f>
        <v>0</v>
      </c>
      <c r="I61" s="298">
        <f>'[97]6a. Capex 1A '!I61</f>
        <v>0</v>
      </c>
      <c r="J61" s="298">
        <f>'[97]6a. Capex 1A '!J61</f>
        <v>0</v>
      </c>
      <c r="K61" s="298">
        <f>'[97]6a. Capex 1A '!K61</f>
        <v>0</v>
      </c>
      <c r="L61" s="298">
        <f>'[97]6a. Capex 1A '!L61</f>
        <v>0</v>
      </c>
      <c r="M61" s="298">
        <f>'[97]6a. Capex 1A '!M61</f>
        <v>0</v>
      </c>
      <c r="N61" s="298">
        <f>'[97]6a. Capex 1A '!N61</f>
        <v>0</v>
      </c>
    </row>
    <row r="62" spans="2:14">
      <c r="B62" s="298"/>
      <c r="C62" s="286" t="s">
        <v>200</v>
      </c>
      <c r="D62" s="298">
        <v>0</v>
      </c>
      <c r="E62" s="298">
        <v>0</v>
      </c>
      <c r="F62" s="298">
        <f>'[97]6a. Capex 1A '!F62</f>
        <v>0</v>
      </c>
      <c r="G62" s="298">
        <f>'[97]6a. Capex 1A '!G62</f>
        <v>0</v>
      </c>
      <c r="H62" s="298">
        <f>'[97]6a. Capex 1A '!H62</f>
        <v>0</v>
      </c>
      <c r="I62" s="298">
        <f>'[97]6a. Capex 1A '!I62</f>
        <v>0</v>
      </c>
      <c r="J62" s="298">
        <f>'[97]6a. Capex 1A '!J62</f>
        <v>0</v>
      </c>
      <c r="K62" s="298">
        <f>'[97]6a. Capex 1A '!K62</f>
        <v>0</v>
      </c>
      <c r="L62" s="298">
        <f>'[97]6a. Capex 1A '!L62</f>
        <v>0</v>
      </c>
      <c r="M62" s="298">
        <f>'[97]6a. Capex 1A '!M62</f>
        <v>0</v>
      </c>
      <c r="N62" s="298">
        <f>'[97]6a. Capex 1A '!N62</f>
        <v>0</v>
      </c>
    </row>
    <row r="63" spans="2:14">
      <c r="B63" s="289"/>
      <c r="C63" s="290" t="s">
        <v>201</v>
      </c>
      <c r="D63" s="300">
        <f>SUM(D53:D62)</f>
        <v>0</v>
      </c>
      <c r="E63" s="300">
        <f>SUM(E53:E62)</f>
        <v>0</v>
      </c>
      <c r="F63" s="300">
        <f>SUM(F53:F62)</f>
        <v>0</v>
      </c>
      <c r="G63" s="301">
        <f>SUM(G53:G62)</f>
        <v>0</v>
      </c>
      <c r="H63" s="300">
        <f t="shared" ref="H63:N63" si="4">SUM(H53:H62)</f>
        <v>0</v>
      </c>
      <c r="I63" s="300">
        <f t="shared" si="4"/>
        <v>0</v>
      </c>
      <c r="J63" s="300">
        <f t="shared" si="4"/>
        <v>0</v>
      </c>
      <c r="K63" s="300">
        <f t="shared" si="4"/>
        <v>0</v>
      </c>
      <c r="L63" s="300">
        <f t="shared" si="4"/>
        <v>0</v>
      </c>
      <c r="M63" s="300">
        <f t="shared" si="4"/>
        <v>0</v>
      </c>
      <c r="N63" s="300">
        <f t="shared" si="4"/>
        <v>0</v>
      </c>
    </row>
    <row r="64" spans="2:14">
      <c r="B64" s="298"/>
      <c r="C64" s="286" t="s">
        <v>202</v>
      </c>
      <c r="D64" s="298">
        <v>0</v>
      </c>
      <c r="E64" s="298">
        <v>0</v>
      </c>
      <c r="F64" s="298">
        <v>0</v>
      </c>
      <c r="G64" s="302">
        <v>0</v>
      </c>
      <c r="H64" s="298">
        <v>0</v>
      </c>
      <c r="I64" s="298">
        <v>0</v>
      </c>
      <c r="J64" s="298"/>
      <c r="K64" s="298">
        <v>0</v>
      </c>
      <c r="L64" s="298">
        <v>0</v>
      </c>
      <c r="M64" s="298">
        <v>0</v>
      </c>
      <c r="N64" s="298">
        <v>0</v>
      </c>
    </row>
    <row r="65" spans="2:14">
      <c r="B65" s="289"/>
      <c r="C65" s="290" t="s">
        <v>203</v>
      </c>
      <c r="D65" s="300">
        <v>-176.1</v>
      </c>
      <c r="E65" s="300">
        <f>D65-F65</f>
        <v>-176.1</v>
      </c>
      <c r="F65" s="300">
        <f>SUM(F63:F64)</f>
        <v>0</v>
      </c>
      <c r="G65" s="301">
        <f>SUM(G63:G64)</f>
        <v>0</v>
      </c>
      <c r="H65" s="300">
        <f t="shared" ref="H65:N65" si="5">SUM(H63:H64)</f>
        <v>0</v>
      </c>
      <c r="I65" s="300">
        <f t="shared" si="5"/>
        <v>0</v>
      </c>
      <c r="J65" s="300">
        <f t="shared" si="5"/>
        <v>0</v>
      </c>
      <c r="K65" s="300">
        <f t="shared" si="5"/>
        <v>0</v>
      </c>
      <c r="L65" s="300">
        <f t="shared" si="5"/>
        <v>0</v>
      </c>
      <c r="M65" s="300">
        <f t="shared" si="5"/>
        <v>0</v>
      </c>
      <c r="N65" s="300">
        <f t="shared" si="5"/>
        <v>0</v>
      </c>
    </row>
    <row r="66" spans="2:14">
      <c r="B66" s="303"/>
      <c r="C66" s="303"/>
      <c r="D66" s="304"/>
      <c r="E66" s="304"/>
      <c r="F66" s="304"/>
      <c r="G66" s="1127"/>
      <c r="H66" s="304"/>
      <c r="I66" s="304"/>
      <c r="J66" s="304"/>
      <c r="K66" s="304"/>
      <c r="L66" s="304"/>
      <c r="M66" s="304"/>
    </row>
    <row r="67" spans="2:14" ht="15.75">
      <c r="B67" s="266" t="s">
        <v>209</v>
      </c>
      <c r="C67" s="267"/>
      <c r="D67" s="268"/>
      <c r="E67" s="268"/>
      <c r="F67" s="268"/>
      <c r="G67" s="1128"/>
      <c r="H67" s="268"/>
      <c r="I67" s="268"/>
      <c r="J67" s="268"/>
      <c r="K67" s="268"/>
      <c r="L67" s="268"/>
      <c r="M67" s="268"/>
    </row>
    <row r="68" spans="2:14" ht="15.75">
      <c r="B68" s="267"/>
      <c r="C68" s="267"/>
      <c r="D68" s="268"/>
      <c r="E68" s="268"/>
      <c r="F68" s="268"/>
      <c r="G68" s="1129"/>
      <c r="H68" s="268"/>
      <c r="I68" s="268"/>
      <c r="J68" s="268"/>
      <c r="K68" s="268"/>
      <c r="L68" s="268"/>
      <c r="M68" s="268"/>
    </row>
    <row r="69" spans="2:14" ht="58.5" customHeight="1">
      <c r="B69" s="272" t="s">
        <v>57</v>
      </c>
      <c r="C69" s="272" t="s">
        <v>210</v>
      </c>
      <c r="D69" s="273" t="s">
        <v>188</v>
      </c>
      <c r="E69" s="273" t="s">
        <v>60</v>
      </c>
      <c r="F69" s="274" t="s">
        <v>61</v>
      </c>
      <c r="G69" s="275" t="s">
        <v>62</v>
      </c>
      <c r="H69" s="293" t="s">
        <v>63</v>
      </c>
      <c r="I69" s="1130" t="s">
        <v>205</v>
      </c>
      <c r="J69" s="1124"/>
      <c r="K69" s="1125" t="s">
        <v>189</v>
      </c>
      <c r="L69" s="1126"/>
      <c r="M69" s="277" t="s">
        <v>206</v>
      </c>
      <c r="N69" s="278" t="s">
        <v>67</v>
      </c>
    </row>
    <row r="70" spans="2:14" ht="21.75" customHeight="1">
      <c r="B70" s="272"/>
      <c r="C70" s="272"/>
      <c r="D70" s="273"/>
      <c r="E70" s="273"/>
      <c r="F70" s="273"/>
      <c r="G70" s="279"/>
      <c r="H70" s="273"/>
      <c r="I70" s="305" t="s">
        <v>190</v>
      </c>
      <c r="J70" s="273" t="s">
        <v>191</v>
      </c>
      <c r="K70" s="278" t="s">
        <v>71</v>
      </c>
      <c r="L70" s="274" t="s">
        <v>72</v>
      </c>
      <c r="M70" s="274"/>
      <c r="N70" s="274"/>
    </row>
    <row r="71" spans="2:14" ht="22.5" customHeight="1">
      <c r="B71" s="272"/>
      <c r="C71" s="148"/>
      <c r="D71" s="280" t="s">
        <v>73</v>
      </c>
      <c r="E71" s="280" t="s">
        <v>73</v>
      </c>
      <c r="F71" s="280" t="s">
        <v>73</v>
      </c>
      <c r="G71" s="281" t="s">
        <v>73</v>
      </c>
      <c r="H71" s="306" t="s">
        <v>73</v>
      </c>
      <c r="I71" s="307" t="s">
        <v>73</v>
      </c>
      <c r="J71" s="280" t="s">
        <v>73</v>
      </c>
      <c r="K71" s="280" t="s">
        <v>73</v>
      </c>
      <c r="L71" s="280" t="s">
        <v>73</v>
      </c>
      <c r="M71" s="280" t="s">
        <v>73</v>
      </c>
      <c r="N71" s="280" t="s">
        <v>73</v>
      </c>
    </row>
    <row r="72" spans="2:14">
      <c r="B72" s="148"/>
      <c r="C72" s="148"/>
      <c r="D72" s="295"/>
      <c r="E72" s="295"/>
      <c r="F72" s="295"/>
      <c r="G72" s="296"/>
      <c r="H72" s="309"/>
      <c r="I72" s="295"/>
      <c r="J72" s="295"/>
      <c r="K72" s="295"/>
      <c r="L72" s="295"/>
      <c r="M72" s="297"/>
      <c r="N72" s="295"/>
    </row>
    <row r="73" spans="2:14">
      <c r="B73" s="285"/>
      <c r="C73" s="286" t="s">
        <v>192</v>
      </c>
      <c r="D73" s="298">
        <v>0</v>
      </c>
      <c r="E73" s="298">
        <f t="shared" ref="E73:E85" si="6">E53+E31+E11</f>
        <v>0</v>
      </c>
      <c r="F73" s="298">
        <f t="shared" ref="F73:F82" si="7">(F53+F31+F11)</f>
        <v>0</v>
      </c>
      <c r="G73" s="298">
        <f t="shared" ref="G73:N82" si="8">G53+G31+G11</f>
        <v>0</v>
      </c>
      <c r="H73" s="298">
        <f t="shared" si="8"/>
        <v>0</v>
      </c>
      <c r="I73" s="298">
        <f t="shared" si="8"/>
        <v>0</v>
      </c>
      <c r="J73" s="298">
        <f t="shared" si="8"/>
        <v>0</v>
      </c>
      <c r="K73" s="298">
        <f t="shared" si="8"/>
        <v>0</v>
      </c>
      <c r="L73" s="298">
        <f t="shared" si="8"/>
        <v>0</v>
      </c>
      <c r="M73" s="298">
        <f t="shared" si="8"/>
        <v>0</v>
      </c>
      <c r="N73" s="298">
        <f t="shared" si="8"/>
        <v>0</v>
      </c>
    </row>
    <row r="74" spans="2:14">
      <c r="B74" s="285"/>
      <c r="C74" s="286" t="s">
        <v>193</v>
      </c>
      <c r="D74" s="298">
        <v>0</v>
      </c>
      <c r="E74" s="298">
        <f t="shared" si="6"/>
        <v>0</v>
      </c>
      <c r="F74" s="298">
        <f t="shared" si="7"/>
        <v>0</v>
      </c>
      <c r="G74" s="298">
        <f t="shared" si="8"/>
        <v>14.376439999999999</v>
      </c>
      <c r="H74" s="298">
        <f t="shared" si="8"/>
        <v>0</v>
      </c>
      <c r="I74" s="298">
        <f t="shared" si="8"/>
        <v>0</v>
      </c>
      <c r="J74" s="298">
        <f t="shared" si="8"/>
        <v>0</v>
      </c>
      <c r="K74" s="298">
        <f t="shared" si="8"/>
        <v>0</v>
      </c>
      <c r="L74" s="298">
        <f t="shared" si="8"/>
        <v>0</v>
      </c>
      <c r="M74" s="298">
        <f t="shared" si="8"/>
        <v>0</v>
      </c>
      <c r="N74" s="298">
        <f t="shared" si="8"/>
        <v>0</v>
      </c>
    </row>
    <row r="75" spans="2:14">
      <c r="B75" s="285"/>
      <c r="C75" s="286" t="s">
        <v>194</v>
      </c>
      <c r="D75" s="298">
        <v>0</v>
      </c>
      <c r="E75" s="298">
        <f t="shared" si="6"/>
        <v>0</v>
      </c>
      <c r="F75" s="298" t="e">
        <f t="shared" si="7"/>
        <v>#VALUE!</v>
      </c>
      <c r="G75" s="298" t="e">
        <f t="shared" si="8"/>
        <v>#VALUE!</v>
      </c>
      <c r="H75" s="298">
        <f t="shared" si="8"/>
        <v>0</v>
      </c>
      <c r="I75" s="298">
        <f t="shared" si="8"/>
        <v>0</v>
      </c>
      <c r="J75" s="298">
        <f t="shared" si="8"/>
        <v>0</v>
      </c>
      <c r="K75" s="298">
        <f t="shared" si="8"/>
        <v>0</v>
      </c>
      <c r="L75" s="298">
        <f t="shared" si="8"/>
        <v>0</v>
      </c>
      <c r="M75" s="298">
        <f t="shared" si="8"/>
        <v>0</v>
      </c>
      <c r="N75" s="298">
        <f t="shared" si="8"/>
        <v>0</v>
      </c>
    </row>
    <row r="76" spans="2:14">
      <c r="B76" s="285"/>
      <c r="C76" s="286" t="s">
        <v>195</v>
      </c>
      <c r="D76" s="298">
        <v>0</v>
      </c>
      <c r="E76" s="298">
        <f t="shared" si="6"/>
        <v>0</v>
      </c>
      <c r="F76" s="298">
        <f t="shared" si="7"/>
        <v>0</v>
      </c>
      <c r="G76" s="298">
        <f t="shared" si="8"/>
        <v>1055.3722</v>
      </c>
      <c r="H76" s="298">
        <f t="shared" si="8"/>
        <v>0</v>
      </c>
      <c r="I76" s="298">
        <f t="shared" si="8"/>
        <v>0</v>
      </c>
      <c r="J76" s="298">
        <f t="shared" si="8"/>
        <v>0</v>
      </c>
      <c r="K76" s="298">
        <f t="shared" si="8"/>
        <v>0</v>
      </c>
      <c r="L76" s="298">
        <f t="shared" si="8"/>
        <v>0</v>
      </c>
      <c r="M76" s="298">
        <f t="shared" si="8"/>
        <v>0</v>
      </c>
      <c r="N76" s="298">
        <f t="shared" si="8"/>
        <v>0</v>
      </c>
    </row>
    <row r="77" spans="2:14">
      <c r="B77" s="285"/>
      <c r="C77" s="286" t="s">
        <v>196</v>
      </c>
      <c r="D77" s="298">
        <v>0</v>
      </c>
      <c r="E77" s="298">
        <f t="shared" si="6"/>
        <v>0</v>
      </c>
      <c r="F77" s="298">
        <f t="shared" si="7"/>
        <v>1030.1644900000015</v>
      </c>
      <c r="G77" s="298">
        <f t="shared" si="8"/>
        <v>1748.5712699999999</v>
      </c>
      <c r="H77" s="298">
        <f t="shared" si="8"/>
        <v>0</v>
      </c>
      <c r="I77" s="298">
        <f t="shared" si="8"/>
        <v>0</v>
      </c>
      <c r="J77" s="298">
        <f t="shared" si="8"/>
        <v>0</v>
      </c>
      <c r="K77" s="298">
        <f t="shared" si="8"/>
        <v>0</v>
      </c>
      <c r="L77" s="298">
        <f t="shared" si="8"/>
        <v>0</v>
      </c>
      <c r="M77" s="298">
        <f t="shared" si="8"/>
        <v>0</v>
      </c>
      <c r="N77" s="298">
        <f t="shared" si="8"/>
        <v>0</v>
      </c>
    </row>
    <row r="78" spans="2:14">
      <c r="B78" s="285"/>
      <c r="C78" s="286" t="s">
        <v>63</v>
      </c>
      <c r="D78" s="298">
        <v>0</v>
      </c>
      <c r="E78" s="298">
        <f t="shared" si="6"/>
        <v>0</v>
      </c>
      <c r="F78" s="298">
        <f t="shared" si="7"/>
        <v>24877.968639999981</v>
      </c>
      <c r="G78" s="298">
        <f t="shared" si="8"/>
        <v>7135.5295500000011</v>
      </c>
      <c r="H78" s="298">
        <f t="shared" si="8"/>
        <v>0</v>
      </c>
      <c r="I78" s="298">
        <f t="shared" si="8"/>
        <v>0</v>
      </c>
      <c r="J78" s="298">
        <f t="shared" si="8"/>
        <v>0</v>
      </c>
      <c r="K78" s="298">
        <f t="shared" si="8"/>
        <v>0</v>
      </c>
      <c r="L78" s="298">
        <f t="shared" si="8"/>
        <v>0</v>
      </c>
      <c r="M78" s="298">
        <f t="shared" si="8"/>
        <v>0</v>
      </c>
      <c r="N78" s="298">
        <f t="shared" si="8"/>
        <v>0</v>
      </c>
    </row>
    <row r="79" spans="2:14">
      <c r="B79" s="285"/>
      <c r="C79" s="288" t="s">
        <v>197</v>
      </c>
      <c r="D79" s="298">
        <v>0</v>
      </c>
      <c r="E79" s="298">
        <f t="shared" si="6"/>
        <v>0</v>
      </c>
      <c r="F79" s="298">
        <f t="shared" si="7"/>
        <v>0</v>
      </c>
      <c r="G79" s="298">
        <v>48873.18898270982</v>
      </c>
      <c r="H79" s="298">
        <f t="shared" si="8"/>
        <v>0</v>
      </c>
      <c r="I79" s="298">
        <f t="shared" si="8"/>
        <v>0</v>
      </c>
      <c r="J79" s="298">
        <f t="shared" si="8"/>
        <v>0</v>
      </c>
      <c r="K79" s="298">
        <f t="shared" si="8"/>
        <v>0</v>
      </c>
      <c r="L79" s="298">
        <f t="shared" si="8"/>
        <v>0</v>
      </c>
      <c r="M79" s="298">
        <f t="shared" si="8"/>
        <v>0</v>
      </c>
      <c r="N79" s="298">
        <f t="shared" si="8"/>
        <v>0</v>
      </c>
    </row>
    <row r="80" spans="2:14">
      <c r="B80" s="285"/>
      <c r="C80" s="286" t="s">
        <v>198</v>
      </c>
      <c r="D80" s="298">
        <v>0</v>
      </c>
      <c r="E80" s="298">
        <f t="shared" si="6"/>
        <v>0</v>
      </c>
      <c r="F80" s="298" t="e">
        <f t="shared" si="7"/>
        <v>#VALUE!</v>
      </c>
      <c r="G80" s="298" t="e">
        <f>G60+G38+G18</f>
        <v>#VALUE!</v>
      </c>
      <c r="H80" s="298">
        <f t="shared" si="8"/>
        <v>0</v>
      </c>
      <c r="I80" s="298">
        <f t="shared" si="8"/>
        <v>0</v>
      </c>
      <c r="J80" s="298">
        <f t="shared" si="8"/>
        <v>0</v>
      </c>
      <c r="K80" s="298">
        <f t="shared" si="8"/>
        <v>0</v>
      </c>
      <c r="L80" s="298">
        <f t="shared" si="8"/>
        <v>0</v>
      </c>
      <c r="M80" s="298">
        <f t="shared" si="8"/>
        <v>0</v>
      </c>
      <c r="N80" s="298">
        <f t="shared" si="8"/>
        <v>0</v>
      </c>
    </row>
    <row r="81" spans="2:14">
      <c r="B81" s="285"/>
      <c r="C81" s="286" t="s">
        <v>199</v>
      </c>
      <c r="D81" s="298">
        <v>0</v>
      </c>
      <c r="E81" s="298">
        <f t="shared" si="6"/>
        <v>0</v>
      </c>
      <c r="F81" s="298">
        <f t="shared" si="7"/>
        <v>32287.505940000003</v>
      </c>
      <c r="G81" s="298">
        <f>G61+G39+G19</f>
        <v>0</v>
      </c>
      <c r="H81" s="298">
        <f t="shared" si="8"/>
        <v>0</v>
      </c>
      <c r="I81" s="298">
        <f t="shared" si="8"/>
        <v>0</v>
      </c>
      <c r="J81" s="298">
        <f t="shared" si="8"/>
        <v>0</v>
      </c>
      <c r="K81" s="298">
        <f t="shared" si="8"/>
        <v>0</v>
      </c>
      <c r="L81" s="298">
        <f t="shared" si="8"/>
        <v>0</v>
      </c>
      <c r="M81" s="298">
        <f t="shared" si="8"/>
        <v>0</v>
      </c>
      <c r="N81" s="298">
        <f t="shared" si="8"/>
        <v>0</v>
      </c>
    </row>
    <row r="82" spans="2:14">
      <c r="B82" s="285"/>
      <c r="C82" s="286" t="s">
        <v>200</v>
      </c>
      <c r="D82" s="298">
        <v>0</v>
      </c>
      <c r="E82" s="298">
        <f t="shared" si="6"/>
        <v>0</v>
      </c>
      <c r="F82" s="298">
        <f t="shared" si="7"/>
        <v>62326.255049999985</v>
      </c>
      <c r="G82" s="298">
        <f>G62+G40+G20</f>
        <v>0</v>
      </c>
      <c r="H82" s="298">
        <f t="shared" si="8"/>
        <v>0</v>
      </c>
      <c r="I82" s="298">
        <f t="shared" si="8"/>
        <v>0</v>
      </c>
      <c r="J82" s="298">
        <f t="shared" si="8"/>
        <v>0</v>
      </c>
      <c r="K82" s="298">
        <f t="shared" si="8"/>
        <v>0</v>
      </c>
      <c r="L82" s="298">
        <f t="shared" si="8"/>
        <v>0</v>
      </c>
      <c r="M82" s="298">
        <f t="shared" si="8"/>
        <v>0</v>
      </c>
      <c r="N82" s="298">
        <f t="shared" si="8"/>
        <v>0</v>
      </c>
    </row>
    <row r="83" spans="2:14">
      <c r="B83" s="289"/>
      <c r="C83" s="290" t="s">
        <v>201</v>
      </c>
      <c r="D83" s="300">
        <f t="shared" ref="D83:J83" si="9">SUM(D73:D82)</f>
        <v>0</v>
      </c>
      <c r="E83" s="300">
        <f t="shared" si="6"/>
        <v>0</v>
      </c>
      <c r="F83" s="300" t="e">
        <f t="shared" si="9"/>
        <v>#VALUE!</v>
      </c>
      <c r="G83" s="301" t="e">
        <f t="shared" si="9"/>
        <v>#VALUE!</v>
      </c>
      <c r="H83" s="300">
        <f t="shared" si="9"/>
        <v>0</v>
      </c>
      <c r="I83" s="300">
        <f t="shared" si="9"/>
        <v>0</v>
      </c>
      <c r="J83" s="300">
        <f t="shared" si="9"/>
        <v>0</v>
      </c>
      <c r="K83" s="300">
        <f>SUM(K73:K82)</f>
        <v>0</v>
      </c>
      <c r="L83" s="300">
        <f>SUM(L73:L82)</f>
        <v>0</v>
      </c>
      <c r="M83" s="300">
        <f>SUM(M73:M82)</f>
        <v>0</v>
      </c>
      <c r="N83" s="300">
        <f>SUM(N73:N82)</f>
        <v>0</v>
      </c>
    </row>
    <row r="84" spans="2:14">
      <c r="B84" s="285"/>
      <c r="C84" s="286" t="s">
        <v>202</v>
      </c>
      <c r="D84" s="298">
        <v>0</v>
      </c>
      <c r="E84" s="298">
        <f t="shared" si="6"/>
        <v>0</v>
      </c>
      <c r="F84" s="298">
        <v>0</v>
      </c>
      <c r="G84" s="302">
        <v>0</v>
      </c>
      <c r="H84" s="298">
        <v>0</v>
      </c>
      <c r="I84" s="298">
        <v>0</v>
      </c>
      <c r="J84" s="298"/>
      <c r="K84" s="298">
        <v>0</v>
      </c>
      <c r="L84" s="298">
        <v>0</v>
      </c>
      <c r="M84" s="298">
        <v>0</v>
      </c>
      <c r="N84" s="298">
        <v>0</v>
      </c>
    </row>
    <row r="85" spans="2:14">
      <c r="B85" s="289"/>
      <c r="C85" s="290" t="s">
        <v>203</v>
      </c>
      <c r="D85" s="300">
        <f>D65+D43+D23</f>
        <v>-71.904890000000009</v>
      </c>
      <c r="E85" s="300">
        <f t="shared" si="6"/>
        <v>-124724.41498999998</v>
      </c>
      <c r="F85" s="300" t="e">
        <f>SUM(F83:F84)</f>
        <v>#VALUE!</v>
      </c>
      <c r="G85" s="301" t="e">
        <f>SUM(G83:G84)</f>
        <v>#VALUE!</v>
      </c>
      <c r="H85" s="300">
        <f t="shared" ref="H85:N85" si="10">SUM(H83:H84)</f>
        <v>0</v>
      </c>
      <c r="I85" s="300">
        <f t="shared" si="10"/>
        <v>0</v>
      </c>
      <c r="J85" s="300">
        <f t="shared" si="10"/>
        <v>0</v>
      </c>
      <c r="K85" s="300">
        <f t="shared" si="10"/>
        <v>0</v>
      </c>
      <c r="L85" s="300">
        <f t="shared" si="10"/>
        <v>0</v>
      </c>
      <c r="M85" s="300">
        <f t="shared" si="10"/>
        <v>0</v>
      </c>
      <c r="N85" s="300">
        <f t="shared" si="10"/>
        <v>0</v>
      </c>
    </row>
    <row r="86" spans="2:14" ht="12.75" customHeight="1">
      <c r="B86" s="310"/>
      <c r="C86" s="310"/>
      <c r="D86" s="311"/>
      <c r="E86" s="311"/>
      <c r="F86" s="311"/>
      <c r="G86" s="312"/>
      <c r="H86" s="311"/>
      <c r="I86" s="311"/>
      <c r="J86" s="311"/>
      <c r="K86" s="311"/>
      <c r="L86" s="311"/>
      <c r="M86" s="311"/>
      <c r="N86" s="311"/>
    </row>
    <row r="87" spans="2:14">
      <c r="B87" s="313" t="s">
        <v>211</v>
      </c>
      <c r="C87" s="310"/>
      <c r="D87" s="311"/>
      <c r="E87" s="311"/>
      <c r="F87" s="311"/>
      <c r="G87" s="311"/>
      <c r="H87" s="311"/>
      <c r="I87" s="311"/>
      <c r="J87" s="311"/>
      <c r="K87" s="311"/>
      <c r="L87" s="311"/>
      <c r="M87" s="311"/>
      <c r="N87" s="311"/>
    </row>
    <row r="88" spans="2:14">
      <c r="B88" s="254" t="s">
        <v>212</v>
      </c>
      <c r="C88" s="310"/>
      <c r="D88" s="311"/>
      <c r="E88" s="311"/>
      <c r="F88" s="314"/>
      <c r="G88" s="311"/>
      <c r="H88" s="311"/>
      <c r="I88" s="311"/>
      <c r="J88" s="311"/>
      <c r="K88" s="311"/>
      <c r="L88" s="311"/>
      <c r="M88" s="311"/>
      <c r="N88" s="311"/>
    </row>
    <row r="89" spans="2:14">
      <c r="B89" s="310"/>
      <c r="C89" s="310"/>
      <c r="D89" s="311"/>
      <c r="E89" s="311"/>
      <c r="F89" s="311"/>
      <c r="G89" s="311"/>
      <c r="H89" s="311"/>
      <c r="I89" s="311"/>
      <c r="J89" s="311"/>
      <c r="K89" s="311"/>
      <c r="L89" s="311"/>
      <c r="M89" s="311"/>
    </row>
    <row r="90" spans="2:14">
      <c r="B90" s="315"/>
      <c r="C90" s="315"/>
      <c r="D90" s="316"/>
      <c r="E90" s="316"/>
      <c r="F90" s="316"/>
      <c r="G90" s="316"/>
      <c r="H90" s="316"/>
      <c r="I90" s="316"/>
      <c r="J90" s="316"/>
      <c r="K90" s="316"/>
      <c r="L90" s="316"/>
      <c r="M90" s="316"/>
    </row>
    <row r="91" spans="2:14">
      <c r="B91" s="315"/>
      <c r="C91" s="315"/>
      <c r="D91" s="316"/>
      <c r="E91" s="316"/>
      <c r="F91" s="316"/>
      <c r="G91" s="316"/>
      <c r="H91" s="316"/>
      <c r="I91" s="316"/>
      <c r="J91" s="316"/>
      <c r="K91" s="316"/>
      <c r="L91" s="316"/>
      <c r="M91" s="316"/>
    </row>
    <row r="92" spans="2:14">
      <c r="B92" s="317"/>
      <c r="C92" s="317"/>
      <c r="D92" s="318"/>
      <c r="E92" s="318"/>
      <c r="F92" s="318"/>
      <c r="G92" s="318"/>
      <c r="H92" s="318"/>
      <c r="I92" s="318"/>
      <c r="J92" s="318"/>
      <c r="K92" s="318"/>
      <c r="L92" s="318"/>
      <c r="M92" s="318"/>
    </row>
    <row r="93" spans="2:14">
      <c r="B93" s="317"/>
      <c r="C93" s="317"/>
      <c r="D93" s="318"/>
      <c r="E93" s="318"/>
      <c r="F93" s="318"/>
      <c r="G93" s="318"/>
      <c r="H93" s="318"/>
      <c r="I93" s="318"/>
      <c r="J93" s="318"/>
      <c r="K93" s="318"/>
      <c r="L93" s="318"/>
      <c r="M93" s="318"/>
    </row>
    <row r="94" spans="2:14">
      <c r="B94" s="303"/>
      <c r="C94" s="303"/>
      <c r="D94" s="304"/>
      <c r="E94" s="304"/>
      <c r="F94" s="304"/>
      <c r="G94" s="304"/>
      <c r="H94" s="304"/>
      <c r="I94" s="304"/>
      <c r="J94" s="304"/>
      <c r="K94" s="304"/>
      <c r="L94" s="304"/>
      <c r="M94" s="304"/>
    </row>
    <row r="95" spans="2:14">
      <c r="B95" s="303"/>
      <c r="C95" s="303"/>
      <c r="D95" s="304"/>
      <c r="E95" s="304"/>
      <c r="F95" s="304"/>
      <c r="G95" s="304"/>
      <c r="H95" s="304"/>
      <c r="I95" s="304"/>
      <c r="J95" s="304"/>
      <c r="K95" s="304"/>
      <c r="L95" s="304"/>
      <c r="M95" s="304"/>
    </row>
    <row r="96" spans="2:14">
      <c r="B96" s="303"/>
      <c r="C96" s="303"/>
      <c r="D96" s="304"/>
      <c r="E96" s="304"/>
      <c r="F96" s="304"/>
      <c r="G96" s="304"/>
      <c r="H96" s="304"/>
      <c r="I96" s="304"/>
      <c r="J96" s="304"/>
      <c r="K96" s="304"/>
      <c r="L96" s="304"/>
      <c r="M96" s="304"/>
    </row>
    <row r="97" spans="2:13">
      <c r="B97" s="303"/>
      <c r="C97" s="303"/>
      <c r="D97" s="304"/>
      <c r="E97" s="304"/>
      <c r="F97" s="304"/>
      <c r="G97" s="304"/>
      <c r="H97" s="304"/>
      <c r="I97" s="304"/>
      <c r="J97" s="304"/>
      <c r="K97" s="304"/>
      <c r="L97" s="304"/>
      <c r="M97" s="304"/>
    </row>
    <row r="98" spans="2:13">
      <c r="B98" s="315"/>
      <c r="C98" s="315"/>
      <c r="D98" s="316"/>
      <c r="E98" s="316"/>
      <c r="F98" s="316"/>
      <c r="G98" s="316"/>
      <c r="H98" s="316"/>
      <c r="I98" s="316"/>
      <c r="J98" s="316"/>
      <c r="K98" s="316"/>
      <c r="L98" s="316"/>
      <c r="M98" s="316"/>
    </row>
    <row r="99" spans="2:13">
      <c r="B99" s="315"/>
      <c r="C99" s="315"/>
      <c r="D99" s="316"/>
      <c r="E99" s="316"/>
      <c r="F99" s="316"/>
      <c r="G99" s="316"/>
      <c r="H99" s="316"/>
      <c r="I99" s="316"/>
      <c r="J99" s="316"/>
      <c r="K99" s="316"/>
      <c r="L99" s="316"/>
      <c r="M99" s="316"/>
    </row>
    <row r="100" spans="2:13">
      <c r="B100" s="315"/>
      <c r="C100" s="315"/>
      <c r="D100" s="316"/>
      <c r="E100" s="316"/>
      <c r="F100" s="316"/>
      <c r="G100" s="316"/>
      <c r="H100" s="316"/>
      <c r="I100" s="316"/>
      <c r="J100" s="316"/>
      <c r="K100" s="316"/>
      <c r="L100" s="316"/>
      <c r="M100" s="316"/>
    </row>
    <row r="101" spans="2:13">
      <c r="B101" s="315"/>
      <c r="C101" s="315"/>
      <c r="D101" s="316"/>
      <c r="E101" s="316"/>
      <c r="F101" s="316"/>
      <c r="G101" s="316"/>
      <c r="H101" s="316"/>
      <c r="I101" s="316"/>
      <c r="J101" s="316"/>
      <c r="K101" s="316"/>
      <c r="L101" s="316"/>
      <c r="M101" s="316"/>
    </row>
    <row r="102" spans="2:13">
      <c r="B102" s="319"/>
      <c r="C102" s="319"/>
      <c r="D102" s="320"/>
      <c r="E102" s="320"/>
      <c r="F102" s="320"/>
      <c r="G102" s="320"/>
      <c r="H102" s="320"/>
      <c r="I102" s="320"/>
      <c r="J102" s="320"/>
      <c r="K102" s="320"/>
      <c r="L102" s="320"/>
      <c r="M102" s="320"/>
    </row>
    <row r="103" spans="2:13">
      <c r="B103" s="321"/>
      <c r="C103" s="321"/>
      <c r="D103" s="322"/>
      <c r="E103" s="322"/>
      <c r="F103" s="322"/>
      <c r="G103" s="322"/>
      <c r="H103" s="322"/>
      <c r="I103" s="322"/>
      <c r="J103" s="322"/>
      <c r="K103" s="322"/>
      <c r="L103" s="322"/>
      <c r="M103" s="322"/>
    </row>
    <row r="104" spans="2:13">
      <c r="B104" s="321"/>
      <c r="C104" s="321"/>
      <c r="D104" s="322"/>
      <c r="E104" s="322"/>
      <c r="F104" s="322"/>
      <c r="G104" s="322"/>
      <c r="H104" s="322"/>
      <c r="I104" s="322"/>
      <c r="J104" s="322"/>
      <c r="K104" s="322"/>
      <c r="L104" s="322"/>
      <c r="M104" s="322"/>
    </row>
    <row r="105" spans="2:13">
      <c r="B105" s="321"/>
      <c r="C105" s="321"/>
      <c r="D105" s="322"/>
      <c r="E105" s="322"/>
      <c r="F105" s="322"/>
      <c r="G105" s="322"/>
      <c r="H105" s="322"/>
      <c r="I105" s="322"/>
      <c r="J105" s="322"/>
      <c r="K105" s="322"/>
      <c r="L105" s="322"/>
      <c r="M105" s="322"/>
    </row>
    <row r="106" spans="2:13">
      <c r="B106" s="321"/>
      <c r="C106" s="321"/>
      <c r="D106" s="322"/>
      <c r="E106" s="322"/>
      <c r="F106" s="322"/>
      <c r="G106" s="322"/>
      <c r="H106" s="322"/>
      <c r="I106" s="322"/>
      <c r="J106" s="322"/>
      <c r="K106" s="322"/>
      <c r="L106" s="322"/>
      <c r="M106" s="322"/>
    </row>
    <row r="107" spans="2:13" ht="12.75" customHeight="1">
      <c r="B107" s="321"/>
      <c r="C107" s="321"/>
      <c r="D107" s="322"/>
      <c r="E107" s="322"/>
      <c r="F107" s="322"/>
      <c r="G107" s="322"/>
      <c r="H107" s="322"/>
      <c r="I107" s="322"/>
      <c r="J107" s="322"/>
      <c r="K107" s="322"/>
      <c r="L107" s="322"/>
      <c r="M107" s="322"/>
    </row>
    <row r="108" spans="2:13">
      <c r="B108" s="321"/>
      <c r="C108" s="321"/>
      <c r="D108" s="322"/>
      <c r="E108" s="322"/>
      <c r="F108" s="322"/>
      <c r="G108" s="322"/>
      <c r="H108" s="322"/>
      <c r="I108" s="322"/>
      <c r="J108" s="322"/>
      <c r="K108" s="322"/>
      <c r="L108" s="322"/>
      <c r="M108" s="322"/>
    </row>
    <row r="109" spans="2:13">
      <c r="B109" s="321"/>
      <c r="C109" s="321"/>
      <c r="D109" s="322"/>
      <c r="E109" s="322"/>
      <c r="F109" s="322"/>
      <c r="G109" s="322"/>
      <c r="H109" s="322"/>
      <c r="I109" s="322"/>
      <c r="J109" s="322"/>
      <c r="K109" s="322"/>
      <c r="L109" s="322"/>
      <c r="M109" s="322"/>
    </row>
    <row r="110" spans="2:13">
      <c r="B110" s="319"/>
      <c r="C110" s="319"/>
      <c r="D110" s="320"/>
      <c r="E110" s="320"/>
      <c r="F110" s="320"/>
      <c r="G110" s="320"/>
      <c r="H110" s="320"/>
      <c r="I110" s="320"/>
      <c r="J110" s="320"/>
      <c r="K110" s="320"/>
      <c r="L110" s="320"/>
      <c r="M110" s="320"/>
    </row>
    <row r="111" spans="2:13">
      <c r="B111" s="323"/>
      <c r="C111" s="323"/>
      <c r="D111" s="324"/>
      <c r="E111" s="324"/>
      <c r="F111" s="324"/>
      <c r="G111" s="324"/>
      <c r="H111" s="324"/>
      <c r="I111" s="324"/>
      <c r="J111" s="324"/>
      <c r="K111" s="324"/>
      <c r="L111" s="324"/>
      <c r="M111" s="324"/>
    </row>
    <row r="112" spans="2:13">
      <c r="B112" s="325"/>
      <c r="C112" s="325"/>
      <c r="D112" s="326"/>
      <c r="E112" s="326"/>
      <c r="F112" s="326"/>
      <c r="G112" s="326"/>
      <c r="H112" s="326"/>
      <c r="I112" s="326"/>
      <c r="J112" s="326"/>
      <c r="K112" s="326"/>
      <c r="L112" s="326"/>
      <c r="M112" s="326"/>
    </row>
    <row r="113" spans="2:13">
      <c r="B113" s="327"/>
      <c r="C113" s="327"/>
      <c r="D113" s="328"/>
      <c r="E113" s="328"/>
      <c r="F113" s="328"/>
      <c r="G113" s="328"/>
      <c r="H113" s="328"/>
      <c r="I113" s="328"/>
      <c r="J113" s="328"/>
      <c r="K113" s="328"/>
      <c r="L113" s="328"/>
      <c r="M113" s="328"/>
    </row>
    <row r="114" spans="2:13">
      <c r="B114" s="327"/>
      <c r="C114" s="327"/>
      <c r="D114" s="328"/>
      <c r="E114" s="328"/>
      <c r="F114" s="328"/>
      <c r="G114" s="328"/>
      <c r="H114" s="328"/>
      <c r="I114" s="328"/>
      <c r="J114" s="328"/>
      <c r="K114" s="328"/>
      <c r="L114" s="328"/>
      <c r="M114" s="328"/>
    </row>
    <row r="115" spans="2:13">
      <c r="B115" s="327"/>
      <c r="C115" s="327"/>
      <c r="D115" s="328"/>
      <c r="E115" s="328"/>
      <c r="F115" s="328"/>
      <c r="G115" s="328"/>
      <c r="H115" s="328"/>
      <c r="I115" s="328"/>
      <c r="J115" s="328"/>
      <c r="K115" s="328"/>
      <c r="L115" s="328"/>
      <c r="M115" s="328"/>
    </row>
    <row r="116" spans="2:13">
      <c r="B116" s="329"/>
      <c r="C116" s="329"/>
      <c r="D116" s="330"/>
      <c r="E116" s="330"/>
      <c r="F116" s="330"/>
      <c r="G116" s="330"/>
      <c r="H116" s="330"/>
      <c r="I116" s="330"/>
      <c r="J116" s="330"/>
      <c r="K116" s="330"/>
      <c r="L116" s="330"/>
      <c r="M116" s="330"/>
    </row>
    <row r="117" spans="2:13">
      <c r="B117" s="323"/>
      <c r="C117" s="323"/>
      <c r="D117" s="324"/>
      <c r="E117" s="324"/>
      <c r="F117" s="324"/>
      <c r="G117" s="324"/>
      <c r="H117" s="324"/>
      <c r="I117" s="324"/>
      <c r="J117" s="324"/>
      <c r="K117" s="324"/>
      <c r="L117" s="324"/>
      <c r="M117" s="324"/>
    </row>
    <row r="118" spans="2:13" ht="15.75">
      <c r="B118" s="267"/>
      <c r="C118" s="267"/>
      <c r="D118" s="268"/>
      <c r="E118" s="268"/>
      <c r="F118" s="268"/>
      <c r="G118" s="268"/>
      <c r="H118" s="268"/>
      <c r="I118" s="268"/>
      <c r="J118" s="268"/>
      <c r="K118" s="268"/>
      <c r="L118" s="268"/>
      <c r="M118" s="268"/>
    </row>
    <row r="119" spans="2:13" ht="15.75">
      <c r="B119" s="267"/>
      <c r="C119" s="267"/>
      <c r="D119" s="268"/>
      <c r="E119" s="268"/>
      <c r="F119" s="268"/>
      <c r="G119" s="268"/>
      <c r="H119" s="268"/>
      <c r="I119" s="268"/>
      <c r="J119" s="268"/>
      <c r="K119" s="268"/>
      <c r="L119" s="268"/>
      <c r="M119" s="268"/>
    </row>
    <row r="120" spans="2:13">
      <c r="B120" s="310"/>
      <c r="C120" s="310"/>
      <c r="D120" s="311"/>
      <c r="E120" s="311"/>
      <c r="F120" s="311"/>
      <c r="G120" s="311"/>
      <c r="H120" s="311"/>
      <c r="I120" s="311"/>
      <c r="J120" s="311"/>
      <c r="K120" s="311"/>
      <c r="L120" s="311"/>
      <c r="M120" s="311"/>
    </row>
    <row r="121" spans="2:13">
      <c r="B121" s="315"/>
      <c r="C121" s="315"/>
      <c r="D121" s="316"/>
      <c r="E121" s="316"/>
      <c r="F121" s="316"/>
      <c r="G121" s="316"/>
      <c r="H121" s="316"/>
      <c r="I121" s="316"/>
      <c r="J121" s="316"/>
      <c r="K121" s="316"/>
      <c r="L121" s="316"/>
      <c r="M121" s="316"/>
    </row>
    <row r="122" spans="2:13">
      <c r="B122" s="315"/>
      <c r="C122" s="315"/>
      <c r="D122" s="316"/>
      <c r="E122" s="316"/>
      <c r="F122" s="316"/>
      <c r="G122" s="316"/>
      <c r="H122" s="316"/>
      <c r="I122" s="316"/>
      <c r="J122" s="316"/>
      <c r="K122" s="316"/>
      <c r="L122" s="316"/>
      <c r="M122" s="316"/>
    </row>
    <row r="123" spans="2:13">
      <c r="B123" s="315"/>
      <c r="C123" s="315"/>
      <c r="D123" s="316"/>
      <c r="E123" s="316"/>
      <c r="F123" s="316"/>
      <c r="G123" s="316"/>
      <c r="H123" s="316"/>
      <c r="I123" s="316"/>
      <c r="J123" s="316"/>
      <c r="K123" s="316"/>
      <c r="L123" s="316"/>
      <c r="M123" s="316"/>
    </row>
    <row r="124" spans="2:13">
      <c r="B124" s="315"/>
      <c r="C124" s="315"/>
      <c r="D124" s="316"/>
      <c r="E124" s="316"/>
      <c r="F124" s="316"/>
      <c r="G124" s="316"/>
      <c r="H124" s="316"/>
      <c r="I124" s="316"/>
      <c r="J124" s="316"/>
      <c r="K124" s="316"/>
      <c r="L124" s="316"/>
      <c r="M124" s="316"/>
    </row>
    <row r="125" spans="2:13">
      <c r="B125" s="315"/>
      <c r="C125" s="315"/>
      <c r="D125" s="316"/>
      <c r="E125" s="316"/>
      <c r="F125" s="316"/>
      <c r="G125" s="316"/>
      <c r="H125" s="316"/>
      <c r="I125" s="316"/>
      <c r="J125" s="316"/>
      <c r="K125" s="316"/>
      <c r="L125" s="316"/>
      <c r="M125" s="316"/>
    </row>
    <row r="126" spans="2:13">
      <c r="B126" s="315"/>
      <c r="C126" s="315"/>
      <c r="D126" s="316"/>
      <c r="E126" s="316"/>
      <c r="F126" s="316"/>
      <c r="G126" s="316"/>
      <c r="H126" s="316"/>
      <c r="I126" s="316"/>
      <c r="J126" s="316"/>
      <c r="K126" s="316"/>
      <c r="L126" s="316"/>
      <c r="M126" s="316"/>
    </row>
    <row r="127" spans="2:13">
      <c r="B127" s="315"/>
      <c r="C127" s="315"/>
      <c r="D127" s="316"/>
      <c r="E127" s="316"/>
      <c r="F127" s="316"/>
      <c r="G127" s="316"/>
      <c r="H127" s="316"/>
      <c r="I127" s="316"/>
      <c r="J127" s="316"/>
      <c r="K127" s="316"/>
      <c r="L127" s="316"/>
      <c r="M127" s="316"/>
    </row>
    <row r="128" spans="2:13">
      <c r="B128" s="315"/>
      <c r="C128" s="315"/>
      <c r="D128" s="316"/>
      <c r="E128" s="316"/>
      <c r="F128" s="316"/>
      <c r="G128" s="316"/>
      <c r="H128" s="316"/>
      <c r="I128" s="316"/>
      <c r="J128" s="316"/>
      <c r="K128" s="316"/>
      <c r="L128" s="316"/>
      <c r="M128" s="316"/>
    </row>
    <row r="129" spans="2:13">
      <c r="B129" s="315"/>
      <c r="C129" s="315"/>
      <c r="D129" s="316"/>
      <c r="E129" s="316"/>
      <c r="F129" s="316"/>
      <c r="G129" s="316"/>
      <c r="H129" s="316"/>
      <c r="I129" s="316"/>
      <c r="J129" s="316"/>
      <c r="K129" s="316"/>
      <c r="L129" s="316"/>
      <c r="M129" s="316"/>
    </row>
    <row r="130" spans="2:13">
      <c r="B130" s="315"/>
      <c r="C130" s="315"/>
      <c r="D130" s="316"/>
      <c r="E130" s="316"/>
      <c r="F130" s="316"/>
      <c r="G130" s="316"/>
      <c r="H130" s="316"/>
      <c r="I130" s="316"/>
      <c r="J130" s="316"/>
      <c r="K130" s="316"/>
      <c r="L130" s="316"/>
      <c r="M130" s="316"/>
    </row>
    <row r="131" spans="2:13">
      <c r="B131" s="315"/>
      <c r="C131" s="315"/>
      <c r="D131" s="316"/>
      <c r="E131" s="316"/>
      <c r="F131" s="316"/>
      <c r="G131" s="316"/>
      <c r="H131" s="316"/>
      <c r="I131" s="316"/>
      <c r="J131" s="316"/>
      <c r="K131" s="316"/>
      <c r="L131" s="316"/>
      <c r="M131" s="316"/>
    </row>
    <row r="132" spans="2:13">
      <c r="B132" s="315"/>
      <c r="C132" s="315"/>
      <c r="D132" s="316"/>
      <c r="E132" s="316"/>
      <c r="F132" s="316"/>
      <c r="G132" s="316"/>
      <c r="H132" s="316"/>
      <c r="I132" s="316"/>
      <c r="J132" s="316"/>
      <c r="K132" s="316"/>
      <c r="L132" s="316"/>
      <c r="M132" s="316"/>
    </row>
    <row r="133" spans="2:13">
      <c r="B133" s="319"/>
      <c r="C133" s="319"/>
      <c r="D133" s="320"/>
      <c r="E133" s="320"/>
      <c r="F133" s="320"/>
      <c r="G133" s="320"/>
      <c r="H133" s="320"/>
      <c r="I133" s="320"/>
      <c r="J133" s="320"/>
      <c r="K133" s="320"/>
      <c r="L133" s="320"/>
      <c r="M133" s="320"/>
    </row>
    <row r="134" spans="2:13">
      <c r="B134" s="321"/>
      <c r="C134" s="321"/>
      <c r="D134" s="322"/>
      <c r="E134" s="322"/>
      <c r="F134" s="322"/>
      <c r="G134" s="322"/>
      <c r="H134" s="322"/>
      <c r="I134" s="322"/>
      <c r="J134" s="322"/>
      <c r="K134" s="322"/>
      <c r="L134" s="322"/>
      <c r="M134" s="322"/>
    </row>
    <row r="135" spans="2:13">
      <c r="B135" s="321"/>
      <c r="C135" s="321"/>
      <c r="D135" s="322"/>
      <c r="E135" s="322"/>
      <c r="F135" s="322"/>
      <c r="G135" s="322"/>
      <c r="H135" s="322"/>
      <c r="I135" s="322"/>
      <c r="J135" s="322"/>
      <c r="K135" s="322"/>
      <c r="L135" s="322"/>
      <c r="M135" s="322"/>
    </row>
    <row r="136" spans="2:13">
      <c r="B136" s="321"/>
      <c r="C136" s="321"/>
      <c r="D136" s="322"/>
      <c r="E136" s="322"/>
      <c r="F136" s="322"/>
      <c r="G136" s="322"/>
      <c r="H136" s="322"/>
      <c r="I136" s="322"/>
      <c r="J136" s="322"/>
      <c r="K136" s="322"/>
      <c r="L136" s="322"/>
      <c r="M136" s="322"/>
    </row>
    <row r="137" spans="2:13">
      <c r="B137" s="321"/>
      <c r="C137" s="321"/>
      <c r="D137" s="322"/>
      <c r="E137" s="322"/>
      <c r="F137" s="322"/>
      <c r="G137" s="322"/>
      <c r="H137" s="322"/>
      <c r="I137" s="322"/>
      <c r="J137" s="322"/>
      <c r="K137" s="322"/>
      <c r="L137" s="322"/>
      <c r="M137" s="322"/>
    </row>
    <row r="138" spans="2:13">
      <c r="B138" s="321"/>
      <c r="C138" s="321"/>
      <c r="D138" s="322"/>
      <c r="E138" s="322"/>
      <c r="F138" s="322"/>
      <c r="G138" s="322"/>
      <c r="H138" s="322"/>
      <c r="I138" s="322"/>
      <c r="J138" s="322"/>
      <c r="K138" s="322"/>
      <c r="L138" s="322"/>
      <c r="M138" s="322"/>
    </row>
    <row r="139" spans="2:13">
      <c r="B139" s="321"/>
      <c r="C139" s="321"/>
      <c r="D139" s="322"/>
      <c r="E139" s="322"/>
      <c r="F139" s="322"/>
      <c r="G139" s="322"/>
      <c r="H139" s="322"/>
      <c r="I139" s="322"/>
      <c r="J139" s="322"/>
      <c r="K139" s="322"/>
      <c r="L139" s="322"/>
      <c r="M139" s="322"/>
    </row>
    <row r="140" spans="2:13">
      <c r="B140" s="321"/>
      <c r="C140" s="321"/>
      <c r="D140" s="322"/>
      <c r="E140" s="322"/>
      <c r="F140" s="322"/>
      <c r="G140" s="322"/>
      <c r="H140" s="322"/>
      <c r="I140" s="322"/>
      <c r="J140" s="322"/>
      <c r="K140" s="322"/>
      <c r="L140" s="322"/>
      <c r="M140" s="322"/>
    </row>
    <row r="141" spans="2:13">
      <c r="B141" s="319"/>
      <c r="C141" s="319"/>
      <c r="D141" s="320"/>
      <c r="E141" s="320"/>
      <c r="F141" s="320"/>
      <c r="G141" s="320"/>
      <c r="H141" s="320"/>
      <c r="I141" s="320"/>
      <c r="J141" s="320"/>
      <c r="K141" s="320"/>
      <c r="L141" s="320"/>
      <c r="M141" s="320"/>
    </row>
    <row r="142" spans="2:13">
      <c r="B142" s="323"/>
      <c r="C142" s="323"/>
      <c r="D142" s="324"/>
      <c r="E142" s="324"/>
      <c r="F142" s="324"/>
      <c r="G142" s="324"/>
      <c r="H142" s="324"/>
      <c r="I142" s="324"/>
      <c r="J142" s="324"/>
      <c r="K142" s="324"/>
      <c r="L142" s="324"/>
      <c r="M142" s="324"/>
    </row>
    <row r="143" spans="2:13">
      <c r="B143" s="325"/>
      <c r="C143" s="325"/>
      <c r="D143" s="326"/>
      <c r="E143" s="326"/>
      <c r="F143" s="326"/>
      <c r="G143" s="326"/>
      <c r="H143" s="326"/>
      <c r="I143" s="326"/>
      <c r="J143" s="326"/>
      <c r="K143" s="326"/>
      <c r="L143" s="326"/>
      <c r="M143" s="326"/>
    </row>
    <row r="144" spans="2:13">
      <c r="B144" s="327"/>
      <c r="C144" s="327"/>
      <c r="D144" s="328"/>
      <c r="E144" s="328"/>
      <c r="F144" s="328"/>
      <c r="G144" s="328"/>
      <c r="H144" s="328"/>
      <c r="I144" s="328"/>
      <c r="J144" s="328"/>
      <c r="K144" s="328"/>
      <c r="L144" s="328"/>
      <c r="M144" s="328"/>
    </row>
    <row r="145" spans="2:13">
      <c r="B145" s="327"/>
      <c r="C145" s="327"/>
      <c r="D145" s="328"/>
      <c r="E145" s="328"/>
      <c r="F145" s="328"/>
      <c r="G145" s="328"/>
      <c r="H145" s="328"/>
      <c r="I145" s="328"/>
      <c r="J145" s="328"/>
      <c r="K145" s="328"/>
      <c r="L145" s="328"/>
      <c r="M145" s="328"/>
    </row>
    <row r="146" spans="2:13">
      <c r="B146" s="327"/>
      <c r="C146" s="327"/>
      <c r="D146" s="328"/>
      <c r="E146" s="328"/>
      <c r="F146" s="328"/>
      <c r="G146" s="328"/>
      <c r="H146" s="328"/>
      <c r="I146" s="328"/>
      <c r="J146" s="328"/>
      <c r="K146" s="328"/>
      <c r="L146" s="328"/>
      <c r="M146" s="328"/>
    </row>
    <row r="147" spans="2:13">
      <c r="B147" s="329"/>
      <c r="C147" s="329"/>
      <c r="D147" s="330"/>
      <c r="E147" s="330"/>
      <c r="F147" s="330"/>
      <c r="G147" s="330"/>
      <c r="H147" s="330"/>
      <c r="I147" s="330"/>
      <c r="J147" s="330"/>
      <c r="K147" s="330"/>
      <c r="L147" s="330"/>
      <c r="M147" s="330"/>
    </row>
    <row r="148" spans="2:13">
      <c r="B148" s="331"/>
      <c r="C148" s="331"/>
      <c r="D148" s="332"/>
      <c r="E148" s="332"/>
      <c r="F148" s="332"/>
      <c r="G148" s="332"/>
      <c r="H148" s="332"/>
      <c r="I148" s="332"/>
      <c r="J148" s="332"/>
      <c r="K148" s="332"/>
      <c r="L148" s="332"/>
      <c r="M148" s="332"/>
    </row>
    <row r="149" spans="2:13">
      <c r="B149" s="331"/>
      <c r="C149" s="331"/>
      <c r="D149" s="332"/>
      <c r="E149" s="332"/>
      <c r="F149" s="332"/>
      <c r="G149" s="332"/>
      <c r="H149" s="332"/>
      <c r="I149" s="332"/>
      <c r="J149" s="332"/>
      <c r="K149" s="332"/>
      <c r="L149" s="332"/>
      <c r="M149" s="332"/>
    </row>
    <row r="150" spans="2:13">
      <c r="B150" s="331"/>
      <c r="C150" s="331"/>
      <c r="D150" s="332"/>
      <c r="E150" s="332"/>
      <c r="F150" s="332"/>
      <c r="G150" s="332"/>
      <c r="H150" s="332"/>
      <c r="I150" s="332"/>
      <c r="J150" s="332"/>
      <c r="K150" s="332"/>
      <c r="L150" s="332"/>
      <c r="M150" s="332"/>
    </row>
    <row r="151" spans="2:13">
      <c r="B151" s="333"/>
      <c r="C151" s="333"/>
      <c r="D151" s="334"/>
      <c r="E151" s="334"/>
      <c r="F151" s="334"/>
      <c r="G151" s="334"/>
      <c r="H151" s="334"/>
      <c r="I151" s="334"/>
      <c r="J151" s="334"/>
      <c r="K151" s="334"/>
      <c r="L151" s="334"/>
      <c r="M151" s="334"/>
    </row>
  </sheetData>
  <mergeCells count="11">
    <mergeCell ref="G44:G48"/>
    <mergeCell ref="I49:J49"/>
    <mergeCell ref="K49:L49"/>
    <mergeCell ref="G66:G68"/>
    <mergeCell ref="I69:J69"/>
    <mergeCell ref="K69:L69"/>
    <mergeCell ref="G1:G6"/>
    <mergeCell ref="I7:J7"/>
    <mergeCell ref="K7:L7"/>
    <mergeCell ref="I27:J27"/>
    <mergeCell ref="K27:L27"/>
  </mergeCells>
  <pageMargins left="0.23622047244094491" right="0.23622047244094491" top="0.74803149606299213" bottom="0.74803149606299213" header="0.31496062992125984" footer="0.31496062992125984"/>
  <pageSetup paperSize="8" scale="52" orientation="landscape" r:id="rId1"/>
  <headerFooter>
    <oddFooter>&amp;L&amp;Z&amp;F&amp;A&amp;R&amp;D</oddFooter>
  </headerFooter>
  <customProperties>
    <customPr name="layoutContexts" r:id="rId2"/>
    <customPr name="SaveUndoMode" r:id="rId3"/>
  </customProperties>
  <drawing r:id="rId4"/>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B1:X231"/>
  <sheetViews>
    <sheetView view="pageBreakPreview" zoomScale="86" zoomScaleNormal="100" zoomScaleSheetLayoutView="86" workbookViewId="0">
      <selection activeCell="D181" sqref="D181"/>
    </sheetView>
  </sheetViews>
  <sheetFormatPr defaultRowHeight="12.75"/>
  <cols>
    <col min="1" max="1" width="12.7109375" style="254" customWidth="1"/>
    <col min="2" max="2" width="52.42578125" style="254" customWidth="1"/>
    <col min="3" max="7" width="17.140625" style="258" customWidth="1"/>
    <col min="8" max="16384" width="9.140625" style="254"/>
  </cols>
  <sheetData>
    <row r="1" spans="2:24" ht="24" customHeight="1">
      <c r="B1" s="335" t="str">
        <f>Cover!C22</f>
        <v>United Energy Distribution Pty Limited</v>
      </c>
      <c r="C1" s="256"/>
    </row>
    <row r="2" spans="2:24" ht="21.75" customHeight="1">
      <c r="B2" s="259" t="s">
        <v>213</v>
      </c>
      <c r="C2" s="898"/>
      <c r="H2" s="263"/>
      <c r="I2" s="263"/>
    </row>
    <row r="3" spans="2:24" ht="21.75" customHeight="1">
      <c r="B3" s="264" t="str">
        <f>Cover!C26</f>
        <v>CY 2013</v>
      </c>
      <c r="C3" s="898"/>
      <c r="H3" s="263"/>
      <c r="I3" s="263"/>
    </row>
    <row r="4" spans="2:24" ht="18.75" customHeight="1">
      <c r="B4" s="265"/>
      <c r="C4" s="261"/>
      <c r="D4" s="336"/>
      <c r="H4" s="263"/>
      <c r="I4" s="263"/>
    </row>
    <row r="5" spans="2:24" ht="18.75" customHeight="1">
      <c r="B5" s="265"/>
      <c r="C5" s="261"/>
      <c r="D5" s="336"/>
      <c r="H5" s="263"/>
      <c r="I5" s="263"/>
    </row>
    <row r="6" spans="2:24" ht="18.75" customHeight="1">
      <c r="B6" s="337" t="s">
        <v>214</v>
      </c>
      <c r="C6" s="338"/>
      <c r="D6" s="339"/>
      <c r="E6" s="340"/>
      <c r="F6" s="339"/>
      <c r="G6" s="341"/>
    </row>
    <row r="7" spans="2:24" ht="36.75" customHeight="1">
      <c r="B7" s="1134" t="s">
        <v>215</v>
      </c>
      <c r="C7" s="1135"/>
      <c r="D7" s="1135"/>
      <c r="E7" s="1135"/>
      <c r="F7" s="1135"/>
      <c r="G7" s="1136"/>
    </row>
    <row r="8" spans="2:24" s="317" customFormat="1" ht="16.5" customHeight="1">
      <c r="B8" s="342" t="s">
        <v>216</v>
      </c>
      <c r="C8" s="343"/>
      <c r="D8" s="343"/>
      <c r="E8" s="343"/>
      <c r="F8" s="343"/>
      <c r="G8" s="344"/>
    </row>
    <row r="9" spans="2:24" ht="20.25">
      <c r="B9" s="265"/>
      <c r="C9" s="261"/>
      <c r="D9" s="261"/>
      <c r="E9" s="261"/>
      <c r="F9" s="261"/>
      <c r="G9" s="261"/>
    </row>
    <row r="10" spans="2:24" ht="15.75">
      <c r="B10" s="345" t="s">
        <v>217</v>
      </c>
      <c r="D10" s="334"/>
    </row>
    <row r="11" spans="2:24">
      <c r="B11" s="269"/>
      <c r="C11" s="271"/>
    </row>
    <row r="12" spans="2:24" ht="12.75" customHeight="1">
      <c r="B12" s="286" t="s">
        <v>73</v>
      </c>
      <c r="C12" s="618" t="s">
        <v>203</v>
      </c>
      <c r="D12" s="1131" t="s">
        <v>218</v>
      </c>
      <c r="E12" s="1132"/>
      <c r="F12" s="1132"/>
      <c r="G12" s="1133"/>
    </row>
    <row r="13" spans="2:24">
      <c r="B13" s="1044"/>
      <c r="C13" s="1052"/>
      <c r="D13" s="346" t="s">
        <v>192</v>
      </c>
      <c r="E13" s="1043" t="s">
        <v>219</v>
      </c>
      <c r="F13" s="1043" t="s">
        <v>220</v>
      </c>
      <c r="G13" s="1043" t="s">
        <v>87</v>
      </c>
    </row>
    <row r="14" spans="2:24">
      <c r="B14" s="346" t="s">
        <v>221</v>
      </c>
      <c r="C14" s="347"/>
      <c r="D14" s="1050"/>
      <c r="E14" s="1050"/>
      <c r="F14" s="1050"/>
      <c r="G14" s="1050"/>
    </row>
    <row r="15" spans="2:24">
      <c r="B15" s="347" t="s">
        <v>222</v>
      </c>
      <c r="C15" s="299">
        <v>34554.64808999993</v>
      </c>
      <c r="D15" s="348">
        <v>12898.21427</v>
      </c>
      <c r="E15" s="348">
        <v>20626.269329999926</v>
      </c>
      <c r="F15" s="348">
        <v>1030.1644900000015</v>
      </c>
      <c r="G15" s="348">
        <v>0</v>
      </c>
      <c r="I15" s="493"/>
      <c r="J15" s="493"/>
      <c r="K15" s="493"/>
      <c r="L15" s="493"/>
      <c r="M15" s="493"/>
      <c r="N15" s="493"/>
      <c r="O15" s="493"/>
      <c r="P15" s="493"/>
      <c r="Q15" s="493"/>
      <c r="R15" s="493"/>
      <c r="S15" s="493"/>
      <c r="T15" s="493"/>
      <c r="U15" s="493"/>
      <c r="V15" s="493"/>
      <c r="W15" s="493"/>
      <c r="X15" s="493"/>
    </row>
    <row r="16" spans="2:24">
      <c r="B16" s="347" t="s">
        <v>223</v>
      </c>
      <c r="C16" s="299">
        <v>51415.613479999971</v>
      </c>
      <c r="D16" s="348">
        <v>456.30802000000006</v>
      </c>
      <c r="E16" s="348">
        <v>26081.336819999986</v>
      </c>
      <c r="F16" s="348">
        <v>24877.968639999981</v>
      </c>
      <c r="G16" s="348">
        <v>0</v>
      </c>
      <c r="I16" s="493"/>
      <c r="J16" s="493"/>
      <c r="K16" s="493"/>
      <c r="L16" s="493"/>
      <c r="M16" s="493"/>
      <c r="N16" s="493"/>
      <c r="O16" s="493"/>
      <c r="P16" s="493"/>
      <c r="Q16" s="493"/>
      <c r="R16" s="493"/>
      <c r="S16" s="493"/>
      <c r="T16" s="493"/>
      <c r="U16" s="493"/>
      <c r="V16" s="493"/>
      <c r="W16" s="493"/>
      <c r="X16" s="493"/>
    </row>
    <row r="17" spans="2:24">
      <c r="B17" s="346" t="s">
        <v>224</v>
      </c>
      <c r="C17" s="349"/>
      <c r="D17" s="350"/>
      <c r="E17" s="350"/>
      <c r="F17" s="350"/>
      <c r="G17" s="350"/>
      <c r="I17" s="493"/>
      <c r="J17" s="493"/>
      <c r="K17" s="493"/>
      <c r="L17" s="493"/>
      <c r="M17" s="493"/>
      <c r="N17" s="493"/>
      <c r="O17" s="493"/>
      <c r="P17" s="493"/>
      <c r="Q17" s="493"/>
      <c r="R17" s="493"/>
      <c r="S17" s="493"/>
      <c r="T17" s="493"/>
      <c r="U17" s="493"/>
      <c r="V17" s="493"/>
      <c r="W17" s="493"/>
      <c r="X17" s="493"/>
    </row>
    <row r="18" spans="2:24">
      <c r="B18" s="347" t="s">
        <v>225</v>
      </c>
      <c r="C18" s="299">
        <v>38841.942760000064</v>
      </c>
      <c r="D18" s="348">
        <v>20862.735250000031</v>
      </c>
      <c r="E18" s="348">
        <v>13848.591530000032</v>
      </c>
      <c r="F18" s="348">
        <v>4130.6159799999996</v>
      </c>
      <c r="G18" s="348">
        <v>0</v>
      </c>
      <c r="I18" s="493"/>
      <c r="J18" s="493"/>
      <c r="K18" s="493"/>
      <c r="L18" s="493"/>
      <c r="M18" s="493"/>
      <c r="N18" s="493"/>
      <c r="O18" s="493"/>
      <c r="P18" s="493"/>
      <c r="Q18" s="493"/>
      <c r="R18" s="493"/>
      <c r="S18" s="493"/>
      <c r="T18" s="493"/>
      <c r="U18" s="493"/>
      <c r="V18" s="493"/>
      <c r="W18" s="493"/>
      <c r="X18" s="493"/>
    </row>
    <row r="19" spans="2:24">
      <c r="B19" s="347" t="s">
        <v>226</v>
      </c>
      <c r="C19" s="299">
        <v>48495.280889999987</v>
      </c>
      <c r="D19" s="348">
        <v>1576.6705800000011</v>
      </c>
      <c r="E19" s="348">
        <v>14631.104369999985</v>
      </c>
      <c r="F19" s="348">
        <v>32287.505940000003</v>
      </c>
      <c r="G19" s="348">
        <v>0</v>
      </c>
      <c r="I19" s="493"/>
      <c r="J19" s="493"/>
      <c r="K19" s="493"/>
      <c r="L19" s="493"/>
      <c r="M19" s="493"/>
      <c r="N19" s="493"/>
      <c r="O19" s="493"/>
      <c r="P19" s="493"/>
      <c r="Q19" s="493"/>
      <c r="R19" s="493"/>
      <c r="S19" s="493"/>
      <c r="T19" s="493"/>
      <c r="U19" s="493"/>
      <c r="V19" s="493"/>
      <c r="W19" s="493"/>
      <c r="X19" s="493"/>
    </row>
    <row r="20" spans="2:24">
      <c r="B20" s="351" t="s">
        <v>227</v>
      </c>
      <c r="C20" s="299">
        <v>173307.48521999994</v>
      </c>
      <c r="D20" s="300">
        <v>35793.928120000033</v>
      </c>
      <c r="E20" s="300">
        <v>75187.302049999926</v>
      </c>
      <c r="F20" s="300">
        <v>62326.255049999985</v>
      </c>
      <c r="G20" s="300">
        <v>0</v>
      </c>
      <c r="I20" s="493"/>
      <c r="J20" s="493"/>
      <c r="K20" s="493"/>
      <c r="L20" s="493"/>
      <c r="M20" s="493"/>
      <c r="N20" s="493"/>
      <c r="O20" s="493"/>
      <c r="P20" s="493"/>
      <c r="Q20" s="493"/>
      <c r="R20" s="493"/>
      <c r="S20" s="493"/>
      <c r="T20" s="493"/>
      <c r="U20" s="493"/>
      <c r="V20" s="493"/>
      <c r="W20" s="493"/>
      <c r="X20" s="493"/>
    </row>
    <row r="21" spans="2:24">
      <c r="B21" s="347" t="s">
        <v>194</v>
      </c>
      <c r="C21" s="299">
        <v>2056.7265599999996</v>
      </c>
      <c r="D21" s="348">
        <v>0</v>
      </c>
      <c r="E21" s="348">
        <v>0</v>
      </c>
      <c r="F21" s="348">
        <v>0</v>
      </c>
      <c r="G21" s="348">
        <v>2056.7265599999996</v>
      </c>
      <c r="I21" s="493"/>
      <c r="J21" s="493"/>
      <c r="K21" s="493"/>
      <c r="L21" s="493"/>
      <c r="M21" s="493"/>
      <c r="N21" s="493"/>
      <c r="O21" s="493"/>
      <c r="P21" s="493"/>
      <c r="Q21" s="493"/>
      <c r="R21" s="493"/>
      <c r="S21" s="493"/>
      <c r="T21" s="493"/>
      <c r="U21" s="493"/>
      <c r="V21" s="493"/>
      <c r="W21" s="493"/>
      <c r="X21" s="493"/>
    </row>
    <row r="22" spans="2:24">
      <c r="B22" s="347" t="s">
        <v>228</v>
      </c>
      <c r="C22" s="299">
        <v>8388.6528799999996</v>
      </c>
      <c r="D22" s="348">
        <v>0</v>
      </c>
      <c r="E22" s="348">
        <v>0</v>
      </c>
      <c r="F22" s="348">
        <v>0</v>
      </c>
      <c r="G22" s="348">
        <v>8388.6528799999996</v>
      </c>
      <c r="I22" s="493"/>
      <c r="J22" s="493"/>
      <c r="K22" s="493"/>
      <c r="L22" s="493"/>
      <c r="M22" s="493"/>
      <c r="N22" s="493"/>
      <c r="O22" s="493"/>
      <c r="P22" s="493"/>
      <c r="Q22" s="493"/>
      <c r="R22" s="493"/>
      <c r="S22" s="493"/>
      <c r="T22" s="493"/>
      <c r="U22" s="493"/>
      <c r="V22" s="493"/>
      <c r="W22" s="493"/>
      <c r="X22" s="493"/>
    </row>
    <row r="23" spans="2:24">
      <c r="B23" s="347" t="s">
        <v>229</v>
      </c>
      <c r="C23" s="299">
        <v>8307.4413600000007</v>
      </c>
      <c r="D23" s="348">
        <v>104.19510999999999</v>
      </c>
      <c r="E23" s="348">
        <v>0</v>
      </c>
      <c r="F23" s="348">
        <v>0</v>
      </c>
      <c r="G23" s="348">
        <v>8203.2462500000001</v>
      </c>
      <c r="I23" s="493"/>
      <c r="J23" s="493"/>
      <c r="K23" s="493"/>
      <c r="L23" s="493"/>
      <c r="M23" s="493"/>
      <c r="N23" s="493"/>
      <c r="O23" s="493"/>
      <c r="P23" s="493"/>
      <c r="Q23" s="493"/>
      <c r="R23" s="493"/>
      <c r="S23" s="493"/>
      <c r="T23" s="493"/>
      <c r="U23" s="493"/>
      <c r="V23" s="493"/>
      <c r="W23" s="493"/>
      <c r="X23" s="493"/>
    </row>
    <row r="24" spans="2:24">
      <c r="B24" s="352" t="s">
        <v>197</v>
      </c>
      <c r="C24" s="299">
        <v>0</v>
      </c>
      <c r="D24" s="348">
        <v>0</v>
      </c>
      <c r="E24" s="348">
        <v>0</v>
      </c>
      <c r="F24" s="348">
        <v>0</v>
      </c>
      <c r="G24" s="348">
        <v>0</v>
      </c>
      <c r="I24" s="493"/>
      <c r="J24" s="493"/>
      <c r="K24" s="493"/>
      <c r="L24" s="493"/>
      <c r="M24" s="493"/>
      <c r="N24" s="493"/>
      <c r="O24" s="493"/>
      <c r="P24" s="493"/>
      <c r="Q24" s="493"/>
      <c r="R24" s="493"/>
      <c r="S24" s="493"/>
      <c r="T24" s="493"/>
      <c r="U24" s="493"/>
      <c r="V24" s="493"/>
      <c r="W24" s="493"/>
      <c r="X24" s="493"/>
    </row>
    <row r="25" spans="2:24">
      <c r="B25" s="351" t="s">
        <v>230</v>
      </c>
      <c r="C25" s="299">
        <v>192060.30601999996</v>
      </c>
      <c r="D25" s="300">
        <v>35898.123230000034</v>
      </c>
      <c r="E25" s="300">
        <v>75187.302049999926</v>
      </c>
      <c r="F25" s="300">
        <v>62326.255049999985</v>
      </c>
      <c r="G25" s="300">
        <v>18648.625690000001</v>
      </c>
      <c r="I25" s="493"/>
      <c r="J25" s="493"/>
      <c r="K25" s="493"/>
      <c r="L25" s="493"/>
      <c r="M25" s="493"/>
      <c r="N25" s="493"/>
      <c r="O25" s="493"/>
      <c r="P25" s="493"/>
      <c r="Q25" s="493"/>
      <c r="R25" s="493"/>
      <c r="S25" s="493"/>
      <c r="T25" s="493"/>
      <c r="U25" s="493"/>
      <c r="V25" s="493"/>
      <c r="W25" s="493"/>
      <c r="X25" s="493"/>
    </row>
    <row r="26" spans="2:24">
      <c r="B26" s="303"/>
      <c r="C26" s="353"/>
      <c r="D26" s="353"/>
      <c r="E26" s="354"/>
      <c r="F26" s="354"/>
      <c r="G26" s="354"/>
      <c r="I26" s="493"/>
      <c r="J26" s="493"/>
      <c r="K26" s="493"/>
      <c r="L26" s="493"/>
      <c r="M26" s="493"/>
      <c r="N26" s="493"/>
      <c r="O26" s="493"/>
      <c r="P26" s="493"/>
      <c r="Q26" s="493"/>
      <c r="R26" s="493"/>
      <c r="S26" s="493"/>
      <c r="T26" s="493"/>
      <c r="U26" s="493"/>
      <c r="V26" s="493"/>
      <c r="W26" s="493"/>
      <c r="X26" s="493"/>
    </row>
    <row r="27" spans="2:24" ht="15.75">
      <c r="B27" s="345" t="s">
        <v>231</v>
      </c>
      <c r="C27" s="355"/>
      <c r="D27" s="356"/>
      <c r="E27" s="354"/>
      <c r="F27" s="354"/>
      <c r="G27" s="354"/>
      <c r="I27" s="493"/>
      <c r="J27" s="493"/>
      <c r="K27" s="493"/>
      <c r="L27" s="493"/>
      <c r="M27" s="493"/>
      <c r="N27" s="493"/>
      <c r="O27" s="493"/>
      <c r="P27" s="493"/>
      <c r="Q27" s="493"/>
      <c r="R27" s="493"/>
      <c r="S27" s="493"/>
      <c r="T27" s="493"/>
      <c r="U27" s="493"/>
      <c r="V27" s="493"/>
      <c r="W27" s="493"/>
      <c r="X27" s="493"/>
    </row>
    <row r="28" spans="2:24">
      <c r="B28" s="269"/>
      <c r="C28" s="357"/>
      <c r="D28" s="358"/>
      <c r="E28" s="359"/>
      <c r="F28" s="359"/>
      <c r="G28" s="359"/>
      <c r="I28" s="493"/>
      <c r="J28" s="493"/>
      <c r="K28" s="493"/>
      <c r="L28" s="493"/>
      <c r="M28" s="493"/>
      <c r="N28" s="493"/>
      <c r="O28" s="493"/>
      <c r="P28" s="493"/>
      <c r="Q28" s="493"/>
      <c r="R28" s="493"/>
      <c r="S28" s="493"/>
      <c r="T28" s="493"/>
      <c r="U28" s="493"/>
      <c r="V28" s="493"/>
      <c r="W28" s="493"/>
      <c r="X28" s="493"/>
    </row>
    <row r="29" spans="2:24">
      <c r="B29" s="286" t="s">
        <v>73</v>
      </c>
      <c r="C29" s="618" t="s">
        <v>203</v>
      </c>
      <c r="D29" s="1131" t="s">
        <v>218</v>
      </c>
      <c r="E29" s="1132"/>
      <c r="F29" s="1132"/>
      <c r="G29" s="1133"/>
      <c r="I29" s="493"/>
      <c r="J29" s="493"/>
      <c r="K29" s="493"/>
      <c r="L29" s="493"/>
      <c r="M29" s="493"/>
      <c r="N29" s="493"/>
      <c r="O29" s="493"/>
      <c r="P29" s="493"/>
      <c r="Q29" s="493"/>
      <c r="R29" s="493"/>
      <c r="S29" s="493"/>
      <c r="T29" s="493"/>
      <c r="U29" s="493"/>
      <c r="V29" s="493"/>
      <c r="W29" s="493"/>
      <c r="X29" s="493"/>
    </row>
    <row r="30" spans="2:24">
      <c r="B30" s="272"/>
      <c r="C30" s="1052"/>
      <c r="D30" s="346" t="s">
        <v>192</v>
      </c>
      <c r="E30" s="1043" t="s">
        <v>219</v>
      </c>
      <c r="F30" s="1043" t="s">
        <v>220</v>
      </c>
      <c r="G30" s="1043" t="s">
        <v>87</v>
      </c>
      <c r="I30" s="493"/>
      <c r="J30" s="493"/>
      <c r="K30" s="493"/>
      <c r="L30" s="493"/>
      <c r="M30" s="493"/>
      <c r="N30" s="493"/>
      <c r="O30" s="493"/>
      <c r="P30" s="493"/>
      <c r="Q30" s="493"/>
      <c r="R30" s="493"/>
      <c r="S30" s="493"/>
      <c r="T30" s="493"/>
      <c r="U30" s="493"/>
      <c r="V30" s="493"/>
      <c r="W30" s="493"/>
      <c r="X30" s="493"/>
    </row>
    <row r="31" spans="2:24">
      <c r="B31" s="361" t="s">
        <v>232</v>
      </c>
      <c r="C31" s="935">
        <v>0</v>
      </c>
      <c r="D31" s="936">
        <v>0</v>
      </c>
      <c r="E31" s="936">
        <v>0</v>
      </c>
      <c r="F31" s="936">
        <v>0</v>
      </c>
      <c r="G31" s="936">
        <v>0</v>
      </c>
      <c r="H31" s="317"/>
      <c r="I31" s="493"/>
      <c r="J31" s="493"/>
      <c r="K31" s="493"/>
      <c r="L31" s="493"/>
      <c r="M31" s="493"/>
      <c r="N31" s="493"/>
      <c r="O31" s="493"/>
      <c r="P31" s="493"/>
      <c r="Q31" s="493"/>
      <c r="R31" s="493"/>
      <c r="S31" s="493"/>
      <c r="T31" s="493"/>
      <c r="U31" s="493"/>
      <c r="V31" s="493"/>
      <c r="W31" s="493"/>
      <c r="X31" s="493"/>
    </row>
    <row r="32" spans="2:24">
      <c r="B32" s="361" t="s">
        <v>233</v>
      </c>
      <c r="C32" s="935">
        <v>14.376439999999999</v>
      </c>
      <c r="D32" s="936">
        <v>0</v>
      </c>
      <c r="E32" s="936">
        <v>0</v>
      </c>
      <c r="F32" s="936">
        <v>0</v>
      </c>
      <c r="G32" s="936">
        <v>14.376439999999999</v>
      </c>
      <c r="H32" s="317"/>
      <c r="I32" s="493"/>
      <c r="J32" s="493"/>
      <c r="K32" s="493"/>
      <c r="L32" s="493"/>
      <c r="M32" s="493"/>
      <c r="N32" s="493"/>
      <c r="O32" s="493"/>
      <c r="P32" s="493"/>
      <c r="Q32" s="493"/>
      <c r="R32" s="493"/>
      <c r="S32" s="493"/>
      <c r="T32" s="493"/>
      <c r="U32" s="493"/>
      <c r="V32" s="493"/>
      <c r="W32" s="493"/>
      <c r="X32" s="493"/>
    </row>
    <row r="33" spans="2:24">
      <c r="B33" s="361" t="s">
        <v>234</v>
      </c>
      <c r="C33" s="935">
        <v>61772.001790000009</v>
      </c>
      <c r="D33" s="936">
        <v>0</v>
      </c>
      <c r="E33" s="936">
        <v>0</v>
      </c>
      <c r="F33" s="936">
        <v>0</v>
      </c>
      <c r="G33" s="936">
        <v>61772.001790000009</v>
      </c>
      <c r="I33" s="493"/>
      <c r="J33" s="493"/>
      <c r="K33" s="493"/>
      <c r="L33" s="493"/>
      <c r="M33" s="493"/>
      <c r="N33" s="493"/>
      <c r="O33" s="493"/>
      <c r="P33" s="493"/>
      <c r="Q33" s="493"/>
      <c r="R33" s="493"/>
      <c r="S33" s="493"/>
      <c r="T33" s="493"/>
      <c r="U33" s="493"/>
      <c r="V33" s="493"/>
      <c r="W33" s="493"/>
      <c r="X33" s="493"/>
    </row>
    <row r="34" spans="2:24">
      <c r="B34" s="361" t="s">
        <v>235</v>
      </c>
      <c r="C34" s="935">
        <v>902.37220000000002</v>
      </c>
      <c r="D34" s="936">
        <v>0</v>
      </c>
      <c r="E34" s="936">
        <v>0</v>
      </c>
      <c r="F34" s="936">
        <v>0</v>
      </c>
      <c r="G34" s="936">
        <v>902.37220000000002</v>
      </c>
      <c r="I34" s="493"/>
      <c r="J34" s="493"/>
      <c r="K34" s="493"/>
      <c r="L34" s="493"/>
      <c r="M34" s="493"/>
      <c r="N34" s="493"/>
      <c r="O34" s="493"/>
      <c r="P34" s="493"/>
      <c r="Q34" s="493"/>
      <c r="R34" s="493"/>
      <c r="S34" s="493"/>
      <c r="T34" s="493"/>
      <c r="U34" s="493"/>
      <c r="V34" s="493"/>
      <c r="W34" s="493"/>
      <c r="X34" s="493"/>
    </row>
    <row r="35" spans="2:24">
      <c r="B35" s="361" t="s">
        <v>236</v>
      </c>
      <c r="C35" s="935">
        <v>1748.5712699999999</v>
      </c>
      <c r="D35" s="936">
        <v>0</v>
      </c>
      <c r="E35" s="936">
        <v>0</v>
      </c>
      <c r="F35" s="936">
        <v>0</v>
      </c>
      <c r="G35" s="936">
        <v>1748.5712699999999</v>
      </c>
      <c r="I35" s="493"/>
      <c r="J35" s="493"/>
      <c r="K35" s="493"/>
      <c r="L35" s="493"/>
      <c r="M35" s="493"/>
      <c r="N35" s="493"/>
      <c r="O35" s="493"/>
      <c r="P35" s="493"/>
      <c r="Q35" s="493"/>
      <c r="R35" s="493"/>
      <c r="S35" s="493"/>
      <c r="T35" s="493"/>
      <c r="U35" s="493"/>
      <c r="V35" s="493"/>
      <c r="W35" s="493"/>
      <c r="X35" s="493"/>
    </row>
    <row r="36" spans="2:24">
      <c r="B36" s="361" t="s">
        <v>237</v>
      </c>
      <c r="C36" s="935">
        <v>7288.5295500000011</v>
      </c>
      <c r="D36" s="936">
        <v>0</v>
      </c>
      <c r="E36" s="936">
        <v>0</v>
      </c>
      <c r="F36" s="936">
        <v>0</v>
      </c>
      <c r="G36" s="936">
        <v>7288.5295500000011</v>
      </c>
      <c r="I36" s="493"/>
      <c r="J36" s="493"/>
      <c r="K36" s="493"/>
      <c r="L36" s="493"/>
      <c r="M36" s="493"/>
      <c r="N36" s="493"/>
      <c r="O36" s="493"/>
      <c r="P36" s="493"/>
      <c r="Q36" s="493"/>
      <c r="R36" s="493"/>
      <c r="S36" s="493"/>
      <c r="T36" s="493"/>
      <c r="U36" s="493"/>
      <c r="V36" s="493"/>
      <c r="W36" s="493"/>
      <c r="X36" s="493"/>
    </row>
    <row r="37" spans="2:24">
      <c r="B37" s="363" t="s">
        <v>238</v>
      </c>
      <c r="C37" s="935">
        <v>71725.851250000007</v>
      </c>
      <c r="D37" s="935">
        <v>0</v>
      </c>
      <c r="E37" s="935">
        <v>0</v>
      </c>
      <c r="F37" s="935">
        <v>0</v>
      </c>
      <c r="G37" s="935">
        <v>71725.851250000007</v>
      </c>
      <c r="I37" s="493"/>
      <c r="J37" s="493"/>
      <c r="K37" s="493"/>
      <c r="L37" s="493"/>
      <c r="M37" s="493"/>
      <c r="N37" s="493"/>
      <c r="O37" s="493"/>
      <c r="P37" s="493"/>
      <c r="Q37" s="493"/>
      <c r="R37" s="493"/>
      <c r="S37" s="493"/>
      <c r="T37" s="493"/>
      <c r="U37" s="493"/>
      <c r="V37" s="493"/>
      <c r="W37" s="493"/>
      <c r="X37" s="493"/>
    </row>
    <row r="38" spans="2:24">
      <c r="B38" s="303"/>
      <c r="C38" s="353"/>
      <c r="D38" s="353"/>
      <c r="E38" s="354"/>
      <c r="F38" s="354"/>
      <c r="G38" s="354"/>
      <c r="I38" s="493"/>
      <c r="J38" s="493"/>
      <c r="K38" s="493"/>
      <c r="L38" s="493"/>
      <c r="M38" s="493"/>
      <c r="N38" s="493"/>
      <c r="O38" s="493"/>
      <c r="P38" s="493"/>
      <c r="Q38" s="493"/>
      <c r="R38" s="493"/>
      <c r="S38" s="493"/>
      <c r="T38" s="493"/>
      <c r="U38" s="493"/>
      <c r="V38" s="493"/>
      <c r="W38" s="493"/>
      <c r="X38" s="493"/>
    </row>
    <row r="39" spans="2:24" ht="15.75">
      <c r="B39" s="345" t="s">
        <v>239</v>
      </c>
      <c r="C39" s="353"/>
      <c r="D39" s="353"/>
      <c r="E39" s="354"/>
      <c r="F39" s="354"/>
      <c r="G39" s="354"/>
      <c r="I39" s="493"/>
      <c r="J39" s="493"/>
      <c r="K39" s="493"/>
      <c r="L39" s="493"/>
      <c r="M39" s="493"/>
      <c r="N39" s="493"/>
      <c r="O39" s="493"/>
      <c r="P39" s="493"/>
      <c r="Q39" s="493"/>
      <c r="R39" s="493"/>
      <c r="S39" s="493"/>
      <c r="T39" s="493"/>
      <c r="U39" s="493"/>
      <c r="V39" s="493"/>
      <c r="W39" s="493"/>
      <c r="X39" s="493"/>
    </row>
    <row r="40" spans="2:24">
      <c r="B40" s="269"/>
      <c r="C40" s="357"/>
      <c r="D40" s="358"/>
      <c r="E40" s="359"/>
      <c r="F40" s="359"/>
      <c r="G40" s="359"/>
      <c r="I40" s="493"/>
      <c r="J40" s="493"/>
      <c r="K40" s="493"/>
      <c r="L40" s="493"/>
      <c r="M40" s="493"/>
      <c r="N40" s="493"/>
      <c r="O40" s="493"/>
      <c r="P40" s="493"/>
      <c r="Q40" s="493"/>
      <c r="R40" s="493"/>
      <c r="S40" s="493"/>
      <c r="T40" s="493"/>
      <c r="U40" s="493"/>
      <c r="V40" s="493"/>
      <c r="W40" s="493"/>
      <c r="X40" s="493"/>
    </row>
    <row r="41" spans="2:24">
      <c r="B41" s="286" t="s">
        <v>73</v>
      </c>
      <c r="C41" s="618" t="s">
        <v>203</v>
      </c>
      <c r="D41" s="1131" t="s">
        <v>218</v>
      </c>
      <c r="E41" s="1132"/>
      <c r="F41" s="1132"/>
      <c r="G41" s="1133"/>
      <c r="I41" s="493"/>
      <c r="J41" s="493"/>
      <c r="K41" s="493"/>
      <c r="L41" s="493"/>
      <c r="M41" s="493"/>
      <c r="N41" s="493"/>
      <c r="O41" s="493"/>
      <c r="P41" s="493"/>
      <c r="Q41" s="493"/>
      <c r="R41" s="493"/>
      <c r="S41" s="493"/>
      <c r="T41" s="493"/>
      <c r="U41" s="493"/>
      <c r="V41" s="493"/>
      <c r="W41" s="493"/>
      <c r="X41" s="493"/>
    </row>
    <row r="42" spans="2:24">
      <c r="B42" s="272"/>
      <c r="C42" s="1052"/>
      <c r="D42" s="346" t="s">
        <v>192</v>
      </c>
      <c r="E42" s="1043" t="s">
        <v>219</v>
      </c>
      <c r="F42" s="1043" t="s">
        <v>220</v>
      </c>
      <c r="G42" s="1043" t="s">
        <v>87</v>
      </c>
      <c r="I42" s="493"/>
      <c r="J42" s="493"/>
      <c r="K42" s="493"/>
      <c r="L42" s="493"/>
      <c r="M42" s="493"/>
      <c r="N42" s="493"/>
      <c r="O42" s="493"/>
      <c r="P42" s="493"/>
      <c r="Q42" s="493"/>
      <c r="R42" s="493"/>
      <c r="S42" s="493"/>
      <c r="T42" s="493"/>
      <c r="U42" s="493"/>
      <c r="V42" s="493"/>
      <c r="W42" s="493"/>
      <c r="X42" s="493"/>
    </row>
    <row r="43" spans="2:24">
      <c r="B43" s="361" t="s">
        <v>240</v>
      </c>
      <c r="C43" s="299">
        <v>2152.9933399999995</v>
      </c>
      <c r="D43" s="348">
        <v>0</v>
      </c>
      <c r="E43" s="348">
        <v>0</v>
      </c>
      <c r="F43" s="348">
        <v>0</v>
      </c>
      <c r="G43" s="348">
        <v>2152.9933399999995</v>
      </c>
      <c r="I43" s="493"/>
      <c r="J43" s="493"/>
      <c r="K43" s="493"/>
      <c r="L43" s="493"/>
      <c r="M43" s="493"/>
      <c r="N43" s="493"/>
      <c r="O43" s="493"/>
      <c r="P43" s="493"/>
      <c r="Q43" s="493"/>
      <c r="R43" s="493"/>
      <c r="S43" s="493"/>
      <c r="T43" s="493"/>
      <c r="U43" s="493"/>
      <c r="V43" s="493"/>
      <c r="W43" s="493"/>
      <c r="X43" s="493"/>
    </row>
    <row r="44" spans="2:24">
      <c r="B44" s="361" t="s">
        <v>241</v>
      </c>
      <c r="C44" s="299">
        <v>3495.3048299999978</v>
      </c>
      <c r="D44" s="348">
        <v>0</v>
      </c>
      <c r="E44" s="348">
        <v>0</v>
      </c>
      <c r="F44" s="348">
        <v>0</v>
      </c>
      <c r="G44" s="348">
        <v>3495.3048299999978</v>
      </c>
      <c r="I44" s="493"/>
      <c r="J44" s="493"/>
      <c r="K44" s="493"/>
      <c r="L44" s="493"/>
      <c r="M44" s="493"/>
      <c r="N44" s="493"/>
      <c r="O44" s="493"/>
      <c r="P44" s="493"/>
      <c r="Q44" s="493"/>
      <c r="R44" s="493"/>
      <c r="S44" s="493"/>
      <c r="T44" s="493"/>
      <c r="U44" s="493"/>
      <c r="V44" s="493"/>
      <c r="W44" s="493"/>
      <c r="X44" s="493"/>
    </row>
    <row r="45" spans="2:24">
      <c r="B45" s="361"/>
      <c r="C45" s="364"/>
      <c r="D45" s="364"/>
      <c r="E45" s="364"/>
      <c r="F45" s="364"/>
      <c r="G45" s="364"/>
      <c r="I45" s="493"/>
      <c r="J45" s="493"/>
      <c r="K45" s="493"/>
      <c r="L45" s="493"/>
      <c r="M45" s="493"/>
      <c r="N45" s="493"/>
      <c r="O45" s="493"/>
      <c r="P45" s="493"/>
      <c r="Q45" s="493"/>
      <c r="R45" s="493"/>
      <c r="S45" s="493"/>
      <c r="T45" s="493"/>
      <c r="U45" s="493"/>
      <c r="V45" s="493"/>
      <c r="W45" s="493"/>
      <c r="X45" s="493"/>
    </row>
    <row r="46" spans="2:24">
      <c r="B46" s="363" t="s">
        <v>242</v>
      </c>
      <c r="C46" s="299">
        <v>5648.2981699999973</v>
      </c>
      <c r="D46" s="299">
        <v>0</v>
      </c>
      <c r="E46" s="299">
        <v>0</v>
      </c>
      <c r="F46" s="299">
        <v>0</v>
      </c>
      <c r="G46" s="299">
        <v>5648.2981699999973</v>
      </c>
      <c r="I46" s="493"/>
      <c r="J46" s="493"/>
      <c r="K46" s="493"/>
      <c r="L46" s="493"/>
      <c r="M46" s="493"/>
      <c r="N46" s="493"/>
      <c r="O46" s="493"/>
      <c r="P46" s="493"/>
      <c r="Q46" s="493"/>
      <c r="R46" s="493"/>
      <c r="S46" s="493"/>
      <c r="T46" s="493"/>
      <c r="U46" s="493"/>
      <c r="V46" s="493"/>
      <c r="W46" s="493"/>
      <c r="X46" s="493"/>
    </row>
    <row r="47" spans="2:24">
      <c r="C47" s="354"/>
      <c r="D47" s="354"/>
      <c r="E47" s="354"/>
      <c r="F47" s="354"/>
      <c r="G47" s="354"/>
      <c r="I47" s="493"/>
      <c r="J47" s="493"/>
      <c r="K47" s="493"/>
      <c r="L47" s="493"/>
      <c r="M47" s="493"/>
      <c r="N47" s="493"/>
      <c r="O47" s="493"/>
      <c r="P47" s="493"/>
      <c r="Q47" s="493"/>
      <c r="R47" s="493"/>
      <c r="S47" s="493"/>
      <c r="T47" s="493"/>
      <c r="U47" s="493"/>
      <c r="V47" s="493"/>
      <c r="W47" s="493"/>
      <c r="X47" s="493"/>
    </row>
    <row r="48" spans="2:24" ht="15.75">
      <c r="B48" s="266" t="s">
        <v>243</v>
      </c>
      <c r="C48" s="354"/>
      <c r="D48" s="354"/>
      <c r="E48" s="354"/>
      <c r="F48" s="354"/>
      <c r="G48" s="354"/>
      <c r="I48" s="493"/>
      <c r="J48" s="493"/>
      <c r="K48" s="493"/>
      <c r="L48" s="493"/>
      <c r="M48" s="493"/>
      <c r="N48" s="493"/>
      <c r="O48" s="493"/>
      <c r="P48" s="493"/>
      <c r="Q48" s="493"/>
      <c r="R48" s="493"/>
      <c r="S48" s="493"/>
      <c r="T48" s="493"/>
      <c r="U48" s="493"/>
      <c r="V48" s="493"/>
      <c r="W48" s="493"/>
      <c r="X48" s="493"/>
    </row>
    <row r="49" spans="2:24" ht="15.75">
      <c r="B49" s="266"/>
      <c r="C49" s="354"/>
      <c r="D49" s="354"/>
      <c r="E49" s="354"/>
      <c r="F49" s="354"/>
      <c r="G49" s="354"/>
      <c r="I49" s="493"/>
      <c r="J49" s="493"/>
      <c r="K49" s="493"/>
      <c r="L49" s="493"/>
      <c r="M49" s="493"/>
      <c r="N49" s="493"/>
      <c r="O49" s="493"/>
      <c r="P49" s="493"/>
      <c r="Q49" s="493"/>
      <c r="R49" s="493"/>
      <c r="S49" s="493"/>
      <c r="T49" s="493"/>
      <c r="U49" s="493"/>
      <c r="V49" s="493"/>
      <c r="W49" s="493"/>
      <c r="X49" s="493"/>
    </row>
    <row r="50" spans="2:24">
      <c r="B50" s="286" t="s">
        <v>73</v>
      </c>
      <c r="C50" s="618" t="s">
        <v>203</v>
      </c>
      <c r="D50" s="1131" t="s">
        <v>218</v>
      </c>
      <c r="E50" s="1132"/>
      <c r="F50" s="1132"/>
      <c r="G50" s="1133"/>
      <c r="I50" s="493"/>
      <c r="J50" s="493"/>
      <c r="K50" s="493"/>
      <c r="L50" s="493"/>
      <c r="M50" s="493"/>
      <c r="N50" s="493"/>
      <c r="O50" s="493"/>
      <c r="P50" s="493"/>
      <c r="Q50" s="493"/>
      <c r="R50" s="493"/>
      <c r="S50" s="493"/>
      <c r="T50" s="493"/>
      <c r="U50" s="493"/>
      <c r="V50" s="493"/>
      <c r="W50" s="493"/>
      <c r="X50" s="493"/>
    </row>
    <row r="51" spans="2:24">
      <c r="B51" s="272"/>
      <c r="C51" s="1052"/>
      <c r="D51" s="346" t="s">
        <v>192</v>
      </c>
      <c r="E51" s="1043" t="s">
        <v>219</v>
      </c>
      <c r="F51" s="1043" t="s">
        <v>220</v>
      </c>
      <c r="G51" s="1043" t="s">
        <v>87</v>
      </c>
      <c r="I51" s="493"/>
      <c r="J51" s="493"/>
      <c r="K51" s="493"/>
      <c r="L51" s="493"/>
      <c r="M51" s="493"/>
      <c r="N51" s="493"/>
      <c r="O51" s="493"/>
      <c r="P51" s="493"/>
      <c r="Q51" s="493"/>
      <c r="R51" s="493"/>
      <c r="S51" s="493"/>
      <c r="T51" s="493"/>
      <c r="U51" s="493"/>
      <c r="V51" s="493"/>
      <c r="W51" s="493"/>
      <c r="X51" s="493"/>
    </row>
    <row r="52" spans="2:24">
      <c r="B52" s="361" t="s">
        <v>244</v>
      </c>
      <c r="C52" s="299">
        <v>0</v>
      </c>
      <c r="D52" s="348">
        <v>0</v>
      </c>
      <c r="E52" s="348">
        <v>0</v>
      </c>
      <c r="F52" s="348">
        <v>0</v>
      </c>
      <c r="G52" s="348">
        <v>0</v>
      </c>
      <c r="I52" s="493"/>
      <c r="J52" s="493"/>
      <c r="K52" s="493"/>
      <c r="L52" s="493"/>
      <c r="M52" s="493"/>
      <c r="N52" s="493"/>
      <c r="O52" s="493"/>
      <c r="P52" s="493"/>
      <c r="Q52" s="493"/>
      <c r="R52" s="493"/>
      <c r="S52" s="493"/>
      <c r="T52" s="493"/>
      <c r="U52" s="493"/>
      <c r="V52" s="493"/>
      <c r="W52" s="493"/>
      <c r="X52" s="493"/>
    </row>
    <row r="53" spans="2:24">
      <c r="B53" s="361" t="s">
        <v>245</v>
      </c>
      <c r="C53" s="299">
        <v>0</v>
      </c>
      <c r="D53" s="362">
        <v>0</v>
      </c>
      <c r="E53" s="362">
        <v>0</v>
      </c>
      <c r="F53" s="362">
        <v>0</v>
      </c>
      <c r="G53" s="362">
        <v>0</v>
      </c>
      <c r="I53" s="493"/>
      <c r="J53" s="493"/>
      <c r="K53" s="493"/>
      <c r="L53" s="493"/>
      <c r="M53" s="493"/>
      <c r="N53" s="493"/>
      <c r="O53" s="493"/>
      <c r="P53" s="493"/>
      <c r="Q53" s="493"/>
      <c r="R53" s="493"/>
      <c r="S53" s="493"/>
      <c r="T53" s="493"/>
      <c r="U53" s="493"/>
      <c r="V53" s="493"/>
      <c r="W53" s="493"/>
      <c r="X53" s="493"/>
    </row>
    <row r="54" spans="2:24">
      <c r="B54" s="346"/>
      <c r="C54" s="364"/>
      <c r="D54" s="364"/>
      <c r="E54" s="364"/>
      <c r="F54" s="364"/>
      <c r="G54" s="364"/>
      <c r="I54" s="493"/>
      <c r="J54" s="493"/>
      <c r="K54" s="493"/>
      <c r="L54" s="493"/>
      <c r="M54" s="493"/>
      <c r="N54" s="493"/>
      <c r="O54" s="493"/>
      <c r="P54" s="493"/>
      <c r="Q54" s="493"/>
      <c r="R54" s="493"/>
      <c r="S54" s="493"/>
      <c r="T54" s="493"/>
      <c r="U54" s="493"/>
      <c r="V54" s="493"/>
      <c r="W54" s="493"/>
      <c r="X54" s="493"/>
    </row>
    <row r="55" spans="2:24">
      <c r="B55" s="363" t="s">
        <v>246</v>
      </c>
      <c r="C55" s="299">
        <v>0</v>
      </c>
      <c r="D55" s="299">
        <v>0</v>
      </c>
      <c r="E55" s="299">
        <v>0</v>
      </c>
      <c r="F55" s="299">
        <v>0</v>
      </c>
      <c r="G55" s="299">
        <v>0</v>
      </c>
      <c r="I55" s="493"/>
      <c r="J55" s="493"/>
      <c r="K55" s="493"/>
      <c r="L55" s="493"/>
      <c r="M55" s="493"/>
      <c r="N55" s="493"/>
      <c r="O55" s="493"/>
      <c r="P55" s="493"/>
      <c r="Q55" s="493"/>
      <c r="R55" s="493"/>
      <c r="S55" s="493"/>
      <c r="T55" s="493"/>
      <c r="U55" s="493"/>
      <c r="V55" s="493"/>
      <c r="W55" s="493"/>
      <c r="X55" s="493"/>
    </row>
    <row r="56" spans="2:24">
      <c r="C56" s="354"/>
      <c r="D56" s="354"/>
      <c r="E56" s="354"/>
      <c r="F56" s="354"/>
      <c r="G56" s="354"/>
      <c r="I56" s="493"/>
      <c r="J56" s="493"/>
      <c r="K56" s="493"/>
      <c r="L56" s="493"/>
      <c r="M56" s="493"/>
      <c r="N56" s="493"/>
      <c r="O56" s="493"/>
      <c r="P56" s="493"/>
      <c r="Q56" s="493"/>
      <c r="R56" s="493"/>
      <c r="S56" s="493"/>
      <c r="T56" s="493"/>
      <c r="U56" s="493"/>
      <c r="V56" s="493"/>
      <c r="W56" s="493"/>
      <c r="X56" s="493"/>
    </row>
    <row r="57" spans="2:24" ht="15.75">
      <c r="B57" s="266" t="s">
        <v>247</v>
      </c>
      <c r="C57" s="354"/>
      <c r="D57" s="354"/>
      <c r="E57" s="354"/>
      <c r="F57" s="354"/>
      <c r="G57" s="354"/>
      <c r="I57" s="493"/>
      <c r="J57" s="493"/>
      <c r="K57" s="493"/>
      <c r="L57" s="493"/>
      <c r="M57" s="493"/>
      <c r="N57" s="493"/>
      <c r="O57" s="493"/>
      <c r="P57" s="493"/>
      <c r="Q57" s="493"/>
      <c r="R57" s="493"/>
      <c r="S57" s="493"/>
      <c r="T57" s="493"/>
      <c r="U57" s="493"/>
      <c r="V57" s="493"/>
      <c r="W57" s="493"/>
      <c r="X57" s="493"/>
    </row>
    <row r="58" spans="2:24" ht="15.75">
      <c r="B58" s="266"/>
      <c r="C58" s="354"/>
      <c r="D58" s="354"/>
      <c r="E58" s="354"/>
      <c r="F58" s="354"/>
      <c r="G58" s="354"/>
      <c r="I58" s="493"/>
      <c r="J58" s="493"/>
      <c r="K58" s="493"/>
      <c r="L58" s="493"/>
      <c r="M58" s="493"/>
      <c r="N58" s="493"/>
      <c r="O58" s="493"/>
      <c r="P58" s="493"/>
      <c r="Q58" s="493"/>
      <c r="R58" s="493"/>
      <c r="S58" s="493"/>
      <c r="T58" s="493"/>
      <c r="U58" s="493"/>
      <c r="V58" s="493"/>
      <c r="W58" s="493"/>
      <c r="X58" s="493"/>
    </row>
    <row r="59" spans="2:24" ht="12.75" customHeight="1">
      <c r="B59" s="286" t="s">
        <v>73</v>
      </c>
      <c r="C59" s="618" t="s">
        <v>203</v>
      </c>
      <c r="D59" s="1131" t="s">
        <v>218</v>
      </c>
      <c r="E59" s="1132"/>
      <c r="F59" s="1132"/>
      <c r="G59" s="1133"/>
      <c r="I59" s="493"/>
      <c r="J59" s="493"/>
      <c r="K59" s="493"/>
      <c r="L59" s="493"/>
      <c r="M59" s="493"/>
      <c r="N59" s="493"/>
      <c r="O59" s="493"/>
      <c r="P59" s="493"/>
      <c r="Q59" s="493"/>
      <c r="R59" s="493"/>
      <c r="S59" s="493"/>
      <c r="T59" s="493"/>
      <c r="U59" s="493"/>
      <c r="V59" s="493"/>
      <c r="W59" s="493"/>
      <c r="X59" s="493"/>
    </row>
    <row r="60" spans="2:24">
      <c r="B60" s="365"/>
      <c r="C60" s="1052"/>
      <c r="D60" s="346" t="s">
        <v>192</v>
      </c>
      <c r="E60" s="1043" t="s">
        <v>219</v>
      </c>
      <c r="F60" s="1043" t="s">
        <v>220</v>
      </c>
      <c r="G60" s="1043" t="s">
        <v>87</v>
      </c>
      <c r="I60" s="493"/>
      <c r="J60" s="493"/>
      <c r="K60" s="493"/>
      <c r="L60" s="493"/>
      <c r="M60" s="493"/>
      <c r="N60" s="493"/>
      <c r="O60" s="493"/>
      <c r="P60" s="493"/>
      <c r="Q60" s="493"/>
      <c r="R60" s="493"/>
      <c r="S60" s="493"/>
      <c r="T60" s="493"/>
      <c r="U60" s="493"/>
      <c r="V60" s="493"/>
      <c r="W60" s="493"/>
      <c r="X60" s="493"/>
    </row>
    <row r="61" spans="2:24">
      <c r="B61" s="361" t="s">
        <v>200</v>
      </c>
      <c r="C61" s="299">
        <v>0</v>
      </c>
      <c r="D61" s="362">
        <v>0</v>
      </c>
      <c r="E61" s="362">
        <v>0</v>
      </c>
      <c r="F61" s="362">
        <v>0</v>
      </c>
      <c r="G61" s="362">
        <v>0</v>
      </c>
      <c r="I61" s="493"/>
      <c r="J61" s="493"/>
      <c r="K61" s="493"/>
      <c r="L61" s="493"/>
      <c r="M61" s="493"/>
      <c r="N61" s="493"/>
      <c r="O61" s="493"/>
      <c r="P61" s="493"/>
      <c r="Q61" s="493"/>
      <c r="R61" s="493"/>
      <c r="S61" s="493"/>
      <c r="T61" s="493"/>
      <c r="U61" s="493"/>
      <c r="V61" s="493"/>
      <c r="W61" s="493"/>
      <c r="X61" s="493"/>
    </row>
    <row r="62" spans="2:24">
      <c r="B62" s="346"/>
      <c r="C62" s="364"/>
      <c r="D62" s="364"/>
      <c r="E62" s="364"/>
      <c r="F62" s="364"/>
      <c r="G62" s="364"/>
      <c r="I62" s="493"/>
      <c r="J62" s="493"/>
      <c r="K62" s="493"/>
      <c r="L62" s="493"/>
      <c r="M62" s="493"/>
      <c r="N62" s="493"/>
      <c r="O62" s="493"/>
      <c r="P62" s="493"/>
      <c r="Q62" s="493"/>
      <c r="R62" s="493"/>
      <c r="S62" s="493"/>
      <c r="T62" s="493"/>
      <c r="U62" s="493"/>
      <c r="V62" s="493"/>
      <c r="W62" s="493"/>
      <c r="X62" s="493"/>
    </row>
    <row r="63" spans="2:24">
      <c r="B63" s="363" t="s">
        <v>248</v>
      </c>
      <c r="C63" s="299">
        <v>0</v>
      </c>
      <c r="D63" s="299">
        <v>0</v>
      </c>
      <c r="E63" s="299">
        <v>0</v>
      </c>
      <c r="F63" s="299">
        <v>0</v>
      </c>
      <c r="G63" s="299">
        <v>0</v>
      </c>
      <c r="I63" s="493"/>
      <c r="J63" s="493"/>
      <c r="K63" s="493"/>
      <c r="L63" s="493"/>
      <c r="M63" s="493"/>
      <c r="N63" s="493"/>
      <c r="O63" s="493"/>
      <c r="P63" s="493"/>
      <c r="Q63" s="493"/>
      <c r="R63" s="493"/>
      <c r="S63" s="493"/>
      <c r="T63" s="493"/>
      <c r="U63" s="493"/>
      <c r="V63" s="493"/>
      <c r="W63" s="493"/>
      <c r="X63" s="493"/>
    </row>
    <row r="64" spans="2:24">
      <c r="C64" s="354"/>
      <c r="D64" s="354"/>
      <c r="E64" s="354"/>
      <c r="F64" s="354"/>
      <c r="G64" s="354"/>
      <c r="I64" s="493"/>
      <c r="J64" s="493"/>
      <c r="K64" s="493"/>
      <c r="L64" s="493"/>
      <c r="M64" s="493"/>
      <c r="N64" s="493"/>
      <c r="O64" s="493"/>
      <c r="P64" s="493"/>
      <c r="Q64" s="493"/>
      <c r="R64" s="493"/>
      <c r="S64" s="493"/>
      <c r="T64" s="493"/>
      <c r="U64" s="493"/>
      <c r="V64" s="493"/>
      <c r="W64" s="493"/>
      <c r="X64" s="493"/>
    </row>
    <row r="65" spans="2:24" ht="15.75">
      <c r="B65" s="266" t="s">
        <v>249</v>
      </c>
      <c r="C65" s="354"/>
      <c r="D65" s="354"/>
      <c r="E65" s="354"/>
      <c r="F65" s="354"/>
      <c r="G65" s="354"/>
      <c r="I65" s="493"/>
      <c r="J65" s="493"/>
      <c r="K65" s="493"/>
      <c r="L65" s="493"/>
      <c r="M65" s="493"/>
      <c r="N65" s="493"/>
      <c r="O65" s="493"/>
      <c r="P65" s="493"/>
      <c r="Q65" s="493"/>
      <c r="R65" s="493"/>
      <c r="S65" s="493"/>
      <c r="T65" s="493"/>
      <c r="U65" s="493"/>
      <c r="V65" s="493"/>
      <c r="W65" s="493"/>
      <c r="X65" s="493"/>
    </row>
    <row r="66" spans="2:24">
      <c r="B66" s="366"/>
      <c r="C66" s="354"/>
      <c r="D66" s="354"/>
      <c r="E66" s="354"/>
      <c r="F66" s="354"/>
      <c r="G66" s="354"/>
      <c r="I66" s="493"/>
      <c r="J66" s="493"/>
      <c r="K66" s="493"/>
      <c r="L66" s="493"/>
      <c r="M66" s="493"/>
      <c r="N66" s="493"/>
      <c r="O66" s="493"/>
      <c r="P66" s="493"/>
      <c r="Q66" s="493"/>
      <c r="R66" s="493"/>
      <c r="S66" s="493"/>
      <c r="T66" s="493"/>
      <c r="U66" s="493"/>
      <c r="V66" s="493"/>
      <c r="W66" s="493"/>
      <c r="X66" s="493"/>
    </row>
    <row r="67" spans="2:24">
      <c r="B67" s="286" t="s">
        <v>73</v>
      </c>
      <c r="C67" s="618" t="s">
        <v>203</v>
      </c>
      <c r="D67" s="1131" t="s">
        <v>218</v>
      </c>
      <c r="E67" s="1132"/>
      <c r="F67" s="1132"/>
      <c r="G67" s="1133"/>
      <c r="I67" s="493"/>
      <c r="J67" s="493"/>
      <c r="K67" s="493"/>
      <c r="L67" s="493"/>
      <c r="M67" s="493"/>
      <c r="N67" s="493"/>
      <c r="O67" s="493"/>
      <c r="P67" s="493"/>
      <c r="Q67" s="493"/>
      <c r="R67" s="493"/>
      <c r="S67" s="493"/>
      <c r="T67" s="493"/>
      <c r="U67" s="493"/>
      <c r="V67" s="493"/>
      <c r="W67" s="493"/>
      <c r="X67" s="493"/>
    </row>
    <row r="68" spans="2:24">
      <c r="B68" s="272"/>
      <c r="C68" s="1052"/>
      <c r="D68" s="346" t="s">
        <v>192</v>
      </c>
      <c r="E68" s="1043" t="s">
        <v>219</v>
      </c>
      <c r="F68" s="1043" t="s">
        <v>220</v>
      </c>
      <c r="G68" s="1043" t="s">
        <v>87</v>
      </c>
      <c r="I68" s="493"/>
      <c r="J68" s="493"/>
      <c r="K68" s="493"/>
      <c r="L68" s="493"/>
      <c r="M68" s="493"/>
      <c r="N68" s="493"/>
      <c r="O68" s="493"/>
      <c r="P68" s="493"/>
      <c r="Q68" s="493"/>
      <c r="R68" s="493"/>
      <c r="S68" s="493"/>
      <c r="T68" s="493"/>
      <c r="U68" s="493"/>
      <c r="V68" s="493"/>
      <c r="W68" s="493"/>
      <c r="X68" s="493"/>
    </row>
    <row r="69" spans="2:24">
      <c r="B69" s="361" t="s">
        <v>250</v>
      </c>
      <c r="C69" s="299">
        <v>0</v>
      </c>
      <c r="D69" s="362">
        <v>0</v>
      </c>
      <c r="E69" s="362">
        <v>0</v>
      </c>
      <c r="F69" s="362">
        <v>0</v>
      </c>
      <c r="G69" s="362">
        <v>0</v>
      </c>
      <c r="I69" s="493"/>
      <c r="J69" s="493"/>
      <c r="K69" s="493"/>
      <c r="L69" s="493"/>
      <c r="M69" s="493"/>
      <c r="N69" s="493"/>
      <c r="O69" s="493"/>
      <c r="P69" s="493"/>
      <c r="Q69" s="493"/>
      <c r="R69" s="493"/>
      <c r="S69" s="493"/>
      <c r="T69" s="493"/>
      <c r="U69" s="493"/>
      <c r="V69" s="493"/>
      <c r="W69" s="493"/>
      <c r="X69" s="493"/>
    </row>
    <row r="70" spans="2:24">
      <c r="B70" s="361"/>
      <c r="C70" s="364"/>
      <c r="D70" s="364"/>
      <c r="E70" s="364"/>
      <c r="F70" s="364"/>
      <c r="G70" s="364"/>
      <c r="I70" s="493"/>
      <c r="J70" s="493"/>
      <c r="K70" s="493"/>
      <c r="L70" s="493"/>
      <c r="M70" s="493"/>
      <c r="N70" s="493"/>
      <c r="O70" s="493"/>
      <c r="P70" s="493"/>
      <c r="Q70" s="493"/>
      <c r="R70" s="493"/>
      <c r="S70" s="493"/>
      <c r="T70" s="493"/>
      <c r="U70" s="493"/>
      <c r="V70" s="493"/>
      <c r="W70" s="493"/>
      <c r="X70" s="493"/>
    </row>
    <row r="71" spans="2:24">
      <c r="B71" s="363" t="s">
        <v>251</v>
      </c>
      <c r="C71" s="299">
        <v>0</v>
      </c>
      <c r="D71" s="299">
        <v>0</v>
      </c>
      <c r="E71" s="299">
        <v>0</v>
      </c>
      <c r="F71" s="299">
        <v>0</v>
      </c>
      <c r="G71" s="299">
        <v>0</v>
      </c>
      <c r="I71" s="493"/>
      <c r="J71" s="493"/>
      <c r="K71" s="493"/>
      <c r="L71" s="493"/>
      <c r="M71" s="493"/>
      <c r="N71" s="493"/>
      <c r="O71" s="493"/>
      <c r="P71" s="493"/>
      <c r="Q71" s="493"/>
      <c r="R71" s="493"/>
      <c r="S71" s="493"/>
      <c r="T71" s="493"/>
      <c r="U71" s="493"/>
      <c r="V71" s="493"/>
      <c r="W71" s="493"/>
      <c r="X71" s="493"/>
    </row>
    <row r="72" spans="2:24">
      <c r="B72" s="303"/>
      <c r="C72" s="353"/>
      <c r="D72" s="353"/>
      <c r="E72" s="354"/>
      <c r="F72" s="354"/>
      <c r="G72" s="354"/>
      <c r="I72" s="493"/>
      <c r="J72" s="493"/>
      <c r="K72" s="493"/>
      <c r="L72" s="493"/>
      <c r="M72" s="493"/>
      <c r="N72" s="493"/>
      <c r="O72" s="493"/>
      <c r="P72" s="493"/>
      <c r="Q72" s="493"/>
      <c r="R72" s="493"/>
      <c r="S72" s="493"/>
      <c r="T72" s="493"/>
      <c r="U72" s="493"/>
      <c r="V72" s="493"/>
      <c r="W72" s="493"/>
      <c r="X72" s="493"/>
    </row>
    <row r="73" spans="2:24" ht="15.75">
      <c r="B73" s="345" t="s">
        <v>252</v>
      </c>
      <c r="C73" s="353"/>
      <c r="D73" s="353"/>
      <c r="E73" s="354"/>
      <c r="F73" s="354"/>
      <c r="G73" s="354"/>
      <c r="I73" s="493"/>
      <c r="J73" s="493"/>
      <c r="K73" s="493"/>
      <c r="L73" s="493"/>
      <c r="M73" s="493"/>
      <c r="N73" s="493"/>
      <c r="O73" s="493"/>
      <c r="P73" s="493"/>
      <c r="Q73" s="493"/>
      <c r="R73" s="493"/>
      <c r="S73" s="493"/>
      <c r="T73" s="493"/>
      <c r="U73" s="493"/>
      <c r="V73" s="493"/>
      <c r="W73" s="493"/>
      <c r="X73" s="493"/>
    </row>
    <row r="74" spans="2:24">
      <c r="B74" s="303"/>
      <c r="C74" s="353"/>
      <c r="D74" s="353"/>
      <c r="E74" s="354"/>
      <c r="F74" s="354"/>
      <c r="G74" s="354"/>
      <c r="I74" s="493"/>
      <c r="J74" s="493"/>
      <c r="K74" s="493"/>
      <c r="L74" s="493"/>
      <c r="M74" s="493"/>
      <c r="N74" s="493"/>
      <c r="O74" s="493"/>
      <c r="P74" s="493"/>
      <c r="Q74" s="493"/>
      <c r="R74" s="493"/>
      <c r="S74" s="493"/>
      <c r="T74" s="493"/>
      <c r="U74" s="493"/>
      <c r="V74" s="493"/>
      <c r="W74" s="493"/>
      <c r="X74" s="493"/>
    </row>
    <row r="75" spans="2:24">
      <c r="B75" s="286" t="s">
        <v>73</v>
      </c>
      <c r="C75" s="618" t="s">
        <v>203</v>
      </c>
      <c r="D75" s="1131" t="s">
        <v>218</v>
      </c>
      <c r="E75" s="1132"/>
      <c r="F75" s="1132"/>
      <c r="G75" s="1133"/>
      <c r="I75" s="493"/>
      <c r="J75" s="493"/>
      <c r="K75" s="493"/>
      <c r="L75" s="493"/>
      <c r="M75" s="493"/>
      <c r="N75" s="493"/>
      <c r="O75" s="493"/>
      <c r="P75" s="493"/>
      <c r="Q75" s="493"/>
      <c r="R75" s="493"/>
      <c r="S75" s="493"/>
      <c r="T75" s="493"/>
      <c r="U75" s="493"/>
      <c r="V75" s="493"/>
      <c r="W75" s="493"/>
      <c r="X75" s="493"/>
    </row>
    <row r="76" spans="2:24">
      <c r="B76" s="272"/>
      <c r="C76" s="1052"/>
      <c r="D76" s="346" t="s">
        <v>192</v>
      </c>
      <c r="E76" s="1043" t="s">
        <v>219</v>
      </c>
      <c r="F76" s="1043" t="s">
        <v>220</v>
      </c>
      <c r="G76" s="1043" t="s">
        <v>87</v>
      </c>
      <c r="I76" s="493"/>
      <c r="J76" s="493"/>
      <c r="K76" s="493"/>
      <c r="L76" s="493"/>
      <c r="M76" s="493"/>
      <c r="N76" s="493"/>
      <c r="O76" s="493"/>
      <c r="P76" s="493"/>
      <c r="Q76" s="493"/>
      <c r="R76" s="493"/>
      <c r="S76" s="493"/>
      <c r="T76" s="493"/>
      <c r="U76" s="493"/>
      <c r="V76" s="493"/>
      <c r="W76" s="493"/>
      <c r="X76" s="493"/>
    </row>
    <row r="77" spans="2:24" ht="15.75" customHeight="1">
      <c r="B77" s="363" t="s">
        <v>777</v>
      </c>
      <c r="C77" s="299">
        <v>269434.45543999993</v>
      </c>
      <c r="D77" s="935">
        <v>35898.123230000034</v>
      </c>
      <c r="E77" s="935">
        <v>75187.302049999926</v>
      </c>
      <c r="F77" s="935">
        <v>62326.255049999985</v>
      </c>
      <c r="G77" s="935">
        <v>96022.775110000002</v>
      </c>
      <c r="I77" s="493"/>
      <c r="J77" s="493"/>
      <c r="K77" s="493"/>
      <c r="L77" s="493"/>
      <c r="M77" s="493"/>
      <c r="N77" s="493"/>
      <c r="O77" s="493"/>
      <c r="P77" s="493"/>
      <c r="Q77" s="493"/>
      <c r="R77" s="493"/>
      <c r="S77" s="493"/>
      <c r="T77" s="493"/>
      <c r="U77" s="493"/>
      <c r="V77" s="493"/>
      <c r="W77" s="493"/>
      <c r="X77" s="493"/>
    </row>
    <row r="78" spans="2:24">
      <c r="B78" s="303"/>
      <c r="C78" s="353"/>
      <c r="D78" s="353"/>
      <c r="E78" s="354"/>
      <c r="F78" s="354"/>
      <c r="G78" s="354"/>
      <c r="I78" s="493"/>
      <c r="J78" s="493"/>
      <c r="K78" s="493"/>
      <c r="L78" s="493"/>
      <c r="M78" s="493"/>
      <c r="N78" s="493"/>
      <c r="O78" s="493"/>
      <c r="P78" s="493"/>
      <c r="Q78" s="493"/>
      <c r="R78" s="493"/>
      <c r="S78" s="493"/>
      <c r="T78" s="493"/>
      <c r="U78" s="493"/>
      <c r="V78" s="493"/>
      <c r="W78" s="493"/>
      <c r="X78" s="493"/>
    </row>
    <row r="79" spans="2:24" ht="15.75">
      <c r="B79" s="345" t="s">
        <v>253</v>
      </c>
      <c r="C79" s="353"/>
      <c r="D79" s="353"/>
      <c r="E79" s="354"/>
      <c r="F79" s="354"/>
      <c r="G79" s="354"/>
      <c r="I79" s="493"/>
      <c r="J79" s="493"/>
      <c r="K79" s="493"/>
      <c r="L79" s="493"/>
      <c r="M79" s="493"/>
      <c r="N79" s="493"/>
      <c r="O79" s="493"/>
      <c r="P79" s="493"/>
      <c r="Q79" s="493"/>
      <c r="R79" s="493"/>
      <c r="S79" s="493"/>
      <c r="T79" s="493"/>
      <c r="U79" s="493"/>
      <c r="V79" s="493"/>
      <c r="W79" s="493"/>
      <c r="X79" s="493"/>
    </row>
    <row r="80" spans="2:24">
      <c r="B80" s="303"/>
      <c r="C80" s="353"/>
      <c r="D80" s="353"/>
      <c r="E80" s="354"/>
      <c r="F80" s="354"/>
      <c r="G80" s="354"/>
      <c r="I80" s="493"/>
      <c r="J80" s="493"/>
      <c r="K80" s="493"/>
      <c r="L80" s="493"/>
      <c r="M80" s="493"/>
      <c r="N80" s="493"/>
      <c r="O80" s="493"/>
      <c r="P80" s="493"/>
      <c r="Q80" s="493"/>
      <c r="R80" s="493"/>
      <c r="S80" s="493"/>
      <c r="T80" s="493"/>
      <c r="U80" s="493"/>
      <c r="V80" s="493"/>
      <c r="W80" s="493"/>
      <c r="X80" s="493"/>
    </row>
    <row r="81" spans="2:24">
      <c r="B81" s="286" t="s">
        <v>73</v>
      </c>
      <c r="C81" s="1039"/>
      <c r="D81" s="354"/>
      <c r="E81" s="354"/>
      <c r="F81" s="354"/>
      <c r="G81" s="354"/>
      <c r="I81" s="493"/>
      <c r="J81" s="493"/>
      <c r="K81" s="493"/>
      <c r="L81" s="493"/>
      <c r="M81" s="493"/>
      <c r="N81" s="493"/>
      <c r="O81" s="493"/>
      <c r="P81" s="493"/>
      <c r="Q81" s="493"/>
      <c r="R81" s="493"/>
      <c r="S81" s="493"/>
      <c r="T81" s="493"/>
      <c r="U81" s="493"/>
      <c r="V81" s="493"/>
      <c r="W81" s="493"/>
      <c r="X81" s="493"/>
    </row>
    <row r="82" spans="2:24">
      <c r="B82" s="361" t="s">
        <v>254</v>
      </c>
      <c r="C82" s="348">
        <v>-14861.594749999997</v>
      </c>
      <c r="D82" s="354"/>
      <c r="E82" s="354"/>
      <c r="F82" s="354"/>
      <c r="G82" s="354"/>
      <c r="I82" s="493"/>
      <c r="J82" s="493"/>
      <c r="K82" s="493"/>
      <c r="L82" s="493"/>
      <c r="M82" s="493"/>
      <c r="N82" s="493"/>
      <c r="O82" s="493"/>
      <c r="P82" s="493"/>
      <c r="Q82" s="493"/>
      <c r="R82" s="493"/>
      <c r="S82" s="493"/>
      <c r="T82" s="493"/>
      <c r="U82" s="493"/>
      <c r="V82" s="493"/>
      <c r="W82" s="493"/>
      <c r="X82" s="493"/>
    </row>
    <row r="83" spans="2:24">
      <c r="B83" s="361" t="s">
        <v>63</v>
      </c>
      <c r="C83" s="348">
        <v>0</v>
      </c>
      <c r="D83" s="354"/>
      <c r="E83" s="354"/>
      <c r="F83" s="354"/>
      <c r="G83" s="354"/>
      <c r="I83" s="493"/>
      <c r="J83" s="493"/>
      <c r="K83" s="493"/>
      <c r="L83" s="493"/>
      <c r="M83" s="493"/>
      <c r="N83" s="493"/>
      <c r="O83" s="493"/>
      <c r="P83" s="493"/>
      <c r="Q83" s="493"/>
      <c r="R83" s="493"/>
      <c r="S83" s="493"/>
      <c r="T83" s="493"/>
      <c r="U83" s="493"/>
      <c r="V83" s="493"/>
      <c r="W83" s="493"/>
      <c r="X83" s="493"/>
    </row>
    <row r="84" spans="2:24">
      <c r="B84" s="361" t="s">
        <v>198</v>
      </c>
      <c r="C84" s="348">
        <v>-3798.0344099999998</v>
      </c>
      <c r="D84" s="354"/>
      <c r="E84" s="354"/>
      <c r="F84" s="354"/>
      <c r="G84" s="354"/>
      <c r="I84" s="493"/>
      <c r="J84" s="493"/>
      <c r="K84" s="493"/>
      <c r="L84" s="493"/>
      <c r="M84" s="493"/>
      <c r="N84" s="493"/>
      <c r="O84" s="493"/>
      <c r="P84" s="493"/>
      <c r="Q84" s="493"/>
      <c r="R84" s="493"/>
      <c r="S84" s="493"/>
      <c r="T84" s="493"/>
      <c r="U84" s="493"/>
      <c r="V84" s="493"/>
      <c r="W84" s="493"/>
      <c r="X84" s="493"/>
    </row>
    <row r="85" spans="2:24">
      <c r="B85" s="361" t="s">
        <v>255</v>
      </c>
      <c r="C85" s="348">
        <v>0</v>
      </c>
      <c r="D85" s="354"/>
      <c r="E85" s="354"/>
      <c r="F85" s="354"/>
      <c r="G85" s="354"/>
      <c r="I85" s="493"/>
      <c r="J85" s="493"/>
      <c r="K85" s="493"/>
      <c r="L85" s="493"/>
      <c r="M85" s="493"/>
      <c r="N85" s="493"/>
      <c r="O85" s="493"/>
      <c r="P85" s="493"/>
      <c r="Q85" s="493"/>
      <c r="R85" s="493"/>
      <c r="S85" s="493"/>
      <c r="T85" s="493"/>
      <c r="U85" s="493"/>
      <c r="V85" s="493"/>
      <c r="W85" s="493"/>
      <c r="X85" s="493"/>
    </row>
    <row r="86" spans="2:24">
      <c r="B86" s="361" t="s">
        <v>256</v>
      </c>
      <c r="C86" s="348">
        <v>0</v>
      </c>
      <c r="D86" s="354"/>
      <c r="E86" s="354"/>
      <c r="F86" s="354"/>
      <c r="G86" s="354"/>
      <c r="I86" s="493"/>
      <c r="J86" s="493"/>
      <c r="K86" s="493"/>
      <c r="L86" s="493"/>
      <c r="M86" s="493"/>
      <c r="N86" s="493"/>
      <c r="O86" s="493"/>
      <c r="P86" s="493"/>
      <c r="Q86" s="493"/>
      <c r="R86" s="493"/>
      <c r="S86" s="493"/>
      <c r="T86" s="493"/>
      <c r="U86" s="493"/>
      <c r="V86" s="493"/>
      <c r="W86" s="493"/>
      <c r="X86" s="493"/>
    </row>
    <row r="87" spans="2:24">
      <c r="B87" s="361" t="s">
        <v>257</v>
      </c>
      <c r="C87" s="348">
        <v>0</v>
      </c>
      <c r="D87" s="354"/>
      <c r="E87" s="354"/>
      <c r="F87" s="354"/>
      <c r="G87" s="354"/>
      <c r="I87" s="493"/>
      <c r="J87" s="493"/>
      <c r="K87" s="493"/>
      <c r="L87" s="493"/>
      <c r="M87" s="493"/>
      <c r="N87" s="493"/>
      <c r="O87" s="493"/>
      <c r="P87" s="493"/>
      <c r="Q87" s="493"/>
      <c r="R87" s="493"/>
      <c r="S87" s="493"/>
      <c r="T87" s="493"/>
      <c r="U87" s="493"/>
      <c r="V87" s="493"/>
      <c r="W87" s="493"/>
      <c r="X87" s="493"/>
    </row>
    <row r="88" spans="2:24">
      <c r="B88" s="363" t="s">
        <v>258</v>
      </c>
      <c r="C88" s="299">
        <v>-18659.629159999997</v>
      </c>
      <c r="D88" s="354"/>
      <c r="E88" s="354"/>
      <c r="F88" s="354"/>
      <c r="G88" s="354"/>
      <c r="I88" s="493"/>
      <c r="J88" s="493"/>
      <c r="K88" s="493"/>
      <c r="L88" s="493"/>
      <c r="M88" s="493"/>
      <c r="N88" s="493"/>
      <c r="O88" s="493"/>
      <c r="P88" s="493"/>
      <c r="Q88" s="493"/>
      <c r="R88" s="493"/>
      <c r="S88" s="493"/>
      <c r="T88" s="493"/>
      <c r="U88" s="493"/>
      <c r="V88" s="493"/>
      <c r="W88" s="493"/>
      <c r="X88" s="493"/>
    </row>
    <row r="89" spans="2:24" ht="12.75" customHeight="1">
      <c r="B89" s="315"/>
      <c r="C89" s="367"/>
      <c r="D89" s="356"/>
      <c r="E89" s="354"/>
      <c r="F89" s="354"/>
      <c r="G89" s="354"/>
      <c r="I89" s="493"/>
      <c r="J89" s="493"/>
      <c r="K89" s="493"/>
      <c r="L89" s="493"/>
      <c r="M89" s="493"/>
      <c r="N89" s="493"/>
      <c r="O89" s="493"/>
      <c r="P89" s="493"/>
      <c r="Q89" s="493"/>
      <c r="R89" s="493"/>
      <c r="S89" s="493"/>
      <c r="T89" s="493"/>
      <c r="U89" s="493"/>
      <c r="V89" s="493"/>
      <c r="W89" s="493"/>
      <c r="X89" s="493"/>
    </row>
    <row r="90" spans="2:24">
      <c r="B90" s="321"/>
      <c r="C90" s="322"/>
      <c r="D90" s="368"/>
      <c r="I90" s="493"/>
      <c r="J90" s="493"/>
      <c r="K90" s="493"/>
      <c r="L90" s="493"/>
      <c r="M90" s="493"/>
      <c r="N90" s="493"/>
      <c r="O90" s="493"/>
      <c r="P90" s="493"/>
      <c r="Q90" s="493"/>
      <c r="R90" s="493"/>
      <c r="S90" s="493"/>
      <c r="T90" s="493"/>
      <c r="U90" s="493"/>
      <c r="V90" s="493"/>
      <c r="W90" s="493"/>
      <c r="X90" s="493"/>
    </row>
    <row r="91" spans="2:24">
      <c r="B91" s="321"/>
      <c r="C91" s="322"/>
      <c r="D91" s="322"/>
      <c r="E91" s="322"/>
      <c r="F91" s="322"/>
      <c r="G91" s="322"/>
      <c r="H91" s="322"/>
      <c r="I91" s="493"/>
      <c r="J91" s="493"/>
      <c r="K91" s="493"/>
      <c r="L91" s="493"/>
      <c r="M91" s="493"/>
      <c r="N91" s="493"/>
      <c r="O91" s="493"/>
      <c r="P91" s="493"/>
      <c r="Q91" s="493"/>
      <c r="R91" s="493"/>
      <c r="S91" s="493"/>
      <c r="T91" s="493"/>
      <c r="U91" s="493"/>
      <c r="V91" s="493"/>
      <c r="W91" s="493"/>
      <c r="X91" s="493"/>
    </row>
    <row r="92" spans="2:24">
      <c r="B92" s="319"/>
      <c r="C92" s="322"/>
      <c r="D92" s="322"/>
      <c r="E92" s="322"/>
      <c r="F92" s="322"/>
      <c r="G92" s="322"/>
      <c r="H92" s="322"/>
      <c r="I92" s="493"/>
      <c r="J92" s="493"/>
      <c r="K92" s="493"/>
      <c r="L92" s="493"/>
      <c r="M92" s="493"/>
      <c r="N92" s="493"/>
      <c r="O92" s="493"/>
      <c r="P92" s="493"/>
      <c r="Q92" s="493"/>
      <c r="R92" s="493"/>
      <c r="S92" s="493"/>
      <c r="T92" s="493"/>
      <c r="U92" s="493"/>
      <c r="V92" s="493"/>
      <c r="W92" s="493"/>
      <c r="X92" s="493"/>
    </row>
    <row r="93" spans="2:24">
      <c r="B93" s="323"/>
      <c r="C93" s="322"/>
      <c r="D93" s="322"/>
      <c r="E93" s="322"/>
      <c r="F93" s="322"/>
      <c r="G93" s="322"/>
      <c r="H93" s="322"/>
      <c r="I93" s="493"/>
      <c r="J93" s="493"/>
      <c r="K93" s="493"/>
      <c r="L93" s="493"/>
      <c r="M93" s="493"/>
      <c r="N93" s="493"/>
      <c r="O93" s="493"/>
      <c r="P93" s="493"/>
      <c r="Q93" s="493"/>
      <c r="R93" s="493"/>
      <c r="S93" s="493"/>
      <c r="T93" s="493"/>
      <c r="U93" s="493"/>
      <c r="V93" s="493"/>
      <c r="W93" s="493"/>
      <c r="X93" s="493"/>
    </row>
    <row r="94" spans="2:24">
      <c r="B94" s="325"/>
      <c r="C94" s="322"/>
      <c r="D94" s="322"/>
      <c r="E94" s="322"/>
      <c r="F94" s="322"/>
      <c r="G94" s="322"/>
      <c r="H94" s="322"/>
      <c r="I94" s="493"/>
      <c r="J94" s="493"/>
      <c r="K94" s="493"/>
      <c r="L94" s="493"/>
      <c r="M94" s="493"/>
      <c r="N94" s="493"/>
      <c r="O94" s="493"/>
      <c r="P94" s="493"/>
      <c r="Q94" s="493"/>
      <c r="R94" s="493"/>
      <c r="S94" s="493"/>
      <c r="T94" s="493"/>
      <c r="U94" s="493"/>
      <c r="V94" s="493"/>
      <c r="W94" s="493"/>
      <c r="X94" s="493"/>
    </row>
    <row r="95" spans="2:24">
      <c r="B95" s="327"/>
      <c r="C95" s="322"/>
      <c r="D95" s="322"/>
      <c r="E95" s="322"/>
      <c r="F95" s="322"/>
      <c r="G95" s="322"/>
      <c r="H95" s="322"/>
      <c r="I95" s="493"/>
      <c r="J95" s="493"/>
      <c r="K95" s="493"/>
      <c r="L95" s="493"/>
      <c r="M95" s="493"/>
      <c r="N95" s="493"/>
      <c r="O95" s="493"/>
      <c r="P95" s="493"/>
      <c r="Q95" s="493"/>
      <c r="R95" s="493"/>
      <c r="S95" s="493"/>
      <c r="T95" s="493"/>
      <c r="U95" s="493"/>
      <c r="V95" s="493"/>
      <c r="W95" s="493"/>
      <c r="X95" s="493"/>
    </row>
    <row r="96" spans="2:24">
      <c r="B96" s="327"/>
      <c r="C96" s="322"/>
      <c r="D96" s="322"/>
      <c r="E96" s="322"/>
      <c r="F96" s="322"/>
      <c r="G96" s="322"/>
      <c r="H96" s="322"/>
      <c r="I96" s="493"/>
      <c r="J96" s="493"/>
      <c r="K96" s="493"/>
      <c r="L96" s="493"/>
      <c r="M96" s="493"/>
      <c r="N96" s="493"/>
      <c r="O96" s="493"/>
      <c r="P96" s="493"/>
      <c r="Q96" s="493"/>
      <c r="R96" s="493"/>
      <c r="S96" s="493"/>
      <c r="T96" s="493"/>
      <c r="U96" s="493"/>
      <c r="V96" s="493"/>
      <c r="W96" s="493"/>
      <c r="X96" s="493"/>
    </row>
    <row r="97" spans="2:24">
      <c r="B97" s="327"/>
      <c r="C97" s="322"/>
      <c r="D97" s="322"/>
      <c r="E97" s="322"/>
      <c r="F97" s="322"/>
      <c r="G97" s="322"/>
      <c r="H97" s="322"/>
      <c r="I97" s="493"/>
      <c r="J97" s="493"/>
      <c r="K97" s="493"/>
      <c r="L97" s="493"/>
      <c r="M97" s="493"/>
      <c r="N97" s="493"/>
      <c r="O97" s="493"/>
      <c r="P97" s="493"/>
      <c r="Q97" s="493"/>
      <c r="R97" s="493"/>
      <c r="S97" s="493"/>
      <c r="T97" s="493"/>
      <c r="U97" s="493"/>
      <c r="V97" s="493"/>
      <c r="W97" s="493"/>
      <c r="X97" s="493"/>
    </row>
    <row r="98" spans="2:24">
      <c r="B98" s="329"/>
      <c r="C98" s="322"/>
      <c r="D98" s="322"/>
      <c r="E98" s="322"/>
      <c r="F98" s="322"/>
      <c r="G98" s="322"/>
      <c r="H98" s="322"/>
      <c r="I98" s="493"/>
      <c r="J98" s="493"/>
      <c r="K98" s="493"/>
      <c r="L98" s="493"/>
      <c r="M98" s="493"/>
      <c r="N98" s="493"/>
      <c r="O98" s="493"/>
      <c r="P98" s="493"/>
      <c r="Q98" s="493"/>
      <c r="R98" s="493"/>
      <c r="S98" s="493"/>
      <c r="T98" s="493"/>
      <c r="U98" s="493"/>
      <c r="V98" s="493"/>
      <c r="W98" s="493"/>
      <c r="X98" s="493"/>
    </row>
    <row r="99" spans="2:24">
      <c r="B99" s="323"/>
      <c r="C99" s="322"/>
      <c r="D99" s="322"/>
      <c r="E99" s="322"/>
      <c r="F99" s="322"/>
      <c r="G99" s="322"/>
      <c r="H99" s="322"/>
      <c r="I99" s="493"/>
      <c r="J99" s="493"/>
      <c r="K99" s="493"/>
      <c r="L99" s="493"/>
      <c r="M99" s="493"/>
      <c r="N99" s="493"/>
      <c r="O99" s="493"/>
      <c r="P99" s="493"/>
      <c r="Q99" s="493"/>
      <c r="R99" s="493"/>
      <c r="S99" s="493"/>
      <c r="T99" s="493"/>
      <c r="U99" s="493"/>
      <c r="V99" s="493"/>
      <c r="W99" s="493"/>
      <c r="X99" s="493"/>
    </row>
    <row r="100" spans="2:24" ht="15.75">
      <c r="B100" s="267"/>
      <c r="C100" s="322"/>
      <c r="D100" s="322"/>
      <c r="E100" s="322"/>
      <c r="F100" s="322"/>
      <c r="G100" s="322"/>
      <c r="H100" s="322"/>
      <c r="I100" s="493"/>
      <c r="J100" s="493"/>
      <c r="K100" s="493"/>
      <c r="L100" s="493"/>
      <c r="M100" s="493"/>
      <c r="N100" s="493"/>
      <c r="O100" s="493"/>
      <c r="P100" s="493"/>
      <c r="Q100" s="493"/>
      <c r="R100" s="493"/>
      <c r="S100" s="493"/>
      <c r="T100" s="493"/>
      <c r="U100" s="493"/>
      <c r="V100" s="493"/>
      <c r="W100" s="493"/>
      <c r="X100" s="493"/>
    </row>
    <row r="101" spans="2:24" ht="15.75">
      <c r="B101" s="267"/>
      <c r="C101" s="322"/>
      <c r="D101" s="322"/>
      <c r="E101" s="322"/>
      <c r="F101" s="322"/>
      <c r="G101" s="322"/>
      <c r="H101" s="322"/>
      <c r="I101" s="493"/>
      <c r="J101" s="493"/>
      <c r="K101" s="493"/>
      <c r="L101" s="493"/>
      <c r="M101" s="493"/>
      <c r="N101" s="493"/>
      <c r="O101" s="493"/>
      <c r="P101" s="493"/>
      <c r="Q101" s="493"/>
      <c r="R101" s="493"/>
      <c r="S101" s="493"/>
      <c r="T101" s="493"/>
      <c r="U101" s="493"/>
      <c r="V101" s="493"/>
      <c r="W101" s="493"/>
      <c r="X101" s="493"/>
    </row>
    <row r="102" spans="2:24">
      <c r="B102" s="310"/>
      <c r="C102" s="322"/>
      <c r="D102" s="322"/>
      <c r="E102" s="322"/>
      <c r="F102" s="322"/>
      <c r="G102" s="322"/>
      <c r="H102" s="322"/>
      <c r="I102" s="493"/>
      <c r="J102" s="493"/>
      <c r="K102" s="493"/>
      <c r="L102" s="493"/>
      <c r="M102" s="493"/>
      <c r="N102" s="493"/>
      <c r="O102" s="493"/>
      <c r="P102" s="493"/>
      <c r="Q102" s="493"/>
      <c r="R102" s="493"/>
      <c r="S102" s="493"/>
      <c r="T102" s="493"/>
      <c r="U102" s="493"/>
      <c r="V102" s="493"/>
      <c r="W102" s="493"/>
      <c r="X102" s="493"/>
    </row>
    <row r="103" spans="2:24">
      <c r="B103" s="315"/>
      <c r="C103" s="322"/>
      <c r="D103" s="322"/>
      <c r="E103" s="322"/>
      <c r="F103" s="322"/>
      <c r="G103" s="322"/>
      <c r="H103" s="322"/>
      <c r="I103" s="493"/>
      <c r="J103" s="493"/>
      <c r="K103" s="493"/>
      <c r="L103" s="493"/>
      <c r="M103" s="493"/>
      <c r="N103" s="493"/>
      <c r="O103" s="493"/>
      <c r="P103" s="493"/>
      <c r="Q103" s="493"/>
      <c r="R103" s="493"/>
      <c r="S103" s="493"/>
      <c r="T103" s="493"/>
      <c r="U103" s="493"/>
      <c r="V103" s="493"/>
      <c r="W103" s="493"/>
      <c r="X103" s="493"/>
    </row>
    <row r="104" spans="2:24">
      <c r="B104" s="315"/>
      <c r="C104" s="322"/>
      <c r="D104" s="322"/>
      <c r="E104" s="322"/>
      <c r="F104" s="322"/>
      <c r="G104" s="322"/>
      <c r="H104" s="322"/>
      <c r="I104" s="493"/>
      <c r="J104" s="493"/>
      <c r="K104" s="493"/>
      <c r="L104" s="493"/>
      <c r="M104" s="493"/>
      <c r="N104" s="493"/>
      <c r="O104" s="493"/>
      <c r="P104" s="493"/>
      <c r="Q104" s="493"/>
      <c r="R104" s="493"/>
      <c r="S104" s="493"/>
      <c r="T104" s="493"/>
      <c r="U104" s="493"/>
      <c r="V104" s="493"/>
      <c r="W104" s="493"/>
      <c r="X104" s="493"/>
    </row>
    <row r="105" spans="2:24">
      <c r="B105" s="315"/>
      <c r="C105" s="322"/>
      <c r="D105" s="322"/>
      <c r="E105" s="322"/>
      <c r="F105" s="322"/>
      <c r="G105" s="322"/>
      <c r="H105" s="322"/>
      <c r="I105" s="493"/>
      <c r="J105" s="493"/>
      <c r="K105" s="493"/>
      <c r="L105" s="493"/>
      <c r="M105" s="493"/>
      <c r="N105" s="493"/>
      <c r="O105" s="493"/>
      <c r="P105" s="493"/>
      <c r="Q105" s="493"/>
      <c r="R105" s="493"/>
      <c r="S105" s="493"/>
      <c r="T105" s="493"/>
      <c r="U105" s="493"/>
      <c r="V105" s="493"/>
      <c r="W105" s="493"/>
      <c r="X105" s="493"/>
    </row>
    <row r="106" spans="2:24">
      <c r="B106" s="315"/>
      <c r="C106" s="322"/>
      <c r="D106" s="322"/>
      <c r="E106" s="322"/>
      <c r="F106" s="322"/>
      <c r="G106" s="322"/>
      <c r="H106" s="322"/>
      <c r="I106" s="493"/>
      <c r="J106" s="493"/>
      <c r="K106" s="493"/>
      <c r="L106" s="493"/>
      <c r="M106" s="493"/>
      <c r="N106" s="493"/>
      <c r="O106" s="493"/>
      <c r="P106" s="493"/>
      <c r="Q106" s="493"/>
      <c r="R106" s="493"/>
      <c r="S106" s="493"/>
      <c r="T106" s="493"/>
      <c r="U106" s="493"/>
      <c r="V106" s="493"/>
      <c r="W106" s="493"/>
      <c r="X106" s="493"/>
    </row>
    <row r="107" spans="2:24">
      <c r="B107" s="315"/>
      <c r="C107" s="322"/>
      <c r="D107" s="322"/>
      <c r="E107" s="322"/>
      <c r="F107" s="322"/>
      <c r="G107" s="322"/>
      <c r="H107" s="322"/>
      <c r="I107" s="493"/>
      <c r="J107" s="493"/>
      <c r="K107" s="493"/>
      <c r="L107" s="493"/>
      <c r="M107" s="493"/>
      <c r="N107" s="493"/>
      <c r="O107" s="493"/>
      <c r="P107" s="493"/>
      <c r="Q107" s="493"/>
      <c r="R107" s="493"/>
      <c r="S107" s="493"/>
      <c r="T107" s="493"/>
      <c r="U107" s="493"/>
      <c r="V107" s="493"/>
      <c r="W107" s="493"/>
      <c r="X107" s="493"/>
    </row>
    <row r="108" spans="2:24">
      <c r="B108" s="315"/>
      <c r="C108" s="322"/>
      <c r="D108" s="322"/>
      <c r="E108" s="322"/>
      <c r="F108" s="322"/>
      <c r="G108" s="322"/>
      <c r="H108" s="322"/>
      <c r="I108" s="493"/>
      <c r="J108" s="493"/>
      <c r="K108" s="493"/>
      <c r="L108" s="493"/>
      <c r="M108" s="493"/>
      <c r="N108" s="493"/>
      <c r="O108" s="493"/>
      <c r="P108" s="493"/>
      <c r="Q108" s="493"/>
      <c r="R108" s="493"/>
      <c r="S108" s="493"/>
      <c r="T108" s="493"/>
      <c r="U108" s="493"/>
      <c r="V108" s="493"/>
      <c r="W108" s="493"/>
      <c r="X108" s="493"/>
    </row>
    <row r="109" spans="2:24">
      <c r="B109" s="315"/>
      <c r="C109" s="322"/>
      <c r="D109" s="322"/>
      <c r="E109" s="322"/>
      <c r="F109" s="322"/>
      <c r="G109" s="322"/>
      <c r="H109" s="322"/>
      <c r="I109" s="493"/>
      <c r="J109" s="493"/>
      <c r="K109" s="493"/>
      <c r="L109" s="493"/>
      <c r="M109" s="493"/>
      <c r="N109" s="493"/>
      <c r="O109" s="493"/>
      <c r="P109" s="493"/>
      <c r="Q109" s="493"/>
      <c r="R109" s="493"/>
      <c r="S109" s="493"/>
      <c r="T109" s="493"/>
      <c r="U109" s="493"/>
      <c r="V109" s="493"/>
      <c r="W109" s="493"/>
      <c r="X109" s="493"/>
    </row>
    <row r="110" spans="2:24">
      <c r="B110" s="315"/>
      <c r="C110" s="322"/>
      <c r="D110" s="322"/>
      <c r="E110" s="322"/>
      <c r="F110" s="322"/>
      <c r="G110" s="322"/>
      <c r="H110" s="322"/>
      <c r="I110" s="493"/>
      <c r="J110" s="493"/>
      <c r="K110" s="493"/>
      <c r="L110" s="493"/>
      <c r="M110" s="493"/>
      <c r="N110" s="493"/>
      <c r="O110" s="493"/>
      <c r="P110" s="493"/>
      <c r="Q110" s="493"/>
      <c r="R110" s="493"/>
      <c r="S110" s="493"/>
      <c r="T110" s="493"/>
      <c r="U110" s="493"/>
      <c r="V110" s="493"/>
      <c r="W110" s="493"/>
      <c r="X110" s="493"/>
    </row>
    <row r="111" spans="2:24">
      <c r="B111" s="315"/>
      <c r="C111" s="322"/>
      <c r="D111" s="322"/>
      <c r="E111" s="322"/>
      <c r="F111" s="322"/>
      <c r="G111" s="322"/>
      <c r="H111" s="322"/>
      <c r="I111" s="493"/>
      <c r="J111" s="493"/>
      <c r="K111" s="493"/>
      <c r="L111" s="493"/>
      <c r="M111" s="493"/>
      <c r="N111" s="493"/>
      <c r="O111" s="493"/>
      <c r="P111" s="493"/>
      <c r="Q111" s="493"/>
      <c r="R111" s="493"/>
      <c r="S111" s="493"/>
      <c r="T111" s="493"/>
      <c r="U111" s="493"/>
      <c r="V111" s="493"/>
      <c r="W111" s="493"/>
      <c r="X111" s="493"/>
    </row>
    <row r="112" spans="2:24">
      <c r="B112" s="315"/>
      <c r="C112" s="322"/>
      <c r="D112" s="322"/>
      <c r="E112" s="322"/>
      <c r="F112" s="322"/>
      <c r="G112" s="322"/>
      <c r="H112" s="322"/>
      <c r="I112" s="493"/>
      <c r="J112" s="493"/>
      <c r="K112" s="493"/>
      <c r="L112" s="493"/>
      <c r="M112" s="493"/>
      <c r="N112" s="493"/>
      <c r="O112" s="493"/>
      <c r="P112" s="493"/>
      <c r="Q112" s="493"/>
      <c r="R112" s="493"/>
      <c r="S112" s="493"/>
      <c r="T112" s="493"/>
      <c r="U112" s="493"/>
      <c r="V112" s="493"/>
      <c r="W112" s="493"/>
      <c r="X112" s="493"/>
    </row>
    <row r="113" spans="2:24">
      <c r="B113" s="315"/>
      <c r="C113" s="322"/>
      <c r="D113" s="322"/>
      <c r="E113" s="322"/>
      <c r="F113" s="322"/>
      <c r="G113" s="322"/>
      <c r="H113" s="322"/>
      <c r="I113" s="493"/>
      <c r="J113" s="493"/>
      <c r="K113" s="493"/>
      <c r="L113" s="493"/>
      <c r="M113" s="493"/>
      <c r="N113" s="493"/>
      <c r="O113" s="493"/>
      <c r="P113" s="493"/>
      <c r="Q113" s="493"/>
      <c r="R113" s="493"/>
      <c r="S113" s="493"/>
      <c r="T113" s="493"/>
      <c r="U113" s="493"/>
      <c r="V113" s="493"/>
      <c r="W113" s="493"/>
      <c r="X113" s="493"/>
    </row>
    <row r="114" spans="2:24">
      <c r="B114" s="315"/>
      <c r="C114" s="322"/>
      <c r="D114" s="322"/>
      <c r="E114" s="322"/>
      <c r="F114" s="322"/>
      <c r="G114" s="322"/>
      <c r="H114" s="322"/>
      <c r="I114" s="493"/>
      <c r="J114" s="493"/>
      <c r="K114" s="493"/>
      <c r="L114" s="493"/>
      <c r="M114" s="493"/>
      <c r="N114" s="493"/>
      <c r="O114" s="493"/>
      <c r="P114" s="493"/>
      <c r="Q114" s="493"/>
      <c r="R114" s="493"/>
      <c r="S114" s="493"/>
      <c r="T114" s="493"/>
      <c r="U114" s="493"/>
      <c r="V114" s="493"/>
      <c r="W114" s="493"/>
      <c r="X114" s="493"/>
    </row>
    <row r="115" spans="2:24">
      <c r="B115" s="319"/>
      <c r="C115" s="322"/>
      <c r="D115" s="322"/>
      <c r="E115" s="322"/>
      <c r="F115" s="322"/>
      <c r="G115" s="322"/>
      <c r="H115" s="322"/>
      <c r="I115" s="493"/>
      <c r="J115" s="493"/>
      <c r="K115" s="493"/>
      <c r="L115" s="493"/>
      <c r="M115" s="493"/>
      <c r="N115" s="493"/>
      <c r="O115" s="493"/>
      <c r="P115" s="493"/>
      <c r="Q115" s="493"/>
      <c r="R115" s="493"/>
      <c r="S115" s="493"/>
      <c r="T115" s="493"/>
      <c r="U115" s="493"/>
      <c r="V115" s="493"/>
      <c r="W115" s="493"/>
      <c r="X115" s="493"/>
    </row>
    <row r="116" spans="2:24">
      <c r="B116" s="321"/>
      <c r="C116" s="322"/>
      <c r="D116" s="322"/>
      <c r="E116" s="322"/>
      <c r="F116" s="322"/>
      <c r="G116" s="322"/>
      <c r="H116" s="322"/>
      <c r="I116" s="493"/>
      <c r="J116" s="493"/>
      <c r="K116" s="493"/>
      <c r="L116" s="493"/>
      <c r="M116" s="493"/>
      <c r="N116" s="493"/>
      <c r="O116" s="493"/>
      <c r="P116" s="493"/>
      <c r="Q116" s="493"/>
      <c r="R116" s="493"/>
      <c r="S116" s="493"/>
      <c r="T116" s="493"/>
      <c r="U116" s="493"/>
      <c r="V116" s="493"/>
      <c r="W116" s="493"/>
      <c r="X116" s="493"/>
    </row>
    <row r="117" spans="2:24">
      <c r="B117" s="321"/>
      <c r="C117" s="322"/>
      <c r="D117" s="322"/>
      <c r="E117" s="322"/>
      <c r="F117" s="322"/>
      <c r="G117" s="322"/>
      <c r="H117" s="322"/>
      <c r="I117" s="493"/>
      <c r="J117" s="493"/>
      <c r="K117" s="493"/>
      <c r="L117" s="493"/>
      <c r="M117" s="493"/>
      <c r="N117" s="493"/>
      <c r="O117" s="493"/>
      <c r="P117" s="493"/>
      <c r="Q117" s="493"/>
      <c r="R117" s="493"/>
      <c r="S117" s="493"/>
      <c r="T117" s="493"/>
      <c r="U117" s="493"/>
      <c r="V117" s="493"/>
      <c r="W117" s="493"/>
      <c r="X117" s="493"/>
    </row>
    <row r="118" spans="2:24">
      <c r="B118" s="321"/>
      <c r="C118" s="322"/>
      <c r="D118" s="322"/>
      <c r="E118" s="322"/>
      <c r="F118" s="322"/>
      <c r="G118" s="322"/>
      <c r="H118" s="322"/>
      <c r="I118" s="493"/>
      <c r="J118" s="493"/>
      <c r="K118" s="493"/>
      <c r="L118" s="493"/>
      <c r="M118" s="493"/>
      <c r="N118" s="493"/>
      <c r="O118" s="493"/>
      <c r="P118" s="493"/>
      <c r="Q118" s="493"/>
      <c r="R118" s="493"/>
      <c r="S118" s="493"/>
      <c r="T118" s="493"/>
      <c r="U118" s="493"/>
      <c r="V118" s="493"/>
      <c r="W118" s="493"/>
      <c r="X118" s="493"/>
    </row>
    <row r="119" spans="2:24">
      <c r="B119" s="321"/>
      <c r="C119" s="322"/>
      <c r="D119" s="322"/>
      <c r="E119" s="322"/>
      <c r="F119" s="322"/>
      <c r="G119" s="322"/>
      <c r="H119" s="322"/>
      <c r="I119" s="493"/>
      <c r="J119" s="493"/>
      <c r="K119" s="493"/>
      <c r="L119" s="493"/>
      <c r="M119" s="493"/>
      <c r="N119" s="493"/>
      <c r="O119" s="493"/>
      <c r="P119" s="493"/>
      <c r="Q119" s="493"/>
      <c r="R119" s="493"/>
      <c r="S119" s="493"/>
      <c r="T119" s="493"/>
      <c r="U119" s="493"/>
      <c r="V119" s="493"/>
      <c r="W119" s="493"/>
      <c r="X119" s="493"/>
    </row>
    <row r="120" spans="2:24">
      <c r="B120" s="321"/>
      <c r="C120" s="322"/>
      <c r="D120" s="322"/>
      <c r="E120" s="322"/>
      <c r="F120" s="322"/>
      <c r="G120" s="322"/>
      <c r="H120" s="322"/>
      <c r="I120" s="493"/>
      <c r="J120" s="493"/>
      <c r="K120" s="493"/>
      <c r="L120" s="493"/>
      <c r="M120" s="493"/>
      <c r="N120" s="493"/>
      <c r="O120" s="493"/>
      <c r="P120" s="493"/>
      <c r="Q120" s="493"/>
      <c r="R120" s="493"/>
      <c r="S120" s="493"/>
      <c r="T120" s="493"/>
      <c r="U120" s="493"/>
      <c r="V120" s="493"/>
      <c r="W120" s="493"/>
      <c r="X120" s="493"/>
    </row>
    <row r="121" spans="2:24">
      <c r="B121" s="321"/>
      <c r="C121" s="322"/>
      <c r="D121" s="322"/>
      <c r="E121" s="322"/>
      <c r="F121" s="322"/>
      <c r="G121" s="322"/>
      <c r="H121" s="322"/>
      <c r="I121" s="493"/>
      <c r="J121" s="493"/>
      <c r="K121" s="493"/>
      <c r="L121" s="493"/>
      <c r="M121" s="493"/>
      <c r="N121" s="493"/>
      <c r="O121" s="493"/>
      <c r="P121" s="493"/>
      <c r="Q121" s="493"/>
      <c r="R121" s="493"/>
      <c r="S121" s="493"/>
      <c r="T121" s="493"/>
      <c r="U121" s="493"/>
      <c r="V121" s="493"/>
      <c r="W121" s="493"/>
      <c r="X121" s="493"/>
    </row>
    <row r="122" spans="2:24">
      <c r="B122" s="321"/>
      <c r="C122" s="322"/>
      <c r="D122" s="322"/>
      <c r="E122" s="322"/>
      <c r="F122" s="322"/>
      <c r="G122" s="322"/>
      <c r="H122" s="322"/>
      <c r="I122" s="493"/>
      <c r="J122" s="493"/>
      <c r="K122" s="493"/>
      <c r="L122" s="493"/>
      <c r="M122" s="493"/>
      <c r="N122" s="493"/>
      <c r="O122" s="493"/>
      <c r="P122" s="493"/>
      <c r="Q122" s="493"/>
      <c r="R122" s="493"/>
      <c r="S122" s="493"/>
      <c r="T122" s="493"/>
      <c r="U122" s="493"/>
      <c r="V122" s="493"/>
      <c r="W122" s="493"/>
      <c r="X122" s="493"/>
    </row>
    <row r="123" spans="2:24">
      <c r="B123" s="319"/>
      <c r="C123" s="322"/>
      <c r="D123" s="322"/>
      <c r="E123" s="322"/>
      <c r="F123" s="322"/>
      <c r="G123" s="322"/>
      <c r="H123" s="322"/>
      <c r="I123" s="493"/>
      <c r="J123" s="493"/>
      <c r="K123" s="493"/>
      <c r="L123" s="493"/>
      <c r="M123" s="493"/>
      <c r="N123" s="493"/>
      <c r="O123" s="493"/>
      <c r="P123" s="493"/>
      <c r="Q123" s="493"/>
      <c r="R123" s="493"/>
      <c r="S123" s="493"/>
      <c r="T123" s="493"/>
      <c r="U123" s="493"/>
      <c r="V123" s="493"/>
      <c r="W123" s="493"/>
      <c r="X123" s="493"/>
    </row>
    <row r="124" spans="2:24">
      <c r="B124" s="323"/>
      <c r="C124" s="322"/>
      <c r="D124" s="322"/>
      <c r="E124" s="322"/>
      <c r="F124" s="322"/>
      <c r="G124" s="322"/>
      <c r="H124" s="322"/>
      <c r="I124" s="493"/>
      <c r="J124" s="493"/>
      <c r="K124" s="493"/>
      <c r="L124" s="493"/>
      <c r="M124" s="493"/>
      <c r="N124" s="493"/>
      <c r="O124" s="493"/>
      <c r="P124" s="493"/>
      <c r="Q124" s="493"/>
      <c r="R124" s="493"/>
      <c r="S124" s="493"/>
      <c r="T124" s="493"/>
      <c r="U124" s="493"/>
      <c r="V124" s="493"/>
      <c r="W124" s="493"/>
      <c r="X124" s="493"/>
    </row>
    <row r="125" spans="2:24">
      <c r="B125" s="325"/>
      <c r="C125" s="322"/>
      <c r="D125" s="322"/>
      <c r="E125" s="322"/>
      <c r="F125" s="322"/>
      <c r="G125" s="322"/>
      <c r="H125" s="322"/>
      <c r="I125" s="493"/>
      <c r="J125" s="493"/>
      <c r="K125" s="493"/>
      <c r="L125" s="493"/>
      <c r="M125" s="493"/>
      <c r="N125" s="493"/>
      <c r="O125" s="493"/>
      <c r="P125" s="493"/>
      <c r="Q125" s="493"/>
      <c r="R125" s="493"/>
      <c r="S125" s="493"/>
      <c r="T125" s="493"/>
      <c r="U125" s="493"/>
      <c r="V125" s="493"/>
      <c r="W125" s="493"/>
      <c r="X125" s="493"/>
    </row>
    <row r="126" spans="2:24">
      <c r="B126" s="327"/>
      <c r="C126" s="322"/>
      <c r="D126" s="322"/>
      <c r="E126" s="322"/>
      <c r="F126" s="322"/>
      <c r="G126" s="322"/>
      <c r="H126" s="322"/>
      <c r="I126" s="493"/>
      <c r="J126" s="493"/>
      <c r="K126" s="493"/>
      <c r="L126" s="493"/>
      <c r="M126" s="493"/>
      <c r="N126" s="493"/>
      <c r="O126" s="493"/>
      <c r="P126" s="493"/>
      <c r="Q126" s="493"/>
      <c r="R126" s="493"/>
      <c r="S126" s="493"/>
      <c r="T126" s="493"/>
      <c r="U126" s="493"/>
      <c r="V126" s="493"/>
      <c r="W126" s="493"/>
      <c r="X126" s="493"/>
    </row>
    <row r="127" spans="2:24">
      <c r="B127" s="327"/>
      <c r="C127" s="322"/>
      <c r="D127" s="322"/>
      <c r="E127" s="322"/>
      <c r="F127" s="322"/>
      <c r="G127" s="322"/>
      <c r="H127" s="322"/>
      <c r="I127" s="493"/>
      <c r="J127" s="493"/>
      <c r="K127" s="493"/>
      <c r="L127" s="493"/>
      <c r="M127" s="493"/>
      <c r="N127" s="493"/>
      <c r="O127" s="493"/>
      <c r="P127" s="493"/>
      <c r="Q127" s="493"/>
      <c r="R127" s="493"/>
      <c r="S127" s="493"/>
      <c r="T127" s="493"/>
      <c r="U127" s="493"/>
      <c r="V127" s="493"/>
      <c r="W127" s="493"/>
      <c r="X127" s="493"/>
    </row>
    <row r="128" spans="2:24">
      <c r="B128" s="327"/>
      <c r="C128" s="322"/>
      <c r="D128" s="322"/>
      <c r="E128" s="322"/>
      <c r="F128" s="322"/>
      <c r="G128" s="322"/>
      <c r="H128" s="322"/>
    </row>
    <row r="129" spans="2:8">
      <c r="B129" s="329"/>
      <c r="C129" s="322"/>
      <c r="D129" s="322"/>
      <c r="E129" s="322"/>
      <c r="F129" s="322"/>
      <c r="G129" s="322"/>
      <c r="H129" s="322"/>
    </row>
    <row r="130" spans="2:8">
      <c r="B130" s="331"/>
      <c r="C130" s="322"/>
      <c r="D130" s="322"/>
      <c r="E130" s="322"/>
      <c r="F130" s="322"/>
      <c r="G130" s="322"/>
      <c r="H130" s="322"/>
    </row>
    <row r="131" spans="2:8">
      <c r="B131" s="331"/>
      <c r="C131" s="322"/>
      <c r="D131" s="322"/>
      <c r="E131" s="322"/>
      <c r="F131" s="322"/>
      <c r="G131" s="322"/>
      <c r="H131" s="322"/>
    </row>
    <row r="132" spans="2:8">
      <c r="B132" s="331"/>
      <c r="C132" s="322"/>
      <c r="D132" s="322"/>
      <c r="E132" s="322"/>
      <c r="F132" s="322"/>
      <c r="G132" s="322"/>
      <c r="H132" s="322"/>
    </row>
    <row r="133" spans="2:8">
      <c r="B133" s="333"/>
      <c r="C133" s="322"/>
      <c r="D133" s="322"/>
      <c r="E133" s="322"/>
      <c r="F133" s="322"/>
      <c r="G133" s="322"/>
      <c r="H133" s="322"/>
    </row>
    <row r="134" spans="2:8">
      <c r="C134" s="322"/>
      <c r="D134" s="322"/>
      <c r="E134" s="322"/>
      <c r="F134" s="322"/>
      <c r="G134" s="322"/>
      <c r="H134" s="322"/>
    </row>
    <row r="135" spans="2:8">
      <c r="C135" s="322"/>
      <c r="D135" s="322"/>
      <c r="E135" s="322"/>
      <c r="F135" s="322"/>
      <c r="G135" s="322"/>
      <c r="H135" s="322"/>
    </row>
    <row r="136" spans="2:8">
      <c r="C136" s="322"/>
      <c r="D136" s="322"/>
      <c r="E136" s="322"/>
      <c r="F136" s="322"/>
      <c r="G136" s="322"/>
      <c r="H136" s="322"/>
    </row>
    <row r="137" spans="2:8">
      <c r="C137" s="322"/>
      <c r="D137" s="322"/>
      <c r="E137" s="322"/>
      <c r="F137" s="322"/>
      <c r="G137" s="322"/>
      <c r="H137" s="322"/>
    </row>
    <row r="138" spans="2:8">
      <c r="C138" s="322"/>
      <c r="D138" s="322"/>
      <c r="E138" s="322"/>
      <c r="F138" s="322"/>
      <c r="G138" s="322"/>
      <c r="H138" s="322"/>
    </row>
    <row r="139" spans="2:8">
      <c r="C139" s="322"/>
      <c r="D139" s="322"/>
      <c r="E139" s="322"/>
      <c r="F139" s="322"/>
      <c r="G139" s="322"/>
      <c r="H139" s="322"/>
    </row>
    <row r="140" spans="2:8">
      <c r="C140" s="322"/>
      <c r="D140" s="322"/>
      <c r="E140" s="322"/>
      <c r="F140" s="322"/>
      <c r="G140" s="322"/>
      <c r="H140" s="322"/>
    </row>
    <row r="141" spans="2:8">
      <c r="C141" s="322"/>
      <c r="D141" s="322"/>
      <c r="E141" s="322"/>
      <c r="F141" s="322"/>
      <c r="G141" s="322"/>
      <c r="H141" s="322"/>
    </row>
    <row r="142" spans="2:8">
      <c r="C142" s="322"/>
      <c r="D142" s="322"/>
      <c r="E142" s="322"/>
      <c r="F142" s="322"/>
      <c r="G142" s="322"/>
      <c r="H142" s="322"/>
    </row>
    <row r="143" spans="2:8">
      <c r="C143" s="322"/>
      <c r="D143" s="322"/>
      <c r="E143" s="322"/>
      <c r="F143" s="322"/>
      <c r="G143" s="322"/>
      <c r="H143" s="322"/>
    </row>
    <row r="144" spans="2:8">
      <c r="C144" s="322"/>
      <c r="D144" s="322"/>
      <c r="E144" s="322"/>
      <c r="F144" s="322"/>
      <c r="G144" s="322"/>
      <c r="H144" s="322"/>
    </row>
    <row r="145" spans="3:8">
      <c r="C145" s="322"/>
      <c r="D145" s="322"/>
      <c r="E145" s="322"/>
      <c r="F145" s="322"/>
      <c r="G145" s="322"/>
      <c r="H145" s="322"/>
    </row>
    <row r="146" spans="3:8">
      <c r="C146" s="322"/>
      <c r="D146" s="322"/>
      <c r="E146" s="322"/>
      <c r="F146" s="322"/>
      <c r="G146" s="322"/>
      <c r="H146" s="322"/>
    </row>
    <row r="147" spans="3:8">
      <c r="C147" s="322"/>
      <c r="D147" s="322"/>
      <c r="E147" s="322"/>
      <c r="F147" s="322"/>
      <c r="G147" s="322"/>
      <c r="H147" s="322"/>
    </row>
    <row r="148" spans="3:8">
      <c r="C148" s="322"/>
      <c r="D148" s="322"/>
      <c r="E148" s="322"/>
      <c r="F148" s="322"/>
      <c r="G148" s="322"/>
      <c r="H148" s="322"/>
    </row>
    <row r="149" spans="3:8">
      <c r="C149" s="322"/>
      <c r="D149" s="322"/>
      <c r="E149" s="322"/>
      <c r="F149" s="322"/>
      <c r="G149" s="322"/>
      <c r="H149" s="322"/>
    </row>
    <row r="150" spans="3:8">
      <c r="C150" s="322"/>
      <c r="D150" s="322"/>
      <c r="E150" s="322"/>
      <c r="F150" s="322"/>
      <c r="G150" s="322"/>
      <c r="H150" s="322"/>
    </row>
    <row r="151" spans="3:8">
      <c r="C151" s="322"/>
      <c r="D151" s="322"/>
      <c r="E151" s="322"/>
      <c r="F151" s="322"/>
      <c r="G151" s="322"/>
      <c r="H151" s="322"/>
    </row>
    <row r="152" spans="3:8">
      <c r="C152" s="322"/>
      <c r="D152" s="322"/>
      <c r="E152" s="322"/>
      <c r="F152" s="322"/>
      <c r="G152" s="322"/>
      <c r="H152" s="322"/>
    </row>
    <row r="153" spans="3:8">
      <c r="C153" s="322"/>
      <c r="D153" s="322"/>
      <c r="E153" s="322"/>
      <c r="F153" s="322"/>
      <c r="G153" s="322"/>
      <c r="H153" s="322"/>
    </row>
    <row r="154" spans="3:8">
      <c r="C154" s="322"/>
      <c r="D154" s="322"/>
      <c r="E154" s="322"/>
      <c r="F154" s="322"/>
      <c r="G154" s="322"/>
      <c r="H154" s="322"/>
    </row>
    <row r="155" spans="3:8">
      <c r="C155" s="322"/>
      <c r="D155" s="322"/>
      <c r="E155" s="322"/>
      <c r="F155" s="322"/>
      <c r="G155" s="322"/>
      <c r="H155" s="322"/>
    </row>
    <row r="156" spans="3:8">
      <c r="C156" s="322"/>
      <c r="D156" s="322"/>
      <c r="E156" s="322"/>
      <c r="F156" s="322"/>
      <c r="G156" s="322"/>
      <c r="H156" s="322"/>
    </row>
    <row r="157" spans="3:8">
      <c r="C157" s="322"/>
      <c r="D157" s="322"/>
      <c r="E157" s="322"/>
      <c r="F157" s="322"/>
      <c r="G157" s="322"/>
      <c r="H157" s="322"/>
    </row>
    <row r="158" spans="3:8">
      <c r="C158" s="322"/>
      <c r="D158" s="322"/>
      <c r="E158" s="322"/>
      <c r="F158" s="322"/>
      <c r="G158" s="322"/>
      <c r="H158" s="322"/>
    </row>
    <row r="159" spans="3:8">
      <c r="C159" s="322"/>
      <c r="D159" s="322"/>
      <c r="E159" s="322"/>
      <c r="F159" s="322"/>
      <c r="G159" s="322"/>
      <c r="H159" s="322"/>
    </row>
    <row r="160" spans="3:8">
      <c r="C160" s="322"/>
      <c r="D160" s="322"/>
      <c r="E160" s="322"/>
      <c r="F160" s="322"/>
      <c r="G160" s="322"/>
      <c r="H160" s="322"/>
    </row>
    <row r="161" spans="3:8">
      <c r="C161" s="322"/>
      <c r="D161" s="322"/>
      <c r="E161" s="322"/>
      <c r="F161" s="322"/>
      <c r="G161" s="322"/>
      <c r="H161" s="322"/>
    </row>
    <row r="162" spans="3:8">
      <c r="C162" s="322"/>
      <c r="D162" s="322"/>
      <c r="E162" s="322"/>
      <c r="F162" s="322"/>
      <c r="G162" s="322"/>
      <c r="H162" s="322"/>
    </row>
    <row r="163" spans="3:8">
      <c r="C163" s="322"/>
      <c r="D163" s="322"/>
      <c r="E163" s="322"/>
      <c r="F163" s="322"/>
      <c r="G163" s="322"/>
      <c r="H163" s="322"/>
    </row>
    <row r="164" spans="3:8">
      <c r="C164" s="322"/>
      <c r="D164" s="322"/>
      <c r="E164" s="322"/>
      <c r="F164" s="322"/>
      <c r="G164" s="322"/>
      <c r="H164" s="322"/>
    </row>
    <row r="165" spans="3:8">
      <c r="C165" s="322"/>
      <c r="D165" s="322"/>
      <c r="E165" s="322"/>
      <c r="F165" s="322"/>
      <c r="G165" s="322"/>
      <c r="H165" s="322"/>
    </row>
    <row r="166" spans="3:8">
      <c r="C166" s="322"/>
      <c r="D166" s="322"/>
      <c r="E166" s="322"/>
      <c r="F166" s="322"/>
      <c r="G166" s="322"/>
      <c r="H166" s="322"/>
    </row>
    <row r="167" spans="3:8">
      <c r="C167" s="322"/>
      <c r="D167" s="322"/>
      <c r="E167" s="322"/>
      <c r="F167" s="322"/>
      <c r="G167" s="322"/>
      <c r="H167" s="322"/>
    </row>
    <row r="168" spans="3:8">
      <c r="C168" s="322"/>
      <c r="D168" s="322"/>
      <c r="E168" s="322"/>
      <c r="F168" s="322"/>
      <c r="G168" s="322"/>
      <c r="H168" s="322"/>
    </row>
    <row r="169" spans="3:8">
      <c r="C169" s="322"/>
      <c r="D169" s="322"/>
      <c r="E169" s="322"/>
      <c r="F169" s="322"/>
      <c r="G169" s="322"/>
      <c r="H169" s="322"/>
    </row>
    <row r="170" spans="3:8">
      <c r="C170" s="322"/>
      <c r="D170" s="322"/>
      <c r="E170" s="322"/>
      <c r="F170" s="322"/>
      <c r="G170" s="322"/>
      <c r="H170" s="322"/>
    </row>
    <row r="171" spans="3:8">
      <c r="C171" s="322"/>
      <c r="D171" s="322"/>
      <c r="E171" s="322"/>
      <c r="F171" s="322"/>
      <c r="G171" s="322"/>
      <c r="H171" s="322"/>
    </row>
    <row r="172" spans="3:8">
      <c r="C172" s="322"/>
      <c r="D172" s="322"/>
      <c r="E172" s="322"/>
      <c r="F172" s="322"/>
      <c r="G172" s="322"/>
      <c r="H172" s="322"/>
    </row>
    <row r="173" spans="3:8">
      <c r="C173" s="322"/>
      <c r="D173" s="322"/>
      <c r="E173" s="322"/>
      <c r="F173" s="322"/>
      <c r="G173" s="322"/>
      <c r="H173" s="322"/>
    </row>
    <row r="174" spans="3:8">
      <c r="C174" s="322"/>
      <c r="D174" s="322"/>
      <c r="E174" s="322"/>
      <c r="F174" s="322"/>
      <c r="G174" s="322"/>
      <c r="H174" s="322"/>
    </row>
    <row r="175" spans="3:8">
      <c r="C175" s="322"/>
      <c r="D175" s="322"/>
      <c r="E175" s="322"/>
      <c r="F175" s="322"/>
      <c r="G175" s="322"/>
      <c r="H175" s="322"/>
    </row>
    <row r="176" spans="3:8">
      <c r="C176" s="322"/>
      <c r="D176" s="322"/>
      <c r="E176" s="322"/>
      <c r="F176" s="322"/>
      <c r="G176" s="322"/>
      <c r="H176" s="322"/>
    </row>
    <row r="177" spans="3:8">
      <c r="C177" s="322"/>
      <c r="D177" s="322"/>
      <c r="E177" s="322"/>
      <c r="F177" s="322"/>
      <c r="G177" s="322"/>
      <c r="H177" s="322"/>
    </row>
    <row r="178" spans="3:8">
      <c r="C178" s="322"/>
      <c r="D178" s="322"/>
      <c r="E178" s="322"/>
      <c r="F178" s="322"/>
      <c r="G178" s="322"/>
      <c r="H178" s="322"/>
    </row>
    <row r="179" spans="3:8">
      <c r="C179" s="322"/>
      <c r="D179" s="322"/>
      <c r="E179" s="322"/>
      <c r="F179" s="322"/>
      <c r="G179" s="322"/>
      <c r="H179" s="322"/>
    </row>
    <row r="180" spans="3:8">
      <c r="C180" s="322"/>
      <c r="D180" s="322"/>
      <c r="E180" s="322"/>
      <c r="F180" s="322"/>
      <c r="G180" s="322"/>
      <c r="H180" s="322"/>
    </row>
    <row r="181" spans="3:8">
      <c r="C181" s="322"/>
      <c r="D181" s="322"/>
      <c r="E181" s="322"/>
      <c r="F181" s="322"/>
      <c r="G181" s="322"/>
      <c r="H181" s="322"/>
    </row>
    <row r="182" spans="3:8">
      <c r="C182" s="322"/>
      <c r="D182" s="322"/>
      <c r="E182" s="322"/>
      <c r="F182" s="322"/>
      <c r="G182" s="322"/>
      <c r="H182" s="322"/>
    </row>
    <row r="183" spans="3:8">
      <c r="C183" s="322"/>
      <c r="D183" s="322"/>
      <c r="E183" s="322"/>
      <c r="F183" s="322"/>
      <c r="G183" s="322"/>
      <c r="H183" s="322"/>
    </row>
    <row r="184" spans="3:8">
      <c r="C184" s="322"/>
      <c r="D184" s="322"/>
      <c r="E184" s="322"/>
      <c r="F184" s="322"/>
      <c r="G184" s="322"/>
      <c r="H184" s="322"/>
    </row>
    <row r="185" spans="3:8">
      <c r="C185" s="322"/>
      <c r="D185" s="322"/>
      <c r="E185" s="322"/>
      <c r="F185" s="322"/>
      <c r="G185" s="322"/>
      <c r="H185" s="322"/>
    </row>
    <row r="186" spans="3:8">
      <c r="C186" s="322"/>
      <c r="D186" s="322"/>
      <c r="E186" s="322"/>
      <c r="F186" s="322"/>
      <c r="G186" s="322"/>
      <c r="H186" s="322"/>
    </row>
    <row r="187" spans="3:8">
      <c r="C187" s="322"/>
      <c r="D187" s="322"/>
      <c r="E187" s="322"/>
      <c r="F187" s="322"/>
      <c r="G187" s="322"/>
      <c r="H187" s="322"/>
    </row>
    <row r="188" spans="3:8">
      <c r="C188" s="322"/>
      <c r="D188" s="322"/>
      <c r="E188" s="322"/>
      <c r="F188" s="322"/>
      <c r="G188" s="322"/>
      <c r="H188" s="322"/>
    </row>
    <row r="189" spans="3:8">
      <c r="C189" s="322"/>
      <c r="D189" s="322"/>
      <c r="E189" s="322"/>
      <c r="F189" s="322"/>
      <c r="G189" s="322"/>
      <c r="H189" s="322"/>
    </row>
    <row r="190" spans="3:8">
      <c r="C190" s="322"/>
      <c r="D190" s="322"/>
      <c r="E190" s="322"/>
      <c r="F190" s="322"/>
      <c r="G190" s="322"/>
      <c r="H190" s="322"/>
    </row>
    <row r="191" spans="3:8">
      <c r="C191" s="322"/>
      <c r="D191" s="322"/>
      <c r="E191" s="322"/>
      <c r="F191" s="322"/>
      <c r="G191" s="322"/>
      <c r="H191" s="322"/>
    </row>
    <row r="192" spans="3:8">
      <c r="C192" s="322"/>
      <c r="D192" s="322"/>
      <c r="E192" s="322"/>
      <c r="F192" s="322"/>
      <c r="G192" s="322"/>
      <c r="H192" s="322"/>
    </row>
    <row r="193" spans="3:8">
      <c r="C193" s="322"/>
      <c r="D193" s="322"/>
      <c r="E193" s="322"/>
      <c r="F193" s="322"/>
      <c r="G193" s="322"/>
      <c r="H193" s="322"/>
    </row>
    <row r="194" spans="3:8">
      <c r="C194" s="322"/>
      <c r="D194" s="322"/>
      <c r="E194" s="322"/>
      <c r="F194" s="322"/>
      <c r="G194" s="322"/>
      <c r="H194" s="322"/>
    </row>
    <row r="195" spans="3:8">
      <c r="C195" s="322"/>
      <c r="D195" s="322"/>
      <c r="E195" s="322"/>
      <c r="F195" s="322"/>
      <c r="G195" s="322"/>
      <c r="H195" s="322"/>
    </row>
    <row r="196" spans="3:8">
      <c r="C196" s="322"/>
      <c r="D196" s="322"/>
      <c r="E196" s="322"/>
      <c r="F196" s="322"/>
      <c r="G196" s="322"/>
      <c r="H196" s="322"/>
    </row>
    <row r="197" spans="3:8">
      <c r="C197" s="322"/>
      <c r="D197" s="322"/>
      <c r="E197" s="322"/>
      <c r="F197" s="322"/>
      <c r="G197" s="322"/>
      <c r="H197" s="322"/>
    </row>
    <row r="198" spans="3:8">
      <c r="C198" s="322"/>
      <c r="D198" s="322"/>
      <c r="E198" s="322"/>
      <c r="F198" s="322"/>
      <c r="G198" s="322"/>
      <c r="H198" s="322"/>
    </row>
    <row r="199" spans="3:8">
      <c r="C199" s="322"/>
      <c r="D199" s="322"/>
      <c r="E199" s="322"/>
      <c r="F199" s="322"/>
      <c r="G199" s="322"/>
      <c r="H199" s="322"/>
    </row>
    <row r="200" spans="3:8">
      <c r="C200" s="322"/>
      <c r="D200" s="322"/>
      <c r="E200" s="322"/>
      <c r="F200" s="322"/>
      <c r="G200" s="322"/>
      <c r="H200" s="322"/>
    </row>
    <row r="201" spans="3:8">
      <c r="C201" s="322"/>
      <c r="D201" s="322"/>
      <c r="E201" s="322"/>
      <c r="F201" s="322"/>
      <c r="G201" s="322"/>
      <c r="H201" s="322"/>
    </row>
    <row r="202" spans="3:8">
      <c r="C202" s="322"/>
      <c r="D202" s="322"/>
      <c r="E202" s="322"/>
      <c r="F202" s="322"/>
      <c r="G202" s="322"/>
      <c r="H202" s="322"/>
    </row>
    <row r="203" spans="3:8">
      <c r="C203" s="322"/>
      <c r="D203" s="322"/>
      <c r="E203" s="322"/>
      <c r="F203" s="322"/>
      <c r="G203" s="322"/>
      <c r="H203" s="322"/>
    </row>
    <row r="204" spans="3:8">
      <c r="C204" s="322"/>
      <c r="D204" s="322"/>
      <c r="E204" s="322"/>
      <c r="F204" s="322"/>
      <c r="G204" s="322"/>
      <c r="H204" s="322"/>
    </row>
    <row r="205" spans="3:8">
      <c r="C205" s="322"/>
      <c r="D205" s="322"/>
      <c r="E205" s="322"/>
      <c r="F205" s="322"/>
      <c r="G205" s="322"/>
      <c r="H205" s="322"/>
    </row>
    <row r="206" spans="3:8">
      <c r="C206" s="322"/>
      <c r="D206" s="322"/>
      <c r="E206" s="322"/>
      <c r="F206" s="322"/>
      <c r="G206" s="322"/>
      <c r="H206" s="322"/>
    </row>
    <row r="207" spans="3:8">
      <c r="C207" s="322"/>
      <c r="D207" s="322"/>
      <c r="E207" s="322"/>
      <c r="F207" s="322"/>
      <c r="G207" s="322"/>
      <c r="H207" s="322"/>
    </row>
    <row r="208" spans="3:8">
      <c r="C208" s="322"/>
      <c r="D208" s="322"/>
      <c r="E208" s="322"/>
      <c r="F208" s="322"/>
      <c r="G208" s="322"/>
      <c r="H208" s="322"/>
    </row>
    <row r="209" spans="3:8">
      <c r="C209" s="322"/>
      <c r="D209" s="322"/>
      <c r="E209" s="322"/>
      <c r="F209" s="322"/>
      <c r="G209" s="322"/>
      <c r="H209" s="322"/>
    </row>
    <row r="210" spans="3:8">
      <c r="C210" s="322"/>
      <c r="D210" s="322"/>
      <c r="E210" s="322"/>
      <c r="F210" s="322"/>
      <c r="G210" s="322"/>
      <c r="H210" s="322"/>
    </row>
    <row r="211" spans="3:8">
      <c r="C211" s="322"/>
      <c r="D211" s="322"/>
      <c r="E211" s="322"/>
      <c r="F211" s="322"/>
      <c r="G211" s="322"/>
      <c r="H211" s="322"/>
    </row>
    <row r="212" spans="3:8">
      <c r="C212" s="322"/>
      <c r="D212" s="322"/>
      <c r="E212" s="322"/>
      <c r="F212" s="322"/>
      <c r="G212" s="322"/>
      <c r="H212" s="322"/>
    </row>
    <row r="213" spans="3:8">
      <c r="C213" s="322"/>
      <c r="D213" s="322"/>
      <c r="E213" s="322"/>
      <c r="F213" s="322"/>
      <c r="G213" s="322"/>
      <c r="H213" s="322"/>
    </row>
    <row r="214" spans="3:8">
      <c r="C214" s="322"/>
      <c r="D214" s="322"/>
      <c r="E214" s="322"/>
      <c r="F214" s="322"/>
      <c r="G214" s="322"/>
      <c r="H214" s="322"/>
    </row>
    <row r="215" spans="3:8">
      <c r="C215" s="322"/>
      <c r="D215" s="322"/>
      <c r="E215" s="322"/>
      <c r="F215" s="322"/>
      <c r="G215" s="322"/>
      <c r="H215" s="322"/>
    </row>
    <row r="216" spans="3:8">
      <c r="C216" s="322"/>
      <c r="D216" s="322"/>
      <c r="E216" s="322"/>
      <c r="F216" s="322"/>
      <c r="G216" s="322"/>
      <c r="H216" s="322"/>
    </row>
    <row r="217" spans="3:8">
      <c r="C217" s="322"/>
      <c r="D217" s="322"/>
      <c r="E217" s="322"/>
      <c r="F217" s="322"/>
      <c r="G217" s="322"/>
      <c r="H217" s="322"/>
    </row>
    <row r="218" spans="3:8">
      <c r="C218" s="322"/>
      <c r="D218" s="322"/>
      <c r="E218" s="322"/>
      <c r="F218" s="322"/>
      <c r="G218" s="322"/>
      <c r="H218" s="322"/>
    </row>
    <row r="219" spans="3:8">
      <c r="C219" s="322"/>
      <c r="D219" s="322"/>
      <c r="E219" s="322"/>
      <c r="F219" s="322"/>
      <c r="G219" s="322"/>
      <c r="H219" s="322"/>
    </row>
    <row r="220" spans="3:8">
      <c r="C220" s="322"/>
      <c r="D220" s="322"/>
      <c r="E220" s="322"/>
      <c r="F220" s="322"/>
      <c r="G220" s="322"/>
      <c r="H220" s="322"/>
    </row>
    <row r="221" spans="3:8">
      <c r="C221" s="322"/>
      <c r="D221" s="322"/>
      <c r="E221" s="322"/>
      <c r="F221" s="322"/>
      <c r="G221" s="322"/>
      <c r="H221" s="322"/>
    </row>
    <row r="222" spans="3:8">
      <c r="C222" s="322"/>
      <c r="D222" s="322"/>
      <c r="E222" s="322"/>
      <c r="F222" s="322"/>
      <c r="G222" s="322"/>
      <c r="H222" s="322"/>
    </row>
    <row r="223" spans="3:8">
      <c r="C223" s="322"/>
      <c r="D223" s="322"/>
      <c r="E223" s="322"/>
      <c r="F223" s="322"/>
      <c r="G223" s="322"/>
      <c r="H223" s="322"/>
    </row>
    <row r="224" spans="3:8">
      <c r="C224" s="322"/>
      <c r="D224" s="322"/>
      <c r="E224" s="322"/>
      <c r="F224" s="322"/>
      <c r="G224" s="322"/>
      <c r="H224" s="322"/>
    </row>
    <row r="225" spans="3:8">
      <c r="C225" s="322"/>
      <c r="D225" s="322"/>
      <c r="E225" s="322"/>
      <c r="F225" s="322"/>
      <c r="G225" s="322"/>
      <c r="H225" s="322"/>
    </row>
    <row r="226" spans="3:8">
      <c r="C226" s="322"/>
      <c r="D226" s="322"/>
      <c r="E226" s="322"/>
      <c r="F226" s="322"/>
      <c r="G226" s="322"/>
      <c r="H226" s="322"/>
    </row>
    <row r="227" spans="3:8">
      <c r="C227" s="322"/>
      <c r="D227" s="322"/>
      <c r="E227" s="322"/>
      <c r="F227" s="322"/>
      <c r="G227" s="322"/>
      <c r="H227" s="322"/>
    </row>
    <row r="228" spans="3:8">
      <c r="C228" s="322"/>
      <c r="D228" s="322"/>
      <c r="E228" s="322"/>
      <c r="F228" s="322"/>
      <c r="G228" s="322"/>
      <c r="H228" s="322"/>
    </row>
    <row r="229" spans="3:8">
      <c r="C229" s="322"/>
      <c r="D229" s="322"/>
      <c r="E229" s="322"/>
      <c r="F229" s="322"/>
      <c r="G229" s="322"/>
      <c r="H229" s="322"/>
    </row>
    <row r="230" spans="3:8">
      <c r="C230" s="322"/>
      <c r="D230" s="322"/>
      <c r="E230" s="322"/>
      <c r="F230" s="322"/>
      <c r="G230" s="322"/>
      <c r="H230" s="322"/>
    </row>
    <row r="231" spans="3:8">
      <c r="C231" s="322"/>
      <c r="D231" s="322"/>
      <c r="E231" s="322"/>
      <c r="F231" s="322"/>
      <c r="G231" s="322"/>
      <c r="H231" s="322"/>
    </row>
  </sheetData>
  <mergeCells count="8">
    <mergeCell ref="D59:G59"/>
    <mergeCell ref="D67:G67"/>
    <mergeCell ref="D75:G75"/>
    <mergeCell ref="B7:G7"/>
    <mergeCell ref="D12:G12"/>
    <mergeCell ref="D29:G29"/>
    <mergeCell ref="D41:G41"/>
    <mergeCell ref="D50:G50"/>
  </mergeCells>
  <pageMargins left="0.23622047244094491" right="0.23622047244094491" top="0.74803149606299213" bottom="0.74803149606299213" header="0.31496062992125984" footer="0.31496062992125984"/>
  <pageSetup paperSize="8" scale="61" orientation="landscape" r:id="rId1"/>
  <customProperties>
    <customPr name="layoutContexts" r:id="rId2"/>
    <customPr name="SaveUndoMode" r:id="rId3"/>
  </customProperties>
  <drawing r:id="rId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pageSetUpPr fitToPage="1"/>
  </sheetPr>
  <dimension ref="A1:S142"/>
  <sheetViews>
    <sheetView view="pageBreakPreview" zoomScale="86" zoomScaleNormal="100" zoomScaleSheetLayoutView="86" workbookViewId="0">
      <selection activeCell="D181" sqref="D181"/>
    </sheetView>
  </sheetViews>
  <sheetFormatPr defaultRowHeight="12.75"/>
  <cols>
    <col min="1" max="1" width="12.7109375" style="254" customWidth="1"/>
    <col min="2" max="2" width="39.28515625" style="254" customWidth="1"/>
    <col min="3" max="3" width="18" style="254" customWidth="1"/>
    <col min="4" max="7" width="12.42578125" style="254" customWidth="1"/>
    <col min="8" max="8" width="17.28515625" style="254" customWidth="1"/>
    <col min="9" max="12" width="12.42578125" style="254" customWidth="1"/>
    <col min="13" max="13" width="16.85546875" style="254" customWidth="1"/>
    <col min="14" max="17" width="12.42578125" style="254" customWidth="1"/>
    <col min="18" max="16384" width="9.140625" style="254"/>
  </cols>
  <sheetData>
    <row r="1" spans="1:17" ht="24" customHeight="1">
      <c r="B1" s="335" t="str">
        <f>Cover!C22</f>
        <v>United Energy Distribution Pty Limited</v>
      </c>
      <c r="C1" s="335"/>
    </row>
    <row r="2" spans="1:17" ht="21.75" customHeight="1">
      <c r="B2" s="259" t="s">
        <v>261</v>
      </c>
      <c r="C2" s="259"/>
      <c r="H2" s="263"/>
      <c r="I2" s="263"/>
    </row>
    <row r="3" spans="1:17" ht="21.75" customHeight="1">
      <c r="B3" s="264" t="str">
        <f>Cover!C26</f>
        <v>CY 2013</v>
      </c>
      <c r="C3" s="259"/>
      <c r="H3" s="263"/>
      <c r="I3" s="263"/>
    </row>
    <row r="4" spans="1:17" ht="18.75" customHeight="1">
      <c r="B4" s="370"/>
      <c r="C4" s="894"/>
      <c r="D4" s="895"/>
      <c r="E4" s="896"/>
      <c r="F4" s="896"/>
      <c r="G4" s="896"/>
      <c r="H4" s="897"/>
      <c r="I4" s="897"/>
      <c r="J4" s="896"/>
      <c r="K4" s="896"/>
      <c r="L4" s="896"/>
    </row>
    <row r="5" spans="1:17" ht="18.75" customHeight="1">
      <c r="B5" s="370"/>
      <c r="C5" s="370"/>
      <c r="D5" s="371"/>
      <c r="H5" s="263"/>
      <c r="I5" s="263"/>
    </row>
    <row r="6" spans="1:17" ht="18.75" customHeight="1">
      <c r="A6" s="263"/>
      <c r="B6" s="372" t="s">
        <v>214</v>
      </c>
      <c r="C6" s="373"/>
      <c r="D6" s="374"/>
      <c r="E6" s="375"/>
      <c r="F6" s="374"/>
      <c r="G6" s="376"/>
    </row>
    <row r="7" spans="1:17" ht="33.75" customHeight="1">
      <c r="A7" s="263"/>
      <c r="B7" s="1137" t="s">
        <v>262</v>
      </c>
      <c r="C7" s="1138"/>
      <c r="D7" s="1138"/>
      <c r="E7" s="1138"/>
      <c r="F7" s="1138"/>
      <c r="G7" s="1139"/>
    </row>
    <row r="8" spans="1:17" ht="16.5" customHeight="1">
      <c r="A8" s="263"/>
      <c r="B8" s="377" t="s">
        <v>216</v>
      </c>
      <c r="C8" s="378"/>
      <c r="D8" s="378"/>
      <c r="E8" s="378"/>
      <c r="F8" s="378"/>
      <c r="G8" s="379"/>
    </row>
    <row r="9" spans="1:17" ht="20.25">
      <c r="B9" s="370"/>
      <c r="C9" s="370"/>
      <c r="D9" s="370"/>
      <c r="E9" s="370"/>
      <c r="F9" s="370"/>
      <c r="G9" s="370"/>
    </row>
    <row r="10" spans="1:17" ht="15.75">
      <c r="B10" s="345"/>
      <c r="D10" s="333"/>
      <c r="P10" s="399"/>
    </row>
    <row r="11" spans="1:17">
      <c r="B11" s="269"/>
      <c r="C11" s="269"/>
    </row>
    <row r="12" spans="1:17" ht="13.5" thickBot="1">
      <c r="B12" s="400"/>
      <c r="C12" s="400"/>
      <c r="D12" s="401"/>
      <c r="E12" s="401"/>
      <c r="F12" s="401"/>
      <c r="G12" s="401"/>
      <c r="H12" s="401"/>
      <c r="I12" s="401"/>
      <c r="J12" s="401"/>
      <c r="K12" s="401"/>
      <c r="L12" s="401"/>
    </row>
    <row r="13" spans="1:17" ht="18" customHeight="1" thickBot="1">
      <c r="B13" s="402" t="s">
        <v>73</v>
      </c>
      <c r="C13" s="1140" t="s">
        <v>263</v>
      </c>
      <c r="D13" s="1141"/>
      <c r="E13" s="1141"/>
      <c r="F13" s="1141"/>
      <c r="G13" s="1141"/>
      <c r="H13" s="1140" t="s">
        <v>264</v>
      </c>
      <c r="I13" s="1141"/>
      <c r="J13" s="1141"/>
      <c r="K13" s="1141"/>
      <c r="L13" s="1141"/>
      <c r="M13" s="1142" t="s">
        <v>265</v>
      </c>
      <c r="N13" s="1143"/>
      <c r="O13" s="1143"/>
      <c r="P13" s="1143"/>
      <c r="Q13" s="1144"/>
    </row>
    <row r="14" spans="1:17" ht="18" customHeight="1">
      <c r="B14" s="403"/>
      <c r="C14" s="381"/>
      <c r="D14" s="1131" t="s">
        <v>266</v>
      </c>
      <c r="E14" s="1133"/>
      <c r="F14" s="382"/>
      <c r="G14" s="94"/>
      <c r="H14" s="404"/>
      <c r="I14" s="1131" t="s">
        <v>266</v>
      </c>
      <c r="J14" s="1133"/>
      <c r="K14" s="382"/>
      <c r="L14" s="405"/>
      <c r="M14" s="406"/>
      <c r="N14" s="1145" t="s">
        <v>266</v>
      </c>
      <c r="O14" s="1145"/>
      <c r="P14" s="407"/>
      <c r="Q14" s="408"/>
    </row>
    <row r="15" spans="1:17">
      <c r="B15" s="409"/>
      <c r="C15" s="381" t="s">
        <v>192</v>
      </c>
      <c r="D15" s="382" t="s">
        <v>219</v>
      </c>
      <c r="E15" s="382" t="s">
        <v>220</v>
      </c>
      <c r="F15" s="382" t="s">
        <v>87</v>
      </c>
      <c r="G15" s="94" t="s">
        <v>267</v>
      </c>
      <c r="H15" s="404" t="s">
        <v>192</v>
      </c>
      <c r="I15" s="382" t="s">
        <v>219</v>
      </c>
      <c r="J15" s="382" t="s">
        <v>220</v>
      </c>
      <c r="K15" s="382" t="s">
        <v>87</v>
      </c>
      <c r="L15" s="405" t="s">
        <v>267</v>
      </c>
      <c r="M15" s="410" t="s">
        <v>192</v>
      </c>
      <c r="N15" s="382" t="s">
        <v>219</v>
      </c>
      <c r="O15" s="382" t="s">
        <v>220</v>
      </c>
      <c r="P15" s="382" t="s">
        <v>87</v>
      </c>
      <c r="Q15" s="411" t="s">
        <v>268</v>
      </c>
    </row>
    <row r="16" spans="1:17" ht="21.75" customHeight="1">
      <c r="B16" s="412" t="s">
        <v>221</v>
      </c>
      <c r="C16" s="413"/>
      <c r="D16" s="413"/>
      <c r="E16" s="413"/>
      <c r="F16" s="413"/>
      <c r="G16" s="347"/>
      <c r="H16" s="414"/>
      <c r="I16" s="413"/>
      <c r="J16" s="413"/>
      <c r="K16" s="413"/>
      <c r="L16" s="415"/>
      <c r="M16" s="416"/>
      <c r="N16" s="417"/>
      <c r="O16" s="417"/>
      <c r="P16" s="417"/>
      <c r="Q16" s="418"/>
    </row>
    <row r="17" spans="2:19">
      <c r="B17" s="415" t="s">
        <v>222</v>
      </c>
      <c r="C17" s="384">
        <v>0</v>
      </c>
      <c r="D17" s="384">
        <v>0</v>
      </c>
      <c r="E17" s="384">
        <v>0</v>
      </c>
      <c r="F17" s="384">
        <v>0</v>
      </c>
      <c r="G17" s="383">
        <f>SUM(C17:F17)</f>
        <v>0</v>
      </c>
      <c r="H17" s="384">
        <v>0</v>
      </c>
      <c r="I17" s="384">
        <v>0</v>
      </c>
      <c r="J17" s="384">
        <v>0</v>
      </c>
      <c r="K17" s="384">
        <v>0</v>
      </c>
      <c r="L17" s="419">
        <f>SUM(H17:K17)</f>
        <v>0</v>
      </c>
      <c r="M17" s="420">
        <f>SUM(C17,H17)</f>
        <v>0</v>
      </c>
      <c r="N17" s="383">
        <f>SUM(D17,I17)</f>
        <v>0</v>
      </c>
      <c r="O17" s="383">
        <f t="shared" ref="N17:P18" si="0">SUM(E17,J17)</f>
        <v>0</v>
      </c>
      <c r="P17" s="383">
        <f>SUM(F17,K17)</f>
        <v>0</v>
      </c>
      <c r="Q17" s="421">
        <f>SUM(M17:P17)</f>
        <v>0</v>
      </c>
      <c r="R17" s="386"/>
      <c r="S17" s="386"/>
    </row>
    <row r="18" spans="2:19">
      <c r="B18" s="415" t="s">
        <v>223</v>
      </c>
      <c r="C18" s="384">
        <v>0</v>
      </c>
      <c r="D18" s="384">
        <v>0</v>
      </c>
      <c r="E18" s="384">
        <v>0</v>
      </c>
      <c r="F18" s="384">
        <v>0</v>
      </c>
      <c r="G18" s="383">
        <f>SUM(C18:F18)</f>
        <v>0</v>
      </c>
      <c r="H18" s="384">
        <v>0</v>
      </c>
      <c r="I18" s="384">
        <v>0</v>
      </c>
      <c r="J18" s="384">
        <v>0</v>
      </c>
      <c r="K18" s="384">
        <v>0</v>
      </c>
      <c r="L18" s="419">
        <f>SUM(H18:K18)</f>
        <v>0</v>
      </c>
      <c r="M18" s="420">
        <f>SUM(C18,H18)</f>
        <v>0</v>
      </c>
      <c r="N18" s="383">
        <f t="shared" si="0"/>
        <v>0</v>
      </c>
      <c r="O18" s="383">
        <f t="shared" si="0"/>
        <v>0</v>
      </c>
      <c r="P18" s="383">
        <f t="shared" si="0"/>
        <v>0</v>
      </c>
      <c r="Q18" s="421">
        <f>SUM(M18:P18)</f>
        <v>0</v>
      </c>
      <c r="R18" s="386"/>
      <c r="S18" s="386"/>
    </row>
    <row r="19" spans="2:19">
      <c r="B19" s="412" t="s">
        <v>224</v>
      </c>
      <c r="C19" s="422"/>
      <c r="D19" s="422"/>
      <c r="E19" s="422"/>
      <c r="F19" s="422"/>
      <c r="G19" s="422"/>
      <c r="H19" s="423"/>
      <c r="I19" s="422"/>
      <c r="J19" s="422"/>
      <c r="K19" s="422"/>
      <c r="L19" s="424"/>
      <c r="M19" s="425"/>
      <c r="N19" s="422"/>
      <c r="O19" s="422"/>
      <c r="P19" s="422"/>
      <c r="Q19" s="426"/>
      <c r="R19" s="386"/>
      <c r="S19" s="386"/>
    </row>
    <row r="20" spans="2:19">
      <c r="B20" s="415" t="s">
        <v>225</v>
      </c>
      <c r="C20" s="384">
        <v>0</v>
      </c>
      <c r="D20" s="384">
        <v>0</v>
      </c>
      <c r="E20" s="384">
        <v>0</v>
      </c>
      <c r="F20" s="384">
        <v>0</v>
      </c>
      <c r="G20" s="383">
        <f t="shared" ref="G20:G27" si="1">SUM(C20:F20)</f>
        <v>0</v>
      </c>
      <c r="H20" s="384">
        <v>0</v>
      </c>
      <c r="I20" s="384">
        <v>0</v>
      </c>
      <c r="J20" s="384">
        <v>0</v>
      </c>
      <c r="K20" s="384">
        <v>0</v>
      </c>
      <c r="L20" s="419">
        <f t="shared" ref="L20:L27" si="2">SUM(H20:K20)</f>
        <v>0</v>
      </c>
      <c r="M20" s="420">
        <f>SUM(C20,H20)</f>
        <v>0</v>
      </c>
      <c r="N20" s="383">
        <f t="shared" ref="N20:P21" si="3">SUM(D20,I20)</f>
        <v>0</v>
      </c>
      <c r="O20" s="383">
        <f t="shared" si="3"/>
        <v>0</v>
      </c>
      <c r="P20" s="383">
        <f t="shared" si="3"/>
        <v>0</v>
      </c>
      <c r="Q20" s="421">
        <f t="shared" ref="Q20:Q27" si="4">SUM(M20:P20)</f>
        <v>0</v>
      </c>
      <c r="R20" s="386"/>
      <c r="S20" s="386"/>
    </row>
    <row r="21" spans="2:19" ht="13.5" thickBot="1">
      <c r="B21" s="415" t="s">
        <v>226</v>
      </c>
      <c r="C21" s="427">
        <v>0</v>
      </c>
      <c r="D21" s="427">
        <v>0</v>
      </c>
      <c r="E21" s="384">
        <v>0</v>
      </c>
      <c r="F21" s="427">
        <v>0</v>
      </c>
      <c r="G21" s="428">
        <f t="shared" si="1"/>
        <v>0</v>
      </c>
      <c r="H21" s="384">
        <v>0</v>
      </c>
      <c r="I21" s="384">
        <v>0</v>
      </c>
      <c r="J21" s="384">
        <v>0</v>
      </c>
      <c r="K21" s="384">
        <v>0</v>
      </c>
      <c r="L21" s="429">
        <f t="shared" si="2"/>
        <v>0</v>
      </c>
      <c r="M21" s="430">
        <f>SUM(C21,H21)</f>
        <v>0</v>
      </c>
      <c r="N21" s="428">
        <f t="shared" si="3"/>
        <v>0</v>
      </c>
      <c r="O21" s="428">
        <f t="shared" si="3"/>
        <v>0</v>
      </c>
      <c r="P21" s="428">
        <f t="shared" si="3"/>
        <v>0</v>
      </c>
      <c r="Q21" s="431">
        <f t="shared" si="4"/>
        <v>0</v>
      </c>
      <c r="R21" s="386"/>
      <c r="S21" s="386"/>
    </row>
    <row r="22" spans="2:19" ht="13.5" thickBot="1">
      <c r="B22" s="432" t="s">
        <v>227</v>
      </c>
      <c r="C22" s="433">
        <f>SUM(C17:C18,C20:C21)</f>
        <v>0</v>
      </c>
      <c r="D22" s="434">
        <f>SUM(D17:D18,D20:D21)</f>
        <v>0</v>
      </c>
      <c r="E22" s="434">
        <f>SUM(E17:E18,E20:E21)</f>
        <v>0</v>
      </c>
      <c r="F22" s="434">
        <f>SUM(F17:F18,F20:F21)</f>
        <v>0</v>
      </c>
      <c r="G22" s="434">
        <f t="shared" si="1"/>
        <v>0</v>
      </c>
      <c r="H22" s="435">
        <f>SUM(H17:H18,H20:H21)</f>
        <v>0</v>
      </c>
      <c r="I22" s="434">
        <f>SUM(I17:I18,I20:I21)</f>
        <v>0</v>
      </c>
      <c r="J22" s="434">
        <f>SUM(J17:J18,J20:J21)</f>
        <v>0</v>
      </c>
      <c r="K22" s="434">
        <f>SUM(K17:K18,K20:K21)</f>
        <v>0</v>
      </c>
      <c r="L22" s="436">
        <f t="shared" si="2"/>
        <v>0</v>
      </c>
      <c r="M22" s="433">
        <f>SUM(M17:M18,M20:M21)</f>
        <v>0</v>
      </c>
      <c r="N22" s="434">
        <f>SUM(N17:N18,N20:N21)</f>
        <v>0</v>
      </c>
      <c r="O22" s="434">
        <f>SUM(O17:O18,O20:O21)</f>
        <v>0</v>
      </c>
      <c r="P22" s="434">
        <f>SUM(P17:P18,P20:P21)</f>
        <v>0</v>
      </c>
      <c r="Q22" s="436">
        <f t="shared" si="4"/>
        <v>0</v>
      </c>
      <c r="R22" s="386"/>
      <c r="S22" s="386"/>
    </row>
    <row r="23" spans="2:19">
      <c r="B23" s="415" t="s">
        <v>194</v>
      </c>
      <c r="C23" s="437">
        <v>0</v>
      </c>
      <c r="D23" s="437">
        <v>0</v>
      </c>
      <c r="E23" s="437">
        <v>0</v>
      </c>
      <c r="F23" s="437">
        <v>0</v>
      </c>
      <c r="G23" s="438">
        <f t="shared" si="1"/>
        <v>0</v>
      </c>
      <c r="H23" s="384">
        <v>0</v>
      </c>
      <c r="I23" s="384">
        <v>0</v>
      </c>
      <c r="J23" s="384">
        <v>0</v>
      </c>
      <c r="K23" s="384">
        <v>0</v>
      </c>
      <c r="L23" s="439">
        <f t="shared" si="2"/>
        <v>0</v>
      </c>
      <c r="M23" s="440">
        <f t="shared" ref="M23:P26" si="5">SUM(C23,H23)</f>
        <v>0</v>
      </c>
      <c r="N23" s="438">
        <f t="shared" si="5"/>
        <v>0</v>
      </c>
      <c r="O23" s="438">
        <f t="shared" si="5"/>
        <v>0</v>
      </c>
      <c r="P23" s="438">
        <f t="shared" si="5"/>
        <v>0</v>
      </c>
      <c r="Q23" s="441">
        <f t="shared" si="4"/>
        <v>0</v>
      </c>
      <c r="R23" s="386"/>
      <c r="S23" s="386"/>
    </row>
    <row r="24" spans="2:19">
      <c r="B24" s="415" t="s">
        <v>228</v>
      </c>
      <c r="C24" s="384">
        <v>0</v>
      </c>
      <c r="D24" s="384">
        <v>0</v>
      </c>
      <c r="E24" s="384">
        <v>0</v>
      </c>
      <c r="F24" s="384">
        <v>0</v>
      </c>
      <c r="G24" s="383">
        <f t="shared" si="1"/>
        <v>0</v>
      </c>
      <c r="H24" s="384">
        <v>0</v>
      </c>
      <c r="I24" s="384">
        <v>0</v>
      </c>
      <c r="J24" s="384">
        <v>0</v>
      </c>
      <c r="K24" s="384">
        <v>0</v>
      </c>
      <c r="L24" s="419">
        <f t="shared" si="2"/>
        <v>0</v>
      </c>
      <c r="M24" s="440">
        <f t="shared" si="5"/>
        <v>0</v>
      </c>
      <c r="N24" s="438">
        <f t="shared" si="5"/>
        <v>0</v>
      </c>
      <c r="O24" s="438">
        <f t="shared" si="5"/>
        <v>0</v>
      </c>
      <c r="P24" s="438">
        <f t="shared" si="5"/>
        <v>0</v>
      </c>
      <c r="Q24" s="421">
        <f t="shared" si="4"/>
        <v>0</v>
      </c>
      <c r="R24" s="386"/>
      <c r="S24" s="386"/>
    </row>
    <row r="25" spans="2:19">
      <c r="B25" s="415" t="s">
        <v>229</v>
      </c>
      <c r="C25" s="384">
        <v>0</v>
      </c>
      <c r="D25" s="384">
        <v>0</v>
      </c>
      <c r="E25" s="384">
        <v>0</v>
      </c>
      <c r="F25" s="384">
        <v>0</v>
      </c>
      <c r="G25" s="383">
        <f>SUM(C25:F25)</f>
        <v>0</v>
      </c>
      <c r="H25" s="384">
        <v>0</v>
      </c>
      <c r="I25" s="384">
        <v>0</v>
      </c>
      <c r="J25" s="384">
        <v>0</v>
      </c>
      <c r="K25" s="384">
        <v>0</v>
      </c>
      <c r="L25" s="419">
        <f>SUM(H25:K25)</f>
        <v>0</v>
      </c>
      <c r="M25" s="440">
        <f t="shared" si="5"/>
        <v>0</v>
      </c>
      <c r="N25" s="438">
        <f t="shared" si="5"/>
        <v>0</v>
      </c>
      <c r="O25" s="438">
        <f t="shared" si="5"/>
        <v>0</v>
      </c>
      <c r="P25" s="438">
        <f t="shared" si="5"/>
        <v>0</v>
      </c>
      <c r="Q25" s="421">
        <f>SUM(M25:P25)</f>
        <v>0</v>
      </c>
      <c r="R25" s="386"/>
      <c r="S25" s="386"/>
    </row>
    <row r="26" spans="2:19" ht="13.5" thickBot="1">
      <c r="B26" s="352" t="s">
        <v>197</v>
      </c>
      <c r="C26" s="384">
        <v>0</v>
      </c>
      <c r="D26" s="384">
        <v>0</v>
      </c>
      <c r="E26" s="384">
        <v>0</v>
      </c>
      <c r="F26" s="384">
        <v>0</v>
      </c>
      <c r="G26" s="383">
        <f>SUM(C26:F26)</f>
        <v>0</v>
      </c>
      <c r="H26" s="384">
        <v>0</v>
      </c>
      <c r="I26" s="384">
        <v>0</v>
      </c>
      <c r="J26" s="384">
        <v>0</v>
      </c>
      <c r="K26" s="384">
        <v>0</v>
      </c>
      <c r="L26" s="419">
        <f>SUM(H26:K26)</f>
        <v>0</v>
      </c>
      <c r="M26" s="440">
        <f t="shared" si="5"/>
        <v>0</v>
      </c>
      <c r="N26" s="438">
        <f t="shared" si="5"/>
        <v>0</v>
      </c>
      <c r="O26" s="438">
        <f t="shared" si="5"/>
        <v>0</v>
      </c>
      <c r="P26" s="438">
        <f t="shared" si="5"/>
        <v>0</v>
      </c>
      <c r="Q26" s="421">
        <f>SUM(M26:P26)</f>
        <v>0</v>
      </c>
      <c r="R26" s="386"/>
      <c r="S26" s="386"/>
    </row>
    <row r="27" spans="2:19" ht="13.5" thickBot="1">
      <c r="B27" s="432" t="s">
        <v>230</v>
      </c>
      <c r="C27" s="433">
        <f>SUM(C22:C26)</f>
        <v>0</v>
      </c>
      <c r="D27" s="433">
        <f>SUM(D22:D26)</f>
        <v>0</v>
      </c>
      <c r="E27" s="433">
        <f>SUM(E22:E26)</f>
        <v>0</v>
      </c>
      <c r="F27" s="433">
        <f>SUM(F22:F26)</f>
        <v>0</v>
      </c>
      <c r="G27" s="434">
        <f t="shared" si="1"/>
        <v>0</v>
      </c>
      <c r="H27" s="435">
        <f>SUM(H22:H26)</f>
        <v>0</v>
      </c>
      <c r="I27" s="435">
        <f>SUM(I22:I26)</f>
        <v>0</v>
      </c>
      <c r="J27" s="435">
        <f>SUM(J22:J26)</f>
        <v>0</v>
      </c>
      <c r="K27" s="435">
        <f>SUM(K22:K26)</f>
        <v>0</v>
      </c>
      <c r="L27" s="442">
        <f t="shared" si="2"/>
        <v>0</v>
      </c>
      <c r="M27" s="433">
        <f>SUM(M22:M26)</f>
        <v>0</v>
      </c>
      <c r="N27" s="433">
        <f>SUM(N22:N26)</f>
        <v>0</v>
      </c>
      <c r="O27" s="433">
        <f>SUM(O22:O26)</f>
        <v>0</v>
      </c>
      <c r="P27" s="433">
        <f>SUM(P22:P26)</f>
        <v>0</v>
      </c>
      <c r="Q27" s="436">
        <f t="shared" si="4"/>
        <v>0</v>
      </c>
      <c r="R27" s="386"/>
      <c r="S27" s="386"/>
    </row>
    <row r="28" spans="2:19">
      <c r="B28" s="303"/>
      <c r="C28" s="385"/>
      <c r="D28" s="385"/>
      <c r="E28" s="386"/>
      <c r="F28" s="386"/>
      <c r="G28" s="386"/>
      <c r="H28" s="386"/>
      <c r="I28" s="386"/>
      <c r="J28" s="386"/>
      <c r="K28" s="386"/>
      <c r="L28" s="386"/>
      <c r="M28" s="386"/>
      <c r="N28" s="386"/>
      <c r="O28" s="386"/>
      <c r="P28" s="386"/>
      <c r="Q28" s="386"/>
      <c r="R28" s="386"/>
      <c r="S28" s="386"/>
    </row>
    <row r="29" spans="2:19" ht="15.75">
      <c r="B29" s="345" t="s">
        <v>231</v>
      </c>
      <c r="C29" s="387"/>
      <c r="D29" s="388"/>
      <c r="E29" s="386"/>
      <c r="F29" s="386"/>
      <c r="G29" s="386"/>
      <c r="H29" s="386"/>
      <c r="I29" s="386"/>
      <c r="J29" s="386"/>
      <c r="K29" s="386"/>
      <c r="L29" s="386"/>
      <c r="M29" s="386"/>
      <c r="N29" s="386"/>
      <c r="O29" s="386"/>
      <c r="P29" s="386"/>
      <c r="Q29" s="386"/>
      <c r="R29" s="386"/>
      <c r="S29" s="386"/>
    </row>
    <row r="30" spans="2:19" ht="13.5" thickBot="1">
      <c r="B30" s="269"/>
      <c r="C30" s="389"/>
      <c r="D30" s="390"/>
      <c r="E30" s="391"/>
      <c r="F30" s="391"/>
      <c r="G30" s="391"/>
      <c r="H30" s="386"/>
      <c r="I30" s="386"/>
      <c r="J30" s="386"/>
      <c r="K30" s="386"/>
      <c r="L30" s="386"/>
      <c r="M30" s="386"/>
      <c r="N30" s="386"/>
      <c r="O30" s="386"/>
      <c r="P30" s="386"/>
      <c r="Q30" s="386"/>
      <c r="R30" s="386"/>
      <c r="S30" s="386"/>
    </row>
    <row r="31" spans="2:19" ht="19.5" customHeight="1">
      <c r="B31" s="402" t="s">
        <v>73</v>
      </c>
      <c r="C31" s="1146" t="s">
        <v>263</v>
      </c>
      <c r="D31" s="1147"/>
      <c r="E31" s="1147"/>
      <c r="F31" s="1147"/>
      <c r="G31" s="1148"/>
      <c r="H31" s="1146" t="s">
        <v>264</v>
      </c>
      <c r="I31" s="1147"/>
      <c r="J31" s="1147"/>
      <c r="K31" s="1147"/>
      <c r="L31" s="1147"/>
      <c r="M31" s="1149" t="s">
        <v>265</v>
      </c>
      <c r="N31" s="1147"/>
      <c r="O31" s="1147"/>
      <c r="P31" s="1147"/>
      <c r="Q31" s="1150"/>
      <c r="R31" s="386"/>
      <c r="S31" s="386"/>
    </row>
    <row r="32" spans="2:19">
      <c r="B32" s="403"/>
      <c r="C32" s="393"/>
      <c r="D32" s="1151" t="s">
        <v>266</v>
      </c>
      <c r="E32" s="1152"/>
      <c r="F32" s="394"/>
      <c r="G32" s="392"/>
      <c r="H32" s="393"/>
      <c r="I32" s="1151" t="s">
        <v>266</v>
      </c>
      <c r="J32" s="1152"/>
      <c r="K32" s="394"/>
      <c r="L32" s="443"/>
      <c r="M32" s="444"/>
      <c r="N32" s="1151" t="s">
        <v>266</v>
      </c>
      <c r="O32" s="1152"/>
      <c r="P32" s="394"/>
      <c r="Q32" s="445"/>
      <c r="R32" s="386"/>
      <c r="S32" s="386"/>
    </row>
    <row r="33" spans="2:19">
      <c r="B33" s="409"/>
      <c r="C33" s="393" t="s">
        <v>192</v>
      </c>
      <c r="D33" s="394" t="s">
        <v>219</v>
      </c>
      <c r="E33" s="394" t="s">
        <v>220</v>
      </c>
      <c r="F33" s="394" t="s">
        <v>87</v>
      </c>
      <c r="G33" s="392" t="s">
        <v>267</v>
      </c>
      <c r="H33" s="393" t="s">
        <v>192</v>
      </c>
      <c r="I33" s="394" t="s">
        <v>219</v>
      </c>
      <c r="J33" s="394" t="s">
        <v>220</v>
      </c>
      <c r="K33" s="394" t="s">
        <v>87</v>
      </c>
      <c r="L33" s="443" t="s">
        <v>267</v>
      </c>
      <c r="M33" s="444" t="s">
        <v>192</v>
      </c>
      <c r="N33" s="394" t="s">
        <v>219</v>
      </c>
      <c r="O33" s="394" t="s">
        <v>220</v>
      </c>
      <c r="P33" s="394" t="s">
        <v>87</v>
      </c>
      <c r="Q33" s="445" t="s">
        <v>268</v>
      </c>
      <c r="R33" s="386"/>
      <c r="S33" s="386"/>
    </row>
    <row r="34" spans="2:19">
      <c r="B34" s="361" t="s">
        <v>232</v>
      </c>
      <c r="C34" s="384">
        <v>0</v>
      </c>
      <c r="D34" s="384">
        <v>0</v>
      </c>
      <c r="E34" s="384">
        <v>0</v>
      </c>
      <c r="F34" s="384">
        <v>0</v>
      </c>
      <c r="G34" s="383">
        <f t="shared" ref="G34:G39" si="6">SUM(C34:F34)</f>
        <v>0</v>
      </c>
      <c r="H34" s="384">
        <v>0</v>
      </c>
      <c r="I34" s="384">
        <v>0</v>
      </c>
      <c r="J34" s="384">
        <v>0</v>
      </c>
      <c r="K34" s="384">
        <v>0</v>
      </c>
      <c r="L34" s="419">
        <f t="shared" ref="L34:L39" si="7">SUM(H34:K34)</f>
        <v>0</v>
      </c>
      <c r="M34" s="420">
        <f t="shared" ref="M34:P39" si="8">SUM(C34,H34)</f>
        <v>0</v>
      </c>
      <c r="N34" s="383">
        <f t="shared" si="8"/>
        <v>0</v>
      </c>
      <c r="O34" s="383">
        <f t="shared" si="8"/>
        <v>0</v>
      </c>
      <c r="P34" s="383">
        <f t="shared" si="8"/>
        <v>0</v>
      </c>
      <c r="Q34" s="421">
        <f t="shared" ref="Q34:Q39" si="9">SUM(M34:P34)</f>
        <v>0</v>
      </c>
      <c r="R34" s="386"/>
      <c r="S34" s="386"/>
    </row>
    <row r="35" spans="2:19">
      <c r="B35" s="361" t="s">
        <v>233</v>
      </c>
      <c r="C35" s="384">
        <v>0</v>
      </c>
      <c r="D35" s="384">
        <v>0</v>
      </c>
      <c r="E35" s="384">
        <v>0</v>
      </c>
      <c r="F35" s="384">
        <v>0</v>
      </c>
      <c r="G35" s="383">
        <f t="shared" si="6"/>
        <v>0</v>
      </c>
      <c r="H35" s="384">
        <v>0</v>
      </c>
      <c r="I35" s="384">
        <v>0</v>
      </c>
      <c r="J35" s="384">
        <v>0</v>
      </c>
      <c r="K35" s="384">
        <v>0</v>
      </c>
      <c r="L35" s="419">
        <f t="shared" si="7"/>
        <v>0</v>
      </c>
      <c r="M35" s="420">
        <f t="shared" si="8"/>
        <v>0</v>
      </c>
      <c r="N35" s="383">
        <f t="shared" si="8"/>
        <v>0</v>
      </c>
      <c r="O35" s="383">
        <f t="shared" si="8"/>
        <v>0</v>
      </c>
      <c r="P35" s="383">
        <f t="shared" si="8"/>
        <v>0</v>
      </c>
      <c r="Q35" s="421">
        <f t="shared" si="9"/>
        <v>0</v>
      </c>
      <c r="R35" s="386"/>
      <c r="S35" s="386"/>
    </row>
    <row r="36" spans="2:19">
      <c r="B36" s="361" t="s">
        <v>234</v>
      </c>
      <c r="C36" s="384">
        <v>0</v>
      </c>
      <c r="D36" s="384">
        <v>0</v>
      </c>
      <c r="E36" s="384">
        <v>0</v>
      </c>
      <c r="F36" s="384">
        <v>0</v>
      </c>
      <c r="G36" s="383">
        <f t="shared" si="6"/>
        <v>0</v>
      </c>
      <c r="H36" s="384">
        <v>0</v>
      </c>
      <c r="I36" s="384">
        <v>0</v>
      </c>
      <c r="J36" s="384">
        <v>0</v>
      </c>
      <c r="K36" s="384">
        <v>0</v>
      </c>
      <c r="L36" s="419">
        <f t="shared" si="7"/>
        <v>0</v>
      </c>
      <c r="M36" s="420">
        <f t="shared" si="8"/>
        <v>0</v>
      </c>
      <c r="N36" s="383">
        <f t="shared" si="8"/>
        <v>0</v>
      </c>
      <c r="O36" s="383">
        <f t="shared" si="8"/>
        <v>0</v>
      </c>
      <c r="P36" s="383">
        <f t="shared" si="8"/>
        <v>0</v>
      </c>
      <c r="Q36" s="421">
        <f t="shared" si="9"/>
        <v>0</v>
      </c>
      <c r="R36" s="386"/>
      <c r="S36" s="386"/>
    </row>
    <row r="37" spans="2:19">
      <c r="B37" s="361" t="s">
        <v>235</v>
      </c>
      <c r="C37" s="384">
        <v>0</v>
      </c>
      <c r="D37" s="384">
        <v>0</v>
      </c>
      <c r="E37" s="384">
        <v>0</v>
      </c>
      <c r="F37" s="384">
        <v>0</v>
      </c>
      <c r="G37" s="383">
        <f t="shared" si="6"/>
        <v>0</v>
      </c>
      <c r="H37" s="384">
        <v>0</v>
      </c>
      <c r="I37" s="384">
        <v>0</v>
      </c>
      <c r="J37" s="384">
        <v>0</v>
      </c>
      <c r="K37" s="384">
        <v>0</v>
      </c>
      <c r="L37" s="419">
        <f t="shared" si="7"/>
        <v>0</v>
      </c>
      <c r="M37" s="420">
        <f t="shared" si="8"/>
        <v>0</v>
      </c>
      <c r="N37" s="383">
        <f t="shared" si="8"/>
        <v>0</v>
      </c>
      <c r="O37" s="383">
        <f t="shared" si="8"/>
        <v>0</v>
      </c>
      <c r="P37" s="383">
        <f t="shared" si="8"/>
        <v>0</v>
      </c>
      <c r="Q37" s="421">
        <f t="shared" si="9"/>
        <v>0</v>
      </c>
      <c r="R37" s="386"/>
      <c r="S37" s="386"/>
    </row>
    <row r="38" spans="2:19">
      <c r="B38" s="361" t="s">
        <v>236</v>
      </c>
      <c r="C38" s="384">
        <v>0</v>
      </c>
      <c r="D38" s="384">
        <v>0</v>
      </c>
      <c r="E38" s="384">
        <v>0</v>
      </c>
      <c r="F38" s="384">
        <v>0</v>
      </c>
      <c r="G38" s="383">
        <f t="shared" si="6"/>
        <v>0</v>
      </c>
      <c r="H38" s="384">
        <v>0</v>
      </c>
      <c r="I38" s="384">
        <v>0</v>
      </c>
      <c r="J38" s="384">
        <v>0</v>
      </c>
      <c r="K38" s="384">
        <v>0</v>
      </c>
      <c r="L38" s="419">
        <f t="shared" si="7"/>
        <v>0</v>
      </c>
      <c r="M38" s="420">
        <f t="shared" si="8"/>
        <v>0</v>
      </c>
      <c r="N38" s="383">
        <f t="shared" si="8"/>
        <v>0</v>
      </c>
      <c r="O38" s="383">
        <f t="shared" si="8"/>
        <v>0</v>
      </c>
      <c r="P38" s="383">
        <f t="shared" si="8"/>
        <v>0</v>
      </c>
      <c r="Q38" s="421">
        <f t="shared" si="9"/>
        <v>0</v>
      </c>
      <c r="R38" s="386"/>
      <c r="S38" s="386"/>
    </row>
    <row r="39" spans="2:19">
      <c r="B39" s="361" t="s">
        <v>237</v>
      </c>
      <c r="C39" s="384">
        <v>0</v>
      </c>
      <c r="D39" s="384">
        <v>0</v>
      </c>
      <c r="E39" s="384">
        <v>0</v>
      </c>
      <c r="F39" s="384">
        <v>0</v>
      </c>
      <c r="G39" s="383">
        <f t="shared" si="6"/>
        <v>0</v>
      </c>
      <c r="H39" s="384">
        <v>0</v>
      </c>
      <c r="I39" s="384">
        <v>0</v>
      </c>
      <c r="J39" s="384">
        <v>0</v>
      </c>
      <c r="K39" s="384">
        <v>0</v>
      </c>
      <c r="L39" s="419">
        <f t="shared" si="7"/>
        <v>0</v>
      </c>
      <c r="M39" s="420">
        <f t="shared" si="8"/>
        <v>0</v>
      </c>
      <c r="N39" s="383">
        <f t="shared" si="8"/>
        <v>0</v>
      </c>
      <c r="O39" s="383">
        <f t="shared" si="8"/>
        <v>0</v>
      </c>
      <c r="P39" s="383">
        <f t="shared" si="8"/>
        <v>0</v>
      </c>
      <c r="Q39" s="421">
        <f t="shared" si="9"/>
        <v>0</v>
      </c>
      <c r="R39" s="386"/>
      <c r="S39" s="386"/>
    </row>
    <row r="40" spans="2:19" ht="13.5" thickBot="1">
      <c r="B40" s="346"/>
      <c r="C40" s="446"/>
      <c r="D40" s="446"/>
      <c r="E40" s="446"/>
      <c r="F40" s="446"/>
      <c r="G40" s="446"/>
      <c r="H40" s="446"/>
      <c r="I40" s="446"/>
      <c r="J40" s="446"/>
      <c r="K40" s="446"/>
      <c r="L40" s="447"/>
      <c r="M40" s="448"/>
      <c r="N40" s="446"/>
      <c r="O40" s="446"/>
      <c r="P40" s="446"/>
      <c r="Q40" s="449"/>
      <c r="R40" s="386"/>
      <c r="S40" s="386"/>
    </row>
    <row r="41" spans="2:19" ht="13.5" thickBot="1">
      <c r="B41" s="450" t="s">
        <v>238</v>
      </c>
      <c r="C41" s="433">
        <f>SUM(C34:C39)</f>
        <v>0</v>
      </c>
      <c r="D41" s="434">
        <f>SUM(D34:D39)</f>
        <v>0</v>
      </c>
      <c r="E41" s="434">
        <f>SUM(E34:E39)</f>
        <v>0</v>
      </c>
      <c r="F41" s="434">
        <f>SUM(F34:F39)</f>
        <v>0</v>
      </c>
      <c r="G41" s="434">
        <f>SUM(C41:F41)</f>
        <v>0</v>
      </c>
      <c r="H41" s="434">
        <f>SUM(H34:H39)</f>
        <v>0</v>
      </c>
      <c r="I41" s="434">
        <f>SUM(I34:I39)</f>
        <v>0</v>
      </c>
      <c r="J41" s="434">
        <f>SUM(J34:J39)</f>
        <v>0</v>
      </c>
      <c r="K41" s="434">
        <f>SUM(K34:K39)</f>
        <v>0</v>
      </c>
      <c r="L41" s="442">
        <f>SUM(H41:K41)</f>
        <v>0</v>
      </c>
      <c r="M41" s="433">
        <f>SUM(M34:M39)</f>
        <v>0</v>
      </c>
      <c r="N41" s="434">
        <f>SUM(N34:N39)</f>
        <v>0</v>
      </c>
      <c r="O41" s="434">
        <f>SUM(O34:O39)</f>
        <v>0</v>
      </c>
      <c r="P41" s="434">
        <f>SUM(P34:P39)</f>
        <v>0</v>
      </c>
      <c r="Q41" s="436">
        <f>SUM(M41:P41)</f>
        <v>0</v>
      </c>
      <c r="R41" s="386"/>
      <c r="S41" s="386"/>
    </row>
    <row r="42" spans="2:19">
      <c r="B42" s="303"/>
      <c r="C42" s="385"/>
      <c r="D42" s="385"/>
      <c r="E42" s="386"/>
      <c r="F42" s="386"/>
      <c r="G42" s="386"/>
      <c r="H42" s="386"/>
      <c r="I42" s="386"/>
      <c r="J42" s="386"/>
      <c r="K42" s="386"/>
      <c r="L42" s="386"/>
      <c r="M42" s="386"/>
      <c r="N42" s="386"/>
      <c r="O42" s="386"/>
      <c r="P42" s="386"/>
      <c r="Q42" s="386"/>
      <c r="R42" s="386"/>
      <c r="S42" s="386"/>
    </row>
    <row r="43" spans="2:19" ht="12.75" customHeight="1">
      <c r="B43" s="345" t="s">
        <v>239</v>
      </c>
      <c r="C43" s="385"/>
      <c r="D43" s="385"/>
      <c r="E43" s="386"/>
      <c r="F43" s="386"/>
      <c r="G43" s="386"/>
      <c r="H43" s="386"/>
      <c r="I43" s="386"/>
      <c r="J43" s="386"/>
      <c r="K43" s="386"/>
      <c r="L43" s="386"/>
      <c r="M43" s="386"/>
      <c r="N43" s="386"/>
      <c r="O43" s="386"/>
      <c r="P43" s="386"/>
      <c r="Q43" s="386"/>
      <c r="R43" s="386"/>
      <c r="S43" s="386"/>
    </row>
    <row r="44" spans="2:19" ht="13.5" thickBot="1">
      <c r="B44" s="269"/>
      <c r="C44" s="389"/>
      <c r="D44" s="390"/>
      <c r="E44" s="391"/>
      <c r="F44" s="391"/>
      <c r="G44" s="391"/>
      <c r="H44" s="386"/>
      <c r="I44" s="386"/>
      <c r="J44" s="386"/>
      <c r="K44" s="386"/>
      <c r="L44" s="386"/>
      <c r="M44" s="386"/>
      <c r="N44" s="386"/>
      <c r="O44" s="386"/>
      <c r="P44" s="386"/>
      <c r="Q44" s="386"/>
      <c r="R44" s="386"/>
      <c r="S44" s="386"/>
    </row>
    <row r="45" spans="2:19">
      <c r="B45" s="451" t="s">
        <v>73</v>
      </c>
      <c r="C45" s="1146" t="s">
        <v>263</v>
      </c>
      <c r="D45" s="1147"/>
      <c r="E45" s="1147"/>
      <c r="F45" s="1147"/>
      <c r="G45" s="1148"/>
      <c r="H45" s="1146" t="s">
        <v>264</v>
      </c>
      <c r="I45" s="1147"/>
      <c r="J45" s="1147"/>
      <c r="K45" s="1147"/>
      <c r="L45" s="1147"/>
      <c r="M45" s="1149" t="s">
        <v>265</v>
      </c>
      <c r="N45" s="1147"/>
      <c r="O45" s="1147"/>
      <c r="P45" s="1147"/>
      <c r="Q45" s="1150"/>
      <c r="R45" s="386"/>
      <c r="S45" s="386"/>
    </row>
    <row r="46" spans="2:19">
      <c r="B46" s="452"/>
      <c r="C46" s="393"/>
      <c r="D46" s="1151" t="s">
        <v>266</v>
      </c>
      <c r="E46" s="1152"/>
      <c r="F46" s="394"/>
      <c r="G46" s="392"/>
      <c r="H46" s="393"/>
      <c r="I46" s="1151" t="s">
        <v>266</v>
      </c>
      <c r="J46" s="1152"/>
      <c r="K46" s="394"/>
      <c r="L46" s="443"/>
      <c r="M46" s="444"/>
      <c r="N46" s="1151" t="s">
        <v>266</v>
      </c>
      <c r="O46" s="1152"/>
      <c r="P46" s="394"/>
      <c r="Q46" s="445"/>
      <c r="R46" s="386"/>
      <c r="S46" s="386"/>
    </row>
    <row r="47" spans="2:19">
      <c r="B47" s="453"/>
      <c r="C47" s="393" t="s">
        <v>192</v>
      </c>
      <c r="D47" s="394" t="s">
        <v>219</v>
      </c>
      <c r="E47" s="394" t="s">
        <v>220</v>
      </c>
      <c r="F47" s="394" t="s">
        <v>87</v>
      </c>
      <c r="G47" s="392" t="s">
        <v>267</v>
      </c>
      <c r="H47" s="393" t="s">
        <v>192</v>
      </c>
      <c r="I47" s="394" t="s">
        <v>219</v>
      </c>
      <c r="J47" s="394" t="s">
        <v>220</v>
      </c>
      <c r="K47" s="394" t="s">
        <v>87</v>
      </c>
      <c r="L47" s="443" t="s">
        <v>267</v>
      </c>
      <c r="M47" s="444" t="s">
        <v>192</v>
      </c>
      <c r="N47" s="394" t="s">
        <v>219</v>
      </c>
      <c r="O47" s="394" t="s">
        <v>220</v>
      </c>
      <c r="P47" s="394" t="s">
        <v>87</v>
      </c>
      <c r="Q47" s="445" t="s">
        <v>268</v>
      </c>
      <c r="R47" s="386"/>
      <c r="S47" s="386"/>
    </row>
    <row r="48" spans="2:19">
      <c r="B48" s="454" t="s">
        <v>240</v>
      </c>
      <c r="C48" s="384">
        <v>0</v>
      </c>
      <c r="D48" s="384">
        <v>0</v>
      </c>
      <c r="E48" s="384">
        <v>0</v>
      </c>
      <c r="F48" s="384">
        <v>0</v>
      </c>
      <c r="G48" s="383">
        <f>SUM(C48:F48)</f>
        <v>0</v>
      </c>
      <c r="H48" s="384">
        <v>0</v>
      </c>
      <c r="I48" s="384">
        <v>0</v>
      </c>
      <c r="J48" s="384">
        <v>0</v>
      </c>
      <c r="K48" s="384">
        <v>0</v>
      </c>
      <c r="L48" s="419">
        <f>SUM(H48:K48)</f>
        <v>0</v>
      </c>
      <c r="M48" s="420">
        <f>SUM(C48,H48)</f>
        <v>0</v>
      </c>
      <c r="N48" s="383">
        <f t="shared" ref="N48:P49" si="10">SUM(D48,I48)</f>
        <v>0</v>
      </c>
      <c r="O48" s="383">
        <f>SUM(E48,J48)</f>
        <v>0</v>
      </c>
      <c r="P48" s="383">
        <f t="shared" si="10"/>
        <v>0</v>
      </c>
      <c r="Q48" s="421">
        <f>SUM(M48:P48)</f>
        <v>0</v>
      </c>
      <c r="R48" s="386"/>
      <c r="S48" s="386"/>
    </row>
    <row r="49" spans="2:19">
      <c r="B49" s="454" t="s">
        <v>241</v>
      </c>
      <c r="C49" s="384">
        <v>0</v>
      </c>
      <c r="D49" s="384">
        <v>0</v>
      </c>
      <c r="E49" s="384">
        <v>0</v>
      </c>
      <c r="F49" s="384">
        <v>0</v>
      </c>
      <c r="G49" s="383">
        <f>SUM(C49:F49)</f>
        <v>0</v>
      </c>
      <c r="H49" s="384">
        <v>0</v>
      </c>
      <c r="I49" s="384">
        <v>0</v>
      </c>
      <c r="J49" s="384">
        <v>0</v>
      </c>
      <c r="K49" s="384">
        <v>0</v>
      </c>
      <c r="L49" s="419">
        <f>SUM(H49:K49)</f>
        <v>0</v>
      </c>
      <c r="M49" s="420">
        <f>SUM(C49,H49)</f>
        <v>0</v>
      </c>
      <c r="N49" s="383">
        <f t="shared" si="10"/>
        <v>0</v>
      </c>
      <c r="O49" s="383">
        <f t="shared" si="10"/>
        <v>0</v>
      </c>
      <c r="P49" s="383">
        <f t="shared" si="10"/>
        <v>0</v>
      </c>
      <c r="Q49" s="421">
        <f>SUM(M49:P49)</f>
        <v>0</v>
      </c>
      <c r="R49" s="386"/>
      <c r="S49" s="386"/>
    </row>
    <row r="50" spans="2:19">
      <c r="B50" s="454"/>
      <c r="C50" s="395"/>
      <c r="D50" s="395"/>
      <c r="E50" s="395"/>
      <c r="F50" s="395"/>
      <c r="G50" s="395"/>
      <c r="H50" s="395"/>
      <c r="I50" s="395"/>
      <c r="J50" s="395"/>
      <c r="K50" s="395"/>
      <c r="L50" s="455"/>
      <c r="M50" s="456"/>
      <c r="N50" s="395"/>
      <c r="O50" s="395"/>
      <c r="P50" s="395"/>
      <c r="Q50" s="457"/>
      <c r="R50" s="386"/>
      <c r="S50" s="386"/>
    </row>
    <row r="51" spans="2:19" ht="13.5" thickBot="1">
      <c r="B51" s="458" t="s">
        <v>242</v>
      </c>
      <c r="C51" s="459">
        <f>SUM(C48:C49)</f>
        <v>0</v>
      </c>
      <c r="D51" s="459">
        <f>SUM(D48:D49)</f>
        <v>0</v>
      </c>
      <c r="E51" s="459">
        <f>SUM(E48:E49)</f>
        <v>0</v>
      </c>
      <c r="F51" s="459">
        <f>SUM(F48:F49)</f>
        <v>0</v>
      </c>
      <c r="G51" s="459">
        <f>SUM(C51:F51)</f>
        <v>0</v>
      </c>
      <c r="H51" s="459">
        <f>SUM(H48:H49)</f>
        <v>0</v>
      </c>
      <c r="I51" s="459">
        <f>SUM(I48:I49)</f>
        <v>0</v>
      </c>
      <c r="J51" s="459">
        <f>SUM(J48:J49)</f>
        <v>0</v>
      </c>
      <c r="K51" s="459">
        <f>SUM(K48:K49)</f>
        <v>0</v>
      </c>
      <c r="L51" s="460">
        <f>SUM(H51:K51)</f>
        <v>0</v>
      </c>
      <c r="M51" s="461">
        <f>SUM(M48:M49)</f>
        <v>0</v>
      </c>
      <c r="N51" s="459">
        <f>SUM(N48:N49)</f>
        <v>0</v>
      </c>
      <c r="O51" s="459">
        <f>SUM(O48:O49)</f>
        <v>0</v>
      </c>
      <c r="P51" s="459">
        <f>SUM(P48:P49)</f>
        <v>0</v>
      </c>
      <c r="Q51" s="462">
        <f>SUM(M51:P51)</f>
        <v>0</v>
      </c>
      <c r="R51" s="386"/>
      <c r="S51" s="386"/>
    </row>
    <row r="52" spans="2:19">
      <c r="C52" s="386"/>
      <c r="D52" s="386"/>
      <c r="E52" s="386"/>
      <c r="F52" s="386"/>
      <c r="G52" s="386"/>
      <c r="H52" s="386"/>
      <c r="I52" s="386"/>
      <c r="J52" s="386"/>
      <c r="K52" s="386"/>
      <c r="L52" s="386"/>
      <c r="M52" s="386"/>
      <c r="N52" s="386"/>
      <c r="O52" s="386"/>
      <c r="P52" s="386"/>
      <c r="Q52" s="386"/>
      <c r="R52" s="386"/>
      <c r="S52" s="386"/>
    </row>
    <row r="53" spans="2:19" ht="15.75">
      <c r="B53" s="266" t="s">
        <v>243</v>
      </c>
      <c r="C53" s="386"/>
      <c r="D53" s="386"/>
      <c r="E53" s="386"/>
      <c r="F53" s="386"/>
      <c r="G53" s="386"/>
      <c r="H53" s="386"/>
      <c r="I53" s="386"/>
      <c r="J53" s="386"/>
      <c r="K53" s="386"/>
      <c r="L53" s="386"/>
      <c r="M53" s="386"/>
      <c r="N53" s="386"/>
      <c r="O53" s="386"/>
      <c r="P53" s="386"/>
      <c r="Q53" s="386"/>
      <c r="R53" s="386"/>
      <c r="S53" s="386"/>
    </row>
    <row r="54" spans="2:19" ht="16.5" thickBot="1">
      <c r="B54" s="266"/>
      <c r="C54" s="386"/>
      <c r="D54" s="386"/>
      <c r="E54" s="386"/>
      <c r="F54" s="386"/>
      <c r="G54" s="386"/>
      <c r="H54" s="386"/>
      <c r="I54" s="386"/>
      <c r="J54" s="386"/>
      <c r="K54" s="386"/>
      <c r="L54" s="386"/>
      <c r="M54" s="386"/>
      <c r="N54" s="386"/>
      <c r="O54" s="386"/>
      <c r="P54" s="386"/>
      <c r="Q54" s="386"/>
      <c r="R54" s="386"/>
      <c r="S54" s="386"/>
    </row>
    <row r="55" spans="2:19">
      <c r="B55" s="463" t="s">
        <v>73</v>
      </c>
      <c r="C55" s="1146" t="s">
        <v>263</v>
      </c>
      <c r="D55" s="1147"/>
      <c r="E55" s="1147"/>
      <c r="F55" s="1147"/>
      <c r="G55" s="1148"/>
      <c r="H55" s="1146" t="s">
        <v>264</v>
      </c>
      <c r="I55" s="1147"/>
      <c r="J55" s="1147"/>
      <c r="K55" s="1147"/>
      <c r="L55" s="1147"/>
      <c r="M55" s="1149" t="s">
        <v>265</v>
      </c>
      <c r="N55" s="1147"/>
      <c r="O55" s="1147"/>
      <c r="P55" s="1147"/>
      <c r="Q55" s="1150"/>
      <c r="R55" s="386"/>
      <c r="S55" s="386"/>
    </row>
    <row r="56" spans="2:19">
      <c r="B56" s="464"/>
      <c r="C56" s="393"/>
      <c r="D56" s="1151" t="s">
        <v>266</v>
      </c>
      <c r="E56" s="1152"/>
      <c r="F56" s="394"/>
      <c r="G56" s="392"/>
      <c r="H56" s="393"/>
      <c r="I56" s="1151" t="s">
        <v>266</v>
      </c>
      <c r="J56" s="1152"/>
      <c r="K56" s="394"/>
      <c r="L56" s="443"/>
      <c r="M56" s="444"/>
      <c r="N56" s="1151" t="s">
        <v>266</v>
      </c>
      <c r="O56" s="1152"/>
      <c r="P56" s="394"/>
      <c r="Q56" s="445"/>
      <c r="R56" s="386"/>
      <c r="S56" s="386"/>
    </row>
    <row r="57" spans="2:19">
      <c r="B57" s="465"/>
      <c r="C57" s="393" t="s">
        <v>192</v>
      </c>
      <c r="D57" s="394" t="s">
        <v>219</v>
      </c>
      <c r="E57" s="394" t="s">
        <v>220</v>
      </c>
      <c r="F57" s="394" t="s">
        <v>87</v>
      </c>
      <c r="G57" s="392" t="s">
        <v>267</v>
      </c>
      <c r="H57" s="393" t="s">
        <v>192</v>
      </c>
      <c r="I57" s="394" t="s">
        <v>219</v>
      </c>
      <c r="J57" s="394" t="s">
        <v>220</v>
      </c>
      <c r="K57" s="394" t="s">
        <v>87</v>
      </c>
      <c r="L57" s="443" t="s">
        <v>267</v>
      </c>
      <c r="M57" s="444" t="s">
        <v>192</v>
      </c>
      <c r="N57" s="394" t="s">
        <v>219</v>
      </c>
      <c r="O57" s="394" t="s">
        <v>220</v>
      </c>
      <c r="P57" s="394" t="s">
        <v>87</v>
      </c>
      <c r="Q57" s="445" t="s">
        <v>268</v>
      </c>
      <c r="R57" s="386"/>
      <c r="S57" s="386"/>
    </row>
    <row r="58" spans="2:19">
      <c r="B58" s="454" t="s">
        <v>244</v>
      </c>
      <c r="C58" s="384">
        <v>0</v>
      </c>
      <c r="D58" s="384">
        <v>0</v>
      </c>
      <c r="E58" s="384">
        <v>0</v>
      </c>
      <c r="F58" s="384">
        <v>0</v>
      </c>
      <c r="G58" s="383">
        <f>SUM(C58:F58)</f>
        <v>0</v>
      </c>
      <c r="H58" s="384">
        <v>0</v>
      </c>
      <c r="I58" s="384">
        <v>0</v>
      </c>
      <c r="J58" s="384">
        <v>0</v>
      </c>
      <c r="K58" s="384">
        <v>0</v>
      </c>
      <c r="L58" s="419">
        <f>SUM(H58:K58)</f>
        <v>0</v>
      </c>
      <c r="M58" s="420">
        <f t="shared" ref="M58:P59" si="11">SUM(C58,H58)</f>
        <v>0</v>
      </c>
      <c r="N58" s="383">
        <f t="shared" si="11"/>
        <v>0</v>
      </c>
      <c r="O58" s="383">
        <f t="shared" si="11"/>
        <v>0</v>
      </c>
      <c r="P58" s="383">
        <f t="shared" si="11"/>
        <v>0</v>
      </c>
      <c r="Q58" s="421">
        <f>SUM(M58:P58)</f>
        <v>0</v>
      </c>
      <c r="R58" s="386"/>
      <c r="S58" s="386"/>
    </row>
    <row r="59" spans="2:19">
      <c r="B59" s="454" t="s">
        <v>245</v>
      </c>
      <c r="C59" s="384">
        <v>0</v>
      </c>
      <c r="D59" s="384">
        <v>0</v>
      </c>
      <c r="E59" s="384">
        <v>0</v>
      </c>
      <c r="F59" s="384">
        <v>0</v>
      </c>
      <c r="G59" s="383">
        <f>SUM(C59:F59)</f>
        <v>0</v>
      </c>
      <c r="H59" s="384">
        <v>0</v>
      </c>
      <c r="I59" s="384">
        <v>0</v>
      </c>
      <c r="J59" s="384">
        <v>0</v>
      </c>
      <c r="K59" s="384">
        <v>0</v>
      </c>
      <c r="L59" s="419">
        <f>SUM(H59:K59)</f>
        <v>0</v>
      </c>
      <c r="M59" s="420">
        <f t="shared" si="11"/>
        <v>0</v>
      </c>
      <c r="N59" s="383">
        <f t="shared" si="11"/>
        <v>0</v>
      </c>
      <c r="O59" s="383">
        <f t="shared" si="11"/>
        <v>0</v>
      </c>
      <c r="P59" s="383">
        <f t="shared" si="11"/>
        <v>0</v>
      </c>
      <c r="Q59" s="421">
        <f>SUM(M59:P59)</f>
        <v>0</v>
      </c>
      <c r="R59" s="386"/>
      <c r="S59" s="386"/>
    </row>
    <row r="60" spans="2:19" ht="12.75" customHeight="1">
      <c r="B60" s="466"/>
      <c r="C60" s="395"/>
      <c r="D60" s="395"/>
      <c r="E60" s="395"/>
      <c r="F60" s="395"/>
      <c r="G60" s="395"/>
      <c r="H60" s="395"/>
      <c r="I60" s="395"/>
      <c r="J60" s="395"/>
      <c r="K60" s="395"/>
      <c r="L60" s="455"/>
      <c r="M60" s="456"/>
      <c r="N60" s="395"/>
      <c r="O60" s="395"/>
      <c r="P60" s="395"/>
      <c r="Q60" s="457"/>
      <c r="R60" s="386"/>
      <c r="S60" s="386"/>
    </row>
    <row r="61" spans="2:19" ht="13.5" thickBot="1">
      <c r="B61" s="458" t="s">
        <v>246</v>
      </c>
      <c r="C61" s="459">
        <f>SUM(C58:C59)</f>
        <v>0</v>
      </c>
      <c r="D61" s="459">
        <f>SUM(D58:D59)</f>
        <v>0</v>
      </c>
      <c r="E61" s="459">
        <f>SUM(E58:E59)</f>
        <v>0</v>
      </c>
      <c r="F61" s="459">
        <f>SUM(F58:F59)</f>
        <v>0</v>
      </c>
      <c r="G61" s="459">
        <f>SUM(C61:F61)</f>
        <v>0</v>
      </c>
      <c r="H61" s="459">
        <f>SUM(H58:H59)</f>
        <v>0</v>
      </c>
      <c r="I61" s="459">
        <f>SUM(I58:I59)</f>
        <v>0</v>
      </c>
      <c r="J61" s="459">
        <f>SUM(J58:J59)</f>
        <v>0</v>
      </c>
      <c r="K61" s="459">
        <f>SUM(K58:K59)</f>
        <v>0</v>
      </c>
      <c r="L61" s="460">
        <f>SUM(H61:K61)</f>
        <v>0</v>
      </c>
      <c r="M61" s="461">
        <f>SUM(M58:M59)</f>
        <v>0</v>
      </c>
      <c r="N61" s="459">
        <f>SUM(N58:N59)</f>
        <v>0</v>
      </c>
      <c r="O61" s="459">
        <f>SUM(O58:O59)</f>
        <v>0</v>
      </c>
      <c r="P61" s="459">
        <f>SUM(P58:P59)</f>
        <v>0</v>
      </c>
      <c r="Q61" s="462">
        <f>SUM(M61:P61)</f>
        <v>0</v>
      </c>
      <c r="R61" s="386"/>
      <c r="S61" s="386"/>
    </row>
    <row r="62" spans="2:19">
      <c r="C62" s="386"/>
      <c r="D62" s="386"/>
      <c r="E62" s="386"/>
      <c r="F62" s="386"/>
      <c r="G62" s="386"/>
      <c r="H62" s="386"/>
      <c r="I62" s="386"/>
      <c r="J62" s="386"/>
      <c r="K62" s="386"/>
      <c r="L62" s="386"/>
      <c r="M62" s="386"/>
      <c r="N62" s="386"/>
      <c r="O62" s="386"/>
      <c r="P62" s="386"/>
      <c r="Q62" s="386"/>
      <c r="R62" s="386"/>
      <c r="S62" s="386"/>
    </row>
    <row r="63" spans="2:19" ht="15.75">
      <c r="B63" s="266" t="s">
        <v>247</v>
      </c>
      <c r="C63" s="386"/>
      <c r="D63" s="386"/>
      <c r="E63" s="386"/>
      <c r="F63" s="386"/>
      <c r="G63" s="386"/>
      <c r="H63" s="386"/>
      <c r="I63" s="386"/>
      <c r="J63" s="386"/>
      <c r="K63" s="386"/>
      <c r="L63" s="386"/>
      <c r="M63" s="386"/>
      <c r="N63" s="386"/>
      <c r="O63" s="386"/>
      <c r="P63" s="386"/>
      <c r="Q63" s="386"/>
      <c r="R63" s="386"/>
      <c r="S63" s="386"/>
    </row>
    <row r="64" spans="2:19" ht="16.5" thickBot="1">
      <c r="B64" s="266"/>
      <c r="C64" s="386"/>
      <c r="D64" s="386"/>
      <c r="E64" s="386"/>
      <c r="F64" s="386"/>
      <c r="G64" s="386"/>
      <c r="H64" s="386"/>
      <c r="I64" s="386"/>
      <c r="J64" s="386"/>
      <c r="K64" s="386"/>
      <c r="L64" s="386"/>
      <c r="M64" s="386"/>
      <c r="N64" s="386"/>
      <c r="O64" s="386"/>
      <c r="P64" s="386"/>
      <c r="Q64" s="386"/>
      <c r="R64" s="386"/>
      <c r="S64" s="386"/>
    </row>
    <row r="65" spans="2:19">
      <c r="B65" s="463" t="s">
        <v>73</v>
      </c>
      <c r="C65" s="1146" t="s">
        <v>263</v>
      </c>
      <c r="D65" s="1147"/>
      <c r="E65" s="1147"/>
      <c r="F65" s="1147"/>
      <c r="G65" s="1148"/>
      <c r="H65" s="1146" t="s">
        <v>264</v>
      </c>
      <c r="I65" s="1147"/>
      <c r="J65" s="1147"/>
      <c r="K65" s="1147"/>
      <c r="L65" s="1147"/>
      <c r="M65" s="1149" t="s">
        <v>265</v>
      </c>
      <c r="N65" s="1147"/>
      <c r="O65" s="1147"/>
      <c r="P65" s="1147"/>
      <c r="Q65" s="1150"/>
      <c r="R65" s="386"/>
      <c r="S65" s="386"/>
    </row>
    <row r="66" spans="2:19">
      <c r="B66" s="464"/>
      <c r="C66" s="393"/>
      <c r="D66" s="1151" t="s">
        <v>266</v>
      </c>
      <c r="E66" s="1152"/>
      <c r="F66" s="394"/>
      <c r="G66" s="392"/>
      <c r="H66" s="393"/>
      <c r="I66" s="1151" t="s">
        <v>266</v>
      </c>
      <c r="J66" s="1152"/>
      <c r="K66" s="394"/>
      <c r="L66" s="443"/>
      <c r="M66" s="444"/>
      <c r="N66" s="1151" t="s">
        <v>266</v>
      </c>
      <c r="O66" s="1152"/>
      <c r="P66" s="394"/>
      <c r="Q66" s="445"/>
      <c r="R66" s="386"/>
      <c r="S66" s="386"/>
    </row>
    <row r="67" spans="2:19">
      <c r="B67" s="465"/>
      <c r="C67" s="393" t="s">
        <v>192</v>
      </c>
      <c r="D67" s="394" t="s">
        <v>219</v>
      </c>
      <c r="E67" s="394" t="s">
        <v>220</v>
      </c>
      <c r="F67" s="394" t="s">
        <v>87</v>
      </c>
      <c r="G67" s="392" t="s">
        <v>267</v>
      </c>
      <c r="H67" s="393" t="s">
        <v>192</v>
      </c>
      <c r="I67" s="394" t="s">
        <v>219</v>
      </c>
      <c r="J67" s="394" t="s">
        <v>220</v>
      </c>
      <c r="K67" s="394" t="s">
        <v>87</v>
      </c>
      <c r="L67" s="443" t="s">
        <v>267</v>
      </c>
      <c r="M67" s="444" t="s">
        <v>192</v>
      </c>
      <c r="N67" s="394" t="s">
        <v>219</v>
      </c>
      <c r="O67" s="394" t="s">
        <v>220</v>
      </c>
      <c r="P67" s="394" t="s">
        <v>87</v>
      </c>
      <c r="Q67" s="445" t="s">
        <v>268</v>
      </c>
      <c r="R67" s="386"/>
      <c r="S67" s="386"/>
    </row>
    <row r="68" spans="2:19">
      <c r="B68" s="454" t="s">
        <v>200</v>
      </c>
      <c r="C68" s="384">
        <v>0</v>
      </c>
      <c r="D68" s="384">
        <v>0</v>
      </c>
      <c r="E68" s="384">
        <v>0</v>
      </c>
      <c r="F68" s="384">
        <v>0</v>
      </c>
      <c r="G68" s="383">
        <f>SUM(C68:F68)</f>
        <v>0</v>
      </c>
      <c r="H68" s="384">
        <v>0</v>
      </c>
      <c r="I68" s="384">
        <v>0</v>
      </c>
      <c r="J68" s="384">
        <v>0</v>
      </c>
      <c r="K68" s="384">
        <v>0</v>
      </c>
      <c r="L68" s="419">
        <f>SUM(H68:K68)</f>
        <v>0</v>
      </c>
      <c r="M68" s="420">
        <f>SUM(C68,H68)</f>
        <v>0</v>
      </c>
      <c r="N68" s="383">
        <f>SUM(D68,I68)</f>
        <v>0</v>
      </c>
      <c r="O68" s="383">
        <f>SUM(E68,J68)</f>
        <v>0</v>
      </c>
      <c r="P68" s="383">
        <f>SUM(F68,K68)</f>
        <v>0</v>
      </c>
      <c r="Q68" s="421">
        <f>SUM(M68:P68)</f>
        <v>0</v>
      </c>
      <c r="R68" s="386"/>
      <c r="S68" s="386"/>
    </row>
    <row r="69" spans="2:19">
      <c r="B69" s="467"/>
      <c r="C69" s="395"/>
      <c r="D69" s="395"/>
      <c r="E69" s="395"/>
      <c r="F69" s="395"/>
      <c r="G69" s="395"/>
      <c r="H69" s="395"/>
      <c r="I69" s="395"/>
      <c r="J69" s="395"/>
      <c r="K69" s="395"/>
      <c r="L69" s="455"/>
      <c r="M69" s="456"/>
      <c r="N69" s="395"/>
      <c r="O69" s="395"/>
      <c r="P69" s="395"/>
      <c r="Q69" s="457"/>
      <c r="R69" s="386"/>
      <c r="S69" s="386"/>
    </row>
    <row r="70" spans="2:19" ht="13.5" thickBot="1">
      <c r="B70" s="458" t="s">
        <v>248</v>
      </c>
      <c r="C70" s="459">
        <f>SUM(C68)</f>
        <v>0</v>
      </c>
      <c r="D70" s="459">
        <f>SUM(D68)</f>
        <v>0</v>
      </c>
      <c r="E70" s="459">
        <f>SUM(E68)</f>
        <v>0</v>
      </c>
      <c r="F70" s="459">
        <f>SUM(F68)</f>
        <v>0</v>
      </c>
      <c r="G70" s="459">
        <f>SUM(C70:F70)</f>
        <v>0</v>
      </c>
      <c r="H70" s="459">
        <f>SUM(H68)</f>
        <v>0</v>
      </c>
      <c r="I70" s="459">
        <f>SUM(I68)</f>
        <v>0</v>
      </c>
      <c r="J70" s="459">
        <f>SUM(J68)</f>
        <v>0</v>
      </c>
      <c r="K70" s="459">
        <f>SUM(K68)</f>
        <v>0</v>
      </c>
      <c r="L70" s="460">
        <f>SUM(H70:K70)</f>
        <v>0</v>
      </c>
      <c r="M70" s="461">
        <f>SUM(M68)</f>
        <v>0</v>
      </c>
      <c r="N70" s="459">
        <f>SUM(N68)</f>
        <v>0</v>
      </c>
      <c r="O70" s="459">
        <f>SUM(O68)</f>
        <v>0</v>
      </c>
      <c r="P70" s="459">
        <f>SUM(P68)</f>
        <v>0</v>
      </c>
      <c r="Q70" s="462">
        <f>SUM(M70:P70)</f>
        <v>0</v>
      </c>
      <c r="R70" s="386"/>
      <c r="S70" s="386"/>
    </row>
    <row r="71" spans="2:19">
      <c r="C71" s="386"/>
      <c r="D71" s="386"/>
      <c r="E71" s="386"/>
      <c r="F71" s="386"/>
      <c r="G71" s="386"/>
      <c r="H71" s="386"/>
      <c r="I71" s="386"/>
      <c r="J71" s="386"/>
      <c r="K71" s="386"/>
      <c r="L71" s="386"/>
      <c r="M71" s="386"/>
      <c r="N71" s="386"/>
      <c r="O71" s="386"/>
      <c r="P71" s="386"/>
      <c r="Q71" s="386"/>
      <c r="R71" s="386"/>
      <c r="S71" s="386"/>
    </row>
    <row r="72" spans="2:19" ht="15.75">
      <c r="B72" s="266" t="s">
        <v>249</v>
      </c>
      <c r="C72" s="386"/>
      <c r="D72" s="386"/>
      <c r="E72" s="386"/>
      <c r="F72" s="386"/>
      <c r="G72" s="386"/>
      <c r="H72" s="386"/>
      <c r="I72" s="386"/>
      <c r="J72" s="386"/>
      <c r="K72" s="386"/>
      <c r="L72" s="386"/>
      <c r="M72" s="386"/>
      <c r="N72" s="386"/>
      <c r="O72" s="386"/>
      <c r="P72" s="386"/>
      <c r="Q72" s="386"/>
      <c r="R72" s="386"/>
      <c r="S72" s="386"/>
    </row>
    <row r="73" spans="2:19" ht="13.5" thickBot="1">
      <c r="B73" s="366"/>
      <c r="C73" s="386"/>
      <c r="D73" s="386"/>
      <c r="E73" s="386"/>
      <c r="F73" s="386"/>
      <c r="G73" s="386"/>
      <c r="H73" s="386"/>
      <c r="I73" s="386"/>
      <c r="J73" s="386"/>
      <c r="K73" s="386"/>
      <c r="L73" s="386"/>
      <c r="M73" s="386"/>
      <c r="N73" s="386"/>
      <c r="O73" s="386"/>
      <c r="P73" s="386"/>
      <c r="Q73" s="386"/>
      <c r="R73" s="386"/>
      <c r="S73" s="386"/>
    </row>
    <row r="74" spans="2:19">
      <c r="B74" s="463" t="s">
        <v>73</v>
      </c>
      <c r="C74" s="1146" t="s">
        <v>263</v>
      </c>
      <c r="D74" s="1147"/>
      <c r="E74" s="1147"/>
      <c r="F74" s="1147"/>
      <c r="G74" s="1148"/>
      <c r="H74" s="1146" t="s">
        <v>264</v>
      </c>
      <c r="I74" s="1147"/>
      <c r="J74" s="1147"/>
      <c r="K74" s="1147"/>
      <c r="L74" s="1147"/>
      <c r="M74" s="1149" t="s">
        <v>265</v>
      </c>
      <c r="N74" s="1147"/>
      <c r="O74" s="1147"/>
      <c r="P74" s="1147"/>
      <c r="Q74" s="1150"/>
      <c r="R74" s="386"/>
      <c r="S74" s="386"/>
    </row>
    <row r="75" spans="2:19">
      <c r="B75" s="464"/>
      <c r="C75" s="393"/>
      <c r="D75" s="1151" t="s">
        <v>266</v>
      </c>
      <c r="E75" s="1152"/>
      <c r="F75" s="394"/>
      <c r="G75" s="392"/>
      <c r="H75" s="393"/>
      <c r="I75" s="1151" t="s">
        <v>266</v>
      </c>
      <c r="J75" s="1152"/>
      <c r="K75" s="394"/>
      <c r="L75" s="443"/>
      <c r="M75" s="444"/>
      <c r="N75" s="1151" t="s">
        <v>266</v>
      </c>
      <c r="O75" s="1152"/>
      <c r="P75" s="394"/>
      <c r="Q75" s="445"/>
      <c r="R75" s="386"/>
      <c r="S75" s="386"/>
    </row>
    <row r="76" spans="2:19">
      <c r="B76" s="465"/>
      <c r="C76" s="393" t="s">
        <v>192</v>
      </c>
      <c r="D76" s="394" t="s">
        <v>219</v>
      </c>
      <c r="E76" s="394" t="s">
        <v>220</v>
      </c>
      <c r="F76" s="394" t="s">
        <v>87</v>
      </c>
      <c r="G76" s="392" t="s">
        <v>267</v>
      </c>
      <c r="H76" s="393" t="s">
        <v>192</v>
      </c>
      <c r="I76" s="394" t="s">
        <v>219</v>
      </c>
      <c r="J76" s="394" t="s">
        <v>220</v>
      </c>
      <c r="K76" s="394" t="s">
        <v>87</v>
      </c>
      <c r="L76" s="443" t="s">
        <v>267</v>
      </c>
      <c r="M76" s="444" t="s">
        <v>192</v>
      </c>
      <c r="N76" s="394" t="s">
        <v>219</v>
      </c>
      <c r="O76" s="394" t="s">
        <v>220</v>
      </c>
      <c r="P76" s="394" t="s">
        <v>87</v>
      </c>
      <c r="Q76" s="445" t="s">
        <v>268</v>
      </c>
      <c r="R76" s="386"/>
      <c r="S76" s="386"/>
    </row>
    <row r="77" spans="2:19" ht="19.5" customHeight="1">
      <c r="B77" s="454" t="s">
        <v>250</v>
      </c>
      <c r="C77" s="384">
        <v>0</v>
      </c>
      <c r="D77" s="384">
        <v>0</v>
      </c>
      <c r="E77" s="384">
        <v>0</v>
      </c>
      <c r="F77" s="384">
        <v>0</v>
      </c>
      <c r="G77" s="383">
        <f>SUM(C77:F77)</f>
        <v>0</v>
      </c>
      <c r="H77" s="384">
        <v>0</v>
      </c>
      <c r="I77" s="384">
        <v>0</v>
      </c>
      <c r="J77" s="384">
        <v>0</v>
      </c>
      <c r="K77" s="384">
        <v>0</v>
      </c>
      <c r="L77" s="419">
        <f>SUM(H77:K77)</f>
        <v>0</v>
      </c>
      <c r="M77" s="420">
        <f>SUM(C77,H77)</f>
        <v>0</v>
      </c>
      <c r="N77" s="383">
        <f>SUM(D77,I77)</f>
        <v>0</v>
      </c>
      <c r="O77" s="383">
        <f>SUM(E77,J77)</f>
        <v>0</v>
      </c>
      <c r="P77" s="383">
        <f>SUM(F77,K77)</f>
        <v>0</v>
      </c>
      <c r="Q77" s="421">
        <f>SUM(M77:P77)</f>
        <v>0</v>
      </c>
      <c r="R77" s="386"/>
      <c r="S77" s="386"/>
    </row>
    <row r="78" spans="2:19">
      <c r="B78" s="454"/>
      <c r="C78" s="395"/>
      <c r="D78" s="395"/>
      <c r="E78" s="395"/>
      <c r="F78" s="395"/>
      <c r="G78" s="395"/>
      <c r="H78" s="395"/>
      <c r="I78" s="395"/>
      <c r="J78" s="395"/>
      <c r="K78" s="395"/>
      <c r="L78" s="455"/>
      <c r="M78" s="456"/>
      <c r="N78" s="395"/>
      <c r="O78" s="395"/>
      <c r="P78" s="395"/>
      <c r="Q78" s="457"/>
      <c r="R78" s="386"/>
      <c r="S78" s="386"/>
    </row>
    <row r="79" spans="2:19" ht="13.5" thickBot="1">
      <c r="B79" s="458" t="s">
        <v>251</v>
      </c>
      <c r="C79" s="459">
        <f>SUM(C77)</f>
        <v>0</v>
      </c>
      <c r="D79" s="459">
        <f>SUM(D77)</f>
        <v>0</v>
      </c>
      <c r="E79" s="459">
        <f>SUM(E77)</f>
        <v>0</v>
      </c>
      <c r="F79" s="459">
        <f>SUM(F77)</f>
        <v>0</v>
      </c>
      <c r="G79" s="459">
        <f>SUM(C79:F79)</f>
        <v>0</v>
      </c>
      <c r="H79" s="459">
        <f>SUM(H77)</f>
        <v>0</v>
      </c>
      <c r="I79" s="459">
        <f>SUM(I77)</f>
        <v>0</v>
      </c>
      <c r="J79" s="459">
        <f>SUM(J77)</f>
        <v>0</v>
      </c>
      <c r="K79" s="459">
        <f>SUM(K77)</f>
        <v>0</v>
      </c>
      <c r="L79" s="460">
        <f>SUM(H79:K79)</f>
        <v>0</v>
      </c>
      <c r="M79" s="461">
        <f>SUM(M77)</f>
        <v>0</v>
      </c>
      <c r="N79" s="459">
        <f>SUM(N77)</f>
        <v>0</v>
      </c>
      <c r="O79" s="459">
        <f>SUM(O77)</f>
        <v>0</v>
      </c>
      <c r="P79" s="459">
        <f>SUM(P77)</f>
        <v>0</v>
      </c>
      <c r="Q79" s="462">
        <f>SUM(M79:P79)</f>
        <v>0</v>
      </c>
      <c r="R79" s="386"/>
      <c r="S79" s="386"/>
    </row>
    <row r="80" spans="2:19">
      <c r="B80" s="303"/>
      <c r="C80" s="385"/>
      <c r="D80" s="385"/>
      <c r="E80" s="386"/>
      <c r="F80" s="386"/>
      <c r="G80" s="386"/>
      <c r="H80" s="386"/>
      <c r="I80" s="386"/>
      <c r="J80" s="386"/>
      <c r="K80" s="386"/>
      <c r="L80" s="386"/>
      <c r="M80" s="386"/>
      <c r="N80" s="386"/>
      <c r="O80" s="386"/>
      <c r="P80" s="386"/>
      <c r="Q80" s="386"/>
      <c r="R80" s="386"/>
      <c r="S80" s="386"/>
    </row>
    <row r="81" spans="2:19" ht="15.75">
      <c r="B81" s="345" t="s">
        <v>252</v>
      </c>
      <c r="C81" s="385"/>
      <c r="D81" s="385"/>
      <c r="E81" s="386"/>
      <c r="F81" s="386"/>
      <c r="G81" s="386"/>
      <c r="H81" s="386"/>
      <c r="I81" s="386"/>
      <c r="J81" s="386"/>
      <c r="K81" s="386"/>
      <c r="L81" s="386"/>
      <c r="M81" s="386"/>
      <c r="N81" s="386"/>
      <c r="O81" s="386"/>
      <c r="P81" s="386"/>
      <c r="Q81" s="386"/>
      <c r="R81" s="386"/>
      <c r="S81" s="386"/>
    </row>
    <row r="82" spans="2:19" ht="13.5" thickBot="1">
      <c r="B82" s="303"/>
      <c r="C82" s="385"/>
      <c r="D82" s="385"/>
      <c r="E82" s="386"/>
      <c r="F82" s="386"/>
      <c r="G82" s="386"/>
      <c r="H82" s="386"/>
      <c r="I82" s="386"/>
      <c r="J82" s="386"/>
      <c r="K82" s="386"/>
      <c r="L82" s="386"/>
      <c r="M82" s="386"/>
      <c r="N82" s="386"/>
      <c r="O82" s="386"/>
      <c r="P82" s="386"/>
      <c r="Q82" s="386"/>
      <c r="R82" s="386"/>
      <c r="S82" s="386"/>
    </row>
    <row r="83" spans="2:19">
      <c r="B83" s="463" t="s">
        <v>73</v>
      </c>
      <c r="C83" s="1146" t="s">
        <v>263</v>
      </c>
      <c r="D83" s="1147"/>
      <c r="E83" s="1147"/>
      <c r="F83" s="1147"/>
      <c r="G83" s="1148"/>
      <c r="H83" s="1146" t="s">
        <v>264</v>
      </c>
      <c r="I83" s="1147"/>
      <c r="J83" s="1147"/>
      <c r="K83" s="1147"/>
      <c r="L83" s="1147"/>
      <c r="M83" s="1149" t="s">
        <v>265</v>
      </c>
      <c r="N83" s="1147"/>
      <c r="O83" s="1147"/>
      <c r="P83" s="1147"/>
      <c r="Q83" s="1150"/>
      <c r="R83" s="386"/>
      <c r="S83" s="386"/>
    </row>
    <row r="84" spans="2:19">
      <c r="B84" s="464"/>
      <c r="C84" s="393"/>
      <c r="D84" s="1151" t="s">
        <v>266</v>
      </c>
      <c r="E84" s="1152"/>
      <c r="F84" s="394"/>
      <c r="G84" s="392"/>
      <c r="H84" s="393"/>
      <c r="I84" s="1151" t="s">
        <v>266</v>
      </c>
      <c r="J84" s="1152"/>
      <c r="K84" s="394"/>
      <c r="L84" s="443"/>
      <c r="M84" s="444"/>
      <c r="N84" s="1151" t="s">
        <v>266</v>
      </c>
      <c r="O84" s="1152"/>
      <c r="P84" s="394"/>
      <c r="Q84" s="445"/>
      <c r="R84" s="386"/>
      <c r="S84" s="386"/>
    </row>
    <row r="85" spans="2:19">
      <c r="B85" s="465"/>
      <c r="C85" s="393" t="s">
        <v>192</v>
      </c>
      <c r="D85" s="394" t="s">
        <v>219</v>
      </c>
      <c r="E85" s="394" t="s">
        <v>220</v>
      </c>
      <c r="F85" s="394" t="s">
        <v>87</v>
      </c>
      <c r="G85" s="392" t="s">
        <v>267</v>
      </c>
      <c r="H85" s="393" t="s">
        <v>192</v>
      </c>
      <c r="I85" s="394" t="s">
        <v>219</v>
      </c>
      <c r="J85" s="394" t="s">
        <v>220</v>
      </c>
      <c r="K85" s="394" t="s">
        <v>87</v>
      </c>
      <c r="L85" s="443" t="s">
        <v>267</v>
      </c>
      <c r="M85" s="444" t="s">
        <v>192</v>
      </c>
      <c r="N85" s="394" t="s">
        <v>219</v>
      </c>
      <c r="O85" s="394" t="s">
        <v>220</v>
      </c>
      <c r="P85" s="394" t="s">
        <v>87</v>
      </c>
      <c r="Q85" s="445" t="s">
        <v>268</v>
      </c>
      <c r="R85" s="386"/>
      <c r="S85" s="386"/>
    </row>
    <row r="86" spans="2:19" ht="26.25" thickBot="1">
      <c r="B86" s="458" t="s">
        <v>260</v>
      </c>
      <c r="C86" s="459">
        <f>C27+C41+C51+C61+C70+C79</f>
        <v>0</v>
      </c>
      <c r="D86" s="459">
        <f>D27+D41+D51+D61+D70+D79</f>
        <v>0</v>
      </c>
      <c r="E86" s="459">
        <f>E27+E41+E51+E61+E70+E79</f>
        <v>0</v>
      </c>
      <c r="F86" s="459">
        <f>F27+F41+F51+F61+F70+F79</f>
        <v>0</v>
      </c>
      <c r="G86" s="459">
        <f>SUM(C86:F86)</f>
        <v>0</v>
      </c>
      <c r="H86" s="459">
        <f>H27+H41+H51+H61+H70+H79</f>
        <v>0</v>
      </c>
      <c r="I86" s="459">
        <f>I27+I41+I51+I61+I70+I79</f>
        <v>0</v>
      </c>
      <c r="J86" s="459">
        <f>J27+J41+J51+J61+J70+J79</f>
        <v>0</v>
      </c>
      <c r="K86" s="459">
        <f>K27+K41+K51+K61+K70+K79</f>
        <v>0</v>
      </c>
      <c r="L86" s="460">
        <f>SUM(H86:K86)</f>
        <v>0</v>
      </c>
      <c r="M86" s="461">
        <f>M27+M41+M51+M61+M70+M79</f>
        <v>0</v>
      </c>
      <c r="N86" s="459">
        <f>N27+N41+N51+N61+N70+N79</f>
        <v>0</v>
      </c>
      <c r="O86" s="459">
        <f>O27+O41+O51+O61+O70+O79</f>
        <v>0</v>
      </c>
      <c r="P86" s="459">
        <f>P27+P41+P51+P61+P70+P79</f>
        <v>0</v>
      </c>
      <c r="Q86" s="462">
        <f>SUM(M86:P86)</f>
        <v>0</v>
      </c>
      <c r="R86" s="386"/>
      <c r="S86" s="386"/>
    </row>
    <row r="87" spans="2:19">
      <c r="B87" s="303"/>
      <c r="C87" s="385"/>
      <c r="D87" s="385"/>
      <c r="E87" s="386"/>
      <c r="F87" s="386"/>
      <c r="G87" s="386"/>
      <c r="H87" s="386"/>
      <c r="I87" s="386"/>
      <c r="J87" s="386"/>
      <c r="K87" s="386"/>
      <c r="L87" s="386"/>
      <c r="M87" s="386"/>
      <c r="N87" s="386"/>
      <c r="O87" s="386"/>
      <c r="P87" s="386"/>
      <c r="Q87" s="386"/>
      <c r="R87" s="386"/>
      <c r="S87" s="386"/>
    </row>
    <row r="88" spans="2:19" ht="15.75">
      <c r="B88" s="345" t="s">
        <v>253</v>
      </c>
      <c r="C88" s="385"/>
      <c r="D88" s="385"/>
      <c r="E88" s="386"/>
      <c r="F88" s="386"/>
      <c r="G88" s="386"/>
      <c r="H88" s="386"/>
      <c r="I88" s="386"/>
      <c r="J88" s="386"/>
      <c r="K88" s="386"/>
      <c r="L88" s="386"/>
      <c r="M88" s="386"/>
      <c r="N88" s="386"/>
      <c r="O88" s="386"/>
      <c r="P88" s="386"/>
      <c r="Q88" s="386"/>
      <c r="R88" s="386"/>
      <c r="S88" s="386"/>
    </row>
    <row r="89" spans="2:19">
      <c r="B89" s="303"/>
      <c r="C89" s="385"/>
      <c r="D89" s="385"/>
      <c r="E89" s="386"/>
      <c r="F89" s="386"/>
      <c r="G89" s="386"/>
      <c r="H89" s="386"/>
      <c r="I89" s="386"/>
      <c r="J89" s="386"/>
      <c r="K89" s="386"/>
      <c r="L89" s="386"/>
      <c r="M89" s="386"/>
      <c r="N89" s="386"/>
      <c r="O89" s="386"/>
      <c r="P89" s="386"/>
      <c r="Q89" s="386"/>
      <c r="R89" s="386"/>
      <c r="S89" s="386"/>
    </row>
    <row r="90" spans="2:19">
      <c r="B90" s="380" t="s">
        <v>73</v>
      </c>
      <c r="C90" s="392"/>
      <c r="D90" s="386"/>
      <c r="E90" s="386"/>
      <c r="F90" s="386"/>
      <c r="G90" s="386"/>
      <c r="H90" s="386"/>
      <c r="I90" s="386"/>
      <c r="J90" s="386"/>
      <c r="K90" s="386"/>
      <c r="L90" s="386"/>
      <c r="M90" s="386"/>
      <c r="N90" s="386"/>
      <c r="O90" s="386"/>
      <c r="P90" s="386"/>
      <c r="Q90" s="386"/>
      <c r="R90" s="386"/>
      <c r="S90" s="386"/>
    </row>
    <row r="91" spans="2:19">
      <c r="B91" s="361" t="s">
        <v>254</v>
      </c>
      <c r="C91" s="384">
        <v>0</v>
      </c>
      <c r="D91" s="386"/>
      <c r="E91" s="386"/>
      <c r="F91" s="386"/>
      <c r="G91" s="386"/>
      <c r="H91" s="386"/>
      <c r="I91" s="386"/>
      <c r="J91" s="386"/>
      <c r="K91" s="386"/>
      <c r="L91" s="386"/>
      <c r="M91" s="386"/>
      <c r="N91" s="386"/>
      <c r="O91" s="386"/>
      <c r="P91" s="386"/>
      <c r="Q91" s="386"/>
      <c r="R91" s="386"/>
      <c r="S91" s="386"/>
    </row>
    <row r="92" spans="2:19">
      <c r="B92" s="361" t="s">
        <v>63</v>
      </c>
      <c r="C92" s="384">
        <v>0</v>
      </c>
      <c r="D92" s="386"/>
      <c r="E92" s="386"/>
      <c r="F92" s="386"/>
      <c r="G92" s="386"/>
      <c r="H92" s="386"/>
      <c r="I92" s="386"/>
      <c r="J92" s="386"/>
      <c r="K92" s="386"/>
      <c r="L92" s="386"/>
      <c r="M92" s="386"/>
      <c r="N92" s="386"/>
      <c r="O92" s="386"/>
      <c r="P92" s="386"/>
      <c r="Q92" s="386"/>
      <c r="R92" s="386"/>
      <c r="S92" s="386"/>
    </row>
    <row r="93" spans="2:19">
      <c r="B93" s="361" t="s">
        <v>198</v>
      </c>
      <c r="C93" s="384">
        <v>0</v>
      </c>
      <c r="D93" s="386"/>
      <c r="E93" s="386"/>
      <c r="F93" s="386"/>
      <c r="G93" s="386"/>
      <c r="H93" s="386"/>
      <c r="I93" s="386"/>
      <c r="J93" s="386"/>
      <c r="K93" s="386"/>
      <c r="L93" s="386"/>
      <c r="M93" s="386"/>
      <c r="N93" s="386"/>
      <c r="O93" s="386"/>
      <c r="P93" s="386"/>
      <c r="Q93" s="386"/>
      <c r="R93" s="386"/>
      <c r="S93" s="386"/>
    </row>
    <row r="94" spans="2:19">
      <c r="B94" s="361" t="s">
        <v>255</v>
      </c>
      <c r="C94" s="384">
        <v>0</v>
      </c>
      <c r="D94" s="386"/>
      <c r="E94" s="386"/>
      <c r="F94" s="386"/>
      <c r="G94" s="386"/>
      <c r="H94" s="386"/>
      <c r="I94" s="386"/>
      <c r="J94" s="386"/>
      <c r="K94" s="386"/>
      <c r="L94" s="386"/>
      <c r="M94" s="386"/>
      <c r="N94" s="386"/>
      <c r="O94" s="386"/>
      <c r="P94" s="386"/>
      <c r="Q94" s="386"/>
      <c r="R94" s="386"/>
      <c r="S94" s="386"/>
    </row>
    <row r="95" spans="2:19">
      <c r="B95" s="361" t="s">
        <v>256</v>
      </c>
      <c r="C95" s="384">
        <v>0</v>
      </c>
      <c r="D95" s="386"/>
      <c r="E95" s="386"/>
      <c r="F95" s="386"/>
      <c r="G95" s="386"/>
      <c r="H95" s="386"/>
      <c r="I95" s="386"/>
      <c r="J95" s="386"/>
      <c r="K95" s="386"/>
      <c r="L95" s="386"/>
      <c r="M95" s="386"/>
      <c r="N95" s="386"/>
      <c r="O95" s="386"/>
      <c r="P95" s="386"/>
      <c r="Q95" s="386"/>
      <c r="R95" s="386"/>
      <c r="S95" s="386"/>
    </row>
    <row r="96" spans="2:19">
      <c r="B96" s="361" t="s">
        <v>257</v>
      </c>
      <c r="C96" s="384">
        <v>0</v>
      </c>
      <c r="D96" s="386"/>
      <c r="E96" s="386"/>
      <c r="F96" s="386"/>
      <c r="G96" s="386"/>
      <c r="H96" s="386"/>
      <c r="I96" s="386"/>
      <c r="J96" s="386"/>
      <c r="K96" s="386"/>
      <c r="L96" s="386"/>
      <c r="M96" s="386"/>
      <c r="N96" s="386"/>
      <c r="O96" s="386"/>
      <c r="P96" s="386"/>
      <c r="Q96" s="386"/>
      <c r="R96" s="386"/>
      <c r="S96" s="386"/>
    </row>
    <row r="97" spans="2:19">
      <c r="B97" s="363" t="s">
        <v>258</v>
      </c>
      <c r="C97" s="383">
        <f>SUM(C91:C96)</f>
        <v>0</v>
      </c>
      <c r="D97" s="386"/>
      <c r="E97" s="386"/>
      <c r="F97" s="386"/>
      <c r="G97" s="386"/>
      <c r="H97" s="386"/>
      <c r="I97" s="386"/>
      <c r="J97" s="386"/>
      <c r="K97" s="386"/>
      <c r="L97" s="386"/>
      <c r="M97" s="386"/>
      <c r="N97" s="386"/>
      <c r="O97" s="386"/>
      <c r="P97" s="386"/>
      <c r="Q97" s="386"/>
      <c r="R97" s="386"/>
      <c r="S97" s="386"/>
    </row>
    <row r="98" spans="2:19" ht="12.75" customHeight="1">
      <c r="B98" s="315"/>
      <c r="C98" s="396"/>
      <c r="D98" s="388"/>
      <c r="E98" s="386"/>
      <c r="F98" s="386"/>
      <c r="G98" s="386"/>
      <c r="H98" s="386"/>
      <c r="I98" s="386"/>
      <c r="J98" s="386"/>
      <c r="K98" s="386"/>
      <c r="L98" s="386"/>
      <c r="M98" s="386"/>
      <c r="N98" s="386"/>
      <c r="O98" s="386"/>
      <c r="P98" s="386"/>
      <c r="Q98" s="386"/>
      <c r="R98" s="386"/>
      <c r="S98" s="386"/>
    </row>
    <row r="99" spans="2:19">
      <c r="B99" s="321"/>
      <c r="C99" s="321"/>
      <c r="D99" s="398"/>
    </row>
    <row r="100" spans="2:19">
      <c r="B100" s="321"/>
      <c r="C100" s="321"/>
      <c r="D100" s="398"/>
    </row>
    <row r="101" spans="2:19">
      <c r="B101" s="319"/>
      <c r="C101" s="319"/>
      <c r="D101" s="398"/>
    </row>
    <row r="102" spans="2:19">
      <c r="B102" s="323"/>
      <c r="C102" s="323"/>
      <c r="D102" s="397"/>
    </row>
    <row r="103" spans="2:19">
      <c r="B103" s="325"/>
      <c r="C103" s="325"/>
      <c r="D103" s="397"/>
    </row>
    <row r="104" spans="2:19">
      <c r="B104" s="327"/>
      <c r="C104" s="327"/>
      <c r="D104" s="397"/>
    </row>
    <row r="105" spans="2:19">
      <c r="B105" s="327"/>
      <c r="C105" s="327"/>
      <c r="D105" s="397"/>
    </row>
    <row r="106" spans="2:19">
      <c r="B106" s="327"/>
      <c r="C106" s="327"/>
      <c r="D106" s="397"/>
    </row>
    <row r="107" spans="2:19">
      <c r="B107" s="329"/>
      <c r="C107" s="329"/>
      <c r="D107" s="397"/>
    </row>
    <row r="108" spans="2:19">
      <c r="B108" s="323"/>
      <c r="C108" s="323"/>
      <c r="D108" s="397"/>
    </row>
    <row r="109" spans="2:19" ht="15.75">
      <c r="B109" s="267"/>
      <c r="C109" s="267"/>
      <c r="D109" s="397"/>
    </row>
    <row r="110" spans="2:19" ht="15.75">
      <c r="B110" s="267"/>
      <c r="C110" s="267"/>
      <c r="D110" s="397"/>
    </row>
    <row r="111" spans="2:19">
      <c r="B111" s="310"/>
      <c r="C111" s="310"/>
      <c r="D111" s="397"/>
    </row>
    <row r="112" spans="2:19">
      <c r="B112" s="315"/>
      <c r="C112" s="315"/>
      <c r="D112" s="398"/>
    </row>
    <row r="113" spans="2:4">
      <c r="B113" s="315"/>
      <c r="C113" s="315"/>
      <c r="D113" s="398"/>
    </row>
    <row r="114" spans="2:4">
      <c r="B114" s="315"/>
      <c r="C114" s="315"/>
      <c r="D114" s="398"/>
    </row>
    <row r="115" spans="2:4">
      <c r="B115" s="315"/>
      <c r="C115" s="315"/>
      <c r="D115" s="398"/>
    </row>
    <row r="116" spans="2:4">
      <c r="B116" s="315"/>
      <c r="C116" s="315"/>
      <c r="D116" s="398"/>
    </row>
    <row r="117" spans="2:4">
      <c r="B117" s="315"/>
      <c r="C117" s="315"/>
      <c r="D117" s="398"/>
    </row>
    <row r="118" spans="2:4">
      <c r="B118" s="315"/>
      <c r="C118" s="315"/>
      <c r="D118" s="398"/>
    </row>
    <row r="119" spans="2:4">
      <c r="B119" s="315"/>
      <c r="C119" s="315"/>
      <c r="D119" s="398"/>
    </row>
    <row r="120" spans="2:4">
      <c r="B120" s="315"/>
      <c r="C120" s="315"/>
      <c r="D120" s="398"/>
    </row>
    <row r="121" spans="2:4">
      <c r="B121" s="315"/>
      <c r="C121" s="315"/>
      <c r="D121" s="398"/>
    </row>
    <row r="122" spans="2:4">
      <c r="B122" s="315"/>
      <c r="C122" s="315"/>
      <c r="D122" s="398"/>
    </row>
    <row r="123" spans="2:4">
      <c r="B123" s="315"/>
      <c r="C123" s="315"/>
      <c r="D123" s="397"/>
    </row>
    <row r="124" spans="2:4">
      <c r="B124" s="319"/>
      <c r="C124" s="319"/>
      <c r="D124" s="397"/>
    </row>
    <row r="125" spans="2:4">
      <c r="B125" s="321"/>
      <c r="C125" s="321"/>
      <c r="D125" s="398"/>
    </row>
    <row r="126" spans="2:4">
      <c r="B126" s="321"/>
      <c r="C126" s="321"/>
      <c r="D126" s="398"/>
    </row>
    <row r="127" spans="2:4">
      <c r="B127" s="321"/>
      <c r="C127" s="321"/>
      <c r="D127" s="398"/>
    </row>
    <row r="128" spans="2:4">
      <c r="B128" s="321"/>
      <c r="C128" s="321"/>
      <c r="D128" s="398"/>
    </row>
    <row r="129" spans="2:4">
      <c r="B129" s="321"/>
      <c r="C129" s="321"/>
      <c r="D129" s="398"/>
    </row>
    <row r="130" spans="2:4">
      <c r="B130" s="321"/>
      <c r="C130" s="321"/>
      <c r="D130" s="398"/>
    </row>
    <row r="131" spans="2:4">
      <c r="B131" s="321"/>
      <c r="C131" s="321"/>
      <c r="D131" s="398"/>
    </row>
    <row r="132" spans="2:4">
      <c r="B132" s="319"/>
      <c r="C132" s="319"/>
      <c r="D132" s="398"/>
    </row>
    <row r="133" spans="2:4">
      <c r="B133" s="323"/>
      <c r="C133" s="323"/>
      <c r="D133" s="397"/>
    </row>
    <row r="134" spans="2:4">
      <c r="B134" s="325"/>
      <c r="C134" s="325"/>
      <c r="D134" s="397"/>
    </row>
    <row r="135" spans="2:4">
      <c r="B135" s="327"/>
      <c r="C135" s="327"/>
      <c r="D135" s="397"/>
    </row>
    <row r="136" spans="2:4">
      <c r="B136" s="327"/>
      <c r="C136" s="327"/>
      <c r="D136" s="397"/>
    </row>
    <row r="137" spans="2:4">
      <c r="B137" s="327"/>
      <c r="C137" s="327"/>
      <c r="D137" s="397"/>
    </row>
    <row r="138" spans="2:4">
      <c r="B138" s="329"/>
      <c r="C138" s="329"/>
      <c r="D138" s="397"/>
    </row>
    <row r="139" spans="2:4">
      <c r="B139" s="331"/>
      <c r="C139" s="331"/>
      <c r="D139" s="331"/>
    </row>
    <row r="140" spans="2:4">
      <c r="B140" s="331"/>
      <c r="C140" s="331"/>
      <c r="D140" s="331"/>
    </row>
    <row r="141" spans="2:4">
      <c r="B141" s="331"/>
      <c r="C141" s="331"/>
      <c r="D141" s="331"/>
    </row>
    <row r="142" spans="2:4">
      <c r="B142" s="333"/>
      <c r="C142" s="333"/>
      <c r="D142" s="333"/>
    </row>
  </sheetData>
  <mergeCells count="43">
    <mergeCell ref="C83:G83"/>
    <mergeCell ref="H83:L83"/>
    <mergeCell ref="M83:Q83"/>
    <mergeCell ref="D84:E84"/>
    <mergeCell ref="I84:J84"/>
    <mergeCell ref="N84:O84"/>
    <mergeCell ref="C74:G74"/>
    <mergeCell ref="H74:L74"/>
    <mergeCell ref="M74:Q74"/>
    <mergeCell ref="D75:E75"/>
    <mergeCell ref="I75:J75"/>
    <mergeCell ref="N75:O75"/>
    <mergeCell ref="C65:G65"/>
    <mergeCell ref="H65:L65"/>
    <mergeCell ref="M65:Q65"/>
    <mergeCell ref="D66:E66"/>
    <mergeCell ref="I66:J66"/>
    <mergeCell ref="N66:O66"/>
    <mergeCell ref="C55:G55"/>
    <mergeCell ref="H55:L55"/>
    <mergeCell ref="M55:Q55"/>
    <mergeCell ref="D56:E56"/>
    <mergeCell ref="I56:J56"/>
    <mergeCell ref="N56:O56"/>
    <mergeCell ref="C45:G45"/>
    <mergeCell ref="H45:L45"/>
    <mergeCell ref="M45:Q45"/>
    <mergeCell ref="D46:E46"/>
    <mergeCell ref="I46:J46"/>
    <mergeCell ref="N46:O46"/>
    <mergeCell ref="C31:G31"/>
    <mergeCell ref="H31:L31"/>
    <mergeCell ref="M31:Q31"/>
    <mergeCell ref="D32:E32"/>
    <mergeCell ref="I32:J32"/>
    <mergeCell ref="N32:O32"/>
    <mergeCell ref="B7:G7"/>
    <mergeCell ref="C13:G13"/>
    <mergeCell ref="H13:L13"/>
    <mergeCell ref="M13:Q13"/>
    <mergeCell ref="D14:E14"/>
    <mergeCell ref="I14:J14"/>
    <mergeCell ref="N14:O14"/>
  </mergeCells>
  <pageMargins left="0.23622047244094491" right="0.23622047244094491" top="0.74803149606299213" bottom="0.74803149606299213" header="0.31496062992125984" footer="0.31496062992125984"/>
  <pageSetup paperSize="8" scale="53" orientation="landscape" r:id="rId1"/>
  <customProperties>
    <customPr name="layoutContexts" r:id="rId2"/>
    <customPr name="SaveUndoMode" r:id="rId3"/>
  </customProperties>
  <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30</vt:i4>
      </vt:variant>
      <vt:variant>
        <vt:lpstr>Named Ranges</vt:lpstr>
      </vt:variant>
      <vt:variant>
        <vt:i4>36</vt:i4>
      </vt:variant>
    </vt:vector>
  </HeadingPairs>
  <TitlesOfParts>
    <vt:vector size="66" baseType="lpstr">
      <vt:lpstr>Cover</vt:lpstr>
      <vt:lpstr>Contents</vt:lpstr>
      <vt:lpstr>1. Income</vt:lpstr>
      <vt:lpstr>2. Balance</vt:lpstr>
      <vt:lpstr>3. Cashflows</vt:lpstr>
      <vt:lpstr>4. Changes in Equity</vt:lpstr>
      <vt:lpstr>5. Fixed asset</vt:lpstr>
      <vt:lpstr>6a. Capex 1A</vt:lpstr>
      <vt:lpstr>6c. Capex 2A</vt:lpstr>
      <vt:lpstr>6d. Capex 2B </vt:lpstr>
      <vt:lpstr>7. Depreciation </vt:lpstr>
      <vt:lpstr>8. WDV</vt:lpstr>
      <vt:lpstr>9. Capex Tax</vt:lpstr>
      <vt:lpstr>10. AMI</vt:lpstr>
      <vt:lpstr>11a. Maintenance A</vt:lpstr>
      <vt:lpstr>12a. Operating A</vt:lpstr>
      <vt:lpstr>13. Labour &amp; Non-Labour</vt:lpstr>
      <vt:lpstr>15. Total Overheads</vt:lpstr>
      <vt:lpstr>16. Provisions</vt:lpstr>
      <vt:lpstr>17. Shared Cost Allocation</vt:lpstr>
      <vt:lpstr>18. Avoided Cost Payments</vt:lpstr>
      <vt:lpstr>19. Alt Control&amp;Others</vt:lpstr>
      <vt:lpstr>20. Demand and Revenue</vt:lpstr>
      <vt:lpstr>21. EBSS</vt:lpstr>
      <vt:lpstr>22. Juris Scheme</vt:lpstr>
      <vt:lpstr>23. DMIS-DMIA</vt:lpstr>
      <vt:lpstr>24. Self Insurance</vt:lpstr>
      <vt:lpstr>25. CHAP</vt:lpstr>
      <vt:lpstr>26. Related Party</vt:lpstr>
      <vt:lpstr>27. Safety and Bushfire </vt:lpstr>
      <vt:lpstr>'1. Income'!Print_Area</vt:lpstr>
      <vt:lpstr>'10. AMI'!Print_Area</vt:lpstr>
      <vt:lpstr>'11a. Maintenance A'!Print_Area</vt:lpstr>
      <vt:lpstr>'12a. Operating A'!Print_Area</vt:lpstr>
      <vt:lpstr>'13. Labour &amp; Non-Labour'!Print_Area</vt:lpstr>
      <vt:lpstr>'15. Total Overheads'!Print_Area</vt:lpstr>
      <vt:lpstr>'16. Provisions'!Print_Area</vt:lpstr>
      <vt:lpstr>'17. Shared Cost Allocation'!Print_Area</vt:lpstr>
      <vt:lpstr>'18. Avoided Cost Payments'!Print_Area</vt:lpstr>
      <vt:lpstr>'19. Alt Control&amp;Others'!Print_Area</vt:lpstr>
      <vt:lpstr>'2. Balance'!Print_Area</vt:lpstr>
      <vt:lpstr>'20. Demand and Revenue'!Print_Area</vt:lpstr>
      <vt:lpstr>'21. EBSS'!Print_Area</vt:lpstr>
      <vt:lpstr>'22. Juris Scheme'!Print_Area</vt:lpstr>
      <vt:lpstr>'23. DMIS-DMIA'!Print_Area</vt:lpstr>
      <vt:lpstr>'24. Self Insurance'!Print_Area</vt:lpstr>
      <vt:lpstr>'25. CHAP'!Print_Area</vt:lpstr>
      <vt:lpstr>'26. Related Party'!Print_Area</vt:lpstr>
      <vt:lpstr>'27. Safety and Bushfire '!Print_Area</vt:lpstr>
      <vt:lpstr>'3. Cashflows'!Print_Area</vt:lpstr>
      <vt:lpstr>'4. Changes in Equity'!Print_Area</vt:lpstr>
      <vt:lpstr>'5. Fixed asset'!Print_Area</vt:lpstr>
      <vt:lpstr>'6a. Capex 1A'!Print_Area</vt:lpstr>
      <vt:lpstr>'6c. Capex 2A'!Print_Area</vt:lpstr>
      <vt:lpstr>'6d. Capex 2B '!Print_Area</vt:lpstr>
      <vt:lpstr>'7. Depreciation '!Print_Area</vt:lpstr>
      <vt:lpstr>'8. WDV'!Print_Area</vt:lpstr>
      <vt:lpstr>'9. Capex Tax'!Print_Area</vt:lpstr>
      <vt:lpstr>Contents!Print_Area</vt:lpstr>
      <vt:lpstr>Cover!Print_Area</vt:lpstr>
      <vt:lpstr>'1. Income'!Print_Titles</vt:lpstr>
      <vt:lpstr>'10. AMI'!Print_Titles</vt:lpstr>
      <vt:lpstr>'12a. Operating A'!Print_Titles</vt:lpstr>
      <vt:lpstr>'2. Balance'!Print_Titles</vt:lpstr>
      <vt:lpstr>'27. Safety and Bushfire '!Print_Titles</vt:lpstr>
      <vt:lpstr>'3. Cashflows'!Print_Titles</vt:lpstr>
    </vt:vector>
  </TitlesOfParts>
  <Company>United Energy Distribution Pty Ltd</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Mathew G. Abraham</dc:creator>
  <cp:lastModifiedBy>Bryant, Anita</cp:lastModifiedBy>
  <cp:lastPrinted>2014-04-30T01:14:20Z</cp:lastPrinted>
  <dcterms:created xsi:type="dcterms:W3CDTF">2012-07-09T06:42:08Z</dcterms:created>
  <dcterms:modified xsi:type="dcterms:W3CDTF">2015-08-25T01:42:29Z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hecksum">
    <vt:filetime>2014-02-14T06:21:47Z</vt:filetime>
  </property>
  <property fmtid="{D5CDD505-2E9C-101B-9397-08002B2CF9AE}" pid="3" name="cf">
    <vt:lpwstr>\\SCBRFS001.accc.local\home$\kjo\United Energy 2013 - RIN Response - Annual - financial templates appendix A - 30 April 2014 - PUBLIC.XLSX</vt:lpwstr>
  </property>
</Properties>
</file>